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ables/table1.xml" ContentType="application/vnd.openxmlformats-officedocument.spreadsheetml.table+xml"/>
  <Override PartName="/xl/pivotCache/pivotCacheRecords2.xml" ContentType="application/vnd.openxmlformats-officedocument.spreadsheetml.pivotCacheRecord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internationalmedicalcorps.sharepoint.com/Regional/MiddleEast/MERO/MEAL/03-Assessments/Needs assessments/MSNA Jan21/Data/"/>
    </mc:Choice>
  </mc:AlternateContent>
  <xr:revisionPtr revIDLastSave="1264" documentId="11_DF140DDD8D3FED8C3C27FF5E3F2769306E0AA384" xr6:coauthVersionLast="47" xr6:coauthVersionMax="47" xr10:uidLastSave="{61D24253-E3CF-4E7B-8C55-458B9F3BF240}"/>
  <bookViews>
    <workbookView xWindow="-108" yWindow="-108" windowWidth="30936" windowHeight="16896" tabRatio="558" activeTab="1" xr2:uid="{00000000-000D-0000-FFFF-FFFF00000000}"/>
  </bookViews>
  <sheets>
    <sheet name="Sample" sheetId="5" r:id="rId1"/>
    <sheet name="data" sheetId="1" r:id="rId2"/>
    <sheet name="Analysis" sheetId="4" r:id="rId3"/>
    <sheet name="msna_nutrition_muacchildren" sheetId="2" r:id="rId4"/>
    <sheet name="msna_nutrition_muacplw" sheetId="3" r:id="rId5"/>
  </sheets>
  <definedNames>
    <definedName name="_xlnm._FilterDatabase" localSheetId="1" hidden="1">data!$A$1:$MV$404</definedName>
    <definedName name="_xlnm._FilterDatabase" localSheetId="0" hidden="1">Sample!$A$1:$P$18</definedName>
    <definedName name="Table1">data!$A$1:$MV$404</definedName>
  </definedNames>
  <calcPr calcId="191029"/>
  <pivotCaches>
    <pivotCache cacheId="0"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61" i="4" l="1"/>
  <c r="B1674" i="4"/>
  <c r="H1423" i="4"/>
  <c r="C1422" i="4"/>
  <c r="D1422" i="4"/>
  <c r="E1422" i="4"/>
  <c r="F1422" i="4"/>
  <c r="G1422" i="4"/>
  <c r="H1422" i="4"/>
  <c r="C1423" i="4"/>
  <c r="D1423" i="4"/>
  <c r="E1423" i="4"/>
  <c r="F1423" i="4"/>
  <c r="G1423" i="4"/>
  <c r="B1423" i="4"/>
  <c r="B1411" i="4"/>
  <c r="C1411" i="4"/>
  <c r="D1411" i="4"/>
  <c r="E1411" i="4"/>
  <c r="F1411" i="4"/>
  <c r="G1411" i="4"/>
  <c r="H1411" i="4"/>
  <c r="B1412" i="4"/>
  <c r="C1412" i="4"/>
  <c r="D1412" i="4"/>
  <c r="E1412" i="4"/>
  <c r="F1412" i="4"/>
  <c r="G1412" i="4"/>
  <c r="H1412" i="4"/>
  <c r="B1413" i="4"/>
  <c r="C1413" i="4"/>
  <c r="D1413" i="4"/>
  <c r="E1413" i="4"/>
  <c r="F1413" i="4"/>
  <c r="G1413" i="4"/>
  <c r="H1413" i="4"/>
  <c r="B1414" i="4"/>
  <c r="C1414" i="4"/>
  <c r="D1414" i="4"/>
  <c r="E1414" i="4"/>
  <c r="F1414" i="4"/>
  <c r="G1414" i="4"/>
  <c r="H1414" i="4"/>
  <c r="B1415" i="4"/>
  <c r="C1415" i="4"/>
  <c r="D1415" i="4"/>
  <c r="E1415" i="4"/>
  <c r="F1415" i="4"/>
  <c r="G1415" i="4"/>
  <c r="H1415" i="4"/>
  <c r="B1416" i="4"/>
  <c r="C1416" i="4"/>
  <c r="D1416" i="4"/>
  <c r="E1416" i="4"/>
  <c r="F1416" i="4"/>
  <c r="G1416" i="4"/>
  <c r="H1416" i="4"/>
  <c r="B1417" i="4"/>
  <c r="C1417" i="4"/>
  <c r="D1417" i="4"/>
  <c r="E1417" i="4"/>
  <c r="F1417" i="4"/>
  <c r="G1417" i="4"/>
  <c r="H1417" i="4"/>
  <c r="B1418" i="4"/>
  <c r="C1418" i="4"/>
  <c r="D1418" i="4"/>
  <c r="E1418" i="4"/>
  <c r="F1418" i="4"/>
  <c r="G1418" i="4"/>
  <c r="H1418" i="4"/>
  <c r="B1419" i="4"/>
  <c r="C1419" i="4"/>
  <c r="D1419" i="4"/>
  <c r="E1419" i="4"/>
  <c r="F1419" i="4"/>
  <c r="G1419" i="4"/>
  <c r="H1419" i="4"/>
  <c r="B1420" i="4"/>
  <c r="C1420" i="4"/>
  <c r="D1420" i="4"/>
  <c r="E1420" i="4"/>
  <c r="F1420" i="4"/>
  <c r="G1420" i="4"/>
  <c r="H1420" i="4"/>
  <c r="B1421" i="4"/>
  <c r="C1421" i="4"/>
  <c r="D1421" i="4"/>
  <c r="E1421" i="4"/>
  <c r="F1421" i="4"/>
  <c r="G1421" i="4"/>
  <c r="H1421" i="4"/>
  <c r="B1422" i="4"/>
  <c r="C1410" i="4"/>
  <c r="D1410" i="4"/>
  <c r="E1410" i="4"/>
  <c r="F1410" i="4"/>
  <c r="G1410" i="4"/>
  <c r="H1410" i="4"/>
  <c r="B1410" i="4"/>
  <c r="B1143" i="4"/>
  <c r="K5" i="3"/>
  <c r="H3" i="3"/>
  <c r="H4" i="3"/>
  <c r="H5" i="3"/>
  <c r="H6" i="3"/>
  <c r="H7" i="3"/>
  <c r="H8" i="3"/>
  <c r="H9" i="3"/>
  <c r="H10" i="3"/>
  <c r="H11" i="3"/>
  <c r="H12" i="3"/>
  <c r="H14" i="3"/>
  <c r="H15" i="3"/>
  <c r="H16" i="3"/>
  <c r="H17" i="3"/>
  <c r="H18" i="3"/>
  <c r="H19" i="3"/>
  <c r="H20"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3" i="3"/>
  <c r="H154" i="3"/>
  <c r="H155" i="3"/>
  <c r="H156" i="3"/>
  <c r="H157" i="3"/>
  <c r="H158" i="3"/>
  <c r="H159" i="3"/>
  <c r="H160" i="3"/>
  <c r="H161" i="3"/>
  <c r="H162" i="3"/>
  <c r="H163" i="3"/>
  <c r="H164" i="3"/>
  <c r="H165" i="3"/>
  <c r="H166" i="3"/>
  <c r="H167" i="3"/>
  <c r="H168" i="3"/>
  <c r="H170" i="3"/>
  <c r="H172" i="3"/>
  <c r="H173" i="3"/>
  <c r="H174" i="3"/>
  <c r="H175" i="3"/>
  <c r="H176" i="3"/>
  <c r="H177" i="3"/>
  <c r="H178" i="3"/>
  <c r="H179" i="3"/>
  <c r="H181" i="3"/>
  <c r="H182" i="3"/>
  <c r="H183" i="3"/>
  <c r="H184" i="3"/>
  <c r="H185" i="3"/>
  <c r="H186" i="3"/>
  <c r="H187" i="3"/>
  <c r="H188" i="3"/>
  <c r="H189" i="3"/>
  <c r="H190" i="3"/>
  <c r="H191" i="3"/>
  <c r="H192" i="3"/>
  <c r="H193" i="3"/>
  <c r="H194" i="3"/>
  <c r="H195" i="3"/>
  <c r="H196" i="3"/>
  <c r="H197" i="3"/>
  <c r="H198" i="3"/>
  <c r="H199" i="3"/>
  <c r="H200" i="3"/>
  <c r="H201" i="3"/>
  <c r="J12" i="2"/>
  <c r="H2" i="2"/>
  <c r="H3" i="2"/>
  <c r="H4" i="2"/>
  <c r="H5" i="2"/>
  <c r="H6" i="2"/>
  <c r="H7" i="2"/>
  <c r="H8" i="2"/>
  <c r="H9" i="2"/>
  <c r="H10" i="2"/>
  <c r="H11" i="2"/>
  <c r="H12" i="2"/>
  <c r="H13" i="2"/>
  <c r="H14" i="2"/>
  <c r="H15" i="2"/>
  <c r="H16" i="2"/>
  <c r="H17" i="2"/>
  <c r="H18" i="2"/>
  <c r="H19" i="2"/>
  <c r="H20" i="2"/>
  <c r="H23" i="2"/>
  <c r="H24" i="2"/>
  <c r="H25" i="2"/>
  <c r="H26" i="2"/>
  <c r="H27" i="2"/>
  <c r="H28" i="2"/>
  <c r="H29" i="2"/>
  <c r="H30" i="2"/>
  <c r="H31" i="2"/>
  <c r="H32" i="2"/>
  <c r="H33" i="2"/>
  <c r="H34" i="2"/>
  <c r="H35" i="2"/>
  <c r="H36" i="2"/>
  <c r="H37" i="2"/>
  <c r="H38" i="2"/>
  <c r="H39" i="2"/>
  <c r="H40"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4" i="2"/>
  <c r="H155" i="2"/>
  <c r="H156" i="2"/>
  <c r="H157" i="2"/>
  <c r="H158" i="2"/>
  <c r="H159"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Q18" i="5"/>
  <c r="B1934" i="4" l="1"/>
  <c r="C1934" i="4"/>
  <c r="D1934" i="4"/>
  <c r="E1934" i="4"/>
  <c r="F1934" i="4"/>
  <c r="G1934" i="4"/>
  <c r="H1934" i="4"/>
  <c r="I1934" i="4"/>
  <c r="J1934" i="4"/>
  <c r="B1935" i="4"/>
  <c r="C1935" i="4"/>
  <c r="D1935" i="4"/>
  <c r="E1935" i="4"/>
  <c r="F1935" i="4"/>
  <c r="G1935" i="4"/>
  <c r="H1935" i="4"/>
  <c r="I1935" i="4"/>
  <c r="J1935" i="4"/>
  <c r="B1936" i="4"/>
  <c r="C1936" i="4"/>
  <c r="D1936" i="4"/>
  <c r="E1936" i="4"/>
  <c r="F1936" i="4"/>
  <c r="G1936" i="4"/>
  <c r="H1936" i="4"/>
  <c r="I1936" i="4"/>
  <c r="J1936" i="4"/>
  <c r="B1937" i="4"/>
  <c r="C1937" i="4"/>
  <c r="D1937" i="4"/>
  <c r="E1937" i="4"/>
  <c r="F1937" i="4"/>
  <c r="G1937" i="4"/>
  <c r="H1937" i="4"/>
  <c r="I1937" i="4"/>
  <c r="J1937" i="4"/>
  <c r="B1938" i="4"/>
  <c r="C1938" i="4"/>
  <c r="D1938" i="4"/>
  <c r="E1938" i="4"/>
  <c r="F1938" i="4"/>
  <c r="G1938" i="4"/>
  <c r="H1938" i="4"/>
  <c r="I1938" i="4"/>
  <c r="J1938" i="4"/>
  <c r="B1939" i="4"/>
  <c r="C1939" i="4"/>
  <c r="D1939" i="4"/>
  <c r="E1939" i="4"/>
  <c r="F1939" i="4"/>
  <c r="G1939" i="4"/>
  <c r="H1939" i="4"/>
  <c r="I1939" i="4"/>
  <c r="J1939" i="4"/>
  <c r="B1940" i="4"/>
  <c r="C1940" i="4"/>
  <c r="D1940" i="4"/>
  <c r="E1940" i="4"/>
  <c r="F1940" i="4"/>
  <c r="G1940" i="4"/>
  <c r="H1940" i="4"/>
  <c r="I1940" i="4"/>
  <c r="J1940" i="4"/>
  <c r="B1941" i="4"/>
  <c r="C1941" i="4"/>
  <c r="D1941" i="4"/>
  <c r="E1941" i="4"/>
  <c r="F1941" i="4"/>
  <c r="G1941" i="4"/>
  <c r="H1941" i="4"/>
  <c r="I1941" i="4"/>
  <c r="J1941" i="4"/>
  <c r="B1942" i="4"/>
  <c r="C1942" i="4"/>
  <c r="D1942" i="4"/>
  <c r="E1942" i="4"/>
  <c r="F1942" i="4"/>
  <c r="G1942" i="4"/>
  <c r="H1942" i="4"/>
  <c r="I1942" i="4"/>
  <c r="J1942" i="4"/>
  <c r="B1943" i="4"/>
  <c r="C1943" i="4"/>
  <c r="D1943" i="4"/>
  <c r="E1943" i="4"/>
  <c r="F1943" i="4"/>
  <c r="G1943" i="4"/>
  <c r="H1943" i="4"/>
  <c r="I1943" i="4"/>
  <c r="J1943" i="4"/>
  <c r="B1944" i="4"/>
  <c r="C1944" i="4"/>
  <c r="D1944" i="4"/>
  <c r="E1944" i="4"/>
  <c r="F1944" i="4"/>
  <c r="G1944" i="4"/>
  <c r="H1944" i="4"/>
  <c r="I1944" i="4"/>
  <c r="J1944" i="4"/>
  <c r="B1945" i="4"/>
  <c r="C1945" i="4"/>
  <c r="D1945" i="4"/>
  <c r="E1945" i="4"/>
  <c r="F1945" i="4"/>
  <c r="G1945" i="4"/>
  <c r="H1945" i="4"/>
  <c r="I1945" i="4"/>
  <c r="J1945" i="4"/>
  <c r="B1946" i="4"/>
  <c r="C1946" i="4"/>
  <c r="D1946" i="4"/>
  <c r="E1946" i="4"/>
  <c r="F1946" i="4"/>
  <c r="G1946" i="4"/>
  <c r="H1946" i="4"/>
  <c r="I1946" i="4"/>
  <c r="J1946" i="4"/>
  <c r="C1933" i="4"/>
  <c r="D1933" i="4"/>
  <c r="E1933" i="4"/>
  <c r="F1933" i="4"/>
  <c r="G1933" i="4"/>
  <c r="H1933" i="4"/>
  <c r="I1933" i="4"/>
  <c r="J1933" i="4"/>
  <c r="B1933" i="4"/>
  <c r="L1946" i="4"/>
  <c r="B1980" i="4"/>
  <c r="B1968" i="4"/>
  <c r="C1968" i="4"/>
  <c r="D1968" i="4"/>
  <c r="E1968" i="4"/>
  <c r="F1968" i="4"/>
  <c r="G1968" i="4"/>
  <c r="H1968" i="4"/>
  <c r="I1968" i="4"/>
  <c r="B1969" i="4"/>
  <c r="C1969" i="4"/>
  <c r="D1969" i="4"/>
  <c r="E1969" i="4"/>
  <c r="F1969" i="4"/>
  <c r="G1969" i="4"/>
  <c r="H1969" i="4"/>
  <c r="I1969" i="4"/>
  <c r="B1970" i="4"/>
  <c r="C1970" i="4"/>
  <c r="D1970" i="4"/>
  <c r="E1970" i="4"/>
  <c r="F1970" i="4"/>
  <c r="G1970" i="4"/>
  <c r="H1970" i="4"/>
  <c r="I1970" i="4"/>
  <c r="B1971" i="4"/>
  <c r="C1971" i="4"/>
  <c r="D1971" i="4"/>
  <c r="E1971" i="4"/>
  <c r="F1971" i="4"/>
  <c r="G1971" i="4"/>
  <c r="H1971" i="4"/>
  <c r="I1971" i="4"/>
  <c r="B1972" i="4"/>
  <c r="C1972" i="4"/>
  <c r="D1972" i="4"/>
  <c r="E1972" i="4"/>
  <c r="F1972" i="4"/>
  <c r="G1972" i="4"/>
  <c r="H1972" i="4"/>
  <c r="I1972" i="4"/>
  <c r="B1973" i="4"/>
  <c r="C1973" i="4"/>
  <c r="D1973" i="4"/>
  <c r="E1973" i="4"/>
  <c r="F1973" i="4"/>
  <c r="G1973" i="4"/>
  <c r="H1973" i="4"/>
  <c r="I1973" i="4"/>
  <c r="B1974" i="4"/>
  <c r="C1974" i="4"/>
  <c r="D1974" i="4"/>
  <c r="E1974" i="4"/>
  <c r="F1974" i="4"/>
  <c r="G1974" i="4"/>
  <c r="H1974" i="4"/>
  <c r="I1974" i="4"/>
  <c r="B1975" i="4"/>
  <c r="C1975" i="4"/>
  <c r="D1975" i="4"/>
  <c r="E1975" i="4"/>
  <c r="F1975" i="4"/>
  <c r="G1975" i="4"/>
  <c r="H1975" i="4"/>
  <c r="I1975" i="4"/>
  <c r="B1976" i="4"/>
  <c r="C1976" i="4"/>
  <c r="D1976" i="4"/>
  <c r="E1976" i="4"/>
  <c r="F1976" i="4"/>
  <c r="G1976" i="4"/>
  <c r="H1976" i="4"/>
  <c r="I1976" i="4"/>
  <c r="B1977" i="4"/>
  <c r="C1977" i="4"/>
  <c r="D1977" i="4"/>
  <c r="E1977" i="4"/>
  <c r="F1977" i="4"/>
  <c r="G1977" i="4"/>
  <c r="H1977" i="4"/>
  <c r="I1977" i="4"/>
  <c r="B1978" i="4"/>
  <c r="C1978" i="4"/>
  <c r="D1978" i="4"/>
  <c r="E1978" i="4"/>
  <c r="F1978" i="4"/>
  <c r="G1978" i="4"/>
  <c r="H1978" i="4"/>
  <c r="I1978" i="4"/>
  <c r="B1979" i="4"/>
  <c r="C1979" i="4"/>
  <c r="D1979" i="4"/>
  <c r="E1979" i="4"/>
  <c r="F1979" i="4"/>
  <c r="G1979" i="4"/>
  <c r="H1979" i="4"/>
  <c r="I1979" i="4"/>
  <c r="C1967" i="4"/>
  <c r="D1967" i="4"/>
  <c r="E1967" i="4"/>
  <c r="F1967" i="4"/>
  <c r="G1967" i="4"/>
  <c r="H1967" i="4"/>
  <c r="I1967" i="4"/>
  <c r="B1967" i="4"/>
  <c r="J1980" i="4"/>
  <c r="C1980" i="4"/>
  <c r="D1980" i="4"/>
  <c r="E1980" i="4"/>
  <c r="F1980" i="4"/>
  <c r="G1980" i="4"/>
  <c r="H1980" i="4"/>
  <c r="I1980" i="4"/>
  <c r="K1946" i="4"/>
  <c r="C1846" i="4"/>
  <c r="D1846" i="4"/>
  <c r="E1846" i="4"/>
  <c r="F1846" i="4"/>
  <c r="G1846" i="4"/>
  <c r="H1846" i="4"/>
  <c r="B1846" i="4"/>
  <c r="B1834" i="4"/>
  <c r="C1834" i="4"/>
  <c r="D1834" i="4"/>
  <c r="E1834" i="4"/>
  <c r="F1834" i="4"/>
  <c r="G1834" i="4"/>
  <c r="H1834" i="4"/>
  <c r="B1835" i="4"/>
  <c r="C1835" i="4"/>
  <c r="D1835" i="4"/>
  <c r="E1835" i="4"/>
  <c r="F1835" i="4"/>
  <c r="G1835" i="4"/>
  <c r="H1835" i="4"/>
  <c r="B1836" i="4"/>
  <c r="C1836" i="4"/>
  <c r="D1836" i="4"/>
  <c r="E1836" i="4"/>
  <c r="F1836" i="4"/>
  <c r="G1836" i="4"/>
  <c r="H1836" i="4"/>
  <c r="B1837" i="4"/>
  <c r="C1837" i="4"/>
  <c r="D1837" i="4"/>
  <c r="E1837" i="4"/>
  <c r="F1837" i="4"/>
  <c r="G1837" i="4"/>
  <c r="H1837" i="4"/>
  <c r="B1838" i="4"/>
  <c r="C1838" i="4"/>
  <c r="D1838" i="4"/>
  <c r="E1838" i="4"/>
  <c r="F1838" i="4"/>
  <c r="G1838" i="4"/>
  <c r="H1838" i="4"/>
  <c r="B1839" i="4"/>
  <c r="C1839" i="4"/>
  <c r="D1839" i="4"/>
  <c r="E1839" i="4"/>
  <c r="F1839" i="4"/>
  <c r="G1839" i="4"/>
  <c r="H1839" i="4"/>
  <c r="B1840" i="4"/>
  <c r="C1840" i="4"/>
  <c r="D1840" i="4"/>
  <c r="E1840" i="4"/>
  <c r="F1840" i="4"/>
  <c r="G1840" i="4"/>
  <c r="H1840" i="4"/>
  <c r="B1841" i="4"/>
  <c r="C1841" i="4"/>
  <c r="D1841" i="4"/>
  <c r="E1841" i="4"/>
  <c r="F1841" i="4"/>
  <c r="G1841" i="4"/>
  <c r="H1841" i="4"/>
  <c r="B1842" i="4"/>
  <c r="C1842" i="4"/>
  <c r="D1842" i="4"/>
  <c r="E1842" i="4"/>
  <c r="F1842" i="4"/>
  <c r="G1842" i="4"/>
  <c r="H1842" i="4"/>
  <c r="B1843" i="4"/>
  <c r="C1843" i="4"/>
  <c r="D1843" i="4"/>
  <c r="E1843" i="4"/>
  <c r="F1843" i="4"/>
  <c r="G1843" i="4"/>
  <c r="H1843" i="4"/>
  <c r="B1844" i="4"/>
  <c r="C1844" i="4"/>
  <c r="D1844" i="4"/>
  <c r="E1844" i="4"/>
  <c r="F1844" i="4"/>
  <c r="G1844" i="4"/>
  <c r="H1844" i="4"/>
  <c r="B1845" i="4"/>
  <c r="C1845" i="4"/>
  <c r="D1845" i="4"/>
  <c r="E1845" i="4"/>
  <c r="F1845" i="4"/>
  <c r="G1845" i="4"/>
  <c r="H1845" i="4"/>
  <c r="C1833" i="4"/>
  <c r="D1833" i="4"/>
  <c r="E1833" i="4"/>
  <c r="F1833" i="4"/>
  <c r="G1833" i="4"/>
  <c r="H1833" i="4"/>
  <c r="B1833" i="4"/>
  <c r="I1846" i="4"/>
  <c r="B1801" i="4"/>
  <c r="C1801" i="4"/>
  <c r="D1801" i="4"/>
  <c r="E1801" i="4"/>
  <c r="F1801" i="4"/>
  <c r="G1801" i="4"/>
  <c r="H1801" i="4"/>
  <c r="I1801" i="4"/>
  <c r="J1801" i="4"/>
  <c r="K1801" i="4"/>
  <c r="L1801" i="4"/>
  <c r="M1801" i="4"/>
  <c r="N1801" i="4"/>
  <c r="B1802" i="4"/>
  <c r="C1802" i="4"/>
  <c r="D1802" i="4"/>
  <c r="E1802" i="4"/>
  <c r="F1802" i="4"/>
  <c r="G1802" i="4"/>
  <c r="H1802" i="4"/>
  <c r="I1802" i="4"/>
  <c r="J1802" i="4"/>
  <c r="K1802" i="4"/>
  <c r="L1802" i="4"/>
  <c r="M1802" i="4"/>
  <c r="N1802" i="4"/>
  <c r="B1803" i="4"/>
  <c r="C1803" i="4"/>
  <c r="D1803" i="4"/>
  <c r="E1803" i="4"/>
  <c r="F1803" i="4"/>
  <c r="G1803" i="4"/>
  <c r="H1803" i="4"/>
  <c r="I1803" i="4"/>
  <c r="J1803" i="4"/>
  <c r="K1803" i="4"/>
  <c r="L1803" i="4"/>
  <c r="M1803" i="4"/>
  <c r="N1803" i="4"/>
  <c r="B1804" i="4"/>
  <c r="C1804" i="4"/>
  <c r="D1804" i="4"/>
  <c r="E1804" i="4"/>
  <c r="F1804" i="4"/>
  <c r="G1804" i="4"/>
  <c r="H1804" i="4"/>
  <c r="I1804" i="4"/>
  <c r="J1804" i="4"/>
  <c r="K1804" i="4"/>
  <c r="L1804" i="4"/>
  <c r="M1804" i="4"/>
  <c r="N1804" i="4"/>
  <c r="B1805" i="4"/>
  <c r="C1805" i="4"/>
  <c r="D1805" i="4"/>
  <c r="E1805" i="4"/>
  <c r="F1805" i="4"/>
  <c r="G1805" i="4"/>
  <c r="H1805" i="4"/>
  <c r="I1805" i="4"/>
  <c r="J1805" i="4"/>
  <c r="K1805" i="4"/>
  <c r="L1805" i="4"/>
  <c r="M1805" i="4"/>
  <c r="N1805" i="4"/>
  <c r="B1806" i="4"/>
  <c r="C1806" i="4"/>
  <c r="D1806" i="4"/>
  <c r="E1806" i="4"/>
  <c r="F1806" i="4"/>
  <c r="G1806" i="4"/>
  <c r="H1806" i="4"/>
  <c r="I1806" i="4"/>
  <c r="J1806" i="4"/>
  <c r="K1806" i="4"/>
  <c r="L1806" i="4"/>
  <c r="M1806" i="4"/>
  <c r="N1806" i="4"/>
  <c r="B1807" i="4"/>
  <c r="C1807" i="4"/>
  <c r="D1807" i="4"/>
  <c r="E1807" i="4"/>
  <c r="F1807" i="4"/>
  <c r="G1807" i="4"/>
  <c r="H1807" i="4"/>
  <c r="I1807" i="4"/>
  <c r="J1807" i="4"/>
  <c r="K1807" i="4"/>
  <c r="L1807" i="4"/>
  <c r="M1807" i="4"/>
  <c r="N1807" i="4"/>
  <c r="B1808" i="4"/>
  <c r="C1808" i="4"/>
  <c r="D1808" i="4"/>
  <c r="E1808" i="4"/>
  <c r="F1808" i="4"/>
  <c r="G1808" i="4"/>
  <c r="H1808" i="4"/>
  <c r="I1808" i="4"/>
  <c r="J1808" i="4"/>
  <c r="K1808" i="4"/>
  <c r="L1808" i="4"/>
  <c r="M1808" i="4"/>
  <c r="N1808" i="4"/>
  <c r="B1809" i="4"/>
  <c r="C1809" i="4"/>
  <c r="D1809" i="4"/>
  <c r="E1809" i="4"/>
  <c r="F1809" i="4"/>
  <c r="G1809" i="4"/>
  <c r="H1809" i="4"/>
  <c r="I1809" i="4"/>
  <c r="J1809" i="4"/>
  <c r="K1809" i="4"/>
  <c r="L1809" i="4"/>
  <c r="M1809" i="4"/>
  <c r="N1809" i="4"/>
  <c r="B1810" i="4"/>
  <c r="C1810" i="4"/>
  <c r="D1810" i="4"/>
  <c r="E1810" i="4"/>
  <c r="F1810" i="4"/>
  <c r="G1810" i="4"/>
  <c r="H1810" i="4"/>
  <c r="I1810" i="4"/>
  <c r="J1810" i="4"/>
  <c r="K1810" i="4"/>
  <c r="L1810" i="4"/>
  <c r="M1810" i="4"/>
  <c r="N1810" i="4"/>
  <c r="B1811" i="4"/>
  <c r="C1811" i="4"/>
  <c r="D1811" i="4"/>
  <c r="E1811" i="4"/>
  <c r="F1811" i="4"/>
  <c r="G1811" i="4"/>
  <c r="H1811" i="4"/>
  <c r="I1811" i="4"/>
  <c r="J1811" i="4"/>
  <c r="K1811" i="4"/>
  <c r="L1811" i="4"/>
  <c r="M1811" i="4"/>
  <c r="N1811" i="4"/>
  <c r="B1812" i="4"/>
  <c r="C1812" i="4"/>
  <c r="D1812" i="4"/>
  <c r="E1812" i="4"/>
  <c r="F1812" i="4"/>
  <c r="G1812" i="4"/>
  <c r="H1812" i="4"/>
  <c r="I1812" i="4"/>
  <c r="J1812" i="4"/>
  <c r="K1812" i="4"/>
  <c r="L1812" i="4"/>
  <c r="M1812" i="4"/>
  <c r="N1812" i="4"/>
  <c r="B1813" i="4"/>
  <c r="C1813" i="4"/>
  <c r="D1813" i="4"/>
  <c r="E1813" i="4"/>
  <c r="F1813" i="4"/>
  <c r="G1813" i="4"/>
  <c r="H1813" i="4"/>
  <c r="I1813" i="4"/>
  <c r="J1813" i="4"/>
  <c r="K1813" i="4"/>
  <c r="L1813" i="4"/>
  <c r="M1813" i="4"/>
  <c r="N1813" i="4"/>
  <c r="C1800" i="4"/>
  <c r="D1800" i="4"/>
  <c r="E1800" i="4"/>
  <c r="F1800" i="4"/>
  <c r="G1800" i="4"/>
  <c r="H1800" i="4"/>
  <c r="I1800" i="4"/>
  <c r="J1800" i="4"/>
  <c r="K1800" i="4"/>
  <c r="L1800" i="4"/>
  <c r="M1800" i="4"/>
  <c r="N1800" i="4"/>
  <c r="B1800" i="4"/>
  <c r="R1773" i="4"/>
  <c r="M1773" i="4"/>
  <c r="B1768" i="4"/>
  <c r="C1768" i="4"/>
  <c r="D1768" i="4"/>
  <c r="E1768" i="4"/>
  <c r="F1768" i="4"/>
  <c r="G1768" i="4"/>
  <c r="H1768" i="4"/>
  <c r="I1768" i="4"/>
  <c r="J1768" i="4"/>
  <c r="K1768" i="4"/>
  <c r="L1768" i="4"/>
  <c r="M1768" i="4"/>
  <c r="N1768" i="4"/>
  <c r="O1768" i="4"/>
  <c r="P1768" i="4"/>
  <c r="Q1768" i="4"/>
  <c r="R1768" i="4"/>
  <c r="B1769" i="4"/>
  <c r="C1769" i="4"/>
  <c r="D1769" i="4"/>
  <c r="E1769" i="4"/>
  <c r="F1769" i="4"/>
  <c r="G1769" i="4"/>
  <c r="H1769" i="4"/>
  <c r="I1769" i="4"/>
  <c r="J1769" i="4"/>
  <c r="K1769" i="4"/>
  <c r="L1769" i="4"/>
  <c r="M1769" i="4"/>
  <c r="N1769" i="4"/>
  <c r="O1769" i="4"/>
  <c r="P1769" i="4"/>
  <c r="Q1769" i="4"/>
  <c r="R1769" i="4"/>
  <c r="B1770" i="4"/>
  <c r="C1770" i="4"/>
  <c r="D1770" i="4"/>
  <c r="E1770" i="4"/>
  <c r="F1770" i="4"/>
  <c r="G1770" i="4"/>
  <c r="H1770" i="4"/>
  <c r="I1770" i="4"/>
  <c r="J1770" i="4"/>
  <c r="K1770" i="4"/>
  <c r="L1770" i="4"/>
  <c r="M1770" i="4"/>
  <c r="N1770" i="4"/>
  <c r="O1770" i="4"/>
  <c r="P1770" i="4"/>
  <c r="Q1770" i="4"/>
  <c r="R1770" i="4"/>
  <c r="B1771" i="4"/>
  <c r="C1771" i="4"/>
  <c r="D1771" i="4"/>
  <c r="E1771" i="4"/>
  <c r="F1771" i="4"/>
  <c r="G1771" i="4"/>
  <c r="H1771" i="4"/>
  <c r="I1771" i="4"/>
  <c r="J1771" i="4"/>
  <c r="K1771" i="4"/>
  <c r="L1771" i="4"/>
  <c r="M1771" i="4"/>
  <c r="N1771" i="4"/>
  <c r="O1771" i="4"/>
  <c r="P1771" i="4"/>
  <c r="Q1771" i="4"/>
  <c r="R1771" i="4"/>
  <c r="B1772" i="4"/>
  <c r="C1772" i="4"/>
  <c r="D1772" i="4"/>
  <c r="E1772" i="4"/>
  <c r="F1772" i="4"/>
  <c r="G1772" i="4"/>
  <c r="H1772" i="4"/>
  <c r="I1772" i="4"/>
  <c r="J1772" i="4"/>
  <c r="K1772" i="4"/>
  <c r="L1772" i="4"/>
  <c r="M1772" i="4"/>
  <c r="N1772" i="4"/>
  <c r="O1772" i="4"/>
  <c r="P1772" i="4"/>
  <c r="Q1772" i="4"/>
  <c r="R1772" i="4"/>
  <c r="B1773" i="4"/>
  <c r="C1773" i="4"/>
  <c r="D1773" i="4"/>
  <c r="E1773" i="4"/>
  <c r="F1773" i="4"/>
  <c r="G1773" i="4"/>
  <c r="H1773" i="4"/>
  <c r="I1773" i="4"/>
  <c r="J1773" i="4"/>
  <c r="K1773" i="4"/>
  <c r="L1773" i="4"/>
  <c r="N1773" i="4"/>
  <c r="O1773" i="4"/>
  <c r="P1773" i="4"/>
  <c r="Q1773" i="4"/>
  <c r="B1774" i="4"/>
  <c r="C1774" i="4"/>
  <c r="D1774" i="4"/>
  <c r="E1774" i="4"/>
  <c r="F1774" i="4"/>
  <c r="G1774" i="4"/>
  <c r="H1774" i="4"/>
  <c r="I1774" i="4"/>
  <c r="J1774" i="4"/>
  <c r="K1774" i="4"/>
  <c r="L1774" i="4"/>
  <c r="M1774" i="4"/>
  <c r="N1774" i="4"/>
  <c r="O1774" i="4"/>
  <c r="P1774" i="4"/>
  <c r="Q1774" i="4"/>
  <c r="R1774" i="4"/>
  <c r="B1775" i="4"/>
  <c r="C1775" i="4"/>
  <c r="D1775" i="4"/>
  <c r="E1775" i="4"/>
  <c r="F1775" i="4"/>
  <c r="G1775" i="4"/>
  <c r="H1775" i="4"/>
  <c r="I1775" i="4"/>
  <c r="J1775" i="4"/>
  <c r="K1775" i="4"/>
  <c r="L1775" i="4"/>
  <c r="M1775" i="4"/>
  <c r="N1775" i="4"/>
  <c r="O1775" i="4"/>
  <c r="P1775" i="4"/>
  <c r="Q1775" i="4"/>
  <c r="R1775" i="4"/>
  <c r="B1776" i="4"/>
  <c r="C1776" i="4"/>
  <c r="D1776" i="4"/>
  <c r="E1776" i="4"/>
  <c r="F1776" i="4"/>
  <c r="G1776" i="4"/>
  <c r="H1776" i="4"/>
  <c r="I1776" i="4"/>
  <c r="J1776" i="4"/>
  <c r="K1776" i="4"/>
  <c r="L1776" i="4"/>
  <c r="M1776" i="4"/>
  <c r="N1776" i="4"/>
  <c r="O1776" i="4"/>
  <c r="P1776" i="4"/>
  <c r="Q1776" i="4"/>
  <c r="R1776" i="4"/>
  <c r="B1777" i="4"/>
  <c r="C1777" i="4"/>
  <c r="D1777" i="4"/>
  <c r="E1777" i="4"/>
  <c r="F1777" i="4"/>
  <c r="G1777" i="4"/>
  <c r="H1777" i="4"/>
  <c r="I1777" i="4"/>
  <c r="J1777" i="4"/>
  <c r="K1777" i="4"/>
  <c r="L1777" i="4"/>
  <c r="M1777" i="4"/>
  <c r="N1777" i="4"/>
  <c r="O1777" i="4"/>
  <c r="P1777" i="4"/>
  <c r="Q1777" i="4"/>
  <c r="R1777" i="4"/>
  <c r="B1778" i="4"/>
  <c r="C1778" i="4"/>
  <c r="D1778" i="4"/>
  <c r="E1778" i="4"/>
  <c r="F1778" i="4"/>
  <c r="G1778" i="4"/>
  <c r="H1778" i="4"/>
  <c r="I1778" i="4"/>
  <c r="J1778" i="4"/>
  <c r="K1778" i="4"/>
  <c r="L1778" i="4"/>
  <c r="M1778" i="4"/>
  <c r="N1778" i="4"/>
  <c r="O1778" i="4"/>
  <c r="P1778" i="4"/>
  <c r="Q1778" i="4"/>
  <c r="R1778" i="4"/>
  <c r="B1779" i="4"/>
  <c r="C1779" i="4"/>
  <c r="D1779" i="4"/>
  <c r="E1779" i="4"/>
  <c r="F1779" i="4"/>
  <c r="G1779" i="4"/>
  <c r="H1779" i="4"/>
  <c r="I1779" i="4"/>
  <c r="J1779" i="4"/>
  <c r="K1779" i="4"/>
  <c r="L1779" i="4"/>
  <c r="M1779" i="4"/>
  <c r="N1779" i="4"/>
  <c r="O1779" i="4"/>
  <c r="P1779" i="4"/>
  <c r="Q1779" i="4"/>
  <c r="R1779" i="4"/>
  <c r="C1767" i="4"/>
  <c r="D1767" i="4"/>
  <c r="E1767" i="4"/>
  <c r="F1767" i="4"/>
  <c r="G1767" i="4"/>
  <c r="H1767" i="4"/>
  <c r="I1767" i="4"/>
  <c r="J1767" i="4"/>
  <c r="K1767" i="4"/>
  <c r="L1767" i="4"/>
  <c r="M1767" i="4"/>
  <c r="N1767" i="4"/>
  <c r="O1767" i="4"/>
  <c r="P1767" i="4"/>
  <c r="Q1767" i="4"/>
  <c r="R1767" i="4"/>
  <c r="B1767" i="4"/>
  <c r="S1780" i="4"/>
  <c r="B1780" i="4"/>
  <c r="C1780" i="4"/>
  <c r="D1780" i="4"/>
  <c r="E1780" i="4"/>
  <c r="F1780" i="4"/>
  <c r="G1780" i="4"/>
  <c r="H1780" i="4"/>
  <c r="I1780" i="4"/>
  <c r="J1780" i="4"/>
  <c r="K1780" i="4"/>
  <c r="L1780" i="4"/>
  <c r="M1780" i="4"/>
  <c r="N1780" i="4"/>
  <c r="O1780" i="4"/>
  <c r="P1780" i="4"/>
  <c r="Q1780" i="4"/>
  <c r="R1780" i="4"/>
  <c r="B1713" i="4"/>
  <c r="C1713" i="4"/>
  <c r="D1713" i="4"/>
  <c r="E1713" i="4"/>
  <c r="P1714" i="4"/>
  <c r="F1713" i="4"/>
  <c r="G1713" i="4"/>
  <c r="B1714" i="4"/>
  <c r="C1714" i="4"/>
  <c r="D1714" i="4"/>
  <c r="E1714" i="4"/>
  <c r="P1715" i="4"/>
  <c r="F1714" i="4"/>
  <c r="G1714" i="4"/>
  <c r="B1715" i="4"/>
  <c r="C1715" i="4"/>
  <c r="D1715" i="4"/>
  <c r="E1715" i="4"/>
  <c r="P1716" i="4"/>
  <c r="F1715" i="4"/>
  <c r="G1715" i="4"/>
  <c r="B1716" i="4"/>
  <c r="C1716" i="4"/>
  <c r="D1716" i="4"/>
  <c r="E1716" i="4"/>
  <c r="P1717" i="4"/>
  <c r="F1716" i="4"/>
  <c r="G1716" i="4"/>
  <c r="B1717" i="4"/>
  <c r="C1717" i="4"/>
  <c r="D1717" i="4"/>
  <c r="E1717" i="4"/>
  <c r="P1718" i="4"/>
  <c r="F1717" i="4"/>
  <c r="G1717" i="4"/>
  <c r="B1718" i="4"/>
  <c r="C1718" i="4"/>
  <c r="D1718" i="4"/>
  <c r="E1718" i="4"/>
  <c r="P1719" i="4"/>
  <c r="F1718" i="4"/>
  <c r="G1718" i="4"/>
  <c r="B1719" i="4"/>
  <c r="C1719" i="4"/>
  <c r="D1719" i="4"/>
  <c r="E1719" i="4"/>
  <c r="P1720" i="4"/>
  <c r="F1719" i="4"/>
  <c r="G1719" i="4"/>
  <c r="B1720" i="4"/>
  <c r="C1720" i="4"/>
  <c r="D1720" i="4"/>
  <c r="E1720" i="4"/>
  <c r="P1721" i="4"/>
  <c r="F1720" i="4"/>
  <c r="G1720" i="4"/>
  <c r="B1721" i="4"/>
  <c r="C1721" i="4"/>
  <c r="D1721" i="4"/>
  <c r="E1721" i="4"/>
  <c r="P1722" i="4"/>
  <c r="F1721" i="4"/>
  <c r="G1721" i="4"/>
  <c r="B1722" i="4"/>
  <c r="C1722" i="4"/>
  <c r="D1722" i="4"/>
  <c r="E1722" i="4"/>
  <c r="P1723" i="4"/>
  <c r="F1722" i="4"/>
  <c r="G1722" i="4"/>
  <c r="B1723" i="4"/>
  <c r="C1723" i="4"/>
  <c r="D1723" i="4"/>
  <c r="E1723" i="4"/>
  <c r="P1724" i="4"/>
  <c r="F1723" i="4"/>
  <c r="G1723" i="4"/>
  <c r="B1724" i="4"/>
  <c r="C1724" i="4"/>
  <c r="D1724" i="4"/>
  <c r="E1724" i="4"/>
  <c r="P1725" i="4"/>
  <c r="F1724" i="4"/>
  <c r="G1724" i="4"/>
  <c r="C1712" i="4"/>
  <c r="D1712" i="4"/>
  <c r="E1712" i="4"/>
  <c r="P1713" i="4"/>
  <c r="F1712" i="4"/>
  <c r="G1712" i="4"/>
  <c r="B1712" i="4"/>
  <c r="I1725" i="4"/>
  <c r="C1725" i="4" s="1"/>
  <c r="B1662" i="4"/>
  <c r="C1662" i="4"/>
  <c r="D1662" i="4"/>
  <c r="E1662" i="4"/>
  <c r="F1662" i="4"/>
  <c r="G1662" i="4"/>
  <c r="H1662" i="4"/>
  <c r="B1663" i="4"/>
  <c r="C1663" i="4"/>
  <c r="D1663" i="4"/>
  <c r="E1663" i="4"/>
  <c r="F1663" i="4"/>
  <c r="G1663" i="4"/>
  <c r="H1663" i="4"/>
  <c r="B1664" i="4"/>
  <c r="C1664" i="4"/>
  <c r="D1664" i="4"/>
  <c r="E1664" i="4"/>
  <c r="F1664" i="4"/>
  <c r="G1664" i="4"/>
  <c r="H1664" i="4"/>
  <c r="B1665" i="4"/>
  <c r="C1665" i="4"/>
  <c r="D1665" i="4"/>
  <c r="E1665" i="4"/>
  <c r="F1665" i="4"/>
  <c r="G1665" i="4"/>
  <c r="H1665" i="4"/>
  <c r="B1666" i="4"/>
  <c r="C1666" i="4"/>
  <c r="D1666" i="4"/>
  <c r="E1666" i="4"/>
  <c r="F1666" i="4"/>
  <c r="G1666" i="4"/>
  <c r="H1666" i="4"/>
  <c r="B1667" i="4"/>
  <c r="C1667" i="4"/>
  <c r="D1667" i="4"/>
  <c r="E1667" i="4"/>
  <c r="F1667" i="4"/>
  <c r="G1667" i="4"/>
  <c r="H1667" i="4"/>
  <c r="B1668" i="4"/>
  <c r="C1668" i="4"/>
  <c r="D1668" i="4"/>
  <c r="E1668" i="4"/>
  <c r="F1668" i="4"/>
  <c r="G1668" i="4"/>
  <c r="H1668" i="4"/>
  <c r="B1669" i="4"/>
  <c r="C1669" i="4"/>
  <c r="D1669" i="4"/>
  <c r="E1669" i="4"/>
  <c r="F1669" i="4"/>
  <c r="G1669" i="4"/>
  <c r="H1669" i="4"/>
  <c r="B1670" i="4"/>
  <c r="C1670" i="4"/>
  <c r="D1670" i="4"/>
  <c r="E1670" i="4"/>
  <c r="F1670" i="4"/>
  <c r="G1670" i="4"/>
  <c r="H1670" i="4"/>
  <c r="B1671" i="4"/>
  <c r="C1671" i="4"/>
  <c r="D1671" i="4"/>
  <c r="E1671" i="4"/>
  <c r="F1671" i="4"/>
  <c r="G1671" i="4"/>
  <c r="H1671" i="4"/>
  <c r="B1672" i="4"/>
  <c r="C1672" i="4"/>
  <c r="D1672" i="4"/>
  <c r="E1672" i="4"/>
  <c r="F1672" i="4"/>
  <c r="G1672" i="4"/>
  <c r="H1672" i="4"/>
  <c r="B1673" i="4"/>
  <c r="C1673" i="4"/>
  <c r="D1673" i="4"/>
  <c r="E1673" i="4"/>
  <c r="F1673" i="4"/>
  <c r="G1673" i="4"/>
  <c r="H1673" i="4"/>
  <c r="C1661" i="4"/>
  <c r="D1661" i="4"/>
  <c r="E1661" i="4"/>
  <c r="F1661" i="4"/>
  <c r="G1661" i="4"/>
  <c r="H1661" i="4"/>
  <c r="C1674" i="4"/>
  <c r="D1674" i="4"/>
  <c r="E1674" i="4"/>
  <c r="F1674" i="4"/>
  <c r="G1674" i="4"/>
  <c r="H1674" i="4"/>
  <c r="I1674" i="4"/>
  <c r="L1658" i="4"/>
  <c r="M1658" i="4"/>
  <c r="N1658" i="4"/>
  <c r="O1658" i="4"/>
  <c r="P1658" i="4"/>
  <c r="Q1658" i="4"/>
  <c r="K1658" i="4"/>
  <c r="S1604" i="4"/>
  <c r="M1593" i="4"/>
  <c r="L1592" i="4"/>
  <c r="T1605" i="4"/>
  <c r="M1605" i="4" s="1"/>
  <c r="M1592" i="4"/>
  <c r="N1592" i="4"/>
  <c r="O1592" i="4"/>
  <c r="P1592" i="4"/>
  <c r="Q1592" i="4"/>
  <c r="R1592" i="4"/>
  <c r="S1592" i="4"/>
  <c r="N1593" i="4"/>
  <c r="O1593" i="4"/>
  <c r="P1593" i="4"/>
  <c r="Q1593" i="4"/>
  <c r="R1593" i="4"/>
  <c r="S1593" i="4"/>
  <c r="M1594" i="4"/>
  <c r="N1594" i="4"/>
  <c r="O1594" i="4"/>
  <c r="P1594" i="4"/>
  <c r="Q1594" i="4"/>
  <c r="R1594" i="4"/>
  <c r="S1594" i="4"/>
  <c r="M1595" i="4"/>
  <c r="N1595" i="4"/>
  <c r="O1595" i="4"/>
  <c r="P1595" i="4"/>
  <c r="Q1595" i="4"/>
  <c r="R1595" i="4"/>
  <c r="S1595" i="4"/>
  <c r="M1596" i="4"/>
  <c r="N1596" i="4"/>
  <c r="O1596" i="4"/>
  <c r="P1596" i="4"/>
  <c r="Q1596" i="4"/>
  <c r="R1596" i="4"/>
  <c r="S1596" i="4"/>
  <c r="M1597" i="4"/>
  <c r="N1597" i="4"/>
  <c r="O1597" i="4"/>
  <c r="P1597" i="4"/>
  <c r="Q1597" i="4"/>
  <c r="R1597" i="4"/>
  <c r="S1597" i="4"/>
  <c r="M1598" i="4"/>
  <c r="N1598" i="4"/>
  <c r="O1598" i="4"/>
  <c r="P1598" i="4"/>
  <c r="Q1598" i="4"/>
  <c r="R1598" i="4"/>
  <c r="S1598" i="4"/>
  <c r="M1599" i="4"/>
  <c r="N1599" i="4"/>
  <c r="O1599" i="4"/>
  <c r="P1599" i="4"/>
  <c r="Q1599" i="4"/>
  <c r="R1599" i="4"/>
  <c r="S1599" i="4"/>
  <c r="M1600" i="4"/>
  <c r="N1600" i="4"/>
  <c r="O1600" i="4"/>
  <c r="P1600" i="4"/>
  <c r="Q1600" i="4"/>
  <c r="R1600" i="4"/>
  <c r="S1600" i="4"/>
  <c r="M1601" i="4"/>
  <c r="N1601" i="4"/>
  <c r="O1601" i="4"/>
  <c r="P1601" i="4"/>
  <c r="Q1601" i="4"/>
  <c r="R1601" i="4"/>
  <c r="S1601" i="4"/>
  <c r="M1602" i="4"/>
  <c r="N1602" i="4"/>
  <c r="O1602" i="4"/>
  <c r="P1602" i="4"/>
  <c r="Q1602" i="4"/>
  <c r="R1602" i="4"/>
  <c r="S1602" i="4"/>
  <c r="M1603" i="4"/>
  <c r="N1603" i="4"/>
  <c r="O1603" i="4"/>
  <c r="P1603" i="4"/>
  <c r="Q1603" i="4"/>
  <c r="R1603" i="4"/>
  <c r="S1603" i="4"/>
  <c r="M1604" i="4"/>
  <c r="N1604" i="4"/>
  <c r="O1604" i="4"/>
  <c r="P1604" i="4"/>
  <c r="Q1604" i="4"/>
  <c r="R1604" i="4"/>
  <c r="L1593" i="4"/>
  <c r="L1594" i="4"/>
  <c r="L1595" i="4"/>
  <c r="L1596" i="4"/>
  <c r="L1597" i="4"/>
  <c r="L1598" i="4"/>
  <c r="L1599" i="4"/>
  <c r="L1600" i="4"/>
  <c r="L1601" i="4"/>
  <c r="L1602" i="4"/>
  <c r="L1603" i="4"/>
  <c r="L1604" i="4"/>
  <c r="D1609" i="4"/>
  <c r="B1609" i="4"/>
  <c r="E1609" i="4"/>
  <c r="C1609" i="4"/>
  <c r="F1609" i="4"/>
  <c r="G1609" i="4"/>
  <c r="H1609" i="4"/>
  <c r="I1609" i="4"/>
  <c r="D1610" i="4"/>
  <c r="B1610" i="4"/>
  <c r="E1610" i="4"/>
  <c r="C1610" i="4"/>
  <c r="F1610" i="4"/>
  <c r="G1610" i="4"/>
  <c r="H1610" i="4"/>
  <c r="I1610" i="4"/>
  <c r="D1611" i="4"/>
  <c r="B1611" i="4"/>
  <c r="E1611" i="4"/>
  <c r="C1611" i="4"/>
  <c r="F1611" i="4"/>
  <c r="G1611" i="4"/>
  <c r="H1611" i="4"/>
  <c r="I1611" i="4"/>
  <c r="D1612" i="4"/>
  <c r="B1612" i="4"/>
  <c r="E1612" i="4"/>
  <c r="C1612" i="4"/>
  <c r="F1612" i="4"/>
  <c r="G1612" i="4"/>
  <c r="H1612" i="4"/>
  <c r="I1612" i="4"/>
  <c r="D1613" i="4"/>
  <c r="B1613" i="4"/>
  <c r="E1613" i="4"/>
  <c r="C1613" i="4"/>
  <c r="F1613" i="4"/>
  <c r="G1613" i="4"/>
  <c r="H1613" i="4"/>
  <c r="I1613" i="4"/>
  <c r="D1614" i="4"/>
  <c r="B1614" i="4"/>
  <c r="E1614" i="4"/>
  <c r="C1614" i="4"/>
  <c r="F1614" i="4"/>
  <c r="G1614" i="4"/>
  <c r="H1614" i="4"/>
  <c r="I1614" i="4"/>
  <c r="D1615" i="4"/>
  <c r="B1615" i="4"/>
  <c r="E1615" i="4"/>
  <c r="C1615" i="4"/>
  <c r="F1615" i="4"/>
  <c r="G1615" i="4"/>
  <c r="H1615" i="4"/>
  <c r="I1615" i="4"/>
  <c r="D1616" i="4"/>
  <c r="B1616" i="4"/>
  <c r="E1616" i="4"/>
  <c r="C1616" i="4"/>
  <c r="F1616" i="4"/>
  <c r="G1616" i="4"/>
  <c r="H1616" i="4"/>
  <c r="I1616" i="4"/>
  <c r="D1617" i="4"/>
  <c r="B1617" i="4"/>
  <c r="E1617" i="4"/>
  <c r="C1617" i="4"/>
  <c r="F1617" i="4"/>
  <c r="G1617" i="4"/>
  <c r="H1617" i="4"/>
  <c r="I1617" i="4"/>
  <c r="D1618" i="4"/>
  <c r="B1618" i="4"/>
  <c r="E1618" i="4"/>
  <c r="C1618" i="4"/>
  <c r="F1618" i="4"/>
  <c r="G1618" i="4"/>
  <c r="H1618" i="4"/>
  <c r="I1618" i="4"/>
  <c r="D1619" i="4"/>
  <c r="B1619" i="4"/>
  <c r="E1619" i="4"/>
  <c r="C1619" i="4"/>
  <c r="F1619" i="4"/>
  <c r="G1619" i="4"/>
  <c r="H1619" i="4"/>
  <c r="I1619" i="4"/>
  <c r="D1620" i="4"/>
  <c r="B1620" i="4"/>
  <c r="E1620" i="4"/>
  <c r="C1620" i="4"/>
  <c r="F1620" i="4"/>
  <c r="G1620" i="4"/>
  <c r="H1620" i="4"/>
  <c r="I1620" i="4"/>
  <c r="D1608" i="4"/>
  <c r="B1608" i="4"/>
  <c r="E1608" i="4"/>
  <c r="C1608" i="4"/>
  <c r="F1608" i="4"/>
  <c r="G1608" i="4"/>
  <c r="H1608" i="4"/>
  <c r="I1608" i="4"/>
  <c r="B1725" i="4" l="1"/>
  <c r="L1605" i="4"/>
  <c r="G1725" i="4"/>
  <c r="F1725" i="4"/>
  <c r="P1726" i="4"/>
  <c r="E1725" i="4"/>
  <c r="D1725" i="4"/>
  <c r="I1621" i="4"/>
  <c r="F1621" i="4"/>
  <c r="C1621" i="4"/>
  <c r="R1605" i="4"/>
  <c r="P1605" i="4"/>
  <c r="O1605" i="4"/>
  <c r="D1621" i="4"/>
  <c r="N1605" i="4"/>
  <c r="H1621" i="4"/>
  <c r="S1605" i="4"/>
  <c r="Q1605" i="4"/>
  <c r="E1621" i="4"/>
  <c r="B1621" i="4"/>
  <c r="G1621" i="4"/>
  <c r="C1575" i="4"/>
  <c r="D1575" i="4"/>
  <c r="E1575" i="4"/>
  <c r="F1575" i="4"/>
  <c r="G1575" i="4"/>
  <c r="H1575" i="4"/>
  <c r="I1575" i="4"/>
  <c r="J1575" i="4"/>
  <c r="K1575" i="4"/>
  <c r="C1576" i="4"/>
  <c r="D1576" i="4"/>
  <c r="E1576" i="4"/>
  <c r="F1576" i="4"/>
  <c r="G1576" i="4"/>
  <c r="H1576" i="4"/>
  <c r="I1576" i="4"/>
  <c r="J1576" i="4"/>
  <c r="K1576" i="4"/>
  <c r="C1577" i="4"/>
  <c r="D1577" i="4"/>
  <c r="E1577" i="4"/>
  <c r="F1577" i="4"/>
  <c r="G1577" i="4"/>
  <c r="H1577" i="4"/>
  <c r="I1577" i="4"/>
  <c r="J1577" i="4"/>
  <c r="K1577" i="4"/>
  <c r="C1578" i="4"/>
  <c r="D1578" i="4"/>
  <c r="E1578" i="4"/>
  <c r="F1578" i="4"/>
  <c r="G1578" i="4"/>
  <c r="H1578" i="4"/>
  <c r="I1578" i="4"/>
  <c r="J1578" i="4"/>
  <c r="K1578" i="4"/>
  <c r="C1579" i="4"/>
  <c r="D1579" i="4"/>
  <c r="E1579" i="4"/>
  <c r="F1579" i="4"/>
  <c r="G1579" i="4"/>
  <c r="H1579" i="4"/>
  <c r="I1579" i="4"/>
  <c r="J1579" i="4"/>
  <c r="K1579" i="4"/>
  <c r="C1580" i="4"/>
  <c r="D1580" i="4"/>
  <c r="E1580" i="4"/>
  <c r="F1580" i="4"/>
  <c r="G1580" i="4"/>
  <c r="H1580" i="4"/>
  <c r="I1580" i="4"/>
  <c r="J1580" i="4"/>
  <c r="K1580" i="4"/>
  <c r="C1581" i="4"/>
  <c r="D1581" i="4"/>
  <c r="E1581" i="4"/>
  <c r="F1581" i="4"/>
  <c r="G1581" i="4"/>
  <c r="H1581" i="4"/>
  <c r="I1581" i="4"/>
  <c r="J1581" i="4"/>
  <c r="K1581" i="4"/>
  <c r="C1582" i="4"/>
  <c r="D1582" i="4"/>
  <c r="E1582" i="4"/>
  <c r="F1582" i="4"/>
  <c r="G1582" i="4"/>
  <c r="H1582" i="4"/>
  <c r="I1582" i="4"/>
  <c r="J1582" i="4"/>
  <c r="K1582" i="4"/>
  <c r="C1583" i="4"/>
  <c r="D1583" i="4"/>
  <c r="E1583" i="4"/>
  <c r="F1583" i="4"/>
  <c r="G1583" i="4"/>
  <c r="H1583" i="4"/>
  <c r="I1583" i="4"/>
  <c r="J1583" i="4"/>
  <c r="K1583" i="4"/>
  <c r="C1584" i="4"/>
  <c r="D1584" i="4"/>
  <c r="E1584" i="4"/>
  <c r="F1584" i="4"/>
  <c r="G1584" i="4"/>
  <c r="H1584" i="4"/>
  <c r="I1584" i="4"/>
  <c r="J1584" i="4"/>
  <c r="K1584" i="4"/>
  <c r="C1585" i="4"/>
  <c r="D1585" i="4"/>
  <c r="E1585" i="4"/>
  <c r="F1585" i="4"/>
  <c r="G1585" i="4"/>
  <c r="H1585" i="4"/>
  <c r="I1585" i="4"/>
  <c r="J1585" i="4"/>
  <c r="K1585" i="4"/>
  <c r="C1586" i="4"/>
  <c r="D1586" i="4"/>
  <c r="E1586" i="4"/>
  <c r="F1586" i="4"/>
  <c r="G1586" i="4"/>
  <c r="H1586" i="4"/>
  <c r="I1586" i="4"/>
  <c r="J1586" i="4"/>
  <c r="K1586" i="4"/>
  <c r="C1587" i="4"/>
  <c r="D1587" i="4"/>
  <c r="E1587" i="4"/>
  <c r="F1587" i="4"/>
  <c r="G1587" i="4"/>
  <c r="H1587" i="4"/>
  <c r="I1587" i="4"/>
  <c r="J1587" i="4"/>
  <c r="K1587" i="4"/>
  <c r="B1576" i="4"/>
  <c r="B1577" i="4"/>
  <c r="B1578" i="4"/>
  <c r="B1579" i="4"/>
  <c r="B1580" i="4"/>
  <c r="B1581" i="4"/>
  <c r="B1582" i="4"/>
  <c r="B1583" i="4"/>
  <c r="B1584" i="4"/>
  <c r="B1585" i="4"/>
  <c r="B1586" i="4"/>
  <c r="B1587" i="4"/>
  <c r="B1575" i="4"/>
  <c r="B1518" i="4"/>
  <c r="C1518" i="4"/>
  <c r="D1518" i="4"/>
  <c r="E1518" i="4"/>
  <c r="F1518" i="4"/>
  <c r="G1518" i="4"/>
  <c r="H1518" i="4"/>
  <c r="I1518" i="4"/>
  <c r="J1518" i="4"/>
  <c r="K1518" i="4"/>
  <c r="L1518" i="4"/>
  <c r="M1518" i="4"/>
  <c r="N1518" i="4"/>
  <c r="O1518" i="4"/>
  <c r="P1518" i="4"/>
  <c r="Q1518" i="4"/>
  <c r="R1518" i="4"/>
  <c r="B1519" i="4"/>
  <c r="C1519" i="4"/>
  <c r="D1519" i="4"/>
  <c r="E1519" i="4"/>
  <c r="F1519" i="4"/>
  <c r="G1519" i="4"/>
  <c r="H1519" i="4"/>
  <c r="I1519" i="4"/>
  <c r="J1519" i="4"/>
  <c r="K1519" i="4"/>
  <c r="L1519" i="4"/>
  <c r="M1519" i="4"/>
  <c r="N1519" i="4"/>
  <c r="O1519" i="4"/>
  <c r="P1519" i="4"/>
  <c r="Q1519" i="4"/>
  <c r="R1519" i="4"/>
  <c r="B1520" i="4"/>
  <c r="C1520" i="4"/>
  <c r="D1520" i="4"/>
  <c r="E1520" i="4"/>
  <c r="F1520" i="4"/>
  <c r="G1520" i="4"/>
  <c r="H1520" i="4"/>
  <c r="I1520" i="4"/>
  <c r="J1520" i="4"/>
  <c r="K1520" i="4"/>
  <c r="L1520" i="4"/>
  <c r="M1520" i="4"/>
  <c r="N1520" i="4"/>
  <c r="O1520" i="4"/>
  <c r="P1520" i="4"/>
  <c r="Q1520" i="4"/>
  <c r="R1520" i="4"/>
  <c r="B1521" i="4"/>
  <c r="C1521" i="4"/>
  <c r="D1521" i="4"/>
  <c r="E1521" i="4"/>
  <c r="F1521" i="4"/>
  <c r="G1521" i="4"/>
  <c r="H1521" i="4"/>
  <c r="I1521" i="4"/>
  <c r="J1521" i="4"/>
  <c r="K1521" i="4"/>
  <c r="L1521" i="4"/>
  <c r="M1521" i="4"/>
  <c r="N1521" i="4"/>
  <c r="O1521" i="4"/>
  <c r="P1521" i="4"/>
  <c r="Q1521" i="4"/>
  <c r="R1521" i="4"/>
  <c r="B1522" i="4"/>
  <c r="C1522" i="4"/>
  <c r="D1522" i="4"/>
  <c r="E1522" i="4"/>
  <c r="F1522" i="4"/>
  <c r="G1522" i="4"/>
  <c r="H1522" i="4"/>
  <c r="I1522" i="4"/>
  <c r="J1522" i="4"/>
  <c r="K1522" i="4"/>
  <c r="L1522" i="4"/>
  <c r="M1522" i="4"/>
  <c r="N1522" i="4"/>
  <c r="O1522" i="4"/>
  <c r="P1522" i="4"/>
  <c r="Q1522" i="4"/>
  <c r="R1522" i="4"/>
  <c r="B1523" i="4"/>
  <c r="C1523" i="4"/>
  <c r="D1523" i="4"/>
  <c r="E1523" i="4"/>
  <c r="F1523" i="4"/>
  <c r="G1523" i="4"/>
  <c r="H1523" i="4"/>
  <c r="I1523" i="4"/>
  <c r="J1523" i="4"/>
  <c r="K1523" i="4"/>
  <c r="L1523" i="4"/>
  <c r="M1523" i="4"/>
  <c r="N1523" i="4"/>
  <c r="O1523" i="4"/>
  <c r="P1523" i="4"/>
  <c r="Q1523" i="4"/>
  <c r="R1523" i="4"/>
  <c r="B1524" i="4"/>
  <c r="C1524" i="4"/>
  <c r="D1524" i="4"/>
  <c r="E1524" i="4"/>
  <c r="F1524" i="4"/>
  <c r="G1524" i="4"/>
  <c r="H1524" i="4"/>
  <c r="I1524" i="4"/>
  <c r="J1524" i="4"/>
  <c r="K1524" i="4"/>
  <c r="L1524" i="4"/>
  <c r="M1524" i="4"/>
  <c r="N1524" i="4"/>
  <c r="O1524" i="4"/>
  <c r="P1524" i="4"/>
  <c r="Q1524" i="4"/>
  <c r="R1524" i="4"/>
  <c r="B1525" i="4"/>
  <c r="C1525" i="4"/>
  <c r="D1525" i="4"/>
  <c r="E1525" i="4"/>
  <c r="F1525" i="4"/>
  <c r="G1525" i="4"/>
  <c r="H1525" i="4"/>
  <c r="I1525" i="4"/>
  <c r="J1525" i="4"/>
  <c r="K1525" i="4"/>
  <c r="L1525" i="4"/>
  <c r="M1525" i="4"/>
  <c r="N1525" i="4"/>
  <c r="O1525" i="4"/>
  <c r="P1525" i="4"/>
  <c r="Q1525" i="4"/>
  <c r="R1525" i="4"/>
  <c r="B1526" i="4"/>
  <c r="C1526" i="4"/>
  <c r="D1526" i="4"/>
  <c r="E1526" i="4"/>
  <c r="F1526" i="4"/>
  <c r="G1526" i="4"/>
  <c r="H1526" i="4"/>
  <c r="I1526" i="4"/>
  <c r="J1526" i="4"/>
  <c r="K1526" i="4"/>
  <c r="L1526" i="4"/>
  <c r="M1526" i="4"/>
  <c r="N1526" i="4"/>
  <c r="O1526" i="4"/>
  <c r="P1526" i="4"/>
  <c r="Q1526" i="4"/>
  <c r="R1526" i="4"/>
  <c r="B1527" i="4"/>
  <c r="C1527" i="4"/>
  <c r="D1527" i="4"/>
  <c r="E1527" i="4"/>
  <c r="F1527" i="4"/>
  <c r="G1527" i="4"/>
  <c r="H1527" i="4"/>
  <c r="I1527" i="4"/>
  <c r="J1527" i="4"/>
  <c r="K1527" i="4"/>
  <c r="L1527" i="4"/>
  <c r="M1527" i="4"/>
  <c r="N1527" i="4"/>
  <c r="O1527" i="4"/>
  <c r="P1527" i="4"/>
  <c r="Q1527" i="4"/>
  <c r="R1527" i="4"/>
  <c r="B1528" i="4"/>
  <c r="C1528" i="4"/>
  <c r="D1528" i="4"/>
  <c r="E1528" i="4"/>
  <c r="F1528" i="4"/>
  <c r="G1528" i="4"/>
  <c r="H1528" i="4"/>
  <c r="I1528" i="4"/>
  <c r="J1528" i="4"/>
  <c r="K1528" i="4"/>
  <c r="L1528" i="4"/>
  <c r="M1528" i="4"/>
  <c r="N1528" i="4"/>
  <c r="O1528" i="4"/>
  <c r="P1528" i="4"/>
  <c r="Q1528" i="4"/>
  <c r="R1528" i="4"/>
  <c r="B1529" i="4"/>
  <c r="C1529" i="4"/>
  <c r="D1529" i="4"/>
  <c r="E1529" i="4"/>
  <c r="F1529" i="4"/>
  <c r="G1529" i="4"/>
  <c r="H1529" i="4"/>
  <c r="I1529" i="4"/>
  <c r="J1529" i="4"/>
  <c r="K1529" i="4"/>
  <c r="L1529" i="4"/>
  <c r="M1529" i="4"/>
  <c r="N1529" i="4"/>
  <c r="O1529" i="4"/>
  <c r="P1529" i="4"/>
  <c r="Q1529" i="4"/>
  <c r="R1529" i="4"/>
  <c r="C1517" i="4"/>
  <c r="D1517" i="4"/>
  <c r="E1517" i="4"/>
  <c r="F1517" i="4"/>
  <c r="G1517" i="4"/>
  <c r="H1517" i="4"/>
  <c r="I1517" i="4"/>
  <c r="J1517" i="4"/>
  <c r="K1517" i="4"/>
  <c r="L1517" i="4"/>
  <c r="M1517" i="4"/>
  <c r="N1517" i="4"/>
  <c r="O1517" i="4"/>
  <c r="P1517" i="4"/>
  <c r="Q1517" i="4"/>
  <c r="R1517" i="4"/>
  <c r="B1517" i="4"/>
  <c r="K1537" i="4"/>
  <c r="K1538" i="4"/>
  <c r="K1539" i="4"/>
  <c r="K1540" i="4"/>
  <c r="K1541" i="4"/>
  <c r="K1542" i="4"/>
  <c r="K1543" i="4"/>
  <c r="K1544" i="4"/>
  <c r="K1545" i="4"/>
  <c r="K1546" i="4"/>
  <c r="K1547" i="4"/>
  <c r="K1548" i="4"/>
  <c r="K1549" i="4"/>
  <c r="K1550" i="4"/>
  <c r="K1551" i="4"/>
  <c r="J1537" i="4"/>
  <c r="J1538" i="4"/>
  <c r="J1539" i="4"/>
  <c r="J1540" i="4"/>
  <c r="J1541" i="4"/>
  <c r="J1542" i="4"/>
  <c r="J1543" i="4"/>
  <c r="J1544" i="4"/>
  <c r="J1545" i="4"/>
  <c r="J1546" i="4"/>
  <c r="J1547" i="4"/>
  <c r="J1548" i="4"/>
  <c r="J1549" i="4"/>
  <c r="J1550" i="4"/>
  <c r="J1551" i="4"/>
  <c r="I1537" i="4"/>
  <c r="I1538" i="4"/>
  <c r="I1539" i="4"/>
  <c r="I1540" i="4"/>
  <c r="I1541" i="4"/>
  <c r="I1542" i="4"/>
  <c r="I1543" i="4"/>
  <c r="I1544" i="4"/>
  <c r="I1545" i="4"/>
  <c r="I1546" i="4"/>
  <c r="I1547" i="4"/>
  <c r="I1548" i="4"/>
  <c r="I1549" i="4"/>
  <c r="I1550" i="4"/>
  <c r="I1551" i="4"/>
  <c r="H1537" i="4"/>
  <c r="H1538" i="4"/>
  <c r="H1539" i="4"/>
  <c r="H1540" i="4"/>
  <c r="H1541" i="4"/>
  <c r="H1542" i="4"/>
  <c r="H1543" i="4"/>
  <c r="H1544" i="4"/>
  <c r="H1545" i="4"/>
  <c r="H1546" i="4"/>
  <c r="H1547" i="4"/>
  <c r="H1548" i="4"/>
  <c r="H1549" i="4"/>
  <c r="H1550" i="4"/>
  <c r="H1551" i="4"/>
  <c r="H1536" i="4"/>
  <c r="I1536" i="4"/>
  <c r="J1536" i="4"/>
  <c r="K1536" i="4"/>
  <c r="B1043" i="4"/>
  <c r="W818" i="4"/>
  <c r="B816" i="4"/>
  <c r="C816" i="4"/>
  <c r="D816" i="4"/>
  <c r="E816" i="4"/>
  <c r="F816" i="4"/>
  <c r="G816" i="4"/>
  <c r="H816" i="4"/>
  <c r="I816" i="4"/>
  <c r="J816" i="4"/>
  <c r="B817" i="4"/>
  <c r="C817" i="4"/>
  <c r="D817" i="4"/>
  <c r="E817" i="4"/>
  <c r="F817" i="4"/>
  <c r="G817" i="4"/>
  <c r="H817" i="4"/>
  <c r="I817" i="4"/>
  <c r="J817" i="4"/>
  <c r="B818" i="4"/>
  <c r="C818" i="4"/>
  <c r="D818" i="4"/>
  <c r="E818" i="4"/>
  <c r="F818" i="4"/>
  <c r="G818" i="4"/>
  <c r="H818" i="4"/>
  <c r="I818" i="4"/>
  <c r="J818" i="4"/>
  <c r="B819" i="4"/>
  <c r="C819" i="4"/>
  <c r="D819" i="4"/>
  <c r="E819" i="4"/>
  <c r="F819" i="4"/>
  <c r="G819" i="4"/>
  <c r="H819" i="4"/>
  <c r="I819" i="4"/>
  <c r="J819" i="4"/>
  <c r="B820" i="4"/>
  <c r="C820" i="4"/>
  <c r="D820" i="4"/>
  <c r="E820" i="4"/>
  <c r="F820" i="4"/>
  <c r="G820" i="4"/>
  <c r="H820" i="4"/>
  <c r="I820" i="4"/>
  <c r="J820" i="4"/>
  <c r="B821" i="4"/>
  <c r="C821" i="4"/>
  <c r="D821" i="4"/>
  <c r="E821" i="4"/>
  <c r="F821" i="4"/>
  <c r="G821" i="4"/>
  <c r="H821" i="4"/>
  <c r="I821" i="4"/>
  <c r="J821" i="4"/>
  <c r="B822" i="4"/>
  <c r="C822" i="4"/>
  <c r="D822" i="4"/>
  <c r="E822" i="4"/>
  <c r="F822" i="4"/>
  <c r="G822" i="4"/>
  <c r="H822" i="4"/>
  <c r="I822" i="4"/>
  <c r="J822" i="4"/>
  <c r="B823" i="4"/>
  <c r="C823" i="4"/>
  <c r="D823" i="4"/>
  <c r="E823" i="4"/>
  <c r="F823" i="4"/>
  <c r="G823" i="4"/>
  <c r="H823" i="4"/>
  <c r="I823" i="4"/>
  <c r="J823" i="4"/>
  <c r="B824" i="4"/>
  <c r="C824" i="4"/>
  <c r="D824" i="4"/>
  <c r="E824" i="4"/>
  <c r="F824" i="4"/>
  <c r="G824" i="4"/>
  <c r="H824" i="4"/>
  <c r="I824" i="4"/>
  <c r="J824" i="4"/>
  <c r="B825" i="4"/>
  <c r="C825" i="4"/>
  <c r="D825" i="4"/>
  <c r="E825" i="4"/>
  <c r="F825" i="4"/>
  <c r="G825" i="4"/>
  <c r="H825" i="4"/>
  <c r="I825" i="4"/>
  <c r="J825" i="4"/>
  <c r="B826" i="4"/>
  <c r="C826" i="4"/>
  <c r="D826" i="4"/>
  <c r="E826" i="4"/>
  <c r="F826" i="4"/>
  <c r="G826" i="4"/>
  <c r="H826" i="4"/>
  <c r="I826" i="4"/>
  <c r="J826" i="4"/>
  <c r="B827" i="4"/>
  <c r="C827" i="4"/>
  <c r="D827" i="4"/>
  <c r="E827" i="4"/>
  <c r="F827" i="4"/>
  <c r="G827" i="4"/>
  <c r="H827" i="4"/>
  <c r="I827" i="4"/>
  <c r="J827" i="4"/>
  <c r="B828" i="4"/>
  <c r="C828" i="4"/>
  <c r="D828" i="4"/>
  <c r="E828" i="4"/>
  <c r="F828" i="4"/>
  <c r="G828" i="4"/>
  <c r="H828" i="4"/>
  <c r="I828" i="4"/>
  <c r="J828" i="4"/>
  <c r="C815" i="4"/>
  <c r="D815" i="4"/>
  <c r="E815" i="4"/>
  <c r="F815" i="4"/>
  <c r="G815" i="4"/>
  <c r="H815" i="4"/>
  <c r="I815" i="4"/>
  <c r="J815" i="4"/>
  <c r="B815" i="4"/>
  <c r="B782" i="4"/>
  <c r="C782" i="4"/>
  <c r="D782" i="4"/>
  <c r="E782" i="4"/>
  <c r="F782" i="4"/>
  <c r="G782" i="4"/>
  <c r="H782" i="4"/>
  <c r="B783" i="4"/>
  <c r="C783" i="4"/>
  <c r="D783" i="4"/>
  <c r="E783" i="4"/>
  <c r="F783" i="4"/>
  <c r="G783" i="4"/>
  <c r="H783" i="4"/>
  <c r="B784" i="4"/>
  <c r="C784" i="4"/>
  <c r="D784" i="4"/>
  <c r="E784" i="4"/>
  <c r="F784" i="4"/>
  <c r="G784" i="4"/>
  <c r="H784" i="4"/>
  <c r="B785" i="4"/>
  <c r="C785" i="4"/>
  <c r="D785" i="4"/>
  <c r="E785" i="4"/>
  <c r="F785" i="4"/>
  <c r="G785" i="4"/>
  <c r="H785" i="4"/>
  <c r="B786" i="4"/>
  <c r="C786" i="4"/>
  <c r="D786" i="4"/>
  <c r="E786" i="4"/>
  <c r="F786" i="4"/>
  <c r="G786" i="4"/>
  <c r="H786" i="4"/>
  <c r="B787" i="4"/>
  <c r="C787" i="4"/>
  <c r="D787" i="4"/>
  <c r="E787" i="4"/>
  <c r="F787" i="4"/>
  <c r="G787" i="4"/>
  <c r="H787" i="4"/>
  <c r="B788" i="4"/>
  <c r="C788" i="4"/>
  <c r="D788" i="4"/>
  <c r="E788" i="4"/>
  <c r="F788" i="4"/>
  <c r="G788" i="4"/>
  <c r="H788" i="4"/>
  <c r="B789" i="4"/>
  <c r="C789" i="4"/>
  <c r="D789" i="4"/>
  <c r="E789" i="4"/>
  <c r="F789" i="4"/>
  <c r="G789" i="4"/>
  <c r="H789" i="4"/>
  <c r="B790" i="4"/>
  <c r="C790" i="4"/>
  <c r="D790" i="4"/>
  <c r="E790" i="4"/>
  <c r="F790" i="4"/>
  <c r="G790" i="4"/>
  <c r="H790" i="4"/>
  <c r="B791" i="4"/>
  <c r="C791" i="4"/>
  <c r="D791" i="4"/>
  <c r="E791" i="4"/>
  <c r="F791" i="4"/>
  <c r="G791" i="4"/>
  <c r="H791" i="4"/>
  <c r="B792" i="4"/>
  <c r="C792" i="4"/>
  <c r="D792" i="4"/>
  <c r="E792" i="4"/>
  <c r="F792" i="4"/>
  <c r="G792" i="4"/>
  <c r="H792" i="4"/>
  <c r="B793" i="4"/>
  <c r="C793" i="4"/>
  <c r="D793" i="4"/>
  <c r="E793" i="4"/>
  <c r="F793" i="4"/>
  <c r="G793" i="4"/>
  <c r="H793" i="4"/>
  <c r="C781" i="4"/>
  <c r="D781" i="4"/>
  <c r="E781" i="4"/>
  <c r="F781" i="4"/>
  <c r="G781" i="4"/>
  <c r="H781" i="4"/>
  <c r="B781" i="4"/>
  <c r="C727" i="4"/>
  <c r="D727" i="4"/>
  <c r="E727" i="4"/>
  <c r="F727" i="4"/>
  <c r="G727" i="4"/>
  <c r="H727" i="4"/>
  <c r="C728" i="4"/>
  <c r="D728" i="4"/>
  <c r="E728" i="4"/>
  <c r="F728" i="4"/>
  <c r="G728" i="4"/>
  <c r="H728" i="4"/>
  <c r="C729" i="4"/>
  <c r="D729" i="4"/>
  <c r="E729" i="4"/>
  <c r="F729" i="4"/>
  <c r="G729" i="4"/>
  <c r="H729" i="4"/>
  <c r="C730" i="4"/>
  <c r="D730" i="4"/>
  <c r="E730" i="4"/>
  <c r="F730" i="4"/>
  <c r="G730" i="4"/>
  <c r="H730" i="4"/>
  <c r="C731" i="4"/>
  <c r="D731" i="4"/>
  <c r="E731" i="4"/>
  <c r="F731" i="4"/>
  <c r="G731" i="4"/>
  <c r="H731" i="4"/>
  <c r="C732" i="4"/>
  <c r="D732" i="4"/>
  <c r="E732" i="4"/>
  <c r="F732" i="4"/>
  <c r="G732" i="4"/>
  <c r="H732" i="4"/>
  <c r="C733" i="4"/>
  <c r="D733" i="4"/>
  <c r="E733" i="4"/>
  <c r="F733" i="4"/>
  <c r="G733" i="4"/>
  <c r="H733" i="4"/>
  <c r="C734" i="4"/>
  <c r="D734" i="4"/>
  <c r="E734" i="4"/>
  <c r="F734" i="4"/>
  <c r="G734" i="4"/>
  <c r="H734" i="4"/>
  <c r="C735" i="4"/>
  <c r="D735" i="4"/>
  <c r="E735" i="4"/>
  <c r="F735" i="4"/>
  <c r="G735" i="4"/>
  <c r="H735" i="4"/>
  <c r="C736" i="4"/>
  <c r="D736" i="4"/>
  <c r="E736" i="4"/>
  <c r="F736" i="4"/>
  <c r="G736" i="4"/>
  <c r="H736" i="4"/>
  <c r="C737" i="4"/>
  <c r="D737" i="4"/>
  <c r="E737" i="4"/>
  <c r="F737" i="4"/>
  <c r="G737" i="4"/>
  <c r="H737" i="4"/>
  <c r="C738" i="4"/>
  <c r="D738" i="4"/>
  <c r="E738" i="4"/>
  <c r="F738" i="4"/>
  <c r="G738" i="4"/>
  <c r="H738" i="4"/>
  <c r="C739" i="4"/>
  <c r="D739" i="4"/>
  <c r="E739" i="4"/>
  <c r="F739" i="4"/>
  <c r="G739" i="4"/>
  <c r="H739" i="4"/>
  <c r="C740" i="4"/>
  <c r="D740" i="4"/>
  <c r="E740" i="4"/>
  <c r="F740" i="4"/>
  <c r="G740" i="4"/>
  <c r="H740" i="4"/>
  <c r="B728" i="4"/>
  <c r="B729" i="4"/>
  <c r="B730" i="4"/>
  <c r="B731" i="4"/>
  <c r="B732" i="4"/>
  <c r="B733" i="4"/>
  <c r="B734" i="4"/>
  <c r="B735" i="4"/>
  <c r="B736" i="4"/>
  <c r="B737" i="4"/>
  <c r="B738" i="4"/>
  <c r="B739" i="4"/>
  <c r="B740" i="4"/>
  <c r="B727" i="4"/>
  <c r="C700" i="4"/>
  <c r="D700" i="4"/>
  <c r="E700" i="4"/>
  <c r="F700" i="4"/>
  <c r="G700" i="4"/>
  <c r="H700" i="4"/>
  <c r="I700" i="4"/>
  <c r="J700" i="4"/>
  <c r="K700" i="4"/>
  <c r="C701" i="4"/>
  <c r="D701" i="4"/>
  <c r="E701" i="4"/>
  <c r="F701" i="4"/>
  <c r="G701" i="4"/>
  <c r="H701" i="4"/>
  <c r="I701" i="4"/>
  <c r="J701" i="4"/>
  <c r="K701" i="4"/>
  <c r="C702" i="4"/>
  <c r="D702" i="4"/>
  <c r="E702" i="4"/>
  <c r="F702" i="4"/>
  <c r="G702" i="4"/>
  <c r="H702" i="4"/>
  <c r="I702" i="4"/>
  <c r="J702" i="4"/>
  <c r="K702" i="4"/>
  <c r="B701" i="4"/>
  <c r="B702" i="4"/>
  <c r="B688" i="4"/>
  <c r="C688" i="4"/>
  <c r="D688" i="4"/>
  <c r="E688" i="4"/>
  <c r="F688" i="4"/>
  <c r="G688" i="4"/>
  <c r="H688" i="4"/>
  <c r="I688" i="4"/>
  <c r="J688" i="4"/>
  <c r="K688" i="4"/>
  <c r="B689" i="4"/>
  <c r="C689" i="4"/>
  <c r="D689" i="4"/>
  <c r="E689" i="4"/>
  <c r="F689" i="4"/>
  <c r="G689" i="4"/>
  <c r="H689" i="4"/>
  <c r="I689" i="4"/>
  <c r="J689" i="4"/>
  <c r="K689" i="4"/>
  <c r="B690" i="4"/>
  <c r="C690" i="4"/>
  <c r="D690" i="4"/>
  <c r="E690" i="4"/>
  <c r="F690" i="4"/>
  <c r="G690" i="4"/>
  <c r="H690" i="4"/>
  <c r="I690" i="4"/>
  <c r="J690" i="4"/>
  <c r="K690" i="4"/>
  <c r="B691" i="4"/>
  <c r="C691" i="4"/>
  <c r="D691" i="4"/>
  <c r="E691" i="4"/>
  <c r="F691" i="4"/>
  <c r="G691" i="4"/>
  <c r="H691" i="4"/>
  <c r="I691" i="4"/>
  <c r="J691" i="4"/>
  <c r="K691" i="4"/>
  <c r="B692" i="4"/>
  <c r="C692" i="4"/>
  <c r="D692" i="4"/>
  <c r="E692" i="4"/>
  <c r="F692" i="4"/>
  <c r="G692" i="4"/>
  <c r="H692" i="4"/>
  <c r="I692" i="4"/>
  <c r="J692" i="4"/>
  <c r="K692" i="4"/>
  <c r="B693" i="4"/>
  <c r="C693" i="4"/>
  <c r="D693" i="4"/>
  <c r="E693" i="4"/>
  <c r="F693" i="4"/>
  <c r="G693" i="4"/>
  <c r="H693" i="4"/>
  <c r="I693" i="4"/>
  <c r="J693" i="4"/>
  <c r="K693" i="4"/>
  <c r="B694" i="4"/>
  <c r="C694" i="4"/>
  <c r="D694" i="4"/>
  <c r="E694" i="4"/>
  <c r="F694" i="4"/>
  <c r="G694" i="4"/>
  <c r="H694" i="4"/>
  <c r="I694" i="4"/>
  <c r="J694" i="4"/>
  <c r="K694" i="4"/>
  <c r="B695" i="4"/>
  <c r="C695" i="4"/>
  <c r="D695" i="4"/>
  <c r="E695" i="4"/>
  <c r="F695" i="4"/>
  <c r="G695" i="4"/>
  <c r="H695" i="4"/>
  <c r="I695" i="4"/>
  <c r="J695" i="4"/>
  <c r="K695" i="4"/>
  <c r="B696" i="4"/>
  <c r="C696" i="4"/>
  <c r="D696" i="4"/>
  <c r="E696" i="4"/>
  <c r="F696" i="4"/>
  <c r="G696" i="4"/>
  <c r="H696" i="4"/>
  <c r="I696" i="4"/>
  <c r="J696" i="4"/>
  <c r="K696" i="4"/>
  <c r="B697" i="4"/>
  <c r="C697" i="4"/>
  <c r="D697" i="4"/>
  <c r="E697" i="4"/>
  <c r="F697" i="4"/>
  <c r="G697" i="4"/>
  <c r="H697" i="4"/>
  <c r="I697" i="4"/>
  <c r="J697" i="4"/>
  <c r="K697" i="4"/>
  <c r="B698" i="4"/>
  <c r="C698" i="4"/>
  <c r="D698" i="4"/>
  <c r="E698" i="4"/>
  <c r="F698" i="4"/>
  <c r="G698" i="4"/>
  <c r="H698" i="4"/>
  <c r="I698" i="4"/>
  <c r="J698" i="4"/>
  <c r="K698" i="4"/>
  <c r="B699" i="4"/>
  <c r="C699" i="4"/>
  <c r="D699" i="4"/>
  <c r="E699" i="4"/>
  <c r="F699" i="4"/>
  <c r="G699" i="4"/>
  <c r="H699" i="4"/>
  <c r="I699" i="4"/>
  <c r="J699" i="4"/>
  <c r="K699" i="4"/>
  <c r="B700" i="4"/>
  <c r="C687" i="4"/>
  <c r="D687" i="4"/>
  <c r="E687" i="4"/>
  <c r="F687" i="4"/>
  <c r="G687" i="4"/>
  <c r="H687" i="4"/>
  <c r="I687" i="4"/>
  <c r="J687" i="4"/>
  <c r="K687" i="4"/>
  <c r="B687" i="4"/>
  <c r="C486" i="4"/>
  <c r="D486" i="4"/>
  <c r="E486" i="4"/>
  <c r="F486" i="4"/>
  <c r="G486" i="4"/>
  <c r="H486" i="4"/>
  <c r="I486" i="4"/>
  <c r="J486" i="4"/>
  <c r="C487" i="4"/>
  <c r="D487" i="4"/>
  <c r="E487" i="4"/>
  <c r="F487" i="4"/>
  <c r="G487" i="4"/>
  <c r="H487" i="4"/>
  <c r="I487" i="4"/>
  <c r="J487" i="4"/>
  <c r="C488" i="4"/>
  <c r="D488" i="4"/>
  <c r="E488" i="4"/>
  <c r="F488" i="4"/>
  <c r="G488" i="4"/>
  <c r="H488" i="4"/>
  <c r="I488" i="4"/>
  <c r="J488" i="4"/>
  <c r="C489" i="4"/>
  <c r="D489" i="4"/>
  <c r="E489" i="4"/>
  <c r="F489" i="4"/>
  <c r="G489" i="4"/>
  <c r="H489" i="4"/>
  <c r="I489" i="4"/>
  <c r="J489" i="4"/>
  <c r="C490" i="4"/>
  <c r="D490" i="4"/>
  <c r="E490" i="4"/>
  <c r="F490" i="4"/>
  <c r="G490" i="4"/>
  <c r="H490" i="4"/>
  <c r="I490" i="4"/>
  <c r="J490" i="4"/>
  <c r="C491" i="4"/>
  <c r="D491" i="4"/>
  <c r="E491" i="4"/>
  <c r="F491" i="4"/>
  <c r="G491" i="4"/>
  <c r="H491" i="4"/>
  <c r="I491" i="4"/>
  <c r="J491" i="4"/>
  <c r="C492" i="4"/>
  <c r="D492" i="4"/>
  <c r="E492" i="4"/>
  <c r="F492" i="4"/>
  <c r="G492" i="4"/>
  <c r="H492" i="4"/>
  <c r="I492" i="4"/>
  <c r="J492" i="4"/>
  <c r="C493" i="4"/>
  <c r="D493" i="4"/>
  <c r="E493" i="4"/>
  <c r="F493" i="4"/>
  <c r="G493" i="4"/>
  <c r="H493" i="4"/>
  <c r="I493" i="4"/>
  <c r="J493" i="4"/>
  <c r="C494" i="4"/>
  <c r="D494" i="4"/>
  <c r="E494" i="4"/>
  <c r="F494" i="4"/>
  <c r="G494" i="4"/>
  <c r="H494" i="4"/>
  <c r="I494" i="4"/>
  <c r="J494" i="4"/>
  <c r="C495" i="4"/>
  <c r="D495" i="4"/>
  <c r="E495" i="4"/>
  <c r="F495" i="4"/>
  <c r="G495" i="4"/>
  <c r="H495" i="4"/>
  <c r="I495" i="4"/>
  <c r="J495" i="4"/>
  <c r="C496" i="4"/>
  <c r="D496" i="4"/>
  <c r="E496" i="4"/>
  <c r="F496" i="4"/>
  <c r="G496" i="4"/>
  <c r="H496" i="4"/>
  <c r="I496" i="4"/>
  <c r="J496" i="4"/>
  <c r="C497" i="4"/>
  <c r="D497" i="4"/>
  <c r="E497" i="4"/>
  <c r="F497" i="4"/>
  <c r="G497" i="4"/>
  <c r="H497" i="4"/>
  <c r="I497" i="4"/>
  <c r="J497" i="4"/>
  <c r="C498" i="4"/>
  <c r="D498" i="4"/>
  <c r="E498" i="4"/>
  <c r="F498" i="4"/>
  <c r="G498" i="4"/>
  <c r="H498" i="4"/>
  <c r="I498" i="4"/>
  <c r="J498" i="4"/>
  <c r="C499" i="4"/>
  <c r="D499" i="4"/>
  <c r="E499" i="4"/>
  <c r="F499" i="4"/>
  <c r="G499" i="4"/>
  <c r="H499" i="4"/>
  <c r="I499" i="4"/>
  <c r="J499" i="4"/>
  <c r="C500" i="4"/>
  <c r="D500" i="4"/>
  <c r="E500" i="4"/>
  <c r="F500" i="4"/>
  <c r="G500" i="4"/>
  <c r="H500" i="4"/>
  <c r="I500" i="4"/>
  <c r="J500" i="4"/>
  <c r="C501" i="4"/>
  <c r="D501" i="4"/>
  <c r="E501" i="4"/>
  <c r="F501" i="4"/>
  <c r="G501" i="4"/>
  <c r="H501" i="4"/>
  <c r="I501" i="4"/>
  <c r="J501" i="4"/>
  <c r="B487" i="4"/>
  <c r="B488" i="4"/>
  <c r="B489" i="4"/>
  <c r="B490" i="4"/>
  <c r="B491" i="4"/>
  <c r="B492" i="4"/>
  <c r="B493" i="4"/>
  <c r="B494" i="4"/>
  <c r="B495" i="4"/>
  <c r="B496" i="4"/>
  <c r="B497" i="4"/>
  <c r="B498" i="4"/>
  <c r="B499" i="4"/>
  <c r="B500" i="4"/>
  <c r="B501" i="4"/>
  <c r="B486" i="4"/>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5" i="1"/>
  <c r="AH46" i="1"/>
  <c r="AH47" i="1"/>
  <c r="AH48" i="1"/>
  <c r="AH49" i="1"/>
  <c r="AH50" i="1"/>
  <c r="AH51" i="1"/>
  <c r="AH52" i="1"/>
  <c r="AH53" i="1"/>
  <c r="AH54"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50" i="1"/>
  <c r="AH151" i="1"/>
  <c r="AH152" i="1"/>
  <c r="AH153" i="1"/>
  <c r="AH154" i="1"/>
  <c r="AH155" i="1"/>
  <c r="AH156"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2" i="1"/>
  <c r="A415" i="4"/>
  <c r="B396" i="4"/>
  <c r="F397" i="4"/>
  <c r="F398" i="4"/>
  <c r="F399" i="4"/>
  <c r="F400" i="4"/>
  <c r="F401" i="4"/>
  <c r="F402" i="4"/>
  <c r="F403" i="4"/>
  <c r="F404" i="4"/>
  <c r="F405" i="4"/>
  <c r="F406" i="4"/>
  <c r="F407" i="4"/>
  <c r="F408" i="4"/>
  <c r="F396" i="4"/>
  <c r="H397" i="4"/>
  <c r="E397" i="4"/>
  <c r="G397" i="4"/>
  <c r="D397" i="4"/>
  <c r="C397" i="4"/>
  <c r="B397" i="4"/>
  <c r="H398" i="4"/>
  <c r="E398" i="4"/>
  <c r="G398" i="4"/>
  <c r="D398" i="4"/>
  <c r="C398" i="4"/>
  <c r="B398" i="4"/>
  <c r="H399" i="4"/>
  <c r="E399" i="4"/>
  <c r="G399" i="4"/>
  <c r="D399" i="4"/>
  <c r="C399" i="4"/>
  <c r="B399" i="4"/>
  <c r="H400" i="4"/>
  <c r="E400" i="4"/>
  <c r="G400" i="4"/>
  <c r="D400" i="4"/>
  <c r="C400" i="4"/>
  <c r="B400" i="4"/>
  <c r="H401" i="4"/>
  <c r="E401" i="4"/>
  <c r="G401" i="4"/>
  <c r="D401" i="4"/>
  <c r="C401" i="4"/>
  <c r="B401" i="4"/>
  <c r="H402" i="4"/>
  <c r="E402" i="4"/>
  <c r="G402" i="4"/>
  <c r="D402" i="4"/>
  <c r="C402" i="4"/>
  <c r="B402" i="4"/>
  <c r="H403" i="4"/>
  <c r="E403" i="4"/>
  <c r="G403" i="4"/>
  <c r="D403" i="4"/>
  <c r="C403" i="4"/>
  <c r="B403" i="4"/>
  <c r="H404" i="4"/>
  <c r="E404" i="4"/>
  <c r="G404" i="4"/>
  <c r="D404" i="4"/>
  <c r="C404" i="4"/>
  <c r="B404" i="4"/>
  <c r="H405" i="4"/>
  <c r="E405" i="4"/>
  <c r="G405" i="4"/>
  <c r="D405" i="4"/>
  <c r="C405" i="4"/>
  <c r="B405" i="4"/>
  <c r="H406" i="4"/>
  <c r="E406" i="4"/>
  <c r="G406" i="4"/>
  <c r="D406" i="4"/>
  <c r="C406" i="4"/>
  <c r="B406" i="4"/>
  <c r="H407" i="4"/>
  <c r="E407" i="4"/>
  <c r="G407" i="4"/>
  <c r="D407" i="4"/>
  <c r="C407" i="4"/>
  <c r="B407" i="4"/>
  <c r="H408" i="4"/>
  <c r="E408" i="4"/>
  <c r="G408" i="4"/>
  <c r="D408" i="4"/>
  <c r="C408" i="4"/>
  <c r="B408" i="4"/>
  <c r="E396" i="4"/>
  <c r="G396" i="4"/>
  <c r="D396" i="4"/>
  <c r="C396" i="4"/>
  <c r="H396" i="4"/>
  <c r="C342" i="4"/>
  <c r="H178" i="4"/>
  <c r="K18" i="5"/>
  <c r="L15" i="5" s="1"/>
  <c r="M6" i="5"/>
  <c r="O6" i="5" s="1"/>
  <c r="L6" i="5"/>
  <c r="M16" i="5"/>
  <c r="O16" i="5" s="1"/>
  <c r="M15" i="5"/>
  <c r="O15" i="5" s="1"/>
  <c r="M14" i="5"/>
  <c r="O14" i="5" s="1"/>
  <c r="L14" i="5"/>
  <c r="M12" i="5"/>
  <c r="O12" i="5" s="1"/>
  <c r="L11" i="5"/>
  <c r="M10" i="5"/>
  <c r="O10" i="5" s="1"/>
  <c r="L10" i="5"/>
  <c r="L2" i="5"/>
  <c r="C1210" i="4"/>
  <c r="D1210" i="4"/>
  <c r="E1210" i="4"/>
  <c r="F1210" i="4"/>
  <c r="C1209" i="4"/>
  <c r="D1209" i="4"/>
  <c r="E1209" i="4"/>
  <c r="F1209" i="4"/>
  <c r="C1208" i="4"/>
  <c r="D1208" i="4"/>
  <c r="E1208" i="4"/>
  <c r="F1208" i="4"/>
  <c r="C1207" i="4"/>
  <c r="D1207" i="4"/>
  <c r="E1207" i="4"/>
  <c r="F1207" i="4"/>
  <c r="C1206" i="4"/>
  <c r="D1206" i="4"/>
  <c r="E1206" i="4"/>
  <c r="F1206" i="4"/>
  <c r="C1205" i="4"/>
  <c r="D1205" i="4"/>
  <c r="E1205" i="4"/>
  <c r="F1205" i="4"/>
  <c r="C1204" i="4"/>
  <c r="D1204" i="4"/>
  <c r="E1204" i="4"/>
  <c r="F1204" i="4"/>
  <c r="C1203" i="4"/>
  <c r="D1203" i="4"/>
  <c r="E1203" i="4"/>
  <c r="F1203" i="4"/>
  <c r="C1202" i="4"/>
  <c r="D1202" i="4"/>
  <c r="E1202" i="4"/>
  <c r="F1202" i="4"/>
  <c r="C1201" i="4"/>
  <c r="D1201" i="4"/>
  <c r="E1201" i="4"/>
  <c r="F1201" i="4"/>
  <c r="C1200" i="4"/>
  <c r="D1200" i="4"/>
  <c r="E1200" i="4"/>
  <c r="F1200" i="4"/>
  <c r="C1199" i="4"/>
  <c r="D1199" i="4"/>
  <c r="E1199" i="4"/>
  <c r="F1199" i="4"/>
  <c r="C1198" i="4"/>
  <c r="D1198" i="4"/>
  <c r="E1198" i="4"/>
  <c r="F1198" i="4"/>
  <c r="C1197" i="4"/>
  <c r="D1197" i="4"/>
  <c r="E1197" i="4"/>
  <c r="F1197" i="4"/>
  <c r="B1198" i="4"/>
  <c r="B1199" i="4"/>
  <c r="B1200" i="4"/>
  <c r="B1201" i="4"/>
  <c r="B1202" i="4"/>
  <c r="B1203" i="4"/>
  <c r="B1204" i="4"/>
  <c r="B1205" i="4"/>
  <c r="B1206" i="4"/>
  <c r="B1207" i="4"/>
  <c r="B1208" i="4"/>
  <c r="B1209" i="4"/>
  <c r="B1210" i="4"/>
  <c r="B1197" i="4"/>
  <c r="D1156" i="4"/>
  <c r="B1156" i="4"/>
  <c r="E1156" i="4"/>
  <c r="F1156" i="4"/>
  <c r="G1156" i="4"/>
  <c r="H1156" i="4"/>
  <c r="D1155" i="4"/>
  <c r="B1155" i="4"/>
  <c r="E1155" i="4"/>
  <c r="F1155" i="4"/>
  <c r="G1155" i="4"/>
  <c r="H1155" i="4"/>
  <c r="D1154" i="4"/>
  <c r="B1154" i="4"/>
  <c r="E1154" i="4"/>
  <c r="F1154" i="4"/>
  <c r="G1154" i="4"/>
  <c r="H1154" i="4"/>
  <c r="D1153" i="4"/>
  <c r="B1153" i="4"/>
  <c r="E1153" i="4"/>
  <c r="F1153" i="4"/>
  <c r="G1153" i="4"/>
  <c r="H1153" i="4"/>
  <c r="D1152" i="4"/>
  <c r="B1152" i="4"/>
  <c r="E1152" i="4"/>
  <c r="F1152" i="4"/>
  <c r="G1152" i="4"/>
  <c r="H1152" i="4"/>
  <c r="D1151" i="4"/>
  <c r="B1151" i="4"/>
  <c r="E1151" i="4"/>
  <c r="F1151" i="4"/>
  <c r="G1151" i="4"/>
  <c r="H1151" i="4"/>
  <c r="D1150" i="4"/>
  <c r="B1150" i="4"/>
  <c r="E1150" i="4"/>
  <c r="F1150" i="4"/>
  <c r="G1150" i="4"/>
  <c r="H1150" i="4"/>
  <c r="D1149" i="4"/>
  <c r="B1149" i="4"/>
  <c r="E1149" i="4"/>
  <c r="F1149" i="4"/>
  <c r="G1149" i="4"/>
  <c r="H1149" i="4"/>
  <c r="D1148" i="4"/>
  <c r="B1148" i="4"/>
  <c r="E1148" i="4"/>
  <c r="F1148" i="4"/>
  <c r="G1148" i="4"/>
  <c r="H1148" i="4"/>
  <c r="D1147" i="4"/>
  <c r="B1147" i="4"/>
  <c r="E1147" i="4"/>
  <c r="F1147" i="4"/>
  <c r="G1147" i="4"/>
  <c r="H1147" i="4"/>
  <c r="D1146" i="4"/>
  <c r="B1146" i="4"/>
  <c r="E1146" i="4"/>
  <c r="F1146" i="4"/>
  <c r="G1146" i="4"/>
  <c r="H1146" i="4"/>
  <c r="D1145" i="4"/>
  <c r="B1145" i="4"/>
  <c r="E1145" i="4"/>
  <c r="F1145" i="4"/>
  <c r="G1145" i="4"/>
  <c r="H1145" i="4"/>
  <c r="D1144" i="4"/>
  <c r="B1144" i="4"/>
  <c r="E1144" i="4"/>
  <c r="F1144" i="4"/>
  <c r="G1144" i="4"/>
  <c r="H1144" i="4"/>
  <c r="C1144" i="4"/>
  <c r="C1145" i="4"/>
  <c r="C1146" i="4"/>
  <c r="C1147" i="4"/>
  <c r="C1148" i="4"/>
  <c r="C1149" i="4"/>
  <c r="C1150" i="4"/>
  <c r="C1151" i="4"/>
  <c r="C1152" i="4"/>
  <c r="C1153" i="4"/>
  <c r="C1154" i="4"/>
  <c r="C1155" i="4"/>
  <c r="C1156" i="4"/>
  <c r="D1143" i="4"/>
  <c r="E1143" i="4"/>
  <c r="F1143" i="4"/>
  <c r="G1143" i="4"/>
  <c r="H1143" i="4"/>
  <c r="C1143" i="4"/>
  <c r="C1056" i="4"/>
  <c r="D1056" i="4"/>
  <c r="E1056" i="4"/>
  <c r="F1056" i="4"/>
  <c r="G1056" i="4"/>
  <c r="H1056" i="4"/>
  <c r="I1056" i="4"/>
  <c r="J1056" i="4"/>
  <c r="K1056" i="4"/>
  <c r="L1056" i="4"/>
  <c r="C1055" i="4"/>
  <c r="D1055" i="4"/>
  <c r="E1055" i="4"/>
  <c r="F1055" i="4"/>
  <c r="G1055" i="4"/>
  <c r="H1055" i="4"/>
  <c r="I1055" i="4"/>
  <c r="J1055" i="4"/>
  <c r="K1055" i="4"/>
  <c r="L1055" i="4"/>
  <c r="C1054" i="4"/>
  <c r="D1054" i="4"/>
  <c r="E1054" i="4"/>
  <c r="F1054" i="4"/>
  <c r="G1054" i="4"/>
  <c r="H1054" i="4"/>
  <c r="I1054" i="4"/>
  <c r="J1054" i="4"/>
  <c r="K1054" i="4"/>
  <c r="L1054" i="4"/>
  <c r="C1053" i="4"/>
  <c r="D1053" i="4"/>
  <c r="E1053" i="4"/>
  <c r="F1053" i="4"/>
  <c r="G1053" i="4"/>
  <c r="H1053" i="4"/>
  <c r="I1053" i="4"/>
  <c r="J1053" i="4"/>
  <c r="K1053" i="4"/>
  <c r="L1053" i="4"/>
  <c r="C1052" i="4"/>
  <c r="D1052" i="4"/>
  <c r="E1052" i="4"/>
  <c r="F1052" i="4"/>
  <c r="G1052" i="4"/>
  <c r="H1052" i="4"/>
  <c r="I1052" i="4"/>
  <c r="J1052" i="4"/>
  <c r="K1052" i="4"/>
  <c r="L1052" i="4"/>
  <c r="C1051" i="4"/>
  <c r="D1051" i="4"/>
  <c r="E1051" i="4"/>
  <c r="F1051" i="4"/>
  <c r="G1051" i="4"/>
  <c r="H1051" i="4"/>
  <c r="I1051" i="4"/>
  <c r="J1051" i="4"/>
  <c r="K1051" i="4"/>
  <c r="L1051" i="4"/>
  <c r="C1050" i="4"/>
  <c r="D1050" i="4"/>
  <c r="E1050" i="4"/>
  <c r="F1050" i="4"/>
  <c r="G1050" i="4"/>
  <c r="H1050" i="4"/>
  <c r="I1050" i="4"/>
  <c r="J1050" i="4"/>
  <c r="K1050" i="4"/>
  <c r="L1050" i="4"/>
  <c r="C1049" i="4"/>
  <c r="D1049" i="4"/>
  <c r="E1049" i="4"/>
  <c r="F1049" i="4"/>
  <c r="G1049" i="4"/>
  <c r="H1049" i="4"/>
  <c r="I1049" i="4"/>
  <c r="J1049" i="4"/>
  <c r="K1049" i="4"/>
  <c r="L1049" i="4"/>
  <c r="C1048" i="4"/>
  <c r="D1048" i="4"/>
  <c r="E1048" i="4"/>
  <c r="F1048" i="4"/>
  <c r="G1048" i="4"/>
  <c r="H1048" i="4"/>
  <c r="I1048" i="4"/>
  <c r="J1048" i="4"/>
  <c r="K1048" i="4"/>
  <c r="L1048" i="4"/>
  <c r="C1047" i="4"/>
  <c r="D1047" i="4"/>
  <c r="E1047" i="4"/>
  <c r="F1047" i="4"/>
  <c r="G1047" i="4"/>
  <c r="H1047" i="4"/>
  <c r="I1047" i="4"/>
  <c r="J1047" i="4"/>
  <c r="K1047" i="4"/>
  <c r="L1047" i="4"/>
  <c r="C1046" i="4"/>
  <c r="D1046" i="4"/>
  <c r="E1046" i="4"/>
  <c r="F1046" i="4"/>
  <c r="G1046" i="4"/>
  <c r="H1046" i="4"/>
  <c r="I1046" i="4"/>
  <c r="J1046" i="4"/>
  <c r="K1046" i="4"/>
  <c r="L1046" i="4"/>
  <c r="C1045" i="4"/>
  <c r="D1045" i="4"/>
  <c r="E1045" i="4"/>
  <c r="F1045" i="4"/>
  <c r="G1045" i="4"/>
  <c r="H1045" i="4"/>
  <c r="I1045" i="4"/>
  <c r="J1045" i="4"/>
  <c r="K1045" i="4"/>
  <c r="L1045" i="4"/>
  <c r="C1044" i="4"/>
  <c r="D1044" i="4"/>
  <c r="E1044" i="4"/>
  <c r="F1044" i="4"/>
  <c r="G1044" i="4"/>
  <c r="H1044" i="4"/>
  <c r="I1044" i="4"/>
  <c r="J1044" i="4"/>
  <c r="K1044" i="4"/>
  <c r="L1044" i="4"/>
  <c r="B1044" i="4"/>
  <c r="B1045" i="4"/>
  <c r="B1046" i="4"/>
  <c r="B1047" i="4"/>
  <c r="B1048" i="4"/>
  <c r="B1049" i="4"/>
  <c r="B1050" i="4"/>
  <c r="B1051" i="4"/>
  <c r="B1052" i="4"/>
  <c r="B1053" i="4"/>
  <c r="B1054" i="4"/>
  <c r="B1055" i="4"/>
  <c r="B1056" i="4"/>
  <c r="C1043" i="4"/>
  <c r="D1043" i="4"/>
  <c r="E1043" i="4"/>
  <c r="F1043" i="4"/>
  <c r="G1043" i="4"/>
  <c r="H1043" i="4"/>
  <c r="I1043" i="4"/>
  <c r="J1043" i="4"/>
  <c r="K1043" i="4"/>
  <c r="L1043" i="4"/>
  <c r="C977" i="4"/>
  <c r="D977" i="4"/>
  <c r="E977" i="4"/>
  <c r="F977" i="4"/>
  <c r="G977" i="4"/>
  <c r="H977" i="4"/>
  <c r="I977" i="4"/>
  <c r="J977" i="4"/>
  <c r="K977" i="4"/>
  <c r="L977" i="4"/>
  <c r="C976" i="4"/>
  <c r="D976" i="4"/>
  <c r="E976" i="4"/>
  <c r="F976" i="4"/>
  <c r="G976" i="4"/>
  <c r="H976" i="4"/>
  <c r="I976" i="4"/>
  <c r="J976" i="4"/>
  <c r="K976" i="4"/>
  <c r="L976" i="4"/>
  <c r="C975" i="4"/>
  <c r="D975" i="4"/>
  <c r="E975" i="4"/>
  <c r="F975" i="4"/>
  <c r="G975" i="4"/>
  <c r="H975" i="4"/>
  <c r="I975" i="4"/>
  <c r="J975" i="4"/>
  <c r="K975" i="4"/>
  <c r="L975" i="4"/>
  <c r="C974" i="4"/>
  <c r="D974" i="4"/>
  <c r="E974" i="4"/>
  <c r="F974" i="4"/>
  <c r="G974" i="4"/>
  <c r="H974" i="4"/>
  <c r="I974" i="4"/>
  <c r="J974" i="4"/>
  <c r="K974" i="4"/>
  <c r="L974" i="4"/>
  <c r="C973" i="4"/>
  <c r="D973" i="4"/>
  <c r="E973" i="4"/>
  <c r="F973" i="4"/>
  <c r="G973" i="4"/>
  <c r="H973" i="4"/>
  <c r="I973" i="4"/>
  <c r="J973" i="4"/>
  <c r="K973" i="4"/>
  <c r="L973" i="4"/>
  <c r="C972" i="4"/>
  <c r="D972" i="4"/>
  <c r="E972" i="4"/>
  <c r="F972" i="4"/>
  <c r="G972" i="4"/>
  <c r="H972" i="4"/>
  <c r="I972" i="4"/>
  <c r="J972" i="4"/>
  <c r="K972" i="4"/>
  <c r="L972" i="4"/>
  <c r="C971" i="4"/>
  <c r="D971" i="4"/>
  <c r="E971" i="4"/>
  <c r="F971" i="4"/>
  <c r="G971" i="4"/>
  <c r="H971" i="4"/>
  <c r="I971" i="4"/>
  <c r="J971" i="4"/>
  <c r="K971" i="4"/>
  <c r="L971" i="4"/>
  <c r="C970" i="4"/>
  <c r="D970" i="4"/>
  <c r="E970" i="4"/>
  <c r="F970" i="4"/>
  <c r="G970" i="4"/>
  <c r="H970" i="4"/>
  <c r="I970" i="4"/>
  <c r="J970" i="4"/>
  <c r="K970" i="4"/>
  <c r="L970" i="4"/>
  <c r="C969" i="4"/>
  <c r="D969" i="4"/>
  <c r="E969" i="4"/>
  <c r="F969" i="4"/>
  <c r="G969" i="4"/>
  <c r="H969" i="4"/>
  <c r="I969" i="4"/>
  <c r="J969" i="4"/>
  <c r="K969" i="4"/>
  <c r="L969" i="4"/>
  <c r="C968" i="4"/>
  <c r="D968" i="4"/>
  <c r="E968" i="4"/>
  <c r="F968" i="4"/>
  <c r="G968" i="4"/>
  <c r="H968" i="4"/>
  <c r="I968" i="4"/>
  <c r="J968" i="4"/>
  <c r="K968" i="4"/>
  <c r="L968" i="4"/>
  <c r="C967" i="4"/>
  <c r="D967" i="4"/>
  <c r="E967" i="4"/>
  <c r="F967" i="4"/>
  <c r="G967" i="4"/>
  <c r="H967" i="4"/>
  <c r="I967" i="4"/>
  <c r="J967" i="4"/>
  <c r="K967" i="4"/>
  <c r="L967" i="4"/>
  <c r="C966" i="4"/>
  <c r="D966" i="4"/>
  <c r="E966" i="4"/>
  <c r="F966" i="4"/>
  <c r="G966" i="4"/>
  <c r="H966" i="4"/>
  <c r="I966" i="4"/>
  <c r="J966" i="4"/>
  <c r="K966" i="4"/>
  <c r="L966" i="4"/>
  <c r="C965" i="4"/>
  <c r="D965" i="4"/>
  <c r="E965" i="4"/>
  <c r="F965" i="4"/>
  <c r="G965" i="4"/>
  <c r="H965" i="4"/>
  <c r="I965" i="4"/>
  <c r="J965" i="4"/>
  <c r="K965" i="4"/>
  <c r="L965" i="4"/>
  <c r="B965" i="4"/>
  <c r="B966" i="4"/>
  <c r="B967" i="4"/>
  <c r="B968" i="4"/>
  <c r="B969" i="4"/>
  <c r="B970" i="4"/>
  <c r="B971" i="4"/>
  <c r="B972" i="4"/>
  <c r="B973" i="4"/>
  <c r="B974" i="4"/>
  <c r="B975" i="4"/>
  <c r="B976" i="4"/>
  <c r="B977" i="4"/>
  <c r="C964" i="4"/>
  <c r="D964" i="4"/>
  <c r="E964" i="4"/>
  <c r="F964" i="4"/>
  <c r="G964" i="4"/>
  <c r="H964" i="4"/>
  <c r="I964" i="4"/>
  <c r="J964" i="4"/>
  <c r="K964" i="4"/>
  <c r="L964" i="4"/>
  <c r="B964" i="4"/>
  <c r="J178" i="4"/>
  <c r="I178" i="4"/>
  <c r="J193" i="4"/>
  <c r="K1588" i="4" l="1"/>
  <c r="J1588" i="4"/>
  <c r="I1530" i="4"/>
  <c r="G1588" i="4"/>
  <c r="B1588" i="4"/>
  <c r="I1588" i="4"/>
  <c r="F1588" i="4"/>
  <c r="H1588" i="4"/>
  <c r="E1588" i="4"/>
  <c r="D1588" i="4"/>
  <c r="C1588" i="4"/>
  <c r="D1530" i="4"/>
  <c r="G1530" i="4"/>
  <c r="O1530" i="4"/>
  <c r="C1530" i="4"/>
  <c r="P1530" i="4"/>
  <c r="Q1530" i="4"/>
  <c r="E1530" i="4"/>
  <c r="H1530" i="4"/>
  <c r="R1530" i="4"/>
  <c r="F1530" i="4"/>
  <c r="M1530" i="4"/>
  <c r="L1530" i="4"/>
  <c r="N1530" i="4"/>
  <c r="K1530" i="4"/>
  <c r="J1530" i="4"/>
  <c r="B1530" i="4"/>
  <c r="H1552" i="4"/>
  <c r="K1552" i="4"/>
  <c r="I1552" i="4"/>
  <c r="J1552" i="4"/>
  <c r="D703" i="4"/>
  <c r="E794" i="4"/>
  <c r="D794" i="4"/>
  <c r="E703" i="4"/>
  <c r="C703" i="4"/>
  <c r="C794" i="4"/>
  <c r="F794" i="4"/>
  <c r="J703" i="4"/>
  <c r="I703" i="4"/>
  <c r="K703" i="4"/>
  <c r="H703" i="4"/>
  <c r="B703" i="4"/>
  <c r="G703" i="4"/>
  <c r="F703" i="4"/>
  <c r="B794" i="4"/>
  <c r="H794" i="4"/>
  <c r="G794" i="4"/>
  <c r="I502" i="4"/>
  <c r="E502" i="4"/>
  <c r="C502" i="4"/>
  <c r="D502" i="4"/>
  <c r="J502" i="4"/>
  <c r="H502" i="4"/>
  <c r="G502" i="4"/>
  <c r="F502" i="4"/>
  <c r="B502" i="4"/>
  <c r="E409" i="4"/>
  <c r="G409" i="4"/>
  <c r="F409" i="4"/>
  <c r="B409" i="4"/>
  <c r="H409" i="4"/>
  <c r="C409" i="4"/>
  <c r="D409" i="4"/>
  <c r="L3" i="5"/>
  <c r="L8" i="5"/>
  <c r="N15" i="5"/>
  <c r="P15" i="5" s="1"/>
  <c r="M8" i="5"/>
  <c r="O8" i="5" s="1"/>
  <c r="M3" i="5"/>
  <c r="L16" i="5"/>
  <c r="L9" i="5"/>
  <c r="M9" i="5"/>
  <c r="L13" i="5"/>
  <c r="L5" i="5"/>
  <c r="M13" i="5"/>
  <c r="O13" i="5" s="1"/>
  <c r="M5" i="5"/>
  <c r="L17" i="5"/>
  <c r="L7" i="5"/>
  <c r="M4" i="5"/>
  <c r="O4" i="5" s="1"/>
  <c r="M17" i="5"/>
  <c r="N14" i="5"/>
  <c r="P14" i="5" s="1"/>
  <c r="M2" i="5"/>
  <c r="O2" i="5" s="1"/>
  <c r="M11" i="5"/>
  <c r="L4" i="5"/>
  <c r="M7" i="5"/>
  <c r="L12" i="5"/>
  <c r="N2" i="5"/>
  <c r="N8" i="5"/>
  <c r="P8" i="5" s="1"/>
  <c r="N10" i="5"/>
  <c r="P10" i="5" s="1"/>
  <c r="R6" i="5" s="1"/>
  <c r="N12" i="5"/>
  <c r="P12" i="5" s="1"/>
  <c r="R8" i="5" s="1"/>
  <c r="N13" i="5"/>
  <c r="P13" i="5" s="1"/>
  <c r="N4" i="5"/>
  <c r="P4" i="5" s="1"/>
  <c r="R12" i="5" s="1"/>
  <c r="N16" i="5"/>
  <c r="P16" i="5" s="1"/>
  <c r="N6" i="5"/>
  <c r="P6" i="5" s="1"/>
  <c r="R16" i="5" s="1"/>
  <c r="L399" i="1"/>
  <c r="L400" i="1"/>
  <c r="L401" i="1"/>
  <c r="L402" i="1"/>
  <c r="L403" i="1"/>
  <c r="L404" i="1"/>
  <c r="O5" i="5" l="1"/>
  <c r="N5" i="5"/>
  <c r="R14" i="5"/>
  <c r="O7" i="5"/>
  <c r="N7" i="5"/>
  <c r="P7" i="5" s="1"/>
  <c r="O9" i="5"/>
  <c r="N9" i="5"/>
  <c r="P9" i="5" s="1"/>
  <c r="R10" i="5"/>
  <c r="O11" i="5"/>
  <c r="N11" i="5"/>
  <c r="P11" i="5" s="1"/>
  <c r="R7" i="5" s="1"/>
  <c r="O3" i="5"/>
  <c r="O18" i="5" s="1"/>
  <c r="N3" i="5"/>
  <c r="P3" i="5" s="1"/>
  <c r="R9" i="5" s="1"/>
  <c r="R4" i="5"/>
  <c r="O17" i="5"/>
  <c r="N17" i="5"/>
  <c r="P17" i="5" s="1"/>
  <c r="R17" i="5" s="1"/>
  <c r="R13" i="5"/>
  <c r="P2" i="5"/>
  <c r="A2024" i="4"/>
  <c r="A2002" i="4"/>
  <c r="R11" i="5" l="1"/>
  <c r="R5" i="5"/>
  <c r="N18" i="5"/>
  <c r="R3" i="5"/>
  <c r="P5" i="5"/>
  <c r="R15" i="5" s="1"/>
  <c r="P18" i="5"/>
  <c r="R2" i="5"/>
  <c r="C883" i="4"/>
  <c r="D883" i="4"/>
  <c r="E883" i="4"/>
  <c r="F883" i="4"/>
  <c r="G883" i="4"/>
  <c r="H883" i="4"/>
  <c r="I883" i="4"/>
  <c r="J883" i="4"/>
  <c r="C882" i="4"/>
  <c r="D882" i="4"/>
  <c r="E882" i="4"/>
  <c r="F882" i="4"/>
  <c r="G882" i="4"/>
  <c r="H882" i="4"/>
  <c r="I882" i="4"/>
  <c r="J882" i="4"/>
  <c r="C881" i="4"/>
  <c r="D881" i="4"/>
  <c r="E881" i="4"/>
  <c r="F881" i="4"/>
  <c r="G881" i="4"/>
  <c r="H881" i="4"/>
  <c r="I881" i="4"/>
  <c r="J881" i="4"/>
  <c r="C880" i="4"/>
  <c r="D880" i="4"/>
  <c r="E880" i="4"/>
  <c r="F880" i="4"/>
  <c r="G880" i="4"/>
  <c r="H880" i="4"/>
  <c r="I880" i="4"/>
  <c r="J880" i="4"/>
  <c r="C879" i="4"/>
  <c r="D879" i="4"/>
  <c r="E879" i="4"/>
  <c r="F879" i="4"/>
  <c r="G879" i="4"/>
  <c r="H879" i="4"/>
  <c r="I879" i="4"/>
  <c r="J879" i="4"/>
  <c r="C878" i="4"/>
  <c r="D878" i="4"/>
  <c r="E878" i="4"/>
  <c r="F878" i="4"/>
  <c r="G878" i="4"/>
  <c r="H878" i="4"/>
  <c r="I878" i="4"/>
  <c r="J878" i="4"/>
  <c r="C877" i="4"/>
  <c r="D877" i="4"/>
  <c r="E877" i="4"/>
  <c r="F877" i="4"/>
  <c r="G877" i="4"/>
  <c r="H877" i="4"/>
  <c r="I877" i="4"/>
  <c r="J877" i="4"/>
  <c r="C876" i="4"/>
  <c r="D876" i="4"/>
  <c r="E876" i="4"/>
  <c r="F876" i="4"/>
  <c r="G876" i="4"/>
  <c r="H876" i="4"/>
  <c r="I876" i="4"/>
  <c r="J876" i="4"/>
  <c r="C875" i="4"/>
  <c r="D875" i="4"/>
  <c r="E875" i="4"/>
  <c r="F875" i="4"/>
  <c r="G875" i="4"/>
  <c r="H875" i="4"/>
  <c r="I875" i="4"/>
  <c r="J875" i="4"/>
  <c r="C874" i="4"/>
  <c r="D874" i="4"/>
  <c r="E874" i="4"/>
  <c r="F874" i="4"/>
  <c r="G874" i="4"/>
  <c r="H874" i="4"/>
  <c r="I874" i="4"/>
  <c r="J874" i="4"/>
  <c r="C873" i="4"/>
  <c r="D873" i="4"/>
  <c r="E873" i="4"/>
  <c r="F873" i="4"/>
  <c r="G873" i="4"/>
  <c r="H873" i="4"/>
  <c r="I873" i="4"/>
  <c r="J873" i="4"/>
  <c r="C872" i="4"/>
  <c r="D872" i="4"/>
  <c r="E872" i="4"/>
  <c r="F872" i="4"/>
  <c r="G872" i="4"/>
  <c r="H872" i="4"/>
  <c r="I872" i="4"/>
  <c r="J872" i="4"/>
  <c r="C871" i="4"/>
  <c r="D871" i="4"/>
  <c r="E871" i="4"/>
  <c r="F871" i="4"/>
  <c r="G871" i="4"/>
  <c r="H871" i="4"/>
  <c r="I871" i="4"/>
  <c r="J871" i="4"/>
  <c r="B871" i="4"/>
  <c r="B872" i="4"/>
  <c r="B873" i="4"/>
  <c r="B874" i="4"/>
  <c r="B875" i="4"/>
  <c r="B876" i="4"/>
  <c r="B877" i="4"/>
  <c r="B878" i="4"/>
  <c r="B879" i="4"/>
  <c r="B880" i="4"/>
  <c r="B881" i="4"/>
  <c r="B882" i="4"/>
  <c r="B883" i="4"/>
  <c r="C870" i="4"/>
  <c r="D870" i="4"/>
  <c r="E870" i="4"/>
  <c r="F870" i="4"/>
  <c r="G870" i="4"/>
  <c r="H870" i="4"/>
  <c r="I870" i="4"/>
  <c r="J870" i="4"/>
  <c r="B870" i="4"/>
  <c r="A369" i="4"/>
  <c r="A372" i="4"/>
  <c r="A366" i="4"/>
  <c r="A363" i="4"/>
  <c r="A360" i="4"/>
  <c r="A357" i="4"/>
  <c r="C354" i="4"/>
  <c r="C348" i="4"/>
  <c r="C351" i="4"/>
  <c r="C345" i="4"/>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5" i="1"/>
  <c r="L46" i="1"/>
  <c r="L47" i="1"/>
  <c r="L48" i="1"/>
  <c r="L49" i="1"/>
  <c r="L50" i="1"/>
  <c r="L51" i="1"/>
  <c r="L52" i="1"/>
  <c r="L53" i="1"/>
  <c r="L54"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50" i="1"/>
  <c r="L151" i="1"/>
  <c r="L152" i="1"/>
  <c r="L153" i="1"/>
  <c r="L154" i="1"/>
  <c r="L155" i="1"/>
  <c r="L156"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alcChain>
</file>

<file path=xl/sharedStrings.xml><?xml version="1.0" encoding="utf-8"?>
<sst xmlns="http://schemas.openxmlformats.org/spreadsheetml/2006/main" count="28428" uniqueCount="5180">
  <si>
    <t>start</t>
  </si>
  <si>
    <t>end</t>
  </si>
  <si>
    <t>duration</t>
  </si>
  <si>
    <t>msna/Demographic_info/children_group/total_ch_half_5y</t>
  </si>
  <si>
    <t>msna/Demographic_info/children_group/total_ch_un_12</t>
  </si>
  <si>
    <t>msna/Demographic_info/children_group/total_ch</t>
  </si>
  <si>
    <t>health_fac_type/Hospital</t>
  </si>
  <si>
    <t>health_fac_type/Primary health care facility</t>
  </si>
  <si>
    <t>health_fac_type/Specialist services</t>
  </si>
  <si>
    <t>health_fac_type/Emergency services-ambulance</t>
  </si>
  <si>
    <t>health_fac_type/Other</t>
  </si>
  <si>
    <t>health_fac_type/Do not know</t>
  </si>
  <si>
    <t>health_fac_type/No services</t>
  </si>
  <si>
    <t>diff_med/Some types of medicines are not available in the market</t>
  </si>
  <si>
    <t>diff_med/Most types of medicines are not available in the market</t>
  </si>
  <si>
    <t>diff_med/Not available in the market at all</t>
  </si>
  <si>
    <t>diff_med/Inaccessible due to cost</t>
  </si>
  <si>
    <t>diff_med/Inaccessible due to security risks</t>
  </si>
  <si>
    <t>diff_med/Inaccessible due to transport or other logistical reason</t>
  </si>
  <si>
    <t>diff_med/Expired medicine</t>
  </si>
  <si>
    <t>diff_med/Other, specify</t>
  </si>
  <si>
    <t>diff_med/Do not know</t>
  </si>
  <si>
    <t>diff_med/There are no significant difficulties</t>
  </si>
  <si>
    <t>get_med_reason/Some types of medicines are not available in the market</t>
  </si>
  <si>
    <t>get_med_reason/Most types of medicines are not available in the market</t>
  </si>
  <si>
    <t>get_med_reason/Not available in the market at all</t>
  </si>
  <si>
    <t>get_med_reason/Inaccessible due to cost</t>
  </si>
  <si>
    <t>get_med_reason/Inaccessible due to security risks</t>
  </si>
  <si>
    <t>get_med_reason/Inaccessible due to transport or other logistical reason</t>
  </si>
  <si>
    <t>get_med_reason/Expired medicine</t>
  </si>
  <si>
    <t>get_med_reason/Other, specify</t>
  </si>
  <si>
    <t>get_med_reason/Do not know</t>
  </si>
  <si>
    <t>get_med_reason/There are no significant difficulties</t>
  </si>
  <si>
    <t>drug_category/Non communicable diseases (NCD) drugs (chronic, cardiac, diabetes, hyper-tension, asthma)</t>
  </si>
  <si>
    <t>drug_category/Pediatric medicine</t>
  </si>
  <si>
    <t>drug_category/Reproductive health medicines</t>
  </si>
  <si>
    <t>drug_category/Antibiotic</t>
  </si>
  <si>
    <t>drug_category/Other</t>
  </si>
  <si>
    <t>drug_category/I don't know</t>
  </si>
  <si>
    <t>drug_category/Drugs are mostly available</t>
  </si>
  <si>
    <t>maternity_services_barriers/Security issues</t>
  </si>
  <si>
    <t>maternity_services_barriers/Financial issues</t>
  </si>
  <si>
    <t>maternity_services_barriers/Cultural factors</t>
  </si>
  <si>
    <t>maternity_services_barriers/Transportation issues</t>
  </si>
  <si>
    <t>maternity_services_barriers/No services available</t>
  </si>
  <si>
    <t>maternity_services_barriers/Other</t>
  </si>
  <si>
    <t>maternity_services_barriers/Do not know</t>
  </si>
  <si>
    <t>where_delivery/At home alone</t>
  </si>
  <si>
    <t>where_delivery/At home with skilled birth attendant</t>
  </si>
  <si>
    <t>where_delivery/At home with traditional midwife or non-professional</t>
  </si>
  <si>
    <t>where_delivery/Public primary health care facility</t>
  </si>
  <si>
    <t>where_delivery/At private primary health care centre/hospital</t>
  </si>
  <si>
    <t>where_delivery/Hospital for normal delivery</t>
  </si>
  <si>
    <t>where_delivery/Hospital for surgery/ C-section</t>
  </si>
  <si>
    <t>where_delivery/Other</t>
  </si>
  <si>
    <t>where_delivery/Do not know</t>
  </si>
  <si>
    <t>no_exclusive_breastfeeding_reason/Mother sick/weak</t>
  </si>
  <si>
    <t>no_exclusive_breastfeeding_reason/Child sick/weak</t>
  </si>
  <si>
    <t>no_exclusive_breastfeeding_reason/Breast problems</t>
  </si>
  <si>
    <t>no_exclusive_breastfeeding_reason/Not enough milk</t>
  </si>
  <si>
    <t>no_exclusive_breastfeeding_reason/Child refused breast</t>
  </si>
  <si>
    <t>no_exclusive_breastfeeding_reason/Weaning age</t>
  </si>
  <si>
    <t>no_exclusive_breastfeeding_reason/New pregnancy</t>
  </si>
  <si>
    <t>no_exclusive_breastfeeding_reason/Started using contraception</t>
  </si>
  <si>
    <t>no_exclusive_breastfeeding_reason/Other</t>
  </si>
  <si>
    <t>food_cat/Cereals or tubers (maize, porridge, rice, pasta, bread, rice, bulger, frikeh, kaak, pasta, indomy (noodles), manakish, thick grain-based porridge, potatoes, etc)</t>
  </si>
  <si>
    <t>food_cat/Legumes and nuts e.g. hommos, fouls, beans, chick peas, lentils</t>
  </si>
  <si>
    <t>food_cat/Vegetables (including leafy vegetables)</t>
  </si>
  <si>
    <t>food_cat/Fruit (all types)</t>
  </si>
  <si>
    <t>food_cat/Meat, Poultry, Offal (beef, goat, lamb, poultry), etc)</t>
  </si>
  <si>
    <t>food_cat/Fish</t>
  </si>
  <si>
    <t>food_cat/Milk and Milk Products (milk, yoghurt, cheese, etc)</t>
  </si>
  <si>
    <t>food_cat/Eggs</t>
  </si>
  <si>
    <t>food_cat/Sugar, Honey, sugar products</t>
  </si>
  <si>
    <t>food_cat/Oil/Fat (oils, fats, butter, ghee etc)</t>
  </si>
  <si>
    <t>food_cat/Condiments (spices, tea, coffee, sauces etc) or other miscellaneous food</t>
  </si>
  <si>
    <t>msna/nutrition/nutrition_sub/count_diet</t>
  </si>
  <si>
    <t>msna/nutrition/nutrition_sub/diverse_diet</t>
  </si>
  <si>
    <t>food_cat_children/Cereals or tubers (maize, porridge, rice, pasta, bread, rice, bulger, frikeh, kaak, pasta, indomy (noodles), manakish, thick grain-based porridge, potatoes, etc)</t>
  </si>
  <si>
    <t>food_cat_children/Legumes and nuts e.g. hommos, fouls, beans, chick peas, lentils</t>
  </si>
  <si>
    <t>food_cat_children/Vegetables (including leafy vegetables)</t>
  </si>
  <si>
    <t>food_cat_children/Fruit (all types)</t>
  </si>
  <si>
    <t>food_cat_children/Meat, Poultry, Offal (beef, goat, lamb, poultry), etc)</t>
  </si>
  <si>
    <t>food_cat_children/Fish</t>
  </si>
  <si>
    <t>food_cat_children/Milk and Milk Products (milk, yoghurt, cheese, etc)</t>
  </si>
  <si>
    <t>food_cat_children/Eggs</t>
  </si>
  <si>
    <t>food_cat_children/Sugar, Honey, sugar products</t>
  </si>
  <si>
    <t>food_cat_children/Oil/Fat (oils, fats, butter, ghee etc)</t>
  </si>
  <si>
    <t>food_cat_children/Condiments (spices, tea, coffee, sauces etc) or other miscellaneous food</t>
  </si>
  <si>
    <t>msna/nutrition/nutrition_sub/count_diet_ch</t>
  </si>
  <si>
    <t>msna/nutrition/nutrition_sub/diverse_diet_ch</t>
  </si>
  <si>
    <t>barriers/No barriers, satisfied with food available</t>
  </si>
  <si>
    <t>barriers/High food prices/no money to buy</t>
  </si>
  <si>
    <t>barriers/Market is too far</t>
  </si>
  <si>
    <t>barriers/Market is not safe</t>
  </si>
  <si>
    <t>barriers/Food is not available</t>
  </si>
  <si>
    <t>barriers/Child will not eat certain foods</t>
  </si>
  <si>
    <t>barriers/Other</t>
  </si>
  <si>
    <t>opin4_yes/High food prices/no money to buy</t>
  </si>
  <si>
    <t>opin4_yes/Market is too far</t>
  </si>
  <si>
    <t>opin4_yes/Market is not safe</t>
  </si>
  <si>
    <t>opin4_yes/Food is not available</t>
  </si>
  <si>
    <t>opin4_yes/Other</t>
  </si>
  <si>
    <t>msna/nutrition/muacchildren_count</t>
  </si>
  <si>
    <t>msna/nutrition/muacplw_count</t>
  </si>
  <si>
    <t>rehab_barrier/Security issues</t>
  </si>
  <si>
    <t>rehab_barrier/Financial issues</t>
  </si>
  <si>
    <t>rehab_barrier/Transportation issues</t>
  </si>
  <si>
    <t>rehab_barrier/No services</t>
  </si>
  <si>
    <t>rehab_barrier/Other</t>
  </si>
  <si>
    <t>rehab_barrier/Do not know</t>
  </si>
  <si>
    <t>rehab_barrier/No Challenges</t>
  </si>
  <si>
    <t>type_emtional/Fear</t>
  </si>
  <si>
    <t>type_emtional/Anger</t>
  </si>
  <si>
    <t>type_emtional/Sadness</t>
  </si>
  <si>
    <t>type_emtional/moodwings</t>
  </si>
  <si>
    <t>type_emtional/Econimic</t>
  </si>
  <si>
    <t>type_emtional/Anxiety</t>
  </si>
  <si>
    <t>type_emtional/Family conflict</t>
  </si>
  <si>
    <t>type_emtional/Changes in Appetite</t>
  </si>
  <si>
    <t>type_emtional/Hopelessness</t>
  </si>
  <si>
    <t>type_emtional/Problems sleeping</t>
  </si>
  <si>
    <t>type_emtional/Conflict within community</t>
  </si>
  <si>
    <t>type_emtional/Inability to carry out work or daily tasks</t>
  </si>
  <si>
    <t>type_emtional/Problems Concentrating</t>
  </si>
  <si>
    <t>type_emtional/Substance/alcohol Abuse</t>
  </si>
  <si>
    <t>type_emtional/Other</t>
  </si>
  <si>
    <t>type_emtional/No problems</t>
  </si>
  <si>
    <t>type_emtional/Do not know</t>
  </si>
  <si>
    <t>ppl_emtional/Adult Women</t>
  </si>
  <si>
    <t>ppl_emtional/Adult Men</t>
  </si>
  <si>
    <t>ppl_emtional/Children</t>
  </si>
  <si>
    <t>ppl_emtional/Elderly</t>
  </si>
  <si>
    <t>cope/Speaking to a family member</t>
  </si>
  <si>
    <t>cope/Speaking to a friend</t>
  </si>
  <si>
    <t>cope/Exercise</t>
  </si>
  <si>
    <t>cope/Prayer</t>
  </si>
  <si>
    <t>cope/Has professional consultation</t>
  </si>
  <si>
    <t>cope/Violence</t>
  </si>
  <si>
    <t>cope/Smoking</t>
  </si>
  <si>
    <t>cope/Alcohol/Drugs</t>
  </si>
  <si>
    <t>cope/Withdrawal/Isolation</t>
  </si>
  <si>
    <t>cope/Other</t>
  </si>
  <si>
    <t>mhpss_obstacles/Stigma</t>
  </si>
  <si>
    <t>mhpss_obstacles/Security</t>
  </si>
  <si>
    <t>mhpss_obstacles/Accessibility</t>
  </si>
  <si>
    <t>mhpss_obstacles/Availability</t>
  </si>
  <si>
    <t>mhpss_obstacles/Lack of awareness of the services</t>
  </si>
  <si>
    <t>mhpss_obstacles/Other</t>
  </si>
  <si>
    <t>mhpss_obstacles/Do not know</t>
  </si>
  <si>
    <t>mhpss_obstacles/No obstacles</t>
  </si>
  <si>
    <t>ser_gbv/Health services</t>
  </si>
  <si>
    <t>ser_gbv/Educational services</t>
  </si>
  <si>
    <t>ser_gbv/Skills building services</t>
  </si>
  <si>
    <t>ser_gbv/Extracurricular activities/women &amp; girls centers</t>
  </si>
  <si>
    <t>ser_gbv/Other</t>
  </si>
  <si>
    <t>ser_gbv/All services are accessible</t>
  </si>
  <si>
    <t>ser_gbv/Do not know</t>
  </si>
  <si>
    <t>ser_gbv2/Health services</t>
  </si>
  <si>
    <t>ser_gbv2/Educational services</t>
  </si>
  <si>
    <t>ser_gbv2/Skills building services</t>
  </si>
  <si>
    <t>ser_gbv2/Extracurricular activities/women &amp; girls centers</t>
  </si>
  <si>
    <t>ser_gbv2/Other</t>
  </si>
  <si>
    <t>ser_gbv2/All services are accessible</t>
  </si>
  <si>
    <t>ser_gbv2/Do not know</t>
  </si>
  <si>
    <t>main_dang/Kidnapping</t>
  </si>
  <si>
    <t>main_dang/Hired by armed groups</t>
  </si>
  <si>
    <t>main_dang/Desire to join armed groups</t>
  </si>
  <si>
    <t>main_dang/School dropout</t>
  </si>
  <si>
    <t>main_dang/Child labour</t>
  </si>
  <si>
    <t>main_dang/Begging</t>
  </si>
  <si>
    <t>main_dang/Early marriage</t>
  </si>
  <si>
    <t>main_dang/Physical abuse</t>
  </si>
  <si>
    <t>main_dang/Neglect</t>
  </si>
  <si>
    <t>main_dang/Sexual abuse</t>
  </si>
  <si>
    <t>main_dang/Being orphaned or losing care</t>
  </si>
  <si>
    <t>main_dang/Alcohol/substance misuse</t>
  </si>
  <si>
    <t>main_dang/Physical or psychological disabilities due to the war</t>
  </si>
  <si>
    <t>main_dang/Psychological stress</t>
  </si>
  <si>
    <t>main_dang/Other</t>
  </si>
  <si>
    <t>main_dang/No dangers</t>
  </si>
  <si>
    <t>main_dang/Do not know</t>
  </si>
  <si>
    <t>cp_prob/Religious leaders</t>
  </si>
  <si>
    <t>cp_prob/Siblings</t>
  </si>
  <si>
    <t>cp_prob/Neighbours</t>
  </si>
  <si>
    <t>cp_prob/School teachers</t>
  </si>
  <si>
    <t>cp_prob/Parents</t>
  </si>
  <si>
    <t>cp_prob/Relatives</t>
  </si>
  <si>
    <t>cp_prob/Judicial or criminal authority</t>
  </si>
  <si>
    <t>cp_prob/Community/social workers</t>
  </si>
  <si>
    <t>cp_prob/Community leaders (trusted people in the community)</t>
  </si>
  <si>
    <t>cp_prob/Women and Child support centers</t>
  </si>
  <si>
    <t>cp_prob/Doctor</t>
  </si>
  <si>
    <t>cp_prob/Other</t>
  </si>
  <si>
    <t>cp_prob/Do not know</t>
  </si>
  <si>
    <t>cp_activities/Sport activity</t>
  </si>
  <si>
    <t>cp_activities/Quraan</t>
  </si>
  <si>
    <t>cp_activities/Hand crafts</t>
  </si>
  <si>
    <t>cp_activities/Painting / re-creational activity</t>
  </si>
  <si>
    <t>cp_activities/Awareness / educational activities / psychosocial support</t>
  </si>
  <si>
    <t>cp_activities/Entertainement activities</t>
  </si>
  <si>
    <t>cp_activities/Other</t>
  </si>
  <si>
    <t>cp_activities/Do not know</t>
  </si>
  <si>
    <t>ch_exist/Children separated from their parents</t>
  </si>
  <si>
    <t>ch_exist/Children living on the street</t>
  </si>
  <si>
    <t>ch_exist/Orphans living in the community</t>
  </si>
  <si>
    <t>ch_exist/Child-headed households</t>
  </si>
  <si>
    <t>ch_exist/Children who have been associated with fighting forces</t>
  </si>
  <si>
    <t>ch_exist/No, none of these</t>
  </si>
  <si>
    <t>ch_exist/I don't know</t>
  </si>
  <si>
    <t>ch_barriers/Lack of awareness</t>
  </si>
  <si>
    <t>ch_barriers/Security problems</t>
  </si>
  <si>
    <t>ch_barriers/Lack of transportation</t>
  </si>
  <si>
    <t>ch_barriers/Opening time not suitable for parents</t>
  </si>
  <si>
    <t>ch_barriers/Distrust of staff or their activities</t>
  </si>
  <si>
    <t>ch_barriers/No services</t>
  </si>
  <si>
    <t>ch_barriers/Other</t>
  </si>
  <si>
    <t>ch_barriers/Do not know</t>
  </si>
  <si>
    <t>ch_barriers/No barriers</t>
  </si>
  <si>
    <t>meta/instanceID</t>
  </si>
  <si>
    <t>_id</t>
  </si>
  <si>
    <t>_uuid</t>
  </si>
  <si>
    <t>_submission_time</t>
  </si>
  <si>
    <t>_index</t>
  </si>
  <si>
    <t>_parent_table_name</t>
  </si>
  <si>
    <t>_parent_index</t>
  </si>
  <si>
    <t>_tags</t>
  </si>
  <si>
    <t>_notes</t>
  </si>
  <si>
    <t>_version</t>
  </si>
  <si>
    <t>_duration</t>
  </si>
  <si>
    <t>_submitted_by</t>
  </si>
  <si>
    <t>_xform_id</t>
  </si>
  <si>
    <t>Name of enumerator</t>
  </si>
  <si>
    <t>Conducted by:</t>
  </si>
  <si>
    <t>Please mention organization name:</t>
  </si>
  <si>
    <t>Date of data collection</t>
  </si>
  <si>
    <t>Community name:</t>
  </si>
  <si>
    <t>Please select assessment type:</t>
  </si>
  <si>
    <t>Age of respondent in complete years</t>
  </si>
  <si>
    <t>Sex of the respondent:</t>
  </si>
  <si>
    <t>Marital status of the respondent:</t>
  </si>
  <si>
    <t>Type of respondent</t>
  </si>
  <si>
    <t>Date of arrival to this area (estimated)</t>
  </si>
  <si>
    <t>How many lactating or pregnant women in the Household</t>
  </si>
  <si>
    <t>How many adults over 60 age?</t>
  </si>
  <si>
    <t>Are there any children in the HH?</t>
  </si>
  <si>
    <t>How many of the children are infant &lt;6 months</t>
  </si>
  <si>
    <t>How many of the children between 6 months and 2 years</t>
  </si>
  <si>
    <t>How many of the children between 3 and 5 years</t>
  </si>
  <si>
    <t>How many of the children between 6 and 12 years</t>
  </si>
  <si>
    <t>How many of the children between 13 and 18</t>
  </si>
  <si>
    <t>Household size:</t>
  </si>
  <si>
    <t>How many adults have a chronic disease such as hypertension, diabetes, asthma, or other chronic lung disease, etc. that require regular medication?</t>
  </si>
  <si>
    <t>How many children who require regular medication for a chronic disease like asthma?</t>
  </si>
  <si>
    <t>How many adults are employed?</t>
  </si>
  <si>
    <t>What is the monthly cost of your living space?</t>
  </si>
  <si>
    <t>What is the monthly average income of your family?</t>
  </si>
  <si>
    <t>What is the source of income?</t>
  </si>
  <si>
    <t>How do you manage the living costs?</t>
  </si>
  <si>
    <t>1. What health facilities are available in your area?</t>
  </si>
  <si>
    <t>Other, please specify:</t>
  </si>
  <si>
    <t>1a. What is the walking distance to the nearest one in minutes?</t>
  </si>
  <si>
    <t>1b. How do you usally get there?</t>
  </si>
  <si>
    <t>1c. Are there enough female service providers for your family?</t>
  </si>
  <si>
    <t>2. Are there any medical services that you require but are not available in your area?</t>
  </si>
  <si>
    <t>3.What are the main difficulties faced by you or a member of your household to get medicine?</t>
  </si>
  <si>
    <t>Other please specify:</t>
  </si>
  <si>
    <t>4. During this year Have you or your household been approached by community health worker team regarding any health topics?</t>
  </si>
  <si>
    <t>4a. If yes, do you think this information was helpful to you and your household?</t>
  </si>
  <si>
    <t>Please provide more details</t>
  </si>
  <si>
    <t>4b. If yes, do you think there is a better way for this type of information to be provided to the community like using whatsapp and social media?</t>
  </si>
  <si>
    <t>5. Did you identify any of these disease (COVID 19, Measles, Leishmania, Jaundice, Chicken pox, Polio, Lice, Scabies, Diarrhea) in any of the HH members?</t>
  </si>
  <si>
    <t>5a. If yes, did you/they go to the clinic/hospital for treatment of the mentioned diseases?</t>
  </si>
  <si>
    <t>If not, why?</t>
  </si>
  <si>
    <t>5b. If yes, were you treated for the disease and did you see improvement after treatment?</t>
  </si>
  <si>
    <t>5c. If yes, were you able to get the medicines needed for treatment (in general) easily?</t>
  </si>
  <si>
    <t>6. What are the most needed drugs that are not currently provided freely in your area?</t>
  </si>
  <si>
    <t>7. Do women in your household have access to maternal health services?</t>
  </si>
  <si>
    <t>7a. If no, what is the reason of not having access:</t>
  </si>
  <si>
    <t>8. Where do the majority of women deliver their babies?</t>
  </si>
  <si>
    <t>8a. In case of delivery occurred at home, what is the reason for it?</t>
  </si>
  <si>
    <t>1. Is there any child under 6 months in your household is not exclusively breastfed?</t>
  </si>
  <si>
    <t>1a. If not, what is the reason?</t>
  </si>
  <si>
    <t>2. Have you or anyone in your household ever attended a session/meeting/discussion where people were discussing how to feed young children in the last 12 months?</t>
  </si>
  <si>
    <t>2 a. Are they regular sessions/meetings/discussions or it was done one time only?</t>
  </si>
  <si>
    <t>2aa. If regular, what is their frequency?</t>
  </si>
  <si>
    <t>More than that, specify:</t>
  </si>
  <si>
    <t>3. Which of the following food categories were eaten by the pregnant or lactating women in your household, in the last 24 hours (during the morning, day, and night)?</t>
  </si>
  <si>
    <t>4. Which of the following food categories were eaten by the children between 6 months and 5 years in your household, in the last 24 hours (during the morning, day, and night)?</t>
  </si>
  <si>
    <t>5. In your opinion, should children above 6 months eat a variety of different types of foods each day?</t>
  </si>
  <si>
    <t>5 a. If no, what is the reason?</t>
  </si>
  <si>
    <t>6. What barriers exist to obtaining the foods you prefer for your household?</t>
  </si>
  <si>
    <t>If Other please specify:</t>
  </si>
  <si>
    <t>7. In your opinion, should pregnant or lactating women eat more food during pregnancy or breastfeeding?</t>
  </si>
  <si>
    <t>7 a. If no, what is the reason?</t>
  </si>
  <si>
    <t>8. In your opinion, are there any difficulties face pregnant or lactating women to eat more food than usual during pregnancy or breastfeeding?</t>
  </si>
  <si>
    <t>8 a. Please select all that apply:</t>
  </si>
  <si>
    <t>9. Are any of the children (between 6 months and 5 years) currently enrolled in a SFP/IPF/OTP (center where acutely malnourished children gets treatment)?</t>
  </si>
  <si>
    <t>10. Did you receive any of Micronutrient powders/sprinkles, Plumpy products, infant formula or food basket? If there are any children (between 6 months and 5 years)</t>
  </si>
  <si>
    <t>11. have you received infant formula for your infant under 6 moths aged?</t>
  </si>
  <si>
    <t>11 a. If yes, who provided the infant formula to you?</t>
  </si>
  <si>
    <t>11 b. How much infant formula packet you received?</t>
  </si>
  <si>
    <t>1. Is anyone in your HH a previously diagnosed Person With Disability</t>
  </si>
  <si>
    <t>2. Do you/or one of your family have/has difficulty walking or climbing steps?</t>
  </si>
  <si>
    <t>3. Do you/or one of your family have/has difficulty (with self-care such as) washing all over or dressing?</t>
  </si>
  <si>
    <t>4. Do you think it will be a long term issue?</t>
  </si>
  <si>
    <t>5. Are there any available free physical rehabilitation services in the area?</t>
  </si>
  <si>
    <t>5 a. Are there any challenges faced to access the services?</t>
  </si>
  <si>
    <t>6. Do you/or one of your family have/has received any assistive devices?</t>
  </si>
  <si>
    <t>6a. Were the devices for free?</t>
  </si>
  <si>
    <t>1. From your experience what types of emotional and social problems do you or a member from your household face?</t>
  </si>
  <si>
    <t>1a. Which members of your HH suffer from the above mentioned problems people are suffering the most from emotional and social problems?</t>
  </si>
  <si>
    <t>Why the mentioned members suffering the most?</t>
  </si>
  <si>
    <t>1b. How do you and your family cope with the aforementioned problems?</t>
  </si>
  <si>
    <t>2. In your opinion, what are the obstacles people in your community face when seeking help from the others or from professional ones?</t>
  </si>
  <si>
    <t>3. In case if the MHPSS services is provided in this area, do you think you would go to it?</t>
  </si>
  <si>
    <t>If no, why?</t>
  </si>
  <si>
    <t>1. What are the services that women cannot access in this community?</t>
  </si>
  <si>
    <t>Please mention the reason why the services are not accessible to women:</t>
  </si>
  <si>
    <t>2. What are the services that adolescents and girls cannot access in this community?</t>
  </si>
  <si>
    <t>Please mention the reason why the services are not accessible to adolescents and girls:</t>
  </si>
  <si>
    <t>3.Can women and girls go out of the house on their own in your community?</t>
  </si>
  <si>
    <t>3a. Why not?</t>
  </si>
  <si>
    <t>1. What are the main dangers children face in this community?</t>
  </si>
  <si>
    <t>What kind of child labor, specify:</t>
  </si>
  <si>
    <t>2. If your children have problems or are stressed, who in the community can best support them?</t>
  </si>
  <si>
    <t>3. What type of children activities you would like to see in the community</t>
  </si>
  <si>
    <t>4. Do you know if there are any of the following groups/children in your community?</t>
  </si>
  <si>
    <t>5. Are all the children in your household registered in school or taking other courses/training?</t>
  </si>
  <si>
    <t>Why not?</t>
  </si>
  <si>
    <t>6. What are the barriers to access children activities?</t>
  </si>
  <si>
    <t>7. Do your children under 12 years old spend time unattended?</t>
  </si>
  <si>
    <t>7 a. If yes, for how many hours?</t>
  </si>
  <si>
    <t>7 b. If yes, why?</t>
  </si>
  <si>
    <t>8. Do your children above 12 years old spend time unattended?</t>
  </si>
  <si>
    <t>8 a. If yes, for how many hours?</t>
  </si>
  <si>
    <t>8 b. If yes, why?</t>
  </si>
  <si>
    <t>9. Do any of the children in the household work/earn money instead of school?</t>
  </si>
  <si>
    <t>9a. If yes, please provide more details:</t>
  </si>
  <si>
    <t>2021-01-20T10:23:31.199+02:00</t>
  </si>
  <si>
    <t>2021-01-20T11:28:31.814+02:00</t>
  </si>
  <si>
    <t>0.04514600694528781</t>
  </si>
  <si>
    <t>سارة عكش</t>
  </si>
  <si>
    <t>MRFS Partner</t>
  </si>
  <si>
    <t>SEMA</t>
  </si>
  <si>
    <t>Shamarin</t>
  </si>
  <si>
    <t>Health sector</t>
  </si>
  <si>
    <t>Yes</t>
  </si>
  <si>
    <t>Male</t>
  </si>
  <si>
    <t>Married</t>
  </si>
  <si>
    <t>IDP</t>
  </si>
  <si>
    <t>1</t>
  </si>
  <si>
    <t>5</t>
  </si>
  <si>
    <t>6</t>
  </si>
  <si>
    <t>اعمال حرة</t>
  </si>
  <si>
    <t>Primary health care facility</t>
  </si>
  <si>
    <t>Walking</t>
  </si>
  <si>
    <t>Most types of medicines are not available in the market Inaccessible due to cost</t>
  </si>
  <si>
    <t>معلومات عن تغذية الاطفال والعناية بهم والاهتمام بالنظافة</t>
  </si>
  <si>
    <t>No</t>
  </si>
  <si>
    <t>Pediatric medicine Antibiotic</t>
  </si>
  <si>
    <t>Hospital for normal delivery Hospital for surgery/ C-section</t>
  </si>
  <si>
    <t>No – this is not something me or anyone in my household would attend</t>
  </si>
  <si>
    <t>Cereals or tubers (maize, porridge, rice, pasta, bread, rice, bulger, frikeh, kaak, pasta, indomy (noodles), manakish, thick grain-based porridge, potatoes, etc) Vegetables (including leafy vegetables) Meat, Poultry, Offal (beef, goat, lamb, poultry), etc) Sugar, Honey, sugar products</t>
  </si>
  <si>
    <t>4</t>
  </si>
  <si>
    <t>not divers</t>
  </si>
  <si>
    <t>diverse</t>
  </si>
  <si>
    <t>High food prices/no money to buy</t>
  </si>
  <si>
    <t>No – my children don't need this</t>
  </si>
  <si>
    <t>Yes – some difficulty</t>
  </si>
  <si>
    <t>No - no difficulty</t>
  </si>
  <si>
    <t>Yes – moderate severity (slightly impacting daily activities)</t>
  </si>
  <si>
    <t>Do not know</t>
  </si>
  <si>
    <t>No, not needed</t>
  </si>
  <si>
    <t>uuid:2132ab68-05d6-4fc5-8302-2e6b19c011d6</t>
  </si>
  <si>
    <t>2132ab68-05d6-4fc5-8302-2e6b19c011d6</t>
  </si>
  <si>
    <t>202101191358</t>
  </si>
  <si>
    <t>2021-01-20T09:38:20.783+03:00</t>
  </si>
  <si>
    <t>2021-01-20T10:03:51.720+03:00</t>
  </si>
  <si>
    <t>علا الغريب</t>
  </si>
  <si>
    <t>سيريا ريليف</t>
  </si>
  <si>
    <t>Jandairis</t>
  </si>
  <si>
    <t>Protection sector</t>
  </si>
  <si>
    <t>Host</t>
  </si>
  <si>
    <t>0</t>
  </si>
  <si>
    <t>عامل</t>
  </si>
  <si>
    <t>Econimic Inability to carry out work or daily tasks Anxiety</t>
  </si>
  <si>
    <t>Children</t>
  </si>
  <si>
    <t>بسبب عدم قدرة مقدم الرعاية ع تقديم الرعاية والخدمه</t>
  </si>
  <si>
    <t>Speaking to a friend Prayer Withdrawal/Isolation</t>
  </si>
  <si>
    <t>Lack of awareness of the services Accessibility Security</t>
  </si>
  <si>
    <t>Educational services Health services</t>
  </si>
  <si>
    <t>Extracurricular activities/women &amp; girls centers</t>
  </si>
  <si>
    <t>Kidnapping Hired by armed groups Psychological stress</t>
  </si>
  <si>
    <t>Judicial or criminal authority Community/social workers Women and Child support centers</t>
  </si>
  <si>
    <t>Painting / re-creational activity Awareness / educational activities / psychosocial support</t>
  </si>
  <si>
    <t>Children separated from their parents Children living on the street Orphans living in the community Child-headed households Children who have been associated with fighting forces</t>
  </si>
  <si>
    <t>Security problems Lack of transportation</t>
  </si>
  <si>
    <t>بسبب عدم الأمان والحرية والحالة النفسيه</t>
  </si>
  <si>
    <t xml:space="preserve">من أجل مساعدة الوالد </t>
  </si>
  <si>
    <t>uuid:1dcb2852-311c-47cc-971c-434db97f8cc8</t>
  </si>
  <si>
    <t>1dcb2852-311c-47cc-971c-434db97f8cc8</t>
  </si>
  <si>
    <t>nsenumerator</t>
  </si>
  <si>
    <t>2021-01-20T10:04:14.152+03:00</t>
  </si>
  <si>
    <t>2021-01-20T10:40:25.948+03:00</t>
  </si>
  <si>
    <t>Female</t>
  </si>
  <si>
    <t>2</t>
  </si>
  <si>
    <t xml:space="preserve">اعمل </t>
  </si>
  <si>
    <t>Fear Anger Changes in Appetite Problems Concentrating</t>
  </si>
  <si>
    <t>Adult Men Children Adult Women</t>
  </si>
  <si>
    <t>بسبب عدم الاستقرار</t>
  </si>
  <si>
    <t>Speaking to a friend Exercise Prayer</t>
  </si>
  <si>
    <t>Security Lack of awareness of the services Stigma</t>
  </si>
  <si>
    <t>All services are accessible</t>
  </si>
  <si>
    <t>Begging Neglect Physical abuse Sexual abuse</t>
  </si>
  <si>
    <t>School teachers Judicial or criminal authority Community/social workers Women and Child support centers</t>
  </si>
  <si>
    <t>Sport activity Quraan Awareness / educational activities / psychosocial support Painting / re-creational activity Entertainement activities</t>
  </si>
  <si>
    <t>Children living on the street Orphans living in the community Child-headed households Children separated from their parents Children who have been associated with fighting forces</t>
  </si>
  <si>
    <t>Lack of awareness Distrust of staff or their activities Lack of transportation Security problems</t>
  </si>
  <si>
    <t>uuid:66211ce4-a0c9-4b5d-a398-2ac8b0b7ef0e</t>
  </si>
  <si>
    <t>66211ce4-a0c9-4b5d-a398-2ac8b0b7ef0e</t>
  </si>
  <si>
    <t>2021-01-20T11:28:32.422+02:00</t>
  </si>
  <si>
    <t>2021-01-20T12:02:50.991+02:00</t>
  </si>
  <si>
    <t>0.023826030090276618</t>
  </si>
  <si>
    <t>تحاليل مخبرية وعيادة عينية و عظمية</t>
  </si>
  <si>
    <t>النظافة الشخصية وكورونا و تغذية الاطفال</t>
  </si>
  <si>
    <t>Inaccessible due to cost</t>
  </si>
  <si>
    <t>I don't know</t>
  </si>
  <si>
    <t>Cereals or tubers (maize, porridge, rice, pasta, bread, rice, bulger, frikeh, kaak, pasta, indomy (noodles), manakish, thick grain-based porridge, potatoes, etc) Oil/Fat (oils, fats, butter, ghee etc)</t>
  </si>
  <si>
    <t>High food prices/no money to buy Market is too far</t>
  </si>
  <si>
    <t>uuid:6fcb48bf-3dae-4cc5-b79b-ced97ec9d3f8</t>
  </si>
  <si>
    <t>6fcb48bf-3dae-4cc5-b79b-ced97ec9d3f8</t>
  </si>
  <si>
    <t>2021-01-20T09:13:14.434+02:00</t>
  </si>
  <si>
    <t>2021-01-20T10:03:08.869+02:00</t>
  </si>
  <si>
    <t>عفراء الحربي</t>
  </si>
  <si>
    <t>سيريا ياردم</t>
  </si>
  <si>
    <t>يعمل في الفصيل</t>
  </si>
  <si>
    <t>Econimic Sadness Family conflict</t>
  </si>
  <si>
    <t>Adult Women</t>
  </si>
  <si>
    <t>الزوجه</t>
  </si>
  <si>
    <t>Prayer</t>
  </si>
  <si>
    <t>Security</t>
  </si>
  <si>
    <t>Maybe</t>
  </si>
  <si>
    <t>Educational services</t>
  </si>
  <si>
    <t>النزوح</t>
  </si>
  <si>
    <t>بسبب النزوح ايضا</t>
  </si>
  <si>
    <t>School dropout</t>
  </si>
  <si>
    <t>Parents</t>
  </si>
  <si>
    <t>Sport activity Entertainement activities Painting / re-creational activity</t>
  </si>
  <si>
    <t>Orphans living in the community</t>
  </si>
  <si>
    <t>Security problems</t>
  </si>
  <si>
    <t>uuid:eda7ac27-b771-43b8-b6df-f428bd7a8501</t>
  </si>
  <si>
    <t>eda7ac27-b771-43b8-b6df-f428bd7a8501</t>
  </si>
  <si>
    <t>2021-01-20T10:12:52.711+02:00</t>
  </si>
  <si>
    <t>2021-01-20T10:22:07.586+02:00</t>
  </si>
  <si>
    <t>3</t>
  </si>
  <si>
    <t>فصيل الاحرار</t>
  </si>
  <si>
    <t>No problems</t>
  </si>
  <si>
    <t>Stigma</t>
  </si>
  <si>
    <t>Health services</t>
  </si>
  <si>
    <t>بسبب النزوح</t>
  </si>
  <si>
    <t>بسبب العادات والتقاليد</t>
  </si>
  <si>
    <t>بسبب الوضع الامني</t>
  </si>
  <si>
    <t>Kidnapping</t>
  </si>
  <si>
    <t>Quraan</t>
  </si>
  <si>
    <t>uuid:b718160c-a759-4cf1-91f6-8e79c93b08d8</t>
  </si>
  <si>
    <t>b718160c-a759-4cf1-91f6-8e79c93b08d8</t>
  </si>
  <si>
    <t>2021-01-20T10:23:16.319+02:00</t>
  </si>
  <si>
    <t>2021-01-20T10:45:01.378+02:00</t>
  </si>
  <si>
    <t>مع الجيش الحر</t>
  </si>
  <si>
    <t>Econimic Family conflict</t>
  </si>
  <si>
    <t>Elderly</t>
  </si>
  <si>
    <t>لانها رب الاسرة</t>
  </si>
  <si>
    <t>uuid:e8c9e309-929f-4eac-81f3-2abfffcb1e3f</t>
  </si>
  <si>
    <t>e8c9e309-929f-4eac-81f3-2abfffcb1e3f</t>
  </si>
  <si>
    <t>2021-01-20T12:02:52.124+02:00</t>
  </si>
  <si>
    <t>2021-01-20T12:40:03.759+02:00</t>
  </si>
  <si>
    <t>0.02582910879937117</t>
  </si>
  <si>
    <t>موظف</t>
  </si>
  <si>
    <t>الخدمات الاسعافية ،</t>
  </si>
  <si>
    <t>Some types of medicines are not available in the market Inaccessible due to cost</t>
  </si>
  <si>
    <t>Pediatric medicine Reproductive health medicines Antibiotic</t>
  </si>
  <si>
    <t>Yes – someone in my household has</t>
  </si>
  <si>
    <t>One Time</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</si>
  <si>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t>
  </si>
  <si>
    <t>7</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</si>
  <si>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t>
  </si>
  <si>
    <t>يجب ان يتناولوا اطعمة اطفال كاللبن والسيريلاك</t>
  </si>
  <si>
    <t>يتناولن الطعام بشكل طبيعي وفيتامينات من الصيدلية</t>
  </si>
  <si>
    <t>No – it's a minor injury</t>
  </si>
  <si>
    <t>No Challenges</t>
  </si>
  <si>
    <t>uuid:acde8dcf-e275-4f93-94e2-4c2d3a11366d</t>
  </si>
  <si>
    <t>acde8dcf-e275-4f93-94e2-4c2d3a11366d</t>
  </si>
  <si>
    <t>2021-01-20T10:48:29.873-08:00</t>
  </si>
  <si>
    <t>2021-01-20T11:06:45.723-08:00</t>
  </si>
  <si>
    <t>فاطمه الحسين</t>
  </si>
  <si>
    <t>moodwings Econimic</t>
  </si>
  <si>
    <t>Adult Men</t>
  </si>
  <si>
    <t xml:space="preserve">لانه ولي الاسرة </t>
  </si>
  <si>
    <t>Speaking to a friend</t>
  </si>
  <si>
    <t>Skills building services</t>
  </si>
  <si>
    <t xml:space="preserve">بسبب الضغط </t>
  </si>
  <si>
    <t>Siblings</t>
  </si>
  <si>
    <t>Quraan Hand crafts</t>
  </si>
  <si>
    <t>No, none of these</t>
  </si>
  <si>
    <t>uuid:83aa85ca-b781-4a3e-b859-ade1550391f3</t>
  </si>
  <si>
    <t>83aa85ca-b781-4a3e-b859-ade1550391f3</t>
  </si>
  <si>
    <t>2021-01-20T11:47:46.372-08:00</t>
  </si>
  <si>
    <t>2021-01-20T12:06:45.652-08:00</t>
  </si>
  <si>
    <t xml:space="preserve">فاطمه الحسين </t>
  </si>
  <si>
    <t>لانه ولي الاسرة</t>
  </si>
  <si>
    <t>Lack of awareness of the services</t>
  </si>
  <si>
    <t xml:space="preserve">بسبب وجود الاطفال ورعايتهم </t>
  </si>
  <si>
    <t>Hand crafts Quraan</t>
  </si>
  <si>
    <t>Lack of awareness</t>
  </si>
  <si>
    <t>uuid:91ec88a8-0370-4d09-a855-699c00eef68c</t>
  </si>
  <si>
    <t>91ec88a8-0370-4d09-a855-699c00eef68c</t>
  </si>
  <si>
    <t>2021-01-20T12:36:04.437-08:00</t>
  </si>
  <si>
    <t>2021-01-20T12:54:08.004-08:00</t>
  </si>
  <si>
    <t>8</t>
  </si>
  <si>
    <t>9</t>
  </si>
  <si>
    <t>Econimic</t>
  </si>
  <si>
    <t>Extracurricular activities/women &amp; girls centers Educational services Skills building services</t>
  </si>
  <si>
    <t>الخوف من قبل الأهل</t>
  </si>
  <si>
    <t>Kidnapping School dropout Begging</t>
  </si>
  <si>
    <t>School teachers Parents</t>
  </si>
  <si>
    <t>Quraan Hand crafts Awareness / educational activities / psychosocial support</t>
  </si>
  <si>
    <t>Lack of transportation</t>
  </si>
  <si>
    <t>uuid:950d8cab-0dba-42d2-b157-fae139ff4e98</t>
  </si>
  <si>
    <t>950d8cab-0dba-42d2-b157-fae139ff4e98</t>
  </si>
  <si>
    <t>2021-01-20T10:10:25.946+03:00</t>
  </si>
  <si>
    <t>2021-01-20T10:35:01.180+03:00</t>
  </si>
  <si>
    <t>هيثم محمد المغلاج</t>
  </si>
  <si>
    <t>عامل بناء</t>
  </si>
  <si>
    <t>Sadness Hopelessness Inability to carry out work or daily tasks</t>
  </si>
  <si>
    <t>لانه هو المسؤول عن الاسرة</t>
  </si>
  <si>
    <t>Speaking to a family member Speaking to a friend Prayer</t>
  </si>
  <si>
    <t>Educational services Skills building services</t>
  </si>
  <si>
    <t>العادات والتقاليد</t>
  </si>
  <si>
    <t>School dropout Child labour</t>
  </si>
  <si>
    <t xml:space="preserve">عامل </t>
  </si>
  <si>
    <t>Orphans living in the community Child-headed households</t>
  </si>
  <si>
    <t>Lack of transportation Lack of awareness Security problems</t>
  </si>
  <si>
    <t>يعمل الابن عامل بناء مع الاب</t>
  </si>
  <si>
    <t>uuid:0129c7ca-f66d-41cc-aac6-00c8008eae27</t>
  </si>
  <si>
    <t>0129c7ca-f66d-41cc-aac6-00c8008eae27</t>
  </si>
  <si>
    <t>2021-01-20T11:17:33.798+03:00</t>
  </si>
  <si>
    <t>2021-01-20T11:31:13.601+03:00</t>
  </si>
  <si>
    <t>Sadness Econimic</t>
  </si>
  <si>
    <t>لانه رب الاسرة</t>
  </si>
  <si>
    <t>Speaking to a family member Prayer</t>
  </si>
  <si>
    <t>Skills building services Extracurricular activities/women &amp; girls centers Educational services</t>
  </si>
  <si>
    <t>No dangers</t>
  </si>
  <si>
    <t>Hand crafts Awareness / educational activities / psychosocial support</t>
  </si>
  <si>
    <t>Lack of transportation Security problems</t>
  </si>
  <si>
    <t>uuid:a393ff9a-4e2c-4817-99a7-ddb87115af83</t>
  </si>
  <si>
    <t>a393ff9a-4e2c-4817-99a7-ddb87115af83</t>
  </si>
  <si>
    <t>2021-01-20T12:41:39.352+02:00</t>
  </si>
  <si>
    <t>2021-01-20T13:27:10.470+02:00</t>
  </si>
  <si>
    <t>0.03161016203739564</t>
  </si>
  <si>
    <t>لا يوجد ولكن نحصل على معونة اغاثة</t>
  </si>
  <si>
    <t>خدمات اسعافية ، ادوية مجانية ، تحاليل مخبرية</t>
  </si>
  <si>
    <t>عن النظافة الشخصية والوقاية من كورونا</t>
  </si>
  <si>
    <t>Non communicable diseases (NCD) drugs (chronic, cardiac, diabetes, hyper-tension, asthma) Pediatric medicine Reproductive health medicines Antibiotic</t>
  </si>
  <si>
    <t>Yes – I have</t>
  </si>
  <si>
    <t>Regular</t>
  </si>
  <si>
    <t>Weekly</t>
  </si>
  <si>
    <t>Cereals or tubers (maize, porridge, rice, pasta, bread, rice, bulger, frikeh, kaak, pasta, indomy (noodles), manakish, thick grain-based porridge, potatoes, etc) Milk and Milk Products (milk, yoghurt, cheese, etc)</t>
  </si>
  <si>
    <t>Cereals or tubers (maize, porridge, rice, pasta, bread, rice, bulger, frikeh, kaak, pasta, indomy (noodles), manakish, thick grain-based porridge, potatoes, etc)</t>
  </si>
  <si>
    <t>uuid:3c5f46e5-1504-4c7b-b657-2387476a723e</t>
  </si>
  <si>
    <t>3c5f46e5-1504-4c7b-b657-2387476a723e</t>
  </si>
  <si>
    <t>2021-01-19T17:40:32.630+03:00</t>
  </si>
  <si>
    <t>2021-01-20T12:03:58.230+03:00</t>
  </si>
  <si>
    <t>غياث الحاج احمد</t>
  </si>
  <si>
    <t>سيريا رليف</t>
  </si>
  <si>
    <t>عسكري</t>
  </si>
  <si>
    <t>Econimic Sadness Hopelessness</t>
  </si>
  <si>
    <t>لا يتمكنون من تلبية حاجاتهم الاساسية من دون مساعدة</t>
  </si>
  <si>
    <t>Speaking to a family member Speaking to a friend Prayer Has professional consultation</t>
  </si>
  <si>
    <t>Availability</t>
  </si>
  <si>
    <t>Kidnapping Hired by armed groups Desire to join armed groups School dropout Child labour Early marriage Begging</t>
  </si>
  <si>
    <t>التسول</t>
  </si>
  <si>
    <t>Community/social workers</t>
  </si>
  <si>
    <t>Sport activity Quraan Hand crafts Painting / re-creational activity Awareness / educational activities / psychosocial support</t>
  </si>
  <si>
    <t>uuid:cfd5514d-c2f7-4ac7-8672-e83a33416054</t>
  </si>
  <si>
    <t>cfd5514d-c2f7-4ac7-8672-e83a33416054</t>
  </si>
  <si>
    <t>2021-01-20T11:25:09.386+03:00</t>
  </si>
  <si>
    <t>2021-01-20T12:04:15.551+03:00</t>
  </si>
  <si>
    <t>Econimic Sadness Fear Anxiety Hopelessness Problems sleeping</t>
  </si>
  <si>
    <t>Adult Women Children Adult Men Elderly</t>
  </si>
  <si>
    <t>استمرار النزوح</t>
  </si>
  <si>
    <t>Prayer Speaking to a family member</t>
  </si>
  <si>
    <t>Availability Lack of awareness of the services</t>
  </si>
  <si>
    <t>Kidnapping Hired by armed groups School dropout Begging</t>
  </si>
  <si>
    <t>Parents Siblings School teachers Community/social workers</t>
  </si>
  <si>
    <t>Entertainement activities Awareness / educational activities / psychosocial support Hand crafts Quraan</t>
  </si>
  <si>
    <t>Children who have been associated with fighting forces Orphans living in the community Children separated from their parents</t>
  </si>
  <si>
    <t>Lack of awareness Security problems Lack of transportation Distrust of staff or their activities</t>
  </si>
  <si>
    <t>عدم السماح لهم بالخروج معظم الوقت</t>
  </si>
  <si>
    <t>uuid:8db618bd-4f14-49f9-8718-515654672f77</t>
  </si>
  <si>
    <t>8db618bd-4f14-49f9-8718-515654672f77</t>
  </si>
  <si>
    <t>2021-01-20T12:04:19.403+03:00</t>
  </si>
  <si>
    <t>2021-01-20T12:55:14.992+03:00</t>
  </si>
  <si>
    <t>غياث الحج احمد</t>
  </si>
  <si>
    <t>Fear Sadness Econimic Anxiety</t>
  </si>
  <si>
    <t>Adult Women Adult Men Children Elderly</t>
  </si>
  <si>
    <t>الحاجة والنزوح</t>
  </si>
  <si>
    <t>Availability Accessibility Lack of awareness of the services</t>
  </si>
  <si>
    <t>Hired by armed groups School dropout Desire to join armed groups Kidnapping</t>
  </si>
  <si>
    <t>Siblings School teachers Parents Relatives Community/social workers Community leaders (trusted people in the community) Doctor</t>
  </si>
  <si>
    <t>Quraan Hand crafts Awareness / educational activities / psychosocial support Entertainement activities</t>
  </si>
  <si>
    <t>Children separated from their parents Orphans living in the community Child-headed households Children who have been associated with fighting forces</t>
  </si>
  <si>
    <t>Lack of awareness Security problems Lack of transportation</t>
  </si>
  <si>
    <t>الخوف علا سلامتهم ومنعهم من الخروج</t>
  </si>
  <si>
    <t>الوضع الامني</t>
  </si>
  <si>
    <t>الحاجة الى المال</t>
  </si>
  <si>
    <t>uuid:e48891e7-bf1d-4d88-b0ee-63e738da0c73</t>
  </si>
  <si>
    <t>e48891e7-bf1d-4d88-b0ee-63e738da0c73</t>
  </si>
  <si>
    <t>2021-01-20T11:01:25.420+03:00</t>
  </si>
  <si>
    <t>2021-01-20T11:22:41.787+03:00</t>
  </si>
  <si>
    <t>شروق الابراهيم</t>
  </si>
  <si>
    <t>Econimic Conflict within community Problems sleeping</t>
  </si>
  <si>
    <t>بسبب عدم القدرة على توفير الاحتياجات</t>
  </si>
  <si>
    <t>Speaking to a family member</t>
  </si>
  <si>
    <t>Kidnapping Hired by armed groups Desire to join armed groups School dropout Child labour Begging Early marriage Neglect Being orphaned or losing care Psychological stress</t>
  </si>
  <si>
    <t>العمل في الشوارع.  التسول</t>
  </si>
  <si>
    <t>Religious leaders Community/social workers</t>
  </si>
  <si>
    <t>Quraan Sport activity Awareness / educational activities / psychosocial support Entertainement activities Hand crafts Painting / re-creational activity</t>
  </si>
  <si>
    <t>uuid:79fe3274-b2d4-4298-b626-ab8ad6b8f36b</t>
  </si>
  <si>
    <t>79fe3274-b2d4-4298-b626-ab8ad6b8f36b</t>
  </si>
  <si>
    <t>2021-01-20T11:25:06.474+03:00</t>
  </si>
  <si>
    <t>2021-01-20T13:55:53.965+03:00</t>
  </si>
  <si>
    <t>uuid:ba8829cb-0091-4e68-9667-ab81558bc7af</t>
  </si>
  <si>
    <t>ba8829cb-0091-4e68-9667-ab81558bc7af</t>
  </si>
  <si>
    <t>2021-01-19T17:14:07.930+02:00</t>
  </si>
  <si>
    <t>2021-01-20T12:12:44.725+03:00</t>
  </si>
  <si>
    <t>0.7490369791667035</t>
  </si>
  <si>
    <t>ابتسام معمو</t>
  </si>
  <si>
    <t>Sema</t>
  </si>
  <si>
    <t>لابوجد</t>
  </si>
  <si>
    <t>No services</t>
  </si>
  <si>
    <t>لايوجد</t>
  </si>
  <si>
    <t>Some types of medicines are not available in the market Inaccessible due to cost Inaccessible due to transport or other logistical reason</t>
  </si>
  <si>
    <t>توعية عن العنف اللقائم على النوع الاجتماعي وعن الوقاية من الكورزنا</t>
  </si>
  <si>
    <t>Financial issues Transportation issues No services available</t>
  </si>
  <si>
    <t>Public primary health care facility Hospital for normal delivery Hospital for surgery/ C-section</t>
  </si>
  <si>
    <t>No – there is nothing like this in my community</t>
  </si>
  <si>
    <t>uuid:f0311e2b-be53-4da4-8e18-069e31e85bc8</t>
  </si>
  <si>
    <t>f0311e2b-be53-4da4-8e18-069e31e85bc8</t>
  </si>
  <si>
    <t>2021-01-20T12:12:45.229+03:00</t>
  </si>
  <si>
    <t>2021-01-20T12:37:47.787+03:00</t>
  </si>
  <si>
    <t>0.017390717592206784</t>
  </si>
  <si>
    <t>عظمية اسنان</t>
  </si>
  <si>
    <t>Financial issues Transportation issues</t>
  </si>
  <si>
    <t>Cereals or tubers (maize, porridge, rice, pasta, bread, rice, bulger, frikeh, kaak, pasta, indomy (noodles), manakish, thick grain-based porridge, potatoes, etc) Legumes and nuts e.g. hommos, fouls, beans, chick peas, lentils Condiments (spices, tea, coffee, sauces etc) or other miscellaneous food</t>
  </si>
  <si>
    <t>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t>
  </si>
  <si>
    <t>No – this service is not available</t>
  </si>
  <si>
    <t>uuid:883468d7-e47c-467f-bcf6-5864b62039e0</t>
  </si>
  <si>
    <t>883468d7-e47c-467f-bcf6-5864b62039e0</t>
  </si>
  <si>
    <t>2021-01-20T11:58:12.665+02:00</t>
  </si>
  <si>
    <t>2021-01-20T12:26:55.754+02:00</t>
  </si>
  <si>
    <t>0.01994315972115146</t>
  </si>
  <si>
    <t>عتال</t>
  </si>
  <si>
    <t>Hospital Primary health care facility</t>
  </si>
  <si>
    <t>عظمية اسنان جلدية</t>
  </si>
  <si>
    <t>Non communicable diseases (NCD) drugs (chronic, cardiac, diabetes, hyper-tension, asthma) Pediatric medicine Antibiotic</t>
  </si>
  <si>
    <t>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t>
  </si>
  <si>
    <t>uuid:77f7e8ad-a271-4397-afec-1952bf21c0b3</t>
  </si>
  <si>
    <t>77f7e8ad-a271-4397-afec-1952bf21c0b3</t>
  </si>
  <si>
    <t>2021-01-20T12:26:56.231+02:00</t>
  </si>
  <si>
    <t>2021-01-20T12:42:25.714+02:00</t>
  </si>
  <si>
    <t>0.010757905092759756</t>
  </si>
  <si>
    <t>عظمية اسنان قلبية جلدية عينية</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</si>
  <si>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t>
  </si>
  <si>
    <t>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t>
  </si>
  <si>
    <t>uuid:851e533b-943c-45d3-b51e-04f0bb1df306</t>
  </si>
  <si>
    <t>851e533b-943c-45d3-b51e-04f0bb1df306</t>
  </si>
  <si>
    <t>2021-01-20T12:42:26.526+02:00</t>
  </si>
  <si>
    <t>2021-01-20T14:21:27.050+03:00</t>
  </si>
  <si>
    <t>0.027089398146927124</t>
  </si>
  <si>
    <t>مصلح سيارات</t>
  </si>
  <si>
    <t>عظمية اسنان جلدية عينية قلبية</t>
  </si>
  <si>
    <t>انواع العنف - الزواج المبكر تنظيم الأسرة</t>
  </si>
  <si>
    <t>Cereals or tubers (maize, porridge, rice, pasta, bread, rice, bulger, frikeh, kaak, pasta, indomy (noodles), manakish, thick grain-based porridge, potatoes, etc) Condiments (spices, tea, coffee, sauces etc) or other miscellaneous food</t>
  </si>
  <si>
    <t>Cereals or tubers (maize, porridge, rice, pasta, bread, rice, bulger, frikeh, kaak, pasta, indomy (noodles), manakish, thick grain-based porridge, potatoes, etc) Vegetables (including leafy vegetables) Condiments (spices, tea, coffee, sauces etc) or other miscellaneous food</t>
  </si>
  <si>
    <t>uuid:6a6f12d2-83e5-4d91-b84b-d4b3da911a2a</t>
  </si>
  <si>
    <t>6a6f12d2-83e5-4d91-b84b-d4b3da911a2a</t>
  </si>
  <si>
    <t>2021-01-20T14:21:28.449+03:00</t>
  </si>
  <si>
    <t>2021-01-20T14:33:03.628+03:00</t>
  </si>
  <si>
    <t>0.008046053240832407</t>
  </si>
  <si>
    <t>خياط</t>
  </si>
  <si>
    <t>No services available</t>
  </si>
  <si>
    <t>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t>
  </si>
  <si>
    <t>uuid:78cbe3f2-6526-4986-835f-ad26c1361007</t>
  </si>
  <si>
    <t>78cbe3f2-6526-4986-835f-ad26c1361007</t>
  </si>
  <si>
    <t>2021-01-20T10:59:15.458+03:00</t>
  </si>
  <si>
    <t>2021-01-20T14:06:58.711+03:00</t>
  </si>
  <si>
    <t>أحمد حاتم العمر</t>
  </si>
  <si>
    <t>Akhtrein</t>
  </si>
  <si>
    <t>بيع وشراء أدوات منزلية</t>
  </si>
  <si>
    <t>Sadness Anger Anxiety Econimic Problems sleeping</t>
  </si>
  <si>
    <t>واقع النزوح بالإضافة لوجود أمراض  (ضيق في التنفس )</t>
  </si>
  <si>
    <t>Smoking Prayer</t>
  </si>
  <si>
    <t>Kidnapping Child labour Begging Early marriage Neglect Physical or psychological disabilities due to the war</t>
  </si>
  <si>
    <t>تصليح سيارات</t>
  </si>
  <si>
    <t>Sport activity Quraan Hand crafts Painting / re-creational activity Awareness / educational activities / psychosocial support Entertainement activities</t>
  </si>
  <si>
    <t>No barriers</t>
  </si>
  <si>
    <t>uuid:98d63f7e-a8bc-4dff-be69-547fe84ebb4a</t>
  </si>
  <si>
    <t>98d63f7e-a8bc-4dff-be69-547fe84ebb4a</t>
  </si>
  <si>
    <t>2021-01-20T12:50:50.255+03:00</t>
  </si>
  <si>
    <t>2021-01-20T14:12:01.620+03:00</t>
  </si>
  <si>
    <t>شخص من أفراد الأسرة يعمل في تركيا</t>
  </si>
  <si>
    <t>Anger Sadness moodwings Econimic Anxiety Conflict within community</t>
  </si>
  <si>
    <t>Adult Women Adult Men</t>
  </si>
  <si>
    <t>بسبب المسؤولية الملقاة على عاتقهم</t>
  </si>
  <si>
    <t>Prayer Speaking to a friend Speaking to a family member</t>
  </si>
  <si>
    <t>Early marriage Neglect School dropout Child labour</t>
  </si>
  <si>
    <t>عند حداد تصليح سيارات ...</t>
  </si>
  <si>
    <t>Parents Community/social workers</t>
  </si>
  <si>
    <t>Sport activity Entertainement activities Awareness / educational activities / psychosocial support Painting / re-creational activity Hand crafts</t>
  </si>
  <si>
    <t>Children separated from their parents Orphans living in the community</t>
  </si>
  <si>
    <t>uuid:f74cf3f9-257e-4dfd-8f4d-df5fe2f04e95</t>
  </si>
  <si>
    <t>f74cf3f9-257e-4dfd-8f4d-df5fe2f04e95</t>
  </si>
  <si>
    <t>2021-01-20T13:31:08.941+03:00</t>
  </si>
  <si>
    <t>2021-01-20T14:10:34.452+03:00</t>
  </si>
  <si>
    <t>شخص من أفراد الأسرة يعمل في تركيا (عامل)</t>
  </si>
  <si>
    <t>Skills building services Health services Educational services</t>
  </si>
  <si>
    <t>يتعارض مع العادات والتقاليد</t>
  </si>
  <si>
    <t>School dropout Child labour Physical or psychological disabilities due to the war</t>
  </si>
  <si>
    <t>الزراعة حدادة</t>
  </si>
  <si>
    <t>Parents Siblings Doctor</t>
  </si>
  <si>
    <t>Sport activity Quraan Painting / re-creational activity Awareness / educational activities / psychosocial support Entertainement activities</t>
  </si>
  <si>
    <t>Children separated from their parents Orphans living in the community Child-headed households</t>
  </si>
  <si>
    <t>uuid:19d0d35f-8150-4567-bd12-f895f26229dc</t>
  </si>
  <si>
    <t>19d0d35f-8150-4567-bd12-f895f26229dc</t>
  </si>
  <si>
    <t>2021-01-20T11:48:41.943+02:00</t>
  </si>
  <si>
    <t>2021-01-20T14:41:27.336+02:00</t>
  </si>
  <si>
    <t>عبيد الاحمد</t>
  </si>
  <si>
    <t>سوريا ريليف</t>
  </si>
  <si>
    <t>مزارع</t>
  </si>
  <si>
    <t>Econimic Anger Family conflict Problems sleeping</t>
  </si>
  <si>
    <t>صعوبات ماديه</t>
  </si>
  <si>
    <t>Violence Smoking Speaking to a family member Withdrawal/Isolation</t>
  </si>
  <si>
    <t>Stigma Lack of awareness of the services</t>
  </si>
  <si>
    <t>Child labour Being orphaned or losing care Physical or psychological disabilities due to the war</t>
  </si>
  <si>
    <t>حداده . سمانه . تصليح سيارات</t>
  </si>
  <si>
    <t>Doctor Parents Neighbours School teachers</t>
  </si>
  <si>
    <t>uuid:5e813ab4-f804-4a6a-9912-64d0f18d137f</t>
  </si>
  <si>
    <t>5e813ab4-f804-4a6a-9912-64d0f18d137f</t>
  </si>
  <si>
    <t>2021-01-20T14:01:42.869+02:00</t>
  </si>
  <si>
    <t>2021-01-20T14:41:45.266+02:00</t>
  </si>
  <si>
    <t>موظفين</t>
  </si>
  <si>
    <t>Anger moodwings Problems sleeping Sadness</t>
  </si>
  <si>
    <t>بسبب الضغوط النفسية والتقدم بالعمر</t>
  </si>
  <si>
    <t>Violence Speaking to a family member Speaking to a friend Withdrawal/Isolation</t>
  </si>
  <si>
    <t>Child labour School dropout Hired by armed groups Being orphaned or losing care Physical or psychological disabilities due to the war</t>
  </si>
  <si>
    <t>Parents School teachers Community/social workers Doctor</t>
  </si>
  <si>
    <t>Sport activity Quraan Entertainement activities Awareness / educational activities / psychosocial support</t>
  </si>
  <si>
    <t>Children separated from their parents Orphans living in the community Children who have been associated with fighting forces</t>
  </si>
  <si>
    <t>uuid:8a67708b-cce8-44e7-8ae2-79cf080ea620</t>
  </si>
  <si>
    <t>8a67708b-cce8-44e7-8ae2-79cf080ea620</t>
  </si>
  <si>
    <t>2021-01-20T13:27:11.097+02:00</t>
  </si>
  <si>
    <t>2021-01-20T13:58:53.299+02:00</t>
  </si>
  <si>
    <t>0.0220162268524291</t>
  </si>
  <si>
    <t>العمل في حصاد المزروعات</t>
  </si>
  <si>
    <t>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t>
  </si>
  <si>
    <t>uuid:89e5b40c-6baa-4f47-8447-a0fd7808a64a</t>
  </si>
  <si>
    <t>89e5b40c-6baa-4f47-8447-a0fd7808a64a</t>
  </si>
  <si>
    <t>2021-01-20T13:58:54.464+02:00</t>
  </si>
  <si>
    <t>2021-01-20T14:21:48.712+02:00</t>
  </si>
  <si>
    <t>0.01590564814978279</t>
  </si>
  <si>
    <t>سوبر ماركت صغير</t>
  </si>
  <si>
    <t>Hospital</t>
  </si>
  <si>
    <t>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t>
  </si>
  <si>
    <t>Cereals or tubers (maize, porridge, rice, pasta, bread, rice, bulger, frikeh, kaak, pasta, indomy (noodles), manakish, thick grain-based porridge, potatoes, etc) Meat, Poultry, Offal (beef, goat, lamb, poultry), etc) Oil/Fat (oils, fats, butter, ghee etc)</t>
  </si>
  <si>
    <t>uuid:792610e5-cd70-45b5-a636-cbddc493dcf6</t>
  </si>
  <si>
    <t>792610e5-cd70-45b5-a636-cbddc493dcf6</t>
  </si>
  <si>
    <t>2021-01-20T14:21:50.545+02:00</t>
  </si>
  <si>
    <t>2021-01-20T14:36:20.575+02:00</t>
  </si>
  <si>
    <t>0.010069791667774552</t>
  </si>
  <si>
    <t>الاب يعمل موظف ( حارس )</t>
  </si>
  <si>
    <t>عيادة داخلية، عيادة اسنان ...عظمية وجلدية</t>
  </si>
  <si>
    <t>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t>
  </si>
  <si>
    <t>Yes, - high severity (highly impacting daily activities)</t>
  </si>
  <si>
    <t>Financial issues</t>
  </si>
  <si>
    <t>uuid:a82a14f0-9b6d-4f75-ab8b-b76a7f6d0654</t>
  </si>
  <si>
    <t>a82a14f0-9b6d-4f75-ab8b-b76a7f6d0654</t>
  </si>
  <si>
    <t>2021-01-20T14:33:05.195+03:00</t>
  </si>
  <si>
    <t>2021-01-20T15:04:23.057+03:00</t>
  </si>
  <si>
    <t>0.021734513888077345</t>
  </si>
  <si>
    <t>حارس</t>
  </si>
  <si>
    <t>اسنان قلبية جلدية عينية عظمية</t>
  </si>
  <si>
    <t>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t>
  </si>
  <si>
    <t>uuid:6c353e8f-5621-4b63-95d6-6e02fc5293a4</t>
  </si>
  <si>
    <t>6c353e8f-5621-4b63-95d6-6e02fc5293a4</t>
  </si>
  <si>
    <t>2021-01-20T15:04:25.198+03:00</t>
  </si>
  <si>
    <t>2021-01-20T15:09:02.185+03:00</t>
  </si>
  <si>
    <t>0.003205868059012573</t>
  </si>
  <si>
    <t>اسنان جلدية عينية</t>
  </si>
  <si>
    <t>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t>
  </si>
  <si>
    <t>uuid:c751e74c-19d3-4889-a62f-3c17981603ab</t>
  </si>
  <si>
    <t>c751e74c-19d3-4889-a62f-3c17981603ab</t>
  </si>
  <si>
    <t>2021-01-20T15:09:04.505+03:00</t>
  </si>
  <si>
    <t>2021-01-20T15:17:12.489+03:00</t>
  </si>
  <si>
    <t>0.0056479629638488404</t>
  </si>
  <si>
    <t>بياع خضرة</t>
  </si>
  <si>
    <t>قلبية جلدية عينية</t>
  </si>
  <si>
    <t>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t>
  </si>
  <si>
    <t>uuid:ef747c92-c0f2-4ad0-ad82-204f7d197dbc</t>
  </si>
  <si>
    <t>ef747c92-c0f2-4ad0-ad82-204f7d197dbc</t>
  </si>
  <si>
    <t>2021-01-20T14:36:22.998+02:00</t>
  </si>
  <si>
    <t>2021-01-20T15:01:27.978+02:00</t>
  </si>
  <si>
    <t>0.017418749997887062</t>
  </si>
  <si>
    <t>الابن يعمل موظف</t>
  </si>
  <si>
    <t>تحاليل طبية ، اسعافات اولية ، عينية</t>
  </si>
  <si>
    <t>Non communicable diseases (NCD) drugs (chronic, cardiac, diabetes, hyper-tension, asthma) Pediatric medicine Reproductive health medicines</t>
  </si>
  <si>
    <t>uuid:b879c7cc-d799-40e7-8214-b2c75bfff2ed</t>
  </si>
  <si>
    <t>b879c7cc-d799-40e7-8214-b2c75bfff2ed</t>
  </si>
  <si>
    <t>2021-01-20T15:01:31.001+02:00</t>
  </si>
  <si>
    <t>2021-01-20T15:21:11.811+02:00</t>
  </si>
  <si>
    <t>0.013666782408108702</t>
  </si>
  <si>
    <t>التصوير الشعاعي- التحاليل الطبية - قلة الادوية المجانية - العظمية</t>
  </si>
  <si>
    <t>تم الحديث عن كيفية الوقاية من الكورونا والنظافة الشخصية وصحة الاطفال</t>
  </si>
  <si>
    <t>Cereals or tubers (maize, porridge, rice, pasta, bread, rice, bulger, frikeh, kaak, pasta, indomy (noodles), manakish, thick grain-based porridge, potatoes, etc) Vegetables (including leafy vegetables) Sugar, Honey, sugar products Oil/Fat (oils, fats, butter, ghee etc)</t>
  </si>
  <si>
    <t>High food prices/no money to buy Child will not eat certain foods</t>
  </si>
  <si>
    <t>uuid:21897e9e-4334-44e4-8359-fcc3ab879849</t>
  </si>
  <si>
    <t>21897e9e-4334-44e4-8359-fcc3ab879849</t>
  </si>
  <si>
    <t>2021-01-20T10:42:32.515+03:00</t>
  </si>
  <si>
    <t>2021-01-20T11:13:30.810+03:00</t>
  </si>
  <si>
    <t>محمد شيخ حسين</t>
  </si>
  <si>
    <t>MRFS</t>
  </si>
  <si>
    <t>Idleb</t>
  </si>
  <si>
    <t>All</t>
  </si>
  <si>
    <t>سائق تكسي</t>
  </si>
  <si>
    <t>توعية عن كورونا</t>
  </si>
  <si>
    <t>Non communicable diseases (NCD) drugs (chronic, cardiac, diabetes, hyper-tension, asthma)</t>
  </si>
  <si>
    <t>Hospital for normal delivery</t>
  </si>
  <si>
    <t>High food prices/no money to buy Market is too far Market is not safe</t>
  </si>
  <si>
    <t>Fear Anger Sadness moodwings Econimic Family conflict Anxiety Changes in Appetite Hopelessness Problems sleeping Conflict within community Inability to carry out work or daily tasks</t>
  </si>
  <si>
    <t>لأنهم يتأثرو كثيرا بالحرب</t>
  </si>
  <si>
    <t>Prayer Has professional consultation</t>
  </si>
  <si>
    <t>بسبب انعدام الآمان</t>
  </si>
  <si>
    <t>Kidnapping Hired by armed groups School dropout Child labour Early marriage Physical abuse Neglect Sexual abuse Being orphaned or losing care Psychological stress Physical or psychological disabilities due to the war</t>
  </si>
  <si>
    <t>يعمل في الحدادة</t>
  </si>
  <si>
    <t>Religious leaders School teachers Parents Relatives</t>
  </si>
  <si>
    <t>Sport activity Quraan Hand crafts Awareness / educational activities / psychosocial support</t>
  </si>
  <si>
    <t>uuid:8a5f4696-2773-41b5-8c3c-399acf73cfb6</t>
  </si>
  <si>
    <t>8a5f4696-2773-41b5-8c3c-399acf73cfb6</t>
  </si>
  <si>
    <t>2021-01-20T22:07:33.185+03:00</t>
  </si>
  <si>
    <t>2021-01-21T01:34:53.760+03:00</t>
  </si>
  <si>
    <t>اية طماع</t>
  </si>
  <si>
    <t>العمل كسائق ودفاع مدني</t>
  </si>
  <si>
    <t>سيارة إسعاف ومستوصف</t>
  </si>
  <si>
    <t>عن طريق الواتساب</t>
  </si>
  <si>
    <t>Non communicable diseases (NCD) drugs (chronic, cardiac, diabetes, hyper-tension, asthma) Antibiotic</t>
  </si>
  <si>
    <t>Fear Sadness Family conflict</t>
  </si>
  <si>
    <t>لانهم يحملون الاعباء</t>
  </si>
  <si>
    <t>Health services Educational services Extracurricular activities/women &amp; girls centers</t>
  </si>
  <si>
    <t>Kidnapping School dropout Neglect Psychological stress</t>
  </si>
  <si>
    <t>Parents Relatives</t>
  </si>
  <si>
    <t>Quraan Painting / re-creational activity Entertainement activities</t>
  </si>
  <si>
    <t>Child-headed households Children who have been associated with fighting forces</t>
  </si>
  <si>
    <t>uuid:78c50432-0afa-40b3-9035-90f9327b59bc</t>
  </si>
  <si>
    <t>78c50432-0afa-40b3-9035-90f9327b59bc</t>
  </si>
  <si>
    <t>2021-01-20T11:25:51.123+03:00</t>
  </si>
  <si>
    <t>2021-01-20T11:47:53.990+03:00</t>
  </si>
  <si>
    <t>مساعدات</t>
  </si>
  <si>
    <t>Hospital Specialist services Primary health care facility</t>
  </si>
  <si>
    <t>Some types of medicines are not available in the market Most types of medicines are not available in the market Inaccessible due to cost Inaccessible due to security risks</t>
  </si>
  <si>
    <t>اعطاءنا معلومات عن حبة السنة وعن كورونا</t>
  </si>
  <si>
    <t>Non communicable diseases (NCD) drugs (chronic, cardiac, diabetes, hyper-tension, asthma) Pediatric medicine</t>
  </si>
  <si>
    <t>At home with skilled birth attendant</t>
  </si>
  <si>
    <t>يوجد قابلة وعملها جيد وبسبب التكلفة في المشفى</t>
  </si>
  <si>
    <t>I prefer not to answer</t>
  </si>
  <si>
    <t>Fear Anger Sadness moodwings Econimic Anxiety Family conflict Changes in Appetite Hopelessness Problems sleeping Conflict within community Inability to carry out work or daily tasks Problems Concentrating Substance/alcohol Abuse</t>
  </si>
  <si>
    <t>لأننا نعيش في أزمة وحرب</t>
  </si>
  <si>
    <t>Speaking to a family member Speaking to a friend Prayer Has professional consultation Smoking Withdrawal/Isolation</t>
  </si>
  <si>
    <t>Lack of awareness of the services Stigma</t>
  </si>
  <si>
    <t xml:space="preserve">لانعدام الآمان </t>
  </si>
  <si>
    <t>Kidnapping Hired by armed groups Desire to join armed groups School dropout Child labour Begging Early marriage Physical abuse Neglect Sexual abuse Being orphaned or losing care Alcohol/substance misuse Physical or psychological disabilities due to the war Psychological stress</t>
  </si>
  <si>
    <t>العمل في إصلاح السيارات والموتورات</t>
  </si>
  <si>
    <t>Siblings School teachers Parents Relatives Community/social workers</t>
  </si>
  <si>
    <t>Sport activity Quraan Awareness / educational activities / psychosocial support</t>
  </si>
  <si>
    <t>لأنهم يريدون البقاء لوحدهم</t>
  </si>
  <si>
    <t>uuid:4119bcdf-2175-4f52-a76a-9d0e5d032e64</t>
  </si>
  <si>
    <t>4119bcdf-2175-4f52-a76a-9d0e5d032e64</t>
  </si>
  <si>
    <t>2021-01-20T22:42:24.237+03:00</t>
  </si>
  <si>
    <t>2021-01-21T01:00:43.590+03:00</t>
  </si>
  <si>
    <t>وظيفة مرتب شهري</t>
  </si>
  <si>
    <t>Inaccessible due to cost Some types of medicines are not available in the market</t>
  </si>
  <si>
    <t>استبيان عن الصحة</t>
  </si>
  <si>
    <t>لجنة مجتمعية مفروزين لكل حي يقدمونها بشكل مستمر ومنظم</t>
  </si>
  <si>
    <t>Cereals or tubers (maize, porridge, rice, pasta, bread, rice, bulger, frikeh, kaak, pasta, indomy (noodles), manakish, thick grain-based porridge, potatoes, etc) Legumes and nuts e.g. hommos, fouls, beans, chick peas, lentils Milk and Milk Products (milk, yoghurt, cheese, etc)</t>
  </si>
  <si>
    <t>Vegetables (including leafy vegetables) Cereals or tubers (maize, porridge, rice, pasta, bread, rice, bulger, frikeh, kaak, pasta, indomy (noodles), manakish, thick grain-based porridge, potatoes, etc) Oil/Fat (oils, fats, butter, ghee etc)</t>
  </si>
  <si>
    <t>Fear Sadness Conflict within community</t>
  </si>
  <si>
    <t>Adult Women Children</t>
  </si>
  <si>
    <t>لانهم ضعفاء ونزحنا اكتر من مرة</t>
  </si>
  <si>
    <t>مافي امان</t>
  </si>
  <si>
    <t>Kidnapping School dropout Being orphaned or losing care</t>
  </si>
  <si>
    <t>School teachers Women and Child support centers</t>
  </si>
  <si>
    <t>Sport activity Awareness / educational activities / psychosocial support</t>
  </si>
  <si>
    <t>Child-headed households Orphans living in the community</t>
  </si>
  <si>
    <t>uuid:61a8085b-5b69-4a42-abcb-65b45ae22aea</t>
  </si>
  <si>
    <t>61a8085b-5b69-4a42-abcb-65b45ae22aea</t>
  </si>
  <si>
    <t>2021-01-20T11:59:20.402+03:00</t>
  </si>
  <si>
    <t>2021-01-20T12:02:24.490+03:00</t>
  </si>
  <si>
    <t>uuid:9902508f-a29f-45db-8804-7fdb255f4a6a</t>
  </si>
  <si>
    <t>9902508f-a29f-45db-8804-7fdb255f4a6a</t>
  </si>
  <si>
    <t>2021-01-20T12:16:50.531+03:00</t>
  </si>
  <si>
    <t>2021-01-20T12:40:13.696+03:00</t>
  </si>
  <si>
    <t>أعمال حرة</t>
  </si>
  <si>
    <t>Some types of medicines are not available in the market Not available in the market at all</t>
  </si>
  <si>
    <t>Cereals or tubers (maize, porridge, rice, pasta, bread, rice, bulger, frikeh, kaak, pasta, indomy (noodles), manakish, thick grain-based porridge, potatoes, etc) Vegetables (including leafy vegetables) Milk and Milk Products (milk, yoghurt, cheese, etc)</t>
  </si>
  <si>
    <t>Legumes and nuts e.g. hommos, fouls, beans, chick peas, lentils Meat, Poultry, Offal (beef, goat, lamb, poultry), etc)</t>
  </si>
  <si>
    <t>High food prices/no money to buy Market is not safe</t>
  </si>
  <si>
    <t>Yes, - high severity (impairing daily activities)</t>
  </si>
  <si>
    <t>Fear Anger Sadness moodwings Econimic Anxiety Changes in Appetite Hopelessness Problems sleeping Conflict within community</t>
  </si>
  <si>
    <t>لأنهم يتحملون المسؤلية</t>
  </si>
  <si>
    <t>Withdrawal/Isolation Prayer</t>
  </si>
  <si>
    <t>Health services Educational services Skills building services Extracurricular activities/women &amp; girls centers</t>
  </si>
  <si>
    <t>Kidnapping School dropout Child labour Begging Early marriage Neglect Sexual abuse Physical or psychological disabilities due to the war Psychological stress</t>
  </si>
  <si>
    <t>School teachers Parents Relatives</t>
  </si>
  <si>
    <t>Quraan Awareness / educational activities / psychosocial support Painting / re-creational activity Hand crafts Entertainement activities</t>
  </si>
  <si>
    <t>Children separated from their parents Children living on the street Child-headed households</t>
  </si>
  <si>
    <t>uuid:53a5e65f-d43a-401c-91b7-1b058c43eac0</t>
  </si>
  <si>
    <t>53a5e65f-d43a-401c-91b7-1b058c43eac0</t>
  </si>
  <si>
    <t>2021-01-20T23:07:06.109+03:00</t>
  </si>
  <si>
    <t>2021-01-20T23:26:52.541+03:00</t>
  </si>
  <si>
    <t xml:space="preserve">وظيفة </t>
  </si>
  <si>
    <t>سيارة اسعاف</t>
  </si>
  <si>
    <t>عن طريق الهاتف او جلسات</t>
  </si>
  <si>
    <t>Non communicable diseases (NCD) drugs (chronic, cardiac, diabetes, hyper-tension, asthma) Reproductive health medicines</t>
  </si>
  <si>
    <t>Hospital for surgery/ C-section</t>
  </si>
  <si>
    <t>Vegetables (including leafy vegetables) Fruit (all types) Meat, Poultry, Offal (beef, goat, lamb, poultry), etc) Oil/Fat (oils, fats, butter, ghee etc)</t>
  </si>
  <si>
    <t>Fear Anger moodwings Family conflict Conflict within community Changes in Appetite</t>
  </si>
  <si>
    <t>لانهم يحملون هم الاسرة</t>
  </si>
  <si>
    <t>Prayer Speaking to a friend</t>
  </si>
  <si>
    <t>Skills building services Extracurricular activities/women &amp; girls centers</t>
  </si>
  <si>
    <t>Kidnapping Neglect Being orphaned or losing care Psychological stress</t>
  </si>
  <si>
    <t>Awareness / educational activities / psychosocial support Quraan</t>
  </si>
  <si>
    <t>Children separated from their parents Child-headed households</t>
  </si>
  <si>
    <t>Lack of awareness Security problems</t>
  </si>
  <si>
    <t>بسبب العمل</t>
  </si>
  <si>
    <t>uuid:826710f0-9256-4a05-bb60-253c56b9eac7</t>
  </si>
  <si>
    <t>826710f0-9256-4a05-bb60-253c56b9eac7</t>
  </si>
  <si>
    <t>2021-01-20T12:55:18.320+03:00</t>
  </si>
  <si>
    <t>2021-01-20T13:12:11.135+03:00</t>
  </si>
  <si>
    <t>Some types of medicines are not available in the market Most types of medicines are not available in the market Not available in the market at all Inaccessible due to security risks</t>
  </si>
  <si>
    <t>تم تزويدنا بمعلومات عن الامراض</t>
  </si>
  <si>
    <t>Cereals or tubers (maize, porridge, rice, pasta, bread, rice, bulger, frikeh, kaak, pasta, indomy (noodles), manakish, thick grain-based porridge, potatoes, etc) Vegetables (including leafy vegetables) Fruit (all types) Milk and Milk Products (milk, yoghurt, cheese, etc)</t>
  </si>
  <si>
    <t>Fear Anger Sadness moodwings Econimic Anxiety Family conflict Changes in Appetite Hopelessness Inability to carry out work or daily tasks</t>
  </si>
  <si>
    <t>لأن أعمارهم صغيرة</t>
  </si>
  <si>
    <t>Prayer Has professional consultation Withdrawal/Isolation</t>
  </si>
  <si>
    <t>Educational services Skills building services Extracurricular activities/women &amp; girls centers</t>
  </si>
  <si>
    <t>Kidnapping School dropout Desire to join armed groups Begging Early marriage Physical abuse Neglect Sexual abuse Psychological stress</t>
  </si>
  <si>
    <t>School teachers Parents Relatives Religious leaders Community/social workers</t>
  </si>
  <si>
    <t>Quraan Painting / re-creational activity Hand crafts Sport activity Awareness / educational activities / psychosocial support Entertainement activities</t>
  </si>
  <si>
    <t>Lack of awareness Lack of transportation Security problems Distrust of staff or their activities</t>
  </si>
  <si>
    <t>uuid:abac6061-a4e8-48f8-94bc-de122769ea52</t>
  </si>
  <si>
    <t>abac6061-a4e8-48f8-94bc-de122769ea52</t>
  </si>
  <si>
    <t>2021-01-20T13:28:54.979+03:00</t>
  </si>
  <si>
    <t>2021-01-20T13:53:57.607+03:00</t>
  </si>
  <si>
    <t>دكان سمانه</t>
  </si>
  <si>
    <t>Specialist services</t>
  </si>
  <si>
    <t>Cereals or tubers (maize, porridge, rice, pasta, bread, rice, bulger, frikeh, kaak, pasta, indomy (noodles), manakish, thick grain-based porridge, potatoes, etc) Eggs Vegetables (including leafy vegetables)</t>
  </si>
  <si>
    <t>Vegetables (including leafy vegetables) Milk and Milk Products (milk, yoghurt, cheese, etc)</t>
  </si>
  <si>
    <t>Fear Anger Sadness moodwings Econimic Anxiety Family conflict Changes in Appetite Problems sleeping Hopelessness Conflict within community Problems Concentrating</t>
  </si>
  <si>
    <t>لأنهم في أزمة وحرب</t>
  </si>
  <si>
    <t>Prayer Smoking Speaking to a family member</t>
  </si>
  <si>
    <t>Stigma Accessibility Lack of awareness of the services</t>
  </si>
  <si>
    <t>Kidnapping Hired by armed groups School dropout Child labour Begging Early marriage Physical abuse Neglect Sexual abuse Being orphaned or losing care Alcohol/substance misuse</t>
  </si>
  <si>
    <t>Religious leaders School teachers Parents Relatives Community/social workers</t>
  </si>
  <si>
    <t>Quraan Sport activity Hand crafts Painting / re-creational activity Awareness / educational activities / psychosocial support</t>
  </si>
  <si>
    <t>uuid:e87ff28f-a4ed-43c2-9f73-aa062d1658d8</t>
  </si>
  <si>
    <t>e87ff28f-a4ed-43c2-9f73-aa062d1658d8</t>
  </si>
  <si>
    <t>2021-01-20T23:27:49.223+03:00</t>
  </si>
  <si>
    <t>Widowed</t>
  </si>
  <si>
    <t>العمل بتمديد الكهربا</t>
  </si>
  <si>
    <t>صيدلية مجانية</t>
  </si>
  <si>
    <t>وتم اعطاء معقمات</t>
  </si>
  <si>
    <t>Not enough milk</t>
  </si>
  <si>
    <t>Cereals or tubers (maize, porridge, rice, pasta, bread, rice, bulger, frikeh, kaak, pasta, indomy (noodles), manakish, thick grain-based porridge, potatoes, etc) Legumes and nuts e.g. hommos, fouls, beans, chick peas, lentils</t>
  </si>
  <si>
    <t>Fear Conflict within community Sadness</t>
  </si>
  <si>
    <t>Children Adult Women</t>
  </si>
  <si>
    <t>لا اعلم</t>
  </si>
  <si>
    <t>Skills building services Educational services</t>
  </si>
  <si>
    <t>الخوف</t>
  </si>
  <si>
    <t>Kidnapping Child labour Neglect</t>
  </si>
  <si>
    <t>العمل مع الاب</t>
  </si>
  <si>
    <t>يعمل مع أبوه بسبب الفقر</t>
  </si>
  <si>
    <t>2021-01-20T23:53:33.911+03:00</t>
  </si>
  <si>
    <t>2021-01-21T00:13:02.601+03:00</t>
  </si>
  <si>
    <t>عامل بالعمار</t>
  </si>
  <si>
    <t>There are no significant difficulties</t>
  </si>
  <si>
    <t>At private primary health care centre/hospital</t>
  </si>
  <si>
    <t>Cereals or tubers (maize, porridge, rice, pasta, bread, rice, bulger, frikeh, kaak, pasta, indomy (noodles), manakish, thick grain-based porridge, potatoes, etc) Fruit (all types) Meat, Poultry, Offal (beef, goat, lamb, poultry), etc) Milk and Milk Products (milk, yoghurt, cheese, etc)</t>
  </si>
  <si>
    <t>Cereals or tubers (maize, porridge, rice, pasta, bread, rice, bulger, frikeh, kaak, pasta, indomy (noodles), manakish, thick grain-based porridge, potatoes, etc) Meat, Poultry, Offal (beef, goat, lamb, poultry), etc) Legumes and nuts e.g. hommos, fouls, beans, chick peas, lentils</t>
  </si>
  <si>
    <t>No barriers, satisfied with food available</t>
  </si>
  <si>
    <t>Fear Anxiety moodwings</t>
  </si>
  <si>
    <t>لا اعرف</t>
  </si>
  <si>
    <t>Kidnapping Neglect Being orphaned or losing care</t>
  </si>
  <si>
    <t>Orphans living in the community Children separated from their parents Child-headed households Children living on the street</t>
  </si>
  <si>
    <t>Security problems Distrust of staff or their activities</t>
  </si>
  <si>
    <t>حالة اضطرارية</t>
  </si>
  <si>
    <t>uuid:1b703504-d8ef-4b36-b327-d3b1fd36a02d</t>
  </si>
  <si>
    <t>1b703504-d8ef-4b36-b327-d3b1fd36a02d</t>
  </si>
  <si>
    <t>2021-01-21T00:13:06.096+03:00</t>
  </si>
  <si>
    <t>2021-01-21T00:31:48.448+03:00</t>
  </si>
  <si>
    <t>Legumes and nuts e.g. hommos, fouls, beans, chick peas, lentils Vegetables (including leafy vegetables) Oil/Fat (oils, fats, butter, ghee etc)</t>
  </si>
  <si>
    <t>Fear moodwings Conflict within community</t>
  </si>
  <si>
    <t>لانهم صغار لاننا نزحنا تحت الطيران</t>
  </si>
  <si>
    <t>لان لدي اطفال</t>
  </si>
  <si>
    <t>Health services Extracurricular activities/women &amp; girls centers</t>
  </si>
  <si>
    <t>Kidnapping Neglect Sexual abuse</t>
  </si>
  <si>
    <t>Children separated from their parents Children living on the street Children who have been associated with fighting forces Orphans living in the community</t>
  </si>
  <si>
    <t>لانهم صغار</t>
  </si>
  <si>
    <t>Distrust of staff or their activities</t>
  </si>
  <si>
    <t>uuid:f3f457c5-823a-46d1-969b-6a1516f0155c</t>
  </si>
  <si>
    <t>f3f457c5-823a-46d1-969b-6a1516f0155c</t>
  </si>
  <si>
    <t>2021-01-21T00:31:55.190+03:00</t>
  </si>
  <si>
    <t>2021-01-21T00:59:23.087+03:00</t>
  </si>
  <si>
    <t>اعطاء معقمات وتوعية من كورونا</t>
  </si>
  <si>
    <t>Cereals or tubers (maize, porridge, rice, pasta, bread, rice, bulger, frikeh, kaak, pasta, indomy (noodles), manakish, thick grain-based porridge, potatoes, etc) Vegetables (including leafy vegetables) Fruit (all types)</t>
  </si>
  <si>
    <t>Fear Conflict within community</t>
  </si>
  <si>
    <t>لانهم عانو من الوضع بالبلد وهنن صغار</t>
  </si>
  <si>
    <t>الخوف من الوضع</t>
  </si>
  <si>
    <t>Orphans living in the community Child-headed households Children who have been associated with fighting forces</t>
  </si>
  <si>
    <t>uuid:2fe223a2-cbdc-4b1b-806d-487f5b6f564a</t>
  </si>
  <si>
    <t>2fe223a2-cbdc-4b1b-806d-487f5b6f564a</t>
  </si>
  <si>
    <t>2021-01-21T00:40:52.111+03:00</t>
  </si>
  <si>
    <t>2021-01-21T00:53:52.499+03:00</t>
  </si>
  <si>
    <t>Cereals or tubers (maize, porridge, rice, pasta, bread, rice, bulger, frikeh, kaak, pasta, indomy (noodles), manakish, thick grain-based porridge, potatoes, etc) Legumes and nuts e.g. hommos, fouls, beans, chick peas, lentils Vegetables (including leafy vegetables)</t>
  </si>
  <si>
    <t>Econimic Conflict within community Family conflict</t>
  </si>
  <si>
    <t>Adult Women Adult Men Children</t>
  </si>
  <si>
    <t>كلنا نعاني</t>
  </si>
  <si>
    <t>Violence</t>
  </si>
  <si>
    <t>Kidnapping Psychological stress</t>
  </si>
  <si>
    <t>Orphans living in the community Children living on the street Children separated from their parents Child-headed households</t>
  </si>
  <si>
    <t>uuid:c143c997-d0fe-4cba-a59d-f3f77494f47e</t>
  </si>
  <si>
    <t>c143c997-d0fe-4cba-a59d-f3f77494f47e</t>
  </si>
  <si>
    <t>2021-01-21T01:16:33.902+03:00</t>
  </si>
  <si>
    <t>2021-01-21T01:28:34.427+03:00</t>
  </si>
  <si>
    <t>ارسال من الابن في تركيا</t>
  </si>
  <si>
    <t>اعطاء نقود</t>
  </si>
  <si>
    <t>Antibiotic Other</t>
  </si>
  <si>
    <t>ادوية الحمو</t>
  </si>
  <si>
    <t>At home with skilled birth attendant Hospital for normal delivery</t>
  </si>
  <si>
    <t>بسبب العادات</t>
  </si>
  <si>
    <t>Fear Family conflict</t>
  </si>
  <si>
    <t>Other</t>
  </si>
  <si>
    <t>لا احد يساعد</t>
  </si>
  <si>
    <t>Kidnapping School dropout Early marriage</t>
  </si>
  <si>
    <t>Children separated from their parents Children living on the street Orphans living in the community Child-headed households</t>
  </si>
  <si>
    <t>uuid:b33e670e-361c-4b95-bf42-b4a81d4234a0</t>
  </si>
  <si>
    <t>b33e670e-361c-4b95-bf42-b4a81d4234a0</t>
  </si>
  <si>
    <t>2021-01-21T01:29:41.024+03:00</t>
  </si>
  <si>
    <t>2021-01-21T01:34:30.282+03:00</t>
  </si>
  <si>
    <t>uuid:f380ad93-c2fa-4c47-85e8-1a9adf30fe21</t>
  </si>
  <si>
    <t>f380ad93-c2fa-4c47-85e8-1a9adf30fe21</t>
  </si>
  <si>
    <t>2021-01-21T01:43:11.268+03:00</t>
  </si>
  <si>
    <t>2021-01-21T02:46:06.404+03:00</t>
  </si>
  <si>
    <t>Separated</t>
  </si>
  <si>
    <t>عمل بالحلو</t>
  </si>
  <si>
    <t>At home alone</t>
  </si>
  <si>
    <t>No, but we need one</t>
  </si>
  <si>
    <t>Fear Econimic Sadness Anger Family conflict</t>
  </si>
  <si>
    <t>Relatives</t>
  </si>
  <si>
    <t>Children separated from their parents Children living on the street</t>
  </si>
  <si>
    <t>uuid:89e24fbb-3273-40e6-8435-98e6964e6922</t>
  </si>
  <si>
    <t>89e24fbb-3273-40e6-8435-98e6964e6922</t>
  </si>
  <si>
    <t>2021-01-20T10:05:36.774+03:00</t>
  </si>
  <si>
    <t>2021-01-20T10:22:32.616+03:00</t>
  </si>
  <si>
    <t>محمود اليوسف</t>
  </si>
  <si>
    <t>عمل الأم</t>
  </si>
  <si>
    <t xml:space="preserve">عيادة سنية </t>
  </si>
  <si>
    <t>It is broken and need new one</t>
  </si>
  <si>
    <t>Sadness Family conflict</t>
  </si>
  <si>
    <t xml:space="preserve">بسبب سوء الوضع المادي للأسرة </t>
  </si>
  <si>
    <t>School dropout Neglect Being orphaned or losing care</t>
  </si>
  <si>
    <t>Parents Relatives Siblings</t>
  </si>
  <si>
    <t>Entertainement activities Hand crafts Quraan</t>
  </si>
  <si>
    <t>طفل عمره ١٣سنه يعمل في محل إصلاح سيارات</t>
  </si>
  <si>
    <t>uuid:0fbfa20c-016a-4e13-88ed-ee830ff44028</t>
  </si>
  <si>
    <t>0fbfa20c-016a-4e13-88ed-ee830ff44028</t>
  </si>
  <si>
    <t>2021-01-20T10:37:06.672+03:00</t>
  </si>
  <si>
    <t>2021-01-20T11:10:25.876+03:00</t>
  </si>
  <si>
    <t xml:space="preserve">محمود اليوسف </t>
  </si>
  <si>
    <t>عمل الأب</t>
  </si>
  <si>
    <t>Emergency services-ambulance Primary health care facility</t>
  </si>
  <si>
    <t xml:space="preserve">صيدلية خيرية أو مجانية </t>
  </si>
  <si>
    <t xml:space="preserve">كانت الجلسة توعية أفراد الأسرة حول فيروس كورونا و النظافة الشخصية          </t>
  </si>
  <si>
    <t>No obstacles</t>
  </si>
  <si>
    <t>Relatives Siblings Doctor</t>
  </si>
  <si>
    <t>Quraan Awareness / educational activities / psychosocial support Entertainement activities Hand crafts</t>
  </si>
  <si>
    <t>Children separated from their parents Children who have been associated with fighting forces</t>
  </si>
  <si>
    <t>uuid:9af9cdc0-055a-4526-bd70-91571cb195d4</t>
  </si>
  <si>
    <t>9af9cdc0-055a-4526-bd70-91571cb195d4</t>
  </si>
  <si>
    <t>2021-01-20T11:12:46.995+03:00</t>
  </si>
  <si>
    <t>2021-01-20T11:50:27.916+03:00</t>
  </si>
  <si>
    <t xml:space="preserve">عمل الأب </t>
  </si>
  <si>
    <t>Primary health care facility Emergency services-ambulance</t>
  </si>
  <si>
    <t xml:space="preserve">عيادة أطفال </t>
  </si>
  <si>
    <t>Oil/Fat (oils, fats, butter, ghee etc) Condiments (spices, tea, coffee, sauces etc) or other miscellaneous food Vegetables (including leafy vegetables)</t>
  </si>
  <si>
    <t>High food prices/no money to buy Other</t>
  </si>
  <si>
    <t xml:space="preserve">سوء الوضع المادي للأسرة </t>
  </si>
  <si>
    <t>Anxiety Hopelessness</t>
  </si>
  <si>
    <t xml:space="preserve">بسبب المرض وسوء الوضع المادي للأسرة </t>
  </si>
  <si>
    <t>Parents School teachers Relatives</t>
  </si>
  <si>
    <t>Quraan Sport activity Painting / re-creational activity Entertainement activities</t>
  </si>
  <si>
    <t>Opening time not suitable for parents</t>
  </si>
  <si>
    <t>uuid:4d3cfa63-2bab-439b-88b3-9749ca15960b</t>
  </si>
  <si>
    <t>4d3cfa63-2bab-439b-88b3-9749ca15960b</t>
  </si>
  <si>
    <t>2021-01-20T12:03:20.930+03:00</t>
  </si>
  <si>
    <t>2021-01-20T12:18:53.908+03:00</t>
  </si>
  <si>
    <t>Drugs are mostly available</t>
  </si>
  <si>
    <t>Vegetables (including leafy vegetables) Oil/Fat (oils, fats, butter, ghee etc)</t>
  </si>
  <si>
    <t>Early marriage Neglect School dropout Psychological stress</t>
  </si>
  <si>
    <t>School teachers Parents Relatives Doctor</t>
  </si>
  <si>
    <t>Hand crafts Quraan Entertainement activities</t>
  </si>
  <si>
    <t>Children who have been associated with fighting forces Orphans living in the community</t>
  </si>
  <si>
    <t>uuid:d8abb4ed-9022-462e-b893-a9180cd74d97</t>
  </si>
  <si>
    <t>d8abb4ed-9022-462e-b893-a9180cd74d97</t>
  </si>
  <si>
    <t>2021-01-20T12:38:50.859+03:00</t>
  </si>
  <si>
    <t>2021-01-20T12:54:07.160+03:00</t>
  </si>
  <si>
    <t>عيادة أطفال</t>
  </si>
  <si>
    <t>Cereals or tubers (maize, porridge, rice, pasta, bread, rice, bulger, frikeh, kaak, pasta, indomy (noodles), manakish, thick grain-based porridge, potatoes, etc) Vegetables (including leafy vegetables)</t>
  </si>
  <si>
    <t>Begging Early marriage Neglect</t>
  </si>
  <si>
    <t>Neighbours Parents Relatives Women and Child support centers</t>
  </si>
  <si>
    <t>Sport activity Quraan Painting / re-creational activity Entertainement activities</t>
  </si>
  <si>
    <t>uuid:e1fbccf3-dfdd-4267-b11a-8c7e54f001c1</t>
  </si>
  <si>
    <t>e1fbccf3-dfdd-4267-b11a-8c7e54f001c1</t>
  </si>
  <si>
    <t>2021-01-20T12:59:33.507+03:00</t>
  </si>
  <si>
    <t>2021-01-20T13:26:46.381+03:00</t>
  </si>
  <si>
    <t xml:space="preserve">مركز علاج فيزيائي </t>
  </si>
  <si>
    <t>Physical abuse Desire to join armed groups Psychological stress</t>
  </si>
  <si>
    <t>Quraan Entertainement activities Painting / re-creational activity</t>
  </si>
  <si>
    <t>Children who have been associated with fighting forces Children separated from their parents</t>
  </si>
  <si>
    <t>uuid:4d4b98e6-45cd-484d-ab06-e642e63e90b3</t>
  </si>
  <si>
    <t>4d4b98e6-45cd-484d-ab06-e642e63e90b3</t>
  </si>
  <si>
    <t>2021-01-20T14:05:28.875+03:00</t>
  </si>
  <si>
    <t>2021-01-20T14:24:43.803+03:00</t>
  </si>
  <si>
    <t xml:space="preserve">صيدلية مجانية </t>
  </si>
  <si>
    <t>Cereals or tubers (maize, porridge, rice, pasta, bread, rice, bulger, frikeh, kaak, pasta, indomy (noodles), manakish, thick grain-based porridge, potatoes, etc) Oil/Fat (oils, fats, butter, ghee etc) Condiments (spices, tea, coffee, sauces etc) or other miscellaneous food</t>
  </si>
  <si>
    <t>Parents Relatives Community/social workers</t>
  </si>
  <si>
    <t>Quraan Sport activity Painting / re-creational activity</t>
  </si>
  <si>
    <t>Children who have been associated with fighting forces Child-headed households Children separated from their parents Orphans living in the community</t>
  </si>
  <si>
    <t>uuid:5b1d2b1d-c0cb-4422-b045-6b5604b2a57c</t>
  </si>
  <si>
    <t>5b1d2b1d-c0cb-4422-b045-6b5604b2a57c</t>
  </si>
  <si>
    <t>2021-01-20T10:25:40.838+03:00</t>
  </si>
  <si>
    <t>2021-01-20T11:17:22.174+03:00</t>
  </si>
  <si>
    <t>كوثر برادعي</t>
  </si>
  <si>
    <t>10</t>
  </si>
  <si>
    <t>عامل متطوع</t>
  </si>
  <si>
    <t>Hospital Specialist services</t>
  </si>
  <si>
    <t>Private car</t>
  </si>
  <si>
    <t>توعية عن وباء كورونا وطرق الوقاية  عن فيروس كورونا</t>
  </si>
  <si>
    <t>Cultural factors No services available</t>
  </si>
  <si>
    <t>Legumes and nuts e.g. hommos, fouls, beans, chick peas, lentils Oil/Fat (oils, fats, butter, ghee etc) Vegetables (including leafy vegetables)</t>
  </si>
  <si>
    <t>Econimic moodwings</t>
  </si>
  <si>
    <t>بسبب الانقطاع عن التعليم والنزوح</t>
  </si>
  <si>
    <t>Accessibility</t>
  </si>
  <si>
    <t>Kidnapping School dropout Neglect</t>
  </si>
  <si>
    <t>Judicial or criminal authority Community leaders (trusted people in the community)</t>
  </si>
  <si>
    <t>Sport activity Quraan Entertainement activities Hand crafts</t>
  </si>
  <si>
    <t>Children living on the street Child-headed households</t>
  </si>
  <si>
    <t>uuid:20a1d74a-192c-4e6d-b7ec-74282ce4b347</t>
  </si>
  <si>
    <t>20a1d74a-192c-4e6d-b7ec-74282ce4b347</t>
  </si>
  <si>
    <t>2021-01-20T10:53:13.347+03:00</t>
  </si>
  <si>
    <t>2021-01-20T11:21:51.053+03:00</t>
  </si>
  <si>
    <t>مستوصف ومعالجة فيزيائي</t>
  </si>
  <si>
    <t>Oil/Fat (oils, fats, butter, ghee etc) Vegetables (including leafy vegetables)</t>
  </si>
  <si>
    <t>Legumes and nuts e.g. hommos, fouls, beans, chick peas, lentils Vegetables (including leafy vegetables) Oil/Fat (oils, fats, butter, ghee etc) Milk and Milk Products (milk, yoghurt, cheese, etc)</t>
  </si>
  <si>
    <t>Market is too far High food prices/no money to buy Child will not eat certain foods</t>
  </si>
  <si>
    <t>moodwings Inability to carry out work or daily tasks Problems sleeping Sadness</t>
  </si>
  <si>
    <t>بسبب المسؤوليات والظروف الاقتصادية الصعبة</t>
  </si>
  <si>
    <t>Speaking to a family member Exercise</t>
  </si>
  <si>
    <t>Extracurricular activities/women &amp; girls centers Skills building services</t>
  </si>
  <si>
    <t>Kidnapping Child labour Early marriage Being orphaned or losing care</t>
  </si>
  <si>
    <t>بائع متجول</t>
  </si>
  <si>
    <t>Relatives Community leaders (trusted people in the community)</t>
  </si>
  <si>
    <t>Quraan Entertainement activities</t>
  </si>
  <si>
    <t>Children who have been associated with fighting forces</t>
  </si>
  <si>
    <t>Lack of transportation Lack of awareness</t>
  </si>
  <si>
    <t>uuid:8988c3fe-8d48-4b47-bcfe-088c5bdba9e9</t>
  </si>
  <si>
    <t>8988c3fe-8d48-4b47-bcfe-088c5bdba9e9</t>
  </si>
  <si>
    <t>2021-01-20T12:12:08.109+03:00</t>
  </si>
  <si>
    <t>2021-01-20T12:34:07.053+03:00</t>
  </si>
  <si>
    <t xml:space="preserve">كوثر برادعي </t>
  </si>
  <si>
    <t xml:space="preserve">جلسات ليزر للحصى بسبب الرمل بالمجاري البولية </t>
  </si>
  <si>
    <t>عن النظافة والإجراءات الوقائية للوباء كورونا</t>
  </si>
  <si>
    <t>Cereals or tubers (maize, porridge, rice, pasta, bread, rice, bulger, frikeh, kaak, pasta, indomy (noodles), manakish, thick grain-based porridge, potatoes, etc) Sugar, Honey, sugar products Vegetables (including leafy vegetables)</t>
  </si>
  <si>
    <t>Cereals or tubers (maize, porridge, rice, pasta, bread, rice, bulger, frikeh, kaak, pasta, indomy (noodles), manakish, thick grain-based porridge, potatoes, etc) Legumes and nuts e.g. hommos, fouls, beans, chick peas, lentils Vegetables (including leafy vegetables) Eggs</t>
  </si>
  <si>
    <t>Market is too far High food prices/no money to buy</t>
  </si>
  <si>
    <t>انقطاع الشهية أثناء الحمل</t>
  </si>
  <si>
    <t>Kidnapping Sexual abuse Psychological stress</t>
  </si>
  <si>
    <t>Siblings Relatives</t>
  </si>
  <si>
    <t>Entertainement activities Awareness / educational activities / psychosocial support</t>
  </si>
  <si>
    <t>uuid:16390c81-83a0-4283-9a1e-3e99b14c29e6</t>
  </si>
  <si>
    <t>16390c81-83a0-4283-9a1e-3e99b14c29e6</t>
  </si>
  <si>
    <t>2021-01-20T12:39:12.568+03:00</t>
  </si>
  <si>
    <t>2021-01-20T13:02:19.071+03:00</t>
  </si>
  <si>
    <t>قطاع عسكري</t>
  </si>
  <si>
    <t>Legumes and nuts e.g. hommos, fouls, beans, chick peas, lentils</t>
  </si>
  <si>
    <t>Family conflict moodwings Anger</t>
  </si>
  <si>
    <t>لعدم توفر الاستقرار والنزوح والأحوال الاقتصاد</t>
  </si>
  <si>
    <t>Prayer Speaking to a friend Withdrawal/Isolation</t>
  </si>
  <si>
    <t>Kidnapping Early marriage Psychological stress</t>
  </si>
  <si>
    <t>Quraan Sport activity Entertainement activities</t>
  </si>
  <si>
    <t>uuid:79eef221-0e39-48a6-96f7-c026945d8367</t>
  </si>
  <si>
    <t>79eef221-0e39-48a6-96f7-c026945d8367</t>
  </si>
  <si>
    <t>2021-01-20T13:58:15.928+03:00</t>
  </si>
  <si>
    <t>2021-01-20T14:47:57.148+03:00</t>
  </si>
  <si>
    <t>نجار</t>
  </si>
  <si>
    <t>Market is too far</t>
  </si>
  <si>
    <t>Changes in Appetite Sadness Fear</t>
  </si>
  <si>
    <t>Adult Men Adult Women Elderly</t>
  </si>
  <si>
    <t>بسبب النزوح  والفقر وعدم تأمين الاحتياجات الازمة</t>
  </si>
  <si>
    <t>نازحين   والخوف من المجتمع  ا</t>
  </si>
  <si>
    <t>Being orphaned or losing care Physical abuse Early marriage</t>
  </si>
  <si>
    <t>Parents Siblings Relatives</t>
  </si>
  <si>
    <t>Painting / re-creational activity Entertainement activities Hand crafts</t>
  </si>
  <si>
    <t>Child-headed households</t>
  </si>
  <si>
    <t>uuid:02530958-d639-4cf2-bf69-e983a71734c2</t>
  </si>
  <si>
    <t>02530958-d639-4cf2-bf69-e983a71734c2</t>
  </si>
  <si>
    <t>2021-01-20T14:32:12.392+03:00</t>
  </si>
  <si>
    <t>2021-01-20T14:49:09.092+03:00</t>
  </si>
  <si>
    <t>مساعدات انسانية</t>
  </si>
  <si>
    <t>Taxi</t>
  </si>
  <si>
    <t>توعية عن وباء كورونا</t>
  </si>
  <si>
    <t>زيادة الوعي</t>
  </si>
  <si>
    <t>Every 2 month</t>
  </si>
  <si>
    <t>Fear Econimic Anxiety Changes in Appetite Hopelessness</t>
  </si>
  <si>
    <t>بسبب الحرب والفقر</t>
  </si>
  <si>
    <t>Early marriage Alcohol/substance misuse Sexual abuse</t>
  </si>
  <si>
    <t>Judicial or criminal authority Siblings Relatives</t>
  </si>
  <si>
    <t>Sport activity Hand crafts</t>
  </si>
  <si>
    <t>uuid:6adea4d4-b178-482d-88c2-e5527edebc32</t>
  </si>
  <si>
    <t>6adea4d4-b178-482d-88c2-e5527edebc32</t>
  </si>
  <si>
    <t>2021-01-20T10:26:02.059+03:00</t>
  </si>
  <si>
    <t>2021-01-20T11:30:18.892+03:00</t>
  </si>
  <si>
    <t>نسرين خطيب</t>
  </si>
  <si>
    <t>الزوج عامل</t>
  </si>
  <si>
    <t>Pediatric medicine Reproductive health medicines</t>
  </si>
  <si>
    <t>Security issues Transportation issues</t>
  </si>
  <si>
    <t>Cereals or tubers (maize, porridge, rice, pasta, bread, rice, bulger, frikeh, kaak, pasta, indomy (noodles), manakish, thick grain-based porridge, potatoes, etc) Legumes and nuts e.g. hommos, fouls, beans, chick peas, lentils Sugar, Honey, sugar products</t>
  </si>
  <si>
    <t>لاني اعيش مع عائلة زوجي ولايوجد خصوصية</t>
  </si>
  <si>
    <t>Market is too far Market is not safe</t>
  </si>
  <si>
    <t>لايستطيعون تلبية احتياجاتهم</t>
  </si>
  <si>
    <t>Health services Educational services Skills building services</t>
  </si>
  <si>
    <t>لايوجد خدمات</t>
  </si>
  <si>
    <t>Health services Educational services</t>
  </si>
  <si>
    <t>لايوجد امان</t>
  </si>
  <si>
    <t>Kidnapping Psychological stress Neglect</t>
  </si>
  <si>
    <t>Sport activity Quraan</t>
  </si>
  <si>
    <t>uuid:e98d424f-8b0f-4653-b8a9-1bb215c6ea4b</t>
  </si>
  <si>
    <t>e98d424f-8b0f-4653-b8a9-1bb215c6ea4b</t>
  </si>
  <si>
    <t>2021-01-20T11:30:45.630+03:00</t>
  </si>
  <si>
    <t>2021-01-20T12:03:10.738+03:00</t>
  </si>
  <si>
    <t>متطوع في الجماعات المسلحة</t>
  </si>
  <si>
    <t>Inaccessible due to cost Inaccessible due to security risks</t>
  </si>
  <si>
    <t>فريق توعية الكورونا 
وتحدث عن طرق الحماية</t>
  </si>
  <si>
    <t>الواتس اب</t>
  </si>
  <si>
    <t>Pediatric medicine Antibiotic Reproductive health medicines</t>
  </si>
  <si>
    <t>Security issues Financial issues Transportation issues</t>
  </si>
  <si>
    <t>Legumes and nuts e.g. hommos, fouls, beans, chick peas, lentils Vegetables (including leafy vegetables) Fruit (all types) Milk and Milk Products (milk, yoghurt, cheese, etc)</t>
  </si>
  <si>
    <t>يوجد انثى ارملة ولديها طفل</t>
  </si>
  <si>
    <t>Speaking to a family member Other</t>
  </si>
  <si>
    <t>التحدث للوالد ليحل المشكلة</t>
  </si>
  <si>
    <t>بعيدة نوعا ما</t>
  </si>
  <si>
    <t>Psychological stress Being orphaned or losing care</t>
  </si>
  <si>
    <t>Neighbours Siblings</t>
  </si>
  <si>
    <t>Sport activity</t>
  </si>
  <si>
    <t>Children separated from their parents</t>
  </si>
  <si>
    <t>Lack of awareness Lack of transportation</t>
  </si>
  <si>
    <t>uuid:a0d105fc-7575-4e3d-9f5b-20d770a69fce</t>
  </si>
  <si>
    <t>a0d105fc-7575-4e3d-9f5b-20d770a69fce</t>
  </si>
  <si>
    <t>2021-01-20T12:12:29.191+03:00</t>
  </si>
  <si>
    <t>2021-01-20T12:36:08.849+03:00</t>
  </si>
  <si>
    <t>الاب ميكانيكي سيارات</t>
  </si>
  <si>
    <t>Some types of medicines are not available in the market</t>
  </si>
  <si>
    <t>التعرف على اسالبيب الوقاية من كورونا</t>
  </si>
  <si>
    <t>تغريتول. دوار عصبي غير موجود بالاسواق</t>
  </si>
  <si>
    <t>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t>
  </si>
  <si>
    <t>Cereals or tubers (maize, porridge, rice, pasta, bread, rice, bulger, frikeh, kaak, pasta, indomy (noodles), manakish, thick grain-based porridge, potatoes, etc) Legumes and nuts e.g. hommos, fouls, beans, chick peas, lentils Vegetables (including leafy vegetables) Fruit (all types)</t>
  </si>
  <si>
    <t>Fear</t>
  </si>
  <si>
    <t xml:space="preserve">الخوف على الاطفال </t>
  </si>
  <si>
    <t>Accessibility Lack of awareness of the services</t>
  </si>
  <si>
    <t>الاعتماد على رب المنزل في قضاء الاحتياجات</t>
  </si>
  <si>
    <t>Quraan Painting / re-creational activity Awareness / educational activities / psychosocial support Entertainement activities Sport activity</t>
  </si>
  <si>
    <t>uuid:edeb39a2-ef08-46a0-8ff6-d6b04eb59555</t>
  </si>
  <si>
    <t>edeb39a2-ef08-46a0-8ff6-d6b04eb59555</t>
  </si>
  <si>
    <t>2021-01-20T12:43:28.072+03:00</t>
  </si>
  <si>
    <t>2021-01-20T13:47:44.654+03:00</t>
  </si>
  <si>
    <t>الاب متطوع مع الجيش التركي</t>
  </si>
  <si>
    <t>يوجد ازدحام
 المرافق الصحية متوفرة لكن بسبب الازدحام قد لانحصل على الخدمة</t>
  </si>
  <si>
    <t>فريق عن الكورونا وتم اعطاء معلومات كافية</t>
  </si>
  <si>
    <t>Market is too far Food is not available</t>
  </si>
  <si>
    <t>Fear Econimic</t>
  </si>
  <si>
    <t>يوجد طفلة تعاني من سوء تغذية من الصغر</t>
  </si>
  <si>
    <t>لايسمح لهم الاب لعدم الامان</t>
  </si>
  <si>
    <t>uuid:c5bb6d5a-51a6-4c86-b29e-e68e1bb0c84b</t>
  </si>
  <si>
    <t>c5bb6d5a-51a6-4c86-b29e-e68e1bb0c84b</t>
  </si>
  <si>
    <t>2021-01-20T13:59:26.972+03:00</t>
  </si>
  <si>
    <t>2021-01-20T14:17:19.872+03:00</t>
  </si>
  <si>
    <t>عامل حر</t>
  </si>
  <si>
    <t>اسعاف اطفال</t>
  </si>
  <si>
    <t>Pediatric medicine</t>
  </si>
  <si>
    <t>High food prices/no money to buy Market is not safe Market is too far</t>
  </si>
  <si>
    <t>Conflict within community moodwings Econimic</t>
  </si>
  <si>
    <t>اطفال يعيشيون في بيت واحد ولاكتر من عائلة</t>
  </si>
  <si>
    <t>Speaking to a family member Smoking</t>
  </si>
  <si>
    <t xml:space="preserve">اذا المكان قريب اذهب </t>
  </si>
  <si>
    <t>لاننا غريبون ليسو من سكان البلد</t>
  </si>
  <si>
    <t>اخاف من كل شيئ لانها وحيدة</t>
  </si>
  <si>
    <t>Entertainement activities Quraan</t>
  </si>
  <si>
    <t>uuid:7e93153c-e859-4cea-a5a1-f82e5c5c3ebf</t>
  </si>
  <si>
    <t>7e93153c-e859-4cea-a5a1-f82e5c5c3ebf</t>
  </si>
  <si>
    <t>2021-01-20T09:53:25.626+02:00</t>
  </si>
  <si>
    <t>2021-01-20T12:46:17.460+02:00</t>
  </si>
  <si>
    <t>خلود عساف</t>
  </si>
  <si>
    <t>من عمل الزوج (موظف)</t>
  </si>
  <si>
    <t>ادوية طبية للمرضى الذين لديهم امراض مزمنة</t>
  </si>
  <si>
    <t>Fruit (all types) Cereals or tubers (maize, porridge, rice, pasta, bread, rice, bulger, frikeh, kaak, pasta, indomy (noodles), manakish, thick grain-based porridge, potatoes, etc) Sugar, Honey, sugar products</t>
  </si>
  <si>
    <t>Fear Hopelessness</t>
  </si>
  <si>
    <t>أغلبية الاطفال اصبح لديهم مشاكل نفسية (خوف)بسبب الاوضاع التي يعيشونها</t>
  </si>
  <si>
    <t>Hired by armed groups Desire to join armed groups Psychological stress</t>
  </si>
  <si>
    <t>School teachers Community/social workers Parents Relatives</t>
  </si>
  <si>
    <t>uuid:8081c538-5ae3-4efc-9664-0d5faf0bc72d</t>
  </si>
  <si>
    <t>8081c538-5ae3-4efc-9664-0d5faf0bc72d</t>
  </si>
  <si>
    <t>2021-01-20T10:23:48.243+02:00</t>
  </si>
  <si>
    <t>2021-01-20T13:17:27.053+02:00</t>
  </si>
  <si>
    <t>مصطفى فائز يازجي</t>
  </si>
  <si>
    <t>عمل حر</t>
  </si>
  <si>
    <t>Motorcycle</t>
  </si>
  <si>
    <t>مركز طب عيون ، مركز اسنان</t>
  </si>
  <si>
    <t>Vegetables (including leafy vegetables) Fruit (all types) Meat, Poultry, Offal (beef, goat, lamb, poultry), etc)</t>
  </si>
  <si>
    <t>moodwings Econimic Conflict within community</t>
  </si>
  <si>
    <t>صعوبة التفاهم معهم</t>
  </si>
  <si>
    <t>Accessibility Security</t>
  </si>
  <si>
    <t>لا احتاج</t>
  </si>
  <si>
    <t>Physical abuse School dropout Child labour Desire to join armed groups</t>
  </si>
  <si>
    <t>شغل الاطفال في الصغر والانضمام للفصائل</t>
  </si>
  <si>
    <t>Awareness / educational activities / psychosocial support</t>
  </si>
  <si>
    <t>Children living on the street Orphans living in the community</t>
  </si>
  <si>
    <t>Lack of transportation Other</t>
  </si>
  <si>
    <t>قلة المراكز</t>
  </si>
  <si>
    <t>uuid:de0f7359-3e1c-4a24-81b9-15997abbd7f4</t>
  </si>
  <si>
    <t>de0f7359-3e1c-4a24-81b9-15997abbd7f4</t>
  </si>
  <si>
    <t>2021-01-20T11:25:56.600+02:00</t>
  </si>
  <si>
    <t>2021-01-20T13:16:42.377+02:00</t>
  </si>
  <si>
    <t>محل ألبسة</t>
  </si>
  <si>
    <t>Non communicable diseases (NCD) drugs (chronic, cardiac, diabetes, hyper-tension, asthma) Reproductive health medicines Pediatric medicine</t>
  </si>
  <si>
    <t>Fruit (all types) Vegetables (including leafy vegetables) Milk and Milk Products (milk, yoghurt, cheese, etc)</t>
  </si>
  <si>
    <t>Fruit (all types) Vegetables (including leafy vegetables) Cereals or tubers (maize, porridge, rice, pasta, bread, rice, bulger, frikeh, kaak, pasta, indomy (noodles), manakish, thick grain-based porridge, potatoes, etc)</t>
  </si>
  <si>
    <t>حسب توفر الطعام</t>
  </si>
  <si>
    <t>Fear moodwings Econimic Sadness Anger</t>
  </si>
  <si>
    <t>Educational services Extracurricular activities/women &amp; girls centers</t>
  </si>
  <si>
    <t>School dropout Early marriage Physical abuse</t>
  </si>
  <si>
    <t>Sport activity Awareness / educational activities / psychosocial support Quraan</t>
  </si>
  <si>
    <t>uuid:82a3f3a1-4468-4ae7-8839-3903ef160c97</t>
  </si>
  <si>
    <t>82a3f3a1-4468-4ae7-8839-3903ef160c97</t>
  </si>
  <si>
    <t>2021-01-20T11:59:51.854+02:00</t>
  </si>
  <si>
    <t>2021-01-20T13:51:47.591+02:00</t>
  </si>
  <si>
    <t>Mahmoud Nassif</t>
  </si>
  <si>
    <t>من الوالد</t>
  </si>
  <si>
    <t>Hospital Primary health care facility Specialist services</t>
  </si>
  <si>
    <t>تصوير الطبقي المحوري</t>
  </si>
  <si>
    <t>Hospital for surgery/ C-section At private primary health care centre/hospital</t>
  </si>
  <si>
    <t>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t>
  </si>
  <si>
    <t>moodwings</t>
  </si>
  <si>
    <t>بسبب الحمل</t>
  </si>
  <si>
    <t>Child labour School dropout</t>
  </si>
  <si>
    <t>جميع الاعمال</t>
  </si>
  <si>
    <t>Parents School teachers Women and Child support centers</t>
  </si>
  <si>
    <t>Quraan Other</t>
  </si>
  <si>
    <t>أنشطة تعليمية</t>
  </si>
  <si>
    <t>uuid:75d16f0a-7f13-4b08-a526-0ac1f7eb4d7f</t>
  </si>
  <si>
    <t>75d16f0a-7f13-4b08-a526-0ac1f7eb4d7f</t>
  </si>
  <si>
    <t>2021-01-20T12:49:35.337+02:00</t>
  </si>
  <si>
    <t>2021-01-20T13:08:13.632+02:00</t>
  </si>
  <si>
    <t xml:space="preserve">عمل خاص في محل </t>
  </si>
  <si>
    <t>Hospital Primary health care facility Emergency services-ambulance</t>
  </si>
  <si>
    <t xml:space="preserve">التصوير الشعاعي و الأسنان </t>
  </si>
  <si>
    <t>Inaccessible due to cost Most types of medicines are not available in the market</t>
  </si>
  <si>
    <t xml:space="preserve">توعية حول مرض كورونا </t>
  </si>
  <si>
    <t>Legumes and nuts e.g. hommos, fouls, beans, chick peas, lentils Fruit (all types)</t>
  </si>
  <si>
    <t>Fruit (all types) Vegetables (including leafy vegetables) Sugar, Honey, sugar products</t>
  </si>
  <si>
    <t>Fear moodwings Family conflict Problems sleeping Inability to carry out work or daily tasks</t>
  </si>
  <si>
    <t>الوضع الامني والسرقات</t>
  </si>
  <si>
    <t>Desire to join armed groups School dropout Neglect Being orphaned or losing care</t>
  </si>
  <si>
    <t>Parents Siblings School teachers</t>
  </si>
  <si>
    <t>Sport activity Awareness / educational activities / psychosocial support Hand crafts</t>
  </si>
  <si>
    <t>Child-headed households Children who have been associated with fighting forces Children living on the street</t>
  </si>
  <si>
    <t>Lack of transportation Opening time not suitable for parents Lack of awareness</t>
  </si>
  <si>
    <t>uuid:31f0ff7d-e4e0-4bf0-893c-23191bda9210</t>
  </si>
  <si>
    <t>31f0ff7d-e4e0-4bf0-893c-23191bda9210</t>
  </si>
  <si>
    <t>2021-01-20T13:22:21.062+02:00</t>
  </si>
  <si>
    <t>2021-01-20T13:45:02.219+02:00</t>
  </si>
  <si>
    <t>Single</t>
  </si>
  <si>
    <t>عمل ضمن مجال التوعية في منظمة</t>
  </si>
  <si>
    <t>Hospital Primary health care facility Specialist services Emergency services-ambulance</t>
  </si>
  <si>
    <t>Public primary health care facility Hospital for normal delivery</t>
  </si>
  <si>
    <t>Sadness Family conflict Problems Concentrating Econimic Fear</t>
  </si>
  <si>
    <t xml:space="preserve">صعوبة فهمهم والتعامل معهم </t>
  </si>
  <si>
    <t>Prayer Withdrawal/Isolation</t>
  </si>
  <si>
    <t>بسبب قلة المراكز وخوف الاهل من خروجهم</t>
  </si>
  <si>
    <t xml:space="preserve">مشاكل الخطف والسرقة والوضع الامني </t>
  </si>
  <si>
    <t>School dropout Neglect Being orphaned or losing care Physical abuse</t>
  </si>
  <si>
    <t>Sport activity Awareness / educational activities / psychosocial support Entertainement activities Quraan Hand crafts Painting / re-creational activity</t>
  </si>
  <si>
    <t>uuid:1fbda5fd-ea50-4485-b8e1-c1e15405df1f</t>
  </si>
  <si>
    <t>1fbda5fd-ea50-4485-b8e1-c1e15405df1f</t>
  </si>
  <si>
    <t>2021-01-20T13:55:28.987+02:00</t>
  </si>
  <si>
    <t>2021-01-20T14:22:14.101+02:00</t>
  </si>
  <si>
    <t xml:space="preserve">عمال </t>
  </si>
  <si>
    <t xml:space="preserve">عينية ، قلبية </t>
  </si>
  <si>
    <t>Legumes and nuts e.g. hommos, fouls, beans, chick peas, lentils Condiments (spices, tea, coffee, sauces etc) or other miscellaneous food Fruit (all types) Vegetables (including leafy vegetables)</t>
  </si>
  <si>
    <t>Econimic Family conflict Anger</t>
  </si>
  <si>
    <t xml:space="preserve">قلة في وعيهم   </t>
  </si>
  <si>
    <t>Withdrawal/Isolation Speaking to a family member</t>
  </si>
  <si>
    <t>Availability Accessibility</t>
  </si>
  <si>
    <t>Child labour School dropout Begging Being orphaned or losing care Neglect</t>
  </si>
  <si>
    <t xml:space="preserve">النجارة ، بيع الخضرة ، الحدادة </t>
  </si>
  <si>
    <t>لأنشغال الاهل في العمل من اجل احتياجات العيش</t>
  </si>
  <si>
    <t>اطفال اثنين يعملون في مجال بيع الالبسة عند احد اصحاب المحلات والثاني في المنطقة الصناعية بالنجارة</t>
  </si>
  <si>
    <t>uuid:0ee93b6f-f3e2-4199-afe4-5740c527217e</t>
  </si>
  <si>
    <t>0ee93b6f-f3e2-4199-afe4-5740c527217e</t>
  </si>
  <si>
    <t>2021-01-20T11:11:59.180+03:00</t>
  </si>
  <si>
    <t>2021-01-20T14:45:58.273+03:00</t>
  </si>
  <si>
    <t>عمل خاص</t>
  </si>
  <si>
    <t>بحاجة إلى عيادة عينية</t>
  </si>
  <si>
    <t>Hospital for normal delivery Public primary health care facility</t>
  </si>
  <si>
    <t>Cereals or tubers (maize, porridge, rice, pasta, bread, rice, bulger, frikeh, kaak, pasta, indomy (noodles), manakish, thick grain-based porridge, potatoes, etc) Vegetables (including leafy vegetables) Fruit (all types) Meat, Poultry, Offal (beef, goat, lamb, poultry), etc)</t>
  </si>
  <si>
    <t>غير قادرين على تحمل ذلك</t>
  </si>
  <si>
    <t>Prayer Speaking to a family member Speaking to a friend</t>
  </si>
  <si>
    <t>الخوف من الخطف</t>
  </si>
  <si>
    <t>Kidnapping Being orphaned or losing care Neglect Desire to join armed groups Hired by armed groups</t>
  </si>
  <si>
    <t>Women and Child support centers Parents</t>
  </si>
  <si>
    <t>Security problems Lack of transportation Opening time not suitable for parents</t>
  </si>
  <si>
    <t>uuid:7d2cd078-cd0a-435c-badb-e7394a0da561</t>
  </si>
  <si>
    <t>7d2cd078-cd0a-435c-badb-e7394a0da561</t>
  </si>
  <si>
    <t>2021-01-20T11:51:05.784+03:00</t>
  </si>
  <si>
    <t>2021-01-20T12:22:31.658+03:00</t>
  </si>
  <si>
    <t>Cereals or tubers (maize, porridge, rice, pasta, bread, rice, bulger, frikeh, kaak, pasta, indomy (noodles), manakish, thick grain-based porridge, potatoes, etc) Meat, Poultry, Offal (beef, goat, lamb, poultry), etc) Sugar, Honey, sugar products</t>
  </si>
  <si>
    <t>Desire to join armed groups Kidnapping Psychological stress</t>
  </si>
  <si>
    <t>uuid:47d315ea-5ec7-4da6-ae21-d0c386e64f0d</t>
  </si>
  <si>
    <t>47d315ea-5ec7-4da6-ae21-d0c386e64f0d</t>
  </si>
  <si>
    <t>2021-01-20T12:47:34.832+03:00</t>
  </si>
  <si>
    <t>2021-01-20T13:12:09.240+03:00</t>
  </si>
  <si>
    <t xml:space="preserve">طبيب عصبية </t>
  </si>
  <si>
    <t>عدم توفر المال</t>
  </si>
  <si>
    <t>Non communicable diseases (NCD) drugs (chronic, cardiac, diabetes, hyper-tension, asthma) Other</t>
  </si>
  <si>
    <t>أدوية فتق المعدة والروماتيزم</t>
  </si>
  <si>
    <t>At private primary health care centre/hospital Hospital for normal delivery</t>
  </si>
  <si>
    <t>Hopelessness Sadness Econimic</t>
  </si>
  <si>
    <t>تقع المسؤلية الأكبر على عاتقهم</t>
  </si>
  <si>
    <t>Exercise Speaking to a family member Prayer</t>
  </si>
  <si>
    <t>School dropout Kidnapping Neglect Desire to join armed groups Psychological stress Physical or psychological disabilities due to the war Being orphaned or losing care</t>
  </si>
  <si>
    <t>uuid:6cc22bee-d4ee-4815-9f9a-fd875de4a610</t>
  </si>
  <si>
    <t>6cc22bee-d4ee-4815-9f9a-fd875de4a610</t>
  </si>
  <si>
    <t>2021-01-20T13:19:26.087+03:00</t>
  </si>
  <si>
    <t>2021-01-20T13:42:39.102+03:00</t>
  </si>
  <si>
    <t>عن طريق مساعدة من قبل الأخ</t>
  </si>
  <si>
    <t>Yes – a lot of difficulty</t>
  </si>
  <si>
    <t>تقع على عاتقهم المسؤلية الأكبر</t>
  </si>
  <si>
    <t>Kidnapping Sexual abuse Desire to join armed groups</t>
  </si>
  <si>
    <t>uuid:91695a87-6e27-4a75-a580-84d948329d0a</t>
  </si>
  <si>
    <t>91695a87-6e27-4a75-a580-84d948329d0a</t>
  </si>
  <si>
    <t>2021-01-20T13:48:31.650+03:00</t>
  </si>
  <si>
    <t>2021-01-20T14:14:36.439+03:00</t>
  </si>
  <si>
    <t>Divorced</t>
  </si>
  <si>
    <t>Public primary health care facility At private primary health care centre/hospital Hospital for normal delivery</t>
  </si>
  <si>
    <t>Problems sleeping Hopelessness Sadness moodwings Fear</t>
  </si>
  <si>
    <t>بسبب قسوة المعاملة من قبل الأب</t>
  </si>
  <si>
    <t>Kidnapping Physical abuse Psychological stress</t>
  </si>
  <si>
    <t>Community/social workers Relatives</t>
  </si>
  <si>
    <t>uuid:bac5fdef-91d4-45d3-bc33-3438e5e74690</t>
  </si>
  <si>
    <t>bac5fdef-91d4-45d3-bc33-3438e5e74690</t>
  </si>
  <si>
    <t>2021-01-20T14:23:13.316+03:00</t>
  </si>
  <si>
    <t>2021-01-20T14:42:29.137+03:00</t>
  </si>
  <si>
    <t>عمل (موظف)</t>
  </si>
  <si>
    <t>عيادة سنية مجانية وعينية وعصبية</t>
  </si>
  <si>
    <t>Inaccessible due to cost Inaccessible due to transport or other logistical reason</t>
  </si>
  <si>
    <t>Hired by armed groups School dropout Desire to join armed groups Neglect Psychological stress</t>
  </si>
  <si>
    <t>School teachers Parents Community/social workers</t>
  </si>
  <si>
    <t>uuid:0317f90c-ddf8-4863-bd2e-2b1086f20e7e</t>
  </si>
  <si>
    <t>0317f90c-ddf8-4863-bd2e-2b1086f20e7e</t>
  </si>
  <si>
    <t>2021-01-20T10:13:27.637+02:00</t>
  </si>
  <si>
    <t>2021-01-20T10:36:29.205+02:00</t>
  </si>
  <si>
    <t>Ahmad Albarri</t>
  </si>
  <si>
    <t>Ida</t>
  </si>
  <si>
    <t>Shmarekh</t>
  </si>
  <si>
    <t>العمل</t>
  </si>
  <si>
    <t>عيادات الأسنان</t>
  </si>
  <si>
    <t>Hospital for surgery/ C-section Hospital for normal delivery</t>
  </si>
  <si>
    <t>Sport activity Quraan Awareness / educational activities / psychosocial support Entertainement activities</t>
  </si>
  <si>
    <t>uuid:f2c45ba4-7879-48f4-ab81-07d9cf640ada</t>
  </si>
  <si>
    <t>f2c45ba4-7879-48f4-ab81-07d9cf640ada</t>
  </si>
  <si>
    <t>2021-01-20T10:42:20.180+02:00</t>
  </si>
  <si>
    <t>2021-01-20T14:04:59.455+02:00</t>
  </si>
  <si>
    <t>عيادات الجلدية</t>
  </si>
  <si>
    <t>التعريف عن بعض المعلومات الصحية</t>
  </si>
  <si>
    <t>Lack of awareness of the services Availability</t>
  </si>
  <si>
    <t>School dropout Being orphaned or losing care Psychological stress</t>
  </si>
  <si>
    <t>Relatives Parents</t>
  </si>
  <si>
    <t>Sport activity Quraan Entertainement activities</t>
  </si>
  <si>
    <t>uuid:434be69d-c809-4bde-b925-b27e4b9b4379</t>
  </si>
  <si>
    <t>434be69d-c809-4bde-b925-b27e4b9b4379</t>
  </si>
  <si>
    <t>2021-01-20T11:17:21.265+02:00</t>
  </si>
  <si>
    <t>2021-01-20T14:02:56.449+02:00</t>
  </si>
  <si>
    <t>عمل يومي</t>
  </si>
  <si>
    <t>Anger Inability to carry out work or daily tasks</t>
  </si>
  <si>
    <t>Adult Men Elderly</t>
  </si>
  <si>
    <t>بسبب الضغط والأوضاع الراهنة</t>
  </si>
  <si>
    <t>Speaking to a family member Speaking to a friend Smoking</t>
  </si>
  <si>
    <t>School dropout Being orphaned or losing care Neglect</t>
  </si>
  <si>
    <t>Quraan Awareness / educational activities / psychosocial support</t>
  </si>
  <si>
    <t>uuid:a5d332d5-da13-4a5b-9734-94590dda55dd</t>
  </si>
  <si>
    <t>a5d332d5-da13-4a5b-9734-94590dda55dd</t>
  </si>
  <si>
    <t>2021-01-20T12:04:35.493+02:00</t>
  </si>
  <si>
    <t>2021-01-20T12:28:20.824+02:00</t>
  </si>
  <si>
    <t xml:space="preserve">Ahmad Albarri </t>
  </si>
  <si>
    <t>التوعية عن عدة مواضيع صحية</t>
  </si>
  <si>
    <t>Legumes and nuts e.g. hommos, fouls, beans, chick peas, lentils Oil/Fat (oils, fats, butter, ghee etc) Condiments (spices, tea, coffee, sauces etc) or other miscellaneous food</t>
  </si>
  <si>
    <t>Transportation issues</t>
  </si>
  <si>
    <t>Community/social workers Parents</t>
  </si>
  <si>
    <t>Quraan Painting / re-creational activity Entertainement activities Awareness / educational activities / psychosocial support</t>
  </si>
  <si>
    <t>uuid:c5fa89ce-8778-4d87-9163-1f8519ba91a4</t>
  </si>
  <si>
    <t>c5fa89ce-8778-4d87-9163-1f8519ba91a4</t>
  </si>
  <si>
    <t>2021-01-20T12:38:44.538+02:00</t>
  </si>
  <si>
    <t>2021-01-20T14:04:03.433+02:00</t>
  </si>
  <si>
    <t>التوعية عن عدة أمور صحية</t>
  </si>
  <si>
    <t>Anger</t>
  </si>
  <si>
    <t>النساء أكثر تأثر في الأوضاع الحالية</t>
  </si>
  <si>
    <t>Kidnapping School dropout Child labour Neglect Being orphaned or losing care</t>
  </si>
  <si>
    <t>العمل في ورش</t>
  </si>
  <si>
    <t>uuid:4d804feb-5517-45c4-9e15-7f3210eb215d</t>
  </si>
  <si>
    <t>4d804feb-5517-45c4-9e15-7f3210eb215d</t>
  </si>
  <si>
    <t>2021-01-20T13:21:04.881+02:00</t>
  </si>
  <si>
    <t>2021-01-20T14:04:32.050+02:00</t>
  </si>
  <si>
    <t>Hospital for surgery/ C-section Hospital for normal delivery At private primary health care centre/hospital</t>
  </si>
  <si>
    <t>Cereals or tubers (maize, porridge, rice, pasta, bread, rice, bulger, frikeh, kaak, pasta, indomy (noodles), manakish, thick grain-based porridge, potatoes, etc) Milk and Milk Products (milk, yoghurt, cheese, etc) Condiments (spices, tea, coffee, sauces etc) or other miscellaneous food</t>
  </si>
  <si>
    <t>School dropout Neglect</t>
  </si>
  <si>
    <t>Quraan Sport activity</t>
  </si>
  <si>
    <t>uuid:ce000f3f-f391-48d9-b8d9-67b75b3e34d0</t>
  </si>
  <si>
    <t>ce000f3f-f391-48d9-b8d9-67b75b3e34d0</t>
  </si>
  <si>
    <t>2021-01-20T10:02:27.834+02:00</t>
  </si>
  <si>
    <t>2021-01-20T10:27:56.570+02:00</t>
  </si>
  <si>
    <t>صبا لاذقاني</t>
  </si>
  <si>
    <t xml:space="preserve">العمل في مدرسة </t>
  </si>
  <si>
    <t>Not available in the market at all Inaccessible due to cost</t>
  </si>
  <si>
    <t>Non communicable diseases (NCD) drugs (chronic, cardiac, diabetes, hyper-tension, asthma) Reproductive health medicines Antibiotic</t>
  </si>
  <si>
    <t>Hospital for normal delivery At private primary health care centre/hospital</t>
  </si>
  <si>
    <t>Cereals or tubers (maize, porridge, rice, pasta, bread, rice, bulger, frikeh, kaak, pasta, indomy (noodles), manakish, thick grain-based porridge, potatoes, etc) Legumes and nuts e.g. hommos, fouls, beans, chick peas, lentils Sugar, Honey, sugar products Fruit (all types)</t>
  </si>
  <si>
    <t xml:space="preserve">من وضع البلد </t>
  </si>
  <si>
    <t>Extracurricular activities/women &amp; girls centers Health services</t>
  </si>
  <si>
    <t>Kidnapping Being orphaned or losing care</t>
  </si>
  <si>
    <t>Religious leaders</t>
  </si>
  <si>
    <t>uuid:28dfa225-6973-4507-90ad-7246dc1afb57</t>
  </si>
  <si>
    <t>28dfa225-6973-4507-90ad-7246dc1afb57</t>
  </si>
  <si>
    <t>2021-01-20T10:32:58.449+02:00</t>
  </si>
  <si>
    <t>2021-01-20T10:59:08.928+02:00</t>
  </si>
  <si>
    <t xml:space="preserve">العمل في محل موالح </t>
  </si>
  <si>
    <t xml:space="preserve">صيدلية ..مستوصف مناوب </t>
  </si>
  <si>
    <t xml:space="preserve">عن سوء التغذية للاطفال </t>
  </si>
  <si>
    <t>Vegetables (including leafy vegetables) Cereals or tubers (maize, porridge, rice, pasta, bread, rice, bulger, frikeh, kaak, pasta, indomy (noodles), manakish, thick grain-based porridge, potatoes, etc) Sugar, Honey, sugar products</t>
  </si>
  <si>
    <t>uuid:a36c8095-088b-45bb-9948-cd60ce2fe38b</t>
  </si>
  <si>
    <t>a36c8095-088b-45bb-9948-cd60ce2fe38b</t>
  </si>
  <si>
    <t>2021-01-20T11:18:42.799+02:00</t>
  </si>
  <si>
    <t>2021-01-20T11:30:37.437+02:00</t>
  </si>
  <si>
    <t xml:space="preserve">فاتح محل بسطة </t>
  </si>
  <si>
    <t>جلدية ..عصبية ...اطفاال</t>
  </si>
  <si>
    <t>Antibiotic Reproductive health medicines</t>
  </si>
  <si>
    <t>Vegetables (including leafy vegetables) Cereals or tubers (maize, porridge, rice, pasta, bread, rice, bulger, frikeh, kaak, pasta, indomy (noodles), manakish, thick grain-based porridge, potatoes, etc)</t>
  </si>
  <si>
    <t>Don`t know</t>
  </si>
  <si>
    <t>Sadness</t>
  </si>
  <si>
    <t xml:space="preserve">حالة وفاة </t>
  </si>
  <si>
    <t>Speaking to a friend Prayer</t>
  </si>
  <si>
    <t>Painting / re-creational activity Quraan</t>
  </si>
  <si>
    <t>uuid:0e7d73c6-5201-418f-86ef-9949cd578c45</t>
  </si>
  <si>
    <t>0e7d73c6-5201-418f-86ef-9949cd578c45</t>
  </si>
  <si>
    <t>2021-01-20T11:49:46.749+02:00</t>
  </si>
  <si>
    <t>2021-01-20T11:59:03.908+02:00</t>
  </si>
  <si>
    <t xml:space="preserve">صبا لاذقاني </t>
  </si>
  <si>
    <t xml:space="preserve">بيع العاب وبالة </t>
  </si>
  <si>
    <t xml:space="preserve">عصبية وداخلية </t>
  </si>
  <si>
    <t>Reproductive health medicines Antibiotic</t>
  </si>
  <si>
    <t xml:space="preserve">وفاة الزوج </t>
  </si>
  <si>
    <t>Relatives Siblings</t>
  </si>
  <si>
    <t>Quraan Painting / re-creational activity</t>
  </si>
  <si>
    <t>uuid:c956dee3-c938-4e3e-952a-e6e688216652</t>
  </si>
  <si>
    <t>c956dee3-c938-4e3e-952a-e6e688216652</t>
  </si>
  <si>
    <t>2021-01-20T12:08:12.758+02:00</t>
  </si>
  <si>
    <t>2021-01-20T12:08:30.492+02:00</t>
  </si>
  <si>
    <t>uuid:9cdf4844-9a3e-43f3-876a-9e329dde4b6a</t>
  </si>
  <si>
    <t>9cdf4844-9a3e-43f3-876a-9e329dde4b6a</t>
  </si>
  <si>
    <t>2021-01-20T13:07:18.910+02:00</t>
  </si>
  <si>
    <t>2021-01-20T13:17:58.119+02:00</t>
  </si>
  <si>
    <t xml:space="preserve">مركز كمبيوتر </t>
  </si>
  <si>
    <t xml:space="preserve">دكتور صدرية ...داخلية </t>
  </si>
  <si>
    <t>Inaccessible due to cost Not available in the market at all</t>
  </si>
  <si>
    <t>Legumes and nuts e.g. hommos, fouls, beans, chick peas, lentils Cereals or tubers (maize, porridge, rice, pasta, bread, rice, bulger, frikeh, kaak, pasta, indomy (noodles), manakish, thick grain-based porridge, potatoes, etc) Condiments (spices, tea, coffee, sauces etc) or other miscellaneous food</t>
  </si>
  <si>
    <t xml:space="preserve">عدم توفر المال والقدرة على العمل </t>
  </si>
  <si>
    <t>Siblings Parents</t>
  </si>
  <si>
    <t>Quraan Awareness / educational activities / psychosocial support Entertainement activities</t>
  </si>
  <si>
    <t>uuid:24eec22f-b253-49ea-8e83-bc860d81a0f3</t>
  </si>
  <si>
    <t>24eec22f-b253-49ea-8e83-bc860d81a0f3</t>
  </si>
  <si>
    <t>2021-01-20T13:21:45.476+02:00</t>
  </si>
  <si>
    <t>2021-01-20T14:00:30.610+02:00</t>
  </si>
  <si>
    <t xml:space="preserve">مهندس مياه </t>
  </si>
  <si>
    <t>Quraan Hand crafts Entertainement activities</t>
  </si>
  <si>
    <t>uuid:adf7bbb7-6923-45d5-96dc-0be528ec69e3</t>
  </si>
  <si>
    <t>adf7bbb7-6923-45d5-96dc-0be528ec69e3</t>
  </si>
  <si>
    <t>2021-01-20T14:03:20.669+02:00</t>
  </si>
  <si>
    <t>2021-01-20T14:14:52.141+02:00</t>
  </si>
  <si>
    <t xml:space="preserve">مبلط </t>
  </si>
  <si>
    <t xml:space="preserve">طبيب اسنان </t>
  </si>
  <si>
    <t>Some types of medicines are not available in the market Inaccessible due to cost Expired medicine</t>
  </si>
  <si>
    <t>Cereals or tubers (maize, porridge, rice, pasta, bread, rice, bulger, frikeh, kaak, pasta, indomy (noodles), manakish, thick grain-based porridge, potatoes, etc) Fruit (all types) Vegetables (including leafy vegetables) Condiments (spices, tea, coffee, sauces etc) or other miscellaneous food</t>
  </si>
  <si>
    <t xml:space="preserve">لا اعرف </t>
  </si>
  <si>
    <t xml:space="preserve">المعاملة السيئة في المستوصف </t>
  </si>
  <si>
    <t>uuid:83c4977f-893a-4d34-bdd0-06ec06fa9966</t>
  </si>
  <si>
    <t>83c4977f-893a-4d34-bdd0-06ec06fa9966</t>
  </si>
  <si>
    <t>2021-01-20T14:15:37.369+02:00</t>
  </si>
  <si>
    <t>2021-01-20T14:30:08.917+02:00</t>
  </si>
  <si>
    <t>عمل الزوج</t>
  </si>
  <si>
    <t>مستوصف اسنان وحوامل</t>
  </si>
  <si>
    <t>Antibiotic</t>
  </si>
  <si>
    <t>Cereals or tubers (maize, porridge, rice, pasta, bread, rice, bulger, frikeh, kaak, pasta, indomy (noodles), manakish, thick grain-based porridge, potatoes, etc) Vegetables (including leafy vegetables) Legumes and nuts e.g. hommos, fouls, beans, chick peas, lentils</t>
  </si>
  <si>
    <t>الاستغلال</t>
  </si>
  <si>
    <t>Parents Siblings</t>
  </si>
  <si>
    <t>uuid:1b7fc856-cf08-422f-a6ae-1b5dd61dac28</t>
  </si>
  <si>
    <t>1b7fc856-cf08-422f-a6ae-1b5dd61dac28</t>
  </si>
  <si>
    <t>2021-01-20T10:05:02.515+03:00</t>
  </si>
  <si>
    <t>2021-01-20T10:27:27.963+03:00</t>
  </si>
  <si>
    <t>جهينة الحمود</t>
  </si>
  <si>
    <t>عمل الاب(بيع ادوات منزلية)</t>
  </si>
  <si>
    <t>Antibiotic Reproductive health medicines Non communicable diseases (NCD) drugs (chronic, cardiac, diabetes, hyper-tension, asthma) Pediatric medicine</t>
  </si>
  <si>
    <t>Market is not safe</t>
  </si>
  <si>
    <t>Market is not safe High food prices/no money to buy</t>
  </si>
  <si>
    <t>لان النساء والاطفال اكثر عاطفية</t>
  </si>
  <si>
    <t>Kidnapping Hired by armed groups Desire to join armed groups School dropout Begging Early marriage Physical abuse Neglect Psychological stress</t>
  </si>
  <si>
    <t>Children separated from their parents Child-headed households Children who have been associated with fighting forces</t>
  </si>
  <si>
    <t>Lack of transportation Opening time not suitable for parents Security problems</t>
  </si>
  <si>
    <t>uuid:d65e1f52-59d6-4a77-82d9-636562390c76</t>
  </si>
  <si>
    <t>d65e1f52-59d6-4a77-82d9-636562390c76</t>
  </si>
  <si>
    <t>2021-01-20T11:03:38.230+03:00</t>
  </si>
  <si>
    <t>2021-01-20T11:17:52.841+03:00</t>
  </si>
  <si>
    <t>عمل الاب(عامل يومية)</t>
  </si>
  <si>
    <t>اعطاء معلومات عن تنظيم الاسرة</t>
  </si>
  <si>
    <t>Pediatric medicine Non communicable diseases (NCD) drugs (chronic, cardiac, diabetes, hyper-tension, asthma) Reproductive health medicines</t>
  </si>
  <si>
    <t>Anger moodwings Econimic</t>
  </si>
  <si>
    <t>Adult Women Elderly</t>
  </si>
  <si>
    <t>الوضع الاقتصادي السيء</t>
  </si>
  <si>
    <t>Speaking to a friend Speaking to a family member</t>
  </si>
  <si>
    <t xml:space="preserve">غير مسموح للمراة </t>
  </si>
  <si>
    <t xml:space="preserve">غير مسموح لي </t>
  </si>
  <si>
    <t>Extracurricular activities/women &amp; girls centers Skills building services Educational services</t>
  </si>
  <si>
    <t>Kidnapping Hired by armed groups</t>
  </si>
  <si>
    <t>uuid:87819f2a-98b2-49a5-ad0e-9d706efa713c</t>
  </si>
  <si>
    <t>87819f2a-98b2-49a5-ad0e-9d706efa713c</t>
  </si>
  <si>
    <t>2021-01-20T11:27:04.035+03:00</t>
  </si>
  <si>
    <t>2021-01-20T11:36:18.572+03:00</t>
  </si>
  <si>
    <t>عمل الاب(عامل يومي)</t>
  </si>
  <si>
    <t>Non communicable diseases (NCD) drugs (chronic, cardiac, diabetes, hyper-tension, asthma) Pediatric medicine Antibiotic Reproductive health medicines</t>
  </si>
  <si>
    <t>Family conflict Econimic Fear</t>
  </si>
  <si>
    <t>الوضع المعيشي والخوف من القصف</t>
  </si>
  <si>
    <t>Has professional consultation</t>
  </si>
  <si>
    <t>Neglect Kidnapping Early marriage Physical abuse</t>
  </si>
  <si>
    <t>Siblings Parents Community/social workers</t>
  </si>
  <si>
    <t>Awareness / educational activities / psychosocial support Entertainement activities</t>
  </si>
  <si>
    <t>Security problems Lack of awareness</t>
  </si>
  <si>
    <t>uuid:d121fdc8-9cab-4a77-aeda-3747b790fcc1</t>
  </si>
  <si>
    <t>d121fdc8-9cab-4a77-aeda-3747b790fcc1</t>
  </si>
  <si>
    <t>2021-01-20T11:59:35.487+03:00</t>
  </si>
  <si>
    <t>2021-01-20T12:07:43.424+03:00</t>
  </si>
  <si>
    <t>مساعدات انسانية ومساعدات من قبل الاقارب</t>
  </si>
  <si>
    <t>Econimic Sadness Fear</t>
  </si>
  <si>
    <t>بسبب الاوضاع الاقتصادية وعدم وجود عمل</t>
  </si>
  <si>
    <t>Prayer Smoking</t>
  </si>
  <si>
    <t>Security Lack of awareness of the services</t>
  </si>
  <si>
    <t>الوضع الامني والخوف</t>
  </si>
  <si>
    <t>Hired by armed groups Desire to join armed groups Kidnapping School dropout Early marriage Begging Alcohol/substance misuse Psychological stress</t>
  </si>
  <si>
    <t>uuid:b5b3cbd9-fe89-4232-8850-9ae844c81edc</t>
  </si>
  <si>
    <t>b5b3cbd9-fe89-4232-8850-9ae844c81edc</t>
  </si>
  <si>
    <t>2021-01-20T12:17:35.042+03:00</t>
  </si>
  <si>
    <t>2021-01-20T12:30:38.697+03:00</t>
  </si>
  <si>
    <t>دكان سمانة</t>
  </si>
  <si>
    <t>Econimic Sadness Anxiety moodwings</t>
  </si>
  <si>
    <t>بسبب النزوح والتفكير</t>
  </si>
  <si>
    <t>Speaking to a friend Smoking</t>
  </si>
  <si>
    <t>النزوح المتكرر</t>
  </si>
  <si>
    <t>School dropout Kidnapping Being orphaned or losing care</t>
  </si>
  <si>
    <t>بسبب النزوح المتكرر</t>
  </si>
  <si>
    <t>uuid:7a034191-4a8d-4b68-b53a-b2517eb7a830</t>
  </si>
  <si>
    <t>7a034191-4a8d-4b68-b53a-b2517eb7a830</t>
  </si>
  <si>
    <t>2021-01-20T13:00:30.961+03:00</t>
  </si>
  <si>
    <t>2021-01-20T13:06:09.653+03:00</t>
  </si>
  <si>
    <t>مساعدات من الاقارب</t>
  </si>
  <si>
    <t>Econimic Problems sleeping</t>
  </si>
  <si>
    <t>كبر السن</t>
  </si>
  <si>
    <t>لسنا بحاجة</t>
  </si>
  <si>
    <t>uuid:e3ecfecd-1604-48c7-9eef-921e444fe86a</t>
  </si>
  <si>
    <t>e3ecfecd-1604-48c7-9eef-921e444fe86a</t>
  </si>
  <si>
    <t>2021-01-20T13:34:40.172+03:00</t>
  </si>
  <si>
    <t>2021-01-20T13:50:26.178+03:00</t>
  </si>
  <si>
    <t>عمل الاب (سائق)</t>
  </si>
  <si>
    <t>بسبب قلة الموارد والغلاء</t>
  </si>
  <si>
    <t>لا توجد لدي رغبة</t>
  </si>
  <si>
    <t>سوء الوضع الامني والخوف</t>
  </si>
  <si>
    <t>Kidnapping Hired by armed groups Child labour School dropout Early marriage Physical abuse</t>
  </si>
  <si>
    <t>العمل في الصناعة</t>
  </si>
  <si>
    <t>Children who have been associated with fighting forces Child-headed households Orphans living in the community</t>
  </si>
  <si>
    <t>يعمل الاطفال بالصناعة عند ورشات تصليح سيارات</t>
  </si>
  <si>
    <t>uuid:955b9eaa-cfb3-4179-8dd7-ffe78f47d30c</t>
  </si>
  <si>
    <t>955b9eaa-cfb3-4179-8dd7-ffe78f47d30c</t>
  </si>
  <si>
    <t>2021-01-20T10:04:10.331+03:00</t>
  </si>
  <si>
    <t>2021-01-20T11:05:14.287+03:00</t>
  </si>
  <si>
    <t>آية بيطار</t>
  </si>
  <si>
    <t>عمل الاب</t>
  </si>
  <si>
    <t xml:space="preserve">بسبب الوضع الحالي </t>
  </si>
  <si>
    <t>بسبب احتياجات خاصة</t>
  </si>
  <si>
    <t>uuid:13e29aa9-b6eb-4aa3-891b-7dfcbb3305f2</t>
  </si>
  <si>
    <t>13e29aa9-b6eb-4aa3-891b-7dfcbb3305f2</t>
  </si>
  <si>
    <t>2021-01-20T11:06:31.844+03:00</t>
  </si>
  <si>
    <t>2021-01-20T11:25:40.992+03:00</t>
  </si>
  <si>
    <t>اجار بيت</t>
  </si>
  <si>
    <t>الأدوية</t>
  </si>
  <si>
    <t>Not available in the market at all</t>
  </si>
  <si>
    <t>Child-headed households Children living on the street Children separated from their parents Orphans living in the community</t>
  </si>
  <si>
    <t>uuid:472c76c1-ee9f-477e-9639-d64fc9081b8c</t>
  </si>
  <si>
    <t>472c76c1-ee9f-477e-9639-d64fc9081b8c</t>
  </si>
  <si>
    <t>2021-01-20T11:25:54.523+03:00</t>
  </si>
  <si>
    <t>2021-01-20T11:47:18.797+03:00</t>
  </si>
  <si>
    <t>عصبية وداخلية</t>
  </si>
  <si>
    <t>Children separated from their parents Orphans living in the community Child-headed households Children living on the street</t>
  </si>
  <si>
    <t>uuid:57e158b0-6f5a-4e2b-b044-f04eb7dc2140</t>
  </si>
  <si>
    <t>57e158b0-6f5a-4e2b-b044-f04eb7dc2140</t>
  </si>
  <si>
    <t>2021-01-20T11:47:24.604+03:00</t>
  </si>
  <si>
    <t>2021-01-20T12:24:47.063+03:00</t>
  </si>
  <si>
    <t>محل الاحذية</t>
  </si>
  <si>
    <t>Cereals or tubers (maize, porridge, rice, pasta, bread, rice, bulger, frikeh, kaak, pasta, indomy (noodles), manakish, thick grain-based porridge, potatoes, etc) Milk and Milk Products (milk, yoghurt, cheese, etc) Vegetables (including leafy vegetables) Fruit (all types)</t>
  </si>
  <si>
    <t>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t>
  </si>
  <si>
    <t>uuid:59f558ac-7c50-4116-86aa-80f4290940ff</t>
  </si>
  <si>
    <t>59f558ac-7c50-4116-86aa-80f4290940ff</t>
  </si>
  <si>
    <t>2021-01-20T12:39:11.683+03:00</t>
  </si>
  <si>
    <t>2021-01-20T12:49:07.958+03:00</t>
  </si>
  <si>
    <t>موظفين قطاع تعليمي</t>
  </si>
  <si>
    <t>Quraan Entertainement activities Awareness / educational activities / psychosocial support</t>
  </si>
  <si>
    <t>uuid:6f499046-0770-426f-a8cd-43685bcffe2e</t>
  </si>
  <si>
    <t>6f499046-0770-426f-a8cd-43685bcffe2e</t>
  </si>
  <si>
    <t>2021-01-20T13:07:11.879+03:00</t>
  </si>
  <si>
    <t>2021-01-20T13:18:25.724+03:00</t>
  </si>
  <si>
    <t>uuid:677f1cb0-eee4-4e38-9caa-fba24b0c1dff</t>
  </si>
  <si>
    <t>677f1cb0-eee4-4e38-9caa-fba24b0c1dff</t>
  </si>
  <si>
    <t>2021-01-20T13:46:48.649+03:00</t>
  </si>
  <si>
    <t>2021-01-20T13:56:35.623+03:00</t>
  </si>
  <si>
    <t>شغل خاص ...شغل منظمة</t>
  </si>
  <si>
    <t>نسائية داخلية</t>
  </si>
  <si>
    <t>Cereals or tubers (maize, porridge, rice, pasta, bread, rice, bulger, frikeh, kaak, pasta, indomy (noodles), manakish, thick grain-based porridge, potatoes, etc) Legumes and nuts e.g. hommos, fouls, beans, chick peas, lentils Fruit (all types)</t>
  </si>
  <si>
    <t>Neglect</t>
  </si>
  <si>
    <t>uuid:e8babdcb-0702-47d0-8f21-4f404b8d9956</t>
  </si>
  <si>
    <t>e8babdcb-0702-47d0-8f21-4f404b8d9956</t>
  </si>
  <si>
    <t>2021-01-20T14:04:11.710+03:00</t>
  </si>
  <si>
    <t>2021-01-20T14:16:01.496+03:00</t>
  </si>
  <si>
    <t>موظف بقطاع الصة</t>
  </si>
  <si>
    <t>Cereals or tubers (maize, porridge, rice, pasta, bread, rice, bulger, frikeh, kaak, pasta, indomy (noodles), manakish, thick grain-based porridge, potatoes, etc) Meat, Poultry, Offal (beef, goat, lamb, poultry), etc)</t>
  </si>
  <si>
    <t>uuid:6251537b-e424-4cbc-b47a-3897093a8379</t>
  </si>
  <si>
    <t>6251537b-e424-4cbc-b47a-3897093a8379</t>
  </si>
  <si>
    <t>2021-01-21T10:19:05.660+02:00</t>
  </si>
  <si>
    <t>2021-01-21T10:53:11.443+02:00</t>
  </si>
  <si>
    <t>عيادة سنية وعصبية</t>
  </si>
  <si>
    <t>حسب رأي المستفيدة ان الولادة في المنزل تتيح لها الراحة التامة والخصوصية التامة لها</t>
  </si>
  <si>
    <t>Fear Econimic Sadness Anxiety</t>
  </si>
  <si>
    <t>النساء تكون عاطفية اكثر من الرجال</t>
  </si>
  <si>
    <t>Kidnapping Sexual abuse Neglect</t>
  </si>
  <si>
    <t>Parents School teachers</t>
  </si>
  <si>
    <t>uuid:fe019957-5895-4805-b7cf-29bd026b84a8</t>
  </si>
  <si>
    <t>fe019957-5895-4805-b7cf-29bd026b84a8</t>
  </si>
  <si>
    <t>2021-01-21T10:58:18.211+02:00</t>
  </si>
  <si>
    <t>2021-01-21T11:24:50.761+02:00</t>
  </si>
  <si>
    <t xml:space="preserve">عمل خاص في محل احذية </t>
  </si>
  <si>
    <t>Fruit (all types) Sugar, Honey, sugar products Condiments (spices, tea, coffee, sauces etc) or other miscellaneous food</t>
  </si>
  <si>
    <t>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t>
  </si>
  <si>
    <t>Econimic Problems Concentrating Sadness Fear</t>
  </si>
  <si>
    <t xml:space="preserve">قلة الوعي </t>
  </si>
  <si>
    <t>Accessibility Availability</t>
  </si>
  <si>
    <t xml:space="preserve">لست بحاجة </t>
  </si>
  <si>
    <t>Awareness / educational activities / psychosocial support Entertainement activities Hand crafts</t>
  </si>
  <si>
    <t>uuid:86b2914c-6318-4aa7-80e7-79bb6b825f5b</t>
  </si>
  <si>
    <t>86b2914c-6318-4aa7-80e7-79bb6b825f5b</t>
  </si>
  <si>
    <t>2021-01-21T10:31:33.054+03:00</t>
  </si>
  <si>
    <t>2021-01-21T11:12:44.530+03:00</t>
  </si>
  <si>
    <t>Most types of medicines are not available in the market Not available in the market at all Inaccessible due to cost Expired medicine</t>
  </si>
  <si>
    <t>Legumes and nuts e.g. hommos, fouls, beans, chick peas, lentils Vegetables (including leafy vegetables)</t>
  </si>
  <si>
    <t>Fear Sadness moodwings Econimic Conflict within community Problems Concentrating</t>
  </si>
  <si>
    <t xml:space="preserve">لأننا في زمن أزمة وحرب </t>
  </si>
  <si>
    <t>Speaking to a family member Prayer Has professional consultation Smoking</t>
  </si>
  <si>
    <t>بسبب انعدام الأمان</t>
  </si>
  <si>
    <t>Kidnapping Hired by armed groups Desire to join armed groups School dropout Child labour Begging Early marriage Physical abuse Neglect Sexual abuse Being orphaned or losing care Physical or psychological disabilities due to the war Psychological stress</t>
  </si>
  <si>
    <t>الحرف اليدوية المهنية</t>
  </si>
  <si>
    <t>Lack of awareness Security problems Lack of transportation Opening time not suitable for parents Distrust of staff or their activities</t>
  </si>
  <si>
    <t>uuid:3ecd4002-db36-4e7b-b828-160b7635dba8</t>
  </si>
  <si>
    <t>3ecd4002-db36-4e7b-b828-160b7635dba8</t>
  </si>
  <si>
    <t>2021-01-21T10:16:43.463+03:00</t>
  </si>
  <si>
    <t>2021-01-21T10:44:31.198+03:00</t>
  </si>
  <si>
    <t>محل تجاري</t>
  </si>
  <si>
    <t>عدم معرفة مراكز الخدمة</t>
  </si>
  <si>
    <t>Public primary health care facility</t>
  </si>
  <si>
    <t>لانو يواجهون تحديات خارج المنزل لتأمين الدخل والاحتياجات المطلوبة</t>
  </si>
  <si>
    <t>Kidnapping Early marriage Child labour</t>
  </si>
  <si>
    <t>بيع على البسطة بالشارع</t>
  </si>
  <si>
    <t>Children living on the street Children separated from their parents</t>
  </si>
  <si>
    <t>uuid:946f5efc-37fd-47fe-b55f-5498dc69486d</t>
  </si>
  <si>
    <t>946f5efc-37fd-47fe-b55f-5498dc69486d</t>
  </si>
  <si>
    <t>2021-01-21T10:46:52.175+03:00</t>
  </si>
  <si>
    <t>2021-01-21T11:57:55.325+03:00</t>
  </si>
  <si>
    <t>موظفة</t>
  </si>
  <si>
    <t>Inaccessible due to cost Expired medicine Not available in the market at all</t>
  </si>
  <si>
    <t>لا يوجد نساء حوامل أو مرضعات</t>
  </si>
  <si>
    <t>Family conflict Fear</t>
  </si>
  <si>
    <t xml:space="preserve">الفئة الاضعف وبسبب النزوح </t>
  </si>
  <si>
    <t>عدم معرفة الخدمة</t>
  </si>
  <si>
    <t>لأسباب أمنية</t>
  </si>
  <si>
    <t>Kidnapping Being orphaned or losing care Early marriage</t>
  </si>
  <si>
    <t>uuid:aad96bee-d59d-4ff5-8f76-e359790ace3d</t>
  </si>
  <si>
    <t>aad96bee-d59d-4ff5-8f76-e359790ace3d</t>
  </si>
  <si>
    <t>2021-01-20T14:18:39.415+03:00</t>
  </si>
  <si>
    <t>2021-01-21T11:26:54.874+03:00</t>
  </si>
  <si>
    <t>الام معلمة والاب مهندس</t>
  </si>
  <si>
    <t xml:space="preserve">مركز طبي </t>
  </si>
  <si>
    <t>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t>
  </si>
  <si>
    <t>Fruit (all types) Meat, Poultry, Offal (beef, goat, lamb, poultry), etc) Milk and Milk Products (milk, yoghurt, cheese, etc)</t>
  </si>
  <si>
    <t>لايستطيعون تأمين احتياجاتهم</t>
  </si>
  <si>
    <t>Siblings School teachers Parents Relatives</t>
  </si>
  <si>
    <t>Sport activity Quraan Painting / re-creational activity</t>
  </si>
  <si>
    <t>uuid:b276ccb1-ed3a-441b-a456-6aa5c55184fd</t>
  </si>
  <si>
    <t>b276ccb1-ed3a-441b-a456-6aa5c55184fd</t>
  </si>
  <si>
    <t>2021-01-21T22:16:03.829+03:00</t>
  </si>
  <si>
    <t>2021-01-21T22:50:24.385+03:00</t>
  </si>
  <si>
    <t>اولادي يصرفون علي</t>
  </si>
  <si>
    <t>مركز تصوير مجاني</t>
  </si>
  <si>
    <t>لم يتم إعطاء ادوية</t>
  </si>
  <si>
    <t>لم يكن هناك مشافي</t>
  </si>
  <si>
    <t>Fear Anger Family conflict</t>
  </si>
  <si>
    <t>بسبب الأوضاع الصعبة</t>
  </si>
  <si>
    <t>السكوت</t>
  </si>
  <si>
    <t>لا اريد أن يعلم احد</t>
  </si>
  <si>
    <t>لا احد</t>
  </si>
  <si>
    <t>uuid:44c16d65-e484-4928-9ff6-f67c9fb93104</t>
  </si>
  <si>
    <t>44c16d65-e484-4928-9ff6-f67c9fb93104</t>
  </si>
  <si>
    <t>2021-01-21T22:51:57.127+03:00</t>
  </si>
  <si>
    <t>2021-01-21T23:33:09.745+03:00</t>
  </si>
  <si>
    <t>زوجي لا يريد</t>
  </si>
  <si>
    <t>uuid:19ff9b04-a8f5-46ec-b76f-87b4d1a4381e</t>
  </si>
  <si>
    <t>19ff9b04-a8f5-46ec-b76f-87b4d1a4381e</t>
  </si>
  <si>
    <t>Fear Sadness Econimic</t>
  </si>
  <si>
    <t>Educational services Health services Skills building services</t>
  </si>
  <si>
    <t>Children living on the street</t>
  </si>
  <si>
    <t>2021-01-21T09:40:46.741+03:00</t>
  </si>
  <si>
    <t>2021-01-21T10:15:10.806+03:00</t>
  </si>
  <si>
    <t xml:space="preserve">راما العم </t>
  </si>
  <si>
    <t>Ma'arrat Tamasrin</t>
  </si>
  <si>
    <t>uuid:4e1deec1-641a-4735-9694-ce407dc94b9a</t>
  </si>
  <si>
    <t>4e1deec1-641a-4735-9694-ce407dc94b9a</t>
  </si>
  <si>
    <t>2021-01-21T10:28:35.061+03:00</t>
  </si>
  <si>
    <t>2021-01-21T11:02:03.307+03:00</t>
  </si>
  <si>
    <t>توعية عن الكورونا</t>
  </si>
  <si>
    <t xml:space="preserve">بسبب صعوبة التسجيل للحجز في المرفق الصحي </t>
  </si>
  <si>
    <t xml:space="preserve">بسبب صعوبة الحجز </t>
  </si>
  <si>
    <t>uuid:95cedafe-5863-44a8-9992-252122b000fc</t>
  </si>
  <si>
    <t>95cedafe-5863-44a8-9992-252122b000fc</t>
  </si>
  <si>
    <t>2021-01-21T11:09:30.750+03:00</t>
  </si>
  <si>
    <t>2021-01-21T11:36:34.045+03:00</t>
  </si>
  <si>
    <t>عاملان</t>
  </si>
  <si>
    <t>تزويد بالخدمات</t>
  </si>
  <si>
    <t>uuid:b480d2cd-b5d5-4fa7-8504-e94c16c2c61a</t>
  </si>
  <si>
    <t>b480d2cd-b5d5-4fa7-8504-e94c16c2c61a</t>
  </si>
  <si>
    <t>2021-01-21T11:50:20.019+03:00</t>
  </si>
  <si>
    <t>2021-01-21T12:18:41.605+03:00</t>
  </si>
  <si>
    <t>uuid:6217c811-b038-41c5-945a-5943ca6f7ba6</t>
  </si>
  <si>
    <t>6217c811-b038-41c5-945a-5943ca6f7ba6</t>
  </si>
  <si>
    <t>2021-01-21T12:34:19.153+03:00</t>
  </si>
  <si>
    <t>2021-01-21T12:55:36.029+03:00</t>
  </si>
  <si>
    <t>Fruit (all types) Cereals or tubers (maize, porridge, rice, pasta, bread, rice, bulger, frikeh, kaak, pasta, indomy (noodles), manakish, thick grain-based porridge, potatoes, etc)</t>
  </si>
  <si>
    <t>uuid:6cd63013-ff0b-46f5-8d66-9d04f3dbfff4</t>
  </si>
  <si>
    <t>6cd63013-ff0b-46f5-8d66-9d04f3dbfff4</t>
  </si>
  <si>
    <t>2021-01-21T10:12:02.582+03:00</t>
  </si>
  <si>
    <t>2021-01-21T10:40:49.057+03:00</t>
  </si>
  <si>
    <t>اشكيناز عبدو</t>
  </si>
  <si>
    <t>Kafr - Kafrehmul</t>
  </si>
  <si>
    <t>تفيدنا في الكثير مما نحتاجه وخاصة سوء التغذية</t>
  </si>
  <si>
    <t>Sadness Problems sleeping Fear</t>
  </si>
  <si>
    <t>بسبب الظروف العامة</t>
  </si>
  <si>
    <t>Speaking to a family member Prayer Has professional consultation</t>
  </si>
  <si>
    <t>بسبب انعدام الامان</t>
  </si>
  <si>
    <t>Kidnapping School dropout Child labour Begging Psychological stress</t>
  </si>
  <si>
    <t xml:space="preserve">العمل في،امور البناء </t>
  </si>
  <si>
    <t>Parents Community/social workers Women and Child support centers</t>
  </si>
  <si>
    <t>uuid:ce783ce4-57a0-4dcd-8cd9-b997c28c2053</t>
  </si>
  <si>
    <t>ce783ce4-57a0-4dcd-8cd9-b997c28c2053</t>
  </si>
  <si>
    <t>2021-01-21T10:56:24.902+03:00</t>
  </si>
  <si>
    <t>2021-01-21T11:24:45.816+03:00</t>
  </si>
  <si>
    <t>عمل بسيط وسلة غذائية</t>
  </si>
  <si>
    <t>اطفالي بحاجة لطبيب عينية وغير متوفر بالمرفق الصحي بالقرية</t>
  </si>
  <si>
    <t>معلومات كافية وتوعية حول الصحة العامة والتغذية</t>
  </si>
  <si>
    <t>Legumes and nuts e.g. hommos, fouls, beans, chick peas, lentils Oil/Fat (oils, fats, butter, ghee etc)</t>
  </si>
  <si>
    <t>Fear Sadness moodwings</t>
  </si>
  <si>
    <t>Children Elderly</t>
  </si>
  <si>
    <t>الخوف من الظروف العامة وضغط الحياة</t>
  </si>
  <si>
    <t>Speaking to a family member Has professional consultation Exercise</t>
  </si>
  <si>
    <t>Kidnapping Early marriage Being orphaned or losing care Psychological stress</t>
  </si>
  <si>
    <t>Parents Women and Child support centers</t>
  </si>
  <si>
    <t>uuid:1c7b83d3-2e9b-458d-86e1-43eb9d1eacb9</t>
  </si>
  <si>
    <t>1c7b83d3-2e9b-458d-86e1-43eb9d1eacb9</t>
  </si>
  <si>
    <t>2021-01-21T11:56:17.529+03:00</t>
  </si>
  <si>
    <t>2021-01-21T12:24:17.711+03:00</t>
  </si>
  <si>
    <t>اشكينازعبدو</t>
  </si>
  <si>
    <t>امور تفيد الاسرة والعائلة بشكل عام</t>
  </si>
  <si>
    <t>Anger moodwings Problems Concentrating</t>
  </si>
  <si>
    <t xml:space="preserve">ضغوطات الحياة وتحمل المسؤولية </t>
  </si>
  <si>
    <t>Kidnapping Physical abuse Being orphaned or losing care Psychological stress</t>
  </si>
  <si>
    <t>Siblings Parents Women and Child support centers</t>
  </si>
  <si>
    <t>Quraan Awareness / educational activities / psychosocial support Sport activity</t>
  </si>
  <si>
    <t>uuid:8bfd9a7c-861f-4f76-a831-66b54bd17ea1</t>
  </si>
  <si>
    <t>8bfd9a7c-861f-4f76-a831-66b54bd17ea1</t>
  </si>
  <si>
    <t>2021-01-21T10:19:07.959+03:00</t>
  </si>
  <si>
    <t>2021-01-21T10:37:08.301+03:00</t>
  </si>
  <si>
    <t>محمد العيسى</t>
  </si>
  <si>
    <t>Deir Hassan - Darhashan</t>
  </si>
  <si>
    <t>اليد العاملة</t>
  </si>
  <si>
    <t>مشفى حروق</t>
  </si>
  <si>
    <t>Cereals or tubers (maize, porridge, rice, pasta, bread, rice, bulger, frikeh, kaak, pasta, indomy (noodles), manakish, thick grain-based porridge, potatoes, etc) Fruit (all types)</t>
  </si>
  <si>
    <t>Fear Sadness Problems sleeping Problems Concentrating</t>
  </si>
  <si>
    <t>لانهم بحاجة لعناية</t>
  </si>
  <si>
    <t>Speaking to a family member Smoking Prayer</t>
  </si>
  <si>
    <t>عادات و تقاليد</t>
  </si>
  <si>
    <t>Kidnapping School dropout Physical abuse</t>
  </si>
  <si>
    <t>Siblings Parents Relatives</t>
  </si>
  <si>
    <t>uuid:3d379e80-de0a-41a0-930c-bc425e9769c0</t>
  </si>
  <si>
    <t>3d379e80-de0a-41a0-930c-bc425e9769c0</t>
  </si>
  <si>
    <t>2021-01-21T10:40:57.961+03:00</t>
  </si>
  <si>
    <t>2021-01-21T11:25:08.404+03:00</t>
  </si>
  <si>
    <t>كفالة مجاهد</t>
  </si>
  <si>
    <t>بحاجة لدكتور اطفال</t>
  </si>
  <si>
    <t>Cereals or tubers (maize, porridge, rice, pasta, bread, rice, bulger, frikeh, kaak, pasta, indomy (noodles), manakish, thick grain-based porridge, potatoes, etc) Eggs</t>
  </si>
  <si>
    <t>Fear Sadness Econimic Problems sleeping</t>
  </si>
  <si>
    <t>Children Adult Men</t>
  </si>
  <si>
    <t>لانهم بحاجة للعناية</t>
  </si>
  <si>
    <t>الوضع الاقتصادي</t>
  </si>
  <si>
    <t>School dropout Begging Neglect Physical abuse Being orphaned or losing care</t>
  </si>
  <si>
    <t>Siblings Parents Relatives School teachers</t>
  </si>
  <si>
    <t>Sport activity Painting / re-creational activity Entertainement activities</t>
  </si>
  <si>
    <t>Children separated from their parents Child-headed households Orphans living in the community</t>
  </si>
  <si>
    <t>uuid:8d5541d5-2332-49cd-8aa9-043b2537a319</t>
  </si>
  <si>
    <t>8d5541d5-2332-49cd-8aa9-043b2537a319</t>
  </si>
  <si>
    <t>2021-01-21T10:22:48.089+03:00</t>
  </si>
  <si>
    <t>2021-01-21T11:18:35.203+03:00</t>
  </si>
  <si>
    <t>محمد الحسن</t>
  </si>
  <si>
    <t>Dana</t>
  </si>
  <si>
    <t>نقطة طبية</t>
  </si>
  <si>
    <t>Most types of medicines are not available in the market Inaccessible due to cost Inaccessible due to transport or other logistical reason</t>
  </si>
  <si>
    <t>Transportation issues Security issues</t>
  </si>
  <si>
    <t>عدم الرغبة بلذهاب إلى المستشفى</t>
  </si>
  <si>
    <t>Econimic Anger Family conflict Conflict within community</t>
  </si>
  <si>
    <t>بسبب النزوح والاوضاع الصعبه</t>
  </si>
  <si>
    <t>Prayer Speaking to a friend Smoking</t>
  </si>
  <si>
    <t>الأوضاع الصعبه</t>
  </si>
  <si>
    <t>Begging Physical abuse Sexual abuse Psychological stress School dropout Hired by armed groups Neglect Early marriage</t>
  </si>
  <si>
    <t>Siblings Community/social workers Religious leaders</t>
  </si>
  <si>
    <t>Awareness / educational activities / psychosocial support Entertainement activities Quraan Sport activity</t>
  </si>
  <si>
    <t>uuid:86f9337a-29ab-459c-888c-766123c27135</t>
  </si>
  <si>
    <t>86f9337a-29ab-459c-888c-766123c27135</t>
  </si>
  <si>
    <t>2021-01-21T12:16:17.400+03:00</t>
  </si>
  <si>
    <t>2021-01-21T13:23:55.684+03:00</t>
  </si>
  <si>
    <t>عمل يدوي</t>
  </si>
  <si>
    <t>Pediatric medicine Non communicable diseases (NCD) drugs (chronic, cardiac, diabetes, hyper-tension, asthma)</t>
  </si>
  <si>
    <t>Econimic Anger</t>
  </si>
  <si>
    <t>بسبب الوضع الاقتصادي</t>
  </si>
  <si>
    <t>Speaking to a friend Prayer Smoking</t>
  </si>
  <si>
    <t>Kidnapping Sexual abuse</t>
  </si>
  <si>
    <t>حدائق</t>
  </si>
  <si>
    <t>Children separated from their parents Children who have been associated with fighting forces Orphans living in the community</t>
  </si>
  <si>
    <t>بسبب الأم تدرس و الاب يعمل</t>
  </si>
  <si>
    <t>uuid:15558232-2fd7-4507-a0bc-52d39efb4b24</t>
  </si>
  <si>
    <t>15558232-2fd7-4507-a0bc-52d39efb4b24</t>
  </si>
  <si>
    <t>2021-01-21T12:43:58.803+03:00</t>
  </si>
  <si>
    <t>2021-01-21T13:21:47.212+03:00</t>
  </si>
  <si>
    <t xml:space="preserve">محمد الحسن </t>
  </si>
  <si>
    <t xml:space="preserve">سلة غذائية </t>
  </si>
  <si>
    <t xml:space="preserve">مزكر طبي </t>
  </si>
  <si>
    <t>Pediatric medicine Antibiotic Non communicable diseases (NCD) drugs (chronic, cardiac, diabetes, hyper-tension, asthma)</t>
  </si>
  <si>
    <t>Cultural factors Financial issues</t>
  </si>
  <si>
    <t xml:space="preserve">عدم الرغبة بلذهاب إلى المستشفى </t>
  </si>
  <si>
    <t>moodwings Econimic Fear Anxiety</t>
  </si>
  <si>
    <t>النزوح والاوضاع المعيشية الصعبة</t>
  </si>
  <si>
    <t>Educational services Extracurricular activities/women &amp; girls centers Skills building services</t>
  </si>
  <si>
    <t xml:space="preserve">قلة الامان </t>
  </si>
  <si>
    <t xml:space="preserve">عادات وتقاليد </t>
  </si>
  <si>
    <t>Sexual abuse Begging Physical abuse Neglect Early marriage</t>
  </si>
  <si>
    <t xml:space="preserve">قلة اهتمام </t>
  </si>
  <si>
    <t>Lack of awareness Opening time not suitable for parents</t>
  </si>
  <si>
    <t>uuid:2c80d7d7-ae64-4bfb-a092-de5431edbd95</t>
  </si>
  <si>
    <t>2c80d7d7-ae64-4bfb-a092-de5431edbd95</t>
  </si>
  <si>
    <t>2021-01-21T10:15:11.125+02:00</t>
  </si>
  <si>
    <t>2021-01-21T10:44:00.284+02:00</t>
  </si>
  <si>
    <t>مروة حلاق</t>
  </si>
  <si>
    <t xml:space="preserve">نعم نحتاج مشفى توليد </t>
  </si>
  <si>
    <t xml:space="preserve">تحدثوا معنا عن المرض والكورونا والنظافة وغسيل الطعام </t>
  </si>
  <si>
    <t>Antibiotic Pediatric medicine</t>
  </si>
  <si>
    <t>High food prices/no money to buy Food is not available</t>
  </si>
  <si>
    <t>Fear Anxiety</t>
  </si>
  <si>
    <t>بسبب الوضع المعيشي والسكن بالمخيم خاصة فصل الشتاء</t>
  </si>
  <si>
    <t>لان الذي أعاني منه هو ضغط نفسي يذهب مع مرور الأيام اذا تحسن وضعنا المعيشي</t>
  </si>
  <si>
    <t>Being orphaned or losing care Physical or psychological disabilities due to the war Psychological stress</t>
  </si>
  <si>
    <t>uuid:3dcae600-367d-41bc-8916-85b0691d4206</t>
  </si>
  <si>
    <t>3dcae600-367d-41bc-8916-85b0691d4206</t>
  </si>
  <si>
    <t>2021-01-21T10:57:47.806+02:00</t>
  </si>
  <si>
    <t>2021-01-21T11:26:52.460+02:00</t>
  </si>
  <si>
    <t xml:space="preserve">التوليد </t>
  </si>
  <si>
    <t xml:space="preserve">تحدثوا عن الكورونا والدعم النفسي للطفل </t>
  </si>
  <si>
    <t>Sadness Hopelessness Problems Concentrating</t>
  </si>
  <si>
    <t>بسبب فقدان الزوج وتحمل المسؤولية والنزوح</t>
  </si>
  <si>
    <t>Psychological stress Physical or psychological disabilities due to the war Kidnapping Early marriage Being orphaned or losing care</t>
  </si>
  <si>
    <t>uuid:859e1752-9bd9-4d0f-8709-6e1a34847fbe</t>
  </si>
  <si>
    <t>859e1752-9bd9-4d0f-8709-6e1a34847fbe</t>
  </si>
  <si>
    <t>2021-01-21T11:58:23.665+02:00</t>
  </si>
  <si>
    <t>2021-01-21T12:21:10.850+02:00</t>
  </si>
  <si>
    <t>الزوج يعمل بمعمل أعلاف</t>
  </si>
  <si>
    <t xml:space="preserve">مشافي توليد </t>
  </si>
  <si>
    <t>تحدثوا معنا عن مرض الكورونا</t>
  </si>
  <si>
    <t>Fear Anger Sadness moodwings Econimic Anxiety Family conflict Changes in Appetite</t>
  </si>
  <si>
    <t>بسبب الحرب وسوء الوضع المادي</t>
  </si>
  <si>
    <t>uuid:873e642c-eac4-4c90-b037-338128ae6d01</t>
  </si>
  <si>
    <t>873e642c-eac4-4c90-b037-338128ae6d01</t>
  </si>
  <si>
    <t>2021-01-21T10:27:53.585+03:00</t>
  </si>
  <si>
    <t>2021-01-21T10:58:34.381+03:00</t>
  </si>
  <si>
    <t>اماني العبدالله</t>
  </si>
  <si>
    <t>السله الشهريه ومساعدات من الاقرباء</t>
  </si>
  <si>
    <t>استفدت من المعلومات لأجل اولادي</t>
  </si>
  <si>
    <t>Reproductive health medicines Other</t>
  </si>
  <si>
    <t>ادويه مرخى عضلي</t>
  </si>
  <si>
    <t>من اجل تعب الجسم</t>
  </si>
  <si>
    <t>Econimic Anger Anxiety</t>
  </si>
  <si>
    <t>لأنهم غير مستوعبين للوضع</t>
  </si>
  <si>
    <t>Prayer Speaking to a family member Smoking Violence</t>
  </si>
  <si>
    <t>Skills building services Educational services Health services</t>
  </si>
  <si>
    <t>بسبب عمليات الخطف أو الخوف من العار</t>
  </si>
  <si>
    <t>Entertainement activities Quraan Painting / re-creational activity</t>
  </si>
  <si>
    <t>بسبب الخوف</t>
  </si>
  <si>
    <t>طفل عمره12 يعمل بتصليح السيارات</t>
  </si>
  <si>
    <t>uuid:41c78b18-b4b2-4f21-9efc-70dd4425c3e1</t>
  </si>
  <si>
    <t>41c78b18-b4b2-4f21-9efc-70dd4425c3e1</t>
  </si>
  <si>
    <t>2021-01-21T11:00:22.459+03:00</t>
  </si>
  <si>
    <t>2021-01-21T11:27:49.405+03:00</t>
  </si>
  <si>
    <t>سله شهريه....عمل الرجل</t>
  </si>
  <si>
    <t>Most types of medicines are not available in the market</t>
  </si>
  <si>
    <t>ادويه السعال والرشح</t>
  </si>
  <si>
    <t>Vegetables (including leafy vegetables) Cereals or tubers (maize, porridge, rice, pasta, bread, rice, bulger, frikeh, kaak, pasta, indomy (noodles), manakish, thick grain-based porridge, potatoes, etc) Condiments (spices, tea, coffee, sauces etc) or other miscellaneous food</t>
  </si>
  <si>
    <t>moodwings Fear Econimic</t>
  </si>
  <si>
    <t>لانهم يحملون المسؤوليه</t>
  </si>
  <si>
    <t>Speaking to a family member Prayer Smoking</t>
  </si>
  <si>
    <t>Other Skills building services</t>
  </si>
  <si>
    <t>مراكز دعم نفسي للطفل</t>
  </si>
  <si>
    <t>School dropout Early marriage Physical abuse Physical or psychological disabilities due to the war</t>
  </si>
  <si>
    <t>Women and Child support centers</t>
  </si>
  <si>
    <t>Quraan Sport activity Hand crafts Painting / re-creational activity Awareness / educational activities / psychosocial support Entertainement activities</t>
  </si>
  <si>
    <t>uuid:e0f51115-5a20-4a66-ac0d-62948c928ad0</t>
  </si>
  <si>
    <t>e0f51115-5a20-4a66-ac0d-62948c928ad0</t>
  </si>
  <si>
    <t>2021-01-21T12:44:41.516+02:00</t>
  </si>
  <si>
    <t>2021-01-21T13:05:35.135+02:00</t>
  </si>
  <si>
    <t>ابتسام قبلان</t>
  </si>
  <si>
    <t>تحويل من مصدر</t>
  </si>
  <si>
    <t>عيادة متنقلة</t>
  </si>
  <si>
    <t xml:space="preserve">زيادة الوعي </t>
  </si>
  <si>
    <t>moodwings Problems sleeping</t>
  </si>
  <si>
    <t>ضيق المكان وعدم تواجد مرافق ترفبهية</t>
  </si>
  <si>
    <t>Psychological stress</t>
  </si>
  <si>
    <t>زيارةاقارب</t>
  </si>
  <si>
    <t>uuid:c414affd-03e4-43eb-bcc7-ad9aaf583445</t>
  </si>
  <si>
    <t>c414affd-03e4-43eb-bcc7-ad9aaf583445</t>
  </si>
  <si>
    <t>2021-01-21T11:45:55.776+03:00</t>
  </si>
  <si>
    <t>2021-01-21T12:09:30.189+03:00</t>
  </si>
  <si>
    <t>أماني العبدالله</t>
  </si>
  <si>
    <t>الرجل والطفل يعمل والسله الشهريه</t>
  </si>
  <si>
    <t>التعلم من المعلومات الصحيه لأجل النظافه الشخصيه</t>
  </si>
  <si>
    <t>Vegetables (including leafy vegetables) Legumes and nuts e.g. hommos, fouls, beans, chick peas, lentils</t>
  </si>
  <si>
    <t>Anger Sadness Econimic Anxiety</t>
  </si>
  <si>
    <t>كونهم الفئه الاكثر تضررا</t>
  </si>
  <si>
    <t>Skills building services Educational services Extracurricular activities/women &amp; girls centers</t>
  </si>
  <si>
    <t>Kidnapping Desire to join armed groups School dropout Early marriage</t>
  </si>
  <si>
    <t>School teachers Community/social workers Women and Child support centers</t>
  </si>
  <si>
    <t>طفل عمره 12سنه يعمل بالحدادة</t>
  </si>
  <si>
    <t>uuid:e51a3ac0-0ac5-410c-ab1c-2c1cf94e7e1f</t>
  </si>
  <si>
    <t>e51a3ac0-0ac5-410c-ab1c-2c1cf94e7e1f</t>
  </si>
  <si>
    <t>2021-01-21T09:54:20.572+02:00</t>
  </si>
  <si>
    <t>2021-01-21T11:04:38.615+02:00</t>
  </si>
  <si>
    <t>منى الحاج رحمون</t>
  </si>
  <si>
    <t>لا بوجد</t>
  </si>
  <si>
    <t>بسبب عدم زيادة الوزن</t>
  </si>
  <si>
    <t>لانهم أكثر حساسية من غيرهم</t>
  </si>
  <si>
    <t>العادات والتقاليد وغياب الامان</t>
  </si>
  <si>
    <t>uuid:78b9f89d-413f-4a67-ac6f-4d460a7eb112</t>
  </si>
  <si>
    <t>78b9f89d-413f-4a67-ac6f-4d460a7eb112</t>
  </si>
  <si>
    <t>2021-01-21T13:11:46.220+02:00</t>
  </si>
  <si>
    <t>2021-01-21T13:28:34.544+02:00</t>
  </si>
  <si>
    <t>بيع السلة</t>
  </si>
  <si>
    <t>Monthly</t>
  </si>
  <si>
    <t>Econimic Fear Anger</t>
  </si>
  <si>
    <t>لانهم اكثر ضعفا</t>
  </si>
  <si>
    <t>Kidnapping School dropout</t>
  </si>
  <si>
    <t>uuid:d544be17-2b4b-4706-b5dd-024cb60a20fd</t>
  </si>
  <si>
    <t>d544be17-2b4b-4706-b5dd-024cb60a20fd</t>
  </si>
  <si>
    <t>2021-01-21T09:50:22.521+02:00</t>
  </si>
  <si>
    <t>2021-01-21T11:06:28.487+02:00</t>
  </si>
  <si>
    <t>طلال صطوف الحاجي</t>
  </si>
  <si>
    <t>السلة الشهرية والاصدقاء</t>
  </si>
  <si>
    <t>المزيد من التوعية</t>
  </si>
  <si>
    <t>Sadness Anxiety</t>
  </si>
  <si>
    <t>بسبب تحمل المسؤولية</t>
  </si>
  <si>
    <t>لا يفدم خدمات مادية</t>
  </si>
  <si>
    <t>بسبب بعد المسافة</t>
  </si>
  <si>
    <t>School dropout Early marriage</t>
  </si>
  <si>
    <t>Sport activity Entertainement activities</t>
  </si>
  <si>
    <t>العمل في المطعم لطفل ذكر عمر 16 سنة وهو معاق حركيا</t>
  </si>
  <si>
    <t>uuid:e8931f6a-d866-49cf-9982-7ade2d261a86</t>
  </si>
  <si>
    <t>e8931f6a-d866-49cf-9982-7ade2d261a86</t>
  </si>
  <si>
    <t>2021-01-21T10:39:59.567+02:00</t>
  </si>
  <si>
    <t>2021-01-21T10:48:58.669+02:00</t>
  </si>
  <si>
    <t>uuid:5d29ed4c-f49c-47b5-9b6f-9534b0f28996</t>
  </si>
  <si>
    <t>5d29ed4c-f49c-47b5-9b6f-9534b0f28996</t>
  </si>
  <si>
    <t>2021-01-21T10:30:40.129+02:00</t>
  </si>
  <si>
    <t>2021-01-21T10:50:49.779+02:00</t>
  </si>
  <si>
    <t>السلة الشهرية</t>
  </si>
  <si>
    <t>مشفى عام</t>
  </si>
  <si>
    <t>Anxiety Family conflict Fear</t>
  </si>
  <si>
    <t>بسبب الضعف وقلة الوعي</t>
  </si>
  <si>
    <t>Stigma Accessibility</t>
  </si>
  <si>
    <t>Early marriage Psychological stress</t>
  </si>
  <si>
    <t>uuid:12b6fbd7-29f2-411a-9fe1-9d3fcb577d8a</t>
  </si>
  <si>
    <t>12b6fbd7-29f2-411a-9fe1-9d3fcb577d8a</t>
  </si>
  <si>
    <t>2021-01-21T10:45:50.307+03:00</t>
  </si>
  <si>
    <t>2021-01-21T11:56:43.461+03:00</t>
  </si>
  <si>
    <t>سمر الخلف</t>
  </si>
  <si>
    <t xml:space="preserve">الاسعافات الاولية </t>
  </si>
  <si>
    <t xml:space="preserve">التأكيد على اهمية النظافة  وكيفية الاهتمام بالاطفال </t>
  </si>
  <si>
    <t xml:space="preserve">بسبب الوضع الصعب ادى الى مشاكل عنف بين افراد الاسرة </t>
  </si>
  <si>
    <t xml:space="preserve">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t>
  </si>
  <si>
    <t>Prayer Other</t>
  </si>
  <si>
    <t xml:space="preserve">بحبس بقلبي اكتر الايام </t>
  </si>
  <si>
    <t xml:space="preserve">بسبب العادات والتقاليد  </t>
  </si>
  <si>
    <t xml:space="preserve">خبز على التنور  عمالة خطرة ممكن الطفل يتعرض للحرق    </t>
  </si>
  <si>
    <t>Awareness / educational activities / psychosocial support Hand crafts</t>
  </si>
  <si>
    <t xml:space="preserve">بسبب انقطاع الاطفال عن المدرسة لمدة طويلة  واصبح عمرهم اكبر من انه يدخل صف اول او تاني </t>
  </si>
  <si>
    <t xml:space="preserve">طفلي يعمل لدى شخص للخبز على التنور </t>
  </si>
  <si>
    <t>uuid:b5406436-c528-4623-bdec-0f6cda9db01e</t>
  </si>
  <si>
    <t>b5406436-c528-4623-bdec-0f6cda9db01e</t>
  </si>
  <si>
    <t>2021-01-21T11:04:43.168+02:00</t>
  </si>
  <si>
    <t>2021-01-21T11:43:31.056+02:00</t>
  </si>
  <si>
    <t>الزوج يعمل اعمال حرة</t>
  </si>
  <si>
    <t>فريق تغذية تمت توعية النساء عن سوء التعذية</t>
  </si>
  <si>
    <t>Meat, Poultry, Offal (beef, goat, lamb, poultry), etc) Milk and Milk Products (milk, yoghurt, cheese, etc) Vegetables (including leafy vegetables)</t>
  </si>
  <si>
    <t>Sadness Anger</t>
  </si>
  <si>
    <t xml:space="preserve">لانه يتحمل مسؤولية أكثر </t>
  </si>
  <si>
    <t>بسبب التنشئة الاجتماعية</t>
  </si>
  <si>
    <t>School teachers</t>
  </si>
  <si>
    <t>Entertainement activities Quraan Awareness / educational activities / psychosocial support</t>
  </si>
  <si>
    <t>uuid:6b12b55c-93a1-403e-8b39-02115c876c37</t>
  </si>
  <si>
    <t>6b12b55c-93a1-403e-8b39-02115c876c37</t>
  </si>
  <si>
    <t>2021-01-21T12:03:40.466+03:00</t>
  </si>
  <si>
    <t>2021-01-21T12:41:51.878+03:00</t>
  </si>
  <si>
    <t xml:space="preserve">سمر الخلف </t>
  </si>
  <si>
    <t>13</t>
  </si>
  <si>
    <t>16</t>
  </si>
  <si>
    <t xml:space="preserve">دواء للكلوي   دواء للسكري </t>
  </si>
  <si>
    <t xml:space="preserve">علمت النساء والاطفال كيفية الوقاية من كوفيد 19 </t>
  </si>
  <si>
    <t>Fear Anger moodwings Econimic Family conflict</t>
  </si>
  <si>
    <t xml:space="preserve">لانهم محرمون من ابسط الحقوق </t>
  </si>
  <si>
    <t xml:space="preserve">بسبب عدم توفر المراكز المذكورة </t>
  </si>
  <si>
    <t>Sport activity Hand crafts Awareness / educational activities / psychosocial support</t>
  </si>
  <si>
    <t>uuid:75c3ad7d-0e8f-4bb0-96ea-dec9f960487c</t>
  </si>
  <si>
    <t>75c3ad7d-0e8f-4bb0-96ea-dec9f960487c</t>
  </si>
  <si>
    <t>2021-01-21T11:40:27.060+02:00</t>
  </si>
  <si>
    <t>2021-01-21T11:51:46.756+02:00</t>
  </si>
  <si>
    <t>Fear Sadness</t>
  </si>
  <si>
    <t>بسبب قلة الوعي والضعف</t>
  </si>
  <si>
    <t>Sport activity Quraan Hand crafts</t>
  </si>
  <si>
    <t>uuid:6ce93c5c-8c0f-421b-93a9-a6e09efc5136</t>
  </si>
  <si>
    <t>6ce93c5c-8c0f-421b-93a9-a6e09efc5136</t>
  </si>
  <si>
    <t>2021-01-21T12:45:28.818+03:00</t>
  </si>
  <si>
    <t>2021-01-21T13:12:17.666+03:00</t>
  </si>
  <si>
    <t xml:space="preserve">التعليم بالمدرسة    مدرس </t>
  </si>
  <si>
    <t xml:space="preserve">طب اطفال ونسائية </t>
  </si>
  <si>
    <t>Inaccessible due to transport or other logistical reason</t>
  </si>
  <si>
    <t xml:space="preserve">الوقاية الصحية المحافظة على النظافة الشخصية </t>
  </si>
  <si>
    <t>Cereals or tubers (maize, porridge, rice, pasta, bread, rice, bulger, frikeh, kaak, pasta, indomy (noodles), manakish, thick grain-based porridge, potatoes, etc) Vegetables (including leafy vegetables) Fruit (all types) Eggs</t>
  </si>
  <si>
    <t xml:space="preserve">بسبب فقدان احد الاولاد  </t>
  </si>
  <si>
    <t xml:space="preserve">لم قمامة من الحاويات  </t>
  </si>
  <si>
    <t>uuid:f91998ea-b38d-4366-ad15-a4b228041fa7</t>
  </si>
  <si>
    <t>f91998ea-b38d-4366-ad15-a4b228041fa7</t>
  </si>
  <si>
    <t>2021-01-21T13:44:40.438+03:00</t>
  </si>
  <si>
    <t>2021-01-21T14:06:55.255+03:00</t>
  </si>
  <si>
    <t xml:space="preserve">سلة الاغاثة </t>
  </si>
  <si>
    <t xml:space="preserve">نعم طب اطفال وعيادة نسائية </t>
  </si>
  <si>
    <t xml:space="preserve">زيادة وعي </t>
  </si>
  <si>
    <t>Transportation issues Financial issues</t>
  </si>
  <si>
    <t xml:space="preserve">مشفى الدانا بعيد قليلا </t>
  </si>
  <si>
    <t>Anxiety Family conflict</t>
  </si>
  <si>
    <t>Adult Men Adult Women</t>
  </si>
  <si>
    <t xml:space="preserve">بسبب الوضع الصعب والضغوط </t>
  </si>
  <si>
    <t>Smoking Speaking to a friend</t>
  </si>
  <si>
    <t>uuid:26654d12-ea37-4b98-884c-232076447326</t>
  </si>
  <si>
    <t>26654d12-ea37-4b98-884c-232076447326</t>
  </si>
  <si>
    <t>2021-01-21T09:05:07.682+02:00</t>
  </si>
  <si>
    <t>2021-01-21T14:26:31.732+02:00</t>
  </si>
  <si>
    <t>نور بركات</t>
  </si>
  <si>
    <t>uuid:a4342080-bb31-4d5f-90b2-b9892ac69fb3</t>
  </si>
  <si>
    <t>a4342080-bb31-4d5f-90b2-b9892ac69fb3</t>
  </si>
  <si>
    <t>2021-01-21T09:57:49.766+02:00</t>
  </si>
  <si>
    <t>2021-01-21T10:54:53.785+02:00</t>
  </si>
  <si>
    <t>الابن يعمل ممرض ويساعد العائلة</t>
  </si>
  <si>
    <t>طبيب بولية وعظمية</t>
  </si>
  <si>
    <t>ادوية اسبرين وأدوية عصبية</t>
  </si>
  <si>
    <t>اكثر الأحيان يأتي دعم للمخيم غير كاف لكل العوائل الموجودة</t>
  </si>
  <si>
    <t>Anger moodwings Hopelessness</t>
  </si>
  <si>
    <t>Adult Women Elderly Adult Men</t>
  </si>
  <si>
    <t>الكبار بسبب تغيير الاوضاع بعد النزوح وتأثر الرجال نفسيا وجسديا بعد خروجه من المعتقل</t>
  </si>
  <si>
    <t>Speaking to a family member Prayer Withdrawal/Isolation</t>
  </si>
  <si>
    <t>Stigma Other</t>
  </si>
  <si>
    <t>لايوجد أحد يقدم المساعدة</t>
  </si>
  <si>
    <t>Sport activity Quraan Hand crafts Other</t>
  </si>
  <si>
    <t>مراكز تعليمية</t>
  </si>
  <si>
    <t>uuid:26b4434e-703e-47e9-a7ce-215a8d93f375</t>
  </si>
  <si>
    <t>26b4434e-703e-47e9-a7ce-215a8d93f375</t>
  </si>
  <si>
    <t>2021-01-21T11:00:23.549+02:00</t>
  </si>
  <si>
    <t>2021-01-21T11:37:16.755+02:00</t>
  </si>
  <si>
    <t>Primary health care facility Hospital</t>
  </si>
  <si>
    <t>طب اطفال</t>
  </si>
  <si>
    <t>لأني مسؤولية البيت والأطفال تقع على عاتقه</t>
  </si>
  <si>
    <t>Kidnapping Physical abuse Other</t>
  </si>
  <si>
    <t>من عدوى انتقال الامراض</t>
  </si>
  <si>
    <t>Awareness / educational activities / psychosocial support Sport activity Hand crafts Painting / re-creational activity Quraan Entertainement activities</t>
  </si>
  <si>
    <t>uuid:6eef978c-7206-4b01-98cf-b3f63e4c103d</t>
  </si>
  <si>
    <t>6eef978c-7206-4b01-98cf-b3f63e4c103d</t>
  </si>
  <si>
    <t>2021-01-21T10:42:55.764+03:00</t>
  </si>
  <si>
    <t>2021-01-21T11:06:59.727+03:00</t>
  </si>
  <si>
    <t xml:space="preserve">محمد العثمان </t>
  </si>
  <si>
    <t xml:space="preserve">مساعدات انسانية </t>
  </si>
  <si>
    <t>الوقاية من كورونا- الوقاية من اللشمانيا- النظافة وغسل اليدين</t>
  </si>
  <si>
    <t>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t>
  </si>
  <si>
    <t>Cereals or tubers (maize, porridge, rice, pasta, bread, rice, bulger, frikeh, kaak, pasta, indomy (noodles), manakish, thick grain-based porridge, potatoes, etc) Vegetables (including leafy vegetables) Milk and Milk Products (milk, yoghurt, cheese, etc) Sugar, Honey, sugar products</t>
  </si>
  <si>
    <t xml:space="preserve">فاعل خير </t>
  </si>
  <si>
    <t>uuid:41bb08ee-0747-4fc9-b762-6fa374f084b4</t>
  </si>
  <si>
    <t>41bb08ee-0747-4fc9-b762-6fa374f084b4</t>
  </si>
  <si>
    <t>2021-01-21T11:27:27.873+03:00</t>
  </si>
  <si>
    <t>2021-01-21T11:59:32.453+03:00</t>
  </si>
  <si>
    <t xml:space="preserve">محمد </t>
  </si>
  <si>
    <t xml:space="preserve">بيع غنم كل شهر </t>
  </si>
  <si>
    <t>Hospital Emergency services-ambulance Primary health care facility</t>
  </si>
  <si>
    <t xml:space="preserve">لقد اعطونا كل شيء يتعلق بالمرض </t>
  </si>
  <si>
    <t>uuid:03fe45d5-5be9-4065-8ad7-2cc3f4a44f1c</t>
  </si>
  <si>
    <t>03fe45d5-5be9-4065-8ad7-2cc3f4a44f1c</t>
  </si>
  <si>
    <t>2021-01-21T12:10:25.732+03:00</t>
  </si>
  <si>
    <t>2021-01-21T12:36:54.230+03:00</t>
  </si>
  <si>
    <t>ضمان زيتون بشكل سنوي</t>
  </si>
  <si>
    <t>uuid:ab4a8d3c-b0e0-407d-ad97-a948215bdcc2</t>
  </si>
  <si>
    <t>ab4a8d3c-b0e0-407d-ad97-a948215bdcc2</t>
  </si>
  <si>
    <t>2021-01-21T12:40:19.051+03:00</t>
  </si>
  <si>
    <t>2021-01-21T13:09:13.203+03:00</t>
  </si>
  <si>
    <t xml:space="preserve">عامل في سوق الخضرة </t>
  </si>
  <si>
    <t>Hospital Emergency services-ambulance</t>
  </si>
  <si>
    <t>uuid:40addee8-7ae9-4761-9f02-f3f183f5cc52</t>
  </si>
  <si>
    <t>40addee8-7ae9-4761-9f02-f3f183f5cc52</t>
  </si>
  <si>
    <t>2021-01-21T13:35:59.528+03:00</t>
  </si>
  <si>
    <t>2021-01-21T14:03:07.140+03:00</t>
  </si>
  <si>
    <t xml:space="preserve">صاحب مشتل زراعة  </t>
  </si>
  <si>
    <t>Some types of medicines are not available in the market Expired medicine</t>
  </si>
  <si>
    <t>uuid:006ea8f6-8d2e-40a2-9cba-6561546e9ca7</t>
  </si>
  <si>
    <t>006ea8f6-8d2e-40a2-9cba-6561546e9ca7</t>
  </si>
  <si>
    <t>2021-01-21T09:44:47.585+03:00</t>
  </si>
  <si>
    <t>2021-01-21T10:22:50.466+03:00</t>
  </si>
  <si>
    <t>وردة الغزول</t>
  </si>
  <si>
    <t xml:space="preserve">مساعدات </t>
  </si>
  <si>
    <t>Inaccessible due to cost Inaccessible due to transport or other logistical reason Not available in the market at all</t>
  </si>
  <si>
    <t>كيفية ارضاع الطفل _كيفية تنظيم الأسرة</t>
  </si>
  <si>
    <t>Oil/Fat (oils, fats, butter, ghee etc) Condiments (spices, tea, coffee, sauces etc) or other miscellaneous food Milk and Milk Products (milk, yoghurt, cheese, etc)</t>
  </si>
  <si>
    <t>Milk and Milk Products (milk, yoghurt, cheese, etc) Oil/Fat (oils, fats, butter, ghee etc) Condiments (spices, tea, coffee, sauces etc) or other miscellaneous food</t>
  </si>
  <si>
    <t>uuid:c9db1c9b-f6eb-4efb-b899-0a23e9dd5a4b</t>
  </si>
  <si>
    <t>c9db1c9b-f6eb-4efb-b899-0a23e9dd5a4b</t>
  </si>
  <si>
    <t>2021-01-21T10:34:53.438+03:00</t>
  </si>
  <si>
    <t>2021-01-21T11:05:22.247+03:00</t>
  </si>
  <si>
    <t>Reproductive health medicines</t>
  </si>
  <si>
    <t>At home alone Hospital for normal delivery At private primary health care centre/hospital</t>
  </si>
  <si>
    <t>Oil/Fat (oils, fats, butter, ghee etc) Cereals or tubers (maize, porridge, rice, pasta, bread, rice, bulger, frikeh, kaak, pasta, indomy (noodles), manakish, thick grain-based porridge, potatoes, etc)</t>
  </si>
  <si>
    <t>uuid:042dfd97-955c-4b99-b924-f8ab2ca6ee91</t>
  </si>
  <si>
    <t>042dfd97-955c-4b99-b924-f8ab2ca6ee91</t>
  </si>
  <si>
    <t>2021-01-21T11:16:03.416+03:00</t>
  </si>
  <si>
    <t>2021-01-21T11:40:16.446+03:00</t>
  </si>
  <si>
    <t>مساعدات وإحسان</t>
  </si>
  <si>
    <t>Cereals or tubers (maize, porridge, rice, pasta, bread, rice, bulger, frikeh, kaak, pasta, indomy (noodles), manakish, thick grain-based porridge, potatoes, etc) Vegetables (including leafy vegetables) Oil/Fat (oils, fats, butter, ghee etc)</t>
  </si>
  <si>
    <t>uuid:93654a51-8fa5-46dc-b725-19f5a771e2bb</t>
  </si>
  <si>
    <t>93654a51-8fa5-46dc-b725-19f5a771e2bb</t>
  </si>
  <si>
    <t>2021-01-21T11:55:37.331+03:00</t>
  </si>
  <si>
    <t>2021-01-21T12:21:13.058+03:00</t>
  </si>
  <si>
    <t>أدوية الأمراض الجلدية</t>
  </si>
  <si>
    <t>صعوبة الحجز بالمراكز</t>
  </si>
  <si>
    <t>uuid:80cb12b6-e193-44bf-ae64-934da1d2e0b3</t>
  </si>
  <si>
    <t>80cb12b6-e193-44bf-ae64-934da1d2e0b3</t>
  </si>
  <si>
    <t>2021-01-21T09:42:18.950+03:00</t>
  </si>
  <si>
    <t>2021-01-21T14:54:29.357+03:00</t>
  </si>
  <si>
    <t>عبد العزيز بايرلي</t>
  </si>
  <si>
    <t>عمل بالحدادة</t>
  </si>
  <si>
    <t>مركز علاج فيزيايي</t>
  </si>
  <si>
    <t>Fear Hopelessness Econimic</t>
  </si>
  <si>
    <t>مساعدة الاب في دخل البيت</t>
  </si>
  <si>
    <t>uuid:6e0323af-b0ba-4c24-a4ed-51a7f90936a8</t>
  </si>
  <si>
    <t>6e0323af-b0ba-4c24-a4ed-51a7f90936a8</t>
  </si>
  <si>
    <t>2021-01-21T10:55:16.422+03:00</t>
  </si>
  <si>
    <t>2021-01-21T14:54:46.881+03:00</t>
  </si>
  <si>
    <t>سلة المساعدة</t>
  </si>
  <si>
    <t>تواجد مراكز صحية</t>
  </si>
  <si>
    <t>Family conflict Fear Anger</t>
  </si>
  <si>
    <t>لانهم ضعفاء</t>
  </si>
  <si>
    <t>Early marriage</t>
  </si>
  <si>
    <t>Neighbours</t>
  </si>
  <si>
    <t>uuid:4ccb2679-067e-4167-bb00-0adb3b3c9066</t>
  </si>
  <si>
    <t>4ccb2679-067e-4167-bb00-0adb3b3c9066</t>
  </si>
  <si>
    <t>2021-01-21T11:22:26.083+03:00</t>
  </si>
  <si>
    <t>2021-01-21T14:55:00.321+03:00</t>
  </si>
  <si>
    <t>بيع الخضر</t>
  </si>
  <si>
    <t>Problems sleeping Hopelessness Econimic</t>
  </si>
  <si>
    <t>uuid:645b457e-e105-48c5-ad4d-7f7491b6fa5c</t>
  </si>
  <si>
    <t>645b457e-e105-48c5-ad4d-7f7491b6fa5c</t>
  </si>
  <si>
    <t>2021-01-21T09:50:44.109+02:00</t>
  </si>
  <si>
    <t>2021-01-21T12:25:27.737+02:00</t>
  </si>
  <si>
    <t>سلام حسن أبو حمدان</t>
  </si>
  <si>
    <t>Hazano</t>
  </si>
  <si>
    <t>مشفى يتوفر فيه كل الاختصاصات الطبية</t>
  </si>
  <si>
    <t>Pediatric medicine Non communicable diseases (NCD) drugs (chronic, cardiac, diabetes, hyper-tension, asthma) Antibiotic</t>
  </si>
  <si>
    <t>Not enough milk Started using contraception</t>
  </si>
  <si>
    <t>Family conflict Inability to carry out work or daily tasks Conflict within community Anger Econimic Hopelessness</t>
  </si>
  <si>
    <t>بسبب الإعاقة التى يعانون منها الاطفال 
وكبار السن نتيجة العجز</t>
  </si>
  <si>
    <t>بسبب الإعاقة والتنمر من قبل اصدقاء المدرسة</t>
  </si>
  <si>
    <t>Kidnapping School dropout Being orphaned or losing care Physical abuse Physical or psychological disabilities due to the war</t>
  </si>
  <si>
    <t>بسبب إعاقة التى يعانون منها الاطفال</t>
  </si>
  <si>
    <t>uuid:cb005997-1c60-46f4-ab71-d0ac156aa0c3</t>
  </si>
  <si>
    <t>cb005997-1c60-46f4-ab71-d0ac156aa0c3</t>
  </si>
  <si>
    <t>2021-01-21T11:04:33.510+02:00</t>
  </si>
  <si>
    <t>2021-01-21T11:44:00.806+02:00</t>
  </si>
  <si>
    <t xml:space="preserve">عمال يومية </t>
  </si>
  <si>
    <t xml:space="preserve">توفير مشفى يحتوي كافة الاختصاصات الطبيةومشفى للتوليد </t>
  </si>
  <si>
    <t>Inaccessible due to cost Inaccessible due to transport or other logistical reason Most types of medicines are not available in the market</t>
  </si>
  <si>
    <t>Meat, Poultry, Offal (beef, goat, lamb, poultry), etc)</t>
  </si>
  <si>
    <t>Sadness Anxiety Inability to carry out work or daily tasks Anger</t>
  </si>
  <si>
    <t xml:space="preserve">بسبب موت أبنائها </t>
  </si>
  <si>
    <t>Health services Skills building services Extracurricular activities/women &amp; girls centers</t>
  </si>
  <si>
    <t>بسبب الضوابط الدينية</t>
  </si>
  <si>
    <t>Being orphaned or losing care Kidnapping Child labour School dropout</t>
  </si>
  <si>
    <t xml:space="preserve">اعمال العتالة </t>
  </si>
  <si>
    <t>Parents Relatives Community/social workers Women and Child support centers</t>
  </si>
  <si>
    <t xml:space="preserve">لتأمين المعيشة الأهل </t>
  </si>
  <si>
    <t xml:space="preserve">بسبب الحاجة لتأمين المعيشة </t>
  </si>
  <si>
    <t>uuid:737b4055-f42b-4f38-b310-4ab9238e0083</t>
  </si>
  <si>
    <t>737b4055-f42b-4f38-b310-4ab9238e0083</t>
  </si>
  <si>
    <t>2021-01-21T13:02:05.691+02:00</t>
  </si>
  <si>
    <t>2021-01-21T13:55:19.805+02:00</t>
  </si>
  <si>
    <t>عمال يومية</t>
  </si>
  <si>
    <t>توفير حليب للاطفال ومستلزمات رعاية الطفل</t>
  </si>
  <si>
    <t>جلسة عن أهمية النظافة العامة وتم تقديم المنظفات</t>
  </si>
  <si>
    <t>Oil/Fat (oils, fats, butter, ghee etc)</t>
  </si>
  <si>
    <t>Anxiety Econimic Sadness</t>
  </si>
  <si>
    <t>بسبب سوء الظروف المعيشية</t>
  </si>
  <si>
    <t>بسبب عدم المعرفة ضمن المنطقة</t>
  </si>
  <si>
    <t>بسبب عدم المعرفة بالمنطقة وعدم وجود أشخاص مساعدين</t>
  </si>
  <si>
    <t>School dropout Child labour Kidnapping</t>
  </si>
  <si>
    <t>بيع الخبز في الشارع</t>
  </si>
  <si>
    <t>Parents Relatives Neighbours Siblings</t>
  </si>
  <si>
    <t>بسبب العمل خارج المنزل</t>
  </si>
  <si>
    <t>بسبب سوء الظروف المعيشية ومساعدة الأهل في تأمين الاحتياجات</t>
  </si>
  <si>
    <t>uuid:f8dc6dec-ff99-4951-9870-0241b3255912</t>
  </si>
  <si>
    <t>f8dc6dec-ff99-4951-9870-0241b3255912</t>
  </si>
  <si>
    <t>2021-01-21T12:03:40.554+03:00</t>
  </si>
  <si>
    <t>2021-01-21T15:07:07.543+03:00</t>
  </si>
  <si>
    <t>ديبو حاج حمود</t>
  </si>
  <si>
    <t>Harim</t>
  </si>
  <si>
    <t>مركز صحي وعيادات متنقلة</t>
  </si>
  <si>
    <t>Legumes and nuts e.g. hommos, fouls, beans, chick peas, lentils Vegetables (including leafy vegetables) Eggs</t>
  </si>
  <si>
    <t>Milk and Milk Products (milk, yoghurt, cheese, etc) Eggs</t>
  </si>
  <si>
    <t>uuid:d820694f-bd7e-4f30-819d-1958711b8e1a</t>
  </si>
  <si>
    <t>d820694f-bd7e-4f30-819d-1958711b8e1a</t>
  </si>
  <si>
    <t>2021-01-21T12:34:18.462+03:00</t>
  </si>
  <si>
    <t>2021-01-21T12:47:59.538+03:00</t>
  </si>
  <si>
    <t>معلم مدرسة</t>
  </si>
  <si>
    <t>مشفى جراحة وعمليات وعظمية وغسيل كلى وتفتيت حصى</t>
  </si>
  <si>
    <t>جلسة عن الإرضاع الطبيعي وجلسة عن الكورونا ونقص التغذية</t>
  </si>
  <si>
    <t>Non communicable diseases (NCD) drugs (chronic, cardiac, diabetes, hyper-tension, asthma) Antibiotic Pediatric medicine</t>
  </si>
  <si>
    <t>uuid:c31ac532-4eb4-4ea8-852d-e6bc2f2cfb97</t>
  </si>
  <si>
    <t>c31ac532-4eb4-4ea8-852d-e6bc2f2cfb97</t>
  </si>
  <si>
    <t>2021-01-21T12:52:20.189+03:00</t>
  </si>
  <si>
    <t>2021-01-21T13:17:33.842+03:00</t>
  </si>
  <si>
    <t>Emergency services-ambulance Hospital</t>
  </si>
  <si>
    <t>عمليات القلب والحروق</t>
  </si>
  <si>
    <t>Some types of medicines are not available in the market Inaccessible due to cost Not available in the market at all</t>
  </si>
  <si>
    <t>Vegetables (including leafy vegetables) Eggs Oil/Fat (oils, fats, butter, ghee etc)</t>
  </si>
  <si>
    <t>Legumes and nuts e.g. hommos, fouls, beans, chick peas, lentils Cereals or tubers (maize, porridge, rice, pasta, bread, rice, bulger, frikeh, kaak, pasta, indomy (noodles), manakish, thick grain-based porridge, potatoes, etc) Oil/Fat (oils, fats, butter, ghee etc)</t>
  </si>
  <si>
    <t>uuid:8c19ecfb-f42d-483a-b903-c362354c9e80</t>
  </si>
  <si>
    <t>8c19ecfb-f42d-483a-b903-c362354c9e80</t>
  </si>
  <si>
    <t>2021-01-21T14:24:51.127+03:00</t>
  </si>
  <si>
    <t>2021-01-21T14:30:19.716+03:00</t>
  </si>
  <si>
    <t>مشفى</t>
  </si>
  <si>
    <t>uuid:5ac4d8ca-4145-4091-b70d-b8eb30fd60d8</t>
  </si>
  <si>
    <t>5ac4d8ca-4145-4091-b70d-b8eb30fd60d8</t>
  </si>
  <si>
    <t>2021-01-21T09:45:50.173+03:00</t>
  </si>
  <si>
    <t>2021-01-21T09:58:18.321+03:00</t>
  </si>
  <si>
    <t>رانيا سريو</t>
  </si>
  <si>
    <t>الاب ملتحق بالجيش الحر</t>
  </si>
  <si>
    <t xml:space="preserve">نحتاج مشفى </t>
  </si>
  <si>
    <t>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t>
  </si>
  <si>
    <t>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t>
  </si>
  <si>
    <t>uuid:f445ce6b-49ec-4baf-b476-22523c0e1a27</t>
  </si>
  <si>
    <t>f445ce6b-49ec-4baf-b476-22523c0e1a27</t>
  </si>
  <si>
    <t>2021-01-21T10:09:54.349+03:00</t>
  </si>
  <si>
    <t>2021-01-21T10:18:14.464+03:00</t>
  </si>
  <si>
    <t>الاب يعمل في بيع الاحذية</t>
  </si>
  <si>
    <t>نحتاج لمشفى</t>
  </si>
  <si>
    <t>Inaccessible due to cost Some types of medicines are not available in the market Inaccessible due to transport or other logistical reason</t>
  </si>
  <si>
    <t>Cereals or tubers (maize, porridge, rice, pasta, bread, rice, bulger, frikeh, kaak, pasta, indomy (noodles), manakish, thick grain-based porridge, potatoes, etc) Vegetables (including leafy vegetables) Milk and Milk Products (milk, yoghurt, cheese, etc) Meat, Poultry, Offal (beef, goat, lamb, poultry), etc)</t>
  </si>
  <si>
    <t>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t>
  </si>
  <si>
    <t>uuid:b0f8b325-55bb-4d12-a202-7d753a5165b4</t>
  </si>
  <si>
    <t>b0f8b325-55bb-4d12-a202-7d753a5165b4</t>
  </si>
  <si>
    <t>2021-01-21T10:24:36.014+03:00</t>
  </si>
  <si>
    <t>2021-01-21T13:39:42.527+03:00</t>
  </si>
  <si>
    <t>نحتاج مشفى</t>
  </si>
  <si>
    <t>uuid:1982b4dd-7b1d-4e74-be8a-439356289bba</t>
  </si>
  <si>
    <t>1982b4dd-7b1d-4e74-be8a-439356289bba</t>
  </si>
  <si>
    <t>2021-01-21T10:45:10.446+03:00</t>
  </si>
  <si>
    <t>2021-01-21T10:50:13.697+03:00</t>
  </si>
  <si>
    <t>الاب يعمل في اصلاح السيارات</t>
  </si>
  <si>
    <t>uuid:78c3f0d3-c60e-4698-ad1d-2dacabcf34b3</t>
  </si>
  <si>
    <t>78c3f0d3-c60e-4698-ad1d-2dacabcf34b3</t>
  </si>
  <si>
    <t>2021-01-21T11:12:54.467+03:00</t>
  </si>
  <si>
    <t>2021-01-21T12:36:07.886+03:00</t>
  </si>
  <si>
    <t>الاب يعمل بالعتالة</t>
  </si>
  <si>
    <t>نحنا نحتاج لمشفى</t>
  </si>
  <si>
    <t>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t>
  </si>
  <si>
    <t>uuid:1f0e02c2-58c3-49ea-92a8-70ef1e805b65</t>
  </si>
  <si>
    <t>1f0e02c2-58c3-49ea-92a8-70ef1e805b65</t>
  </si>
  <si>
    <t>2021-01-21T11:27:06.143+03:00</t>
  </si>
  <si>
    <t>2021-01-21T11:36:18.928+03:00</t>
  </si>
  <si>
    <t>الاب يعمل في منظمة srd</t>
  </si>
  <si>
    <t>Inaccessible due to cost Expired medicine</t>
  </si>
  <si>
    <t>لقد زارتني منظمة sda وتحدثت معي عن الليشمانيا والكوفيد</t>
  </si>
  <si>
    <t>Hospital for normal delivery Hospital for surgery/ C-section At private primary health care centre/hospital</t>
  </si>
  <si>
    <t>Cereals or tubers (maize, porridge, rice, pasta, bread, rice, bulger, frikeh, kaak, pasta, indomy (noodles), manakish, thick grain-based porridge, potatoes, etc) Vegetables (including leafy vegetables) Meat, Poultry, Offal (beef, goat, lamb, poultry), etc)</t>
  </si>
  <si>
    <t>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t>
  </si>
  <si>
    <t>uuid:30b67c09-7fee-47c8-ab29-aac793584e66</t>
  </si>
  <si>
    <t>30b67c09-7fee-47c8-ab29-aac793584e66</t>
  </si>
  <si>
    <t>2021-01-21T11:58:30.051+03:00</t>
  </si>
  <si>
    <t>2021-01-21T12:08:26.300+03:00</t>
  </si>
  <si>
    <t>الاب يعمل بالحدادة</t>
  </si>
  <si>
    <t>Hospital Emergency services-ambulance Specialist services</t>
  </si>
  <si>
    <t xml:space="preserve">نحتاج مشفى لعلاج الامراض الخطيرة كالسىطان والتهاب الكبد
</t>
  </si>
  <si>
    <t>زارتني منظمة dsa</t>
  </si>
  <si>
    <t>Vegetables (including leafy vegetables) Meat, Poultry, Offal (beef, goat, lamb, poultry), etc) Sugar, Honey, sugar products Oil/Fat (oils, fats, butter, ghee etc) Condiments (spices, tea, coffee, sauces etc) or other miscellaneous food</t>
  </si>
  <si>
    <t>Meat, Poultry, Offal (beef, goat, lamb, poultry), etc) Vegetables (including leafy vegetables) Milk and Milk Products (milk, yoghurt, cheese, etc) Sugar, Honey, sugar products Oil/Fat (oils, fats, butter, ghee etc)</t>
  </si>
  <si>
    <t>uuid:ecc73447-919c-4c7b-b0bf-f7791f9ada14</t>
  </si>
  <si>
    <t>ecc73447-919c-4c7b-b0bf-f7791f9ada14</t>
  </si>
  <si>
    <t>2021-01-21T09:48:09.332+03:00</t>
  </si>
  <si>
    <t>2021-01-21T11:03:11.369+03:00</t>
  </si>
  <si>
    <t>زكرياعباس</t>
  </si>
  <si>
    <t>معونات</t>
  </si>
  <si>
    <t>نرجوا دعم اكثر</t>
  </si>
  <si>
    <t>لامانع عن طريق التواصل الاجتماعي</t>
  </si>
  <si>
    <t>More than that</t>
  </si>
  <si>
    <t>لايوجد فتره محدده</t>
  </si>
  <si>
    <t>Fear Anger Problems sleeping</t>
  </si>
  <si>
    <t>لااعرف</t>
  </si>
  <si>
    <t>لا يجوز</t>
  </si>
  <si>
    <t>uuid:c4a27442-ea9d-4b5f-b9b8-b2dba231395c</t>
  </si>
  <si>
    <t>c4a27442-ea9d-4b5f-b9b8-b2dba231395c</t>
  </si>
  <si>
    <t>2021-01-21T09:27:49.528+02:00</t>
  </si>
  <si>
    <t>2021-01-21T12:05:19.684+02:00</t>
  </si>
  <si>
    <t>ريما طكو</t>
  </si>
  <si>
    <t>باعو سيارة وعم يصرفون منها</t>
  </si>
  <si>
    <t>معلومات عن كوفيد 19</t>
  </si>
  <si>
    <t>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t>
  </si>
  <si>
    <t>uuid:c1cc890c-93b0-4bdc-9a82-b2dda8c17f9c</t>
  </si>
  <si>
    <t>c1cc890c-93b0-4bdc-9a82-b2dda8c17f9c</t>
  </si>
  <si>
    <t>2021-01-21T11:50:47.969+03:00</t>
  </si>
  <si>
    <t>2021-01-21T12:40:36.075+03:00</t>
  </si>
  <si>
    <t>معونات
عمل حر</t>
  </si>
  <si>
    <t>معلومات مفيده</t>
  </si>
  <si>
    <t>تواصل اجتماعي</t>
  </si>
  <si>
    <t>Legumes and nuts e.g. hommos, fouls, beans, chick peas, lentils Vegetables (including leafy vegetables) Fruit (all types) Milk and Milk Products (milk, yoghurt, cheese, etc) Oil/Fat (oils, fats, butter, ghee etc) Condiments (spices, tea, coffee, sauces etc) or other miscellaneous food</t>
  </si>
  <si>
    <t>Legumes and nuts e.g. hommos, fouls, beans, chick peas, lentils Vegetables (including leafy vegetables) Fruit (all types) Oil/Fat (oils, fats, butter, ghee etc) Condiments (spices, tea, coffee, sauces etc) or other miscellaneous food</t>
  </si>
  <si>
    <t>Fear Anger Problems sleeping Econimic</t>
  </si>
  <si>
    <t>Elderly Adult Women</t>
  </si>
  <si>
    <t>لااعلم</t>
  </si>
  <si>
    <t>uuid:fcdea512-2a02-401f-bdad-6ca5220c5892</t>
  </si>
  <si>
    <t>fcdea512-2a02-401f-bdad-6ca5220c5892</t>
  </si>
  <si>
    <t>2021-01-21T10:07:54.170+02:00</t>
  </si>
  <si>
    <t>2021-01-21T11:58:51.102+02:00</t>
  </si>
  <si>
    <t>مستشفى</t>
  </si>
  <si>
    <t>uuid:c11e0adb-85d5-4dbd-ba89-1de527d9745d</t>
  </si>
  <si>
    <t>c11e0adb-85d5-4dbd-ba89-1de527d9745d</t>
  </si>
  <si>
    <t>2021-01-21T13:13:52.246+03:00</t>
  </si>
  <si>
    <t>2021-01-21T13:59:03.278+03:00</t>
  </si>
  <si>
    <t>معونات
مساعدات</t>
  </si>
  <si>
    <t>عدد زيارات اكثر</t>
  </si>
  <si>
    <t>Legumes and nuts e.g. hommos, fouls, beans, chick peas, lentils Milk and Milk Products (milk, yoghurt, cheese, etc) Eggs Condiments (spices, tea, coffee, sauces etc) or other miscellaneous food Oil/Fat (oils, fats, butter, ghee etc)</t>
  </si>
  <si>
    <t>Milk and Milk Products (milk, yoghurt, cheese, etc) Vegetables (including leafy vegetables) Legumes and nuts e.g. hommos, fouls, beans, chick peas, lentils Oil/Fat (oils, fats, butter, ghee etc)</t>
  </si>
  <si>
    <t>Inability to carry out work or daily tasks Econimic Fear</t>
  </si>
  <si>
    <t>Elderly Children</t>
  </si>
  <si>
    <t>طبيعتهم</t>
  </si>
  <si>
    <t>الوضع غير أمن</t>
  </si>
  <si>
    <t>Kidnapping School dropout Neglect Being orphaned or losing care</t>
  </si>
  <si>
    <t>Siblings Parents Women and Child support centers Community/social workers</t>
  </si>
  <si>
    <t>Orphans living in the community Children who have been associated with fighting forces</t>
  </si>
  <si>
    <t>من اجل العيش</t>
  </si>
  <si>
    <t>uuid:df02ac31-362c-416a-9397-a93ced4a149f</t>
  </si>
  <si>
    <t>df02ac31-362c-416a-9397-a93ced4a149f</t>
  </si>
  <si>
    <t>2021-01-21T10:21:56.557+02:00</t>
  </si>
  <si>
    <t>2021-01-21T12:02:38.944+02:00</t>
  </si>
  <si>
    <t>راتب الابن</t>
  </si>
  <si>
    <t>مركز صحي وأدوية</t>
  </si>
  <si>
    <t>Cereals or tubers (maize, porridge, rice, pasta, bread, rice, bulger, frikeh, kaak, pasta, indomy (noodles), manakish, thick grain-based porridge, potatoes, etc) Vegetables (including leafy vegetables) Legumes and nuts e.g. hommos, fouls, beans, chick peas, lentils Eggs Sugar, Honey, sugar products</t>
  </si>
  <si>
    <t>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t>
  </si>
  <si>
    <t>uuid:53e3ae2e-7aed-41fe-93f9-df621c070f4e</t>
  </si>
  <si>
    <t>53e3ae2e-7aed-41fe-93f9-df621c070f4e</t>
  </si>
  <si>
    <t>2021-01-21T14:06:56.952+03:00</t>
  </si>
  <si>
    <t>2021-01-21T14:40:37.453+03:00</t>
  </si>
  <si>
    <t>بعض الاطباء الاختصاصين</t>
  </si>
  <si>
    <t>Fear Econimic Sadness Problems Concentrating</t>
  </si>
  <si>
    <t>Smoking Prayer Speaking to a family member</t>
  </si>
  <si>
    <t>من اجل نظره المجتمع</t>
  </si>
  <si>
    <t>Kidnapping Desire to join armed groups School dropout Neglect Being orphaned or losing care Psychological stress</t>
  </si>
  <si>
    <t>Women and Child support centers Religious leaders Siblings Parents</t>
  </si>
  <si>
    <t>uuid:50b8597c-b98b-4910-a3e8-40987e02c2ff</t>
  </si>
  <si>
    <t>50b8597c-b98b-4910-a3e8-40987e02c2ff</t>
  </si>
  <si>
    <t>2021-01-21T10:37:45.485+02:00</t>
  </si>
  <si>
    <t>2021-01-21T12:02:11.300+02:00</t>
  </si>
  <si>
    <t>الزوج يعمل مع الفصائل لديه راتب</t>
  </si>
  <si>
    <t>Cereals or tubers (maize, porridge, rice, pasta, bread, rice, bulger, frikeh, kaak, pasta, indomy (noodles), manakish, thick grain-based porridge, potatoes, etc) Legumes and nuts e.g. hommos, fouls, beans, chick peas, lentils Eggs Oil/Fat (oils, fats, butter, ghee etc)</t>
  </si>
  <si>
    <t>uuid:a2a9b7d9-d376-4fd1-b799-b5f0f02514e2</t>
  </si>
  <si>
    <t>a2a9b7d9-d376-4fd1-b799-b5f0f02514e2</t>
  </si>
  <si>
    <t>2021-01-21T11:17:34.304+02:00</t>
  </si>
  <si>
    <t>2021-01-21T13:34:04.639+02:00</t>
  </si>
  <si>
    <t>الام تعمل  مستخدمة</t>
  </si>
  <si>
    <t>الدواء</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</si>
  <si>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t>
  </si>
  <si>
    <t>uuid:310e724a-980d-4753-9c88-02301ad6434d</t>
  </si>
  <si>
    <t>310e724a-980d-4753-9c88-02301ad6434d</t>
  </si>
  <si>
    <t>2021-01-21T09:49:06.160+03:00</t>
  </si>
  <si>
    <t>2021-01-21T10:14:03.096+03:00</t>
  </si>
  <si>
    <t>نورة المرعي</t>
  </si>
  <si>
    <t>اعمال حرة متقطعة</t>
  </si>
  <si>
    <t>مركز طبي قريب</t>
  </si>
  <si>
    <t>Some types of medicines are not available in the market Most types of medicines are not available in the market Inaccessible due to transport or other logistical reason</t>
  </si>
  <si>
    <t>درجة سوء التغذية قلت انخفضت لدى الطفلة</t>
  </si>
  <si>
    <t>يوجد مجموعة واتس في المجال الصحي تابعة للمخيم</t>
  </si>
  <si>
    <t>Milk and Milk Products (milk, yoghurt, cheese, etc) Cereals or tubers (maize, porridge, rice, pasta, bread, rice, bulger, frikeh, kaak, pasta, indomy (noodles), manakish, thick grain-based porridge, potatoes, etc)</t>
  </si>
  <si>
    <t>uuid:7c25b1e6-3f33-4b87-bfbc-33f27e9bbdf1</t>
  </si>
  <si>
    <t>7c25b1e6-3f33-4b87-bfbc-33f27e9bbdf1</t>
  </si>
  <si>
    <t>2021-01-21T10:21:35.198+03:00</t>
  </si>
  <si>
    <t>2021-01-21T14:59:22.450+03:00</t>
  </si>
  <si>
    <t>الزوج عامل لدى الفصائل</t>
  </si>
  <si>
    <t>لايوجد مركز طبي قريب من المخيم</t>
  </si>
  <si>
    <t>مفيدة من اجل التوعية حول الامراض</t>
  </si>
  <si>
    <t>التوعية عن طريق وسائل التواصل مفيدة في حال عدن القدرة على الوصول الى المشافي</t>
  </si>
  <si>
    <t>Legumes and nuts e.g. hommos, fouls, beans, chick peas, lentils Milk and Milk Products (milk, yoghurt, cheese, etc) Vegetables (including leafy vegetables) Fruit (all types)</t>
  </si>
  <si>
    <t>uuid:6a395c1e-fc43-4ed0-af46-9a15d4298a72</t>
  </si>
  <si>
    <t>6a395c1e-fc43-4ed0-af46-9a15d4298a72</t>
  </si>
  <si>
    <t>Emergency services-ambulance Primary health care facility Hospital</t>
  </si>
  <si>
    <t>2021-01-21T12:36:08.724+03:00</t>
  </si>
  <si>
    <t>2021-01-21T12:49:44.298+03:00</t>
  </si>
  <si>
    <t>محل مواد غذائية</t>
  </si>
  <si>
    <t>عدم وجود مراكز لعلاج الامراض المزمنة</t>
  </si>
  <si>
    <t>uuid:f9091798-67ad-43eb-8a1a-af21875e6e5d</t>
  </si>
  <si>
    <t>f9091798-67ad-43eb-8a1a-af21875e6e5d</t>
  </si>
  <si>
    <t>2021-01-21T10:02:29.750+03:00</t>
  </si>
  <si>
    <t>2021-01-21T10:47:43.218+03:00</t>
  </si>
  <si>
    <t>سوسن الضبعان</t>
  </si>
  <si>
    <t>Sarmada</t>
  </si>
  <si>
    <t>Inaccessible due to security risks Inaccessible due to cost</t>
  </si>
  <si>
    <t>Milk and Milk Products (milk, yoghurt, cheese, etc) Vegetables (including leafy vegetables)</t>
  </si>
  <si>
    <t>Milk and Milk Products (milk, yoghurt, cheese, etc)</t>
  </si>
  <si>
    <t>Anger Econimic</t>
  </si>
  <si>
    <t xml:space="preserve">بسبب الظروف </t>
  </si>
  <si>
    <t>بسبب العادات والتقاليد وقلة الامان</t>
  </si>
  <si>
    <t>School dropout Neglect Psychological stress</t>
  </si>
  <si>
    <t>بسبب خروجهم من المنزل</t>
  </si>
  <si>
    <t>uuid:d0a6ac4f-92ac-45a9-8cdb-54d6a2bf7c60</t>
  </si>
  <si>
    <t>d0a6ac4f-92ac-45a9-8cdb-54d6a2bf7c60</t>
  </si>
  <si>
    <t>2021-01-21T11:13:33.651+03:00</t>
  </si>
  <si>
    <t>2021-01-21T11:30:39.780+03:00</t>
  </si>
  <si>
    <t>استقراض مبلغ مالي من الاقارب</t>
  </si>
  <si>
    <t xml:space="preserve">معلومات مفيدة طبية </t>
  </si>
  <si>
    <t>Sadness Anger Econimic</t>
  </si>
  <si>
    <t>بسبب الاهمال الذي يعانون منه</t>
  </si>
  <si>
    <t>Lack of awareness of the services Accessibility</t>
  </si>
  <si>
    <t>بسبب العادات والتقاليد وعدم توفر الأمان</t>
  </si>
  <si>
    <t>بسبب خروجهم من المنزل وبسبب الضغوط التي يعانون منها</t>
  </si>
  <si>
    <t>uuid:e40fa95c-68b0-4a11-b0fa-2fe3e513a056</t>
  </si>
  <si>
    <t>e40fa95c-68b0-4a11-b0fa-2fe3e513a056</t>
  </si>
  <si>
    <t>2021-01-21T11:41:10.207+03:00</t>
  </si>
  <si>
    <t>2021-01-21T12:15:33.235+03:00</t>
  </si>
  <si>
    <t>العمل الحر</t>
  </si>
  <si>
    <t>Most types of medicines are not available in the market Inaccessible due to transport or other logistical reason Inaccessible due to cost</t>
  </si>
  <si>
    <t>Anger Sadness Econimic</t>
  </si>
  <si>
    <t>بسبب الاهمال والظروف السيئة</t>
  </si>
  <si>
    <t>School dropout Physical abuse Neglect Psychological stress</t>
  </si>
  <si>
    <t>قضاء الوقت خارج المنزل واللعب</t>
  </si>
  <si>
    <t>uuid:3be9335c-34ec-45c2-96e2-3430094ca95e</t>
  </si>
  <si>
    <t>3be9335c-34ec-45c2-96e2-3430094ca95e</t>
  </si>
  <si>
    <t>2021-01-21T13:25:43.052+03:00</t>
  </si>
  <si>
    <t>2021-01-21T14:13:14.732+03:00</t>
  </si>
  <si>
    <t>جلسات توعية</t>
  </si>
  <si>
    <t>لامكانية التواصل بشكل مستمر</t>
  </si>
  <si>
    <t>بسبب الوضع الراهن</t>
  </si>
  <si>
    <t>بسبب عدم توفرها مجانا</t>
  </si>
  <si>
    <t>School dropout Child labour Early marriage</t>
  </si>
  <si>
    <t>اعمال تهدد حياتهم بالخطر ولاتناسب اعمارهم</t>
  </si>
  <si>
    <t>Awareness / educational activities / psychosocial support Hand crafts Quraan</t>
  </si>
  <si>
    <t>الخروج للعب</t>
  </si>
  <si>
    <t>uuid:1ada61a7-7312-4948-ac22-622958526116</t>
  </si>
  <si>
    <t>1ada61a7-7312-4948-ac22-622958526116</t>
  </si>
  <si>
    <t>2021-01-21T10:14:45.133+02:00</t>
  </si>
  <si>
    <t>2021-01-21T11:09:40.212+02:00</t>
  </si>
  <si>
    <t>محمود السليمان</t>
  </si>
  <si>
    <t>يقوم بأخذ بعض المال من اقربائه</t>
  </si>
  <si>
    <t>Some types of medicines are not available in the market Inaccessible due to transport or other logistical reason</t>
  </si>
  <si>
    <t xml:space="preserve"> الأفضلية لدعم التعليم </t>
  </si>
  <si>
    <t>Vegetables (including leafy vegetables)</t>
  </si>
  <si>
    <t>Sadness moodwings Econimic Anxiety Changes in Appetite Problems sleeping Inability to carry out work or daily tasks Anger</t>
  </si>
  <si>
    <t xml:space="preserve">من الأوضاع الصعبه </t>
  </si>
  <si>
    <t>Smoking</t>
  </si>
  <si>
    <t>غير مسموح خوفا عليهم</t>
  </si>
  <si>
    <t>School dropout Psychological stress</t>
  </si>
  <si>
    <t>uuid:d42edf81-8ebb-4bf4-a0a6-c3a93904b912</t>
  </si>
  <si>
    <t>d42edf81-8ebb-4bf4-a0a6-c3a93904b912</t>
  </si>
  <si>
    <t>2021-01-21T11:23:09.503+02:00</t>
  </si>
  <si>
    <t>2021-01-21T11:47:17.073+02:00</t>
  </si>
  <si>
    <t>Anger Sadness Econimic Changes in Appetite Problems sleeping</t>
  </si>
  <si>
    <t xml:space="preserve">نخاف عليهم من الوضع </t>
  </si>
  <si>
    <t>uuid:d0d10164-ccc1-4a17-a7c6-565949003b49</t>
  </si>
  <si>
    <t>d0d10164-ccc1-4a17-a7c6-565949003b49</t>
  </si>
  <si>
    <t>2021-01-21T13:48:39.777+02:00</t>
  </si>
  <si>
    <t>2021-01-21T14:10:33.891+02:00</t>
  </si>
  <si>
    <t>Fruit (all types) Vegetables (including leafy vegetables) Legumes and nuts e.g. hommos, fouls, beans, chick peas, lentils</t>
  </si>
  <si>
    <t>Fear Anger Sadness moodwings Econimic Anxiety Family conflict Changes in Appetite Hopelessness Problems sleeping Conflict within community Inability to carry out work or daily tasks Problems Concentrating</t>
  </si>
  <si>
    <t xml:space="preserve">بسبب الوضع الراهن في البلد وعدم الاستقرار </t>
  </si>
  <si>
    <t>Prayer Smoking Speaking to a family member Speaking to a friend Exercise Has professional consultation</t>
  </si>
  <si>
    <t>Kidnapping School dropout Child labour Begging Early marriage Physical abuse Neglect Sexual abuse Psychological stress Physical or psychological disabilities due to the war</t>
  </si>
  <si>
    <t xml:space="preserve">العمل في مغسلة </t>
  </si>
  <si>
    <t>Religious leaders Siblings Neighbours School teachers Parents Relatives Community/social workers</t>
  </si>
  <si>
    <t>uuid:74e01320-2807-4979-a40b-c5d4cb06fbd4</t>
  </si>
  <si>
    <t>74e01320-2807-4979-a40b-c5d4cb06fbd4</t>
  </si>
  <si>
    <t>2021-01-21T11:34:44.908+02:00</t>
  </si>
  <si>
    <t>2021-01-21T12:04:02.646+02:00</t>
  </si>
  <si>
    <t xml:space="preserve">نجاح صالح العمر </t>
  </si>
  <si>
    <t>Public transit</t>
  </si>
  <si>
    <t>Security issues Financial issues</t>
  </si>
  <si>
    <t xml:space="preserve">بسبب الوضع الاقتصادي </t>
  </si>
  <si>
    <t>Anger moodwings Econimic Anxiety Problems sleeping</t>
  </si>
  <si>
    <t>Adult Women Adult Men Elderly</t>
  </si>
  <si>
    <t xml:space="preserve">بسبب الاوضاع الامنية </t>
  </si>
  <si>
    <t>Painting / re-creational activity Awareness / educational activities / psychosocial support Entertainement activities</t>
  </si>
  <si>
    <t>Children living on the street Children separated from their parents Child-headed households</t>
  </si>
  <si>
    <t xml:space="preserve">لايوجد شيء يفعلونه </t>
  </si>
  <si>
    <t>uuid:224ea3e4-8f26-487d-93c3-d3e3d9930186</t>
  </si>
  <si>
    <t>224ea3e4-8f26-487d-93c3-d3e3d9930186</t>
  </si>
  <si>
    <t>2021-01-21T12:37:29.006+02:00</t>
  </si>
  <si>
    <t>2021-01-21T13:11:14.182+02:00</t>
  </si>
  <si>
    <t xml:space="preserve">بسبب الاوضاع  الاقتصادية </t>
  </si>
  <si>
    <t>Anger Sadness moodwings</t>
  </si>
  <si>
    <t>Adult Women Children Elderly</t>
  </si>
  <si>
    <t>بسبب ضغوطات الحياة</t>
  </si>
  <si>
    <t>Hand crafts Awareness / educational activities / psychosocial support Entertainement activities</t>
  </si>
  <si>
    <t xml:space="preserve">لا يوجد شيء يفعلونه </t>
  </si>
  <si>
    <t>uuid:ce413e0a-93a4-487f-b0c5-01a3f94d30e8</t>
  </si>
  <si>
    <t>ce413e0a-93a4-487f-b0c5-01a3f94d30e8</t>
  </si>
  <si>
    <t>2021-01-21T14:40:34.880+02:00</t>
  </si>
  <si>
    <t>2021-01-21T15:01:11.093+02:00</t>
  </si>
  <si>
    <t xml:space="preserve">تاجر </t>
  </si>
  <si>
    <t>Security issues</t>
  </si>
  <si>
    <t>Fear Anger moodwings Changes in Appetite</t>
  </si>
  <si>
    <t xml:space="preserve">بسبب الاوضاع الراهنة </t>
  </si>
  <si>
    <t>Skills building services Health services</t>
  </si>
  <si>
    <t>Kidnapping Desire to join armed groups</t>
  </si>
  <si>
    <t>Community/social workers Women and Child support centers</t>
  </si>
  <si>
    <t>Awareness / educational activities / psychosocial support Entertainement activities Painting / re-creational activity</t>
  </si>
  <si>
    <t>uuid:3c2f6d44-f08e-4b12-87ae-8d0a54fe665c</t>
  </si>
  <si>
    <t>3c2f6d44-f08e-4b12-87ae-8d0a54fe665c</t>
  </si>
  <si>
    <t>2021-01-21T10:15:28.459+02:00</t>
  </si>
  <si>
    <t>2021-01-21T10:48:28.913+02:00</t>
  </si>
  <si>
    <t>فاطمه رسيلي</t>
  </si>
  <si>
    <t>اعمال حره</t>
  </si>
  <si>
    <t>Transportation issues No services available</t>
  </si>
  <si>
    <t>Anger Sadness moodwings Econimic Family conflict Changes in Appetite Problems sleeping</t>
  </si>
  <si>
    <t>بسبب شدة وسوء الظروف المعيشية</t>
  </si>
  <si>
    <t>بسبب قلة الامان</t>
  </si>
  <si>
    <t>Hand crafts Quraan Awareness / educational activities / psychosocial support Entertainement activities</t>
  </si>
  <si>
    <t>لا يوجد شيء يفعلونه</t>
  </si>
  <si>
    <t>uuid:4d67c7f8-5424-495c-9d45-5a649a63ad68</t>
  </si>
  <si>
    <t>4d67c7f8-5424-495c-9d45-5a649a63ad68</t>
  </si>
  <si>
    <t>2021-01-21T11:26:44.495+02:00</t>
  </si>
  <si>
    <t>2021-01-21T11:54:42.260+02:00</t>
  </si>
  <si>
    <t>Anger moodwings Family conflict</t>
  </si>
  <si>
    <t>بسبب الوضع المعيشي</t>
  </si>
  <si>
    <t>بسبب قله الامان</t>
  </si>
  <si>
    <t>Kidnapping Neglect Psychological stress</t>
  </si>
  <si>
    <t>uuid:8cbb53d9-4181-48ae-8677-58dbea43f1df</t>
  </si>
  <si>
    <t>8cbb53d9-4181-48ae-8677-58dbea43f1df</t>
  </si>
  <si>
    <t>2021-01-21T09:18:50.534+02:00</t>
  </si>
  <si>
    <t>2021-01-21T09:37:23.822+02:00</t>
  </si>
  <si>
    <t>بشار الاسماعيل</t>
  </si>
  <si>
    <t>Atma</t>
  </si>
  <si>
    <t>العمل في سوبرماركت . اغاثات انسانية(( سلة شهرية))</t>
  </si>
  <si>
    <t xml:space="preserve">مركز اسعاف ثابت </t>
  </si>
  <si>
    <t>سوء الوضع المعيشي 
انعدام الأمن</t>
  </si>
  <si>
    <t>Lack of awareness Lack of transportation Security problems</t>
  </si>
  <si>
    <t>من اجل الدراسة</t>
  </si>
  <si>
    <t>uuid:aeaea4ba-9c10-4f47-a7d5-f138ffe13abf</t>
  </si>
  <si>
    <t>aeaea4ba-9c10-4f47-a7d5-f138ffe13abf</t>
  </si>
  <si>
    <t>2021-01-21T09:50:05.456+02:00</t>
  </si>
  <si>
    <t>2021-01-21T10:14:50.346+02:00</t>
  </si>
  <si>
    <t>عمل يدوي - سلة شهرية</t>
  </si>
  <si>
    <t>طبيب عيون
طبيب عظمية 
طبيب اعصاب</t>
  </si>
  <si>
    <t>صعوبة تأمين مستلزمات المنزل</t>
  </si>
  <si>
    <t>uuid:fb4703c9-9c39-47ec-9b99-a23dd31023a5</t>
  </si>
  <si>
    <t>fb4703c9-9c39-47ec-9b99-a23dd31023a5</t>
  </si>
  <si>
    <t>2021-01-21T10:26:59.622+02:00</t>
  </si>
  <si>
    <t>2021-01-21T11:02:39.429+02:00</t>
  </si>
  <si>
    <t>سلة شهرية 
اعمال يدوية</t>
  </si>
  <si>
    <t>طبيب اطفال</t>
  </si>
  <si>
    <t>بسبب سوء الوضع المعيشي 
ضيق مكان السكن</t>
  </si>
  <si>
    <t>سوء الوضع الأمني</t>
  </si>
  <si>
    <t>Kidnapping School dropout Begging Being orphaned or losing care Psychological stress</t>
  </si>
  <si>
    <t>Religious leaders School teachers Parents</t>
  </si>
  <si>
    <t>Sport activity Quraan Hand crafts Painting / re-creational activity Entertainement activities</t>
  </si>
  <si>
    <t>uuid:f20fc610-2581-4bd3-8b26-0bd3f0f0ddbd</t>
  </si>
  <si>
    <t>f20fc610-2581-4bd3-8b26-0bd3f0f0ddbd</t>
  </si>
  <si>
    <t>2021-01-21T11:02:51.540+02:00</t>
  </si>
  <si>
    <t>2021-01-21T11:45:02.461+02:00</t>
  </si>
  <si>
    <t>عامل يدوي - سلة شهرية</t>
  </si>
  <si>
    <t xml:space="preserve">طبيب اطفال 
</t>
  </si>
  <si>
    <t>التواصل الدائم عن طريق الواتس اب</t>
  </si>
  <si>
    <t>Vegetables (including leafy vegetables) Fruit (all types)</t>
  </si>
  <si>
    <t>moodwings Anger Sadness Fear</t>
  </si>
  <si>
    <t>Adult Women Adult Men Elderly Children</t>
  </si>
  <si>
    <t>النزوح 
سوء الوضع الامني والاقتصادي</t>
  </si>
  <si>
    <t>Kidnapping Desire to join armed groups School dropout Child labour Begging Early marriage Being orphaned or losing care</t>
  </si>
  <si>
    <t>العمل باعمال شاقة</t>
  </si>
  <si>
    <t>uuid:21f8ad7f-1fcb-4eb7-af91-48bf11d98855</t>
  </si>
  <si>
    <t>21f8ad7f-1fcb-4eb7-af91-48bf11d98855</t>
  </si>
  <si>
    <t>2021-01-21T09:20:13.304+03:00</t>
  </si>
  <si>
    <t>2021-01-21T14:16:31.411+03:00</t>
  </si>
  <si>
    <t>فاتن عبدالله الخليل</t>
  </si>
  <si>
    <t>الزوج عامل بدخل بسيط بالاضافة لسلة مساعدات انسانية</t>
  </si>
  <si>
    <t>توعية عن فيروس كورونا وكيفية الوقاية منه</t>
  </si>
  <si>
    <t>أهمية الحفاظ على التباعد الاجتماعي واخد تدابير الوقاية</t>
  </si>
  <si>
    <t>Vegetables (including leafy vegetables) Fruit (all types) Legumes and nuts e.g. hommos, fouls, beans, chick peas, lentils</t>
  </si>
  <si>
    <t>Changes in Appetite Problems sleeping Fear</t>
  </si>
  <si>
    <t>الفئة الاكثر ضعفا في المجتمع..تحمل مسؤولية اكبر</t>
  </si>
  <si>
    <t>Prayer Has professional consultation Exercise Speaking to a friend</t>
  </si>
  <si>
    <t>عادات وتقاليد بسبب الخوف من الخطف</t>
  </si>
  <si>
    <t>Kidnapping Child labour Physical abuse</t>
  </si>
  <si>
    <t>عمالة تؤذي الطفل مثل حمل الاوزان الثقيلة</t>
  </si>
  <si>
    <t>Siblings Parents Relatives School teachers Community/social workers</t>
  </si>
  <si>
    <t>Sport activity Quraan Hand crafts Awareness / educational activities / psychosocial support Painting / re-creational activity</t>
  </si>
  <si>
    <t>uuid:ca483619-04ce-4c11-99a8-070876e12e27</t>
  </si>
  <si>
    <t>ca483619-04ce-4c11-99a8-070876e12e27</t>
  </si>
  <si>
    <t>2021-01-21T09:52:22.926+03:00</t>
  </si>
  <si>
    <t>2021-01-21T14:27:34.109+03:00</t>
  </si>
  <si>
    <t>الاب عامل يوجد سلة مساعدات انسانية</t>
  </si>
  <si>
    <t xml:space="preserve"> فيروس كورونا وكيفية الوقاية منه اهمية الحجر الصحي في حالة الاصابة بالفيروس</t>
  </si>
  <si>
    <t>الحفاظ على التباعد وتحديد اوقات محددة للمراجعة والمتابعة</t>
  </si>
  <si>
    <t>Hospital for normal delivery Hospital for surgery/ C-section At home with traditional midwife or non-professional</t>
  </si>
  <si>
    <t>Legumes and nuts e.g. hommos, fouls, beans, chick peas, lentils Fruit (all types) Vegetables (including leafy vegetables)</t>
  </si>
  <si>
    <t>Changes in Appetite Sadness Fear Anger</t>
  </si>
  <si>
    <t xml:space="preserve">لانن الفئة الاضعف بالمجتمع </t>
  </si>
  <si>
    <t>Speaking to a friend Prayer Exercise Has professional consultation</t>
  </si>
  <si>
    <t xml:space="preserve">الخوف من الخطف </t>
  </si>
  <si>
    <t>Kidnapping School dropout Child labour Early marriage Physical abuse Sexual abuse Physical or psychological disabilities due to the war</t>
  </si>
  <si>
    <t>الطفل غير قادر ع حمل الاوزان الثقيلة.. عمالة تؤذي الطفل</t>
  </si>
  <si>
    <t>School teachers Relatives Community/social workers Women and Child support centers</t>
  </si>
  <si>
    <t>Quraan Hand crafts Painting / re-creational activity Awareness / educational activities / psychosocial support Entertainement activities</t>
  </si>
  <si>
    <t>uuid:1aaf464c-2bf6-434b-9038-59184dc30646</t>
  </si>
  <si>
    <t>1aaf464c-2bf6-434b-9038-59184dc30646</t>
  </si>
  <si>
    <t>2021-01-21T10:17:33.893+03:00</t>
  </si>
  <si>
    <t>2021-01-21T14:35:21.272+03:00</t>
  </si>
  <si>
    <t>الام معلمة مدرسة ويوجد سلة مساعدات انسانية</t>
  </si>
  <si>
    <t xml:space="preserve"> القمل والجرب توعية عند فيروس كورونا</t>
  </si>
  <si>
    <t>Fear Sadness moodwings Changes in Appetite Problems sleeping Problems Concentrating</t>
  </si>
  <si>
    <t>بسبب الضغوطات الاجتماعية والمسؤولية الكبيرة الملقاة على عاتق المرأة</t>
  </si>
  <si>
    <t>Prayer Exercise</t>
  </si>
  <si>
    <t>مافي آمان خوف من الخطف</t>
  </si>
  <si>
    <t>Kidnapping Hired by armed groups School dropout Child labour Begging Early marriage Physical abuse Neglect Sexual abuse Being orphaned or losing care Physical or psychological disabilities due to the war Psychological stress</t>
  </si>
  <si>
    <t>اعمال شاقة على الطفل مثل حداد واعمال البناء</t>
  </si>
  <si>
    <t>School teachers Parents Relatives Community/social workers Women and Child support centers</t>
  </si>
  <si>
    <t>uuid:86d2c37c-3c0a-48d0-9315-ec86438e5a3c</t>
  </si>
  <si>
    <t>86d2c37c-3c0a-48d0-9315-ec86438e5a3c</t>
  </si>
  <si>
    <t>2021-01-21T11:25:58.097+03:00</t>
  </si>
  <si>
    <t>2021-01-21T14:59:14.401+03:00</t>
  </si>
  <si>
    <t>سلة مساعدات انسانية. الاب عاطل عن العمل</t>
  </si>
  <si>
    <t>توعية عن امراض القمل والجرب والنظافة الشخصية والامراض المعدية</t>
  </si>
  <si>
    <t>اهمية الحفاظ على التباعد والابتعاد عن الازدحام</t>
  </si>
  <si>
    <t>Hospital for normal delivery Hospital for surgery/ C-section At home with skilled birth attendant</t>
  </si>
  <si>
    <t>Cereals or tubers (maize, porridge, rice, pasta, bread, rice, bulger, frikeh, kaak, pasta, indomy (noodles), manakish, thick grain-based porridge, potatoes, etc) Milk and Milk Products (milk, yoghurt, cheese, etc) Oil/Fat (oils, fats, butter, ghee etc)</t>
  </si>
  <si>
    <t>Vegetables (including leafy vegetables) Meat, Poultry, Offal (beef, goat, lamb, poultry), etc)</t>
  </si>
  <si>
    <t>High food prices/no money to buy Market is too far Other</t>
  </si>
  <si>
    <t>سوء الخدمات من ترصيف للطرقات وقلة المواصلات وبعد السوق عن المنزل</t>
  </si>
  <si>
    <t>Fear moodwings Changes in Appetite Problems sleeping Hopelessness Problems Concentrating Family conflict</t>
  </si>
  <si>
    <t>Adult Women Elderly Children</t>
  </si>
  <si>
    <t>الفئة الاكثر ضعفا في المجتمع.. لا يوجد معيل لكبار السن</t>
  </si>
  <si>
    <t>Speaking to a friend Prayer Has professional consultation Violence</t>
  </si>
  <si>
    <t>خوف من الخطف والعنف الجنسي</t>
  </si>
  <si>
    <t>Kidnapping Hired by armed groups School dropout Child labour Begging Early marriage Physical abuse Neglect Sexual abuse Being orphaned or losing care Physical or psychological disabilities due to the war</t>
  </si>
  <si>
    <t>الطفل يعمل في جمع مواد بلاستيكية لبيعها   وهو شي يضر بصحة الطفل</t>
  </si>
  <si>
    <t>Lack of awareness Lack of transportation Other</t>
  </si>
  <si>
    <t>الفقر والجهل</t>
  </si>
  <si>
    <t>يعمل الطفل في جمع الاشياء البلاستيكة وبيعها لتقديم المساعدة للاسرة</t>
  </si>
  <si>
    <t>uuid:65443d5f-06a0-438a-b7a0-a0f486a49e70</t>
  </si>
  <si>
    <t>65443d5f-06a0-438a-b7a0-a0f486a49e70</t>
  </si>
  <si>
    <t>2021-01-21T11:58:49.765+03:00</t>
  </si>
  <si>
    <t>2021-01-21T15:07:15.744+03:00</t>
  </si>
  <si>
    <t>سلة مساعدات انسانية والاب والأبن الاكبر عاملين</t>
  </si>
  <si>
    <t>Inaccessible due to transport or other logistical reason Inaccessible due to cost</t>
  </si>
  <si>
    <t>كيفية الوقاية من فيروس كورونا...</t>
  </si>
  <si>
    <t xml:space="preserve">للحفاظ على التباعد الاجتماعي </t>
  </si>
  <si>
    <t>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t>
  </si>
  <si>
    <t>Vegetables (including leafy vegetables) Legumes and nuts e.g. hommos, fouls, beans, chick peas, lentils Milk and Milk Products (milk, yoghurt, cheese, etc)</t>
  </si>
  <si>
    <t>Market is too far High food prices/no money to buy Other</t>
  </si>
  <si>
    <t>الدخل غير كافي</t>
  </si>
  <si>
    <t>Fear Anger Sadness Changes in Appetite Problems sleeping Problems Concentrating Family conflict</t>
  </si>
  <si>
    <t>Children Adult Women Adult Men</t>
  </si>
  <si>
    <t>العمل الشاق والتحمل مسؤوليات كبيرة ولان الطفل يتأثر بشكل كبير بالمجتمع وهو الفئة الاضعف في المجتمع</t>
  </si>
  <si>
    <t>Speaking to a family member Speaking to a friend Exercise Prayer Withdrawal/Isolation</t>
  </si>
  <si>
    <t>الخوف من الخطف وطبيعية البيئة الاجتماعية</t>
  </si>
  <si>
    <t>عمالة مؤذية للطفل مثل حداد</t>
  </si>
  <si>
    <t>عمل الطفل لتقديم المساعدة للاسرة</t>
  </si>
  <si>
    <t>الطفل يعمل في البناء والعمار لمساعدة الاب في الدخل</t>
  </si>
  <si>
    <t>uuid:735651db-15c3-4f27-b646-e4e2a28afef8</t>
  </si>
  <si>
    <t>735651db-15c3-4f27-b646-e4e2a28afef8</t>
  </si>
  <si>
    <t>2021-01-21T09:51:52.287+02:00</t>
  </si>
  <si>
    <t>2021-01-21T10:30:04.085+02:00</t>
  </si>
  <si>
    <t>إيفين داود</t>
  </si>
  <si>
    <t>سيارة قلاب</t>
  </si>
  <si>
    <t>مشفى قلبية...دكتورة جلدية</t>
  </si>
  <si>
    <t>Other Pediatric medicine</t>
  </si>
  <si>
    <t>دواء للسعال والمسكنات</t>
  </si>
  <si>
    <t>Fear Other</t>
  </si>
  <si>
    <t>تبول لا إرادي</t>
  </si>
  <si>
    <t>بسبب القصف...</t>
  </si>
  <si>
    <t>لا يوجد أمان....بسبب العادات والتقاليد</t>
  </si>
  <si>
    <t>Kidnapping Physical abuse</t>
  </si>
  <si>
    <t>حدائق..</t>
  </si>
  <si>
    <t>uuid:986bc2cc-f1a3-4f79-b887-dfec39cb1570</t>
  </si>
  <si>
    <t>986bc2cc-f1a3-4f79-b887-dfec39cb1570</t>
  </si>
  <si>
    <t>2021-01-21T10:35:58.987+02:00</t>
  </si>
  <si>
    <t>2021-01-21T10:48:52.504+02:00</t>
  </si>
  <si>
    <t>Fear Problems sleeping</t>
  </si>
  <si>
    <t>بسبب الخوف من الطيارة...والحرب</t>
  </si>
  <si>
    <t>لا أحب الخروج من المنزل</t>
  </si>
  <si>
    <t>Hand crafts Painting / re-creational activity</t>
  </si>
  <si>
    <t>uuid:ed003254-ca36-4216-8ff7-da14efde8caa</t>
  </si>
  <si>
    <t>ed003254-ca36-4216-8ff7-da14efde8caa</t>
  </si>
  <si>
    <t>2021-01-21T11:53:04.336+02:00</t>
  </si>
  <si>
    <t>2021-01-21T12:12:39.699+02:00</t>
  </si>
  <si>
    <t>تعمل الفتاة كاتبة لدى طبيب</t>
  </si>
  <si>
    <t>طبيب عظيمة وحروق</t>
  </si>
  <si>
    <t>أدوية إلتهاب المفاصل</t>
  </si>
  <si>
    <t>Anger Family conflict</t>
  </si>
  <si>
    <t>بسبب كبر السن</t>
  </si>
  <si>
    <t>بسبب الخوف وعدم الأمان</t>
  </si>
  <si>
    <t>uuid:9f30ef36-0543-447f-bec8-f446728e3555</t>
  </si>
  <si>
    <t>9f30ef36-0543-447f-bec8-f446728e3555</t>
  </si>
  <si>
    <t>Painting / re-creational activity</t>
  </si>
  <si>
    <t>2021-01-21T09:27:17.218+03:00</t>
  </si>
  <si>
    <t>2021-01-21T13:57:54.564+03:00</t>
  </si>
  <si>
    <t>ندوه المحمود</t>
  </si>
  <si>
    <t>السلل الغذائية..وشغل بسيط للأب</t>
  </si>
  <si>
    <t>Primary health care facility Hospital Specialist services Emergency services-ambulance</t>
  </si>
  <si>
    <t>عيادات عينية ....</t>
  </si>
  <si>
    <t>كانت جلسات عن الكورونا وكيفية الوقاية منه</t>
  </si>
  <si>
    <t xml:space="preserve">لأخذ الاجراءات المناسبة والتباعد الإجتماعي </t>
  </si>
  <si>
    <t xml:space="preserve">بعض التحاليل الطبية : تحاليل النمو </t>
  </si>
  <si>
    <t>Anger Fear Sadness Anxiety Family conflict</t>
  </si>
  <si>
    <t xml:space="preserve">لانهم اكثر ضعفا في المجتمع </t>
  </si>
  <si>
    <t>عدم توفر الأمان بالمنطقة</t>
  </si>
  <si>
    <t>Kidnapping School dropout Being orphaned or losing care Neglect</t>
  </si>
  <si>
    <t>Parents Relatives School teachers</t>
  </si>
  <si>
    <t>Awareness / educational activities / psychosocial support Sport activity Hand crafts Entertainement activities</t>
  </si>
  <si>
    <t>uuid:763adcd9-019d-4a6e-854e-0c87c10da31d</t>
  </si>
  <si>
    <t>763adcd9-019d-4a6e-854e-0c87c10da31d</t>
  </si>
  <si>
    <t>2021-01-21T10:03:35.421+03:00</t>
  </si>
  <si>
    <t>2021-01-21T14:26:54.882+03:00</t>
  </si>
  <si>
    <t xml:space="preserve">سلتين غذائية - يعمل الأب أعمال حرة </t>
  </si>
  <si>
    <t xml:space="preserve">عيادة جلدية - عيادة عينية </t>
  </si>
  <si>
    <t>جلسات عن مخاطر الكورونا</t>
  </si>
  <si>
    <t xml:space="preserve">الإحتفاظ على التباعد الإجتماعي لتقليل من الخطورة على كبار السن </t>
  </si>
  <si>
    <t>At private primary health care centre/hospital Hospital for normal delivery Hospital for surgery/ C-section</t>
  </si>
  <si>
    <t>Family conflict Fear Sadness Anxiety Problems sleeping Anger</t>
  </si>
  <si>
    <t>العنف من قبل الزوج</t>
  </si>
  <si>
    <t>Speaking to a friend Speaking to a family member Exercise Prayer</t>
  </si>
  <si>
    <t>عدم توفر الآمان</t>
  </si>
  <si>
    <t>School dropout Being orphaned or losing care Kidnapping Psychological stress Neglect</t>
  </si>
  <si>
    <t>Relatives Community/social workers Parents</t>
  </si>
  <si>
    <t>Awareness / educational activities / psychosocial support Entertainement activities Quraan</t>
  </si>
  <si>
    <t>uuid:f93c8f18-1c7f-4d14-a781-fb5748aa8f07</t>
  </si>
  <si>
    <t>f93c8f18-1c7f-4d14-a781-fb5748aa8f07</t>
  </si>
  <si>
    <t>2021-01-21T10:58:57.051+03:00</t>
  </si>
  <si>
    <t>2021-01-21T14:41:45.762+03:00</t>
  </si>
  <si>
    <t>سلة غذائية وكفالة يتيم</t>
  </si>
  <si>
    <t>Emergency services-ambulance Specialist services Hospital Primary health care facility</t>
  </si>
  <si>
    <t>Inaccessible due to cost Inaccessible due to transport or other logistical reason Some types of medicines are not available in the market</t>
  </si>
  <si>
    <t xml:space="preserve">جلسات كورونا - نظافة شخصية - الأمراض المعدية </t>
  </si>
  <si>
    <t>Cereals or tubers (maize, porridge, rice, pasta, bread, rice, bulger, frikeh, kaak, pasta, indomy (noodles), manakish, thick grain-based porridge, potatoes, etc) Legumes and nuts e.g. hommos, fouls, beans, chick peas, lentils Eggs</t>
  </si>
  <si>
    <t>Sadness Problems sleeping Inability to carry out work or daily tasks Fear Anxiety</t>
  </si>
  <si>
    <t>لانها تعاني مع اطفالها بعد فقدان زوجها</t>
  </si>
  <si>
    <t>عدم توفر الامان</t>
  </si>
  <si>
    <t>Kidnapping School dropout Physical abuse Neglect</t>
  </si>
  <si>
    <t>Religious leaders Relatives</t>
  </si>
  <si>
    <t>uuid:2607e85c-b1fa-4ef4-a008-89d8bc33ec97</t>
  </si>
  <si>
    <t>2607e85c-b1fa-4ef4-a008-89d8bc33ec97</t>
  </si>
  <si>
    <t>2021-01-21T11:26:01.039+03:00</t>
  </si>
  <si>
    <t>2021-01-21T14:53:48.967+03:00</t>
  </si>
  <si>
    <t xml:space="preserve">عمل الاب على عربة بيع الخبز </t>
  </si>
  <si>
    <t>جلسات توعية عن الكورونا</t>
  </si>
  <si>
    <t>Anger Fear Sadness Econimic Anxiety Family conflict</t>
  </si>
  <si>
    <t xml:space="preserve">بسبب عصبية الزوج وعدم ثقته بالمجتمع </t>
  </si>
  <si>
    <t>Stigma Security</t>
  </si>
  <si>
    <t>Kidnapping Being orphaned or losing care Physical or psychological disabilities due to the war Neglect Desire to join armed groups</t>
  </si>
  <si>
    <t>Community/social workers School teachers Parents</t>
  </si>
  <si>
    <t>Entertainement activities Sport activity Hand crafts</t>
  </si>
  <si>
    <t>Children living on the street Children who have been associated with fighting forces Orphans living in the community</t>
  </si>
  <si>
    <t>uuid:c2669f3c-f554-4e17-b829-b4d12555014f</t>
  </si>
  <si>
    <t>c2669f3c-f554-4e17-b829-b4d12555014f</t>
  </si>
  <si>
    <t>2021-01-21T10:35:24.741+03:00</t>
  </si>
  <si>
    <t>2021-01-21T11:07:36.993+03:00</t>
  </si>
  <si>
    <t>سلاف سعيد</t>
  </si>
  <si>
    <t>عمل الزوج ميكانيكي</t>
  </si>
  <si>
    <t>مشفى حروق واطفال</t>
  </si>
  <si>
    <t>التوعية بأمور النظافة والوقاية من الأمراض التنفسية</t>
  </si>
  <si>
    <t>ممكن عمل مجموعة توعية للمخيم عن طريق الوتس لعدم قدرة العائلة على إستقبال العاملين بشكل دائم</t>
  </si>
  <si>
    <t>بسبب قلة المال</t>
  </si>
  <si>
    <t>بسبب الوحام وعدم القابلية على الطعام</t>
  </si>
  <si>
    <t>Fear Problems sleeping Econimic</t>
  </si>
  <si>
    <t>لأنهم يعانون من تسريب مياه من سقف الغرفة ويخافون من سقوط السقف أثناء المطر</t>
  </si>
  <si>
    <t>نوكل امرنا لله</t>
  </si>
  <si>
    <t>Health services Skills building services</t>
  </si>
  <si>
    <t>لان الأقارب جميعهم يسكنون في اماكن قريبة</t>
  </si>
  <si>
    <t>مخاطر الطريق</t>
  </si>
  <si>
    <t>uuid:87541d2e-4798-46c8-b209-1b274abf3aed</t>
  </si>
  <si>
    <t>87541d2e-4798-46c8-b209-1b274abf3aed</t>
  </si>
  <si>
    <t>2021-01-21T11:12:14.383+03:00</t>
  </si>
  <si>
    <t>2021-01-21T11:42:31.011+03:00</t>
  </si>
  <si>
    <t>عمل الزوج عامل حداد</t>
  </si>
  <si>
    <t>مشفى حروق وعظمية وجلديةمعظم</t>
  </si>
  <si>
    <t>Some types of medicines are not available in the market Inaccessible due to cost Other, specify</t>
  </si>
  <si>
    <t>معظم الادوية غير متوفرة في مرفق الصحة</t>
  </si>
  <si>
    <t>Anger Family conflict Conflict within community</t>
  </si>
  <si>
    <t>بسبب الضغط لأنهم مسؤولين عن عائلة والمال لايلبي الاحتياجاتتأقلنا</t>
  </si>
  <si>
    <t>Prayer Speaking to a family member Smoking</t>
  </si>
  <si>
    <t>Accessibility Other</t>
  </si>
  <si>
    <t>نحاول التأقلم</t>
  </si>
  <si>
    <t>لغياب الأمان ولعدم توفر مواصلات</t>
  </si>
  <si>
    <t>Kidnapping Being orphaned or losing care Sexual abuse Physical abuse</t>
  </si>
  <si>
    <t>Awareness / educational activities / psychosocial support Hand crafts Entertainement activities</t>
  </si>
  <si>
    <t>uuid:06f139c6-447d-4d72-8702-3b8d746315f9</t>
  </si>
  <si>
    <t>06f139c6-447d-4d72-8702-3b8d746315f9</t>
  </si>
  <si>
    <t>2021-01-21T12:30:32.946+03:00</t>
  </si>
  <si>
    <t>2021-01-21T12:46:55.387+03:00</t>
  </si>
  <si>
    <t>مشفى حروق وعيادات كلى</t>
  </si>
  <si>
    <t>Some types of medicines are not available in the market Other, specify</t>
  </si>
  <si>
    <t>لايوجد مال</t>
  </si>
  <si>
    <t>عملولنا جلسات توعية بالامراض</t>
  </si>
  <si>
    <t>Fear moodwings Family conflict Problems Concentrating</t>
  </si>
  <si>
    <t>لأنهم الاضعف</t>
  </si>
  <si>
    <t>مافي أمان وعاداتنا مابتسمح</t>
  </si>
  <si>
    <t>Kidnapping Early marriage Neglect</t>
  </si>
  <si>
    <t>Siblings School teachers Parents</t>
  </si>
  <si>
    <t>ابني يعمل ليساعدني في المصروف</t>
  </si>
  <si>
    <t>uuid:9cbe9e70-7faa-4eab-871c-3eaec7c26206</t>
  </si>
  <si>
    <t>9cbe9e70-7faa-4eab-871c-3eaec7c26206</t>
  </si>
  <si>
    <t>2021-01-19T16:45:52.970+03:00</t>
  </si>
  <si>
    <t>2021-01-21T16:04:54.637+03:00</t>
  </si>
  <si>
    <t>Hanan Alkhder</t>
  </si>
  <si>
    <t xml:space="preserve">بيع سلة غذائية الشهرية </t>
  </si>
  <si>
    <t>نعم :
 العيادة العينية - عيادة جلدية</t>
  </si>
  <si>
    <t>أدوية تتعلق بالأمراض الجلدية ( مراهم - بخاخ جلدي )</t>
  </si>
  <si>
    <t>Fear Sadness Anxiety Family conflict</t>
  </si>
  <si>
    <t>لان النساء والأطفال اكثر ضعفا بالمجمتع</t>
  </si>
  <si>
    <t>Speaking to a family member Speaking to a friend Has professional consultation</t>
  </si>
  <si>
    <t>Kidnapping School dropout Physical abuse Being orphaned or losing care Child labour</t>
  </si>
  <si>
    <t xml:space="preserve">بيع المواد الغذائية في الشوارع - بيع الدخان بين السيارات  - بيع الازهار على عربة </t>
  </si>
  <si>
    <t>Sport activity Hand crafts Quraan Painting / re-creational activity Entertainement activities</t>
  </si>
  <si>
    <t>uuid:ab00c0db-aba9-4f24-94d5-066e63baebfd</t>
  </si>
  <si>
    <t>ab00c0db-aba9-4f24-94d5-066e63baebfd</t>
  </si>
  <si>
    <t>202101191335</t>
  </si>
  <si>
    <t>2021-01-21T10:43:24.734+03:00</t>
  </si>
  <si>
    <t>2021-01-21T16:09:25.374+03:00</t>
  </si>
  <si>
    <t xml:space="preserve">بيع سلة الإغاثة الشهرية - الأم تعمل خياطة </t>
  </si>
  <si>
    <t>Hospital Emergency services-ambulance Specialist services Primary health care facility</t>
  </si>
  <si>
    <t>Condiments (spices, tea, coffee, sauces etc) or other miscellaneous food Cereals or tubers (maize, porridge, rice, pasta, bread, rice, bulger, frikeh, kaak, pasta, indomy (noodles), manakish, thick grain-based porridge, potatoes, etc)</t>
  </si>
  <si>
    <t>Fear Sadness Anxiety Problems sleeping</t>
  </si>
  <si>
    <t>بسبب وضع المعيشة السيء</t>
  </si>
  <si>
    <t>Exercise Speaking to a family member</t>
  </si>
  <si>
    <t>Kidnapping Child labour</t>
  </si>
  <si>
    <t>بيع علب بلاستيكية يتم جلبها من الطريق</t>
  </si>
  <si>
    <t>عن طريق بيع القطع البلاستيكية</t>
  </si>
  <si>
    <t>uuid:caf825a1-6b01-43d6-8576-832c4bc3fa73</t>
  </si>
  <si>
    <t>caf825a1-6b01-43d6-8576-832c4bc3fa73</t>
  </si>
  <si>
    <t>2021-01-21T12:02:54.790+03:00</t>
  </si>
  <si>
    <t>2021-01-21T16:13:44.368+03:00</t>
  </si>
  <si>
    <t xml:space="preserve">بيع سلة الاغاثة -  آب الأسرة يعمل نجار ( محل موبيلا) </t>
  </si>
  <si>
    <t>Cereals or tubers (maize, porridge, rice, pasta, bread, rice, bulger, frikeh, kaak, pasta, indomy (noodles), manakish, thick grain-based porridge, potatoes, etc) Condiments (spices, tea, coffee, sauces etc) or other miscellaneous food Vegetables (including leafy vegetables)</t>
  </si>
  <si>
    <t>لأن حليب الأم كافي</t>
  </si>
  <si>
    <t>Fear Sadness Anxiety</t>
  </si>
  <si>
    <t xml:space="preserve">بسبب ظروف المعيشة والنزوح من مكان الى أخر </t>
  </si>
  <si>
    <t>Speaking to a family member Speaking to a friend Exercise Prayer Has professional consultation</t>
  </si>
  <si>
    <t>يجب وجود محرم مع النساء او الفتيات اثناء الخروج بسبب نظرة المجتمع لهن</t>
  </si>
  <si>
    <t>Kidnapping School dropout Desire to join armed groups Neglect</t>
  </si>
  <si>
    <t>Sport activity Hand crafts Entertainement activities</t>
  </si>
  <si>
    <t>uuid:65bf0a04-1725-43c7-9e10-f965f2d68eb0</t>
  </si>
  <si>
    <t>65bf0a04-1725-43c7-9e10-f965f2d68eb0</t>
  </si>
  <si>
    <t>2021-01-21T15:01:11.994+03:00</t>
  </si>
  <si>
    <t>2021-01-21T16:17:36.494+03:00</t>
  </si>
  <si>
    <t xml:space="preserve">Hanan Alkhder </t>
  </si>
  <si>
    <t xml:space="preserve">عامل بناء </t>
  </si>
  <si>
    <t>Hospital Primary health care facility Emergency services-ambulance Specialist services</t>
  </si>
  <si>
    <t>جلسات توعية حول كوفيد 19 واتخاد التدابير والوقائية</t>
  </si>
  <si>
    <t>Fear Anxiety Anger Sadness</t>
  </si>
  <si>
    <t>من لوضع  المعيشي السيئ</t>
  </si>
  <si>
    <t>Exercise Prayer Has professional consultation</t>
  </si>
  <si>
    <t>Neglect Being orphaned or losing care Kidnapping</t>
  </si>
  <si>
    <t>Lack of transportation Opening time not suitable for parents</t>
  </si>
  <si>
    <t>uuid:d10b4d3d-4e3d-4c37-b29b-4c9931a03877</t>
  </si>
  <si>
    <t>d10b4d3d-4e3d-4c37-b29b-4c9931a03877</t>
  </si>
  <si>
    <t>2021-01-21T09:28:49.281+03:00</t>
  </si>
  <si>
    <t>2021-01-21T15:06:50.626+03:00</t>
  </si>
  <si>
    <t>ختام الحسن</t>
  </si>
  <si>
    <t>عمل الأم بالنسيج_ بيع إغاثة</t>
  </si>
  <si>
    <t>Condiments (spices, tea, coffee, sauces etc) or other miscellaneous food Legumes and nuts e.g. hommos, fouls, beans, chick peas, lentils</t>
  </si>
  <si>
    <t>Family conflict Econimic moodwings Fear</t>
  </si>
  <si>
    <t>Elderly Children Adult Women</t>
  </si>
  <si>
    <t>بسبب وضع المعيشة السيئ</t>
  </si>
  <si>
    <t>Speaking to a family member Has professional consultation</t>
  </si>
  <si>
    <t>الخوف  _الرفقة السيئة</t>
  </si>
  <si>
    <t>Desire to join armed groups School dropout</t>
  </si>
  <si>
    <t>عمل في مهنة حدادة</t>
  </si>
  <si>
    <t>uuid:3e8450b8-db91-4134-b43b-1869a08b2364</t>
  </si>
  <si>
    <t>3e8450b8-db91-4134-b43b-1869a08b2364</t>
  </si>
  <si>
    <t>2021-01-21T10:23:52.027+03:00</t>
  </si>
  <si>
    <t>2021-01-21T15:10:56.161+03:00</t>
  </si>
  <si>
    <t>بيع سلة الإغاثة</t>
  </si>
  <si>
    <t>Primary health care facility Specialist services Emergency services-ambulance</t>
  </si>
  <si>
    <t>عن طريق جلسات تتعلق بعلاج بسوء التغدية _تغذية الرضع_ نظافة شخصية _</t>
  </si>
  <si>
    <t>Legumes and nuts e.g. hommos, fouls, beans, chick peas, lentils Cereals or tubers (maize, porridge, rice, pasta, bread, rice, bulger, frikeh, kaak, pasta, indomy (noodles), manakish, thick grain-based porridge, potatoes, etc)</t>
  </si>
  <si>
    <t>الوضع الاجتماعي _الفقر _لأن النساء هم اكثر عرضة للخطر في المجتمع</t>
  </si>
  <si>
    <t>بسبب وجود فئات مختلفة في المجتمع (مناطق متعدد)</t>
  </si>
  <si>
    <t>School dropout Kidnapping Neglect</t>
  </si>
  <si>
    <t>uuid:8b77e98c-4c67-4767-a6aa-0d7759f915a0</t>
  </si>
  <si>
    <t>8b77e98c-4c67-4767-a6aa-0d7759f915a0</t>
  </si>
  <si>
    <t>2021-01-21T11:53:33.893+03:00</t>
  </si>
  <si>
    <t>2021-01-21T15:11:49.506+03:00</t>
  </si>
  <si>
    <t>عمل الاب بأعمال حرة</t>
  </si>
  <si>
    <t>الفئة المستضعفة</t>
  </si>
  <si>
    <t>Being orphaned or losing care Kidnapping</t>
  </si>
  <si>
    <t>School teachers Community/social workers</t>
  </si>
  <si>
    <t>Painting / re-creational activity Sport activity</t>
  </si>
  <si>
    <t>uuid:38281b63-650d-4ecd-92f4-0d18933f236e</t>
  </si>
  <si>
    <t>38281b63-650d-4ecd-92f4-0d18933f236e</t>
  </si>
  <si>
    <t>2021-01-21T12:23:41.046+03:00</t>
  </si>
  <si>
    <t>2021-01-21T15:12:38.317+03:00</t>
  </si>
  <si>
    <t>بيع سلة الإغاثة الشهرية</t>
  </si>
  <si>
    <t>Emergency services-ambulance Primary health care facility Specialist services Hospital</t>
  </si>
  <si>
    <t>جلسات توعية صحية تتعلق بالنظافة الشخصية _ جلسات دعم نفسي واجتماعي</t>
  </si>
  <si>
    <t>Fear Sadness Anxiety Hopelessness</t>
  </si>
  <si>
    <t>لأنهم فئة مستهدفة</t>
  </si>
  <si>
    <t>Has professional consultation Speaking to a friend Prayer</t>
  </si>
  <si>
    <t>بيع المواد غذائية في الشارع_عامل بناء</t>
  </si>
  <si>
    <t>uuid:bc9a6fa6-57b3-46c2-9dce-17197a6a79bc</t>
  </si>
  <si>
    <t>bc9a6fa6-57b3-46c2-9dce-17197a6a79bc</t>
  </si>
  <si>
    <t>2021-01-21T13:32:02.686+03:00</t>
  </si>
  <si>
    <t>2021-01-21T15:13:31.246+03:00</t>
  </si>
  <si>
    <t>حميده اليوسف</t>
  </si>
  <si>
    <t>اب عامل مع سلل غذائيه</t>
  </si>
  <si>
    <t>جلسات عن مرض الكورونا وكيفيه الوقايه منه</t>
  </si>
  <si>
    <t>بسبب اخذ التدابير الوقائيه</t>
  </si>
  <si>
    <t>ادويه امراض العين وتحاليل الطبيه</t>
  </si>
  <si>
    <t>Family conflict</t>
  </si>
  <si>
    <t>بسبب الوضع المعيشي مما يجعل الوالد اكثر عصبيه ودائما على صراع مع العائله</t>
  </si>
  <si>
    <t>بسبب عدم الأمان وانتشار الخطف</t>
  </si>
  <si>
    <t>Kidnapping Neglect</t>
  </si>
  <si>
    <t>uuid:4362b57c-e2f1-49fb-8468-4cea336c1b34</t>
  </si>
  <si>
    <t>4362b57c-e2f1-49fb-8468-4cea336c1b34</t>
  </si>
  <si>
    <t>2021-01-21T13:53:06.963+03:00</t>
  </si>
  <si>
    <t>2021-01-21T14:11:20.827+03:00</t>
  </si>
  <si>
    <t xml:space="preserve">سلل غذائيه </t>
  </si>
  <si>
    <t>جلسات عن مرض الكورونا وامراض القمل والجرب</t>
  </si>
  <si>
    <t>بسبب اخذ التدابير الوقائيه من الأمراض</t>
  </si>
  <si>
    <t>بعض التحاليل النمو</t>
  </si>
  <si>
    <t>Vegetables (including leafy vegetables) Oil/Fat (oils, fats, butter, ghee etc) Condiments (spices, tea, coffee, sauces etc) or other miscellaneous food</t>
  </si>
  <si>
    <t>بسبب تحمل مسؤوليه اكبر من طاقتها</t>
  </si>
  <si>
    <t>بسبب عدم توفر الأمان</t>
  </si>
  <si>
    <t>Child labour Neglect Being orphaned or losing care</t>
  </si>
  <si>
    <t>صيانه دراجات ناريه</t>
  </si>
  <si>
    <t>School teachers Relatives</t>
  </si>
  <si>
    <t>بسبب عدم وجود معيل للعيله مما ادى الى ترك الطفل للمدرسه والعمل لكسب المال</t>
  </si>
  <si>
    <t>uuid:ccfa2091-de43-4908-aee4-c92c07cade9a</t>
  </si>
  <si>
    <t>ccfa2091-de43-4908-aee4-c92c07cade9a</t>
  </si>
  <si>
    <t>2021-01-21T14:12:18.351+03:00</t>
  </si>
  <si>
    <t>2021-01-21T14:28:10.378+03:00</t>
  </si>
  <si>
    <t>عمل الوالد مع سلل غذائيه</t>
  </si>
  <si>
    <t>عيادات عينيه وعيادات جلديه</t>
  </si>
  <si>
    <t xml:space="preserve">عن الكورونا والامراض الجلديه مثل الجرب والقمل </t>
  </si>
  <si>
    <t xml:space="preserve">لعدم نقل العدوى </t>
  </si>
  <si>
    <t>تحاليل الطبيه وادويه لامراض العيون</t>
  </si>
  <si>
    <t>بسبب الوضع الغير أمن</t>
  </si>
  <si>
    <t>بسبب عدم توفر الأمان والعادات والتقاليد</t>
  </si>
  <si>
    <t>uuid:2907f6a7-59e5-4ec4-9c59-fd0b601ceffb</t>
  </si>
  <si>
    <t>2907f6a7-59e5-4ec4-9c59-fd0b601ceffb</t>
  </si>
  <si>
    <t>2021-01-21T14:29:00.397+03:00</t>
  </si>
  <si>
    <t>2021-01-21T14:41:59.063+03:00</t>
  </si>
  <si>
    <t>جلسات عن الكورونا وامراض الجلديه</t>
  </si>
  <si>
    <t>بسبب منع العدوى بين المرضى</t>
  </si>
  <si>
    <t>مراهم جلديه وتحاليل طبيه</t>
  </si>
  <si>
    <t>Vegetables (including leafy vegetables) Fruit (all types) Oil/Fat (oils, fats, butter, ghee etc) Condiments (spices, tea, coffee, sauces etc) or other miscellaneous food</t>
  </si>
  <si>
    <t>Problems sleeping moodwings Inability to carry out work or daily tasks</t>
  </si>
  <si>
    <t>بسبب الحمل والحاله النفسيه</t>
  </si>
  <si>
    <t>بسبب عدم توفر الأمان والطمأنينه</t>
  </si>
  <si>
    <t>Child labour School dropout Kidnapping</t>
  </si>
  <si>
    <t>صيانه دراجات الناريه واعمال الباطون واعمال بالعماره</t>
  </si>
  <si>
    <t>uuid:6a5a4107-4216-4b53-9f37-fdfb62552215</t>
  </si>
  <si>
    <t>6a5a4107-4216-4b53-9f37-fdfb62552215</t>
  </si>
  <si>
    <t>2021-01-21T14:42:56.855+03:00</t>
  </si>
  <si>
    <t>2021-01-21T14:57:42.824+03:00</t>
  </si>
  <si>
    <t>عمل الأب بمحل سمانه وسلل غذائيه</t>
  </si>
  <si>
    <t>جلسه عن الأمراض المعديه والكورونا والوقايه منها</t>
  </si>
  <si>
    <t>بسبب الوضع المعيشي السيئ وعدم تلبيه احتياجات المنزل</t>
  </si>
  <si>
    <t>بسبب الخطف وعدم الأمان في المخيمات</t>
  </si>
  <si>
    <t>Kidnapping Early marriage Neglect Psychological stress</t>
  </si>
  <si>
    <t>uuid:2b81f9f1-75d7-457d-9ef5-60e802a31f4a</t>
  </si>
  <si>
    <t>2b81f9f1-75d7-457d-9ef5-60e802a31f4a</t>
  </si>
  <si>
    <t>2021-01-21T10:17:42.710+02:00</t>
  </si>
  <si>
    <t>2021-01-21T14:17:57.028+02:00</t>
  </si>
  <si>
    <t>عزام الرحال</t>
  </si>
  <si>
    <t>من بيع الاغنام ومشتقاتها من البان واجبان</t>
  </si>
  <si>
    <t>مستوصف ودكتور</t>
  </si>
  <si>
    <t>Econimic Inability to carry out work or daily tasks</t>
  </si>
  <si>
    <t>لصعوبة المعيشه والبيئه المحيطه وقلة الاحتياجات الضروريه</t>
  </si>
  <si>
    <t>Skills building services Extracurricular activities/women &amp; girls centers Health services</t>
  </si>
  <si>
    <t>لقلة الوعي وعدم توافرها في المنطقه</t>
  </si>
  <si>
    <t>School dropout Neglect Early marriage</t>
  </si>
  <si>
    <t>Hand crafts Entertainement activities Awareness / educational activities / psychosocial support</t>
  </si>
  <si>
    <t>uuid:fbc5a09b-f490-4af0-a3b6-f4dd376b0e69</t>
  </si>
  <si>
    <t>fbc5a09b-f490-4af0-a3b6-f4dd376b0e69</t>
  </si>
  <si>
    <t>2021-01-21T10:40:21.879+02:00</t>
  </si>
  <si>
    <t>2021-01-21T12:18:05.978+02:00</t>
  </si>
  <si>
    <t>من اغنام كانت لديهم سابقا قامو ببيعها من اجل المعيشه</t>
  </si>
  <si>
    <t>بحاجه الى خدمات طبيه ولكنها غير موجوده</t>
  </si>
  <si>
    <t>Legumes and nuts e.g. hommos, fouls, beans, chick peas, lentils Vegetables (including leafy vegetables) Milk and Milk Products (milk, yoghurt, cheese, etc)</t>
  </si>
  <si>
    <t>بسبب الظروف المعيشيه الصعبه وقلت الخدمات والضغوط النفسيه</t>
  </si>
  <si>
    <t>uuid:cc57faab-9dbb-49ba-8d99-c6a551a94ade</t>
  </si>
  <si>
    <t>cc57faab-9dbb-49ba-8d99-c6a551a94ade</t>
  </si>
  <si>
    <t>2021-01-21T11:51:38.109+02:00</t>
  </si>
  <si>
    <t>2021-01-21T12:18:39.809+02:00</t>
  </si>
  <si>
    <t>لايوجد مدخول</t>
  </si>
  <si>
    <t>مركز طبي</t>
  </si>
  <si>
    <t>Econimic Anxiety</t>
  </si>
  <si>
    <t>لصعوبة المعيشه وقلة اليد العامله</t>
  </si>
  <si>
    <t>Early marriage Neglect School dropout</t>
  </si>
  <si>
    <t>uuid:71e12b28-0b1f-4510-a065-8a6d64167340</t>
  </si>
  <si>
    <t>71e12b28-0b1f-4510-a065-8a6d64167340</t>
  </si>
  <si>
    <t>2021-01-21T13:53:53.925+02:00</t>
  </si>
  <si>
    <t>2021-01-21T14:17:14.230+02:00</t>
  </si>
  <si>
    <t>Hospital Emergency services-ambulance Primary health care facility Specialist services</t>
  </si>
  <si>
    <t>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t>
  </si>
  <si>
    <t xml:space="preserve">بسبب غلاء الاسعار وصعوبة المعيشه </t>
  </si>
  <si>
    <t>uuid:22af5a71-16c1-46b3-96c3-053afe1a9526</t>
  </si>
  <si>
    <t>22af5a71-16c1-46b3-96c3-053afe1a9526</t>
  </si>
  <si>
    <t>نوره ضبع</t>
  </si>
  <si>
    <t>Speaking to a family member Speaking to a friend</t>
  </si>
  <si>
    <t>2021-01-21T11:53:45.182+03:00</t>
  </si>
  <si>
    <t>2021-01-21T12:20:56.689+03:00</t>
  </si>
  <si>
    <t>السلة الغذائية</t>
  </si>
  <si>
    <t>مستوصف</t>
  </si>
  <si>
    <t>غير منتظم</t>
  </si>
  <si>
    <t xml:space="preserve">عن طريق الوتس اب </t>
  </si>
  <si>
    <t>بسبب البعد المكاني</t>
  </si>
  <si>
    <t>Awareness / educational activities / psychosocial support Sport activity</t>
  </si>
  <si>
    <t>uuid:14064551-2485-4080-92f9-06496b3760b2</t>
  </si>
  <si>
    <t>14064551-2485-4080-92f9-06496b3760b2</t>
  </si>
  <si>
    <t>2021-01-21T12:25:20.012+03:00</t>
  </si>
  <si>
    <t>2021-01-21T12:51:14.242+03:00</t>
  </si>
  <si>
    <t>المعونة الشهرية - عمل الزوج ان امكن</t>
  </si>
  <si>
    <t>نعم زيادة الوعي</t>
  </si>
  <si>
    <t xml:space="preserve">الوتس اب </t>
  </si>
  <si>
    <t>New pregnancy</t>
  </si>
  <si>
    <t>لينمو بشكل جيد</t>
  </si>
  <si>
    <t>Problems sleeping Fear</t>
  </si>
  <si>
    <t>لانهم الاضعف</t>
  </si>
  <si>
    <t>Quraan Painting / re-creational activity Awareness / educational activities / psychosocial support</t>
  </si>
  <si>
    <t>uuid:8ea57931-55fc-4dbe-88aa-ad61093d231b</t>
  </si>
  <si>
    <t>8ea57931-55fc-4dbe-88aa-ad61093d231b</t>
  </si>
  <si>
    <t>2021-01-21T12:52:45.709+03:00</t>
  </si>
  <si>
    <t>2021-01-21T13:13:25.959+03:00</t>
  </si>
  <si>
    <t>Inaccessible due to security risks</t>
  </si>
  <si>
    <t>Fear Anger Sadness</t>
  </si>
  <si>
    <t>هو الكسؤول عن تلبية احتياج العائلة</t>
  </si>
  <si>
    <t>uuid:c98d6117-63ac-49e1-b621-026906cccf92</t>
  </si>
  <si>
    <t>c98d6117-63ac-49e1-b621-026906cccf92</t>
  </si>
  <si>
    <t>2021-01-21T13:42:19.451+03:00</t>
  </si>
  <si>
    <t>2021-01-21T14:03:56.368+03:00</t>
  </si>
  <si>
    <t>مستوصف - نقطة طبية</t>
  </si>
  <si>
    <t>زيادة الوعي وتعليمات</t>
  </si>
  <si>
    <t>Anger Hopelessness</t>
  </si>
  <si>
    <t>الفئة الضعيفة</t>
  </si>
  <si>
    <t>uuid:bab6c696-fa91-4de2-b2fc-f34985943458</t>
  </si>
  <si>
    <t>bab6c696-fa91-4de2-b2fc-f34985943458</t>
  </si>
  <si>
    <t>2021-01-21T10:45:52.929+03:00</t>
  </si>
  <si>
    <t>افراح الحجازي</t>
  </si>
  <si>
    <t>Salqin</t>
  </si>
  <si>
    <t>فاعل خير</t>
  </si>
  <si>
    <t>جاء فريق سيما وتحدث عن الكورونة وطرق الوقاية</t>
  </si>
  <si>
    <t>Non communicable diseases (NCD) drugs (chronic, cardiac, diabetes, hyper-tension, asthma) Pediatric medicine Other</t>
  </si>
  <si>
    <t>High food prices/no money to buy Other Market is too far</t>
  </si>
  <si>
    <t>Other Prayer Speaking to a family member Speaking to a friend</t>
  </si>
  <si>
    <t>Child labour</t>
  </si>
  <si>
    <t>يعملون في قطاف الزيتون</t>
  </si>
  <si>
    <t xml:space="preserve">افراح الحجازي </t>
  </si>
  <si>
    <t>Being orphaned or losing care</t>
  </si>
  <si>
    <t>2021-01-21T09:54:47.936+02:00</t>
  </si>
  <si>
    <t>2021-01-21T10:42:32.749+02:00</t>
  </si>
  <si>
    <t>محمد بلال</t>
  </si>
  <si>
    <t>المواد الاغاثية</t>
  </si>
  <si>
    <t>مشفى توليد / مشفى جراحي / مشفى عيون</t>
  </si>
  <si>
    <t>التوعية حول مخاطر كورونا واساليب الوقاية</t>
  </si>
  <si>
    <t>Reproductive health medicines Pediatric medicine Non communicable diseases (NCD) drugs (chronic, cardiac, diabetes, hyper-tension, asthma) Antibiotic</t>
  </si>
  <si>
    <t>Fruit (all types) Eggs Condiments (spices, tea, coffee, sauces etc) or other miscellaneous food</t>
  </si>
  <si>
    <t xml:space="preserve">التفكير الزائد بالعائلة </t>
  </si>
  <si>
    <t>School dropout Kidnapping Desire to join armed groups Begging Child labour Being orphaned or losing care Physical or psychological disabilities due to the war Psychological stress</t>
  </si>
  <si>
    <t>عامل يومية</t>
  </si>
  <si>
    <t>Quraan Awareness / educational activities / psychosocial support Hand crafts Sport activity</t>
  </si>
  <si>
    <t>uuid:c719bfb3-f056-45ad-9ebb-c8e9b1972e94</t>
  </si>
  <si>
    <t>c719bfb3-f056-45ad-9ebb-c8e9b1972e94</t>
  </si>
  <si>
    <t>2021-01-21T12:51:25.202+03:00</t>
  </si>
  <si>
    <t>2021-01-21T13:24:23.307+03:00</t>
  </si>
  <si>
    <t xml:space="preserve">تجارة </t>
  </si>
  <si>
    <t>Cereals or tubers (maize, porridge, rice, pasta, bread, rice, bulger, frikeh, kaak, pasta, indomy (noodles), manakish, thick grain-based porridge, potatoes, etc) Oil/Fat (oils, fats, butter, ghee etc) Condiments (spices, tea, coffee, sauces etc) or other miscellaneous food Fruit (all types)</t>
  </si>
  <si>
    <t>Anger Sadness Hopelessness</t>
  </si>
  <si>
    <t>بسبب النزوح والخوف</t>
  </si>
  <si>
    <t>لا يوجد أمان  وخوف من الخطف</t>
  </si>
  <si>
    <t>Kidnapping Desire to join armed groups School dropout Child labour Physical abuse</t>
  </si>
  <si>
    <t>في الحدادة</t>
  </si>
  <si>
    <t>Sport activity Entertainement activities Quraan Hand crafts</t>
  </si>
  <si>
    <t>uuid:a91e76cc-3ab9-48a8-a290-c659f1565168</t>
  </si>
  <si>
    <t>a91e76cc-3ab9-48a8-a290-c659f1565168</t>
  </si>
  <si>
    <t>2021-01-21T10:55:46.648+02:00</t>
  </si>
  <si>
    <t>2021-01-21T11:31:57.099+02:00</t>
  </si>
  <si>
    <t>معونة المنظمات</t>
  </si>
  <si>
    <t xml:space="preserve">مستوصف جوال </t>
  </si>
  <si>
    <t>Other, specify Inaccessible due to cost</t>
  </si>
  <si>
    <t>لا يقدمون الأدوية المجانية فقط راشيتات طبية</t>
  </si>
  <si>
    <t>اساليب الوقاية حول كورونا</t>
  </si>
  <si>
    <t>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t>
  </si>
  <si>
    <t>Sadness Problems Concentrating</t>
  </si>
  <si>
    <t>غياب مقدم الرعاية</t>
  </si>
  <si>
    <t>Kidnapping School dropout Child labour</t>
  </si>
  <si>
    <t>اعمال يومية شاقة</t>
  </si>
  <si>
    <t xml:space="preserve">لا يوجد كفاءات </t>
  </si>
  <si>
    <t>Lack of transportation Distrust of staff or their activities</t>
  </si>
  <si>
    <t>من اجل العمل</t>
  </si>
  <si>
    <t xml:space="preserve">العمل من اجل المعيشة </t>
  </si>
  <si>
    <t>uuid:3f888c90-56d8-49c0-bf7e-d35e07f90bca</t>
  </si>
  <si>
    <t>3f888c90-56d8-49c0-bf7e-d35e07f90bca</t>
  </si>
  <si>
    <t>2021-01-21T13:24:32.109+03:00</t>
  </si>
  <si>
    <t>2021-01-21T13:46:48.341+03:00</t>
  </si>
  <si>
    <t>مساعدة من الاهل</t>
  </si>
  <si>
    <t>جلسة عن الكورونا</t>
  </si>
  <si>
    <t>بسبب الضرب والرعب</t>
  </si>
  <si>
    <t>Kidnapping Child labour School dropout Early marriage</t>
  </si>
  <si>
    <t>التقاط الحطب</t>
  </si>
  <si>
    <t>Sport activity Hand crafts Quraan Entertainement activities</t>
  </si>
  <si>
    <t>uuid:1b622310-80d0-42ef-aa5a-34b6850bcf7d</t>
  </si>
  <si>
    <t>1b622310-80d0-42ef-aa5a-34b6850bcf7d</t>
  </si>
  <si>
    <t>2021-01-21T12:01:21.238+02:00</t>
  </si>
  <si>
    <t>2021-01-21T13:02:35.930+02:00</t>
  </si>
  <si>
    <t>الأغاثة</t>
  </si>
  <si>
    <t>جراحة عظمية/مفاصل_قسم جلدية مختص</t>
  </si>
  <si>
    <t>التوعية حول اساليب وقاية من الكورونا وتوزيع مواد للوقاية</t>
  </si>
  <si>
    <t>Fear Anger Sadness moodwings Econimic Family conflict Changes in Appetite Problems sleeping Problems Concentrating Inability to carry out work or daily tasks</t>
  </si>
  <si>
    <t>لانه مسؤل عن العائلة</t>
  </si>
  <si>
    <t>الوضع الأمني</t>
  </si>
  <si>
    <t>School dropout Kidnapping Desire to join armed groups Child labour Begging Early marriage Being orphaned or losing care Physical or psychological disabilities due to the war Psychological stress</t>
  </si>
  <si>
    <t>الاعمال الشاقة</t>
  </si>
  <si>
    <t>Parents Relatives Doctor</t>
  </si>
  <si>
    <t>Lack of transportation Security problems Lack of awareness</t>
  </si>
  <si>
    <t>uuid:fa4ea170-0296-458e-86c5-590740f4171b</t>
  </si>
  <si>
    <t>fa4ea170-0296-458e-86c5-590740f4171b</t>
  </si>
  <si>
    <t>2021-01-21T14:10:57.819+03:00</t>
  </si>
  <si>
    <t>2021-01-21T14:32:48.091+03:00</t>
  </si>
  <si>
    <t xml:space="preserve"> افراح الحجازي</t>
  </si>
  <si>
    <t xml:space="preserve">صدقة </t>
  </si>
  <si>
    <t>جلسة عن الكورونا وطرق الوقاية</t>
  </si>
  <si>
    <t>Antibiotic Pediatric medicine Other</t>
  </si>
  <si>
    <t>ادوية من أجل الضمور</t>
  </si>
  <si>
    <t>٤</t>
  </si>
  <si>
    <t>Oil/Fat (oils, fats, butter, ghee etc) Condiments (spices, tea, coffee, sauces etc) or other miscellaneous food Cereals or tubers (maize, porridge, rice, pasta, bread, rice, bulger, frikeh, kaak, pasta, indomy (noodles), manakish, thick grain-based porridge, potatoes, etc)</t>
  </si>
  <si>
    <t>Anger Sadness Anxiety</t>
  </si>
  <si>
    <t xml:space="preserve">بسبب الضغط النفسي الكبير </t>
  </si>
  <si>
    <t xml:space="preserve">الوصمة </t>
  </si>
  <si>
    <t>خوف من الخطف</t>
  </si>
  <si>
    <t>Sport activity Quraan Hand crafts Entertainement activities</t>
  </si>
  <si>
    <t>uuid:3db25dd2-fe79-4150-9f12-d6a474753eac</t>
  </si>
  <si>
    <t>3db25dd2-fe79-4150-9f12-d6a474753eac</t>
  </si>
  <si>
    <t>2021-01-21T13:19:42.888+02:00</t>
  </si>
  <si>
    <t>2021-01-21T13:48:40.372+02:00</t>
  </si>
  <si>
    <t>مستوصف طبي / مشفى عيون / مشفى جراحي تخصصي</t>
  </si>
  <si>
    <t>Inaccessible due to cost Other, specify</t>
  </si>
  <si>
    <t>الادوية تركية غير فعالة</t>
  </si>
  <si>
    <t>التوعية حول الوقاية من كورونا / سوء تغذية وكيفية التعامل مع الاطفال الذين بحاجة الى تغذية</t>
  </si>
  <si>
    <t>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t>
  </si>
  <si>
    <t>Econimic Anger Sadness</t>
  </si>
  <si>
    <t>رب الاسرة</t>
  </si>
  <si>
    <t>Withdrawal/Isolation</t>
  </si>
  <si>
    <t>ثقافة المجتمع / الوضع الامني</t>
  </si>
  <si>
    <t>Kidnapping Physical abuse Physical or psychological disabilities due to the war Psychological stress</t>
  </si>
  <si>
    <t>Quraan Awareness / educational activities / psychosocial support Painting / re-creational activity</t>
  </si>
  <si>
    <t>Children living on the street Orphans living in the community Child-headed households</t>
  </si>
  <si>
    <t>uuid:b074a232-aa51-4853-93a3-7e5fbc25e775</t>
  </si>
  <si>
    <t>b074a232-aa51-4853-93a3-7e5fbc25e775</t>
  </si>
  <si>
    <t>2021-01-21T15:08:42.336+03:00</t>
  </si>
  <si>
    <t>2021-01-21T16:21:09.362+03:00</t>
  </si>
  <si>
    <t>عامل توعية صحية</t>
  </si>
  <si>
    <t>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t>
  </si>
  <si>
    <t>لا توجد عندي اي مشكلة</t>
  </si>
  <si>
    <t>لان المجتمع لا يسمح</t>
  </si>
  <si>
    <t>uuid:3fda2dfc-f155-4294-bf2c-3d60cc5da8fd</t>
  </si>
  <si>
    <t>3fda2dfc-f155-4294-bf2c-3d60cc5da8fd</t>
  </si>
  <si>
    <t>2021-01-21T14:01:51.784+02:00</t>
  </si>
  <si>
    <t>2021-01-21T15:32:21.436+02:00</t>
  </si>
  <si>
    <t>عمل خاص / محل خضروات</t>
  </si>
  <si>
    <t>رقم دكتور عبر النت للاستشارات مياس</t>
  </si>
  <si>
    <t>للحد من انتشار كورونا</t>
  </si>
  <si>
    <t>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t>
  </si>
  <si>
    <t>Anger Econimic Family conflict Problems sleeping</t>
  </si>
  <si>
    <t>بس التقدم بالعمر وعدم القدرة على تحمل ضغوطات الحياة</t>
  </si>
  <si>
    <t>قلة الأمان</t>
  </si>
  <si>
    <t>قلة الامان</t>
  </si>
  <si>
    <t>School dropout Child labour Begging Early marriage Physical abuse Neglect Being orphaned or losing care Physical or psychological disabilities due to the war Psychological stress</t>
  </si>
  <si>
    <t>المهن الخطيرة</t>
  </si>
  <si>
    <t>uuid:344a0808-27de-4f9c-9d40-b5de564e2b1d</t>
  </si>
  <si>
    <t>344a0808-27de-4f9c-9d40-b5de564e2b1d</t>
  </si>
  <si>
    <t>2021-01-21T15:31:45.448+03:00</t>
  </si>
  <si>
    <t>2021-01-21T16:21:21.978+03:00</t>
  </si>
  <si>
    <t>Anxiety Sadness Problems sleeping</t>
  </si>
  <si>
    <t>خوف ع الاولاد</t>
  </si>
  <si>
    <t>Speaking to a friend Speaking to a family member Prayer</t>
  </si>
  <si>
    <t>حلاقة</t>
  </si>
  <si>
    <t>Sport activity Entertainement activities Hand crafts</t>
  </si>
  <si>
    <t>uuid:480a926a-2b24-4c8e-80a2-8ce2029cc2ae</t>
  </si>
  <si>
    <t>480a926a-2b24-4c8e-80a2-8ce2029cc2ae</t>
  </si>
  <si>
    <t>2021-01-21T14:46:49.103+02:00</t>
  </si>
  <si>
    <t>2021-01-21T15:32:31.635+02:00</t>
  </si>
  <si>
    <t>عمل خاص / تجارة</t>
  </si>
  <si>
    <t>مشفى عيون / خدمات دعم نفسي اجتماعي</t>
  </si>
  <si>
    <t>Some types of medicines are not available in the market Most types of medicines are not available in the market Expired medicine</t>
  </si>
  <si>
    <t>توعية بمواضيع صحية</t>
  </si>
  <si>
    <t>Fear Anger Sadness moodwings Econimic Anxiety Changes in Appetite Problems sleeping</t>
  </si>
  <si>
    <t>كثرة التفكير في تدبر امر العائلة</t>
  </si>
  <si>
    <t>قلة المعرفة بوجودها</t>
  </si>
  <si>
    <t>Kidnapping School dropout Child labour Physical or psychological disabilities due to the war Psychological stress Sexual abuse Neglect Physical abuse Early marriage</t>
  </si>
  <si>
    <t>الاعمال التي لا تحفظ له كرامته</t>
  </si>
  <si>
    <t>Siblings Parents Relatives Community/social workers</t>
  </si>
  <si>
    <t>Sport activity Awareness / educational activities / psychosocial support Entertainement activities</t>
  </si>
  <si>
    <t>Children living on the street Orphans living in the community Children who have been associated with fighting forces Child-headed households Children separated from their parents</t>
  </si>
  <si>
    <t>uuid:948e242a-b380-4b24-b1a4-bb9274d74de6</t>
  </si>
  <si>
    <t>948e242a-b380-4b24-b1a4-bb9274d74de6</t>
  </si>
  <si>
    <t>2021-01-21T09:44:52.156+02:00</t>
  </si>
  <si>
    <t>2021-01-21T10:11:41.089+02:00</t>
  </si>
  <si>
    <t>ثناء الخلف</t>
  </si>
  <si>
    <t xml:space="preserve">معونات احيانا نحتاج الا استلاف من الأقارب </t>
  </si>
  <si>
    <t>عينية وجراحة وسنية</t>
  </si>
  <si>
    <t>Inaccessible due to cost Most types of medicines are not available in the market Inaccessible due to transport or other logistical reason</t>
  </si>
  <si>
    <t>الوقاية من الكورونا</t>
  </si>
  <si>
    <t>Anger moodwings Econimic Family conflict Problems sleeping</t>
  </si>
  <si>
    <t>لانه اقل ضعفا</t>
  </si>
  <si>
    <t>وصمة والعادات والتقاليد</t>
  </si>
  <si>
    <t>Child labour Begging Early marriage Neglect</t>
  </si>
  <si>
    <t>اعمال بناء والتحطيب واعمل صيانه</t>
  </si>
  <si>
    <t>بسبب ضيق المنزل يلعبون في خارج الخيمه</t>
  </si>
  <si>
    <t>uuid:d82eb1d5-94f0-49f0-b42e-35771e728fac</t>
  </si>
  <si>
    <t>d82eb1d5-94f0-49f0-b42e-35771e728fac</t>
  </si>
  <si>
    <t>2021-01-21T10:27:31.155+02:00</t>
  </si>
  <si>
    <t>2021-01-21T10:42:49.775+02:00</t>
  </si>
  <si>
    <t>جلدية ولقاحات وعظمية</t>
  </si>
  <si>
    <t xml:space="preserve">الوقاية من الكورونا </t>
  </si>
  <si>
    <t>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t>
  </si>
  <si>
    <t>حليب ثدي يكفي</t>
  </si>
  <si>
    <t>Anger moodwings Econimic Anxiety Changes in Appetite Hopelessness</t>
  </si>
  <si>
    <t xml:space="preserve">الان اكثر عرضة لخطر </t>
  </si>
  <si>
    <t>Security Accessibility</t>
  </si>
  <si>
    <t>اعمال صيانة السيارات</t>
  </si>
  <si>
    <t>Parents Neighbours</t>
  </si>
  <si>
    <t>Entertainement activities Hand crafts</t>
  </si>
  <si>
    <t>اليأس وكره الواقع</t>
  </si>
  <si>
    <t>تامين الدخل للعائلة</t>
  </si>
  <si>
    <t>uuid:0e059321-2db5-495e-8727-c4e53d63440a</t>
  </si>
  <si>
    <t>0e059321-2db5-495e-8727-c4e53d63440a</t>
  </si>
  <si>
    <t>2021-01-21T11:06:40.174+02:00</t>
  </si>
  <si>
    <t>2021-01-21T11:18:42.254+02:00</t>
  </si>
  <si>
    <t>عمل الام وبنتها</t>
  </si>
  <si>
    <t>عيادات عصبية لان لديها ولد مريض عصبي الصرع</t>
  </si>
  <si>
    <t>Most types of medicines are not available in the market Inaccessible due to cost Inaccessible due to security risks</t>
  </si>
  <si>
    <t xml:space="preserve">أدوية عصبي </t>
  </si>
  <si>
    <t>Cereals or tubers (maize, porridge, rice, pasta, bread, rice, bulger, frikeh, kaak, pasta, indomy (noodles), manakish, thick grain-based porridge, potatoes, etc) Sugar, Honey, sugar products Oil/Fat (oils, fats, butter, ghee etc) Condiments (spices, tea, coffee, sauces etc) or other miscellaneous food</t>
  </si>
  <si>
    <t>High food prices/no money to buy Market is too far Food is not available</t>
  </si>
  <si>
    <t>Fear Anger moodwings Family conflict Econimic Inability to carry out work or daily tasks</t>
  </si>
  <si>
    <t>عدم القدرة على التاقلم</t>
  </si>
  <si>
    <t>Smoking Withdrawal/Isolation</t>
  </si>
  <si>
    <t>Accessibility Security Stigma</t>
  </si>
  <si>
    <t>School dropout Child labour Physical abuse Neglect Alcohol/substance misuse</t>
  </si>
  <si>
    <t>التحطيب والصيانة</t>
  </si>
  <si>
    <t>Neighbours Relatives</t>
  </si>
  <si>
    <t>عمال بناء</t>
  </si>
  <si>
    <t>uuid:0d422a87-65f5-41d4-b12f-ed7ef723a20c</t>
  </si>
  <si>
    <t>0d422a87-65f5-41d4-b12f-ed7ef723a20c</t>
  </si>
  <si>
    <t>2021-01-21T11:51:17.436+02:00</t>
  </si>
  <si>
    <t>2021-01-21T12:05:53.320+02:00</t>
  </si>
  <si>
    <t>30</t>
  </si>
  <si>
    <t xml:space="preserve">سلة غذائية ولم نفايات </t>
  </si>
  <si>
    <t>مراكز صحية بشكل كامل</t>
  </si>
  <si>
    <t>Not enough milk Other</t>
  </si>
  <si>
    <t>معتقدات خاطئة</t>
  </si>
  <si>
    <t>Cereals or tubers (maize, porridge, rice, pasta, bread, rice, bulger, frikeh, kaak, pasta, indomy (noodles), manakish, thick grain-based porridge, potatoes, etc) Condiments (spices, tea, coffee, sauces etc) or other miscellaneous food Oil/Fat (oils, fats, butter, ghee etc)</t>
  </si>
  <si>
    <t>الطفل لا يحتاج إلى الحليب</t>
  </si>
  <si>
    <t>High food prices/no money to buy Market is not safe Food is not available</t>
  </si>
  <si>
    <t>يحتاج إلى مفصل</t>
  </si>
  <si>
    <t>Anger Changes in Appetite Hopelessness Problems sleeping Econimic Anxiety Sadness</t>
  </si>
  <si>
    <t>الزوج لأنه مصاب المراة نتيجة الظروف المالية</t>
  </si>
  <si>
    <t>Extracurricular activities/women &amp; girls centers Educational services Skills building services Health services</t>
  </si>
  <si>
    <t>School dropout Child labour Physical abuse Neglect Psychological stress</t>
  </si>
  <si>
    <t>لم النفايات</t>
  </si>
  <si>
    <t>uuid:10196147-30b2-4db8-96a7-00e9f06fb7cb</t>
  </si>
  <si>
    <t>10196147-30b2-4db8-96a7-00e9f06fb7cb</t>
  </si>
  <si>
    <t>2021-01-21T12:51:01.551+02:00</t>
  </si>
  <si>
    <t>2021-01-21T12:57:39.659+02:00</t>
  </si>
  <si>
    <t xml:space="preserve">عمل الزوج </t>
  </si>
  <si>
    <t>جراحه عامه</t>
  </si>
  <si>
    <t>Legumes and nuts e.g. hommos, fouls, beans, chick peas, lentils Vegetables (including leafy vegetables) Meat, Poultry, Offal (beef, goat, lamb, poultry), etc) Oil/Fat (oils, fats, butter, ghee etc)</t>
  </si>
  <si>
    <t>Lack of awareness of the services Accessibility Stigma</t>
  </si>
  <si>
    <t>وجود في المجتمع فئات مختلفة</t>
  </si>
  <si>
    <t>Child labour Begging Early marriage</t>
  </si>
  <si>
    <t>عمال في بيع الاكلات السريعة</t>
  </si>
  <si>
    <t>uuid:1b6d13e7-c9bb-458b-aacd-e4e436a7b241</t>
  </si>
  <si>
    <t>1b6d13e7-c9bb-458b-aacd-e4e436a7b241</t>
  </si>
  <si>
    <t>2021-01-21T13:50:10.620+02:00</t>
  </si>
  <si>
    <t>2021-01-21T15:20:57.198+02:00</t>
  </si>
  <si>
    <t>نعم مفيدة وخصوصا الوقاية من الكورونا</t>
  </si>
  <si>
    <t>عن طريق مجموعات الواتس</t>
  </si>
  <si>
    <t>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t>
  </si>
  <si>
    <t>moodwings Anxiety Problems sleeping</t>
  </si>
  <si>
    <t>لان ظروف صعبة عدم قدرة على التاقلم</t>
  </si>
  <si>
    <t>Opening time not suitable for parents Lack of awareness</t>
  </si>
  <si>
    <t>uuid:4d7131a9-db14-4ff1-9e57-05f4f9c5f316</t>
  </si>
  <si>
    <t>4d7131a9-db14-4ff1-9e57-05f4f9c5f316</t>
  </si>
  <si>
    <t>2021-01-21T14:03:26.318+02:00</t>
  </si>
  <si>
    <t>2021-01-21T15:21:37.188+02:00</t>
  </si>
  <si>
    <t>عمل الفتيات البالغات في الاسرة</t>
  </si>
  <si>
    <t>جلدية وسنية</t>
  </si>
  <si>
    <t>Some types of medicines are not available in the market Not available in the market at all Inaccessible due to cost</t>
  </si>
  <si>
    <t>Fear moodwings Econimic Hopelessness</t>
  </si>
  <si>
    <t>بسبب حمل اعباء البيت والتكاليف</t>
  </si>
  <si>
    <t>الام لا ترغب في خروج بناتها</t>
  </si>
  <si>
    <t>وضع الأمني</t>
  </si>
  <si>
    <t>School dropout Kidnapping Sexual abuse</t>
  </si>
  <si>
    <t>قلة الأمان في المجتمع المحيط</t>
  </si>
  <si>
    <t>لان لايستطيع الخروج من المنزل</t>
  </si>
  <si>
    <t>uuid:bcf3ba0f-e750-4268-acbe-9aec1a58be5d</t>
  </si>
  <si>
    <t>bcf3ba0f-e750-4268-acbe-9aec1a58be5d</t>
  </si>
  <si>
    <t>2021-01-21T12:51:06.974+03:00</t>
  </si>
  <si>
    <t>2021-01-21T15:27:54.306+03:00</t>
  </si>
  <si>
    <t>هشام الشيخ</t>
  </si>
  <si>
    <t>أعمال بناء وزراعة</t>
  </si>
  <si>
    <t>Anger Problems sleeping Family conflict Problems Concentrating</t>
  </si>
  <si>
    <t>بسبب كبار السن وصغار السن يحتاجون اهتمام زائد</t>
  </si>
  <si>
    <t>Speaking to a friend Other</t>
  </si>
  <si>
    <t>المشي خارج المخيم</t>
  </si>
  <si>
    <t>Early marriage Physical abuse Neglect Hired by armed groups</t>
  </si>
  <si>
    <t>Religious leaders Relatives Doctor</t>
  </si>
  <si>
    <t>uuid:36bf0f5a-56d8-4d71-83ea-f0ab1d90c1ee</t>
  </si>
  <si>
    <t>36bf0f5a-56d8-4d71-83ea-f0ab1d90c1ee</t>
  </si>
  <si>
    <t>2021-01-21T13:47:21.777+03:00</t>
  </si>
  <si>
    <t>2021-01-21T15:22:16.419+03:00</t>
  </si>
  <si>
    <t>محل البسة</t>
  </si>
  <si>
    <t>moodwings Anger Problems sleeping Problems Concentrating</t>
  </si>
  <si>
    <t>زيادة المسؤولية
والحاجة الى الاهتمام</t>
  </si>
  <si>
    <t>Physical abuse Neglect Hired by armed groups</t>
  </si>
  <si>
    <t>School teachers Relatives Doctor</t>
  </si>
  <si>
    <t>Hand crafts Painting / re-creational activity Awareness / educational activities / psychosocial support Quraan</t>
  </si>
  <si>
    <t>uuid:c5acd647-ad36-4075-813e-946560509638</t>
  </si>
  <si>
    <t>c5acd647-ad36-4075-813e-946560509638</t>
  </si>
  <si>
    <t>2021-01-21T10:12:13.406+03:00</t>
  </si>
  <si>
    <t>2021-01-21T14:33:54.781+03:00</t>
  </si>
  <si>
    <t>الحاجة إلى وجود خدمة سماعات ونظارات للاطفال</t>
  </si>
  <si>
    <t>Most types of medicines are not available in the market Other, specify</t>
  </si>
  <si>
    <t>فساد بمركز الخدمة الطبية</t>
  </si>
  <si>
    <t>Fear Anger Family conflict Problems sleeping</t>
  </si>
  <si>
    <t>Adult Men Children</t>
  </si>
  <si>
    <t>لان الأطفال صغار
والكبير بحمل نفسه فوق طاقته كثر التفكير</t>
  </si>
  <si>
    <t>Physical abuse Neglect School dropout Physical or psychological disabilities due to the war</t>
  </si>
  <si>
    <t>School teachers Community leaders (trusted people in the community)</t>
  </si>
  <si>
    <t>Distrust of staff or their activities Lack of transportation</t>
  </si>
  <si>
    <t>uuid:78c3051c-6c20-4cfa-bd7c-5aa414cee927</t>
  </si>
  <si>
    <t>78c3051c-6c20-4cfa-bd7c-5aa414cee927</t>
  </si>
  <si>
    <t>2021-01-21T10:33:47.634+03:00</t>
  </si>
  <si>
    <t>2021-01-21T14:34:16.383+03:00</t>
  </si>
  <si>
    <t>أعمال زراعية من قبل النساء</t>
  </si>
  <si>
    <t>Anger Econimic Anxiety Problems sleeping</t>
  </si>
  <si>
    <t>ناتج عن زيادة الضغط والمسؤوليات</t>
  </si>
  <si>
    <t>Neglect School dropout Psychological stress</t>
  </si>
  <si>
    <t>uuid:09846eb0-6590-4012-aab8-13c6afac5742</t>
  </si>
  <si>
    <t>09846eb0-6590-4012-aab8-13c6afac5742</t>
  </si>
  <si>
    <t>2021-01-21T10:47:27.221+03:00</t>
  </si>
  <si>
    <t>2021-01-21T14:34:56.070+03:00</t>
  </si>
  <si>
    <t>Econimic Family conflict Anxiety Other</t>
  </si>
  <si>
    <t>وجود إعاقة عقلية لابني</t>
  </si>
  <si>
    <t>لان الصغار صغار
والكبار يحتاجون اهتمام خاص</t>
  </si>
  <si>
    <t>Neglect Physical abuse Being orphaned or losing care</t>
  </si>
  <si>
    <t>Community leaders (trusted people in the community) Doctor</t>
  </si>
  <si>
    <t>uuid:80b1c191-feee-4380-a4a1-f816413ac10b</t>
  </si>
  <si>
    <t>80b1c191-feee-4380-a4a1-f816413ac10b</t>
  </si>
  <si>
    <t>2021-01-21T11:49:29.589+03:00</t>
  </si>
  <si>
    <t>2021-01-21T14:33:27.627+03:00</t>
  </si>
  <si>
    <t>محل بيع خضار</t>
  </si>
  <si>
    <t>وجود سوء معاملة في صرف الادوية من قبل العاملين في الخدمة الطبية</t>
  </si>
  <si>
    <t>Legumes and nuts e.g. hommos, fouls, beans, chick peas, lentils Cereals or tubers (maize, porridge, rice, pasta, bread, rice, bulger, frikeh, kaak, pasta, indomy (noodles), manakish, thick grain-based porridge, potatoes, etc) Vegetables (including leafy vegetables)</t>
  </si>
  <si>
    <t>Anger Family conflict moodwings Problems Concentrating</t>
  </si>
  <si>
    <t>بسبب الوضع المعيشي السيء وعدم وجود احتياجات من عمل وطعام ومرافق وسكن جيد</t>
  </si>
  <si>
    <t>Neglect Being orphaned or losing care Physical or psychological disabilities due to the war</t>
  </si>
  <si>
    <t>Doctor Religious leaders Women and Child support centers</t>
  </si>
  <si>
    <t>uuid:fc807200-6530-448e-8be6-6c9ab921b298</t>
  </si>
  <si>
    <t>fc807200-6530-448e-8be6-6c9ab921b298</t>
  </si>
  <si>
    <t>2021-01-19T16:03:53.590+02:00</t>
  </si>
  <si>
    <t>2021-01-21T10:14:31.480+02:00</t>
  </si>
  <si>
    <t>بيان كيالي</t>
  </si>
  <si>
    <t xml:space="preserve">لايوجد مصدر </t>
  </si>
  <si>
    <t>الامراض القلبية</t>
  </si>
  <si>
    <t>Pediatric medicine Reproductive health medicines Non communicable diseases (NCD) drugs (chronic, cardiac, diabetes, hyper-tension, asthma) Antibiotic</t>
  </si>
  <si>
    <t>Inability to carry out work or daily tasks Other</t>
  </si>
  <si>
    <t xml:space="preserve">البطالة لايوجد عمل </t>
  </si>
  <si>
    <t>بسبب عدم وجود العمل</t>
  </si>
  <si>
    <t>لايوجد داعي</t>
  </si>
  <si>
    <t>Siblings Relatives Parents</t>
  </si>
  <si>
    <t>uuid:1602fe1c-dd97-4cfd-a455-208c517f31c1</t>
  </si>
  <si>
    <t>1602fe1c-dd97-4cfd-a455-208c517f31c1</t>
  </si>
  <si>
    <t>2021-01-21T10:15:21.998+02:00</t>
  </si>
  <si>
    <t>2021-01-21T15:19:51.140+02:00</t>
  </si>
  <si>
    <t>عامل بأجر يومي</t>
  </si>
  <si>
    <t>Family conflict Anger Conflict within community Inability to carry out work or daily tasks</t>
  </si>
  <si>
    <t>بسبب العيشة دتخل المخيم وعدم عمل زوجي</t>
  </si>
  <si>
    <t>Sport activity Quraan Painting / re-creational activity Awareness / educational activities / psychosocial support</t>
  </si>
  <si>
    <t>Children separated from their parents Children living on the street Orphans living in the community</t>
  </si>
  <si>
    <t>uuid:50b6675d-3e90-454e-85bc-524bf88373b6</t>
  </si>
  <si>
    <t>50b6675d-3e90-454e-85bc-524bf88373b6</t>
  </si>
  <si>
    <t>2021-01-21T10:39:41.813+02:00</t>
  </si>
  <si>
    <t>2021-01-21T11:07:43.565+02:00</t>
  </si>
  <si>
    <t>لايوجد مصدر</t>
  </si>
  <si>
    <t>دكتور عصبي اطفال</t>
  </si>
  <si>
    <t>Econimic Family conflict Inability to carry out work or daily tasks</t>
  </si>
  <si>
    <t>بسبب عدم عمل زوجي ومرض طفلي</t>
  </si>
  <si>
    <t>لست بحاجة</t>
  </si>
  <si>
    <t>الزوج لايسمح</t>
  </si>
  <si>
    <t>uuid:5618934c-7f1b-4f93-8784-be19d270b8d0</t>
  </si>
  <si>
    <t>5618934c-7f1b-4f93-8784-be19d270b8d0</t>
  </si>
  <si>
    <t>2021-01-21T11:20:36.761+02:00</t>
  </si>
  <si>
    <t>2021-01-21T15:20:19.881+02:00</t>
  </si>
  <si>
    <t>Non communicable diseases (NCD) drugs (chronic, cardiac, diabetes, hyper-tension, asthma) Pediatric medicine Antibiotic Reproductive health medicines Other</t>
  </si>
  <si>
    <t>ادوية علاج أكزيما</t>
  </si>
  <si>
    <t>Problems Concentrating Inability to carry out work or daily tasks Family conflict</t>
  </si>
  <si>
    <t>بسبب عدم العمل والبقاء في المنزل</t>
  </si>
  <si>
    <t>Smoking Violence</t>
  </si>
  <si>
    <t>Extracurricular activities/women &amp; girls centers Skills building services Health services</t>
  </si>
  <si>
    <t>Kidnapping Physical abuse Sexual abuse</t>
  </si>
  <si>
    <t>Sport activity Quraan Painting / re-creational activity Hand crafts Awareness / educational activities / psychosocial support Entertainement activities</t>
  </si>
  <si>
    <t>تعمل بالاجر اليومي</t>
  </si>
  <si>
    <t>uuid:214619dd-cb2f-4ddd-82c5-96c76a619f76</t>
  </si>
  <si>
    <t>214619dd-cb2f-4ddd-82c5-96c76a619f76</t>
  </si>
  <si>
    <t>2021-01-21T12:50:32.791+02:00</t>
  </si>
  <si>
    <t>2021-01-21T13:21:28.181+02:00</t>
  </si>
  <si>
    <t>عامل بأجر  يومي</t>
  </si>
  <si>
    <t>خدمات عصبية وجراحة بولية</t>
  </si>
  <si>
    <t>Family conflict Problems Concentrating Hopelessness</t>
  </si>
  <si>
    <t>بسبب عدم عمل الرجل والنزوج</t>
  </si>
  <si>
    <t>Skills building services Educational services Health services Extracurricular activities/women &amp; girls centers</t>
  </si>
  <si>
    <t>uuid:ecdc27d5-359f-4d1c-baf7-c47197b2b494</t>
  </si>
  <si>
    <t>ecdc27d5-359f-4d1c-baf7-c47197b2b494</t>
  </si>
  <si>
    <t>2021-01-21T13:21:43.204+02:00</t>
  </si>
  <si>
    <t>2021-01-21T15:21:35.620+02:00</t>
  </si>
  <si>
    <t>اعمل بمحل لبيع الألبسة الاوربية</t>
  </si>
  <si>
    <t>Anger moodwings Family conflict Hopelessness</t>
  </si>
  <si>
    <t>بسبب البقاء لوحدهم في المنزل</t>
  </si>
  <si>
    <t>Sexual abuse Kidnapping</t>
  </si>
  <si>
    <t>بسبب عملي</t>
  </si>
  <si>
    <t>uuid:f40a1bd2-027b-480e-b10b-318314714ea5</t>
  </si>
  <si>
    <t>f40a1bd2-027b-480e-b10b-318314714ea5</t>
  </si>
  <si>
    <t>2021-01-21T14:17:00.288+02:00</t>
  </si>
  <si>
    <t>2021-01-21T15:21:54.074+02:00</t>
  </si>
  <si>
    <t>تبرعات ومعونات</t>
  </si>
  <si>
    <t>خدمات جلدية</t>
  </si>
  <si>
    <t>Anxiety moodwings</t>
  </si>
  <si>
    <t>بسبب وفاة زوجي ومعيشتي لوحدي</t>
  </si>
  <si>
    <t>uuid:9c79d4de-2506-4d2d-9124-bb0f2d7dff39</t>
  </si>
  <si>
    <t>9c79d4de-2506-4d2d-9124-bb0f2d7dff39</t>
  </si>
  <si>
    <t>2021-01-21T10:15:15.601+03:00</t>
  </si>
  <si>
    <t>2021-01-21T12:18:06.547+03:00</t>
  </si>
  <si>
    <t>مريم الاشقر</t>
  </si>
  <si>
    <t>مصدر الدخل السلات الغذائية</t>
  </si>
  <si>
    <t>عيادة سنية</t>
  </si>
  <si>
    <t>Reproductive health medicines Non communicable diseases (NCD) drugs (chronic, cardiac, diabetes, hyper-tension, asthma)</t>
  </si>
  <si>
    <t>Econimic Fear</t>
  </si>
  <si>
    <t>لانه لا يوجد معين لهم</t>
  </si>
  <si>
    <t xml:space="preserve">بسبب الوضع الراهن </t>
  </si>
  <si>
    <t>Begging Kidnapping Psychological stress</t>
  </si>
  <si>
    <t>Hand crafts Entertainement activities</t>
  </si>
  <si>
    <t>uuid:94cfd74a-93e4-436e-a4cb-da7b39e5670d</t>
  </si>
  <si>
    <t>94cfd74a-93e4-436e-a4cb-da7b39e5670d</t>
  </si>
  <si>
    <t>2021-01-21T11:25:24.740+03:00</t>
  </si>
  <si>
    <t>2021-01-21T11:57:15.077+03:00</t>
  </si>
  <si>
    <t xml:space="preserve">مريم الاشقر </t>
  </si>
  <si>
    <t xml:space="preserve">عامل يومي </t>
  </si>
  <si>
    <t>عيادات عينية</t>
  </si>
  <si>
    <t>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t>
  </si>
  <si>
    <t xml:space="preserve">بسبب الوضع المعيشي وقلت العمل </t>
  </si>
  <si>
    <t xml:space="preserve">بسبب عدم الأمان </t>
  </si>
  <si>
    <t>Kidnapping Begging</t>
  </si>
  <si>
    <t>uuid:2b126e57-a278-4daa-b527-08f37bfe20fe</t>
  </si>
  <si>
    <t>2b126e57-a278-4daa-b527-08f37bfe20fe</t>
  </si>
  <si>
    <t>2021-01-21T12:20:27.521+03:00</t>
  </si>
  <si>
    <t>2021-01-21T12:50:20.565+03:00</t>
  </si>
  <si>
    <t xml:space="preserve">عيادات سنية </t>
  </si>
  <si>
    <t>بسبب الظروف المعيشية</t>
  </si>
  <si>
    <t>Extracurricular activities/women &amp; girls centers Educational services</t>
  </si>
  <si>
    <t>uuid:cfc49126-671d-4123-92c7-64d44586b6fc</t>
  </si>
  <si>
    <t>cfc49126-671d-4123-92c7-64d44586b6fc</t>
  </si>
  <si>
    <t>2021-01-21T13:49:20.190+03:00</t>
  </si>
  <si>
    <t>2021-01-21T14:21:03.881+03:00</t>
  </si>
  <si>
    <t>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t>
  </si>
  <si>
    <t>Cereals or tubers (maize, porridge, rice, pasta, bread, rice, bulger, frikeh, kaak, pasta, indomy (noodles), manakish, thick grain-based porridge, potatoes, etc) Fruit (all types) Milk and Milk Products (milk, yoghurt, cheese, etc) Eggs</t>
  </si>
  <si>
    <t>Fear Anger Econimic</t>
  </si>
  <si>
    <t>بسب الظروف المعيشية</t>
  </si>
  <si>
    <t>Has professional consultation Speaking to a friend</t>
  </si>
  <si>
    <t>Sport activity Painting / re-creational activity</t>
  </si>
  <si>
    <t>uuid:1fac5059-a21c-4074-a67c-f0fe47458174</t>
  </si>
  <si>
    <t>1fac5059-a21c-4074-a67c-f0fe47458174</t>
  </si>
  <si>
    <t>2021-01-21T11:11:54.201+03:00</t>
  </si>
  <si>
    <t>2021-01-21T12:43:18.063+03:00</t>
  </si>
  <si>
    <t>رهام العلي</t>
  </si>
  <si>
    <t>من بيع سيارة قديمة</t>
  </si>
  <si>
    <t>اعطاء المعلومات للوقاية من الكورونا</t>
  </si>
  <si>
    <t>لاقوم بالاعمال المنزلية</t>
  </si>
  <si>
    <t>uuid:8e3ad289-b16c-464b-b93a-a7c933898a9a</t>
  </si>
  <si>
    <t>8e3ad289-b16c-464b-b93a-a7c933898a9a</t>
  </si>
  <si>
    <t>2021-01-21T11:39:45.225+03:00</t>
  </si>
  <si>
    <t>2021-01-21T12:03:37.122+03:00</t>
  </si>
  <si>
    <t>موفر من قبل النزوح ويتم صرفه الأن</t>
  </si>
  <si>
    <t xml:space="preserve">مستوصف </t>
  </si>
  <si>
    <t>تعلمنا طرق الوقاية</t>
  </si>
  <si>
    <t>لانهم لا يستطيعون التحمل مثلنا</t>
  </si>
  <si>
    <t>Educational services Skills building services Health services</t>
  </si>
  <si>
    <t>School dropout Early marriage Neglect</t>
  </si>
  <si>
    <t>uuid:d9c34478-f5da-42c2-a887-7c141eeee752</t>
  </si>
  <si>
    <t>d9c34478-f5da-42c2-a887-7c141eeee752</t>
  </si>
  <si>
    <t>2021-01-21T12:45:28.019+03:00</t>
  </si>
  <si>
    <t>2021-01-21T13:22:40.348+03:00</t>
  </si>
  <si>
    <t>بالدين من الاقارب</t>
  </si>
  <si>
    <t>مستوصف ومشفى</t>
  </si>
  <si>
    <t>علمونا كيف نحمي انفسنا</t>
  </si>
  <si>
    <t>Fear Anger Sadness Econimic</t>
  </si>
  <si>
    <t>بسبب الظروف المعيشية و النزوح</t>
  </si>
  <si>
    <t>School dropout Desire to join armed groups Early marriage</t>
  </si>
  <si>
    <t>Religious leaders Relatives Parents</t>
  </si>
  <si>
    <t>Orphans living in the community Children separated from their parents</t>
  </si>
  <si>
    <t>uuid:58b98c8d-d97f-4ac5-b464-c455508fedc5</t>
  </si>
  <si>
    <t>58b98c8d-d97f-4ac5-b464-c455508fedc5</t>
  </si>
  <si>
    <t>2021-01-21T14:50:16.344+03:00</t>
  </si>
  <si>
    <t>2021-01-21T15:02:40.254+03:00</t>
  </si>
  <si>
    <t>الزوجة تعمل والزوج يعمل اعمال حرة</t>
  </si>
  <si>
    <t>Fear Anger Sadness Conflict within community</t>
  </si>
  <si>
    <t>لانهم لا يتحملون الضغوط والمشاكل</t>
  </si>
  <si>
    <t>Speaking to a family member Prayer Speaking to a friend</t>
  </si>
  <si>
    <t>School dropout Child labour Begging Early marriage</t>
  </si>
  <si>
    <t>جمع نفايات والعمل بأعمال لا تناسب اعمارهم</t>
  </si>
  <si>
    <t>Sport activity Hand crafts Painting / re-creational activity Awareness / educational activities / psychosocial support</t>
  </si>
  <si>
    <t>uuid:53618e9e-6cbc-450a-8bba-dad819e7cac8</t>
  </si>
  <si>
    <t>53618e9e-6cbc-450a-8bba-dad819e7cac8</t>
  </si>
  <si>
    <t>2021-01-21T09:47:39.337+02:00</t>
  </si>
  <si>
    <t>2021-01-21T10:12:30.362+02:00</t>
  </si>
  <si>
    <t>Jamal zakour</t>
  </si>
  <si>
    <t>معالجة أمراض جلدية</t>
  </si>
  <si>
    <t>Neighbours Relatives Parents</t>
  </si>
  <si>
    <t>uuid:f79ea379-6232-4b8e-ba90-a70e864ad2e7</t>
  </si>
  <si>
    <t>f79ea379-6232-4b8e-ba90-a70e864ad2e7</t>
  </si>
  <si>
    <t>2021-01-21T10:18:33.683+02:00</t>
  </si>
  <si>
    <t>2021-01-21T10:56:43.177+02:00</t>
  </si>
  <si>
    <t>خدمات عينية / زراعة قرنية</t>
  </si>
  <si>
    <t>uuid:4c62799c-9e68-49c5-89eb-108aff268b60</t>
  </si>
  <si>
    <t>4c62799c-9e68-49c5-89eb-108aff268b60</t>
  </si>
  <si>
    <t>2021-01-21T11:59:06.915+02:00</t>
  </si>
  <si>
    <t>2021-01-21T12:26:49.628+02:00</t>
  </si>
  <si>
    <t>كونهم الفئات الأضعف</t>
  </si>
  <si>
    <t>School dropout Early marriage Psychological stress</t>
  </si>
  <si>
    <t>Hand crafts Awareness / educational activities / psychosocial support Quraan</t>
  </si>
  <si>
    <t>لا يرغبون بذلك</t>
  </si>
  <si>
    <t>uuid:1eddf2d2-2959-4477-b028-f58e70704241</t>
  </si>
  <si>
    <t>1eddf2d2-2959-4477-b028-f58e70704241</t>
  </si>
  <si>
    <t>2021-01-21T12:33:02.571+02:00</t>
  </si>
  <si>
    <t>2021-01-21T13:09:44.657+02:00</t>
  </si>
  <si>
    <t>School teachers Relatives Parents</t>
  </si>
  <si>
    <t>uuid:6a046537-d0b3-4285-999a-53a22f6dc6d8</t>
  </si>
  <si>
    <t>6a046537-d0b3-4285-999a-53a22f6dc6d8</t>
  </si>
  <si>
    <t>2021-01-21T10:21:47.200+02:00</t>
  </si>
  <si>
    <t>سلطانة الحلاق</t>
  </si>
  <si>
    <t>Emergency services-ambulance</t>
  </si>
  <si>
    <t>Fear Econimic Family conflict</t>
  </si>
  <si>
    <t>الام لاتسمح لهن لان المنطقة غير معروفة</t>
  </si>
  <si>
    <t>School dropout Child labour Begging</t>
  </si>
  <si>
    <t>بيع الخبز</t>
  </si>
  <si>
    <t>2021-01-21T11:18:13.732+02:00</t>
  </si>
  <si>
    <t>Reproductive health medicines Pediatric medicine Non communicable diseases (NCD) drugs (chronic, cardiac, diabetes, hyper-tension, asthma)</t>
  </si>
  <si>
    <t>Econimic Family conflict moodwings</t>
  </si>
  <si>
    <t>Health services Educational services Extracurricular activities/women &amp; girls centers Skills building services</t>
  </si>
  <si>
    <t>Kidnapping School dropout Child labour Begging</t>
  </si>
  <si>
    <t>مسح السيارات</t>
  </si>
  <si>
    <t>Quraan Sport activity Awareness / educational activities / psychosocial support</t>
  </si>
  <si>
    <t>2021-01-21T12:15:12.962+02:00</t>
  </si>
  <si>
    <t>2021-01-21T16:01:54.836+02:00</t>
  </si>
  <si>
    <t xml:space="preserve">مراكز صحية وتغذية </t>
  </si>
  <si>
    <t>Fear moodwings Problems sleeping</t>
  </si>
  <si>
    <t>بسبب الظروف المعيشية السيئة</t>
  </si>
  <si>
    <t>School dropout Neglect Begging</t>
  </si>
  <si>
    <t>Parents Community/social workers Women and Child support centers Siblings</t>
  </si>
  <si>
    <t>uuid:05786ef9-9be3-450a-8739-e37034d725d2</t>
  </si>
  <si>
    <t>05786ef9-9be3-450a-8739-e37034d725d2</t>
  </si>
  <si>
    <t>2021-01-21T12:48:09.706+02:00</t>
  </si>
  <si>
    <t>2021-01-21T16:02:52.784+02:00</t>
  </si>
  <si>
    <t>السلةالشهرية</t>
  </si>
  <si>
    <t xml:space="preserve">مراكز صحية </t>
  </si>
  <si>
    <t>ارتفاع اسعار الدواء</t>
  </si>
  <si>
    <t>Cereals or tubers (maize, porridge, rice, pasta, bread, rice, bulger, frikeh, kaak, pasta, indomy (noodles), manakish, thick grain-based porridge, potatoes, etc) Oil/Fat (oils, fats, butter, ghee etc) Sugar, Honey, sugar products Condiments (spices, tea, coffee, sauces etc) or other miscellaneous food</t>
  </si>
  <si>
    <t>بسبب الضغوط المعيشية</t>
  </si>
  <si>
    <t>Speaking to a friend Withdrawal/Isolation</t>
  </si>
  <si>
    <t>School dropout Begging</t>
  </si>
  <si>
    <t>Siblings Parents Community/social workers Women and Child support centers</t>
  </si>
  <si>
    <t>uuid:bfe0fa58-30a7-4f81-850f-e7e5dff78b2e</t>
  </si>
  <si>
    <t>bfe0fa58-30a7-4f81-850f-e7e5dff78b2e</t>
  </si>
  <si>
    <t>2021-01-23T11:56:19.593+03:00</t>
  </si>
  <si>
    <t>2021-01-23T12:28:13.561+03:00</t>
  </si>
  <si>
    <t>Sahara</t>
  </si>
  <si>
    <t>قص حجار</t>
  </si>
  <si>
    <t>جميع الخدمات الطبية لا توجد</t>
  </si>
  <si>
    <t>Child sick/weak</t>
  </si>
  <si>
    <t>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t>
  </si>
  <si>
    <t>Prefer not to answer</t>
  </si>
  <si>
    <t>بسبب الوضع وقلة الامان</t>
  </si>
  <si>
    <t>Child labour School dropout Early marriage</t>
  </si>
  <si>
    <t>قص حجارة</t>
  </si>
  <si>
    <t>المدرسة لا تستوعب عدد الأطفال الموجودين</t>
  </si>
  <si>
    <t>بسبب الفقر</t>
  </si>
  <si>
    <t>uuid:5552ee7c-a397-409b-be1c-d8b951265ef8</t>
  </si>
  <si>
    <t>5552ee7c-a397-409b-be1c-d8b951265ef8</t>
  </si>
  <si>
    <t>2021-01-23T11:56:39.533+03:00</t>
  </si>
  <si>
    <t>2021-01-23T14:14:39.931+03:00</t>
  </si>
  <si>
    <t>توزيع خبز على المنازل</t>
  </si>
  <si>
    <t>لان الرجال على عاتقهم تأمين المعيشة    والاطفال لانهم حرمو من ابسط  حقوقهم</t>
  </si>
  <si>
    <t>لم القمامة من الحاويات بشكل كبير</t>
  </si>
  <si>
    <t>مساعدتي في توزيع الخبز على المنازل</t>
  </si>
  <si>
    <t>uuid:373e818a-186d-4e7b-9ff5-9a9ee3681eb7</t>
  </si>
  <si>
    <t>373e818a-186d-4e7b-9ff5-9a9ee3681eb7</t>
  </si>
  <si>
    <t>2021-01-23T09:25:41.566+02:00</t>
  </si>
  <si>
    <t>2021-01-23T10:24:39.598+02:00</t>
  </si>
  <si>
    <t>معلومات عن سوء التغذية ولقاحات الأطفال</t>
  </si>
  <si>
    <t>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t>
  </si>
  <si>
    <t>كونهم الأكثر ضعفا</t>
  </si>
  <si>
    <t>uuid:c7556ad4-b5cb-4415-99b6-25d30d55b215</t>
  </si>
  <si>
    <t>c7556ad4-b5cb-4415-99b6-25d30d55b215</t>
  </si>
  <si>
    <t>2021-01-23T10:22:35.625+02:00</t>
  </si>
  <si>
    <t>2021-01-23T10:46:47.663+02:00</t>
  </si>
  <si>
    <t>فريق لقاح وصحة مجتمعية</t>
  </si>
  <si>
    <t>Antibiotic Non communicable diseases (NCD) drugs (chronic, cardiac, diabetes, hyper-tension, asthma) Pediatric medicine</t>
  </si>
  <si>
    <t>كونهم أكثر ضعفا في المجتمع</t>
  </si>
  <si>
    <t>School teachers Siblings Parents</t>
  </si>
  <si>
    <t>Hand crafts Painting / re-creational activity Awareness / educational activities / psychosocial support</t>
  </si>
  <si>
    <t>uuid:113bfd2b-04dd-4891-b2fa-d4a5b6301fbf</t>
  </si>
  <si>
    <t>113bfd2b-04dd-4891-b2fa-d4a5b6301fbf</t>
  </si>
  <si>
    <t>2021-01-23T10:57:49.583+02:00</t>
  </si>
  <si>
    <t>2021-01-23T11:45:45.161+02:00</t>
  </si>
  <si>
    <t>Parents Women and Child support centers Siblings</t>
  </si>
  <si>
    <t>uuid:a5f8df6b-089d-4b4d-ac58-c6a2b05b8b9c</t>
  </si>
  <si>
    <t>a5f8df6b-089d-4b4d-ac58-c6a2b05b8b9c</t>
  </si>
  <si>
    <t>2021-01-23T11:17:44.971+03:00</t>
  </si>
  <si>
    <t>2021-01-23T11:40:04.852+03:00</t>
  </si>
  <si>
    <t xml:space="preserve">نوره ضبع </t>
  </si>
  <si>
    <t>بسبب تغير الوضع المعيشي</t>
  </si>
  <si>
    <t>الوضع الأمني والبعد المكاني</t>
  </si>
  <si>
    <t>uuid:d9b7deae-2b46-406a-9962-0c6d26af32fb</t>
  </si>
  <si>
    <t>d9b7deae-2b46-406a-9962-0c6d26af32fb</t>
  </si>
  <si>
    <t>2021-01-23T11:42:45.944+03:00</t>
  </si>
  <si>
    <t>2021-01-23T11:59:58.056+03:00</t>
  </si>
  <si>
    <t>Cultural factors</t>
  </si>
  <si>
    <t>Sadness Anger Hopelessness</t>
  </si>
  <si>
    <t>لانهم الفئة الاضعف</t>
  </si>
  <si>
    <t xml:space="preserve">بسبب الثقافة </t>
  </si>
  <si>
    <t>بسبب الوضع الثقافي</t>
  </si>
  <si>
    <t>ثقافة العائلة</t>
  </si>
  <si>
    <t>Orphans living in the community Children living on the street</t>
  </si>
  <si>
    <t>uuid:8477ee58-524d-4451-9a10-3dbe8c93c829</t>
  </si>
  <si>
    <t>8477ee58-524d-4451-9a10-3dbe8c93c829</t>
  </si>
  <si>
    <t>2021-01-23T13:52:46.251+03:00</t>
  </si>
  <si>
    <t>2021-01-23T14:01:29.681+03:00</t>
  </si>
  <si>
    <t>Fear Sadness moodwings Problems sleeping</t>
  </si>
  <si>
    <t>الفئة الاطثر ضعف</t>
  </si>
  <si>
    <t>Speaking to a family member Exercise Prayer</t>
  </si>
  <si>
    <t>بسبب الوضع الامني والمعتقدات</t>
  </si>
  <si>
    <t>Kidnapping School dropout Psychological stress</t>
  </si>
  <si>
    <t>Awareness / educational activities / psychosocial support Painting / re-creational activity Entertainement activities</t>
  </si>
  <si>
    <t>uuid:9cc6b1c1-03d5-416a-a0a3-adf1fed41b17</t>
  </si>
  <si>
    <t>9cc6b1c1-03d5-416a-a0a3-adf1fed41b17</t>
  </si>
  <si>
    <t>2021-01-23T09:56:04.211+02:00</t>
  </si>
  <si>
    <t>2021-01-23T13:26:51.517+02:00</t>
  </si>
  <si>
    <t>عمل في محل ادوات منزليه</t>
  </si>
  <si>
    <t>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t>
  </si>
  <si>
    <t>من اجل كسب المال</t>
  </si>
  <si>
    <t>الوصمة وقلة الثقة باخرين</t>
  </si>
  <si>
    <t>اختلاف الثقافات</t>
  </si>
  <si>
    <t>بيع الأغذية الجاهزة</t>
  </si>
  <si>
    <t>Opening time not suitable for parents Lack of transportation</t>
  </si>
  <si>
    <t>uuid:f917e9ea-9037-4b30-ac47-b6885f054215</t>
  </si>
  <si>
    <t>f917e9ea-9037-4b30-ac47-b6885f054215</t>
  </si>
  <si>
    <t>2021-01-23T10:20:04.358+02:00</t>
  </si>
  <si>
    <t>2021-01-23T13:28:09.231+02:00</t>
  </si>
  <si>
    <t>عمل الزوج وعمال الزوجة</t>
  </si>
  <si>
    <t>نعم مخيم بعيد المخيم</t>
  </si>
  <si>
    <t>Most types of medicines are not available in the market Inaccessible due to cost Other, specify</t>
  </si>
  <si>
    <t>عدم توفر الأدوية في نقط الطبية</t>
  </si>
  <si>
    <t>Fear Sadness moodwings Econimic Anxiety Family conflict Hopelessness</t>
  </si>
  <si>
    <t>الزوجه نتيجةتعدد الزوجات والاطفال عدم توفر مأوى مناسب</t>
  </si>
  <si>
    <t>Availability Security Stigma</t>
  </si>
  <si>
    <t>Hired by armed groups School dropout Child labour Neglect Physical abuse Begging</t>
  </si>
  <si>
    <t>جمع النفايات</t>
  </si>
  <si>
    <t>Hand crafts Other</t>
  </si>
  <si>
    <t>وجود مراكز لتعلم الاطفال</t>
  </si>
  <si>
    <t>uuid:3fb8a993-ef45-41dd-b9ec-33db8627a412</t>
  </si>
  <si>
    <t>3fb8a993-ef45-41dd-b9ec-33db8627a412</t>
  </si>
  <si>
    <t>2021-01-23T10:47:28.008+02:00</t>
  </si>
  <si>
    <t>2021-01-23T13:26:58.145+02:00</t>
  </si>
  <si>
    <t>عمل الزوج وعمال الاطفال</t>
  </si>
  <si>
    <t>نقطة طبية ثابتة في المخيم</t>
  </si>
  <si>
    <t>تحدث عن مرض اللشمانيا</t>
  </si>
  <si>
    <t>At home with traditional midwife or non-professional</t>
  </si>
  <si>
    <t>Fear Anger moodwings Econimic Anxiety Changes in Appetite Inability to carry out work or daily tasks</t>
  </si>
  <si>
    <t>الاطفال يعانون من عمالة الأطفال الام لاتوجد أماكن مخصصة للمرأة للتخفيف الضغط النفسي</t>
  </si>
  <si>
    <t>Speaking to a family member Withdrawal/Isolation</t>
  </si>
  <si>
    <t>Accessibility Security Lack of awareness of the services</t>
  </si>
  <si>
    <t>Early marriage Physical abuse Neglect Begging Child labour School dropout Desire to join armed groups Kidnapping</t>
  </si>
  <si>
    <t>عمال صيانة</t>
  </si>
  <si>
    <t>Awareness / educational activities / psychosocial support Entertainement activities Hand crafts Painting / re-creational activity</t>
  </si>
  <si>
    <t>العزلة</t>
  </si>
  <si>
    <t>بسبب مساعده الاهل في الدخل</t>
  </si>
  <si>
    <t>uuid:e5b48099-4444-401b-9e23-9823e10109ec</t>
  </si>
  <si>
    <t>e5b48099-4444-401b-9e23-9823e10109ec</t>
  </si>
  <si>
    <t>2021-01-23T10:25:10.732+03:00</t>
  </si>
  <si>
    <t>2021-01-23T10:51:19.280+03:00</t>
  </si>
  <si>
    <t>بقالية صغيرة</t>
  </si>
  <si>
    <t xml:space="preserve">نقطة طبية </t>
  </si>
  <si>
    <t>Antibiotic Non communicable diseases (NCD) drugs (chronic, cardiac, diabetes, hyper-tension, asthma)</t>
  </si>
  <si>
    <t>Fear Anger Sadness Econimic Anxiety Family conflict Hopelessness Inability to carry out work or daily tasks</t>
  </si>
  <si>
    <t xml:space="preserve">بسبب الحرب والأوضاع الصعبة والمعاناة الدائمة </t>
  </si>
  <si>
    <t>School dropout Begging Physical abuse Neglect Physical or psychological disabilities due to the war Psychological stress</t>
  </si>
  <si>
    <t>Siblings Religious leaders Community/social workers</t>
  </si>
  <si>
    <t>Painting / re-creational activity Awareness / educational activities / psychosocial support Entertainement activities Quraan</t>
  </si>
  <si>
    <t>Child-headed households Children living on the street Children separated from their parents</t>
  </si>
  <si>
    <t>uuid:3f397adb-8843-4796-9fd2-d84dc7729786</t>
  </si>
  <si>
    <t>3f397adb-8843-4796-9fd2-d84dc7729786</t>
  </si>
  <si>
    <t>2021-01-23T10:59:18.294+03:00</t>
  </si>
  <si>
    <t>2021-01-23T11:27:27.306+03:00</t>
  </si>
  <si>
    <t xml:space="preserve">بسطة ادوات منزلية </t>
  </si>
  <si>
    <t>Transportation issues Financial issues Cultural factors</t>
  </si>
  <si>
    <t>Fear Anger Sadness Anxiety Econimic Family conflict Inability to carry out work or daily tasks Hopelessness</t>
  </si>
  <si>
    <t xml:space="preserve">بسبب قلة العمل والمعاناة الدائمة </t>
  </si>
  <si>
    <t xml:space="preserve">قلة الامان والعوامل الثقافية </t>
  </si>
  <si>
    <t>School dropout Begging Early marriage Physical abuse Neglect Sexual abuse</t>
  </si>
  <si>
    <t>Religious leaders Siblings Community/social workers Women and Child support centers</t>
  </si>
  <si>
    <t>Awareness / educational activities / psychosocial support Entertainement activities Sport activity Quraan</t>
  </si>
  <si>
    <t>uuid:6e8fbfd8-6850-4787-a0f1-55d484139d8d</t>
  </si>
  <si>
    <t>6e8fbfd8-6850-4787-a0f1-55d484139d8d</t>
  </si>
  <si>
    <t>2021-01-23T12:02:12.017+03:00</t>
  </si>
  <si>
    <t>2021-01-23T12:18:35.553+03:00</t>
  </si>
  <si>
    <t>عامل ورشة</t>
  </si>
  <si>
    <t>Fear Anger Sadness Econimic Anxiety Family conflict Hopelessness</t>
  </si>
  <si>
    <t xml:space="preserve">ضيف الاحوال المعيشية </t>
  </si>
  <si>
    <t>Neglect Physical abuse Physical or psychological disabilities due to the war Psychological stress</t>
  </si>
  <si>
    <t>Religious leaders Siblings School teachers Community/social workers Relatives Women and Child support centers</t>
  </si>
  <si>
    <t>Quraan Awareness / educational activities / psychosocial support Painting / re-creational activity Hand crafts</t>
  </si>
  <si>
    <t>uuid:56874ce2-8ffe-4a7e-94e2-0612026786bd</t>
  </si>
  <si>
    <t>56874ce2-8ffe-4a7e-94e2-0612026786bd</t>
  </si>
  <si>
    <t>2021-01-23T09:34:44.703+02:00</t>
  </si>
  <si>
    <t>2021-01-23T09:43:58.712+02:00</t>
  </si>
  <si>
    <t>Anger Conflict within community Sadness</t>
  </si>
  <si>
    <t xml:space="preserve">لانهم يحملون هم المعيشة </t>
  </si>
  <si>
    <t>التقاليد لاتسمح</t>
  </si>
  <si>
    <t>uuid:66e3ef86-ec3b-4893-b59e-0dd00dfe52ea</t>
  </si>
  <si>
    <t>66e3ef86-ec3b-4893-b59e-0dd00dfe52ea</t>
  </si>
  <si>
    <t>2021-01-23T09:44:46.084+02:00</t>
  </si>
  <si>
    <t>2021-01-23T10:35:34.456+02:00</t>
  </si>
  <si>
    <t>Sadness Fear Hopelessness moodwings</t>
  </si>
  <si>
    <t xml:space="preserve">لان مقهورة على بلادنا الي راحت والنزوح صعب </t>
  </si>
  <si>
    <t xml:space="preserve">لا احتاج إليها </t>
  </si>
  <si>
    <t>Kidnapping Psychological stress Being orphaned or losing care</t>
  </si>
  <si>
    <t>تكون بالمدرسة</t>
  </si>
  <si>
    <t>uuid:8fe3643c-74ec-46e0-8539-83bd2f429b39</t>
  </si>
  <si>
    <t>8fe3643c-74ec-46e0-8539-83bd2f429b39</t>
  </si>
  <si>
    <t>2021-01-23T10:42:27.280+02:00</t>
  </si>
  <si>
    <t>2021-01-23T11:55:35.849+02:00</t>
  </si>
  <si>
    <t>عامل نجار باطون</t>
  </si>
  <si>
    <t xml:space="preserve">مشفى </t>
  </si>
  <si>
    <t>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t>
  </si>
  <si>
    <t>Anger moodwings Sadness Fear</t>
  </si>
  <si>
    <t>لانهم حساسين البنت لدى الأم  تخاف من الحرب والأمراض</t>
  </si>
  <si>
    <t>Early marriage Being orphaned or losing care School dropout</t>
  </si>
  <si>
    <t>Entertainement activities Awareness / educational activities / psychosocial support Sport activity</t>
  </si>
  <si>
    <t>الابن الكبير عمره 13سنة يعمل مع والده</t>
  </si>
  <si>
    <t>uuid:f4b50e58-34e0-41bd-af02-90f26059cf5e</t>
  </si>
  <si>
    <t>f4b50e58-34e0-41bd-af02-90f26059cf5e</t>
  </si>
  <si>
    <t>2021-01-23T09:19:51.549+02:00</t>
  </si>
  <si>
    <t>2021-01-23T09:35:41.626+02:00</t>
  </si>
  <si>
    <t>التعريف حول الكورونا وكيفية العدوى والوقاية</t>
  </si>
  <si>
    <t>Cereals or tubers (maize, porridge, rice, pasta, bread, rice, bulger, frikeh, kaak, pasta, indomy (noodles), manakish, thick grain-based porridge, potatoes, etc) Legumes and nuts e.g. hommos, fouls, beans, chick peas, lentils Oil/Fat (oils, fats, butter, ghee etc)</t>
  </si>
  <si>
    <t>Conflict within community Econimic</t>
  </si>
  <si>
    <t>بسبب تحملهم المسؤولية</t>
  </si>
  <si>
    <t>Speaking to a friend Speaking to a family member Smoking</t>
  </si>
  <si>
    <t>Stigma Availability Accessibility</t>
  </si>
  <si>
    <t>Siblings Religious leaders Neighbours</t>
  </si>
  <si>
    <t>Quraan Sport activity Hand crafts</t>
  </si>
  <si>
    <t>uuid:ecc9de3e-a1a1-42e1-9ea4-8dcca03939c2</t>
  </si>
  <si>
    <t>ecc9de3e-a1a1-42e1-9ea4-8dcca03939c2</t>
  </si>
  <si>
    <t>2021-01-23T09:36:25.158+02:00</t>
  </si>
  <si>
    <t>2021-01-23T10:02:18.546+02:00</t>
  </si>
  <si>
    <t>Religious leaders Neighbours</t>
  </si>
  <si>
    <t>uuid:321e2e06-93cf-4c2c-8037-c0b7f86659cd</t>
  </si>
  <si>
    <t>321e2e06-93cf-4c2c-8037-c0b7f86659cd</t>
  </si>
  <si>
    <t>2021-01-23T09:17:04.210+03:00</t>
  </si>
  <si>
    <t>2021-01-23T10:13:03.085+03:00</t>
  </si>
  <si>
    <t>اعمال يدوية</t>
  </si>
  <si>
    <t>Fear moodwings Family conflict Problems sleeping</t>
  </si>
  <si>
    <t>لانهم بحاجة لمساعدة</t>
  </si>
  <si>
    <t>عادات و و تقاليد</t>
  </si>
  <si>
    <t>Kidnapping Begging Child labour School dropout Physical or psychological disabilities due to the war</t>
  </si>
  <si>
    <t>اعمال مجهدة</t>
  </si>
  <si>
    <t>uuid:e1fced44-035c-4a6e-b28e-3fc123b0dc6a</t>
  </si>
  <si>
    <t>e1fced44-035c-4a6e-b28e-3fc123b0dc6a</t>
  </si>
  <si>
    <t>2021-01-23T10:08:46.035+02:00</t>
  </si>
  <si>
    <t>2021-01-23T10:44:07.622+02:00</t>
  </si>
  <si>
    <t>عمل مهنة بناء</t>
  </si>
  <si>
    <t xml:space="preserve">كيفية الوقاء </t>
  </si>
  <si>
    <t>Neighbours Parents</t>
  </si>
  <si>
    <t>uuid:5eec4a5c-f3d5-4c86-8e92-634809772644</t>
  </si>
  <si>
    <t>5eec4a5c-f3d5-4c86-8e92-634809772644</t>
  </si>
  <si>
    <t>2021-01-23T10:31:07.645+03:00</t>
  </si>
  <si>
    <t>2021-01-23T11:34:14.646+03:00</t>
  </si>
  <si>
    <t>سلة شهرية و مساعدة اقارب</t>
  </si>
  <si>
    <t>عيادات خارجية و نقاط طبية جديدة</t>
  </si>
  <si>
    <t>Expired medicine Inaccessible due to cost Other, specify</t>
  </si>
  <si>
    <t xml:space="preserve">الدواء تركي </t>
  </si>
  <si>
    <t>Fear Econimic Problems sleeping</t>
  </si>
  <si>
    <t>لانهم تعرضوا لخطر القصف</t>
  </si>
  <si>
    <t>لا يوجد خدمات</t>
  </si>
  <si>
    <t xml:space="preserve">الوضع غير آمن </t>
  </si>
  <si>
    <t>School dropout Being orphaned or losing care</t>
  </si>
  <si>
    <t>uuid:25011a77-131c-4538-8059-fcf7bbebf6d5</t>
  </si>
  <si>
    <t>25011a77-131c-4538-8059-fcf7bbebf6d5</t>
  </si>
  <si>
    <t>2021-01-23T11:36:49.516+03:00</t>
  </si>
  <si>
    <t>2021-01-23T12:16:22.069+03:00</t>
  </si>
  <si>
    <t>سلة إغاثة شهرية</t>
  </si>
  <si>
    <t>مركز صحي و مشافي</t>
  </si>
  <si>
    <t>Fear Econimic Problems sleeping Inability to carry out work or daily tasks</t>
  </si>
  <si>
    <t>لانهم تعرضوا لمخاطر النزوح</t>
  </si>
  <si>
    <t>الوضع الامني. و المنطقة غير مئلوفة</t>
  </si>
  <si>
    <t>Kidnapping Other Physical abuse</t>
  </si>
  <si>
    <t>حوادث السير</t>
  </si>
  <si>
    <t>uuid:971ece72-7efd-4d25-a050-62c16ed9fe28</t>
  </si>
  <si>
    <t>971ece72-7efd-4d25-a050-62c16ed9fe28</t>
  </si>
  <si>
    <t>2021-01-23T12:45:40.820+03:00</t>
  </si>
  <si>
    <t>2021-01-23T13:54:22.388+03:00</t>
  </si>
  <si>
    <t>دكان بيع مواد غذائية</t>
  </si>
  <si>
    <t>مشافي و عيادات</t>
  </si>
  <si>
    <t>Fear Anger Econimic Family conflict Problems Concentrating</t>
  </si>
  <si>
    <t>بسبب الضغط النفسي</t>
  </si>
  <si>
    <t>Kidnapping Child labour School dropout Sexual abuse Being orphaned or losing care</t>
  </si>
  <si>
    <t>عملة جسدية</t>
  </si>
  <si>
    <t>uuid:f2427fe3-5e78-48f7-a854-3d07d9dc6be0</t>
  </si>
  <si>
    <t>f2427fe3-5e78-48f7-a854-3d07d9dc6be0</t>
  </si>
  <si>
    <t>2021-01-23T09:18:25.563+03:00</t>
  </si>
  <si>
    <t>2021-01-23T09:30:44.376+03:00</t>
  </si>
  <si>
    <t>الزوج يعمل مصلح ادوات كهربائية</t>
  </si>
  <si>
    <t>نحتاج لعيادة اسنان ومشفى متخصص للامراض</t>
  </si>
  <si>
    <t>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t>
  </si>
  <si>
    <t>Fear Sadness Anxiety moodwings</t>
  </si>
  <si>
    <t>بسبب الفقر والنزوح وظروف الحرب</t>
  </si>
  <si>
    <t xml:space="preserve">لانه لايوجد امان </t>
  </si>
  <si>
    <t>Kidnapping School dropout Child labour Begging Early marriage</t>
  </si>
  <si>
    <t>الاطفال يتسولون او يبيعو بسكويت وشغلات بسيطة لاعالة عائلتهم</t>
  </si>
  <si>
    <t>School teachers Religious leaders Women and Child support centers</t>
  </si>
  <si>
    <t>uuid:6da0272d-bb16-43ae-a838-48b9e2a36aa0</t>
  </si>
  <si>
    <t>6da0272d-bb16-43ae-a838-48b9e2a36aa0</t>
  </si>
  <si>
    <t>2021-01-23T09:44:55.737+03:00</t>
  </si>
  <si>
    <t>2021-01-23T10:03:23.162+03:00</t>
  </si>
  <si>
    <t>الاب يعمل عامل</t>
  </si>
  <si>
    <t>نحتاج لعيادة اسنان ومشافي متخصصة لامراض العيون لاننا نعاني من مشاكل في العيون</t>
  </si>
  <si>
    <t>لقد مروا فتيات لعنا سرحو لعنا عن الامراض المنتشرة وعن الكوفيد</t>
  </si>
  <si>
    <t>Vegetables (including leafy vegetables) Meat, Poultry, Offal (beef, goat, lamb, poultry), etc) Fruit (all types)</t>
  </si>
  <si>
    <t>Anger Fear Sadness Anxiety Problems Concentrating</t>
  </si>
  <si>
    <t>لان الام دائما شايلة هم البيت ومتحملة المسؤولية</t>
  </si>
  <si>
    <t>Prayer Speaking to a family member Withdrawal/Isolation</t>
  </si>
  <si>
    <t>بسبب الاعراف والتقاليد وتوجد حالات خطف كثيرة هنا</t>
  </si>
  <si>
    <t>الاطفال يلمو خبز من الشارع ويلتحقو بالفصايل وبيشحدو لاعالة اسرهم</t>
  </si>
  <si>
    <t>Siblings Neighbours Parents</t>
  </si>
  <si>
    <t>uuid:89c9568f-0b15-4ea9-8fa5-b105fccbc26e</t>
  </si>
  <si>
    <t>89c9568f-0b15-4ea9-8fa5-b105fccbc26e</t>
  </si>
  <si>
    <t>2021-01-23T10:28:31.132+03:00</t>
  </si>
  <si>
    <t>2021-01-23T11:01:25.541+03:00</t>
  </si>
  <si>
    <t>نحتاج لعيادة اسنان ومشافي متخصصة لعلاج الاطفال لانه طفلتي مريضة لديها كتلة دهنية بالدماغ وتوسع شريان ومادة بيضاء تضرب عالنطق</t>
  </si>
  <si>
    <t>Pediatric medicine Other</t>
  </si>
  <si>
    <t>ادوية لعلاج الكتلة الدهنية بالدماغ لطفلتي وادوية فيتامينات وادوية من اجل النطق عند الاطفال</t>
  </si>
  <si>
    <t>Vegetables (including leafy vegetables) Legumes and nuts e.g. hommos, fouls, beans, chick peas, lentils Eggs Oil/Fat (oils, fats, butter, ghee etc)</t>
  </si>
  <si>
    <t>High food prices/no money to buy Child will not eat certain foods Market is too far</t>
  </si>
  <si>
    <t>Anxiety moodwings Problems Concentrating Changes in Appetite</t>
  </si>
  <si>
    <t>لانهم هم الذين يشيلون هم العيلة وعليهم المسؤولية كلها</t>
  </si>
  <si>
    <t xml:space="preserve">لايوجد امان </t>
  </si>
  <si>
    <t>Kidnapping Desire to join armed groups Begging Early marriage</t>
  </si>
  <si>
    <t>Parents Women and Child support centers Doctor</t>
  </si>
  <si>
    <t>uuid:191733da-efde-4698-8d52-09ddd65a9e4c</t>
  </si>
  <si>
    <t>191733da-efde-4698-8d52-09ddd65a9e4c</t>
  </si>
  <si>
    <t>2021-01-23T11:06:51.933+03:00</t>
  </si>
  <si>
    <t>2021-01-23T12:11:37.454+03:00</t>
  </si>
  <si>
    <t>الاب يعمل مع فصيل مع الجيش الحر</t>
  </si>
  <si>
    <t xml:space="preserve">نحتاج لمشفى لعلاج الاطفال اختصاص غدد لانه لاتوجد مشافي اختصاص بالمنطقة هنا </t>
  </si>
  <si>
    <t>Meat, Poultry, Offal (beef, goat, lamb, poultry), etc) Vegetables (including leafy vegetables) Milk and Milk Products (milk, yoghurt, cheese, etc) Oil/Fat (oils, fats, butter, ghee etc) Condiments (spices, tea, coffee, sauces etc) or other miscellaneous food</t>
  </si>
  <si>
    <t>Cereals or tubers (maize, porridge, rice, pasta, bread, rice, bulger, frikeh, kaak, pasta, indomy (noodles), manakish, thick grain-based porridge, potatoes, etc) Legumes and nuts e.g. hommos, fouls, beans, chick peas, lentils Sugar, Honey, sugar products Oil/Fat (oils, fats, butter, ghee etc)</t>
  </si>
  <si>
    <t>Anger moodwings Econimic Problems sleeping</t>
  </si>
  <si>
    <t>لانه اكثر فئة حساسة وتتأثر بالمشاكل</t>
  </si>
  <si>
    <t>لانه لا يوجد امان بالمنطقة وعاداتنا وتقاليدنا لا تسمح بذلك</t>
  </si>
  <si>
    <t>Begging School dropout Early marriage Being orphaned or losing care</t>
  </si>
  <si>
    <t>Siblings Neighbours Parents Relatives</t>
  </si>
  <si>
    <t>uuid:b07e21bf-4004-42ed-b69a-3bd3841d26f5</t>
  </si>
  <si>
    <t>b07e21bf-4004-42ed-b69a-3bd3841d26f5</t>
  </si>
  <si>
    <t>2021-01-23T09:18:52.690+02:00</t>
  </si>
  <si>
    <t>2021-01-23T09:46:03.355+02:00</t>
  </si>
  <si>
    <t xml:space="preserve">الزوج عاطل عن العمل </t>
  </si>
  <si>
    <t xml:space="preserve">فريق توعية مجتمعية  </t>
  </si>
  <si>
    <t>لانهم يتحملون مسؤولية أكثر من غيرهم</t>
  </si>
  <si>
    <t>البكاء</t>
  </si>
  <si>
    <t>في حالات الضرورة</t>
  </si>
  <si>
    <t>الانضمام إلى الفصائل المقاتلة</t>
  </si>
  <si>
    <t>uuid:e95c7700-b831-450e-9504-6b0bca43f18a</t>
  </si>
  <si>
    <t>e95c7700-b831-450e-9504-6b0bca43f18a</t>
  </si>
  <si>
    <t>2021-01-23T09:46:28.199+02:00</t>
  </si>
  <si>
    <t>2021-01-23T10:20:05.335+02:00</t>
  </si>
  <si>
    <t>لايوجد معيل</t>
  </si>
  <si>
    <t>عيادات شاملة /مستشفى وعيادات نسائية</t>
  </si>
  <si>
    <t>Sadness Problems sleeping</t>
  </si>
  <si>
    <t>بسبب النزوح وغياب الامان</t>
  </si>
  <si>
    <t>uuid:e4438abd-279e-4c91-833e-10da3f1a3b1f</t>
  </si>
  <si>
    <t>e4438abd-279e-4c91-833e-10da3f1a3b1f</t>
  </si>
  <si>
    <t>2021-01-23T10:47:58.730+02:00</t>
  </si>
  <si>
    <t>2021-01-23T11:12:09.850+02:00</t>
  </si>
  <si>
    <t>العمل في محل البسة</t>
  </si>
  <si>
    <t>عيادات شاملة /نسائية _اطفال_</t>
  </si>
  <si>
    <t>لانهم يعانون من ضغط أكثر من غيرهم</t>
  </si>
  <si>
    <t>الخروج من المنزل</t>
  </si>
  <si>
    <t>Entertainement activities</t>
  </si>
  <si>
    <t>لاان يوجد اخوة اكبر</t>
  </si>
  <si>
    <t>لانهم واعين ويتحملون مسؤولية</t>
  </si>
  <si>
    <t>uuid:918ff5c5-f286-457b-9dfa-ae443bd6f2b1</t>
  </si>
  <si>
    <t>918ff5c5-f286-457b-9dfa-ae443bd6f2b1</t>
  </si>
  <si>
    <t>2021-01-23T11:40:01.967+02:00</t>
  </si>
  <si>
    <t>2021-01-23T12:28:21.654+02:00</t>
  </si>
  <si>
    <t>الزوج لا يعمل</t>
  </si>
  <si>
    <t>دكتورة نسائية /مستشفى توليد</t>
  </si>
  <si>
    <t>Milk and Milk Products (milk, yoghurt, cheese, etc) Cereals or tubers (maize, porridge, rice, pasta, bread, rice, bulger, frikeh, kaak, pasta, indomy (noodles), manakish, thick grain-based porridge, potatoes, etc) Vegetables (including leafy vegetables)</t>
  </si>
  <si>
    <t>Violence Speaking to a family member Speaking to a friend</t>
  </si>
  <si>
    <t>uuid:63f8a200-d037-43b9-bf21-ac4edb303673</t>
  </si>
  <si>
    <t>63f8a200-d037-43b9-bf21-ac4edb303673</t>
  </si>
  <si>
    <t>2021-01-23T09:20:50.800+03:00</t>
  </si>
  <si>
    <t>2021-01-23T13:20:11.384+03:00</t>
  </si>
  <si>
    <t xml:space="preserve">اماني العبد الله </t>
  </si>
  <si>
    <t>السله الشهريه</t>
  </si>
  <si>
    <t>مفيدة للوقايه من الامراض</t>
  </si>
  <si>
    <t>Not available in the market at all Most types of medicines are not available in the market</t>
  </si>
  <si>
    <t>ادويه السعال</t>
  </si>
  <si>
    <t>Hospital for surgery/ C-section Hospital for normal delivery Public primary health care facility</t>
  </si>
  <si>
    <t>Anxiety Econimic Problems sleeping</t>
  </si>
  <si>
    <t>لانهم هم المسؤولون عن المعيشه</t>
  </si>
  <si>
    <t>Educational services Skills building services Extracurricular activities/women &amp; girls centers Health services</t>
  </si>
  <si>
    <t>Skills building services Extracurricular activities/women &amp; girls centers Educational services Health services</t>
  </si>
  <si>
    <t>بسبب الخوف ووصمه</t>
  </si>
  <si>
    <t>Kidnapping Early marriage Physical abuse</t>
  </si>
  <si>
    <t>Parents Judicial or criminal authority Women and Child support centers</t>
  </si>
  <si>
    <t>عدم الأمان وبعد المراكز</t>
  </si>
  <si>
    <t>uuid:5313d2fa-033c-4a94-9f29-49f94d6a0942</t>
  </si>
  <si>
    <t>5313d2fa-033c-4a94-9f29-49f94d6a0942</t>
  </si>
  <si>
    <t>2021-01-23T09:47:18.366+03:00</t>
  </si>
  <si>
    <t>2021-01-23T10:03:37.502+03:00</t>
  </si>
  <si>
    <t>السله الشهريه الرجل يعمل بلم النايلون</t>
  </si>
  <si>
    <t>ادويه مرخيه للأعصاب وشاش ومعقمات</t>
  </si>
  <si>
    <t>Sadness moodwings Anxiety Econimic Inability to carry out work or daily tasks</t>
  </si>
  <si>
    <t>كونهم هم صاحبين المسؤوليه الكبرى</t>
  </si>
  <si>
    <t>Prayer Violence Smoking</t>
  </si>
  <si>
    <t>Stigma Accessibility Availability Lack of awareness of the services</t>
  </si>
  <si>
    <t>بسبب الخوف من العار</t>
  </si>
  <si>
    <t>Kidnapping Desire to join armed groups Early marriage Child labour School dropout</t>
  </si>
  <si>
    <t>العمل في ورشات تصليح سيارات وحدادة</t>
  </si>
  <si>
    <t>Women and Child support centers Relatives</t>
  </si>
  <si>
    <t>uuid:27fd2b4e-891e-430d-92f1-5ba75249ab01</t>
  </si>
  <si>
    <t>27fd2b4e-891e-430d-92f1-5ba75249ab01</t>
  </si>
  <si>
    <t>2021-01-23T10:25:46.344+03:00</t>
  </si>
  <si>
    <t>2021-01-23T13:19:33.095+03:00</t>
  </si>
  <si>
    <t>uuid:9365d045-163b-45bb-b1fc-917c83d5b9eb</t>
  </si>
  <si>
    <t>9365d045-163b-45bb-b1fc-917c83d5b9eb</t>
  </si>
  <si>
    <t>2021-01-23T10:29:40.807+03:00</t>
  </si>
  <si>
    <t>2021-01-23T13:19:22.225+03:00</t>
  </si>
  <si>
    <t>السله الشهريه والرجل يعمل</t>
  </si>
  <si>
    <t>Fear Family conflict Anxiety</t>
  </si>
  <si>
    <t>كونهم الفئه الأقل ضعفا وتاثرا بالوضع</t>
  </si>
  <si>
    <t>Kidnapping Desire to join armed groups School dropout Early marriage Psychological stress</t>
  </si>
  <si>
    <t>Relatives Women and Child support centers</t>
  </si>
  <si>
    <t>uuid:77a14d2e-8bf7-47ff-b0d4-32b7aecc5732</t>
  </si>
  <si>
    <t>77a14d2e-8bf7-47ff-b0d4-32b7aecc5732</t>
  </si>
  <si>
    <t>2021-01-23T09:25:00.796+03:00</t>
  </si>
  <si>
    <t>2021-01-23T10:02:39.071+03:00</t>
  </si>
  <si>
    <t>الابن عامل</t>
  </si>
  <si>
    <t>مشفى عظمية وعيادات اسعافية</t>
  </si>
  <si>
    <t>لايوجد أدوية في النقطة الطبية</t>
  </si>
  <si>
    <t>Econimic Fear Family conflict Problems sleeping</t>
  </si>
  <si>
    <t>بسبب القصف المستمر والنزوح</t>
  </si>
  <si>
    <t>الظروف والعادات والتقاليد</t>
  </si>
  <si>
    <t>الحوادث في الطريق</t>
  </si>
  <si>
    <t>Siblings Parents School teachers</t>
  </si>
  <si>
    <t>زيارات وقضاء حاجيات المنزل</t>
  </si>
  <si>
    <t>uuid:a3542f17-68f9-4f26-b6a6-f7e3665cfc65</t>
  </si>
  <si>
    <t>a3542f17-68f9-4f26-b6a6-f7e3665cfc65</t>
  </si>
  <si>
    <t>2021-01-23T10:09:03.047+03:00</t>
  </si>
  <si>
    <t>2021-01-23T10:35:05.693+03:00</t>
  </si>
  <si>
    <t>مشافي أطفال وقلبية</t>
  </si>
  <si>
    <t>غلاء الأسعار للادوية</t>
  </si>
  <si>
    <t>Econimic Hopelessness Problems Concentrating Fear Anger</t>
  </si>
  <si>
    <t>بسبب القصف والنزوح المستمر</t>
  </si>
  <si>
    <t>Stigma Accessibility Other</t>
  </si>
  <si>
    <t>بسبب نظرة المجتمع</t>
  </si>
  <si>
    <t>لايوجد أمان</t>
  </si>
  <si>
    <t>uuid:2609d62f-4dd6-4473-a783-3c3823872dab</t>
  </si>
  <si>
    <t>2609d62f-4dd6-4473-a783-3c3823872dab</t>
  </si>
  <si>
    <t>2021-01-23T11:08:48.770+03:00</t>
  </si>
  <si>
    <t>2021-01-23T11:31:52.981+03:00</t>
  </si>
  <si>
    <t>السلة الشهرية واحيانأ يعمل الولد مياومة</t>
  </si>
  <si>
    <t>مشفى عظمية وعيادات ليلية اسعافية</t>
  </si>
  <si>
    <t>لايوجد مال لشراء الادوية</t>
  </si>
  <si>
    <t>مسكنات قوية فيتامين للعظام</t>
  </si>
  <si>
    <t>Cannot do at all</t>
  </si>
  <si>
    <t>Econimic moodwings Fear Inability to carry out work or daily tasks</t>
  </si>
  <si>
    <t>بسبب فقد العائلة كل املاكها ولايوجد عمل أو مردود مادي بالإضافة لمرض الام</t>
  </si>
  <si>
    <t>Speaking to a family member Prayer Violence</t>
  </si>
  <si>
    <t>Kidnapping Desire to join armed groups School dropout Physical abuse</t>
  </si>
  <si>
    <t>Hand crafts Painting / re-creational activity Sport activity Other</t>
  </si>
  <si>
    <t>مدارس</t>
  </si>
  <si>
    <t>لم تقبل المدرسة تسجيله</t>
  </si>
  <si>
    <t>بسبب فقر الأهل</t>
  </si>
  <si>
    <t>uuid:0010db90-50ab-4575-a60e-5fdfb25752f9</t>
  </si>
  <si>
    <t>0010db90-50ab-4575-a60e-5fdfb25752f9</t>
  </si>
  <si>
    <t>2021-01-23T11:56:32.463+03:00</t>
  </si>
  <si>
    <t>2021-01-23T12:18:06.552+03:00</t>
  </si>
  <si>
    <t>عمل الزوج مياومة</t>
  </si>
  <si>
    <t>دكتورة نسائية دكتور أمراض عصبية</t>
  </si>
  <si>
    <t>لايوجد أدوية أمراض عصبية</t>
  </si>
  <si>
    <t>Non communicable diseases (NCD) drugs (chronic, cardiac, diabetes, hyper-tension, asthma) Antibiotic Other</t>
  </si>
  <si>
    <t>أدوية للصرع</t>
  </si>
  <si>
    <t>Financial issues Other</t>
  </si>
  <si>
    <t>عدم توفر هذه الخدمة بالمستوصف لايوجد طبيبة نسائية ولامشرفة تغذية</t>
  </si>
  <si>
    <t>Family conflict Fear Econimic moodwings</t>
  </si>
  <si>
    <t>Children Adult Men Adult Women</t>
  </si>
  <si>
    <t>بسبب الخوف والنزوح وعدم الاستقرار</t>
  </si>
  <si>
    <t>Lack of awareness of the services Other</t>
  </si>
  <si>
    <t>لاتوجد هذه الخدمة</t>
  </si>
  <si>
    <t>غياب الامان</t>
  </si>
  <si>
    <t>Kidnapping School dropout Physical abuse Sexual abuse</t>
  </si>
  <si>
    <t>Awareness / educational activities / psychosocial support Entertainement activities Hand crafts Quraan</t>
  </si>
  <si>
    <t>uuid:958e7d33-d830-48c9-8dad-9f1b5985fe45</t>
  </si>
  <si>
    <t>958e7d33-d830-48c9-8dad-9f1b5985fe45</t>
  </si>
  <si>
    <t>2021-01-23T11:18:43.479+02:00</t>
  </si>
  <si>
    <t>2021-01-23T11:47:16.276+02:00</t>
  </si>
  <si>
    <t>المساعدات الإغاثية ومساعدات من الاقارب</t>
  </si>
  <si>
    <t>مخابر وعيادات شاملة ودكتور اطفال</t>
  </si>
  <si>
    <t>زيادة معلومات غير موجودة سابقا</t>
  </si>
  <si>
    <t>Eggs Milk and Milk Products (milk, yoghurt, cheese, etc) Legumes and nuts e.g. hommos, fouls, beans, chick peas, lentils Cereals or tubers (maize, porridge, rice, pasta, bread, rice, bulger, frikeh, kaak, pasta, indomy (noodles), manakish, thick grain-based porridge, potatoes, etc)</t>
  </si>
  <si>
    <t>لانهم من يتحمل المسؤولية</t>
  </si>
  <si>
    <t>لا افضل الذهاب لهذه الاماكن</t>
  </si>
  <si>
    <t>الخوف من السقوط في مصاريف الصرف الصحي</t>
  </si>
  <si>
    <t>uuid:d6bd2b56-c258-466d-8d47-a0e6ee99b3ac</t>
  </si>
  <si>
    <t>d6bd2b56-c258-466d-8d47-a0e6ee99b3ac</t>
  </si>
  <si>
    <t>2021-01-23T11:50:59.991+02:00</t>
  </si>
  <si>
    <t>2021-01-23T12:21:32.484+02:00</t>
  </si>
  <si>
    <t xml:space="preserve">المساعدات الإنسانية </t>
  </si>
  <si>
    <t>دكتور اطفال وعيادات شاملة</t>
  </si>
  <si>
    <t xml:space="preserve">إعطاء معلومات مفيدة وتزويد النساء الحوامل بالفيتامين </t>
  </si>
  <si>
    <t>Pediatric medicine Antibiotic Non communicable diseases (NCD) drugs (chronic, cardiac, diabetes, hyper-tension, asthma) Reproductive health medicines Other</t>
  </si>
  <si>
    <t>ادوية فيتامين لفقر الدم</t>
  </si>
  <si>
    <t>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t>
  </si>
  <si>
    <t>لانهم هم من يشعرون بالعجز أمام اطفالهم</t>
  </si>
  <si>
    <t>Availability Stigma</t>
  </si>
  <si>
    <t>Educational services Health services Extracurricular activities/women &amp; girls centers</t>
  </si>
  <si>
    <t>Educational services Extracurricular activities/women &amp; girls centers Health services</t>
  </si>
  <si>
    <t>Sport activity Hand crafts Quraan Awareness / educational activities / psychosocial support Entertainement activities</t>
  </si>
  <si>
    <t>uuid:fe43c36a-55f9-48d9-8ace-1131b2388d90</t>
  </si>
  <si>
    <t>fe43c36a-55f9-48d9-8ace-1131b2388d90</t>
  </si>
  <si>
    <t>2021-01-23T09:19:49.773+02:00</t>
  </si>
  <si>
    <t>2021-01-23T14:02:13.804+02:00</t>
  </si>
  <si>
    <t>مساعدة مادية من أخ الزوجة</t>
  </si>
  <si>
    <t>عيادات  شاملةمختصة</t>
  </si>
  <si>
    <t>Econimic Anger Sadness Family conflict Inability to carry out work or daily tasks</t>
  </si>
  <si>
    <t>لانهم هم من يتحمل المسؤولية</t>
  </si>
  <si>
    <t>Prayer Speaking to a family member Violence</t>
  </si>
  <si>
    <t>كل الاقارب وضعها المادي صعب  لاتملك شيئ لتقدمه</t>
  </si>
  <si>
    <t>قلة الأمان وعادات وتقاليد</t>
  </si>
  <si>
    <t>Hand crafts Quraan Sport activity Awareness / educational activities / psychosocial support</t>
  </si>
  <si>
    <t>uuid:8c20e1c9-d53f-46b8-8755-652039b8725b</t>
  </si>
  <si>
    <t>8c20e1c9-d53f-46b8-8755-652039b8725b</t>
  </si>
  <si>
    <t>2021-01-23T09:24:47.639+02:00</t>
  </si>
  <si>
    <t>2021-01-23T10:30:41.436+02:00</t>
  </si>
  <si>
    <t>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t>
  </si>
  <si>
    <t>Econimic Fear Anger Sadness Problems sleeping Conflict within community Changes in Appetite Hopelessness Inability to carry out work or daily tasks</t>
  </si>
  <si>
    <t>Adult Men Children Elderly Adult Women</t>
  </si>
  <si>
    <t xml:space="preserve">لانهم أكثر عرضة للمرض </t>
  </si>
  <si>
    <t>Speaking to a family member Prayer Exercise Has professional consultation</t>
  </si>
  <si>
    <t>School dropout Child labour Begging Early marriage Physical abuse Neglect Sexual abuse</t>
  </si>
  <si>
    <t xml:space="preserve">العمل في مغاسل </t>
  </si>
  <si>
    <t>School teachers Parents Community/social workers Women and Child support centers</t>
  </si>
  <si>
    <t>Children separated from their parents Children living on the street Child-headed households Children who have been associated with fighting forces</t>
  </si>
  <si>
    <t>Lack of awareness Lack of transportation Distrust of staff or their activities</t>
  </si>
  <si>
    <t xml:space="preserve">الوضع المعيشي والفقر </t>
  </si>
  <si>
    <t>uuid:b287c6c8-c768-41ed-8433-ad717384db67</t>
  </si>
  <si>
    <t>b287c6c8-c768-41ed-8433-ad717384db67</t>
  </si>
  <si>
    <t>2021-01-23T10:46:35.610+02:00</t>
  </si>
  <si>
    <t>2021-01-23T11:12:47.102+02:00</t>
  </si>
  <si>
    <t>كونهم أكثر ضعف في المجتمع</t>
  </si>
  <si>
    <t>Child labour Early marriage School dropout Physical abuse Sexual abuse</t>
  </si>
  <si>
    <t>العمل في جمع القمامة</t>
  </si>
  <si>
    <t>Religious leaders School teachers Neighbours Parents Community/social workers Women and Child support centers</t>
  </si>
  <si>
    <t>Awareness / educational activities / psychosocial support Painting / re-creational activity Sport activity Quraan Entertainement activities</t>
  </si>
  <si>
    <t>uuid:ca006e5e-e9f1-4fa7-93eb-6a96beb133b8</t>
  </si>
  <si>
    <t>ca006e5e-e9f1-4fa7-93eb-6a96beb133b8</t>
  </si>
  <si>
    <t>2021-01-23T11:20:14.936+02:00</t>
  </si>
  <si>
    <t>2021-01-23T11:55:25.021+02:00</t>
  </si>
  <si>
    <t xml:space="preserve">عمل خاص </t>
  </si>
  <si>
    <t>Fear Anger Sadness Econimic Changes in Appetite</t>
  </si>
  <si>
    <t xml:space="preserve">لانهم أكثر ضعف </t>
  </si>
  <si>
    <t>Child labour School dropout Early marriage Neglect Being orphaned or losing care</t>
  </si>
  <si>
    <t>العمل في مجال ميكانيك السيارات</t>
  </si>
  <si>
    <t>Religious leaders School teachers Relatives Siblings Women and Child support centers Community/social workers</t>
  </si>
  <si>
    <t>uuid:ef00adf3-bf40-48ad-81fb-20f64250623c</t>
  </si>
  <si>
    <t>ef00adf3-bf40-48ad-81fb-20f64250623c</t>
  </si>
  <si>
    <t>2021-01-23T10:10:10.081+03:00</t>
  </si>
  <si>
    <t>2021-01-23T10:32:20.982+03:00</t>
  </si>
  <si>
    <t>Kidnapping Begging Psychological stress</t>
  </si>
  <si>
    <t>Community/social workers School teachers</t>
  </si>
  <si>
    <t>uuid:e6e2464f-8fd0-4d07-bf0f-ec03621cfac3</t>
  </si>
  <si>
    <t>e6e2464f-8fd0-4d07-bf0f-ec03621cfac3</t>
  </si>
  <si>
    <t>2021-01-23T09:30:02.422+02:00</t>
  </si>
  <si>
    <t>2021-01-23T11:01:41.706+02:00</t>
  </si>
  <si>
    <t>اليد العامله</t>
  </si>
  <si>
    <t>لقلة الدخل واليد العامله.</t>
  </si>
  <si>
    <t>Hand crafts Awareness / educational activities / psychosocial support Painting / re-creational activity Entertainement activities</t>
  </si>
  <si>
    <t>uuid:e1ddfd96-ad84-41f3-8a89-425e8882d07e</t>
  </si>
  <si>
    <t>e1ddfd96-ad84-41f3-8a89-425e8882d07e</t>
  </si>
  <si>
    <t>2021-01-23T10:19:43.454+02:00</t>
  </si>
  <si>
    <t>2021-01-23T11:03:27.275+02:00</t>
  </si>
  <si>
    <t>السله الغذائيه</t>
  </si>
  <si>
    <t>تم التخديم من خلال تامين اجراء عمليه جراحيه للعين من قبل عامل صحه مجتمعي</t>
  </si>
  <si>
    <t>قلة اليد العامله وصعوبة. في تامين المدخول للاسره</t>
  </si>
  <si>
    <t>عدم وجود الامان في المنطقه</t>
  </si>
  <si>
    <t>Hand crafts Painting / re-creational activity Awareness / educational activities / psychosocial support Entertainement activities</t>
  </si>
  <si>
    <t>uuid:de6ce3d7-1d56-4d84-9d13-c8f5b68ebb1a</t>
  </si>
  <si>
    <t>de6ce3d7-1d56-4d84-9d13-c8f5b68ebb1a</t>
  </si>
  <si>
    <t>2021-01-23T10:35:44.609+03:00</t>
  </si>
  <si>
    <t>2021-01-23T10:52:27.419+03:00</t>
  </si>
  <si>
    <t>uuid:009df33b-4f03-4eb6-8ad8-c9a08c4fb295</t>
  </si>
  <si>
    <t>009df33b-4f03-4eb6-8ad8-c9a08c4fb295</t>
  </si>
  <si>
    <t>2021-01-23T10:50:02.013+02:00</t>
  </si>
  <si>
    <t>2021-01-23T12:13:34.172+02:00</t>
  </si>
  <si>
    <t xml:space="preserve">لقد قام بزيارة المخيم فريق من اجل الوقايه من الكورونا </t>
  </si>
  <si>
    <t>Econimic moodwings Problems Concentrating</t>
  </si>
  <si>
    <t>بسبب صعوبه المعيشه وقلة الدخل للاسره</t>
  </si>
  <si>
    <t>Accessibility Availability Lack of awareness of the services</t>
  </si>
  <si>
    <t>بسبب عدم توفر الامان والمواصلات الامنه</t>
  </si>
  <si>
    <t>School dropout Begging Neglect Psychological stress</t>
  </si>
  <si>
    <t>قلة الرعايه والاهمال وعدم وجود الدعم النفسي والمعنوي له</t>
  </si>
  <si>
    <t>uuid:2e06fbf9-e518-47a5-921e-b78ce822a614</t>
  </si>
  <si>
    <t>2e06fbf9-e518-47a5-921e-b78ce822a614</t>
  </si>
  <si>
    <t>2021-01-23T10:54:40.648+03:00</t>
  </si>
  <si>
    <t>2021-01-23T11:11:33.384+03:00</t>
  </si>
  <si>
    <t xml:space="preserve">بسبب قلة الأمان </t>
  </si>
  <si>
    <t>uuid:b0b4216d-8565-4b13-bd93-cd386dd0b53d</t>
  </si>
  <si>
    <t>b0b4216d-8565-4b13-bd93-cd386dd0b53d</t>
  </si>
  <si>
    <t>2021-01-23T11:13:31.655+03:00</t>
  </si>
  <si>
    <t>2021-01-23T11:41:45.825+03:00</t>
  </si>
  <si>
    <t xml:space="preserve">عمل الرجل </t>
  </si>
  <si>
    <t>تعلمنا كيف نحمي انفسنا من بعض الامراض</t>
  </si>
  <si>
    <t>Fear Anger Sadness Econimic Anxiety Hopelessness</t>
  </si>
  <si>
    <t>لانهم لا يتحملون صعوبة المعيشة</t>
  </si>
  <si>
    <t>Begging Neglect Psychological stress Child labour</t>
  </si>
  <si>
    <t>عمل الاطفال باعمال صعبة وخطرة</t>
  </si>
  <si>
    <t>uuid:59da814c-0cd7-4204-8310-a5dd80ca81db</t>
  </si>
  <si>
    <t>59da814c-0cd7-4204-8310-a5dd80ca81db</t>
  </si>
  <si>
    <t>2021-01-23T12:01:11.286+03:00</t>
  </si>
  <si>
    <t>2021-01-23T12:16:10.923+03:00</t>
  </si>
  <si>
    <t>من المساعدات</t>
  </si>
  <si>
    <t>Cereals or tubers (maize, porridge, rice, pasta, bread, rice, bulger, frikeh, kaak, pasta, indomy (noodles), manakish, thick grain-based porridge, potatoes, etc) Vegetables (including leafy vegetables) Oil/Fat (oils, fats, butter, ghee etc) Milk and Milk Products (milk, yoghurt, cheese, etc)</t>
  </si>
  <si>
    <t>Fear Econimic Hopelessness</t>
  </si>
  <si>
    <t>ليس لديهم القدرة على تحمل الوضع والنزوح</t>
  </si>
  <si>
    <t>Child labour Begging Desire to join armed groups</t>
  </si>
  <si>
    <t xml:space="preserve">عمل الاطفال باعمال خطرة </t>
  </si>
  <si>
    <t>uuid:b7841f59-3cc9-481c-955b-f1e4925703e4</t>
  </si>
  <si>
    <t>b7841f59-3cc9-481c-955b-f1e4925703e4</t>
  </si>
  <si>
    <t>2021-01-23T12:22:31.377+03:00</t>
  </si>
  <si>
    <t>2021-01-23T13:09:15.057+03:00</t>
  </si>
  <si>
    <t>عمل الزوج وبعض المساعدات</t>
  </si>
  <si>
    <t>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t>
  </si>
  <si>
    <t>Cereals or tubers (maize, porridge, rice, pasta, bread, rice, bulger, frikeh, kaak, pasta, indomy (noodles), manakish, thick grain-based porridge, potatoes, etc) Legumes and nuts e.g. hommos, fouls, beans, chick peas, lentils Vegetables (including leafy vegetables) Oil/Fat (oils, fats, butter, ghee etc)</t>
  </si>
  <si>
    <t>Fear Sadness Econimic Anxiety Hopelessness</t>
  </si>
  <si>
    <t>لانهم مسؤولون عن المنزل والاطفال</t>
  </si>
  <si>
    <t>School dropout Child labour Begging Neglect</t>
  </si>
  <si>
    <t>الاعمال الخطرة وعمرهم غير المناسب للعمل</t>
  </si>
  <si>
    <t>Religious leaders Parents Relatives</t>
  </si>
  <si>
    <t>Children living on the street Orphans living in the community Children separated from their parents</t>
  </si>
  <si>
    <t>uuid:e9736f1c-c0f7-40fd-af22-cfa151ccac4c</t>
  </si>
  <si>
    <t>e9736f1c-c0f7-40fd-af22-cfa151ccac4c</t>
  </si>
  <si>
    <t>2021-01-23T09:27:44.489+02:00</t>
  </si>
  <si>
    <t>2021-01-23T10:01:06.256+02:00</t>
  </si>
  <si>
    <t>موظفه</t>
  </si>
  <si>
    <t>Sadness Family conflict Conflict within community</t>
  </si>
  <si>
    <t>لانهم بحاجة إلى الرعايه</t>
  </si>
  <si>
    <t>Educational services Health services Skills building services Extracurricular activities/women &amp; girls centers</t>
  </si>
  <si>
    <t>Extracurricular activities/women &amp; girls centers Educational services Health services Skills building services</t>
  </si>
  <si>
    <t>بسبب قله الإمان</t>
  </si>
  <si>
    <t>Sport activity Hand crafts Quraan Painting / re-creational activity</t>
  </si>
  <si>
    <t>uuid:a9227566-27ea-44fd-8e24-1fce2b79228f</t>
  </si>
  <si>
    <t>a9227566-27ea-44fd-8e24-1fce2b79228f</t>
  </si>
  <si>
    <t>2021-01-23T10:11:38.035+02:00</t>
  </si>
  <si>
    <t>2021-01-23T10:44:35.301+02:00</t>
  </si>
  <si>
    <t>Fear Econimic Anxiety Family conflict</t>
  </si>
  <si>
    <t>بسبب قله التغذيه والوضع الصعب</t>
  </si>
  <si>
    <t>Psychological stress Kidnapping Begging School dropout</t>
  </si>
  <si>
    <t>Sport activity Entertainement activities Quraan</t>
  </si>
  <si>
    <t>uuid:a9909180-4d87-4489-9e66-3a443f446510</t>
  </si>
  <si>
    <t>a9909180-4d87-4489-9e66-3a443f446510</t>
  </si>
  <si>
    <t>2021-01-23T10:55:30.970+02:00</t>
  </si>
  <si>
    <t>2021-01-23T11:18:32.267+02:00</t>
  </si>
  <si>
    <t>Fear Anger Sadness Econimic Anxiety</t>
  </si>
  <si>
    <t>بسبب الظروف المعيشيه</t>
  </si>
  <si>
    <t>بسبب قله الأمن والإمان</t>
  </si>
  <si>
    <t>Hand crafts Sport activity Entertainement activities</t>
  </si>
  <si>
    <t>uuid:f4e5ca5a-49ce-4c20-b2c7-b0000b129825</t>
  </si>
  <si>
    <t>f4e5ca5a-49ce-4c20-b2c7-b0000b129825</t>
  </si>
  <si>
    <t>2021-01-23T10:31:41.754+03:00</t>
  </si>
  <si>
    <t>2021-01-23T10:48:51.937+03:00</t>
  </si>
  <si>
    <t>ابسام قيلان</t>
  </si>
  <si>
    <t>شغل يومي</t>
  </si>
  <si>
    <t>moodwings Changes in Appetite Hopelessness</t>
  </si>
  <si>
    <t>لانهم اكتر ضعفا</t>
  </si>
  <si>
    <t>Neglect Psychological stress</t>
  </si>
  <si>
    <t>uuid:d19d1577-6fd6-4de7-9747-291a01e7ed16</t>
  </si>
  <si>
    <t>d19d1577-6fd6-4de7-9747-291a01e7ed16</t>
  </si>
  <si>
    <t>2021-01-23T10:53:32.267+03:00</t>
  </si>
  <si>
    <t>2021-01-23T15:05:23.478+03:00</t>
  </si>
  <si>
    <t>مستوصف صحي</t>
  </si>
  <si>
    <t>moodwings Hopelessness Econimic</t>
  </si>
  <si>
    <t>uuid:2f49ecb2-2645-4a9d-93b5-3f32b332e9f6</t>
  </si>
  <si>
    <t>2f49ecb2-2645-4a9d-93b5-3f32b332e9f6</t>
  </si>
  <si>
    <t>2021-01-23T11:02:54.098+03:00</t>
  </si>
  <si>
    <t>2021-01-23T11:12:03.327+03:00</t>
  </si>
  <si>
    <t>uuid:98bf8aed-5951-4fd2-bdb9-f80f00c10faa</t>
  </si>
  <si>
    <t>98bf8aed-5951-4fd2-bdb9-f80f00c10faa</t>
  </si>
  <si>
    <t>2021-01-23T11:14:34.397+03:00</t>
  </si>
  <si>
    <t>2021-01-23T11:22:37.425+03:00</t>
  </si>
  <si>
    <t>moodwings Anger</t>
  </si>
  <si>
    <t>uuid:060ba4ff-d143-4c7a-a24e-e7588902bbd9</t>
  </si>
  <si>
    <t>060ba4ff-d143-4c7a-a24e-e7588902bbd9</t>
  </si>
  <si>
    <t>2021-01-23T10:22:27.225+02:00</t>
  </si>
  <si>
    <t>2021-01-23T10:49:17.942+02:00</t>
  </si>
  <si>
    <t xml:space="preserve">العمل في معمل خياطة </t>
  </si>
  <si>
    <t xml:space="preserve">مركز صحي </t>
  </si>
  <si>
    <t>التوعية على مرض كورونا والتوعية على الام الحامل والمرضع</t>
  </si>
  <si>
    <t>بسبب ظروف الحرب</t>
  </si>
  <si>
    <t>School teachers Relatives Parents Community/social workers Women and Child support centers</t>
  </si>
  <si>
    <t>Entertainement activities Quraan Sport activity Awareness / educational activities / psychosocial support</t>
  </si>
  <si>
    <t xml:space="preserve">الاطفال يعملون بعد انتهاء الدوام من المدرسة وفي ايام العطل </t>
  </si>
  <si>
    <t>uuid:eed6c297-0924-4e55-87e2-9751e042f704</t>
  </si>
  <si>
    <t>eed6c297-0924-4e55-87e2-9751e042f704</t>
  </si>
  <si>
    <t>2021-01-23T10:50:57.291+02:00</t>
  </si>
  <si>
    <t>2021-01-23T11:13:58.842+02:00</t>
  </si>
  <si>
    <t>مركز لعلاج الاسنان ومركز صحي وتوعية</t>
  </si>
  <si>
    <t>ارتفاع اسعار الدواء وعدم توفر المال لشراءه</t>
  </si>
  <si>
    <t>النصح بأخد الوقاية من مرض كورونا</t>
  </si>
  <si>
    <t>Child labour Begging</t>
  </si>
  <si>
    <t>لم نفايات</t>
  </si>
  <si>
    <t>uuid:dbb87da9-188b-489f-a280-1b8ae8a655f9</t>
  </si>
  <si>
    <t>dbb87da9-188b-489f-a280-1b8ae8a655f9</t>
  </si>
  <si>
    <t>2021-01-23T15:29:54.368+02:00</t>
  </si>
  <si>
    <t>2021-01-23T15:44:40.825+02:00</t>
  </si>
  <si>
    <t>التعرف بشكل جيد على مرض كورونا وموضوع تغذية الاطفال</t>
  </si>
  <si>
    <t>Child will not eat certain foods</t>
  </si>
  <si>
    <t>Sport activity Painting / re-creational activity Awareness / educational activities / psychosocial support Entertainement activities</t>
  </si>
  <si>
    <t>uuid:f88b7ed9-4478-4335-ac3d-58777a51f939</t>
  </si>
  <si>
    <t>f88b7ed9-4478-4335-ac3d-58777a51f939</t>
  </si>
  <si>
    <t>2021-01-23T08:53:54.495+03:00</t>
  </si>
  <si>
    <t>2021-01-23T15:56:56.189+03:00</t>
  </si>
  <si>
    <t>فاتن الخليل</t>
  </si>
  <si>
    <t>يعمل الاب اعمال حرة</t>
  </si>
  <si>
    <t>توعية عن فيروس كورونا وكيفية الوقاية منه وفي حالة الاصابة التزام الحجر واخد التدابير الوقاية</t>
  </si>
  <si>
    <t>عن طريق البروشورات او الملصقات التعرفية</t>
  </si>
  <si>
    <t>Fruit (all types) Vegetables (including leafy vegetables)</t>
  </si>
  <si>
    <t>الوضع الخدمي سئ جدا من تعبيد للطرقات</t>
  </si>
  <si>
    <t>Fear Sadness moodwings Changes in Appetite Problems Concentrating</t>
  </si>
  <si>
    <t>الفئة الاضعف والاكثر تأثرا بالمحيط المجتمعي</t>
  </si>
  <si>
    <t>Speaking to a friend Prayer Has professional consultation</t>
  </si>
  <si>
    <t>مافي آمان وقلة وعي عند الاهل</t>
  </si>
  <si>
    <t>العمالة التي تودي الي ضرر بصحة الطفل</t>
  </si>
  <si>
    <t>Siblings School teachers Parents Relatives Community/social workers Women and Child support centers</t>
  </si>
  <si>
    <t>uuid:5d13bfc1-8afd-45f2-8075-7b4c72c4ebf3</t>
  </si>
  <si>
    <t>5d13bfc1-8afd-45f2-8075-7b4c72c4ebf3</t>
  </si>
  <si>
    <t>2021-01-23T09:13:42.815+03:00</t>
  </si>
  <si>
    <t>2021-01-23T15:57:29.462+03:00</t>
  </si>
  <si>
    <t>الاب يعمل في دكانة بسيطة وسلة مساعدات انسانية</t>
  </si>
  <si>
    <t>عيادة عينية وبعض التحاليل مثل تحاليل النمو والغدد</t>
  </si>
  <si>
    <t>توعية عن الامراض المعدية مثل القمل والجرب وعن فيروس كورونا وكيفية الوقاية منه</t>
  </si>
  <si>
    <t>الادوية اللازمة لنمو والغدد النخامية والدرقية</t>
  </si>
  <si>
    <t>سوء الوضع الخدمي من تعبيد للطرقات</t>
  </si>
  <si>
    <t>Fear moodwings Family conflict</t>
  </si>
  <si>
    <t>لا يوجد معيل لكبار السن والمرأة تقع عليها مسؤولية كبيرة من تربية وتعليم اطفالها وشغل البيت</t>
  </si>
  <si>
    <t>طبيعية البيئة الاجتماعية وعادات وتقاليد</t>
  </si>
  <si>
    <t>Kidnapping School dropout Child labour Begging Early marriage Physical abuse Neglect Sexual abuse Being orphaned or losing care Physical or psychological disabilities due to the war Psychological stress</t>
  </si>
  <si>
    <t>عمل الطفل في الزجاج تؤذي الطفل</t>
  </si>
  <si>
    <t>Siblings School teachers Community/social workers Women and Child support centers Relatives Parents</t>
  </si>
  <si>
    <t>Sport activity Quraan Hand crafts Painting / re-creational activity Entertainement activities Awareness / educational activities / psychosocial support</t>
  </si>
  <si>
    <t>uuid:c58994c5-d827-4b89-95c1-d250324225a1</t>
  </si>
  <si>
    <t>c58994c5-d827-4b89-95c1-d250324225a1</t>
  </si>
  <si>
    <t>2021-01-23T09:35:49.868+03:00</t>
  </si>
  <si>
    <t>2021-01-23T15:57:59.426+03:00</t>
  </si>
  <si>
    <t>سلة مساعدات انسانية والاب تعمل في الخياطة</t>
  </si>
  <si>
    <t>عيادة طب اسنان</t>
  </si>
  <si>
    <t>توعية عن فيروس كورونا واهمية الحجر والتباعد في حالة الاصابة</t>
  </si>
  <si>
    <t>Fear moodwings Econimic Changes in Appetite Problems sleeping</t>
  </si>
  <si>
    <t>الفئة الاضعف بالمجتمع</t>
  </si>
  <si>
    <t>Has professional consultation Prayer Withdrawal/Isolation</t>
  </si>
  <si>
    <t>الخوف من الخطف وقلة الامان وبعد المسافة وقلة المواصلات</t>
  </si>
  <si>
    <t>Kidnapping School dropout Child labour Begging Early marriage Physical abuse Neglect</t>
  </si>
  <si>
    <t>عمل الطفل في تجميع الاشياء البلاستيكية وجمعها</t>
  </si>
  <si>
    <t>Siblings Relatives Community/social workers Women and Child support centers</t>
  </si>
  <si>
    <t>Children separated from their parents Children who have been associated with fighting forces Child-headed households</t>
  </si>
  <si>
    <t>uuid:746e5f57-edde-4d13-ad90-43a51321c7ff</t>
  </si>
  <si>
    <t>746e5f57-edde-4d13-ad90-43a51321c7ff</t>
  </si>
  <si>
    <t>2021-01-23T10:16:53.017+03:00</t>
  </si>
  <si>
    <t>2021-01-23T15:58:40.105+03:00</t>
  </si>
  <si>
    <t>سلة مساعدات اغاثية والاب يعمل في محل حلويات كعامل</t>
  </si>
  <si>
    <t>المسن بحاجة الي ادوية خاصة لانه يعاني من احتشاء دماغ</t>
  </si>
  <si>
    <t>توعية عن فيروس كورونا والحفاظ على التباعد وأهمية الحجر الصحي في حال الاصابة مع أخذ تدابير الوقاية</t>
  </si>
  <si>
    <t>ادوية لمرض احتشاء الدماغ وقصر الاوتار وتليف اسفل الدماغ</t>
  </si>
  <si>
    <t>Legumes and nuts e.g. hommos, fouls, beans, chick peas, lentils Milk and Milk Products (milk, yoghurt, cheese, etc) Oil/Fat (oils, fats, butter, ghee etc)</t>
  </si>
  <si>
    <t>Legumes and nuts e.g. hommos, fouls, beans, chick peas, lentils Milk and Milk Products (milk, yoghurt, cheese, etc)</t>
  </si>
  <si>
    <t>Anger Sadness Econimic Changes in Appetite Inability to carry out work or daily tasks</t>
  </si>
  <si>
    <t>لانن الفئة الاضعف بالمجتمع.. لا يوجد معيل لكبار السن</t>
  </si>
  <si>
    <t>Prayer Withdrawal/Isolation Has professional consultation</t>
  </si>
  <si>
    <t>Desire to join armed groups Early marriage Physical abuse Being orphaned or losing care Physical or psychological disabilities due to the war Psychological stress</t>
  </si>
  <si>
    <t>سوء الوضع الخدمي من طرقات ومرافق عامة</t>
  </si>
  <si>
    <t>uuid:4ec0bc96-0693-41df-a0b3-35afe24712ea</t>
  </si>
  <si>
    <t>4ec0bc96-0693-41df-a0b3-35afe24712ea</t>
  </si>
  <si>
    <t>2021-01-23T11:00:18.334+03:00</t>
  </si>
  <si>
    <t>2021-01-23T15:59:21.291+03:00</t>
  </si>
  <si>
    <t>سلة مساعدات انسانية والاب يعمل اعمال حرة</t>
  </si>
  <si>
    <t>فيروس كورونا وكيفية الوقاية منه واخد تدابير الوقاية والحفاظ على التباعد الاجتماعي</t>
  </si>
  <si>
    <t>Anger moodwings Family conflict Problems Concentrating</t>
  </si>
  <si>
    <t>الفئة الاضعف في المجتمع وتقع على عاتقهم مسؤولية كبيرة من ناحية تآمين دخل للاسرة</t>
  </si>
  <si>
    <t>مافي آمان وخوف من الخطف</t>
  </si>
  <si>
    <t>Kidnapping Desire to join armed groups School dropout Early marriage Physical abuse Psychological stress</t>
  </si>
  <si>
    <t>uuid:b24221c4-6cec-4015-95c6-b799831fe773</t>
  </si>
  <si>
    <t>b24221c4-6cec-4015-95c6-b799831fe773</t>
  </si>
  <si>
    <t>2021-01-23T11:49:38.213+03:00</t>
  </si>
  <si>
    <t>2021-01-23T15:59:52.628+03:00</t>
  </si>
  <si>
    <t>الاب عامل وسلة مساعدات انسانية</t>
  </si>
  <si>
    <t>Inaccessible due to transport or other logistical reason Other, specify</t>
  </si>
  <si>
    <t>الحفاظ على  التباعد في ظل انتشار فيروس كورونا واهمية التزام الحجر الصحي في حالة الاصابة</t>
  </si>
  <si>
    <t>ادوية النمو وتحاليل الغدد النخامية والدرقية</t>
  </si>
  <si>
    <t>Oil/Fat (oils, fats, butter, ghee etc) Vegetables (including leafy vegetables) Cereals or tubers (maize, porridge, rice, pasta, bread, rice, bulger, frikeh, kaak, pasta, indomy (noodles), manakish, thick grain-based porridge, potatoes, etc)</t>
  </si>
  <si>
    <t>Fear Family conflict Changes in Appetite Problems sleeping Conflict within community Problems Concentrating</t>
  </si>
  <si>
    <t>الفئة الاضعف في المجتمع تقع على عاتق المرأة تحمل مسؤولية كبيرة من تربية والتعليم الاطفال في ظروف معيشية سيئة</t>
  </si>
  <si>
    <t>الخوف من الخطف وقلة الآمان</t>
  </si>
  <si>
    <t>Kidnapping Hired by armed groups Desire to join armed groups School dropout Child labour Early marriage Begging Physical abuse Neglect Sexual abuse Being orphaned or losing care Physical or psychological disabilities due to the war Psychological stress</t>
  </si>
  <si>
    <t>العمل الشاق وحمل  الاوزان الثقيلة تضر بصحة الطفل</t>
  </si>
  <si>
    <t>Relatives Community/social workers School teachers Women and Child support centers</t>
  </si>
  <si>
    <t>عمل الطفل في الحدادة لمساعدة الاسرة</t>
  </si>
  <si>
    <t>uuid:d56d9994-d5f3-4817-9861-eccc4f2db881</t>
  </si>
  <si>
    <t>d56d9994-d5f3-4817-9861-eccc4f2db881</t>
  </si>
  <si>
    <t>2021-01-23T13:11:03.296+03:00</t>
  </si>
  <si>
    <t>2021-01-23T16:00:23.189+03:00</t>
  </si>
  <si>
    <t>رب الاسرة يعمل في محل تجاري لبيع المنظفات</t>
  </si>
  <si>
    <t>Not enough milk Child refused breast Breast problems</t>
  </si>
  <si>
    <t>Legumes and nuts e.g. hommos, fouls, beans, chick peas, lentils Fruit (all types) Oil/Fat (oils, fats, butter, ghee etc) Milk and Milk Products (milk, yoghurt, cheese, etc)</t>
  </si>
  <si>
    <t>Fear Sadness Changes in Appetite Problems sleeping Problems Concentrating</t>
  </si>
  <si>
    <t>تحمل مسؤولية كبيرة في تآمين دخل للاسرة في ضل ارتفاع الاسعار والغلاء</t>
  </si>
  <si>
    <t>Exercise Prayer Speaking to a friend</t>
  </si>
  <si>
    <t>مافي آمان الخوف من الخطف</t>
  </si>
  <si>
    <t>Kidnapping School dropout Early marriage Physical abuse Neglect Sexual abuse Being orphaned or losing care Physical or psychological disabilities due to the war Psychological stress Begging</t>
  </si>
  <si>
    <t>uuid:254513a6-a6e3-47bc-a010-755d5fe479a2</t>
  </si>
  <si>
    <t>254513a6-a6e3-47bc-a010-755d5fe479a2</t>
  </si>
  <si>
    <t>2021-01-23T09:28:50.480+03:00</t>
  </si>
  <si>
    <t>2021-01-23T10:11:11.653+03:00</t>
  </si>
  <si>
    <t xml:space="preserve">عامل صحية </t>
  </si>
  <si>
    <t xml:space="preserve">جلسات توعية بخصوص التغذية والصحة - جلسات توعية بخصوص كورونا </t>
  </si>
  <si>
    <t>Cereals or tubers (maize, porridge, rice, pasta, bread, rice, bulger, frikeh, kaak, pasta, indomy (noodles), manakish, thick grain-based porridge, potatoes, etc) Vegetables (including leafy vegetables) Eggs</t>
  </si>
  <si>
    <t>Fear Sadness Econimic Hopelessness Problems Concentrating</t>
  </si>
  <si>
    <t xml:space="preserve">بسبب الأوضاع المعيشية القاسية داخل المخيم </t>
  </si>
  <si>
    <t>Speaking to a family member Smoking Exercise Speaking to a friend</t>
  </si>
  <si>
    <t xml:space="preserve">بسبب العادات والتقاليد </t>
  </si>
  <si>
    <t>Kidnapping Hired by armed groups School dropout Early marriage Neglect Being orphaned or losing care</t>
  </si>
  <si>
    <t>uuid:21c01011-0c49-42ce-9d09-c1cea7f27264</t>
  </si>
  <si>
    <t>21c01011-0c49-42ce-9d09-c1cea7f27264</t>
  </si>
  <si>
    <t>2021-01-23T10:13:50.421+03:00</t>
  </si>
  <si>
    <t>2021-01-23T17:00:12.030+03:00</t>
  </si>
  <si>
    <t>يعمل رب الاسرة محاسب لدى مؤسسة</t>
  </si>
  <si>
    <t>Fear Anger Sadness moodwings Anxiety Family conflict Problems sleeping Problems Concentrating</t>
  </si>
  <si>
    <t>بسبب الأوضاع المعيشية وعدم تلبية الإحتياجات الأساسية لهم</t>
  </si>
  <si>
    <t>بسبب إنعدام الأمان داخل المخيم والإلتزام بالعادات والتقاليد</t>
  </si>
  <si>
    <t>Kidnapping Desire to join armed groups School dropout Being orphaned or losing care</t>
  </si>
  <si>
    <t>uuid:e877f670-092e-4696-987d-4dae005426e6</t>
  </si>
  <si>
    <t>e877f670-092e-4696-987d-4dae005426e6</t>
  </si>
  <si>
    <t>2021-01-23T10:50:46.553+03:00</t>
  </si>
  <si>
    <t>2021-01-23T16:59:49.285+03:00</t>
  </si>
  <si>
    <t>بيع السلة الغذائية الشهرية</t>
  </si>
  <si>
    <t>جلسات دعم نفسي إجتماعي - جلسات توعية بخصوص كورونا</t>
  </si>
  <si>
    <t>Fear Anger Sadness moodwings Anxiety Family conflict</t>
  </si>
  <si>
    <t>بسبب الضغوط النفسية</t>
  </si>
  <si>
    <t>Educational services Skills building services Health services Extracurricular activities/women &amp; girls centers</t>
  </si>
  <si>
    <t>Kidnapping Physical abuse Early marriage Sexual abuse</t>
  </si>
  <si>
    <t>uuid:78f3b396-ec66-4467-914d-c1eb601708d2</t>
  </si>
  <si>
    <t>78f3b396-ec66-4467-914d-c1eb601708d2</t>
  </si>
  <si>
    <t>2021-01-23T11:40:58.369+03:00</t>
  </si>
  <si>
    <t>2021-01-23T17:00:28.397+03:00</t>
  </si>
  <si>
    <t>Fear Sadness Anxiety Econimic Problems Concentrating</t>
  </si>
  <si>
    <t>لانهم الفئة المستضعفة بالمجتمع</t>
  </si>
  <si>
    <t>بسبب عدم وجود الأمان والإلتزام بالعادات والتقاليد</t>
  </si>
  <si>
    <t>Kidnapping Hired by armed groups Neglect</t>
  </si>
  <si>
    <t>uuid:a183d048-c439-492e-8c70-a8f000842b42</t>
  </si>
  <si>
    <t>a183d048-c439-492e-8c70-a8f000842b42</t>
  </si>
  <si>
    <t>2021-01-23T13:12:22.804+03:00</t>
  </si>
  <si>
    <t>2021-01-23T16:35:17.209+03:00</t>
  </si>
  <si>
    <t>بيع سلة غذائية شهرية  - كفالة يتيم</t>
  </si>
  <si>
    <t>عيادة عينية - عيادة جلدية</t>
  </si>
  <si>
    <t>Fear Anger Sadness Econimic Anxiety Problems sleeping Family conflict</t>
  </si>
  <si>
    <t>بسبب إنعدام الأمن والإحتياجات الأساسية لهم</t>
  </si>
  <si>
    <t>بسبب العادات والتقاليد والخوف من الخطف او الاستغلال</t>
  </si>
  <si>
    <t>Kidnapping Hired by armed groups School dropout Neglect Sexual abuse Physical abuse</t>
  </si>
  <si>
    <t>Quraan Sport activity Painting / re-creational activity Hand crafts</t>
  </si>
  <si>
    <t>uuid:c148409f-fdce-4624-83af-1215dfd65939</t>
  </si>
  <si>
    <t>c148409f-fdce-4624-83af-1215dfd65939</t>
  </si>
  <si>
    <t>2021-01-23T13:52:13.367+03:00</t>
  </si>
  <si>
    <t>2021-01-23T16:35:30.670+03:00</t>
  </si>
  <si>
    <t>At home with skilled birth attendant Hospital for surgery/ C-section Hospital for normal delivery At private primary health care centre/hospital</t>
  </si>
  <si>
    <t>لأنهم فئة مستضعفة بالمجتمع</t>
  </si>
  <si>
    <t>إنعدام الأمن والثقة بالمجتمع</t>
  </si>
  <si>
    <t>Kidnapping Hired by armed groups Child labour School dropout Early marriage Physical abuse Neglect Being orphaned or losing care</t>
  </si>
  <si>
    <t>اطفال يعملون في تصليح السيارات - اطفال يعملون في بيع الخبز في الشوارع</t>
  </si>
  <si>
    <t>Sport activity Painting / re-creational activity Awareness / educational activities / psychosocial support Hand crafts</t>
  </si>
  <si>
    <t>uuid:83f223e3-492d-4a5f-8a79-956065f15956</t>
  </si>
  <si>
    <t>83f223e3-492d-4a5f-8a79-956065f15956</t>
  </si>
  <si>
    <t>2021-01-23T14:02:51.281+03:00</t>
  </si>
  <si>
    <t>2021-01-23T14:31:24.062+03:00</t>
  </si>
  <si>
    <t xml:space="preserve">يعمل رب الاسرة في مؤسسة </t>
  </si>
  <si>
    <t>Cereals or tubers (maize, porridge, rice, pasta, bread, rice, bulger, frikeh, kaak, pasta, indomy (noodles), manakish, thick grain-based porridge, potatoes, etc) Legumes and nuts e.g. hommos, fouls, beans, chick peas, lentils Fruit (all types) Vegetables (including leafy vegetables)</t>
  </si>
  <si>
    <t>Fear Anger moodwings Econimic Anxiety Problems Concentrating</t>
  </si>
  <si>
    <t>Elderly Adult Women Children</t>
  </si>
  <si>
    <t xml:space="preserve">بسبب الضغوط المجتمعية </t>
  </si>
  <si>
    <t>لايخرجن النساء والفتيات إلا مع رجل محرم لهن</t>
  </si>
  <si>
    <t>Kidnapping Hired by armed groups School dropout Begging Early marriage Physical abuse Neglect Being orphaned or losing care</t>
  </si>
  <si>
    <t>uuid:08e16bb5-994b-45a8-b508-fdf2bdce692f</t>
  </si>
  <si>
    <t>08e16bb5-994b-45a8-b508-fdf2bdce692f</t>
  </si>
  <si>
    <t>2021-01-23T08:21:30.145+03:00</t>
  </si>
  <si>
    <t>2021-01-23T09:01:51.882+03:00</t>
  </si>
  <si>
    <t>ندوة المحمود</t>
  </si>
  <si>
    <t>سلة غذائية  واعمال حرة يعمل بها الاب</t>
  </si>
  <si>
    <t>مخاطر سوء التغذية..وجلسات للوقاية من الكورونا</t>
  </si>
  <si>
    <t>الرجل عصبي كتير</t>
  </si>
  <si>
    <t>بسبب التعصب ونظرة المجتمع له</t>
  </si>
  <si>
    <t>Religious leaders School teachers Relatives Parents</t>
  </si>
  <si>
    <t>uuid:f4d06a6c-81b0-4dc9-b443-1cc897c6ff20</t>
  </si>
  <si>
    <t>f4d06a6c-81b0-4dc9-b443-1cc897c6ff20</t>
  </si>
  <si>
    <t>2021-01-23T09:02:50.800+03:00</t>
  </si>
  <si>
    <t>2021-01-23T09:30:57.357+03:00</t>
  </si>
  <si>
    <t xml:space="preserve">ندوه المحمود </t>
  </si>
  <si>
    <t xml:space="preserve">السلة الغذائية </t>
  </si>
  <si>
    <t>عيادة جلدية</t>
  </si>
  <si>
    <t>جلسات عن النظافة الشخصية ..تغذية الاطفال</t>
  </si>
  <si>
    <t>Fear Sadness Problems sleeping Changes in Appetite</t>
  </si>
  <si>
    <t>بسبب عدم توفر العمل له</t>
  </si>
  <si>
    <t>بسبب عدم توفر...والخوف من الخطف</t>
  </si>
  <si>
    <t>Kidnapping School dropout Early marriage Neglect Being orphaned or losing care</t>
  </si>
  <si>
    <t>Religious leaders Parents Relatives Women and Child support centers</t>
  </si>
  <si>
    <t>Children living on the street Orphans living in the community Children who have been associated with fighting forces</t>
  </si>
  <si>
    <t>uuid:a72bf3c2-6980-44b9-b627-54f7f7dd30e0</t>
  </si>
  <si>
    <t>a72bf3c2-6980-44b9-b627-54f7f7dd30e0</t>
  </si>
  <si>
    <t>2021-01-23T10:16:14.307+03:00</t>
  </si>
  <si>
    <t>2021-01-23T10:39:18.093+03:00</t>
  </si>
  <si>
    <t xml:space="preserve">السلة الغذائية والاب يعمل في محل صفير </t>
  </si>
  <si>
    <t>Inaccessible due to cost Inaccessible due to security risks Inaccessible due to transport or other logistical reason</t>
  </si>
  <si>
    <t xml:space="preserve">جلسات للوقاية من الكورونا ..وجلسات سوء التغذية للاطفال </t>
  </si>
  <si>
    <t>Vegetables (including leafy vegetables) Legumes and nuts e.g. hommos, fouls, beans, chick peas, lentils Cereals or tubers (maize, porridge, rice, pasta, bread, rice, bulger, frikeh, kaak, pasta, indomy (noodles), manakish, thick grain-based porridge, potatoes, etc)</t>
  </si>
  <si>
    <t>Fear Anger Sadness Anxiety Conflict within community</t>
  </si>
  <si>
    <t>بسبب الوضع المعيشة السيى</t>
  </si>
  <si>
    <t>Speaking to a friend Prayer Speaking to a family member</t>
  </si>
  <si>
    <t xml:space="preserve">بسبب عدم توفر الامان والخوف من الخطف </t>
  </si>
  <si>
    <t>Kidnapping Desire to join armed groups School dropout Neglect Being orphaned or losing care Physical or psychological disabilities due to the war</t>
  </si>
  <si>
    <t>uuid:8c32c872-58fc-4adc-a78b-283779aaa755</t>
  </si>
  <si>
    <t>8c32c872-58fc-4adc-a78b-283779aaa755</t>
  </si>
  <si>
    <t>2021-01-23T10:44:33.495+03:00</t>
  </si>
  <si>
    <t>2021-01-23T11:15:50.505+03:00</t>
  </si>
  <si>
    <t xml:space="preserve">فقط السلة الغذائية </t>
  </si>
  <si>
    <t>مخاطر سوء التغذية..وجلسات للوقاية من الكورونا..والتباعد الاجتماعي</t>
  </si>
  <si>
    <t xml:space="preserve">يجب مراعاة النوع والكمية للطعام وان يكون قوامها مناسب حسب عمر الطفل </t>
  </si>
  <si>
    <t>Sadness Anger Anxiety Problems sleeping</t>
  </si>
  <si>
    <t xml:space="preserve">بسبب فقدان زوجها </t>
  </si>
  <si>
    <t>بسبب التعصب والعادات والتقاليد بالمجتمع</t>
  </si>
  <si>
    <t>Kidnapping Early marriage Physical abuse Neglect</t>
  </si>
  <si>
    <t>Hand crafts Painting / re-creational activity Awareness / educational activities / psychosocial support Entertainement activities Quraan</t>
  </si>
  <si>
    <t>uuid:fcc2ce45-cdd6-4939-bd1c-8a79043e1b27</t>
  </si>
  <si>
    <t>fcc2ce45-cdd6-4939-bd1c-8a79043e1b27</t>
  </si>
  <si>
    <t>2021-01-23T11:38:43.673+03:00</t>
  </si>
  <si>
    <t>2021-01-23T12:03:31.885+03:00</t>
  </si>
  <si>
    <t>السلة الغذائية..والاب يعمل في بيع الخبز</t>
  </si>
  <si>
    <t xml:space="preserve">جلسات للوقاية من الكورونا..ومخاطر سوء التغذية للاطفال والامهات </t>
  </si>
  <si>
    <t>Fear Anger Family conflict Hopelessness</t>
  </si>
  <si>
    <t>بسبب اوضاع المعيشة  السيئة ...</t>
  </si>
  <si>
    <t xml:space="preserve">بسبب بعد المسافة والعادات والتقاليد في المجتمع </t>
  </si>
  <si>
    <t>Kidnapping School dropout Early marriage Physical abuse Neglect Being orphaned or losing care</t>
  </si>
  <si>
    <t>School teachers Religious leaders Parents Relatives Community/social workers Women and Child support centers</t>
  </si>
  <si>
    <t>Sport activity Quraan Hand crafts Awareness / educational activities / psychosocial support Entertainement activities</t>
  </si>
  <si>
    <t>uuid:2de1f2b9-0100-48f4-9eb7-2fc4b5ac3aa2</t>
  </si>
  <si>
    <t>2de1f2b9-0100-48f4-9eb7-2fc4b5ac3aa2</t>
  </si>
  <si>
    <t>2021-01-23T12:08:57.567+03:00</t>
  </si>
  <si>
    <t>2021-01-23T15:34:01.724+03:00</t>
  </si>
  <si>
    <t>السلة الغذائية...فقط</t>
  </si>
  <si>
    <t>عيادات جلدية ...وبعض التحاليل الطبية</t>
  </si>
  <si>
    <t>جلسات توعية للامراض المعدية والغير المعدة  وجلسات للوقاية من الكورونا...</t>
  </si>
  <si>
    <t>Cereals or tubers (maize, porridge, rice, pasta, bread, rice, bulger, frikeh, kaak, pasta, indomy (noodles), manakish, thick grain-based porridge, potatoes, etc) Vegetables (including leafy vegetables) Milk and Milk Products (milk, yoghurt, cheese, etc) Oil/Fat (oils, fats, butter, ghee etc)</t>
  </si>
  <si>
    <t>Fear Anger moodwings Anxiety Family conflict</t>
  </si>
  <si>
    <t>بسبب عدم تلبية احتياجاتهم الشخصية بنفسهم</t>
  </si>
  <si>
    <t>بسبب العادات والتقاليد...وعدم توفر الامان بالمنطقة</t>
  </si>
  <si>
    <t>Kidnapping School dropout Begging Early marriage Physical abuse Neglect Being orphaned or losing care Physical or psychological disabilities due to the war Psychological stress</t>
  </si>
  <si>
    <t>uuid:79c07f2b-9ec5-4158-99a5-9aada50e308c</t>
  </si>
  <si>
    <t>79c07f2b-9ec5-4158-99a5-9aada50e308c</t>
  </si>
  <si>
    <t>2021-01-23T08:23:37.880+03:00</t>
  </si>
  <si>
    <t>2021-01-23T09:09:13.830+03:00</t>
  </si>
  <si>
    <t xml:space="preserve">ختام الحسن </t>
  </si>
  <si>
    <t xml:space="preserve">بيع سلة الإغاثة الشهرية </t>
  </si>
  <si>
    <t>Primary health care facility Specialist services Emergency services-ambulance Hospital</t>
  </si>
  <si>
    <t xml:space="preserve">جلسات توعوية بخصوص الكورونا _والأمراض المنتشرة_(الحصبة_ الليشمانيا_القمل) </t>
  </si>
  <si>
    <t>Fear Anger moodwings Anxiety</t>
  </si>
  <si>
    <t>بسبب الظروف المعيشة السيئة ووضع نزوح اكبر سبب لهذة المشاكل العاطفية</t>
  </si>
  <si>
    <t>Has professional consultation Speaking to a family member</t>
  </si>
  <si>
    <t>Hired by armed groups School dropout Neglect</t>
  </si>
  <si>
    <t>uuid:ea83c1f1-3a9d-4bb9-a70e-77fc8fe5040e</t>
  </si>
  <si>
    <t>ea83c1f1-3a9d-4bb9-a70e-77fc8fe5040e</t>
  </si>
  <si>
    <t>2021-01-23T09:15:06.548+03:00</t>
  </si>
  <si>
    <t>2021-01-23T09:51:36.815+03:00</t>
  </si>
  <si>
    <t>يعمل بأعمال حرة عامل بناء</t>
  </si>
  <si>
    <t xml:space="preserve">جلسات توعوية بخصوص الكورونا  _ والنظافة الشخصية </t>
  </si>
  <si>
    <t>Anger Hopelessness Fear moodwings</t>
  </si>
  <si>
    <t>بسبب الوضع المعيشي من جهة السكن من جهة تعدد واختلاف فئات المجتمع</t>
  </si>
  <si>
    <t>Speaking to a family member Has professional consultation Smoking</t>
  </si>
  <si>
    <t>Begging Neglect Being orphaned or losing care</t>
  </si>
  <si>
    <t>Hand crafts Sport activity Awareness / educational activities / psychosocial support</t>
  </si>
  <si>
    <t>uuid:1aef4976-99df-4e5b-8ac7-5e2767aaf3bb</t>
  </si>
  <si>
    <t>1aef4976-99df-4e5b-8ac7-5e2767aaf3bb</t>
  </si>
  <si>
    <t>2021-01-23T09:51:41.464+03:00</t>
  </si>
  <si>
    <t>2021-01-23T11:10:56.690+03:00</t>
  </si>
  <si>
    <t>Emergency services-ambulance Specialist services Primary health care facility Hospital</t>
  </si>
  <si>
    <t xml:space="preserve">جلسات توعوية بخصوص الكورونا والاهتمام بالتباعد والحجر الصحي </t>
  </si>
  <si>
    <t xml:space="preserve">يجب تنوع
بالأطعمة ويكون
القوام مناسب حسب عمر الطفل </t>
  </si>
  <si>
    <t>Fear Sadness moodwings Family conflict Anxiety</t>
  </si>
  <si>
    <t>لأنهم هم الأشخاص الذين يتحملون الظروف المعيشة الصعبةوكيفيك تأمين الدخل للعائلة</t>
  </si>
  <si>
    <t>Other Prayer</t>
  </si>
  <si>
    <t xml:space="preserve">الحصول على عمل </t>
  </si>
  <si>
    <t>Early marriage Neglect Being orphaned or losing care</t>
  </si>
  <si>
    <t>uuid:7f747c98-1c2d-41db-8df6-f79b886c6272</t>
  </si>
  <si>
    <t>7f747c98-1c2d-41db-8df6-f79b886c6272</t>
  </si>
  <si>
    <t>2021-01-23T11:11:02.079+03:00</t>
  </si>
  <si>
    <t>2021-01-23T12:13:09.413+03:00</t>
  </si>
  <si>
    <t xml:space="preserve">بيع سلة الإغاثة </t>
  </si>
  <si>
    <t>Other, specify</t>
  </si>
  <si>
    <t xml:space="preserve">بسبب صعوبة خدمة تعبيد الطرقات وبعد المسافة </t>
  </si>
  <si>
    <t xml:space="preserve">جلسات توعوية بخصوص الكورونا والاهتمام بالتباعد والحجر الصحي والوقايه من الأمراض المنتشرة </t>
  </si>
  <si>
    <t>Fear Hopelessness Sadness Anger</t>
  </si>
  <si>
    <t xml:space="preserve">هم الأشخاص الذين يعتبرونهم الفئة المستضعفة في المجتمع </t>
  </si>
  <si>
    <t>Neglect Being orphaned or losing care Psychological stress</t>
  </si>
  <si>
    <t>Child-headed households Orphans living in the community Children separated from their parents</t>
  </si>
  <si>
    <t>uuid:9edf8266-51da-4961-8de7-0515dbe36471</t>
  </si>
  <si>
    <t>9edf8266-51da-4961-8de7-0515dbe36471</t>
  </si>
  <si>
    <t>2021-01-23T12:13:30.975+03:00</t>
  </si>
  <si>
    <t>2021-01-23T12:44:21.785+03:00</t>
  </si>
  <si>
    <t>Hospital Specialist services Primary health care facility Emergency services-ambulance</t>
  </si>
  <si>
    <t>Fear Anger moodwings</t>
  </si>
  <si>
    <t xml:space="preserve">لعدم تلبية حاجاتهم الشخصية بنفسهم والاوضاع المعيشة الصعبة (السكن غير مؤمن) </t>
  </si>
  <si>
    <t>Prayer Has professional consultation Speaking to a family member</t>
  </si>
  <si>
    <t>Parents Community leaders (trusted people in the community) Women and Child support centers</t>
  </si>
  <si>
    <t>uuid:e0c7a050-c71e-4ff7-a037-d24ed9397a10</t>
  </si>
  <si>
    <t>e0c7a050-c71e-4ff7-a037-d24ed9397a10</t>
  </si>
  <si>
    <t>2021-01-23T12:44:32.288+03:00</t>
  </si>
  <si>
    <t>2021-01-23T13:07:15.111+03:00</t>
  </si>
  <si>
    <t xml:space="preserve">بسبب عدم توفر الأمان والخدمات والظروف المعيشة الصعبة </t>
  </si>
  <si>
    <t>Has professional consultation Speaking to a family member Smoking</t>
  </si>
  <si>
    <t>School dropout Early marriage Neglect Being orphaned or losing care Psychological stress</t>
  </si>
  <si>
    <t>Parents Women and Child support centers Community/social workers</t>
  </si>
  <si>
    <t>uuid:1e3c75de-7227-4d4d-a6c9-e7f56d42829a</t>
  </si>
  <si>
    <t>1e3c75de-7227-4d4d-a6c9-e7f56d42829a</t>
  </si>
  <si>
    <t>2021-01-23T13:07:19.673+03:00</t>
  </si>
  <si>
    <t>2021-01-23T14:26:14.910+03:00</t>
  </si>
  <si>
    <t xml:space="preserve">عمل رب العائلة بالتمديدات الصحية </t>
  </si>
  <si>
    <t xml:space="preserve">جلسات توعوية بخصوص الكورونا والاهتمام بالتباعد والحجر الصحي والوقايه من الأمراض المنتشرة وخصوصا ( الأمراض المعدية والوبائية) </t>
  </si>
  <si>
    <t>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t>
  </si>
  <si>
    <t>Fear Anxiety moodwings Conflict within community</t>
  </si>
  <si>
    <t>بسبب الوضع المعيشي الصعب والضغوط النفسية</t>
  </si>
  <si>
    <t>Has professional consultation Smoking Speaking to a family member Exercise</t>
  </si>
  <si>
    <t>School dropout Neglect Being orphaned or losing care Physical or psychological disabilities due to the war</t>
  </si>
  <si>
    <t>Women and Child support centers Parents Siblings</t>
  </si>
  <si>
    <t>uuid:950a7179-f3a2-43ee-a421-9e95f81bb60a</t>
  </si>
  <si>
    <t>950a7179-f3a2-43ee-a421-9e95f81bb60a</t>
  </si>
  <si>
    <t>2021-01-23T09:21:44.592+02:00</t>
  </si>
  <si>
    <t>2021-01-23T09:36:44.876+02:00</t>
  </si>
  <si>
    <t xml:space="preserve">موظف </t>
  </si>
  <si>
    <t>مركز اسعاف 
طبيب عيون 
طبيب عصبية 
طبيب عظمية</t>
  </si>
  <si>
    <t>بس تردي الوضع الامني</t>
  </si>
  <si>
    <t>Kidnapping School dropout Child labour Begging Early marriage Being orphaned or losing care Neglect Physical or psychological disabilities due to the war Psychological stress</t>
  </si>
  <si>
    <t xml:space="preserve">العمل باعمال شاقة </t>
  </si>
  <si>
    <t>uuid:71066b1d-999a-4af8-9b30-294b92f28cf5</t>
  </si>
  <si>
    <t>71066b1d-999a-4af8-9b30-294b92f28cf5</t>
  </si>
  <si>
    <t>2021-01-23T09:39:31.350+02:00</t>
  </si>
  <si>
    <t>2021-01-23T10:14:11.011+02:00</t>
  </si>
  <si>
    <t>سلة شهرية</t>
  </si>
  <si>
    <t>عيادات متنوعة</t>
  </si>
  <si>
    <t>سوء الوضع الاقتصادي والامني</t>
  </si>
  <si>
    <t>Kidnapping School dropout Desire to join armed groups</t>
  </si>
  <si>
    <t>Children separated from their parents Children living on the street Orphans living in the community Children who have been associated with fighting forces Child-headed households</t>
  </si>
  <si>
    <t>Security problems Lack of transportation Lack of awareness</t>
  </si>
  <si>
    <t>uuid:b428222a-13e0-4bd9-a6f8-a1eab7fb7e17</t>
  </si>
  <si>
    <t>b428222a-13e0-4bd9-a6f8-a1eab7fb7e17</t>
  </si>
  <si>
    <t>2021-01-23T10:14:19.665+02:00</t>
  </si>
  <si>
    <t>2021-01-23T10:42:21.533+02:00</t>
  </si>
  <si>
    <t>موظف (( مدرس))</t>
  </si>
  <si>
    <t>Fear moodwings Econimic Anxiety</t>
  </si>
  <si>
    <t>سوء الوضعان المعيشي والأمني</t>
  </si>
  <si>
    <t>Speaking to a family member Speaking to a friend Exercise Prayer</t>
  </si>
  <si>
    <t>School dropout Begging Being orphaned or losing care</t>
  </si>
  <si>
    <t>Sport activity Quraan Hand crafts Painting / re-creational activity</t>
  </si>
  <si>
    <t>دراسة</t>
  </si>
  <si>
    <t>uuid:3c4197b9-22e0-444f-b07a-57b410ea94a6</t>
  </si>
  <si>
    <t>3c4197b9-22e0-444f-b07a-57b410ea94a6</t>
  </si>
  <si>
    <t>2021-01-23T10:42:30.724+02:00</t>
  </si>
  <si>
    <t>2021-01-23T11:24:03.668+02:00</t>
  </si>
  <si>
    <t>العمل بمحل البسة</t>
  </si>
  <si>
    <t>مركز اسعاف</t>
  </si>
  <si>
    <t>سوء الوضع الامني</t>
  </si>
  <si>
    <t>uuid:2ac557ff-9b37-42d2-9e60-cd4f129b852a</t>
  </si>
  <si>
    <t>2ac557ff-9b37-42d2-9e60-cd4f129b852a</t>
  </si>
  <si>
    <t>2021-01-23T17:22:26.363+03:00</t>
  </si>
  <si>
    <t>2021-01-23T17:33:53.703+03:00</t>
  </si>
  <si>
    <t>Primary health care facility Emergency services-ambulance Hospital</t>
  </si>
  <si>
    <t>Fear Anger moodwings Problems sleeping Family conflict</t>
  </si>
  <si>
    <t>لانهم الفئة الاكثر تأثر بتغير الحال</t>
  </si>
  <si>
    <t>بسبب انعدام الأمان والمعتقدات السائدة في المجتمع</t>
  </si>
  <si>
    <t>Kidnapping School dropout Physical abuse Being orphaned or losing care Psychological stress</t>
  </si>
  <si>
    <t>uuid:35a18ac2-11a6-4afd-b71e-37be88b0f932</t>
  </si>
  <si>
    <t>35a18ac2-11a6-4afd-b71e-37be88b0f932</t>
  </si>
  <si>
    <t>msna/nutrition/muacchildren/muac1</t>
  </si>
  <si>
    <t>data</t>
  </si>
  <si>
    <t>msna/nutrition/muacplw/muac2</t>
  </si>
  <si>
    <t>13. Now, I am going to take MUAC measurement for PLW</t>
  </si>
  <si>
    <t>GOOD MORNING / EVENING, MY NAME is ${enumerator}, I WORK WITH ${org}, ${specify_org}. We want to assess the needs of the people in this community and the information you provide will help us better understand those needs. There is no guarantee of any serv</t>
  </si>
  <si>
    <t>Other, please specify:2</t>
  </si>
  <si>
    <t>Please provide more details3</t>
  </si>
  <si>
    <t>If not, why?4</t>
  </si>
  <si>
    <t>Other please specify:5</t>
  </si>
  <si>
    <t>Other, please specify:6</t>
  </si>
  <si>
    <t>Other, please specify:7</t>
  </si>
  <si>
    <t>Other, please specify:8</t>
  </si>
  <si>
    <t>If Other please specify:9</t>
  </si>
  <si>
    <t>If Other please specify:10</t>
  </si>
  <si>
    <t>Other please specify:11</t>
  </si>
  <si>
    <t>Other please specify:12</t>
  </si>
  <si>
    <t>Other please specify:13</t>
  </si>
  <si>
    <t>Other please specify:14</t>
  </si>
  <si>
    <t>Other please specify:15</t>
  </si>
  <si>
    <t>Other, please specify:16</t>
  </si>
  <si>
    <t>Other, please specify:17</t>
  </si>
  <si>
    <t>Other, please specify:18</t>
  </si>
  <si>
    <t>Other, please specify:19</t>
  </si>
  <si>
    <t>Column1</t>
  </si>
  <si>
    <t>Sex</t>
  </si>
  <si>
    <t>Row Labels</t>
  </si>
  <si>
    <t>Grand Total</t>
  </si>
  <si>
    <t>Column Labels</t>
  </si>
  <si>
    <t>(blank)</t>
  </si>
  <si>
    <t>Freq.</t>
  </si>
  <si>
    <t>Total Freq.</t>
  </si>
  <si>
    <t>Total %</t>
  </si>
  <si>
    <t>%</t>
  </si>
  <si>
    <t>Age</t>
  </si>
  <si>
    <t>18-30 Years</t>
  </si>
  <si>
    <t>31-50 Years</t>
  </si>
  <si>
    <t>51-60 Years</t>
  </si>
  <si>
    <t>Elderly&gt;60</t>
  </si>
  <si>
    <t>Marital status</t>
  </si>
  <si>
    <t>Type of respondents</t>
  </si>
  <si>
    <t>% of lactating or pregnant women in the HH</t>
  </si>
  <si>
    <t>% of adults over 60 age in the HH</t>
  </si>
  <si>
    <t>Min of children infant</t>
  </si>
  <si>
    <t>Max of children infant</t>
  </si>
  <si>
    <t>Min of children 6 months - 2 years</t>
  </si>
  <si>
    <t>Max of children 6 months - 2 years</t>
  </si>
  <si>
    <t>Min of children 3 - 5 years</t>
  </si>
  <si>
    <t>Max of children 3 - 5 years</t>
  </si>
  <si>
    <t>Min of children 6 - 12 years</t>
  </si>
  <si>
    <t>Max of children 6 - 12 years</t>
  </si>
  <si>
    <t>Min of children 13 - 18 years</t>
  </si>
  <si>
    <t>Max of children 13 - 18 years</t>
  </si>
  <si>
    <t>% of adults have a chronic disease such as hypertension, diabetes, asthma, or other chronic lung disease, etc. that require regular medication</t>
  </si>
  <si>
    <t>% of children who require regular medication for a chronic disease like asthma</t>
  </si>
  <si>
    <t>% of employed adults</t>
  </si>
  <si>
    <t>Health</t>
  </si>
  <si>
    <t>Availablity of health facilities</t>
  </si>
  <si>
    <t>Avarage of the walking distance to the nearest one in minutes</t>
  </si>
  <si>
    <t>Average of infant children  &lt;6 months in the HH</t>
  </si>
  <si>
    <t>Average of children  between 6 months to 2 years in the HH</t>
  </si>
  <si>
    <t>Average of children 3 - 5 years</t>
  </si>
  <si>
    <t>Average of children 6 - 12 years</t>
  </si>
  <si>
    <t>Average of children 13 - 18 years</t>
  </si>
  <si>
    <t>Average of HH size</t>
  </si>
  <si>
    <t>Average of monthly cost of living space</t>
  </si>
  <si>
    <t>Average of monthly average income of HH</t>
  </si>
  <si>
    <t>Reaching health facilities</t>
  </si>
  <si>
    <t>Are there enough female service providers for your family</t>
  </si>
  <si>
    <t>Difficulties of getting medicine</t>
  </si>
  <si>
    <t>Expired medicine</t>
  </si>
  <si>
    <t>Receive health topics info</t>
  </si>
  <si>
    <t>Is the information was helpful to HH</t>
  </si>
  <si>
    <t>Spreading the health topics info by social media</t>
  </si>
  <si>
    <t>Identify any of these disease (COVID 19, MEASLES, LEISHMANIA, JAUNDICE, CHICKEN POX, POLIO, LICE, SCABIES, DIARRHEA) in HH</t>
  </si>
  <si>
    <t>If yes, did they go to the clinic/hospital for treatmnet</t>
  </si>
  <si>
    <t xml:space="preserve">If yes, were they treated for the disease </t>
  </si>
  <si>
    <t xml:space="preserve">If yes, were they able to get the medicines </t>
  </si>
  <si>
    <t>If not why</t>
  </si>
  <si>
    <t xml:space="preserve">The most needed drugs </t>
  </si>
  <si>
    <t>Do the women in HH have access to maternal health services</t>
  </si>
  <si>
    <t>If no, what the reason of not having access</t>
  </si>
  <si>
    <t>Baby delivery place</t>
  </si>
  <si>
    <t>Nutrition</t>
  </si>
  <si>
    <t>Is there any child under 6 months in HH is not exclusively breastfed</t>
  </si>
  <si>
    <t>Reasons for not exclusively breastfed</t>
  </si>
  <si>
    <t>Mother sick/weak</t>
  </si>
  <si>
    <t>Breast problems</t>
  </si>
  <si>
    <t>Child refused breast</t>
  </si>
  <si>
    <t>Weaning age</t>
  </si>
  <si>
    <t>Started using contraception</t>
  </si>
  <si>
    <t>Attended a session/meeting/discussion where people were discussing how to feed young children in the last 12 months</t>
  </si>
  <si>
    <t>Type of sessions frequency</t>
  </si>
  <si>
    <t>Frequency of regular sessions</t>
  </si>
  <si>
    <t>Food categories were eaten by the pregnant or lactating women in HH</t>
  </si>
  <si>
    <t>Fruit (all types)</t>
  </si>
  <si>
    <t>Fish</t>
  </si>
  <si>
    <t>Eggs</t>
  </si>
  <si>
    <t>Sugar, Honey, sugar products</t>
  </si>
  <si>
    <t>Fat (oils, fats, butter, ghee etc)</t>
  </si>
  <si>
    <t>Condiments (spices, tea, coffee, sauces etc) or other miscellaneous food</t>
  </si>
  <si>
    <t>Food categories were eaten by by the children between 6 months and 5 years old in HH</t>
  </si>
  <si>
    <t>In your opinion, should children above 6 months eat a variety of different types of foods each day</t>
  </si>
  <si>
    <t>Food is not available</t>
  </si>
  <si>
    <t>In your opinion, should pregnant or lactating women eat more food than usual during pregnancy or breastfeeding</t>
  </si>
  <si>
    <t>In your opinion, are there any difficulties faced by pregnant or lactating women to eat more food than usual during pregnancy or breastfeeding</t>
  </si>
  <si>
    <t>Difficulties faced by pregnant or lactating women to eat more food than usual during pregnancy or breastfeeding</t>
  </si>
  <si>
    <t>Are any of the children (6-59 months) currently enrolled in a SFP/IPF/OTP  (center where acutely malnourished children gets treatment)</t>
  </si>
  <si>
    <r>
      <t xml:space="preserve">Did you receive any of Micronutrient powders/sprinkles, </t>
    </r>
    <r>
      <rPr>
        <i/>
        <sz val="11"/>
        <color theme="1"/>
        <rFont val="Calibri"/>
        <family val="2"/>
        <scheme val="minor"/>
      </rPr>
      <t>Plumpy</t>
    </r>
    <r>
      <rPr>
        <sz val="11"/>
        <color theme="1"/>
        <rFont val="Calibri"/>
        <family val="2"/>
        <scheme val="minor"/>
      </rPr>
      <t xml:space="preserve"> products or food basket</t>
    </r>
  </si>
  <si>
    <t>Have you received infant formula for your infant under 6 moths aged</t>
  </si>
  <si>
    <t>Physical Rehabilitation</t>
  </si>
  <si>
    <t>Is anyone in the HH a PWD</t>
  </si>
  <si>
    <t>Difficulty walking or climbing steps</t>
  </si>
  <si>
    <t>Difficulty (with self-care such as) washing all over or dressing</t>
  </si>
  <si>
    <t>Do you think it will be a long term issue</t>
  </si>
  <si>
    <t>Availability of free physical rehabilitation services in the area</t>
  </si>
  <si>
    <t>Challenges  to access the services</t>
  </si>
  <si>
    <t>Received any assistive devices</t>
  </si>
  <si>
    <t>Were the devices for free</t>
  </si>
  <si>
    <t>Mental Health and Psychosocial Support</t>
  </si>
  <si>
    <t xml:space="preserve">Types of emotional and social problems </t>
  </si>
  <si>
    <t>Anxiety</t>
  </si>
  <si>
    <t>Changes in Appetite</t>
  </si>
  <si>
    <t>Hopelessness</t>
  </si>
  <si>
    <t>Problems sleeping</t>
  </si>
  <si>
    <t>Conflict within community</t>
  </si>
  <si>
    <t>Inability to carry out work or daily tasks</t>
  </si>
  <si>
    <t>Problems Concentrating</t>
  </si>
  <si>
    <t>Substance/alcohol Abuse</t>
  </si>
  <si>
    <t>Most members of HH are suffering the most from emotional and social problems</t>
  </si>
  <si>
    <t>Exercise</t>
  </si>
  <si>
    <t>Drugs</t>
  </si>
  <si>
    <t>In your opinion, what are the obstacles people in your community face when seeking help from the others or from professional ones</t>
  </si>
  <si>
    <t>In case if the MHPSS services is provided in this area, do you think you would go to it</t>
  </si>
  <si>
    <t>Gender Based Violence</t>
  </si>
  <si>
    <t>Unaccessible services for women</t>
  </si>
  <si>
    <t>Unaccessible services for adolescents</t>
  </si>
  <si>
    <t>Are women and girls free to go out alone in your camp/town/community</t>
  </si>
  <si>
    <t>Child Protection</t>
  </si>
  <si>
    <t>The main dangers children face in your community</t>
  </si>
  <si>
    <t>Hired by armed groups</t>
  </si>
  <si>
    <t>Desire to join armed groups</t>
  </si>
  <si>
    <t>Begging</t>
  </si>
  <si>
    <t>Physical abuse</t>
  </si>
  <si>
    <t>Sexual abuse</t>
  </si>
  <si>
    <t>Alcohol/substance misuse</t>
  </si>
  <si>
    <t>Physical or psychological disabilities due to the war</t>
  </si>
  <si>
    <t>Support factors in the community</t>
  </si>
  <si>
    <t>Judicial or criminal authority</t>
  </si>
  <si>
    <t>Community leaders (trusted people in the community)</t>
  </si>
  <si>
    <t>Doctor</t>
  </si>
  <si>
    <t>Hand crafts</t>
  </si>
  <si>
    <t>Do you know if there are any of the following groups/children in your community</t>
  </si>
  <si>
    <t>Are all the children registered in school or taking other courses/training</t>
  </si>
  <si>
    <t>The barriers to access CP activities</t>
  </si>
  <si>
    <t>Do your children under 12 spend time unattended</t>
  </si>
  <si>
    <t xml:space="preserve">Do your children above 12 spend time unattended </t>
  </si>
  <si>
    <t>Average of time unattended hours for children under 12</t>
  </si>
  <si>
    <t>Average of time unattended hours for children above 12</t>
  </si>
  <si>
    <t>Do any of the children in the household work/earn money instead of school</t>
  </si>
  <si>
    <t>2021-01-25T18:39:36.591+02:00</t>
  </si>
  <si>
    <t>4.841520462963672</t>
  </si>
  <si>
    <t>2021-01-25T18:27:18.277+02:00</t>
  </si>
  <si>
    <t>4.362098935183894</t>
  </si>
  <si>
    <t>2021-01-25T19:00:32.585+02:00</t>
  </si>
  <si>
    <t>4.360247511573107</t>
  </si>
  <si>
    <t>2021-01-25T19:01:14.964+02:00</t>
  </si>
  <si>
    <t>4.321542037036124</t>
  </si>
  <si>
    <t>2021-01-25T12:17:14.765+03:00</t>
  </si>
  <si>
    <t>2021-01-25T14:10:16.570+03:00</t>
  </si>
  <si>
    <t>Kafr Takharim</t>
  </si>
  <si>
    <t>2021-01-25T13:18:58.004+03:00</t>
  </si>
  <si>
    <t>2021-01-25T14:10:44.458+03:00</t>
  </si>
  <si>
    <t>2021-01-25T12:07:01.189+02:00</t>
  </si>
  <si>
    <t>2021-01-25T12:30:41.471+02:00</t>
  </si>
  <si>
    <t>2021-01-25T12:33:40.509+02:00</t>
  </si>
  <si>
    <t>2021-01-25T13:13:46.181+02:00</t>
  </si>
  <si>
    <t>2021-01-25T13:21:34.749+02:00</t>
  </si>
  <si>
    <t>2021-01-25T13:42:34.533+02:00</t>
  </si>
  <si>
    <t>2021-01-25T12:00:38.176+02:00</t>
  </si>
  <si>
    <t>2021-01-25T14:09:12.587+02:00</t>
  </si>
  <si>
    <t>2021-01-25T12:55:43.444+02:00</t>
  </si>
  <si>
    <t>2021-01-25T14:09:43.349+02:00</t>
  </si>
  <si>
    <t>2021-01-25T13:11:42.206+03:00</t>
  </si>
  <si>
    <t>2021-01-25T15:33:58.476+03:00</t>
  </si>
  <si>
    <t>2021-01-25T13:44:01.645+03:00</t>
  </si>
  <si>
    <t>2021-01-25T14:05:37.494+03:00</t>
  </si>
  <si>
    <t>2021-01-25T14:12:19.182+02:00</t>
  </si>
  <si>
    <t>2021-01-25T14:46:34.106+02:00</t>
  </si>
  <si>
    <t>نجاح صالح العمر</t>
  </si>
  <si>
    <t>uuid:d77edd97-5f69-4ca5-ab43-87ed2541aec5</t>
  </si>
  <si>
    <t>d77edd97-5f69-4ca5-ab43-87ed2541aec5</t>
  </si>
  <si>
    <t>ادوية  نيتروفان</t>
  </si>
  <si>
    <t>لا يوجد مال</t>
  </si>
  <si>
    <t>لا يوجد أمان</t>
  </si>
  <si>
    <t>uuid:53967a65-e2d3-4b71-818c-ea54dc903c93</t>
  </si>
  <si>
    <t>53967a65-e2d3-4b71-818c-ea54dc903c93</t>
  </si>
  <si>
    <t>مراكز صحية وتوعية</t>
  </si>
  <si>
    <t>uuid:08f33bf8-dfda-4448-aa95-e2fc3a2c3880</t>
  </si>
  <si>
    <t>08f33bf8-dfda-4448-aa95-e2fc3a2c3880</t>
  </si>
  <si>
    <t>نعم مراكز صحية</t>
  </si>
  <si>
    <t>uuid:74fb496c-c4fc-4601-8211-faea29fc0cf6</t>
  </si>
  <si>
    <t>74fb496c-c4fc-4601-8211-faea29fc0cf6</t>
  </si>
  <si>
    <t>الزوج لديه مكتب تأجير وعقارات</t>
  </si>
  <si>
    <t>Sadness Conflict within community</t>
  </si>
  <si>
    <t>للتعرض لصدمة بسبب حالة وفاة في العائلة</t>
  </si>
  <si>
    <t>School dropout Early marriage Kidnapping Sexual abuse Physical or psychological disabilities due to the war Psychological stress</t>
  </si>
  <si>
    <t>Relatives Parents Judicial or criminal authority Community/social workers</t>
  </si>
  <si>
    <t>uuid:8c978b8a-f7ff-4fa9-9457-5723bcac16ab</t>
  </si>
  <si>
    <t>8c978b8a-f7ff-4fa9-9457-5723bcac16ab</t>
  </si>
  <si>
    <t>202101250917</t>
  </si>
  <si>
    <t>Problems sleeping Inability to carry out work or daily tasks moodwings</t>
  </si>
  <si>
    <t>بسبب الضغط المنزلي</t>
  </si>
  <si>
    <t>عادات المجتمع وعدم الامان</t>
  </si>
  <si>
    <t>Kidnapping Desire to join armed groups School dropout Child labour Early marriage Physical abuse Being orphaned or losing care</t>
  </si>
  <si>
    <t>بيع سلع</t>
  </si>
  <si>
    <t>Child-headed households Children separated from their parents Children living on the street Orphans living in the community Children who have been associated with fighting forces</t>
  </si>
  <si>
    <t>uuid:6645d46c-a8da-4266-8d99-647973bb0faf</t>
  </si>
  <si>
    <t>6645d46c-a8da-4266-8d99-647973bb0faf</t>
  </si>
  <si>
    <t xml:space="preserve"> عمل يومي</t>
  </si>
  <si>
    <t>Anger Fear Econimic</t>
  </si>
  <si>
    <t>بسبب الضعف</t>
  </si>
  <si>
    <t>School dropout Early marriage Neglect Psychological stress</t>
  </si>
  <si>
    <t>School teachers Parents Women and Child support centers</t>
  </si>
  <si>
    <t>uuid:e7666b0b-e93e-456f-ae0d-3caceb9b30f2</t>
  </si>
  <si>
    <t>e7666b0b-e93e-456f-ae0d-3caceb9b30f2</t>
  </si>
  <si>
    <t>عمل يومي _ معونات</t>
  </si>
  <si>
    <t>كونهم على تماس مباشر مع مصاعب الحياة</t>
  </si>
  <si>
    <t>Early marriage Neglect Psychological stress School dropout Begging</t>
  </si>
  <si>
    <t>Parents Siblings School teachers Neighbours</t>
  </si>
  <si>
    <t>uuid:9c6210e9-51cd-4e52-aebb-0007b2de1c70</t>
  </si>
  <si>
    <t>9c6210e9-51cd-4e52-aebb-0007b2de1c70</t>
  </si>
  <si>
    <t>Fear Econimic Sadness</t>
  </si>
  <si>
    <t>أكثر ضعفا في المجتمع</t>
  </si>
  <si>
    <t>Parents Neighbours Community leaders (trusted people in the community)</t>
  </si>
  <si>
    <t>Painting / re-creational activity Awareness / educational activities / psychosocial support Hand crafts</t>
  </si>
  <si>
    <t>uuid:e8c9d84e-6249-42e5-b2f2-f3e3c1e598a9</t>
  </si>
  <si>
    <t>e8c9d84e-6249-42e5-b2f2-f3e3c1e598a9</t>
  </si>
  <si>
    <t>عامل مهنة يدوية</t>
  </si>
  <si>
    <t>Family conflict Econimic Conflict within community</t>
  </si>
  <si>
    <t>بسبب كثرة المشاكل العائلية</t>
  </si>
  <si>
    <t>Violence Prayer</t>
  </si>
  <si>
    <t>لا أثق بهم</t>
  </si>
  <si>
    <t>Skills building services Health services Extracurricular activities/women &amp; girls centers</t>
  </si>
  <si>
    <t>School dropout Being orphaned or losing care Kidnapping Desire to join armed groups Early marriage</t>
  </si>
  <si>
    <t>Child-headed households Orphans living in the community Children living on the street Children separated from their parents Children who have been associated with fighting forces</t>
  </si>
  <si>
    <t>لان الاب لايستطيع تغطية كافة مستلزمات المنزل</t>
  </si>
  <si>
    <t>uuid:bca6e1cf-4c53-4c4f-9493-60b18444ead0</t>
  </si>
  <si>
    <t>bca6e1cf-4c53-4c4f-9493-60b18444ead0</t>
  </si>
  <si>
    <t>مساعدات من اقربائي</t>
  </si>
  <si>
    <t>Econimic Inability to carry out work or daily tasks Problems sleeping</t>
  </si>
  <si>
    <t>بسبب قلة الدخل</t>
  </si>
  <si>
    <t>Kidnapping Desire to join armed groups School dropout Begging</t>
  </si>
  <si>
    <t>uuid:4bda16b4-cf34-4304-b630-ae4470ce1a24</t>
  </si>
  <si>
    <t>4bda16b4-cf34-4304-b630-ae4470ce1a24</t>
  </si>
  <si>
    <t>بستر رب العالمين</t>
  </si>
  <si>
    <t>Fear Anger Sadness moodwings Econimic Anxiety Family conflict Changes in Appetite Hopelessness Problems sleeping Conflict within community Inability to carry out work or daily tasks Problems Concentrating Other</t>
  </si>
  <si>
    <t>لايوجد وطن ونزوح وعانينا من الضغط والحرمان المتعمد من الخدمات والمساعدات الغذائية حتى نغادرالمخيم من قبل المجلس المحلي</t>
  </si>
  <si>
    <t>لأنهم من ذوي الاحتياجات الخاصة</t>
  </si>
  <si>
    <t>Prayer Speaking to a family member Speaking to a friend Exercise Has professional consultation Violence Smoking Withdrawal/Isolation</t>
  </si>
  <si>
    <t>بسبب الفوضى</t>
  </si>
  <si>
    <t>بيع حلويات بقصد الاستعطاف والتسول والورشات</t>
  </si>
  <si>
    <t>Security problems Other</t>
  </si>
  <si>
    <t>الطقس</t>
  </si>
  <si>
    <t>uuid:85261efa-4fce-4ccf-b14a-9cb99521cb4a</t>
  </si>
  <si>
    <t>85261efa-4fce-4ccf-b14a-9cb99521cb4a</t>
  </si>
  <si>
    <t xml:space="preserve">إذا توفر عمل صدفة أعمل وكذلك الأولاد </t>
  </si>
  <si>
    <t>Other Econimic Family conflict Anger Sadness Fear Conflict within community</t>
  </si>
  <si>
    <t>عدم تقبل من المجتمع المضيف بتحس أهل البلد بيكرهوا النازح</t>
  </si>
  <si>
    <t>لأنه رب الأسرة والمتكفل بالموضوع وعدم وجود عمل</t>
  </si>
  <si>
    <t xml:space="preserve">الكسل </t>
  </si>
  <si>
    <t xml:space="preserve">بسبب الفوضى والوضع الأمني </t>
  </si>
  <si>
    <t>School dropout Kidnapping Hired by armed groups Desire to join armed groups Child labour Begging Early marriage Physical abuse Neglect Sexual abuse Being orphaned or losing care Physical or psychological disabilities due to the war Psychological stress</t>
  </si>
  <si>
    <t>البيع أو بسطة عمل أو عمل فوق طاقته</t>
  </si>
  <si>
    <t>Parents Siblings Relatives School teachers</t>
  </si>
  <si>
    <t>Quraan Sport activity Other</t>
  </si>
  <si>
    <t>حسب رغبة الطفل</t>
  </si>
  <si>
    <t>بسبب الاضطرار للذهاب إلى مناطق النظام والوضع الأمني وعدم الاعتراف بالشهادات الموجودة في المحرر</t>
  </si>
  <si>
    <t>Security problems Other Lack of transportation Lack of awareness</t>
  </si>
  <si>
    <t>عدم الرياح النفسية</t>
  </si>
  <si>
    <t>uuid:cec7eceb-00cb-4ef5-88c7-886454957d06</t>
  </si>
  <si>
    <t>cec7eceb-00cb-4ef5-88c7-886454957d06</t>
  </si>
  <si>
    <t>المساعدات</t>
  </si>
  <si>
    <t xml:space="preserve">بسبب الاوضاع الاقتصادية </t>
  </si>
  <si>
    <t>Anger Sadness moodwings Anxiety Problems sleeping</t>
  </si>
  <si>
    <t>يلعبون خارج المنزل لوحدهم</t>
  </si>
  <si>
    <t>uuid:cb5ba0ae-938e-4d77-b520-861d62372b45</t>
  </si>
  <si>
    <t>cb5ba0ae-938e-4d77-b520-861d62372b45</t>
  </si>
  <si>
    <t>Count of GOOD MORNING / EVENING, MY NAME is ${enumerator}, I WORK WITH ${org}, ${specify_org}. We want to assess the needs of the people in this community and the information you provide will help us better understand those needs. There is no guarantee of any serv</t>
  </si>
  <si>
    <t>Governorate</t>
  </si>
  <si>
    <t>District</t>
  </si>
  <si>
    <t>Sub-district</t>
  </si>
  <si>
    <t>Name of community of interset</t>
  </si>
  <si>
    <t xml:space="preserve">Health </t>
  </si>
  <si>
    <t xml:space="preserve">Protection </t>
  </si>
  <si>
    <t>coverage</t>
  </si>
  <si>
    <t>Final Est of total Pop
(April 2020)</t>
  </si>
  <si>
    <t>% of IDPS</t>
  </si>
  <si>
    <t>% of hosts</t>
  </si>
  <si>
    <t>Final Est of total HH</t>
  </si>
  <si>
    <t>Sample</t>
  </si>
  <si>
    <t>Sample +5%</t>
  </si>
  <si>
    <t xml:space="preserve">Sample from IDPs </t>
  </si>
  <si>
    <t>Sample from Host</t>
  </si>
  <si>
    <t>Total</t>
  </si>
  <si>
    <t>Actual collected</t>
  </si>
  <si>
    <t xml:space="preserve">Differnece with new sample </t>
  </si>
  <si>
    <t>Aleppo</t>
  </si>
  <si>
    <t>A'zaz</t>
  </si>
  <si>
    <t>Aghtrin</t>
  </si>
  <si>
    <t>SR</t>
  </si>
  <si>
    <t>Maaret Tamsrin</t>
  </si>
  <si>
    <t>Afrin</t>
  </si>
  <si>
    <t>Jebel Saman</t>
  </si>
  <si>
    <t>Atareb</t>
  </si>
  <si>
    <t>IDA</t>
  </si>
  <si>
    <t>Count of Conducted by:</t>
  </si>
  <si>
    <t>(blank) Total</t>
  </si>
  <si>
    <t>Count of Column1</t>
  </si>
  <si>
    <t>2010</t>
  </si>
  <si>
    <t>2011</t>
  </si>
  <si>
    <t>2012</t>
  </si>
  <si>
    <t>2013</t>
  </si>
  <si>
    <t>2014</t>
  </si>
  <si>
    <t>2015</t>
  </si>
  <si>
    <t>2016</t>
  </si>
  <si>
    <t>2017</t>
  </si>
  <si>
    <t>2018</t>
  </si>
  <si>
    <t>2019</t>
  </si>
  <si>
    <t>2020</t>
  </si>
  <si>
    <t>2021</t>
  </si>
  <si>
    <t>Count of Date of arrival to this area (estimated)</t>
  </si>
  <si>
    <t>Count of How many lactating or pregnant women in the Household</t>
  </si>
  <si>
    <t>did not</t>
  </si>
  <si>
    <t>Count of How many adults over 60 age?</t>
  </si>
  <si>
    <t>Count of Are there any children in the HH?</t>
  </si>
  <si>
    <t>Total Count of Are there any children in the HH?</t>
  </si>
  <si>
    <t>Total Count of Are there any children in the HH?2</t>
  </si>
  <si>
    <t>Count of Are there any children in the HH?2</t>
  </si>
  <si>
    <t>NGO support (including food buskets)</t>
  </si>
  <si>
    <t>Count of What is the monthly cost of your living space?</t>
  </si>
  <si>
    <t>Count of What is the monthly average income of your family?</t>
  </si>
  <si>
    <t>Everything is available</t>
  </si>
  <si>
    <t>Self-treated at home or brought medicine from pharmacy</t>
  </si>
  <si>
    <t>Did not identify the diseas</t>
  </si>
  <si>
    <t>Column2</t>
  </si>
  <si>
    <t>Far distance</t>
  </si>
  <si>
    <t>Lack of hospital/health facility</t>
  </si>
  <si>
    <t>What the reason of not having access to maternal health</t>
  </si>
  <si>
    <t>Not aware of services</t>
  </si>
  <si>
    <t>Sudden delivery</t>
  </si>
  <si>
    <t>Access and transportaion challenges</t>
  </si>
  <si>
    <t>Every 2 months</t>
  </si>
  <si>
    <t>not diverse</t>
  </si>
  <si>
    <t>Host Total</t>
  </si>
  <si>
    <t>IDP Total</t>
  </si>
  <si>
    <t>diverse Total</t>
  </si>
  <si>
    <t>not diverse Total</t>
  </si>
  <si>
    <t>Count of msna/nutrition/nutrition_sub/count_diet</t>
  </si>
  <si>
    <t>not divers Total</t>
  </si>
  <si>
    <t>Should be gradual</t>
  </si>
  <si>
    <t>To avoid illness</t>
  </si>
  <si>
    <t>What barriers exist to obtaining the foods you prefer for your household?</t>
  </si>
  <si>
    <t>Do you/or one of your family have/has difficulty walking or climbing steps?</t>
  </si>
  <si>
    <t>Do you/or one of your family have/has difficulty (with self-care such as) washing all over or dressing?</t>
  </si>
  <si>
    <t>Economic issues</t>
  </si>
  <si>
    <t>Mood swings</t>
  </si>
  <si>
    <t>Grand total</t>
  </si>
  <si>
    <t>(Multiple Items)</t>
  </si>
  <si>
    <t>Coping strategies</t>
  </si>
  <si>
    <t xml:space="preserve">  </t>
  </si>
  <si>
    <t>Due to lack of free time</t>
  </si>
  <si>
    <t xml:space="preserve">Due to cultral factors / husband doesn’t allow them </t>
  </si>
  <si>
    <t>Due to lack of security</t>
  </si>
  <si>
    <t>Due to financial issues</t>
  </si>
  <si>
    <t>Due to lack of awarness</t>
  </si>
  <si>
    <t>Due to transportation issues / far distance of facilities</t>
  </si>
  <si>
    <t>Count of Please mention the reason why the services are not accessible to women:</t>
  </si>
  <si>
    <t>due to transportation issues / far distance of facilities</t>
  </si>
  <si>
    <t>due to lack of security</t>
  </si>
  <si>
    <t>due to cultural factors / Father or husband does not allow them</t>
  </si>
  <si>
    <t>Too young to enroll in school</t>
  </si>
  <si>
    <t>Due to far distance / lack of transportations</t>
  </si>
  <si>
    <t>Children work to support their families</t>
  </si>
  <si>
    <t>Due to financial situation</t>
  </si>
  <si>
    <t>Lack of school / training centers</t>
  </si>
  <si>
    <t>Count of Why not?</t>
  </si>
  <si>
    <t>What type of children activities you would like to see in the community</t>
  </si>
  <si>
    <t>Count of 6. What are the barriers to access children activities?</t>
  </si>
  <si>
    <t>Malnutrione</t>
  </si>
  <si>
    <t>Malnutrtion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</si>
</sst>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 h:mm:ss"/>
    <numFmt numFmtId="166" formatCode="0.0%"/>
  </numFmts>
  <fonts count="10" x14ac:knownFonts="1">
    <font>
      <sz val="11"/>
      <color theme="1"/>
      <name val="Calibri"/>
      <family val="2"/>
      <scheme val="minor"/>
    </font>
    <font>
      <sz val="11"/>
      <color theme="1"/>
      <name val="Calibri"/>
      <family val="2"/>
      <scheme val="minor"/>
    </font>
    <font>
      <i/>
      <sz val="11"/>
      <color theme="1"/>
      <name val="Calibri"/>
      <family val="2"/>
      <scheme val="minor"/>
    </font>
    <font>
      <b/>
      <sz val="11"/>
      <color theme="0"/>
      <name val="Calibri"/>
      <family val="2"/>
      <scheme val="minor"/>
    </font>
    <font>
      <sz val="11"/>
      <name val="Calibri"/>
      <family val="2"/>
    </font>
    <font>
      <b/>
      <sz val="11"/>
      <color theme="0"/>
      <name val="Calibri"/>
      <family val="2"/>
    </font>
    <font>
      <b/>
      <sz val="11"/>
      <name val="Calibri"/>
      <family val="2"/>
      <scheme val="minor"/>
    </font>
    <font>
      <sz val="11"/>
      <name val="Calibri"/>
      <family val="2"/>
      <scheme val="minor"/>
    </font>
    <font>
      <b/>
      <sz val="11"/>
      <color theme="1"/>
      <name val="Calibri"/>
      <family val="2"/>
      <scheme val="minor"/>
    </font>
    <font>
      <sz val="11"/>
      <color rgb="FFFF0000"/>
      <name val="Calibri"/>
      <family val="2"/>
      <scheme val="minor"/>
    </font>
  </fonts>
  <fills count="19">
    <fill>
      <patternFill patternType="none"/>
    </fill>
    <fill>
      <patternFill patternType="gray125"/>
    </fill>
    <fill>
      <patternFill patternType="solid">
        <fgColor theme="6"/>
        <bgColor indexed="64"/>
      </patternFill>
    </fill>
    <fill>
      <patternFill patternType="solid">
        <fgColor theme="5" tint="0.39997558519241921"/>
        <bgColor indexed="64"/>
      </patternFill>
    </fill>
    <fill>
      <patternFill patternType="solid">
        <fgColor rgb="FF00B0F0"/>
        <bgColor indexed="64"/>
      </patternFill>
    </fill>
    <fill>
      <patternFill patternType="solid">
        <fgColor theme="6" tint="-0.249977111117893"/>
        <bgColor indexed="64"/>
      </patternFill>
    </fill>
    <fill>
      <patternFill patternType="solid">
        <fgColor rgb="FFFF33CC"/>
        <bgColor indexed="64"/>
      </patternFill>
    </fill>
    <fill>
      <patternFill patternType="solid">
        <fgColor rgb="FFFFFF66"/>
        <bgColor indexed="64"/>
      </patternFill>
    </fill>
    <fill>
      <patternFill patternType="solid">
        <fgColor theme="4"/>
        <bgColor theme="4"/>
      </patternFill>
    </fill>
    <fill>
      <patternFill patternType="solid">
        <fgColor theme="9" tint="-0.249977111117893"/>
        <bgColor indexed="64"/>
      </patternFill>
    </fill>
    <fill>
      <patternFill patternType="solid">
        <fgColor theme="4"/>
        <bgColor indexed="64"/>
      </patternFill>
    </fill>
    <fill>
      <patternFill patternType="solid">
        <fgColor rgb="FFFFFF00"/>
        <bgColor theme="4"/>
      </patternFill>
    </fill>
    <fill>
      <patternFill patternType="solid">
        <fgColor theme="6" tint="0.79998168889431442"/>
        <bgColor indexed="64"/>
      </patternFill>
    </fill>
    <fill>
      <patternFill patternType="solid">
        <fgColor rgb="FFFFFF0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0" fontId="4" fillId="0" borderId="0"/>
  </cellStyleXfs>
  <cellXfs count="67">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6" fontId="0" fillId="0" borderId="0" xfId="1" applyNumberFormat="1" applyFont="1"/>
    <xf numFmtId="0" fontId="2" fillId="2" borderId="0" xfId="0" applyFont="1" applyFill="1"/>
    <xf numFmtId="0" fontId="0" fillId="3" borderId="0" xfId="0" applyFill="1"/>
    <xf numFmtId="0" fontId="2" fillId="3" borderId="0" xfId="0" applyFont="1" applyFill="1"/>
    <xf numFmtId="0" fontId="0" fillId="4" borderId="0" xfId="0" applyFill="1"/>
    <xf numFmtId="0" fontId="2" fillId="4" borderId="0" xfId="0" applyFont="1" applyFill="1"/>
    <xf numFmtId="0" fontId="2" fillId="5" borderId="0" xfId="0" applyFont="1" applyFill="1"/>
    <xf numFmtId="0" fontId="0" fillId="6" borderId="0" xfId="0" applyFill="1"/>
    <xf numFmtId="0" fontId="2" fillId="6" borderId="0" xfId="0" applyFont="1" applyFill="1"/>
    <xf numFmtId="0" fontId="0" fillId="7" borderId="0" xfId="0" applyFill="1"/>
    <xf numFmtId="0" fontId="2" fillId="7" borderId="0" xfId="0" applyFont="1" applyFill="1"/>
    <xf numFmtId="0" fontId="3" fillId="8" borderId="2" xfId="0" applyFont="1" applyFill="1" applyBorder="1" applyAlignment="1">
      <alignment horizontal="center" vertical="center"/>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xf>
    <xf numFmtId="0" fontId="3" fillId="8" borderId="1" xfId="0" applyFont="1" applyFill="1" applyBorder="1" applyAlignment="1">
      <alignment horizontal="center" vertical="center"/>
    </xf>
    <xf numFmtId="0" fontId="5" fillId="9" borderId="1" xfId="2" applyFont="1" applyFill="1" applyBorder="1" applyAlignment="1">
      <alignment horizontal="center" vertical="center" wrapText="1"/>
    </xf>
    <xf numFmtId="0" fontId="3" fillId="8" borderId="0" xfId="0" applyFont="1" applyFill="1" applyAlignment="1">
      <alignment horizontal="center" vertical="center"/>
    </xf>
    <xf numFmtId="0" fontId="3" fillId="10" borderId="0" xfId="0" applyFont="1" applyFill="1" applyAlignment="1">
      <alignment horizontal="center" vertical="center"/>
    </xf>
    <xf numFmtId="0" fontId="6" fillId="11" borderId="0" xfId="0" applyFont="1" applyFill="1" applyAlignment="1">
      <alignment horizontal="center" vertical="center" wrapText="1"/>
    </xf>
    <xf numFmtId="0" fontId="0" fillId="0" borderId="2" xfId="0" applyBorder="1"/>
    <xf numFmtId="0" fontId="0" fillId="0" borderId="3" xfId="0" applyBorder="1"/>
    <xf numFmtId="9" fontId="0" fillId="0" borderId="0" xfId="1" applyFont="1" applyFill="1" applyBorder="1"/>
    <xf numFmtId="1" fontId="0" fillId="0" borderId="0" xfId="0" applyNumberFormat="1"/>
    <xf numFmtId="0" fontId="0" fillId="12" borderId="0" xfId="0" applyFill="1"/>
    <xf numFmtId="0" fontId="7" fillId="0" borderId="0" xfId="0" applyFont="1"/>
    <xf numFmtId="0" fontId="7" fillId="13" borderId="0" xfId="0" applyFont="1" applyFill="1"/>
    <xf numFmtId="0" fontId="0" fillId="13" borderId="2" xfId="0" applyFill="1" applyBorder="1"/>
    <xf numFmtId="0" fontId="0" fillId="13" borderId="0" xfId="0" applyFill="1"/>
    <xf numFmtId="9" fontId="0" fillId="13" borderId="0" xfId="1" applyFont="1" applyFill="1" applyBorder="1"/>
    <xf numFmtId="1" fontId="0" fillId="13" borderId="0" xfId="0" applyNumberFormat="1" applyFill="1"/>
    <xf numFmtId="49" fontId="0" fillId="0" borderId="0" xfId="0" applyNumberFormat="1"/>
    <xf numFmtId="0" fontId="0" fillId="14" borderId="4" xfId="0" applyFont="1" applyFill="1" applyBorder="1"/>
    <xf numFmtId="49" fontId="3" fillId="8" borderId="0" xfId="0" applyNumberFormat="1" applyFont="1" applyFill="1" applyBorder="1"/>
    <xf numFmtId="49" fontId="3" fillId="8" borderId="5" xfId="0" applyNumberFormat="1" applyFont="1" applyFill="1" applyBorder="1"/>
    <xf numFmtId="0" fontId="0" fillId="14" borderId="6" xfId="0" applyFont="1" applyFill="1" applyBorder="1"/>
    <xf numFmtId="0" fontId="0" fillId="14" borderId="7" xfId="0" applyFont="1" applyFill="1" applyBorder="1"/>
    <xf numFmtId="164" fontId="0" fillId="14" borderId="7" xfId="0" applyNumberFormat="1" applyFont="1" applyFill="1" applyBorder="1"/>
    <xf numFmtId="165" fontId="0" fillId="14" borderId="7" xfId="0" applyNumberFormat="1" applyFont="1" applyFill="1" applyBorder="1"/>
    <xf numFmtId="0" fontId="0" fillId="15" borderId="8" xfId="0" applyFont="1" applyFill="1" applyBorder="1"/>
    <xf numFmtId="0" fontId="0" fillId="15" borderId="4" xfId="0" applyFont="1" applyFill="1" applyBorder="1"/>
    <xf numFmtId="164" fontId="0" fillId="15" borderId="4" xfId="0" applyNumberFormat="1" applyFont="1" applyFill="1" applyBorder="1"/>
    <xf numFmtId="165" fontId="0" fillId="15" borderId="4" xfId="0" applyNumberFormat="1" applyFont="1" applyFill="1" applyBorder="1"/>
    <xf numFmtId="0" fontId="0" fillId="14" borderId="8" xfId="0" applyFont="1" applyFill="1" applyBorder="1"/>
    <xf numFmtId="164" fontId="0" fillId="14" borderId="4" xfId="0" applyNumberFormat="1" applyFont="1" applyFill="1" applyBorder="1"/>
    <xf numFmtId="165" fontId="0" fillId="14" borderId="4" xfId="0" applyNumberFormat="1" applyFont="1" applyFill="1" applyBorder="1"/>
    <xf numFmtId="0" fontId="0" fillId="15" borderId="4" xfId="0" applyNumberFormat="1" applyFont="1" applyFill="1" applyBorder="1"/>
    <xf numFmtId="0" fontId="0" fillId="14" borderId="4" xfId="0" applyNumberFormat="1" applyFont="1" applyFill="1" applyBorder="1"/>
    <xf numFmtId="0" fontId="8" fillId="15" borderId="9" xfId="0" applyFont="1" applyFill="1" applyBorder="1"/>
    <xf numFmtId="0" fontId="8" fillId="15" borderId="1" xfId="0" applyFont="1" applyFill="1" applyBorder="1"/>
    <xf numFmtId="10" fontId="0" fillId="0" borderId="0" xfId="0" applyNumberFormat="1"/>
    <xf numFmtId="0" fontId="0" fillId="0" borderId="0" xfId="0" pivotButton="1" applyNumberFormat="1"/>
    <xf numFmtId="166" fontId="0" fillId="0" borderId="0" xfId="0" pivotButton="1" applyNumberFormat="1"/>
    <xf numFmtId="0" fontId="0" fillId="14" borderId="7" xfId="0" applyNumberFormat="1" applyFont="1" applyFill="1" applyBorder="1"/>
    <xf numFmtId="0" fontId="0" fillId="16" borderId="4" xfId="0" applyFont="1" applyFill="1" applyBorder="1"/>
    <xf numFmtId="166" fontId="8" fillId="15" borderId="1" xfId="0" applyNumberFormat="1" applyFont="1" applyFill="1" applyBorder="1"/>
    <xf numFmtId="166" fontId="8" fillId="15" borderId="0" xfId="0" applyNumberFormat="1" applyFont="1" applyFill="1" applyBorder="1"/>
    <xf numFmtId="0" fontId="8" fillId="15" borderId="1" xfId="0" applyFont="1" applyFill="1" applyBorder="1" applyAlignment="1">
      <alignment horizontal="left"/>
    </xf>
    <xf numFmtId="0" fontId="0" fillId="17" borderId="0" xfId="0" applyFill="1"/>
    <xf numFmtId="0" fontId="0" fillId="18" borderId="0" xfId="0" applyFill="1"/>
    <xf numFmtId="0" fontId="0" fillId="0" borderId="0" xfId="0" quotePrefix="1"/>
    <xf numFmtId="0" fontId="9" fillId="0" borderId="0" xfId="0" applyFont="1"/>
  </cellXfs>
  <cellStyles count="3">
    <cellStyle name="Normal" xfId="0" builtinId="0"/>
    <cellStyle name="Normal 4" xfId="2" xr:uid="{C5878876-2412-4385-8834-CBC6C093EDA8}"/>
    <cellStyle name="Percent" xfId="1" builtinId="5"/>
  </cellStyles>
  <dxfs count="362">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yyyy\-mm\-dd\ h:mm:ss"/>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ck">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4" formatCode="yyyy\-mm\-dd"/>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numFmt numFmtId="30" formatCode="@"/>
      <fill>
        <patternFill patternType="solid">
          <fgColor theme="4"/>
          <bgColor theme="4"/>
        </patternFill>
      </fill>
      <border diagonalUp="0" diagonalDown="0" outline="0">
        <left style="thin">
          <color theme="0"/>
        </left>
        <right style="thin">
          <color theme="0"/>
        </right>
        <top/>
        <bottom/>
      </border>
    </dxf>
  </dxfs>
  <tableStyles count="0" defaultTableStyle="TableStyleMedium9" defaultPivotStyle="PivotStyleLight16"/>
  <colors>
    <mruColors>
      <color rgb="FFFFFF66"/>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Sex</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C5-4253-8815-110F1B0270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C5-4253-8815-110F1B0270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(Analysis!$B$61,Analysis!$D$61)</c:f>
              <c:strCache>
                <c:ptCount val="2"/>
                <c:pt idx="0">
                  <c:v>Female</c:v>
                </c:pt>
                <c:pt idx="1">
                  <c:v>Male</c:v>
                </c:pt>
              </c:strCache>
            </c:strRef>
          </c:cat>
          <c:val>
            <c:numRef>
              <c:f>(Analysis!$C$79,Analysis!$E$79)</c:f>
              <c:numCache>
                <c:formatCode>0.0%</c:formatCode>
                <c:ptCount val="2"/>
                <c:pt idx="0">
                  <c:v>0.38035264483627201</c:v>
                </c:pt>
                <c:pt idx="1">
                  <c:v>0.61964735516372793</c:v>
                </c:pt>
              </c:numCache>
            </c:numRef>
          </c:val>
          <c:extLst>
            <c:ext xmlns:c16="http://schemas.microsoft.com/office/drawing/2014/chart" uri="{C3380CC4-5D6E-409C-BE32-E72D297353CC}">
              <c16:uniqueId val="{00000000-F981-4248-B183-4DEBDE6392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Analysis!$B$84</c:f>
              <c:strCache>
                <c:ptCount val="1"/>
                <c:pt idx="0">
                  <c:v>Elderly&gt;60</c:v>
                </c:pt>
              </c:strCache>
            </c:strRef>
          </c:tx>
          <c:spPr>
            <a:solidFill>
              <a:schemeClr val="accent1"/>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Analysis!$C$86:$C$101</c:f>
              <c:numCache>
                <c:formatCode>0.0%</c:formatCode>
                <c:ptCount val="16"/>
                <c:pt idx="0">
                  <c:v>0.2</c:v>
                </c:pt>
                <c:pt idx="1">
                  <c:v>5.2631578947368418E-2</c:v>
                </c:pt>
                <c:pt idx="2">
                  <c:v>5.5555555555555552E-2</c:v>
                </c:pt>
                <c:pt idx="3">
                  <c:v>6.3829787234042548E-2</c:v>
                </c:pt>
                <c:pt idx="4">
                  <c:v>5.2631578947368418E-2</c:v>
                </c:pt>
                <c:pt idx="5">
                  <c:v>0.14285714285714285</c:v>
                </c:pt>
                <c:pt idx="6">
                  <c:v>6.4935064935064929E-2</c:v>
                </c:pt>
                <c:pt idx="7">
                  <c:v>6.6666666666666666E-2</c:v>
                </c:pt>
                <c:pt idx="8">
                  <c:v>0</c:v>
                </c:pt>
                <c:pt idx="9">
                  <c:v>0</c:v>
                </c:pt>
                <c:pt idx="10">
                  <c:v>0.5</c:v>
                </c:pt>
                <c:pt idx="11">
                  <c:v>5.5555555555555552E-2</c:v>
                </c:pt>
                <c:pt idx="12">
                  <c:v>4.6511627906976744E-2</c:v>
                </c:pt>
                <c:pt idx="13">
                  <c:v>0</c:v>
                </c:pt>
                <c:pt idx="14">
                  <c:v>0</c:v>
                </c:pt>
                <c:pt idx="15">
                  <c:v>0.1111111111111111</c:v>
                </c:pt>
              </c:numCache>
            </c:numRef>
          </c:val>
          <c:extLst>
            <c:ext xmlns:c16="http://schemas.microsoft.com/office/drawing/2014/chart" uri="{C3380CC4-5D6E-409C-BE32-E72D297353CC}">
              <c16:uniqueId val="{00000000-558E-4F02-BB1B-297DF8D3F851}"/>
            </c:ext>
          </c:extLst>
        </c:ser>
        <c:ser>
          <c:idx val="1"/>
          <c:order val="1"/>
          <c:tx>
            <c:strRef>
              <c:f>Analysis!$D$84</c:f>
              <c:strCache>
                <c:ptCount val="1"/>
                <c:pt idx="0">
                  <c:v>51-60 Years</c:v>
                </c:pt>
              </c:strCache>
            </c:strRef>
          </c:tx>
          <c:spPr>
            <a:solidFill>
              <a:schemeClr val="accent2"/>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Analysis!$E$86:$E$101</c:f>
              <c:numCache>
                <c:formatCode>0.0%</c:formatCode>
                <c:ptCount val="16"/>
                <c:pt idx="0">
                  <c:v>0.4</c:v>
                </c:pt>
                <c:pt idx="1">
                  <c:v>1.7543859649122806E-2</c:v>
                </c:pt>
                <c:pt idx="2">
                  <c:v>0.1388888888888889</c:v>
                </c:pt>
                <c:pt idx="3">
                  <c:v>8.5106382978723402E-2</c:v>
                </c:pt>
                <c:pt idx="4">
                  <c:v>0.15789473684210525</c:v>
                </c:pt>
                <c:pt idx="5">
                  <c:v>0.2857142857142857</c:v>
                </c:pt>
                <c:pt idx="6">
                  <c:v>9.0909090909090912E-2</c:v>
                </c:pt>
                <c:pt idx="7">
                  <c:v>0.13333333333333333</c:v>
                </c:pt>
                <c:pt idx="8">
                  <c:v>0</c:v>
                </c:pt>
                <c:pt idx="9">
                  <c:v>0</c:v>
                </c:pt>
                <c:pt idx="10">
                  <c:v>0</c:v>
                </c:pt>
                <c:pt idx="11">
                  <c:v>5.5555555555555552E-2</c:v>
                </c:pt>
                <c:pt idx="12">
                  <c:v>4.6511627906976744E-2</c:v>
                </c:pt>
                <c:pt idx="13">
                  <c:v>0.1111111111111111</c:v>
                </c:pt>
                <c:pt idx="14">
                  <c:v>0.16666666666666666</c:v>
                </c:pt>
                <c:pt idx="15">
                  <c:v>0</c:v>
                </c:pt>
              </c:numCache>
            </c:numRef>
          </c:val>
          <c:extLst>
            <c:ext xmlns:c16="http://schemas.microsoft.com/office/drawing/2014/chart" uri="{C3380CC4-5D6E-409C-BE32-E72D297353CC}">
              <c16:uniqueId val="{00000001-558E-4F02-BB1B-297DF8D3F851}"/>
            </c:ext>
          </c:extLst>
        </c:ser>
        <c:ser>
          <c:idx val="2"/>
          <c:order val="2"/>
          <c:tx>
            <c:strRef>
              <c:f>Analysis!$F$84</c:f>
              <c:strCache>
                <c:ptCount val="1"/>
                <c:pt idx="0">
                  <c:v>18-30 Years</c:v>
                </c:pt>
              </c:strCache>
            </c:strRef>
          </c:tx>
          <c:spPr>
            <a:solidFill>
              <a:schemeClr val="accent3"/>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Analysis!$G$86:$G$101</c:f>
              <c:numCache>
                <c:formatCode>0.0%</c:formatCode>
                <c:ptCount val="16"/>
                <c:pt idx="0">
                  <c:v>0</c:v>
                </c:pt>
                <c:pt idx="1">
                  <c:v>0.45614035087719296</c:v>
                </c:pt>
                <c:pt idx="2">
                  <c:v>0.27777777777777779</c:v>
                </c:pt>
                <c:pt idx="3">
                  <c:v>0.34042553191489361</c:v>
                </c:pt>
                <c:pt idx="4">
                  <c:v>0.36842105263157893</c:v>
                </c:pt>
                <c:pt idx="5">
                  <c:v>0.2857142857142857</c:v>
                </c:pt>
                <c:pt idx="6">
                  <c:v>0.25974025974025972</c:v>
                </c:pt>
                <c:pt idx="7">
                  <c:v>0.13333333333333333</c:v>
                </c:pt>
                <c:pt idx="8">
                  <c:v>0.16666666666666666</c:v>
                </c:pt>
                <c:pt idx="9">
                  <c:v>0.5</c:v>
                </c:pt>
                <c:pt idx="10">
                  <c:v>0</c:v>
                </c:pt>
                <c:pt idx="11">
                  <c:v>0.44444444444444442</c:v>
                </c:pt>
                <c:pt idx="12">
                  <c:v>0.27906976744186046</c:v>
                </c:pt>
                <c:pt idx="13">
                  <c:v>0.3888888888888889</c:v>
                </c:pt>
                <c:pt idx="14">
                  <c:v>0.33333333333333331</c:v>
                </c:pt>
                <c:pt idx="15">
                  <c:v>0.22222222222222221</c:v>
                </c:pt>
              </c:numCache>
            </c:numRef>
          </c:val>
          <c:extLst>
            <c:ext xmlns:c16="http://schemas.microsoft.com/office/drawing/2014/chart" uri="{C3380CC4-5D6E-409C-BE32-E72D297353CC}">
              <c16:uniqueId val="{00000002-558E-4F02-BB1B-297DF8D3F851}"/>
            </c:ext>
          </c:extLst>
        </c:ser>
        <c:ser>
          <c:idx val="3"/>
          <c:order val="3"/>
          <c:tx>
            <c:strRef>
              <c:f>Analysis!$H$84</c:f>
              <c:strCache>
                <c:ptCount val="1"/>
                <c:pt idx="0">
                  <c:v>31-50 Years</c:v>
                </c:pt>
              </c:strCache>
            </c:strRef>
          </c:tx>
          <c:spPr>
            <a:solidFill>
              <a:schemeClr val="accent4"/>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Analysis!$I$86:$I$101</c:f>
              <c:numCache>
                <c:formatCode>0.0%</c:formatCode>
                <c:ptCount val="16"/>
                <c:pt idx="0">
                  <c:v>0.4</c:v>
                </c:pt>
                <c:pt idx="1">
                  <c:v>0.47368421052631576</c:v>
                </c:pt>
                <c:pt idx="2">
                  <c:v>0.52777777777777779</c:v>
                </c:pt>
                <c:pt idx="3">
                  <c:v>0.51063829787234039</c:v>
                </c:pt>
                <c:pt idx="4">
                  <c:v>0.42105263157894735</c:v>
                </c:pt>
                <c:pt idx="5">
                  <c:v>0.2857142857142857</c:v>
                </c:pt>
                <c:pt idx="6">
                  <c:v>0.58441558441558439</c:v>
                </c:pt>
                <c:pt idx="7">
                  <c:v>0.66666666666666663</c:v>
                </c:pt>
                <c:pt idx="8">
                  <c:v>0.83333333333333337</c:v>
                </c:pt>
                <c:pt idx="9">
                  <c:v>0.5</c:v>
                </c:pt>
                <c:pt idx="10">
                  <c:v>0.5</c:v>
                </c:pt>
                <c:pt idx="11">
                  <c:v>0.44444444444444442</c:v>
                </c:pt>
                <c:pt idx="12">
                  <c:v>0.62790697674418605</c:v>
                </c:pt>
                <c:pt idx="13">
                  <c:v>0.5</c:v>
                </c:pt>
                <c:pt idx="14">
                  <c:v>0.5</c:v>
                </c:pt>
                <c:pt idx="15">
                  <c:v>0.66666666666666663</c:v>
                </c:pt>
              </c:numCache>
            </c:numRef>
          </c:val>
          <c:extLst>
            <c:ext xmlns:c16="http://schemas.microsoft.com/office/drawing/2014/chart" uri="{C3380CC4-5D6E-409C-BE32-E72D297353CC}">
              <c16:uniqueId val="{00000003-558E-4F02-BB1B-297DF8D3F851}"/>
            </c:ext>
          </c:extLst>
        </c:ser>
        <c:dLbls>
          <c:showLegendKey val="0"/>
          <c:showVal val="0"/>
          <c:showCatName val="0"/>
          <c:showSerName val="0"/>
          <c:showPercent val="0"/>
          <c:showBubbleSize val="0"/>
        </c:dLbls>
        <c:gapWidth val="150"/>
        <c:overlap val="100"/>
        <c:axId val="14351712"/>
        <c:axId val="14349632"/>
      </c:barChart>
      <c:catAx>
        <c:axId val="143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9632"/>
        <c:crosses val="autoZero"/>
        <c:auto val="1"/>
        <c:lblAlgn val="ctr"/>
        <c:lblOffset val="100"/>
        <c:noMultiLvlLbl val="0"/>
      </c:catAx>
      <c:valAx>
        <c:axId val="1434963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Analysis!$B$106</c:f>
              <c:strCache>
                <c:ptCount val="1"/>
                <c:pt idx="0">
                  <c:v>Separated</c:v>
                </c:pt>
              </c:strCache>
            </c:strRef>
          </c:tx>
          <c:spPr>
            <a:solidFill>
              <a:schemeClr val="accent1"/>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Analysis!$C$108:$C$123</c:f>
              <c:numCache>
                <c:formatCode>0.0%</c:formatCode>
                <c:ptCount val="16"/>
                <c:pt idx="0">
                  <c:v>0</c:v>
                </c:pt>
                <c:pt idx="1">
                  <c:v>0</c:v>
                </c:pt>
                <c:pt idx="2">
                  <c:v>0</c:v>
                </c:pt>
                <c:pt idx="3">
                  <c:v>0</c:v>
                </c:pt>
                <c:pt idx="4">
                  <c:v>0</c:v>
                </c:pt>
                <c:pt idx="5">
                  <c:v>0</c:v>
                </c:pt>
                <c:pt idx="6">
                  <c:v>1.2987012987012988E-2</c:v>
                </c:pt>
                <c:pt idx="7">
                  <c:v>0</c:v>
                </c:pt>
                <c:pt idx="8">
                  <c:v>0</c:v>
                </c:pt>
                <c:pt idx="9">
                  <c:v>0</c:v>
                </c:pt>
                <c:pt idx="10">
                  <c:v>0</c:v>
                </c:pt>
                <c:pt idx="11">
                  <c:v>2.7777777777777776E-2</c:v>
                </c:pt>
                <c:pt idx="12">
                  <c:v>0</c:v>
                </c:pt>
                <c:pt idx="13">
                  <c:v>0</c:v>
                </c:pt>
                <c:pt idx="14">
                  <c:v>0</c:v>
                </c:pt>
                <c:pt idx="15">
                  <c:v>0</c:v>
                </c:pt>
              </c:numCache>
            </c:numRef>
          </c:val>
          <c:extLst>
            <c:ext xmlns:c16="http://schemas.microsoft.com/office/drawing/2014/chart" uri="{C3380CC4-5D6E-409C-BE32-E72D297353CC}">
              <c16:uniqueId val="{00000000-C47C-4DE6-912B-F3868B6AAC2B}"/>
            </c:ext>
          </c:extLst>
        </c:ser>
        <c:ser>
          <c:idx val="1"/>
          <c:order val="1"/>
          <c:tx>
            <c:strRef>
              <c:f>Analysis!$D$106</c:f>
              <c:strCache>
                <c:ptCount val="1"/>
                <c:pt idx="0">
                  <c:v>Divorced</c:v>
                </c:pt>
              </c:strCache>
            </c:strRef>
          </c:tx>
          <c:spPr>
            <a:solidFill>
              <a:schemeClr val="accent2"/>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Analysis!$E$108:$E$123</c:f>
              <c:numCache>
                <c:formatCode>0.0%</c:formatCode>
                <c:ptCount val="16"/>
                <c:pt idx="0">
                  <c:v>0</c:v>
                </c:pt>
                <c:pt idx="1">
                  <c:v>0</c:v>
                </c:pt>
                <c:pt idx="2">
                  <c:v>0</c:v>
                </c:pt>
                <c:pt idx="3">
                  <c:v>2.1276595744680851E-2</c:v>
                </c:pt>
                <c:pt idx="4">
                  <c:v>5.2631578947368418E-2</c:v>
                </c:pt>
                <c:pt idx="5">
                  <c:v>0</c:v>
                </c:pt>
                <c:pt idx="6">
                  <c:v>1.2987012987012988E-2</c:v>
                </c:pt>
                <c:pt idx="7">
                  <c:v>0</c:v>
                </c:pt>
                <c:pt idx="8">
                  <c:v>0</c:v>
                </c:pt>
                <c:pt idx="9">
                  <c:v>0</c:v>
                </c:pt>
                <c:pt idx="10">
                  <c:v>0</c:v>
                </c:pt>
                <c:pt idx="11">
                  <c:v>2.7777777777777776E-2</c:v>
                </c:pt>
                <c:pt idx="12">
                  <c:v>0</c:v>
                </c:pt>
                <c:pt idx="13">
                  <c:v>0</c:v>
                </c:pt>
                <c:pt idx="14">
                  <c:v>0</c:v>
                </c:pt>
                <c:pt idx="15">
                  <c:v>0</c:v>
                </c:pt>
              </c:numCache>
            </c:numRef>
          </c:val>
          <c:extLst>
            <c:ext xmlns:c16="http://schemas.microsoft.com/office/drawing/2014/chart" uri="{C3380CC4-5D6E-409C-BE32-E72D297353CC}">
              <c16:uniqueId val="{00000001-C47C-4DE6-912B-F3868B6AAC2B}"/>
            </c:ext>
          </c:extLst>
        </c:ser>
        <c:ser>
          <c:idx val="2"/>
          <c:order val="2"/>
          <c:tx>
            <c:strRef>
              <c:f>Analysis!$F$106</c:f>
              <c:strCache>
                <c:ptCount val="1"/>
                <c:pt idx="0">
                  <c:v>Single</c:v>
                </c:pt>
              </c:strCache>
            </c:strRef>
          </c:tx>
          <c:spPr>
            <a:solidFill>
              <a:schemeClr val="accent3"/>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Analysis!$G$108:$G$123</c:f>
              <c:numCache>
                <c:formatCode>0.0%</c:formatCode>
                <c:ptCount val="16"/>
                <c:pt idx="0">
                  <c:v>0</c:v>
                </c:pt>
                <c:pt idx="1">
                  <c:v>1.7543859649122806E-2</c:v>
                </c:pt>
                <c:pt idx="2">
                  <c:v>0</c:v>
                </c:pt>
                <c:pt idx="3">
                  <c:v>0</c:v>
                </c:pt>
                <c:pt idx="4">
                  <c:v>0</c:v>
                </c:pt>
                <c:pt idx="5">
                  <c:v>0</c:v>
                </c:pt>
                <c:pt idx="6">
                  <c:v>3.896103896103896E-2</c:v>
                </c:pt>
                <c:pt idx="7">
                  <c:v>0</c:v>
                </c:pt>
                <c:pt idx="8">
                  <c:v>0</c:v>
                </c:pt>
                <c:pt idx="9">
                  <c:v>7.1428571428571425E-2</c:v>
                </c:pt>
                <c:pt idx="10">
                  <c:v>0</c:v>
                </c:pt>
                <c:pt idx="11">
                  <c:v>0.1111111111111111</c:v>
                </c:pt>
                <c:pt idx="12">
                  <c:v>2.3255813953488372E-2</c:v>
                </c:pt>
                <c:pt idx="13">
                  <c:v>0</c:v>
                </c:pt>
                <c:pt idx="14">
                  <c:v>0</c:v>
                </c:pt>
                <c:pt idx="15">
                  <c:v>0</c:v>
                </c:pt>
              </c:numCache>
            </c:numRef>
          </c:val>
          <c:extLst>
            <c:ext xmlns:c16="http://schemas.microsoft.com/office/drawing/2014/chart" uri="{C3380CC4-5D6E-409C-BE32-E72D297353CC}">
              <c16:uniqueId val="{00000002-C47C-4DE6-912B-F3868B6AAC2B}"/>
            </c:ext>
          </c:extLst>
        </c:ser>
        <c:ser>
          <c:idx val="3"/>
          <c:order val="3"/>
          <c:tx>
            <c:strRef>
              <c:f>Analysis!$H$106</c:f>
              <c:strCache>
                <c:ptCount val="1"/>
                <c:pt idx="0">
                  <c:v>Widowed</c:v>
                </c:pt>
              </c:strCache>
            </c:strRef>
          </c:tx>
          <c:spPr>
            <a:solidFill>
              <a:schemeClr val="accent4"/>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Analysis!$I$108:$I$123</c:f>
              <c:numCache>
                <c:formatCode>0.0%</c:formatCode>
                <c:ptCount val="16"/>
                <c:pt idx="0">
                  <c:v>0</c:v>
                </c:pt>
                <c:pt idx="1">
                  <c:v>8.771929824561403E-2</c:v>
                </c:pt>
                <c:pt idx="2">
                  <c:v>5.5555555555555552E-2</c:v>
                </c:pt>
                <c:pt idx="3">
                  <c:v>0.10638297872340426</c:v>
                </c:pt>
                <c:pt idx="4">
                  <c:v>0.10526315789473684</c:v>
                </c:pt>
                <c:pt idx="5">
                  <c:v>0</c:v>
                </c:pt>
                <c:pt idx="6">
                  <c:v>9.0909090909090912E-2</c:v>
                </c:pt>
                <c:pt idx="7">
                  <c:v>0</c:v>
                </c:pt>
                <c:pt idx="8">
                  <c:v>0.33333333333333331</c:v>
                </c:pt>
                <c:pt idx="9">
                  <c:v>0</c:v>
                </c:pt>
                <c:pt idx="10">
                  <c:v>0.5</c:v>
                </c:pt>
                <c:pt idx="11">
                  <c:v>5.5555555555555552E-2</c:v>
                </c:pt>
                <c:pt idx="12">
                  <c:v>0.13953488372093023</c:v>
                </c:pt>
                <c:pt idx="13">
                  <c:v>0</c:v>
                </c:pt>
                <c:pt idx="14">
                  <c:v>0</c:v>
                </c:pt>
                <c:pt idx="15">
                  <c:v>0.1111111111111111</c:v>
                </c:pt>
              </c:numCache>
            </c:numRef>
          </c:val>
          <c:extLst>
            <c:ext xmlns:c16="http://schemas.microsoft.com/office/drawing/2014/chart" uri="{C3380CC4-5D6E-409C-BE32-E72D297353CC}">
              <c16:uniqueId val="{00000003-C47C-4DE6-912B-F3868B6AAC2B}"/>
            </c:ext>
          </c:extLst>
        </c:ser>
        <c:ser>
          <c:idx val="4"/>
          <c:order val="4"/>
          <c:tx>
            <c:strRef>
              <c:f>Analysis!$J$106</c:f>
              <c:strCache>
                <c:ptCount val="1"/>
                <c:pt idx="0">
                  <c:v>Married</c:v>
                </c:pt>
              </c:strCache>
            </c:strRef>
          </c:tx>
          <c:spPr>
            <a:solidFill>
              <a:schemeClr val="accent5"/>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Analysis!$K$108:$K$123</c:f>
              <c:numCache>
                <c:formatCode>0.0%</c:formatCode>
                <c:ptCount val="16"/>
                <c:pt idx="0">
                  <c:v>1</c:v>
                </c:pt>
                <c:pt idx="1">
                  <c:v>0.89473684210526316</c:v>
                </c:pt>
                <c:pt idx="2">
                  <c:v>0.94444444444444442</c:v>
                </c:pt>
                <c:pt idx="3">
                  <c:v>0.87234042553191493</c:v>
                </c:pt>
                <c:pt idx="4">
                  <c:v>0.84210526315789469</c:v>
                </c:pt>
                <c:pt idx="5">
                  <c:v>1</c:v>
                </c:pt>
                <c:pt idx="6">
                  <c:v>0.8441558441558441</c:v>
                </c:pt>
                <c:pt idx="7">
                  <c:v>1</c:v>
                </c:pt>
                <c:pt idx="8">
                  <c:v>0.66666666666666663</c:v>
                </c:pt>
                <c:pt idx="9">
                  <c:v>0.9285714285714286</c:v>
                </c:pt>
                <c:pt idx="10">
                  <c:v>0.5</c:v>
                </c:pt>
                <c:pt idx="11">
                  <c:v>0.77777777777777779</c:v>
                </c:pt>
                <c:pt idx="12">
                  <c:v>0.83720930232558144</c:v>
                </c:pt>
                <c:pt idx="13">
                  <c:v>1</c:v>
                </c:pt>
                <c:pt idx="14">
                  <c:v>1</c:v>
                </c:pt>
                <c:pt idx="15">
                  <c:v>0.88888888888888884</c:v>
                </c:pt>
              </c:numCache>
            </c:numRef>
          </c:val>
          <c:extLst>
            <c:ext xmlns:c16="http://schemas.microsoft.com/office/drawing/2014/chart" uri="{C3380CC4-5D6E-409C-BE32-E72D297353CC}">
              <c16:uniqueId val="{00000004-C47C-4DE6-912B-F3868B6AAC2B}"/>
            </c:ext>
          </c:extLst>
        </c:ser>
        <c:dLbls>
          <c:showLegendKey val="0"/>
          <c:showVal val="0"/>
          <c:showCatName val="0"/>
          <c:showSerName val="0"/>
          <c:showPercent val="0"/>
          <c:showBubbleSize val="0"/>
        </c:dLbls>
        <c:gapWidth val="150"/>
        <c:overlap val="100"/>
        <c:axId val="50723328"/>
        <c:axId val="50727904"/>
      </c:barChart>
      <c:catAx>
        <c:axId val="507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7904"/>
        <c:crosses val="autoZero"/>
        <c:auto val="1"/>
        <c:lblAlgn val="ctr"/>
        <c:lblOffset val="100"/>
        <c:noMultiLvlLbl val="0"/>
      </c:catAx>
      <c:valAx>
        <c:axId val="507279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Type of respondents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37-40B6-9445-EA361B3CF6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37-40B6-9445-EA361B3CF6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(Analysis!$B$128,Analysis!$D$128)</c:f>
              <c:strCache>
                <c:ptCount val="2"/>
                <c:pt idx="0">
                  <c:v>Host</c:v>
                </c:pt>
                <c:pt idx="1">
                  <c:v>IDP</c:v>
                </c:pt>
              </c:strCache>
            </c:strRef>
          </c:cat>
          <c:val>
            <c:numRef>
              <c:f>(Analysis!$C$146,Analysis!$E$146)</c:f>
              <c:numCache>
                <c:formatCode>0.0%</c:formatCode>
                <c:ptCount val="2"/>
                <c:pt idx="0">
                  <c:v>0.2141057934508816</c:v>
                </c:pt>
                <c:pt idx="1">
                  <c:v>0.78589420654911835</c:v>
                </c:pt>
              </c:numCache>
            </c:numRef>
          </c:val>
          <c:extLst>
            <c:ext xmlns:c16="http://schemas.microsoft.com/office/drawing/2014/chart" uri="{C3380CC4-5D6E-409C-BE32-E72D297353CC}">
              <c16:uniqueId val="{00000000-B5EC-413C-806B-7F2C977717C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Availablity of health facilities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Analysis!$F$395</c:f>
              <c:strCache>
                <c:ptCount val="1"/>
                <c:pt idx="0">
                  <c:v>Other</c:v>
                </c:pt>
              </c:strCache>
            </c:strRef>
          </c:tx>
          <c:spPr>
            <a:solidFill>
              <a:schemeClr val="accent1"/>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Analysis!$F$396:$F$408</c:f>
              <c:numCache>
                <c:formatCode>0.0%</c:formatCode>
                <c:ptCount val="13"/>
                <c:pt idx="0">
                  <c:v>0</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7640-4AA4-B365-1939C834EC55}"/>
            </c:ext>
          </c:extLst>
        </c:ser>
        <c:ser>
          <c:idx val="1"/>
          <c:order val="1"/>
          <c:tx>
            <c:strRef>
              <c:f>Analysis!$H$395</c:f>
              <c:strCache>
                <c:ptCount val="1"/>
                <c:pt idx="0">
                  <c:v>Do not know</c:v>
                </c:pt>
              </c:strCache>
            </c:strRef>
          </c:tx>
          <c:spPr>
            <a:solidFill>
              <a:schemeClr val="accent2"/>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Analysis!$H$396:$H$408</c:f>
              <c:numCache>
                <c:formatCode>0.0%</c:formatCode>
                <c:ptCount val="13"/>
                <c:pt idx="0">
                  <c:v>0</c:v>
                </c:pt>
                <c:pt idx="1">
                  <c:v>2.717391304347826E-3</c:v>
                </c:pt>
                <c:pt idx="2">
                  <c:v>0</c:v>
                </c:pt>
                <c:pt idx="3">
                  <c:v>0</c:v>
                </c:pt>
                <c:pt idx="4">
                  <c:v>0</c:v>
                </c:pt>
                <c:pt idx="5">
                  <c:v>5.434782608695652E-3</c:v>
                </c:pt>
                <c:pt idx="6">
                  <c:v>0</c:v>
                </c:pt>
                <c:pt idx="7">
                  <c:v>0</c:v>
                </c:pt>
                <c:pt idx="8">
                  <c:v>0</c:v>
                </c:pt>
                <c:pt idx="9">
                  <c:v>0</c:v>
                </c:pt>
                <c:pt idx="10">
                  <c:v>8.152173913043478E-3</c:v>
                </c:pt>
                <c:pt idx="11">
                  <c:v>0</c:v>
                </c:pt>
                <c:pt idx="12">
                  <c:v>0</c:v>
                </c:pt>
              </c:numCache>
            </c:numRef>
          </c:val>
          <c:extLst>
            <c:ext xmlns:c16="http://schemas.microsoft.com/office/drawing/2014/chart" uri="{C3380CC4-5D6E-409C-BE32-E72D297353CC}">
              <c16:uniqueId val="{00000008-7640-4AA4-B365-1939C834EC55}"/>
            </c:ext>
          </c:extLst>
        </c:ser>
        <c:ser>
          <c:idx val="2"/>
          <c:order val="2"/>
          <c:tx>
            <c:strRef>
              <c:f>Analysis!$E$395</c:f>
              <c:strCache>
                <c:ptCount val="1"/>
                <c:pt idx="0">
                  <c:v>Specialist services</c:v>
                </c:pt>
              </c:strCache>
            </c:strRef>
          </c:tx>
          <c:spPr>
            <a:solidFill>
              <a:schemeClr val="accent3"/>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Analysis!$E$396:$E$408</c:f>
              <c:numCache>
                <c:formatCode>0.0%</c:formatCode>
                <c:ptCount val="13"/>
                <c:pt idx="0">
                  <c:v>8.1521739130434784E-2</c:v>
                </c:pt>
                <c:pt idx="1">
                  <c:v>8.152173913043478E-3</c:v>
                </c:pt>
                <c:pt idx="2">
                  <c:v>0</c:v>
                </c:pt>
                <c:pt idx="3">
                  <c:v>5.434782608695652E-3</c:v>
                </c:pt>
                <c:pt idx="4">
                  <c:v>0</c:v>
                </c:pt>
                <c:pt idx="5">
                  <c:v>1.358695652173913E-2</c:v>
                </c:pt>
                <c:pt idx="6">
                  <c:v>0</c:v>
                </c:pt>
                <c:pt idx="7">
                  <c:v>0</c:v>
                </c:pt>
                <c:pt idx="8">
                  <c:v>0</c:v>
                </c:pt>
                <c:pt idx="9">
                  <c:v>5.434782608695652E-3</c:v>
                </c:pt>
                <c:pt idx="10">
                  <c:v>1.0869565217391304E-2</c:v>
                </c:pt>
                <c:pt idx="11">
                  <c:v>0</c:v>
                </c:pt>
                <c:pt idx="12">
                  <c:v>0</c:v>
                </c:pt>
              </c:numCache>
            </c:numRef>
          </c:val>
          <c:extLst>
            <c:ext xmlns:c16="http://schemas.microsoft.com/office/drawing/2014/chart" uri="{C3380CC4-5D6E-409C-BE32-E72D297353CC}">
              <c16:uniqueId val="{00000009-7640-4AA4-B365-1939C834EC55}"/>
            </c:ext>
          </c:extLst>
        </c:ser>
        <c:ser>
          <c:idx val="3"/>
          <c:order val="3"/>
          <c:tx>
            <c:strRef>
              <c:f>Analysis!$G$395</c:f>
              <c:strCache>
                <c:ptCount val="1"/>
                <c:pt idx="0">
                  <c:v>No services</c:v>
                </c:pt>
              </c:strCache>
            </c:strRef>
          </c:tx>
          <c:spPr>
            <a:solidFill>
              <a:schemeClr val="accent4"/>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Analysis!$G$396:$G$408</c:f>
              <c:numCache>
                <c:formatCode>0.0%</c:formatCode>
                <c:ptCount val="13"/>
                <c:pt idx="0">
                  <c:v>0</c:v>
                </c:pt>
                <c:pt idx="1">
                  <c:v>4.3478260869565216E-2</c:v>
                </c:pt>
                <c:pt idx="2">
                  <c:v>2.717391304347826E-3</c:v>
                </c:pt>
                <c:pt idx="3">
                  <c:v>2.9891304347826088E-2</c:v>
                </c:pt>
                <c:pt idx="4">
                  <c:v>0</c:v>
                </c:pt>
                <c:pt idx="5">
                  <c:v>2.717391304347826E-2</c:v>
                </c:pt>
                <c:pt idx="6">
                  <c:v>0</c:v>
                </c:pt>
                <c:pt idx="7">
                  <c:v>0</c:v>
                </c:pt>
                <c:pt idx="8">
                  <c:v>2.717391304347826E-3</c:v>
                </c:pt>
                <c:pt idx="9">
                  <c:v>8.152173913043478E-3</c:v>
                </c:pt>
                <c:pt idx="10">
                  <c:v>8.152173913043478E-3</c:v>
                </c:pt>
                <c:pt idx="11">
                  <c:v>5.434782608695652E-3</c:v>
                </c:pt>
                <c:pt idx="12">
                  <c:v>0</c:v>
                </c:pt>
              </c:numCache>
            </c:numRef>
          </c:val>
          <c:extLst>
            <c:ext xmlns:c16="http://schemas.microsoft.com/office/drawing/2014/chart" uri="{C3380CC4-5D6E-409C-BE32-E72D297353CC}">
              <c16:uniqueId val="{0000000A-7640-4AA4-B365-1939C834EC55}"/>
            </c:ext>
          </c:extLst>
        </c:ser>
        <c:ser>
          <c:idx val="4"/>
          <c:order val="4"/>
          <c:tx>
            <c:strRef>
              <c:f>Analysis!$D$395</c:f>
              <c:strCache>
                <c:ptCount val="1"/>
                <c:pt idx="0">
                  <c:v>Emergency services-ambulance</c:v>
                </c:pt>
              </c:strCache>
            </c:strRef>
          </c:tx>
          <c:spPr>
            <a:solidFill>
              <a:schemeClr val="accent5"/>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Analysis!$D$396:$D$408</c:f>
              <c:numCache>
                <c:formatCode>0.0%</c:formatCode>
                <c:ptCount val="13"/>
                <c:pt idx="0">
                  <c:v>0.12771739130434784</c:v>
                </c:pt>
                <c:pt idx="1">
                  <c:v>1.0869565217391304E-2</c:v>
                </c:pt>
                <c:pt idx="2">
                  <c:v>5.434782608695652E-3</c:v>
                </c:pt>
                <c:pt idx="3">
                  <c:v>1.6304347826086956E-2</c:v>
                </c:pt>
                <c:pt idx="4">
                  <c:v>0</c:v>
                </c:pt>
                <c:pt idx="5">
                  <c:v>1.358695652173913E-2</c:v>
                </c:pt>
                <c:pt idx="6">
                  <c:v>5.434782608695652E-3</c:v>
                </c:pt>
                <c:pt idx="7">
                  <c:v>1.6304347826086956E-2</c:v>
                </c:pt>
                <c:pt idx="8">
                  <c:v>0</c:v>
                </c:pt>
                <c:pt idx="9">
                  <c:v>1.358695652173913E-2</c:v>
                </c:pt>
                <c:pt idx="10">
                  <c:v>1.6304347826086956E-2</c:v>
                </c:pt>
                <c:pt idx="11">
                  <c:v>0</c:v>
                </c:pt>
                <c:pt idx="12">
                  <c:v>1.0869565217391304E-2</c:v>
                </c:pt>
              </c:numCache>
            </c:numRef>
          </c:val>
          <c:extLst>
            <c:ext xmlns:c16="http://schemas.microsoft.com/office/drawing/2014/chart" uri="{C3380CC4-5D6E-409C-BE32-E72D297353CC}">
              <c16:uniqueId val="{0000000B-7640-4AA4-B365-1939C834EC55}"/>
            </c:ext>
          </c:extLst>
        </c:ser>
        <c:ser>
          <c:idx val="5"/>
          <c:order val="5"/>
          <c:tx>
            <c:strRef>
              <c:f>Analysis!$C$395</c:f>
              <c:strCache>
                <c:ptCount val="1"/>
                <c:pt idx="0">
                  <c:v>Hospital</c:v>
                </c:pt>
              </c:strCache>
            </c:strRef>
          </c:tx>
          <c:spPr>
            <a:solidFill>
              <a:schemeClr val="accent6"/>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Analysis!$C$396:$C$408</c:f>
              <c:numCache>
                <c:formatCode>0.0%</c:formatCode>
                <c:ptCount val="13"/>
                <c:pt idx="0">
                  <c:v>0.125</c:v>
                </c:pt>
                <c:pt idx="1">
                  <c:v>1.9021739130434784E-2</c:v>
                </c:pt>
                <c:pt idx="2">
                  <c:v>1.0869565217391304E-2</c:v>
                </c:pt>
                <c:pt idx="3">
                  <c:v>2.1739130434782608E-2</c:v>
                </c:pt>
                <c:pt idx="4">
                  <c:v>0</c:v>
                </c:pt>
                <c:pt idx="5">
                  <c:v>6.7934782608695649E-2</c:v>
                </c:pt>
                <c:pt idx="6">
                  <c:v>0</c:v>
                </c:pt>
                <c:pt idx="7">
                  <c:v>2.717391304347826E-2</c:v>
                </c:pt>
                <c:pt idx="8">
                  <c:v>0</c:v>
                </c:pt>
                <c:pt idx="9">
                  <c:v>7.6086956521739135E-2</c:v>
                </c:pt>
                <c:pt idx="10">
                  <c:v>9.5108695652173919E-2</c:v>
                </c:pt>
                <c:pt idx="11">
                  <c:v>2.1739130434782608E-2</c:v>
                </c:pt>
                <c:pt idx="12">
                  <c:v>0</c:v>
                </c:pt>
              </c:numCache>
            </c:numRef>
          </c:val>
          <c:extLst>
            <c:ext xmlns:c16="http://schemas.microsoft.com/office/drawing/2014/chart" uri="{C3380CC4-5D6E-409C-BE32-E72D297353CC}">
              <c16:uniqueId val="{0000000C-7640-4AA4-B365-1939C834EC55}"/>
            </c:ext>
          </c:extLst>
        </c:ser>
        <c:ser>
          <c:idx val="6"/>
          <c:order val="6"/>
          <c:tx>
            <c:strRef>
              <c:f>Analysis!$B$395</c:f>
              <c:strCache>
                <c:ptCount val="1"/>
                <c:pt idx="0">
                  <c:v>Primary health care facility</c:v>
                </c:pt>
              </c:strCache>
            </c:strRef>
          </c:tx>
          <c:spPr>
            <a:solidFill>
              <a:schemeClr val="accent1">
                <a:lumMod val="60000"/>
              </a:schemeClr>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Analysis!$B$396:$B$408</c:f>
              <c:numCache>
                <c:formatCode>0.0%</c:formatCode>
                <c:ptCount val="13"/>
                <c:pt idx="0">
                  <c:v>0.15489130434782608</c:v>
                </c:pt>
                <c:pt idx="1">
                  <c:v>3.8043478260869568E-2</c:v>
                </c:pt>
                <c:pt idx="2">
                  <c:v>0.125</c:v>
                </c:pt>
                <c:pt idx="3">
                  <c:v>1.358695652173913E-2</c:v>
                </c:pt>
                <c:pt idx="4">
                  <c:v>1.9021739130434784E-2</c:v>
                </c:pt>
                <c:pt idx="5">
                  <c:v>0.14130434782608695</c:v>
                </c:pt>
                <c:pt idx="6">
                  <c:v>1.6304347826086956E-2</c:v>
                </c:pt>
                <c:pt idx="7">
                  <c:v>2.717391304347826E-2</c:v>
                </c:pt>
                <c:pt idx="8">
                  <c:v>2.717391304347826E-3</c:v>
                </c:pt>
                <c:pt idx="9">
                  <c:v>6.5217391304347824E-2</c:v>
                </c:pt>
                <c:pt idx="10">
                  <c:v>4.8913043478260872E-2</c:v>
                </c:pt>
                <c:pt idx="11">
                  <c:v>3.5326086956521736E-2</c:v>
                </c:pt>
                <c:pt idx="12">
                  <c:v>1.6304347826086956E-2</c:v>
                </c:pt>
              </c:numCache>
            </c:numRef>
          </c:val>
          <c:extLst>
            <c:ext xmlns:c16="http://schemas.microsoft.com/office/drawing/2014/chart" uri="{C3380CC4-5D6E-409C-BE32-E72D297353CC}">
              <c16:uniqueId val="{0000000D-7640-4AA4-B365-1939C834EC55}"/>
            </c:ext>
          </c:extLst>
        </c:ser>
        <c:dLbls>
          <c:showLegendKey val="0"/>
          <c:showVal val="0"/>
          <c:showCatName val="0"/>
          <c:showSerName val="0"/>
          <c:showPercent val="0"/>
          <c:showBubbleSize val="0"/>
        </c:dLbls>
        <c:gapWidth val="150"/>
        <c:overlap val="100"/>
        <c:axId val="50720000"/>
        <c:axId val="50720416"/>
      </c:barChart>
      <c:catAx>
        <c:axId val="5072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0416"/>
        <c:crosses val="autoZero"/>
        <c:auto val="1"/>
        <c:lblAlgn val="ctr"/>
        <c:lblOffset val="100"/>
        <c:noMultiLvlLbl val="0"/>
      </c:catAx>
      <c:valAx>
        <c:axId val="507204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Availablity of female service providers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E4-42AD-A76B-58E38D1FE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E4-42AD-A76B-58E38D1FE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E4-42AD-A76B-58E38D1FEF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(Analysis!$B$439,Analysis!$D$439,Analysis!$F$439)</c:f>
              <c:strCache>
                <c:ptCount val="3"/>
                <c:pt idx="0">
                  <c:v>Yes</c:v>
                </c:pt>
                <c:pt idx="1">
                  <c:v>No</c:v>
                </c:pt>
                <c:pt idx="2">
                  <c:v>Do not know</c:v>
                </c:pt>
              </c:strCache>
            </c:strRef>
          </c:cat>
          <c:val>
            <c:numRef>
              <c:f>(Analysis!$C$454,Analysis!$E$454,Analysis!$G$454)</c:f>
              <c:numCache>
                <c:formatCode>0.0%</c:formatCode>
                <c:ptCount val="3"/>
                <c:pt idx="0">
                  <c:v>0.57923497267759561</c:v>
                </c:pt>
                <c:pt idx="1">
                  <c:v>0.29234972677595628</c:v>
                </c:pt>
                <c:pt idx="2">
                  <c:v>0.12841530054644809</c:v>
                </c:pt>
              </c:numCache>
            </c:numRef>
          </c:val>
          <c:extLst>
            <c:ext xmlns:c16="http://schemas.microsoft.com/office/drawing/2014/chart" uri="{C3380CC4-5D6E-409C-BE32-E72D297353CC}">
              <c16:uniqueId val="{00000000-8C64-4EB6-9FF0-ED6F12825CC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Difficulties of getting medicine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Analysis!$B$485:$J$485</c:f>
              <c:strCache>
                <c:ptCount val="9"/>
                <c:pt idx="0">
                  <c:v>Inaccessible due to cost</c:v>
                </c:pt>
                <c:pt idx="1">
                  <c:v>Inaccessible due to transport or other logistical reason</c:v>
                </c:pt>
                <c:pt idx="2">
                  <c:v>Most types of medicines are not available in the market</c:v>
                </c:pt>
                <c:pt idx="3">
                  <c:v>Not available in the market at all</c:v>
                </c:pt>
                <c:pt idx="4">
                  <c:v>Inaccessible due to security risks</c:v>
                </c:pt>
                <c:pt idx="5">
                  <c:v>Expired medicine</c:v>
                </c:pt>
                <c:pt idx="6">
                  <c:v>Other</c:v>
                </c:pt>
                <c:pt idx="7">
                  <c:v>There are no significant difficulties</c:v>
                </c:pt>
                <c:pt idx="8">
                  <c:v>Do not know</c:v>
                </c:pt>
              </c:strCache>
            </c:strRef>
          </c:cat>
          <c:val>
            <c:numRef>
              <c:f>Analysis!$B$502:$J$502</c:f>
              <c:numCache>
                <c:formatCode>0.0%</c:formatCode>
                <c:ptCount val="9"/>
                <c:pt idx="0">
                  <c:v>0.79891304347826086</c:v>
                </c:pt>
                <c:pt idx="1">
                  <c:v>0.14402173913043481</c:v>
                </c:pt>
                <c:pt idx="2">
                  <c:v>0.13858695652173914</c:v>
                </c:pt>
                <c:pt idx="3">
                  <c:v>5.7065217391304345E-2</c:v>
                </c:pt>
                <c:pt idx="4">
                  <c:v>3.2608695652173905E-2</c:v>
                </c:pt>
                <c:pt idx="5">
                  <c:v>2.4456521739130432E-2</c:v>
                </c:pt>
                <c:pt idx="6">
                  <c:v>4.3478260869565216E-2</c:v>
                </c:pt>
                <c:pt idx="7">
                  <c:v>9.7826086956521729E-2</c:v>
                </c:pt>
                <c:pt idx="8">
                  <c:v>8.152173913043478E-3</c:v>
                </c:pt>
              </c:numCache>
            </c:numRef>
          </c:val>
          <c:extLst>
            <c:ext xmlns:c16="http://schemas.microsoft.com/office/drawing/2014/chart" uri="{C3380CC4-5D6E-409C-BE32-E72D297353CC}">
              <c16:uniqueId val="{00000009-DBD2-45DD-A137-F338304E426D}"/>
            </c:ext>
          </c:extLst>
        </c:ser>
        <c:dLbls>
          <c:dLblPos val="outEnd"/>
          <c:showLegendKey val="0"/>
          <c:showVal val="1"/>
          <c:showCatName val="0"/>
          <c:showSerName val="0"/>
          <c:showPercent val="0"/>
          <c:showBubbleSize val="0"/>
        </c:dLbls>
        <c:gapWidth val="150"/>
        <c:axId val="14360032"/>
        <c:axId val="14360448"/>
      </c:barChart>
      <c:catAx>
        <c:axId val="143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0448"/>
        <c:crosses val="autoZero"/>
        <c:auto val="1"/>
        <c:lblAlgn val="ctr"/>
        <c:lblOffset val="100"/>
        <c:noMultiLvlLbl val="0"/>
      </c:catAx>
      <c:valAx>
        <c:axId val="14360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0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Receive health topics info</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2C-4241-81F3-0FB8B292D5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2C-4241-81F3-0FB8B292D5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2C-4241-81F3-0FB8B292D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(Analysis!$B$512,Analysis!$D$512,Analysis!$F$512)</c:f>
              <c:strCache>
                <c:ptCount val="3"/>
                <c:pt idx="0">
                  <c:v>No</c:v>
                </c:pt>
                <c:pt idx="1">
                  <c:v>Yes</c:v>
                </c:pt>
                <c:pt idx="2">
                  <c:v>Do not know</c:v>
                </c:pt>
              </c:strCache>
            </c:strRef>
          </c:cat>
          <c:val>
            <c:numRef>
              <c:f>(Analysis!$C$527,Analysis!$E$527,Analysis!$G$527)</c:f>
              <c:numCache>
                <c:formatCode>0.0%</c:formatCode>
                <c:ptCount val="3"/>
                <c:pt idx="0">
                  <c:v>0.49456521739130432</c:v>
                </c:pt>
                <c:pt idx="1">
                  <c:v>0.46195652173913043</c:v>
                </c:pt>
                <c:pt idx="2">
                  <c:v>4.3478260869565216E-2</c:v>
                </c:pt>
              </c:numCache>
            </c:numRef>
          </c:val>
          <c:extLst>
            <c:ext xmlns:c16="http://schemas.microsoft.com/office/drawing/2014/chart" uri="{C3380CC4-5D6E-409C-BE32-E72D297353CC}">
              <c16:uniqueId val="{00000000-1426-4CF5-BFD7-CA81F70A284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Health topics info was halpful to HH</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89-4EA5-9752-60C44069FB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89-4EA5-9752-60C44069FB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89-4EA5-9752-60C44069FB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(Analysis!$B$532,Analysis!$D$532,Analysis!$F$532)</c:f>
              <c:strCache>
                <c:ptCount val="3"/>
                <c:pt idx="0">
                  <c:v>Yes</c:v>
                </c:pt>
                <c:pt idx="1">
                  <c:v>No</c:v>
                </c:pt>
                <c:pt idx="2">
                  <c:v>Do not know</c:v>
                </c:pt>
              </c:strCache>
            </c:strRef>
          </c:cat>
          <c:val>
            <c:numRef>
              <c:f>(Analysis!$C$547,Analysis!$E$547,Analysis!$G$547)</c:f>
              <c:numCache>
                <c:formatCode>0.0%</c:formatCode>
                <c:ptCount val="3"/>
                <c:pt idx="0">
                  <c:v>0.8411764705882353</c:v>
                </c:pt>
                <c:pt idx="1">
                  <c:v>8.2352941176470587E-2</c:v>
                </c:pt>
                <c:pt idx="2">
                  <c:v>7.6470588235294124E-2</c:v>
                </c:pt>
              </c:numCache>
            </c:numRef>
          </c:val>
          <c:extLst>
            <c:ext xmlns:c16="http://schemas.microsoft.com/office/drawing/2014/chart" uri="{C3380CC4-5D6E-409C-BE32-E72D297353CC}">
              <c16:uniqueId val="{00000000-AC3F-4C68-BEAA-EBB85B339B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Spreading the health topics info by social media</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FE-42FD-83BA-8DC0509CB6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FE-42FD-83BA-8DC0509CB6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FE-42FD-83BA-8DC0509CB6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(Analysis!$B$552,Analysis!$D$552,Analysis!$F$552)</c:f>
              <c:strCache>
                <c:ptCount val="3"/>
                <c:pt idx="0">
                  <c:v>Yes</c:v>
                </c:pt>
                <c:pt idx="1">
                  <c:v>No</c:v>
                </c:pt>
                <c:pt idx="2">
                  <c:v>Do not know</c:v>
                </c:pt>
              </c:strCache>
            </c:strRef>
          </c:cat>
          <c:val>
            <c:numRef>
              <c:f>(Analysis!$C$567,Analysis!$E$567,Analysis!$G$567)</c:f>
              <c:numCache>
                <c:formatCode>0.0%</c:formatCode>
                <c:ptCount val="3"/>
                <c:pt idx="0">
                  <c:v>0.16470588235294117</c:v>
                </c:pt>
                <c:pt idx="1">
                  <c:v>0.57058823529411762</c:v>
                </c:pt>
                <c:pt idx="2">
                  <c:v>0.26470588235294118</c:v>
                </c:pt>
              </c:numCache>
            </c:numRef>
          </c:val>
          <c:extLst>
            <c:ext xmlns:c16="http://schemas.microsoft.com/office/drawing/2014/chart" uri="{C3380CC4-5D6E-409C-BE32-E72D297353CC}">
              <c16:uniqueId val="{00000000-FA96-48C5-B0C2-4948821941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most needed drugs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Analysis!$B$726</c:f>
              <c:strCache>
                <c:ptCount val="1"/>
                <c:pt idx="0">
                  <c:v>Pediatric medicine</c:v>
                </c:pt>
              </c:strCache>
            </c:strRef>
          </c:tx>
          <c:spPr>
            <a:solidFill>
              <a:schemeClr val="accent1"/>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Analysis!$B$727:$B$739</c:f>
              <c:numCache>
                <c:formatCode>0.0%</c:formatCode>
                <c:ptCount val="13"/>
                <c:pt idx="0">
                  <c:v>1.9021739130434784E-2</c:v>
                </c:pt>
                <c:pt idx="1">
                  <c:v>7.880434782608696E-2</c:v>
                </c:pt>
                <c:pt idx="2">
                  <c:v>5.9782608695652176E-2</c:v>
                </c:pt>
                <c:pt idx="3">
                  <c:v>3.8043478260869568E-2</c:v>
                </c:pt>
                <c:pt idx="4">
                  <c:v>8.152173913043478E-3</c:v>
                </c:pt>
                <c:pt idx="5">
                  <c:v>7.0652173913043473E-2</c:v>
                </c:pt>
                <c:pt idx="6">
                  <c:v>1.358695652173913E-2</c:v>
                </c:pt>
                <c:pt idx="7">
                  <c:v>1.0869565217391304E-2</c:v>
                </c:pt>
                <c:pt idx="8">
                  <c:v>5.434782608695652E-3</c:v>
                </c:pt>
                <c:pt idx="9">
                  <c:v>6.25E-2</c:v>
                </c:pt>
                <c:pt idx="10">
                  <c:v>8.9673913043478257E-2</c:v>
                </c:pt>
                <c:pt idx="11">
                  <c:v>4.8913043478260872E-2</c:v>
                </c:pt>
                <c:pt idx="12">
                  <c:v>1.358695652173913E-2</c:v>
                </c:pt>
              </c:numCache>
            </c:numRef>
          </c:val>
          <c:extLst>
            <c:ext xmlns:c16="http://schemas.microsoft.com/office/drawing/2014/chart" uri="{C3380CC4-5D6E-409C-BE32-E72D297353CC}">
              <c16:uniqueId val="{00000000-0313-4611-B854-641670A4A84B}"/>
            </c:ext>
          </c:extLst>
        </c:ser>
        <c:ser>
          <c:idx val="1"/>
          <c:order val="1"/>
          <c:tx>
            <c:strRef>
              <c:f>Analysis!$C$726</c:f>
              <c:strCache>
                <c:ptCount val="1"/>
                <c:pt idx="0">
                  <c:v>Non communicable diseases (NCD) drugs (chronic, cardiac, diabetes, hyper-tension, asthma)</c:v>
                </c:pt>
              </c:strCache>
            </c:strRef>
          </c:tx>
          <c:spPr>
            <a:solidFill>
              <a:schemeClr val="accent2"/>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Analysis!$C$727:$C$739</c:f>
              <c:numCache>
                <c:formatCode>0.0%</c:formatCode>
                <c:ptCount val="13"/>
                <c:pt idx="0">
                  <c:v>3.2608695652173912E-2</c:v>
                </c:pt>
                <c:pt idx="1">
                  <c:v>3.8043478260869568E-2</c:v>
                </c:pt>
                <c:pt idx="2">
                  <c:v>7.3369565217391311E-2</c:v>
                </c:pt>
                <c:pt idx="3">
                  <c:v>2.717391304347826E-2</c:v>
                </c:pt>
                <c:pt idx="4">
                  <c:v>5.434782608695652E-3</c:v>
                </c:pt>
                <c:pt idx="5">
                  <c:v>0.125</c:v>
                </c:pt>
                <c:pt idx="6">
                  <c:v>0</c:v>
                </c:pt>
                <c:pt idx="7">
                  <c:v>1.0869565217391304E-2</c:v>
                </c:pt>
                <c:pt idx="8">
                  <c:v>2.717391304347826E-3</c:v>
                </c:pt>
                <c:pt idx="9">
                  <c:v>6.7934782608695649E-2</c:v>
                </c:pt>
                <c:pt idx="10">
                  <c:v>6.5217391304347824E-2</c:v>
                </c:pt>
                <c:pt idx="11">
                  <c:v>2.4456521739130436E-2</c:v>
                </c:pt>
                <c:pt idx="12">
                  <c:v>1.0869565217391304E-2</c:v>
                </c:pt>
              </c:numCache>
            </c:numRef>
          </c:val>
          <c:extLst>
            <c:ext xmlns:c16="http://schemas.microsoft.com/office/drawing/2014/chart" uri="{C3380CC4-5D6E-409C-BE32-E72D297353CC}">
              <c16:uniqueId val="{00000001-0313-4611-B854-641670A4A84B}"/>
            </c:ext>
          </c:extLst>
        </c:ser>
        <c:ser>
          <c:idx val="2"/>
          <c:order val="2"/>
          <c:tx>
            <c:strRef>
              <c:f>Analysis!$D$726</c:f>
              <c:strCache>
                <c:ptCount val="1"/>
                <c:pt idx="0">
                  <c:v>Antibiotic</c:v>
                </c:pt>
              </c:strCache>
            </c:strRef>
          </c:tx>
          <c:spPr>
            <a:solidFill>
              <a:schemeClr val="accent3"/>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Analysis!$D$727:$D$739</c:f>
              <c:numCache>
                <c:formatCode>0.0%</c:formatCode>
                <c:ptCount val="13"/>
                <c:pt idx="0">
                  <c:v>2.717391304347826E-3</c:v>
                </c:pt>
                <c:pt idx="1">
                  <c:v>6.25E-2</c:v>
                </c:pt>
                <c:pt idx="2">
                  <c:v>6.7934782608695649E-2</c:v>
                </c:pt>
                <c:pt idx="3">
                  <c:v>3.2608695652173912E-2</c:v>
                </c:pt>
                <c:pt idx="4">
                  <c:v>5.434782608695652E-3</c:v>
                </c:pt>
                <c:pt idx="5">
                  <c:v>6.25E-2</c:v>
                </c:pt>
                <c:pt idx="6">
                  <c:v>1.358695652173913E-2</c:v>
                </c:pt>
                <c:pt idx="7">
                  <c:v>0</c:v>
                </c:pt>
                <c:pt idx="8">
                  <c:v>2.717391304347826E-3</c:v>
                </c:pt>
                <c:pt idx="9">
                  <c:v>6.25E-2</c:v>
                </c:pt>
                <c:pt idx="10">
                  <c:v>4.3478260869565216E-2</c:v>
                </c:pt>
                <c:pt idx="11">
                  <c:v>4.619565217391304E-2</c:v>
                </c:pt>
                <c:pt idx="12">
                  <c:v>1.0869565217391304E-2</c:v>
                </c:pt>
              </c:numCache>
            </c:numRef>
          </c:val>
          <c:extLst>
            <c:ext xmlns:c16="http://schemas.microsoft.com/office/drawing/2014/chart" uri="{C3380CC4-5D6E-409C-BE32-E72D297353CC}">
              <c16:uniqueId val="{00000002-0313-4611-B854-641670A4A84B}"/>
            </c:ext>
          </c:extLst>
        </c:ser>
        <c:ser>
          <c:idx val="3"/>
          <c:order val="3"/>
          <c:tx>
            <c:strRef>
              <c:f>Analysis!$E$726</c:f>
              <c:strCache>
                <c:ptCount val="1"/>
                <c:pt idx="0">
                  <c:v>Reproductive health medicines</c:v>
                </c:pt>
              </c:strCache>
            </c:strRef>
          </c:tx>
          <c:spPr>
            <a:solidFill>
              <a:schemeClr val="accent4"/>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Analysis!$E$727:$E$739</c:f>
              <c:numCache>
                <c:formatCode>0.0%</c:formatCode>
                <c:ptCount val="13"/>
                <c:pt idx="0">
                  <c:v>8.152173913043478E-3</c:v>
                </c:pt>
                <c:pt idx="1">
                  <c:v>1.9021739130434784E-2</c:v>
                </c:pt>
                <c:pt idx="2">
                  <c:v>1.9021739130434784E-2</c:v>
                </c:pt>
                <c:pt idx="3">
                  <c:v>5.434782608695652E-3</c:v>
                </c:pt>
                <c:pt idx="4">
                  <c:v>2.717391304347826E-3</c:v>
                </c:pt>
                <c:pt idx="5">
                  <c:v>4.3478260869565216E-2</c:v>
                </c:pt>
                <c:pt idx="6">
                  <c:v>0</c:v>
                </c:pt>
                <c:pt idx="7">
                  <c:v>8.152173913043478E-3</c:v>
                </c:pt>
                <c:pt idx="8">
                  <c:v>0</c:v>
                </c:pt>
                <c:pt idx="9">
                  <c:v>2.717391304347826E-2</c:v>
                </c:pt>
                <c:pt idx="10">
                  <c:v>1.9021739130434784E-2</c:v>
                </c:pt>
                <c:pt idx="11">
                  <c:v>2.9891304347826088E-2</c:v>
                </c:pt>
                <c:pt idx="12">
                  <c:v>1.358695652173913E-2</c:v>
                </c:pt>
              </c:numCache>
            </c:numRef>
          </c:val>
          <c:extLst>
            <c:ext xmlns:c16="http://schemas.microsoft.com/office/drawing/2014/chart" uri="{C3380CC4-5D6E-409C-BE32-E72D297353CC}">
              <c16:uniqueId val="{00000003-0313-4611-B854-641670A4A84B}"/>
            </c:ext>
          </c:extLst>
        </c:ser>
        <c:ser>
          <c:idx val="4"/>
          <c:order val="4"/>
          <c:tx>
            <c:strRef>
              <c:f>Analysis!$F$726</c:f>
              <c:strCache>
                <c:ptCount val="1"/>
                <c:pt idx="0">
                  <c:v>Other</c:v>
                </c:pt>
              </c:strCache>
            </c:strRef>
          </c:tx>
          <c:spPr>
            <a:solidFill>
              <a:schemeClr val="accent5"/>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Analysis!$F$727:$F$739</c:f>
              <c:numCache>
                <c:formatCode>0.0%</c:formatCode>
                <c:ptCount val="13"/>
                <c:pt idx="0">
                  <c:v>2.4456521739130436E-2</c:v>
                </c:pt>
                <c:pt idx="1">
                  <c:v>0</c:v>
                </c:pt>
                <c:pt idx="2">
                  <c:v>3.2608695652173912E-2</c:v>
                </c:pt>
                <c:pt idx="3">
                  <c:v>0</c:v>
                </c:pt>
                <c:pt idx="4">
                  <c:v>0</c:v>
                </c:pt>
                <c:pt idx="5">
                  <c:v>8.152173913043478E-3</c:v>
                </c:pt>
                <c:pt idx="6">
                  <c:v>0</c:v>
                </c:pt>
                <c:pt idx="7">
                  <c:v>2.717391304347826E-3</c:v>
                </c:pt>
                <c:pt idx="8">
                  <c:v>0</c:v>
                </c:pt>
                <c:pt idx="9">
                  <c:v>1.0869565217391304E-2</c:v>
                </c:pt>
                <c:pt idx="10">
                  <c:v>0</c:v>
                </c:pt>
                <c:pt idx="11">
                  <c:v>0</c:v>
                </c:pt>
                <c:pt idx="12">
                  <c:v>0</c:v>
                </c:pt>
              </c:numCache>
            </c:numRef>
          </c:val>
          <c:extLst>
            <c:ext xmlns:c16="http://schemas.microsoft.com/office/drawing/2014/chart" uri="{C3380CC4-5D6E-409C-BE32-E72D297353CC}">
              <c16:uniqueId val="{00000004-0313-4611-B854-641670A4A84B}"/>
            </c:ext>
          </c:extLst>
        </c:ser>
        <c:ser>
          <c:idx val="5"/>
          <c:order val="5"/>
          <c:tx>
            <c:strRef>
              <c:f>Analysis!$G$726</c:f>
              <c:strCache>
                <c:ptCount val="1"/>
                <c:pt idx="0">
                  <c:v>Drugs are mostly available</c:v>
                </c:pt>
              </c:strCache>
            </c:strRef>
          </c:tx>
          <c:spPr>
            <a:solidFill>
              <a:schemeClr val="accent6"/>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Analysis!$G$727:$G$739</c:f>
              <c:numCache>
                <c:formatCode>0.0%</c:formatCode>
                <c:ptCount val="13"/>
                <c:pt idx="0">
                  <c:v>8.6956521739130432E-2</c:v>
                </c:pt>
                <c:pt idx="1">
                  <c:v>2.717391304347826E-3</c:v>
                </c:pt>
                <c:pt idx="2">
                  <c:v>8.152173913043478E-3</c:v>
                </c:pt>
                <c:pt idx="3">
                  <c:v>2.717391304347826E-3</c:v>
                </c:pt>
                <c:pt idx="4">
                  <c:v>5.434782608695652E-3</c:v>
                </c:pt>
                <c:pt idx="5">
                  <c:v>1.9021739130434784E-2</c:v>
                </c:pt>
                <c:pt idx="6">
                  <c:v>0</c:v>
                </c:pt>
                <c:pt idx="7">
                  <c:v>1.6304347826086956E-2</c:v>
                </c:pt>
                <c:pt idx="8">
                  <c:v>0</c:v>
                </c:pt>
                <c:pt idx="9">
                  <c:v>0</c:v>
                </c:pt>
                <c:pt idx="10">
                  <c:v>2.717391304347826E-3</c:v>
                </c:pt>
                <c:pt idx="11">
                  <c:v>0</c:v>
                </c:pt>
                <c:pt idx="12">
                  <c:v>2.717391304347826E-3</c:v>
                </c:pt>
              </c:numCache>
            </c:numRef>
          </c:val>
          <c:extLst>
            <c:ext xmlns:c16="http://schemas.microsoft.com/office/drawing/2014/chart" uri="{C3380CC4-5D6E-409C-BE32-E72D297353CC}">
              <c16:uniqueId val="{00000005-0313-4611-B854-641670A4A84B}"/>
            </c:ext>
          </c:extLst>
        </c:ser>
        <c:ser>
          <c:idx val="6"/>
          <c:order val="6"/>
          <c:tx>
            <c:strRef>
              <c:f>Analysis!$H$726</c:f>
              <c:strCache>
                <c:ptCount val="1"/>
                <c:pt idx="0">
                  <c:v>I don't know</c:v>
                </c:pt>
              </c:strCache>
            </c:strRef>
          </c:tx>
          <c:spPr>
            <a:solidFill>
              <a:schemeClr val="accent1">
                <a:lumMod val="60000"/>
              </a:schemeClr>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Analysis!$H$727:$H$739</c:f>
              <c:numCache>
                <c:formatCode>0.0%</c:formatCode>
                <c:ptCount val="13"/>
                <c:pt idx="0">
                  <c:v>1.0869565217391304E-2</c:v>
                </c:pt>
                <c:pt idx="1">
                  <c:v>0</c:v>
                </c:pt>
                <c:pt idx="2">
                  <c:v>0</c:v>
                </c:pt>
                <c:pt idx="3">
                  <c:v>0</c:v>
                </c:pt>
                <c:pt idx="4">
                  <c:v>5.434782608695652E-3</c:v>
                </c:pt>
                <c:pt idx="5">
                  <c:v>1.6304347826086956E-2</c:v>
                </c:pt>
                <c:pt idx="6">
                  <c:v>0</c:v>
                </c:pt>
                <c:pt idx="7">
                  <c:v>2.717391304347826E-3</c:v>
                </c:pt>
                <c:pt idx="8">
                  <c:v>0</c:v>
                </c:pt>
                <c:pt idx="9">
                  <c:v>5.434782608695652E-3</c:v>
                </c:pt>
                <c:pt idx="10">
                  <c:v>0</c:v>
                </c:pt>
                <c:pt idx="11">
                  <c:v>0</c:v>
                </c:pt>
                <c:pt idx="12">
                  <c:v>0</c:v>
                </c:pt>
              </c:numCache>
            </c:numRef>
          </c:val>
          <c:extLst>
            <c:ext xmlns:c16="http://schemas.microsoft.com/office/drawing/2014/chart" uri="{C3380CC4-5D6E-409C-BE32-E72D297353CC}">
              <c16:uniqueId val="{00000006-0313-4611-B854-641670A4A84B}"/>
            </c:ext>
          </c:extLst>
        </c:ser>
        <c:dLbls>
          <c:showLegendKey val="0"/>
          <c:showVal val="0"/>
          <c:showCatName val="0"/>
          <c:showSerName val="0"/>
          <c:showPercent val="0"/>
          <c:showBubbleSize val="0"/>
        </c:dLbls>
        <c:gapWidth val="150"/>
        <c:overlap val="100"/>
        <c:axId val="66264448"/>
        <c:axId val="66261536"/>
      </c:barChart>
      <c:catAx>
        <c:axId val="6626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1536"/>
        <c:crosses val="autoZero"/>
        <c:auto val="1"/>
        <c:lblAlgn val="ctr"/>
        <c:lblOffset val="100"/>
        <c:noMultiLvlLbl val="0"/>
      </c:catAx>
      <c:valAx>
        <c:axId val="662615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48"/>
        <c:crosses val="autoZero"/>
        <c:crossBetween val="between"/>
      </c:valAx>
      <c:spPr>
        <a:noFill/>
        <a:ln>
          <a:noFill/>
        </a:ln>
        <a:effectLst/>
      </c:spPr>
    </c:plotArea>
    <c:legend>
      <c:legendPos val="r"/>
      <c:layout>
        <c:manualLayout>
          <c:xMode val="edge"/>
          <c:yMode val="edge"/>
          <c:x val="0.64514741907261597"/>
          <c:y val="7.7751166520851567E-2"/>
          <c:w val="0.33818591426071742"/>
          <c:h val="0.8680621172353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 delivery place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Analysis!$B$814</c:f>
              <c:strCache>
                <c:ptCount val="1"/>
                <c:pt idx="0">
                  <c:v>Hospital for normal delivery</c:v>
                </c:pt>
              </c:strCache>
            </c:strRef>
          </c:tx>
          <c:spPr>
            <a:solidFill>
              <a:schemeClr val="accent1"/>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Analysis!$B$815:$B$827</c:f>
              <c:numCache>
                <c:formatCode>0.0%</c:formatCode>
                <c:ptCount val="13"/>
                <c:pt idx="0">
                  <c:v>0.14945652173913043</c:v>
                </c:pt>
                <c:pt idx="1">
                  <c:v>5.1630434782608696E-2</c:v>
                </c:pt>
                <c:pt idx="2">
                  <c:v>0.11684782608695653</c:v>
                </c:pt>
                <c:pt idx="3">
                  <c:v>3.5326086956521736E-2</c:v>
                </c:pt>
                <c:pt idx="4">
                  <c:v>1.0869565217391304E-2</c:v>
                </c:pt>
                <c:pt idx="5">
                  <c:v>0.15489130434782608</c:v>
                </c:pt>
                <c:pt idx="6">
                  <c:v>1.6304347826086956E-2</c:v>
                </c:pt>
                <c:pt idx="7">
                  <c:v>2.1739130434782608E-2</c:v>
                </c:pt>
                <c:pt idx="8">
                  <c:v>5.434782608695652E-3</c:v>
                </c:pt>
                <c:pt idx="9">
                  <c:v>7.6086956521739135E-2</c:v>
                </c:pt>
                <c:pt idx="10">
                  <c:v>0.10326086956521739</c:v>
                </c:pt>
                <c:pt idx="11">
                  <c:v>4.8913043478260872E-2</c:v>
                </c:pt>
                <c:pt idx="12">
                  <c:v>1.6304347826086956E-2</c:v>
                </c:pt>
              </c:numCache>
            </c:numRef>
          </c:val>
          <c:extLst>
            <c:ext xmlns:c16="http://schemas.microsoft.com/office/drawing/2014/chart" uri="{C3380CC4-5D6E-409C-BE32-E72D297353CC}">
              <c16:uniqueId val="{00000000-593F-446D-B394-9376E8206D98}"/>
            </c:ext>
          </c:extLst>
        </c:ser>
        <c:ser>
          <c:idx val="1"/>
          <c:order val="1"/>
          <c:tx>
            <c:strRef>
              <c:f>Analysis!$C$814</c:f>
              <c:strCache>
                <c:ptCount val="1"/>
                <c:pt idx="0">
                  <c:v>Hospital for surgery/ C-section</c:v>
                </c:pt>
              </c:strCache>
            </c:strRef>
          </c:tx>
          <c:spPr>
            <a:solidFill>
              <a:schemeClr val="accent2"/>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Analysis!$C$815:$C$827</c:f>
              <c:numCache>
                <c:formatCode>0.0%</c:formatCode>
                <c:ptCount val="13"/>
                <c:pt idx="0">
                  <c:v>0.11956521739130435</c:v>
                </c:pt>
                <c:pt idx="1">
                  <c:v>1.0869565217391304E-2</c:v>
                </c:pt>
                <c:pt idx="2">
                  <c:v>6.25E-2</c:v>
                </c:pt>
                <c:pt idx="3">
                  <c:v>2.717391304347826E-2</c:v>
                </c:pt>
                <c:pt idx="4">
                  <c:v>5.434782608695652E-3</c:v>
                </c:pt>
                <c:pt idx="5">
                  <c:v>1.9021739130434784E-2</c:v>
                </c:pt>
                <c:pt idx="6">
                  <c:v>0</c:v>
                </c:pt>
                <c:pt idx="7">
                  <c:v>1.358695652173913E-2</c:v>
                </c:pt>
                <c:pt idx="8">
                  <c:v>0</c:v>
                </c:pt>
                <c:pt idx="9">
                  <c:v>4.3478260869565216E-2</c:v>
                </c:pt>
                <c:pt idx="10">
                  <c:v>2.717391304347826E-3</c:v>
                </c:pt>
                <c:pt idx="11">
                  <c:v>4.8913043478260872E-2</c:v>
                </c:pt>
                <c:pt idx="12">
                  <c:v>1.6304347826086956E-2</c:v>
                </c:pt>
              </c:numCache>
            </c:numRef>
          </c:val>
          <c:extLst>
            <c:ext xmlns:c16="http://schemas.microsoft.com/office/drawing/2014/chart" uri="{C3380CC4-5D6E-409C-BE32-E72D297353CC}">
              <c16:uniqueId val="{00000001-593F-446D-B394-9376E8206D98}"/>
            </c:ext>
          </c:extLst>
        </c:ser>
        <c:ser>
          <c:idx val="2"/>
          <c:order val="2"/>
          <c:tx>
            <c:strRef>
              <c:f>Analysis!$D$814</c:f>
              <c:strCache>
                <c:ptCount val="1"/>
                <c:pt idx="0">
                  <c:v>At private primary health care centre/hospital</c:v>
                </c:pt>
              </c:strCache>
            </c:strRef>
          </c:tx>
          <c:spPr>
            <a:solidFill>
              <a:schemeClr val="accent3"/>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Analysis!$D$815:$D$827</c:f>
              <c:numCache>
                <c:formatCode>0.0%</c:formatCode>
                <c:ptCount val="13"/>
                <c:pt idx="0">
                  <c:v>4.3478260869565216E-2</c:v>
                </c:pt>
                <c:pt idx="1">
                  <c:v>0</c:v>
                </c:pt>
                <c:pt idx="2">
                  <c:v>5.434782608695652E-3</c:v>
                </c:pt>
                <c:pt idx="3">
                  <c:v>8.152173913043478E-3</c:v>
                </c:pt>
                <c:pt idx="4">
                  <c:v>0</c:v>
                </c:pt>
                <c:pt idx="5">
                  <c:v>3.5326086956521736E-2</c:v>
                </c:pt>
                <c:pt idx="6">
                  <c:v>0</c:v>
                </c:pt>
                <c:pt idx="7">
                  <c:v>8.152173913043478E-3</c:v>
                </c:pt>
                <c:pt idx="8">
                  <c:v>0</c:v>
                </c:pt>
                <c:pt idx="9">
                  <c:v>0</c:v>
                </c:pt>
                <c:pt idx="10">
                  <c:v>2.717391304347826E-3</c:v>
                </c:pt>
                <c:pt idx="11">
                  <c:v>0</c:v>
                </c:pt>
                <c:pt idx="12">
                  <c:v>2.717391304347826E-3</c:v>
                </c:pt>
              </c:numCache>
            </c:numRef>
          </c:val>
          <c:extLst>
            <c:ext xmlns:c16="http://schemas.microsoft.com/office/drawing/2014/chart" uri="{C3380CC4-5D6E-409C-BE32-E72D297353CC}">
              <c16:uniqueId val="{00000002-593F-446D-B394-9376E8206D98}"/>
            </c:ext>
          </c:extLst>
        </c:ser>
        <c:ser>
          <c:idx val="3"/>
          <c:order val="3"/>
          <c:tx>
            <c:strRef>
              <c:f>Analysis!$E$814</c:f>
              <c:strCache>
                <c:ptCount val="1"/>
                <c:pt idx="0">
                  <c:v>Public primary health care facility</c:v>
                </c:pt>
              </c:strCache>
            </c:strRef>
          </c:tx>
          <c:spPr>
            <a:solidFill>
              <a:schemeClr val="accent4"/>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Analysis!$E$815:$E$827</c:f>
              <c:numCache>
                <c:formatCode>0.0%</c:formatCode>
                <c:ptCount val="13"/>
                <c:pt idx="0">
                  <c:v>0</c:v>
                </c:pt>
                <c:pt idx="1">
                  <c:v>2.717391304347826E-2</c:v>
                </c:pt>
                <c:pt idx="2">
                  <c:v>5.434782608695652E-3</c:v>
                </c:pt>
                <c:pt idx="3">
                  <c:v>5.434782608695652E-3</c:v>
                </c:pt>
                <c:pt idx="4">
                  <c:v>2.717391304347826E-3</c:v>
                </c:pt>
                <c:pt idx="5">
                  <c:v>1.6304347826086956E-2</c:v>
                </c:pt>
                <c:pt idx="6">
                  <c:v>2.717391304347826E-3</c:v>
                </c:pt>
                <c:pt idx="7">
                  <c:v>2.717391304347826E-3</c:v>
                </c:pt>
                <c:pt idx="8">
                  <c:v>0</c:v>
                </c:pt>
                <c:pt idx="9">
                  <c:v>1.0869565217391304E-2</c:v>
                </c:pt>
                <c:pt idx="10">
                  <c:v>1.0869565217391304E-2</c:v>
                </c:pt>
                <c:pt idx="11">
                  <c:v>2.717391304347826E-3</c:v>
                </c:pt>
                <c:pt idx="12">
                  <c:v>0</c:v>
                </c:pt>
              </c:numCache>
            </c:numRef>
          </c:val>
          <c:extLst>
            <c:ext xmlns:c16="http://schemas.microsoft.com/office/drawing/2014/chart" uri="{C3380CC4-5D6E-409C-BE32-E72D297353CC}">
              <c16:uniqueId val="{00000003-593F-446D-B394-9376E8206D98}"/>
            </c:ext>
          </c:extLst>
        </c:ser>
        <c:ser>
          <c:idx val="4"/>
          <c:order val="4"/>
          <c:tx>
            <c:strRef>
              <c:f>Analysis!$F$814</c:f>
              <c:strCache>
                <c:ptCount val="1"/>
                <c:pt idx="0">
                  <c:v>At home with skilled birth attendant</c:v>
                </c:pt>
              </c:strCache>
            </c:strRef>
          </c:tx>
          <c:spPr>
            <a:solidFill>
              <a:schemeClr val="accent5"/>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Analysis!$F$815:$F$827</c:f>
              <c:numCache>
                <c:formatCode>0.0%</c:formatCode>
                <c:ptCount val="13"/>
                <c:pt idx="0">
                  <c:v>5.434782608695652E-3</c:v>
                </c:pt>
                <c:pt idx="1">
                  <c:v>1.0869565217391304E-2</c:v>
                </c:pt>
                <c:pt idx="2">
                  <c:v>0</c:v>
                </c:pt>
                <c:pt idx="3">
                  <c:v>0</c:v>
                </c:pt>
                <c:pt idx="4">
                  <c:v>0</c:v>
                </c:pt>
                <c:pt idx="5">
                  <c:v>1.358695652173913E-2</c:v>
                </c:pt>
                <c:pt idx="6">
                  <c:v>0</c:v>
                </c:pt>
                <c:pt idx="7">
                  <c:v>2.717391304347826E-3</c:v>
                </c:pt>
                <c:pt idx="8">
                  <c:v>0</c:v>
                </c:pt>
                <c:pt idx="9">
                  <c:v>2.717391304347826E-3</c:v>
                </c:pt>
                <c:pt idx="10">
                  <c:v>2.717391304347826E-3</c:v>
                </c:pt>
                <c:pt idx="11">
                  <c:v>0</c:v>
                </c:pt>
                <c:pt idx="12">
                  <c:v>0</c:v>
                </c:pt>
              </c:numCache>
            </c:numRef>
          </c:val>
          <c:extLst>
            <c:ext xmlns:c16="http://schemas.microsoft.com/office/drawing/2014/chart" uri="{C3380CC4-5D6E-409C-BE32-E72D297353CC}">
              <c16:uniqueId val="{00000004-593F-446D-B394-9376E8206D98}"/>
            </c:ext>
          </c:extLst>
        </c:ser>
        <c:ser>
          <c:idx val="5"/>
          <c:order val="5"/>
          <c:tx>
            <c:strRef>
              <c:f>Analysis!$G$814</c:f>
              <c:strCache>
                <c:ptCount val="1"/>
                <c:pt idx="0">
                  <c:v>At home with traditional midwife or non-professional</c:v>
                </c:pt>
              </c:strCache>
            </c:strRef>
          </c:tx>
          <c:spPr>
            <a:solidFill>
              <a:schemeClr val="accent6"/>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Analysis!$G$815:$G$827</c:f>
              <c:numCache>
                <c:formatCode>0.0%</c:formatCode>
                <c:ptCount val="13"/>
                <c:pt idx="0">
                  <c:v>5.434782608695652E-3</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5-593F-446D-B394-9376E8206D98}"/>
            </c:ext>
          </c:extLst>
        </c:ser>
        <c:ser>
          <c:idx val="6"/>
          <c:order val="6"/>
          <c:tx>
            <c:strRef>
              <c:f>Analysis!$H$814</c:f>
              <c:strCache>
                <c:ptCount val="1"/>
                <c:pt idx="0">
                  <c:v>At home alone</c:v>
                </c:pt>
              </c:strCache>
            </c:strRef>
          </c:tx>
          <c:spPr>
            <a:solidFill>
              <a:schemeClr val="accent1">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Analysis!$H$815:$H$827</c:f>
              <c:numCache>
                <c:formatCode>0.0%</c:formatCode>
                <c:ptCount val="13"/>
                <c:pt idx="0">
                  <c:v>2.717391304347826E-3</c:v>
                </c:pt>
                <c:pt idx="1">
                  <c:v>0</c:v>
                </c:pt>
                <c:pt idx="2">
                  <c:v>0</c:v>
                </c:pt>
                <c:pt idx="3">
                  <c:v>0</c:v>
                </c:pt>
                <c:pt idx="4">
                  <c:v>0</c:v>
                </c:pt>
                <c:pt idx="5">
                  <c:v>2.717391304347826E-3</c:v>
                </c:pt>
                <c:pt idx="6">
                  <c:v>0</c:v>
                </c:pt>
                <c:pt idx="7">
                  <c:v>2.717391304347826E-3</c:v>
                </c:pt>
                <c:pt idx="8">
                  <c:v>0</c:v>
                </c:pt>
                <c:pt idx="9">
                  <c:v>0</c:v>
                </c:pt>
                <c:pt idx="10">
                  <c:v>0</c:v>
                </c:pt>
                <c:pt idx="11">
                  <c:v>0</c:v>
                </c:pt>
                <c:pt idx="12">
                  <c:v>0</c:v>
                </c:pt>
              </c:numCache>
            </c:numRef>
          </c:val>
          <c:extLst>
            <c:ext xmlns:c16="http://schemas.microsoft.com/office/drawing/2014/chart" uri="{C3380CC4-5D6E-409C-BE32-E72D297353CC}">
              <c16:uniqueId val="{00000006-593F-446D-B394-9376E8206D98}"/>
            </c:ext>
          </c:extLst>
        </c:ser>
        <c:ser>
          <c:idx val="7"/>
          <c:order val="7"/>
          <c:tx>
            <c:strRef>
              <c:f>Analysis!$I$814</c:f>
              <c:strCache>
                <c:ptCount val="1"/>
                <c:pt idx="0">
                  <c:v>Other</c:v>
                </c:pt>
              </c:strCache>
            </c:strRef>
          </c:tx>
          <c:spPr>
            <a:solidFill>
              <a:schemeClr val="accent2">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Analysis!$I$815:$I$827</c:f>
              <c:numCache>
                <c:formatCode>0.0%</c:formatCode>
                <c:ptCount val="13"/>
                <c:pt idx="0">
                  <c:v>0</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593F-446D-B394-9376E8206D98}"/>
            </c:ext>
          </c:extLst>
        </c:ser>
        <c:ser>
          <c:idx val="8"/>
          <c:order val="8"/>
          <c:tx>
            <c:strRef>
              <c:f>Analysis!$J$814</c:f>
              <c:strCache>
                <c:ptCount val="1"/>
                <c:pt idx="0">
                  <c:v>Do not know</c:v>
                </c:pt>
              </c:strCache>
            </c:strRef>
          </c:tx>
          <c:spPr>
            <a:solidFill>
              <a:schemeClr val="accent3">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Analysis!$J$815:$J$827</c:f>
              <c:numCache>
                <c:formatCode>0.0%</c:formatCode>
                <c:ptCount val="13"/>
                <c:pt idx="0">
                  <c:v>0</c:v>
                </c:pt>
                <c:pt idx="1">
                  <c:v>0</c:v>
                </c:pt>
                <c:pt idx="2">
                  <c:v>0</c:v>
                </c:pt>
                <c:pt idx="3">
                  <c:v>0</c:v>
                </c:pt>
                <c:pt idx="4">
                  <c:v>0</c:v>
                </c:pt>
                <c:pt idx="5">
                  <c:v>5.434782608695652E-3</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8-593F-446D-B394-9376E8206D98}"/>
            </c:ext>
          </c:extLst>
        </c:ser>
        <c:dLbls>
          <c:showLegendKey val="0"/>
          <c:showVal val="0"/>
          <c:showCatName val="0"/>
          <c:showSerName val="0"/>
          <c:showPercent val="0"/>
          <c:showBubbleSize val="0"/>
        </c:dLbls>
        <c:gapWidth val="150"/>
        <c:overlap val="100"/>
        <c:axId val="66251136"/>
        <c:axId val="66252384"/>
      </c:barChart>
      <c:catAx>
        <c:axId val="6625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2384"/>
        <c:crosses val="autoZero"/>
        <c:auto val="1"/>
        <c:lblAlgn val="ctr"/>
        <c:lblOffset val="100"/>
        <c:noMultiLvlLbl val="0"/>
      </c:catAx>
      <c:valAx>
        <c:axId val="66252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Reasons for not exclusively breastfed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Analysis!$B$869</c:f>
              <c:strCache>
                <c:ptCount val="1"/>
                <c:pt idx="0">
                  <c:v>Other</c:v>
                </c:pt>
              </c:strCache>
            </c:strRef>
          </c:tx>
          <c:spPr>
            <a:solidFill>
              <a:schemeClr val="accent1"/>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Analysis!$B$870:$B$882</c15:sqref>
                  </c15:fullRef>
                </c:ext>
              </c:extLst>
              <c:f>(Analysis!$B$870:$B$871,Analysis!$B$874:$B$876,Analysis!$B$878:$B$880)</c:f>
              <c:numCache>
                <c:formatCode>0.0%</c:formatCode>
                <c:ptCount val="8"/>
                <c:pt idx="0">
                  <c:v>0</c:v>
                </c:pt>
                <c:pt idx="1">
                  <c:v>0</c:v>
                </c:pt>
                <c:pt idx="2">
                  <c:v>0</c:v>
                </c:pt>
                <c:pt idx="3">
                  <c:v>0</c:v>
                </c:pt>
                <c:pt idx="4">
                  <c:v>0</c:v>
                </c:pt>
                <c:pt idx="5">
                  <c:v>0</c:v>
                </c:pt>
                <c:pt idx="6">
                  <c:v>6.25E-2</c:v>
                </c:pt>
                <c:pt idx="7">
                  <c:v>0</c:v>
                </c:pt>
              </c:numCache>
            </c:numRef>
          </c:val>
          <c:extLst>
            <c:ext xmlns:c16="http://schemas.microsoft.com/office/drawing/2014/chart" uri="{C3380CC4-5D6E-409C-BE32-E72D297353CC}">
              <c16:uniqueId val="{00000000-F0A2-4735-A77D-B5046BD3D78C}"/>
            </c:ext>
          </c:extLst>
        </c:ser>
        <c:ser>
          <c:idx val="1"/>
          <c:order val="1"/>
          <c:tx>
            <c:strRef>
              <c:f>Analysis!$C$869</c:f>
              <c:strCache>
                <c:ptCount val="1"/>
                <c:pt idx="0">
                  <c:v>Mother sick/weak</c:v>
                </c:pt>
              </c:strCache>
            </c:strRef>
          </c:tx>
          <c:spPr>
            <a:solidFill>
              <a:schemeClr val="accent2"/>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Analysis!$C$870:$C$882</c15:sqref>
                  </c15:fullRef>
                </c:ext>
              </c:extLst>
              <c:f>(Analysis!$C$870:$C$871,Analysis!$C$874:$C$876,Analysis!$C$878:$C$880)</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0A2-4735-A77D-B5046BD3D78C}"/>
            </c:ext>
          </c:extLst>
        </c:ser>
        <c:ser>
          <c:idx val="2"/>
          <c:order val="2"/>
          <c:tx>
            <c:strRef>
              <c:f>Analysis!$D$869</c:f>
              <c:strCache>
                <c:ptCount val="1"/>
                <c:pt idx="0">
                  <c:v>Weaning age</c:v>
                </c:pt>
              </c:strCache>
            </c:strRef>
          </c:tx>
          <c:spPr>
            <a:solidFill>
              <a:schemeClr val="accent3"/>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Analysis!$D$870:$D$882</c15:sqref>
                  </c15:fullRef>
                </c:ext>
              </c:extLst>
              <c:f>(Analysis!$D$870:$D$871,Analysis!$D$874:$D$876,Analysis!$D$878:$D$880)</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F0A2-4735-A77D-B5046BD3D78C}"/>
            </c:ext>
          </c:extLst>
        </c:ser>
        <c:ser>
          <c:idx val="3"/>
          <c:order val="3"/>
          <c:tx>
            <c:strRef>
              <c:f>Analysis!$E$869</c:f>
              <c:strCache>
                <c:ptCount val="1"/>
                <c:pt idx="0">
                  <c:v>Child sick/weak</c:v>
                </c:pt>
              </c:strCache>
            </c:strRef>
          </c:tx>
          <c:spPr>
            <a:solidFill>
              <a:schemeClr val="accent4"/>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Analysis!$E$870:$E$882</c15:sqref>
                  </c15:fullRef>
                </c:ext>
              </c:extLst>
              <c:f>(Analysis!$E$870:$E$871,Analysis!$E$874:$E$876,Analysis!$E$878:$E$880)</c:f>
              <c:numCache>
                <c:formatCode>0.0%</c:formatCode>
                <c:ptCount val="8"/>
                <c:pt idx="0">
                  <c:v>0</c:v>
                </c:pt>
                <c:pt idx="1">
                  <c:v>0</c:v>
                </c:pt>
                <c:pt idx="2">
                  <c:v>0</c:v>
                </c:pt>
                <c:pt idx="3">
                  <c:v>0</c:v>
                </c:pt>
                <c:pt idx="4">
                  <c:v>0</c:v>
                </c:pt>
                <c:pt idx="5">
                  <c:v>6.25E-2</c:v>
                </c:pt>
                <c:pt idx="6">
                  <c:v>0</c:v>
                </c:pt>
                <c:pt idx="7">
                  <c:v>0</c:v>
                </c:pt>
              </c:numCache>
            </c:numRef>
          </c:val>
          <c:extLst>
            <c:ext xmlns:c16="http://schemas.microsoft.com/office/drawing/2014/chart" uri="{C3380CC4-5D6E-409C-BE32-E72D297353CC}">
              <c16:uniqueId val="{00000003-F0A2-4735-A77D-B5046BD3D78C}"/>
            </c:ext>
          </c:extLst>
        </c:ser>
        <c:ser>
          <c:idx val="4"/>
          <c:order val="4"/>
          <c:tx>
            <c:strRef>
              <c:f>Analysis!$F$869</c:f>
              <c:strCache>
                <c:ptCount val="1"/>
                <c:pt idx="0">
                  <c:v>Breast problems</c:v>
                </c:pt>
              </c:strCache>
            </c:strRef>
          </c:tx>
          <c:spPr>
            <a:solidFill>
              <a:schemeClr val="accent5"/>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Analysis!$F$870:$F$882</c15:sqref>
                  </c15:fullRef>
                </c:ext>
              </c:extLst>
              <c:f>(Analysis!$F$870:$F$871,Analysis!$F$874:$F$876,Analysis!$F$878:$F$880)</c:f>
              <c:numCache>
                <c:formatCode>0.0%</c:formatCode>
                <c:ptCount val="8"/>
                <c:pt idx="0">
                  <c:v>6.25E-2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F0A2-4735-A77D-B5046BD3D78C}"/>
            </c:ext>
          </c:extLst>
        </c:ser>
        <c:ser>
          <c:idx val="5"/>
          <c:order val="5"/>
          <c:tx>
            <c:strRef>
              <c:f>Analysis!$G$869</c:f>
              <c:strCache>
                <c:ptCount val="1"/>
                <c:pt idx="0">
                  <c:v>Child refused breast</c:v>
                </c:pt>
              </c:strCache>
            </c:strRef>
          </c:tx>
          <c:spPr>
            <a:solidFill>
              <a:schemeClr val="accent6"/>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Analysis!$G$870:$G$882</c15:sqref>
                  </c15:fullRef>
                </c:ext>
              </c:extLst>
              <c:f>(Analysis!$G$870:$G$871,Analysis!$G$874:$G$876,Analysis!$G$878:$G$880)</c:f>
              <c:numCache>
                <c:formatCode>0.0%</c:formatCode>
                <c:ptCount val="8"/>
                <c:pt idx="0">
                  <c:v>6.25E-2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0A2-4735-A77D-B5046BD3D78C}"/>
            </c:ext>
          </c:extLst>
        </c:ser>
        <c:ser>
          <c:idx val="6"/>
          <c:order val="6"/>
          <c:tx>
            <c:strRef>
              <c:f>Analysis!$H$869</c:f>
              <c:strCache>
                <c:ptCount val="1"/>
                <c:pt idx="0">
                  <c:v>New pregnancy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Analysis!$H$870:$H$882</c15:sqref>
                  </c15:fullRef>
                </c:ext>
              </c:extLst>
              <c:f>(Analysis!$H$870:$H$871,Analysis!$H$874:$H$876,Analysis!$H$878:$H$880)</c:f>
              <c:numCache>
                <c:formatCode>0.0%</c:formatCode>
                <c:ptCount val="8"/>
                <c:pt idx="0">
                  <c:v>0</c:v>
                </c:pt>
                <c:pt idx="1">
                  <c:v>6.25E-2</c:v>
                </c:pt>
                <c:pt idx="2">
                  <c:v>0</c:v>
                </c:pt>
                <c:pt idx="3">
                  <c:v>0</c:v>
                </c:pt>
                <c:pt idx="4">
                  <c:v>0</c:v>
                </c:pt>
                <c:pt idx="5">
                  <c:v>0</c:v>
                </c:pt>
                <c:pt idx="6">
                  <c:v>0</c:v>
                </c:pt>
                <c:pt idx="7">
                  <c:v>0</c:v>
                </c:pt>
              </c:numCache>
            </c:numRef>
          </c:val>
          <c:extLst>
            <c:ext xmlns:c16="http://schemas.microsoft.com/office/drawing/2014/chart" uri="{C3380CC4-5D6E-409C-BE32-E72D297353CC}">
              <c16:uniqueId val="{00000006-F0A2-4735-A77D-B5046BD3D78C}"/>
            </c:ext>
          </c:extLst>
        </c:ser>
        <c:ser>
          <c:idx val="7"/>
          <c:order val="7"/>
          <c:tx>
            <c:strRef>
              <c:f>Analysis!$I$869</c:f>
              <c:strCache>
                <c:ptCount val="1"/>
                <c:pt idx="0">
                  <c:v>Started using contraception</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Analysis!$I$870:$I$882</c15:sqref>
                  </c15:fullRef>
                </c:ext>
              </c:extLst>
              <c:f>(Analysis!$I$870:$I$871,Analysis!$I$874:$I$876,Analysis!$I$878:$I$880)</c:f>
              <c:numCache>
                <c:formatCode>0.0%</c:formatCode>
                <c:ptCount val="8"/>
                <c:pt idx="0">
                  <c:v>0</c:v>
                </c:pt>
                <c:pt idx="1">
                  <c:v>0</c:v>
                </c:pt>
                <c:pt idx="2">
                  <c:v>6.25E-2</c:v>
                </c:pt>
                <c:pt idx="3">
                  <c:v>0</c:v>
                </c:pt>
                <c:pt idx="4">
                  <c:v>0</c:v>
                </c:pt>
                <c:pt idx="5">
                  <c:v>0</c:v>
                </c:pt>
                <c:pt idx="6">
                  <c:v>0</c:v>
                </c:pt>
                <c:pt idx="7">
                  <c:v>0</c:v>
                </c:pt>
              </c:numCache>
            </c:numRef>
          </c:val>
          <c:extLst>
            <c:ext xmlns:c16="http://schemas.microsoft.com/office/drawing/2014/chart" uri="{C3380CC4-5D6E-409C-BE32-E72D297353CC}">
              <c16:uniqueId val="{00000007-F0A2-4735-A77D-B5046BD3D78C}"/>
            </c:ext>
          </c:extLst>
        </c:ser>
        <c:ser>
          <c:idx val="8"/>
          <c:order val="8"/>
          <c:tx>
            <c:strRef>
              <c:f>Analysis!$J$869</c:f>
              <c:strCache>
                <c:ptCount val="1"/>
                <c:pt idx="0">
                  <c:v>Not enough milk</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Analysis!$J$870:$J$882</c15:sqref>
                  </c15:fullRef>
                </c:ext>
              </c:extLst>
              <c:f>(Analysis!$J$870:$J$871,Analysis!$J$874:$J$876,Analysis!$J$878:$J$880)</c:f>
              <c:numCache>
                <c:formatCode>0.0%</c:formatCode>
                <c:ptCount val="8"/>
                <c:pt idx="0">
                  <c:v>0.3125</c:v>
                </c:pt>
                <c:pt idx="1">
                  <c:v>0</c:v>
                </c:pt>
                <c:pt idx="2">
                  <c:v>6.25E-2</c:v>
                </c:pt>
                <c:pt idx="3">
                  <c:v>6.25E-2</c:v>
                </c:pt>
                <c:pt idx="4">
                  <c:v>6.25E-2</c:v>
                </c:pt>
                <c:pt idx="5">
                  <c:v>0</c:v>
                </c:pt>
                <c:pt idx="6">
                  <c:v>0.3125</c:v>
                </c:pt>
                <c:pt idx="7">
                  <c:v>6.25E-2</c:v>
                </c:pt>
              </c:numCache>
            </c:numRef>
          </c:val>
          <c:extLst>
            <c:ext xmlns:c16="http://schemas.microsoft.com/office/drawing/2014/chart" uri="{C3380CC4-5D6E-409C-BE32-E72D297353CC}">
              <c16:uniqueId val="{00000008-F0A2-4735-A77D-B5046BD3D78C}"/>
            </c:ext>
          </c:extLst>
        </c:ser>
        <c:dLbls>
          <c:showLegendKey val="0"/>
          <c:showVal val="0"/>
          <c:showCatName val="0"/>
          <c:showSerName val="0"/>
          <c:showPercent val="0"/>
          <c:showBubbleSize val="0"/>
        </c:dLbls>
        <c:gapWidth val="150"/>
        <c:overlap val="100"/>
        <c:axId val="66243648"/>
        <c:axId val="66246560"/>
      </c:barChart>
      <c:catAx>
        <c:axId val="6624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6560"/>
        <c:crosses val="autoZero"/>
        <c:auto val="1"/>
        <c:lblAlgn val="ctr"/>
        <c:lblOffset val="100"/>
        <c:noMultiLvlLbl val="0"/>
      </c:catAx>
      <c:valAx>
        <c:axId val="66246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Attended sessions about child feeding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Analysis!$B$888</c:f>
              <c:strCache>
                <c:ptCount val="1"/>
                <c:pt idx="0">
                  <c:v>No – there is nothing like this in my community</c:v>
                </c:pt>
              </c:strCache>
            </c:strRef>
          </c:tx>
          <c:spPr>
            <a:solidFill>
              <a:schemeClr val="accent1"/>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Analysis!$C$890:$C$902</c:f>
              <c:numCache>
                <c:formatCode>0.0%</c:formatCode>
                <c:ptCount val="13"/>
                <c:pt idx="0">
                  <c:v>7.0175438596491224E-2</c:v>
                </c:pt>
                <c:pt idx="1">
                  <c:v>0.5</c:v>
                </c:pt>
                <c:pt idx="2">
                  <c:v>0.46808510638297873</c:v>
                </c:pt>
                <c:pt idx="3">
                  <c:v>0.52631578947368418</c:v>
                </c:pt>
                <c:pt idx="4">
                  <c:v>0.14285714285714285</c:v>
                </c:pt>
                <c:pt idx="5">
                  <c:v>0.32467532467532467</c:v>
                </c:pt>
                <c:pt idx="6">
                  <c:v>0</c:v>
                </c:pt>
                <c:pt idx="7">
                  <c:v>0.21428571428571427</c:v>
                </c:pt>
                <c:pt idx="8">
                  <c:v>0.5</c:v>
                </c:pt>
                <c:pt idx="9">
                  <c:v>0.55555555555555558</c:v>
                </c:pt>
                <c:pt idx="10">
                  <c:v>0.55813953488372092</c:v>
                </c:pt>
                <c:pt idx="11">
                  <c:v>0.44444444444444442</c:v>
                </c:pt>
                <c:pt idx="12">
                  <c:v>0</c:v>
                </c:pt>
              </c:numCache>
            </c:numRef>
          </c:val>
          <c:extLst>
            <c:ext xmlns:c16="http://schemas.microsoft.com/office/drawing/2014/chart" uri="{C3380CC4-5D6E-409C-BE32-E72D297353CC}">
              <c16:uniqueId val="{00000000-9B61-40AC-8531-B785FE50D120}"/>
            </c:ext>
          </c:extLst>
        </c:ser>
        <c:ser>
          <c:idx val="1"/>
          <c:order val="1"/>
          <c:tx>
            <c:strRef>
              <c:f>Analysis!$D$888</c:f>
              <c:strCache>
                <c:ptCount val="1"/>
                <c:pt idx="0">
                  <c:v>Yes – I have</c:v>
                </c:pt>
              </c:strCache>
            </c:strRef>
          </c:tx>
          <c:spPr>
            <a:solidFill>
              <a:schemeClr val="accent2"/>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Analysis!$E$890:$E$902</c:f>
              <c:numCache>
                <c:formatCode>0.0%</c:formatCode>
                <c:ptCount val="13"/>
                <c:pt idx="0">
                  <c:v>0.57894736842105265</c:v>
                </c:pt>
                <c:pt idx="1">
                  <c:v>0.3611111111111111</c:v>
                </c:pt>
                <c:pt idx="2">
                  <c:v>0.14893617021276595</c:v>
                </c:pt>
                <c:pt idx="3">
                  <c:v>0.21052631578947367</c:v>
                </c:pt>
                <c:pt idx="4">
                  <c:v>0.2857142857142857</c:v>
                </c:pt>
                <c:pt idx="5">
                  <c:v>0.18181818181818182</c:v>
                </c:pt>
                <c:pt idx="6">
                  <c:v>0.33333333333333331</c:v>
                </c:pt>
                <c:pt idx="7">
                  <c:v>0.2857142857142857</c:v>
                </c:pt>
                <c:pt idx="8">
                  <c:v>0</c:v>
                </c:pt>
                <c:pt idx="9">
                  <c:v>0.16666666666666666</c:v>
                </c:pt>
                <c:pt idx="10">
                  <c:v>4.6511627906976744E-2</c:v>
                </c:pt>
                <c:pt idx="11">
                  <c:v>0.1111111111111111</c:v>
                </c:pt>
                <c:pt idx="12">
                  <c:v>0.16666666666666666</c:v>
                </c:pt>
              </c:numCache>
            </c:numRef>
          </c:val>
          <c:extLst>
            <c:ext xmlns:c16="http://schemas.microsoft.com/office/drawing/2014/chart" uri="{C3380CC4-5D6E-409C-BE32-E72D297353CC}">
              <c16:uniqueId val="{00000001-9B61-40AC-8531-B785FE50D120}"/>
            </c:ext>
          </c:extLst>
        </c:ser>
        <c:ser>
          <c:idx val="2"/>
          <c:order val="2"/>
          <c:tx>
            <c:strRef>
              <c:f>Analysis!$F$888</c:f>
              <c:strCache>
                <c:ptCount val="1"/>
                <c:pt idx="0">
                  <c:v>Yes – someone in my household has</c:v>
                </c:pt>
              </c:strCache>
            </c:strRef>
          </c:tx>
          <c:spPr>
            <a:solidFill>
              <a:schemeClr val="accent3"/>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Analysis!$G$890:$G$902</c:f>
              <c:numCache>
                <c:formatCode>0.0%</c:formatCode>
                <c:ptCount val="13"/>
                <c:pt idx="0">
                  <c:v>0.22807017543859648</c:v>
                </c:pt>
                <c:pt idx="1">
                  <c:v>0.1111111111111111</c:v>
                </c:pt>
                <c:pt idx="2">
                  <c:v>6.3829787234042548E-2</c:v>
                </c:pt>
                <c:pt idx="3">
                  <c:v>0.10526315789473684</c:v>
                </c:pt>
                <c:pt idx="4">
                  <c:v>0.42857142857142855</c:v>
                </c:pt>
                <c:pt idx="5">
                  <c:v>5.1948051948051951E-2</c:v>
                </c:pt>
                <c:pt idx="6">
                  <c:v>0.66666666666666663</c:v>
                </c:pt>
                <c:pt idx="7">
                  <c:v>0.35714285714285715</c:v>
                </c:pt>
                <c:pt idx="8">
                  <c:v>0</c:v>
                </c:pt>
                <c:pt idx="9">
                  <c:v>8.3333333333333329E-2</c:v>
                </c:pt>
                <c:pt idx="10">
                  <c:v>0.27906976744186046</c:v>
                </c:pt>
                <c:pt idx="11">
                  <c:v>0.1111111111111111</c:v>
                </c:pt>
                <c:pt idx="12">
                  <c:v>0</c:v>
                </c:pt>
              </c:numCache>
            </c:numRef>
          </c:val>
          <c:extLst>
            <c:ext xmlns:c16="http://schemas.microsoft.com/office/drawing/2014/chart" uri="{C3380CC4-5D6E-409C-BE32-E72D297353CC}">
              <c16:uniqueId val="{00000002-9B61-40AC-8531-B785FE50D120}"/>
            </c:ext>
          </c:extLst>
        </c:ser>
        <c:ser>
          <c:idx val="3"/>
          <c:order val="3"/>
          <c:tx>
            <c:strRef>
              <c:f>Analysis!$H$888</c:f>
              <c:strCache>
                <c:ptCount val="1"/>
                <c:pt idx="0">
                  <c:v>No – this is not something me or anyone in my household would attend</c:v>
                </c:pt>
              </c:strCache>
            </c:strRef>
          </c:tx>
          <c:spPr>
            <a:solidFill>
              <a:schemeClr val="accent4"/>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Analysis!$I$890:$I$902</c:f>
              <c:numCache>
                <c:formatCode>0.0%</c:formatCode>
                <c:ptCount val="13"/>
                <c:pt idx="0">
                  <c:v>3.5087719298245612E-2</c:v>
                </c:pt>
                <c:pt idx="1">
                  <c:v>0</c:v>
                </c:pt>
                <c:pt idx="2">
                  <c:v>0.14893617021276595</c:v>
                </c:pt>
                <c:pt idx="3">
                  <c:v>0.10526315789473684</c:v>
                </c:pt>
                <c:pt idx="4">
                  <c:v>0.14285714285714285</c:v>
                </c:pt>
                <c:pt idx="5">
                  <c:v>0.23376623376623376</c:v>
                </c:pt>
                <c:pt idx="6">
                  <c:v>0</c:v>
                </c:pt>
                <c:pt idx="7">
                  <c:v>7.1428571428571425E-2</c:v>
                </c:pt>
                <c:pt idx="8">
                  <c:v>0</c:v>
                </c:pt>
                <c:pt idx="9">
                  <c:v>0</c:v>
                </c:pt>
                <c:pt idx="10">
                  <c:v>4.6511627906976744E-2</c:v>
                </c:pt>
                <c:pt idx="11">
                  <c:v>0.16666666666666666</c:v>
                </c:pt>
                <c:pt idx="12">
                  <c:v>0</c:v>
                </c:pt>
              </c:numCache>
            </c:numRef>
          </c:val>
          <c:extLst>
            <c:ext xmlns:c16="http://schemas.microsoft.com/office/drawing/2014/chart" uri="{C3380CC4-5D6E-409C-BE32-E72D297353CC}">
              <c16:uniqueId val="{00000003-9B61-40AC-8531-B785FE50D120}"/>
            </c:ext>
          </c:extLst>
        </c:ser>
        <c:ser>
          <c:idx val="4"/>
          <c:order val="4"/>
          <c:tx>
            <c:strRef>
              <c:f>Analysis!$J$888</c:f>
              <c:strCache>
                <c:ptCount val="1"/>
                <c:pt idx="0">
                  <c:v>I don't know</c:v>
                </c:pt>
              </c:strCache>
            </c:strRef>
          </c:tx>
          <c:spPr>
            <a:solidFill>
              <a:schemeClr val="accent5"/>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Analysis!$K$890:$K$902</c:f>
              <c:numCache>
                <c:formatCode>0.0%</c:formatCode>
                <c:ptCount val="13"/>
                <c:pt idx="0">
                  <c:v>8.771929824561403E-2</c:v>
                </c:pt>
                <c:pt idx="1">
                  <c:v>2.7777777777777776E-2</c:v>
                </c:pt>
                <c:pt idx="2">
                  <c:v>0.1702127659574468</c:v>
                </c:pt>
                <c:pt idx="3">
                  <c:v>5.2631578947368418E-2</c:v>
                </c:pt>
                <c:pt idx="4">
                  <c:v>0</c:v>
                </c:pt>
                <c:pt idx="5">
                  <c:v>0.20779220779220781</c:v>
                </c:pt>
                <c:pt idx="6">
                  <c:v>0</c:v>
                </c:pt>
                <c:pt idx="7">
                  <c:v>7.1428571428571425E-2</c:v>
                </c:pt>
                <c:pt idx="8">
                  <c:v>0.5</c:v>
                </c:pt>
                <c:pt idx="9">
                  <c:v>0.19444444444444445</c:v>
                </c:pt>
                <c:pt idx="10">
                  <c:v>6.9767441860465115E-2</c:v>
                </c:pt>
                <c:pt idx="11">
                  <c:v>0.16666666666666666</c:v>
                </c:pt>
                <c:pt idx="12">
                  <c:v>0.83333333333333337</c:v>
                </c:pt>
              </c:numCache>
            </c:numRef>
          </c:val>
          <c:extLst>
            <c:ext xmlns:c16="http://schemas.microsoft.com/office/drawing/2014/chart" uri="{C3380CC4-5D6E-409C-BE32-E72D297353CC}">
              <c16:uniqueId val="{00000004-9B61-40AC-8531-B785FE50D120}"/>
            </c:ext>
          </c:extLst>
        </c:ser>
        <c:dLbls>
          <c:showLegendKey val="0"/>
          <c:showVal val="0"/>
          <c:showCatName val="0"/>
          <c:showSerName val="0"/>
          <c:showPercent val="0"/>
          <c:showBubbleSize val="0"/>
        </c:dLbls>
        <c:gapWidth val="150"/>
        <c:overlap val="100"/>
        <c:axId val="66245728"/>
        <c:axId val="66254048"/>
      </c:barChart>
      <c:catAx>
        <c:axId val="6624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4048"/>
        <c:crosses val="autoZero"/>
        <c:auto val="1"/>
        <c:lblAlgn val="ctr"/>
        <c:lblOffset val="100"/>
        <c:noMultiLvlLbl val="0"/>
      </c:catAx>
      <c:valAx>
        <c:axId val="6625404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barriers exist to obtaining the foods you prefer for your household?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Analysis!$A$1156</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Analysis!$B$1142:$H$1142</c:f>
              <c:strCache>
                <c:ptCount val="7"/>
                <c:pt idx="0">
                  <c:v>No barriers, satisfied with food available</c:v>
                </c:pt>
                <c:pt idx="1">
                  <c:v>Other</c:v>
                </c:pt>
                <c:pt idx="2">
                  <c:v>Food is not available</c:v>
                </c:pt>
                <c:pt idx="3">
                  <c:v>Child will not eat certain foods</c:v>
                </c:pt>
                <c:pt idx="4">
                  <c:v>Market is not safe</c:v>
                </c:pt>
                <c:pt idx="5">
                  <c:v>Market is too far</c:v>
                </c:pt>
                <c:pt idx="6">
                  <c:v>High food prices/no money to buy</c:v>
                </c:pt>
              </c:strCache>
            </c:strRef>
          </c:cat>
          <c:val>
            <c:numRef>
              <c:f>Analysis!$B$1156:$H$1156</c:f>
              <c:numCache>
                <c:formatCode>0.0%</c:formatCode>
                <c:ptCount val="7"/>
                <c:pt idx="0">
                  <c:v>2.9891304347826088E-2</c:v>
                </c:pt>
                <c:pt idx="1">
                  <c:v>2.4456521739130436E-2</c:v>
                </c:pt>
                <c:pt idx="2">
                  <c:v>2.1739130434782608E-2</c:v>
                </c:pt>
                <c:pt idx="3">
                  <c:v>3.8043478260869568E-2</c:v>
                </c:pt>
                <c:pt idx="4">
                  <c:v>3.8043478260869568E-2</c:v>
                </c:pt>
                <c:pt idx="5">
                  <c:v>0.22282608695652173</c:v>
                </c:pt>
                <c:pt idx="6">
                  <c:v>0.95380434782608692</c:v>
                </c:pt>
              </c:numCache>
            </c:numRef>
          </c:val>
          <c:extLst>
            <c:ext xmlns:c16="http://schemas.microsoft.com/office/drawing/2014/chart" uri="{C3380CC4-5D6E-409C-BE32-E72D297353CC}">
              <c16:uniqueId val="{00000000-7F90-4D97-BD27-97C087D20212}"/>
            </c:ext>
          </c:extLst>
        </c:ser>
        <c:dLbls>
          <c:dLblPos val="outEnd"/>
          <c:showLegendKey val="0"/>
          <c:showVal val="1"/>
          <c:showCatName val="0"/>
          <c:showSerName val="0"/>
          <c:showPercent val="0"/>
          <c:showBubbleSize val="0"/>
        </c:dLbls>
        <c:gapWidth val="150"/>
        <c:axId val="66258624"/>
        <c:axId val="66236992"/>
      </c:barChart>
      <c:catAx>
        <c:axId val="662586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36992"/>
        <c:crosses val="autoZero"/>
        <c:auto val="1"/>
        <c:lblAlgn val="ctr"/>
        <c:lblOffset val="100"/>
        <c:noMultiLvlLbl val="0"/>
      </c:catAx>
      <c:valAx>
        <c:axId val="6623699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Difficulties faced by pregnant or lactating women to eat more food than usual during pregnancy or breastfeeding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Analysis!$A$1210</c:f>
              <c:strCache>
                <c:ptCount val="1"/>
                <c:pt idx="0">
                  <c:v>Grand Total</c:v>
                </c:pt>
              </c:strCache>
            </c:strRef>
          </c:tx>
          <c:spPr>
            <a:solidFill>
              <a:schemeClr val="accent1"/>
            </a:solidFill>
            <a:ln>
              <a:noFill/>
            </a:ln>
            <a:effectLst/>
          </c:spPr>
          <c:invertIfNegative val="0"/>
          <c:cat>
            <c:strRef>
              <c:f>Analysis!$B$1196:$F$1196</c:f>
              <c:strCache>
                <c:ptCount val="5"/>
                <c:pt idx="0">
                  <c:v>Other</c:v>
                </c:pt>
                <c:pt idx="1">
                  <c:v>Market is not safe</c:v>
                </c:pt>
                <c:pt idx="2">
                  <c:v>Food is not available</c:v>
                </c:pt>
                <c:pt idx="3">
                  <c:v>Market is too far</c:v>
                </c:pt>
                <c:pt idx="4">
                  <c:v>High food prices/no money to buy</c:v>
                </c:pt>
              </c:strCache>
            </c:strRef>
          </c:cat>
          <c:val>
            <c:numRef>
              <c:f>Analysis!$B$1210:$F$1210</c:f>
              <c:numCache>
                <c:formatCode>0.0%</c:formatCode>
                <c:ptCount val="5"/>
                <c:pt idx="0">
                  <c:v>7.7821011673151752E-3</c:v>
                </c:pt>
                <c:pt idx="1">
                  <c:v>3.8910505836575876E-2</c:v>
                </c:pt>
                <c:pt idx="2">
                  <c:v>4.2801556420233464E-2</c:v>
                </c:pt>
                <c:pt idx="3">
                  <c:v>0.21011673151750973</c:v>
                </c:pt>
                <c:pt idx="4">
                  <c:v>0.96498054474708173</c:v>
                </c:pt>
              </c:numCache>
            </c:numRef>
          </c:val>
          <c:extLst>
            <c:ext xmlns:c16="http://schemas.microsoft.com/office/drawing/2014/chart" uri="{C3380CC4-5D6E-409C-BE32-E72D297353CC}">
              <c16:uniqueId val="{00000000-7E38-4F0C-AF84-B06A3DD9575E}"/>
            </c:ext>
          </c:extLst>
        </c:ser>
        <c:dLbls>
          <c:showLegendKey val="0"/>
          <c:showVal val="0"/>
          <c:showCatName val="0"/>
          <c:showSerName val="0"/>
          <c:showPercent val="0"/>
          <c:showBubbleSize val="0"/>
        </c:dLbls>
        <c:gapWidth val="150"/>
        <c:axId val="66247808"/>
        <c:axId val="66254880"/>
      </c:barChart>
      <c:catAx>
        <c:axId val="662478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4880"/>
        <c:crosses val="autoZero"/>
        <c:auto val="1"/>
        <c:lblAlgn val="ctr"/>
        <c:lblOffset val="100"/>
        <c:noMultiLvlLbl val="0"/>
      </c:catAx>
      <c:valAx>
        <c:axId val="66254880"/>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Availability of PWD in the HH</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7F-4EC3-A3D5-9BD4B5BDD5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7F-4EC3-A3D5-9BD4B5BDD5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7F-4EC3-A3D5-9BD4B5BDD5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(Analysis!$B$1276,Analysis!$D$1276,Analysis!$F$1276)</c:f>
              <c:strCache>
                <c:ptCount val="3"/>
                <c:pt idx="0">
                  <c:v>I prefer not to answer</c:v>
                </c:pt>
                <c:pt idx="1">
                  <c:v>Yes</c:v>
                </c:pt>
                <c:pt idx="2">
                  <c:v>No</c:v>
                </c:pt>
              </c:strCache>
            </c:strRef>
          </c:cat>
          <c:val>
            <c:numRef>
              <c:f>(Analysis!$C$1291,Analysis!$E$1291,Analysis!$G$1291)</c:f>
              <c:numCache>
                <c:formatCode>0.0%</c:formatCode>
                <c:ptCount val="3"/>
                <c:pt idx="0">
                  <c:v>2.717391304347826E-2</c:v>
                </c:pt>
                <c:pt idx="1">
                  <c:v>0.19565217391304349</c:v>
                </c:pt>
                <c:pt idx="2">
                  <c:v>0.77717391304347827</c:v>
                </c:pt>
              </c:numCache>
            </c:numRef>
          </c:val>
          <c:extLst>
            <c:ext xmlns:c16="http://schemas.microsoft.com/office/drawing/2014/chart" uri="{C3380CC4-5D6E-409C-BE32-E72D297353CC}">
              <c16:uniqueId val="{00000000-4819-4686-9172-A1BF5E1F66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Free physical rehabilitation services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Availability of free physical rehabilitation services in the area</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7D-4473-B7CA-6EB9769BEB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7D-4473-B7CA-6EB9769BEB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7D-4473-B7CA-6EB9769BEB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(Analysis!$B$1374,Analysis!$D$1374,Analysis!$F$1374)</c:f>
              <c:strCache>
                <c:ptCount val="3"/>
                <c:pt idx="0">
                  <c:v>No</c:v>
                </c:pt>
                <c:pt idx="1">
                  <c:v>Yes</c:v>
                </c:pt>
                <c:pt idx="2">
                  <c:v>Do not know</c:v>
                </c:pt>
              </c:strCache>
            </c:strRef>
          </c:cat>
          <c:val>
            <c:numRef>
              <c:f>(Analysis!$C$1389,Analysis!$E$1389,Analysis!$G$1389)</c:f>
              <c:numCache>
                <c:formatCode>0.0%</c:formatCode>
                <c:ptCount val="3"/>
                <c:pt idx="0">
                  <c:v>0.59433962264150941</c:v>
                </c:pt>
                <c:pt idx="1">
                  <c:v>0.22641509433962265</c:v>
                </c:pt>
                <c:pt idx="2">
                  <c:v>0.17924528301886791</c:v>
                </c:pt>
              </c:numCache>
            </c:numRef>
          </c:val>
          <c:extLst>
            <c:ext xmlns:c16="http://schemas.microsoft.com/office/drawing/2014/chart" uri="{C3380CC4-5D6E-409C-BE32-E72D297353CC}">
              <c16:uniqueId val="{00000001-26DD-4CBB-8238-382CD9D0724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Challenges</a:t>
            </a:r>
            <a:r>
              <a:rPr lang="en-US" baseline="0"/>
              <a:t> </a:t>
            </a:r>
            <a:r>
              <a:rPr lang="en-US"/>
              <a:t>to access Rehab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Analysis!$B$1409</c:f>
              <c:strCache>
                <c:ptCount val="1"/>
                <c:pt idx="0">
                  <c:v>Other</c:v>
                </c:pt>
              </c:strCache>
            </c:strRef>
          </c:tx>
          <c:spPr>
            <a:solidFill>
              <a:schemeClr val="accent1"/>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Analysis!$B$1410:$B$1422</c15:sqref>
                  </c15:fullRef>
                </c:ext>
              </c:extLst>
              <c:f>(Analysis!$B$1410:$B$1415,Analysis!$B$1417,Analysis!$B$1419,Analysis!$B$1421:$B$1422)</c:f>
              <c:numCache>
                <c:formatCode>0.0%</c:formatCode>
                <c:ptCount val="10"/>
                <c:pt idx="0">
                  <c:v>0</c:v>
                </c:pt>
                <c:pt idx="1">
                  <c:v>0</c:v>
                </c:pt>
                <c:pt idx="2">
                  <c:v>0</c:v>
                </c:pt>
                <c:pt idx="3">
                  <c:v>0</c:v>
                </c:pt>
                <c:pt idx="4">
                  <c:v>0</c:v>
                </c:pt>
                <c:pt idx="5">
                  <c:v>0</c:v>
                </c:pt>
                <c:pt idx="6">
                  <c:v>0</c:v>
                </c:pt>
                <c:pt idx="7">
                  <c:v>4.1666666666666664E-2</c:v>
                </c:pt>
                <c:pt idx="8">
                  <c:v>0</c:v>
                </c:pt>
                <c:pt idx="9">
                  <c:v>0</c:v>
                </c:pt>
              </c:numCache>
            </c:numRef>
          </c:val>
          <c:extLst>
            <c:ext xmlns:c16="http://schemas.microsoft.com/office/drawing/2014/chart" uri="{C3380CC4-5D6E-409C-BE32-E72D297353CC}">
              <c16:uniqueId val="{00000000-0987-4B20-A2E2-2C0BE33E4440}"/>
            </c:ext>
          </c:extLst>
        </c:ser>
        <c:ser>
          <c:idx val="1"/>
          <c:order val="1"/>
          <c:tx>
            <c:strRef>
              <c:f>Analysis!$C$1409</c:f>
              <c:strCache>
                <c:ptCount val="1"/>
                <c:pt idx="0">
                  <c:v>Do not know</c:v>
                </c:pt>
              </c:strCache>
            </c:strRef>
          </c:tx>
          <c:spPr>
            <a:solidFill>
              <a:schemeClr val="accent2"/>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Analysis!$C$1410:$C$1422</c15:sqref>
                  </c15:fullRef>
                </c:ext>
              </c:extLst>
              <c:f>(Analysis!$C$1410:$C$1415,Analysis!$C$1417,Analysis!$C$1419,Analysis!$C$1421:$C$1422)</c:f>
              <c:numCache>
                <c:formatCode>0.0%</c:formatCode>
                <c:ptCount val="10"/>
                <c:pt idx="0">
                  <c:v>0</c:v>
                </c:pt>
                <c:pt idx="1">
                  <c:v>0</c:v>
                </c:pt>
                <c:pt idx="2">
                  <c:v>0</c:v>
                </c:pt>
                <c:pt idx="3">
                  <c:v>0</c:v>
                </c:pt>
                <c:pt idx="4">
                  <c:v>0</c:v>
                </c:pt>
                <c:pt idx="5">
                  <c:v>0</c:v>
                </c:pt>
                <c:pt idx="6">
                  <c:v>4.1666666666666664E-2</c:v>
                </c:pt>
                <c:pt idx="7">
                  <c:v>4.1666666666666664E-2</c:v>
                </c:pt>
                <c:pt idx="8">
                  <c:v>0</c:v>
                </c:pt>
                <c:pt idx="9">
                  <c:v>0</c:v>
                </c:pt>
              </c:numCache>
            </c:numRef>
          </c:val>
          <c:extLst>
            <c:ext xmlns:c16="http://schemas.microsoft.com/office/drawing/2014/chart" uri="{C3380CC4-5D6E-409C-BE32-E72D297353CC}">
              <c16:uniqueId val="{00000001-0987-4B20-A2E2-2C0BE33E4440}"/>
            </c:ext>
          </c:extLst>
        </c:ser>
        <c:ser>
          <c:idx val="2"/>
          <c:order val="2"/>
          <c:tx>
            <c:strRef>
              <c:f>Analysis!$D$1409</c:f>
              <c:strCache>
                <c:ptCount val="1"/>
                <c:pt idx="0">
                  <c:v>Security issues</c:v>
                </c:pt>
              </c:strCache>
            </c:strRef>
          </c:tx>
          <c:spPr>
            <a:solidFill>
              <a:schemeClr val="accent3"/>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Analysis!$D$1410:$D$1422</c15:sqref>
                  </c15:fullRef>
                </c:ext>
              </c:extLst>
              <c:f>(Analysis!$D$1410:$D$1415,Analysis!$D$1417,Analysis!$D$1419,Analysis!$D$1421:$D$1422)</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987-4B20-A2E2-2C0BE33E4440}"/>
            </c:ext>
          </c:extLst>
        </c:ser>
        <c:ser>
          <c:idx val="3"/>
          <c:order val="3"/>
          <c:tx>
            <c:strRef>
              <c:f>Analysis!$E$1409</c:f>
              <c:strCache>
                <c:ptCount val="1"/>
                <c:pt idx="0">
                  <c:v>No services</c:v>
                </c:pt>
              </c:strCache>
            </c:strRef>
          </c:tx>
          <c:spPr>
            <a:solidFill>
              <a:schemeClr val="accent4"/>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Analysis!$E$1410:$E$1422</c15:sqref>
                  </c15:fullRef>
                </c:ext>
              </c:extLst>
              <c:f>(Analysis!$E$1410:$E$1415,Analysis!$E$1417,Analysis!$E$1419,Analysis!$E$1421:$E$1422)</c:f>
              <c:numCache>
                <c:formatCode>0.0%</c:formatCode>
                <c:ptCount val="10"/>
                <c:pt idx="0">
                  <c:v>0</c:v>
                </c:pt>
                <c:pt idx="1">
                  <c:v>4.1666666666666664E-2</c:v>
                </c:pt>
                <c:pt idx="2">
                  <c:v>4.1666666666666664E-2</c:v>
                </c:pt>
                <c:pt idx="3">
                  <c:v>0</c:v>
                </c:pt>
                <c:pt idx="4">
                  <c:v>0</c:v>
                </c:pt>
                <c:pt idx="5">
                  <c:v>0</c:v>
                </c:pt>
                <c:pt idx="6">
                  <c:v>0</c:v>
                </c:pt>
                <c:pt idx="7">
                  <c:v>4.1666666666666664E-2</c:v>
                </c:pt>
                <c:pt idx="8">
                  <c:v>0</c:v>
                </c:pt>
                <c:pt idx="9">
                  <c:v>0</c:v>
                </c:pt>
              </c:numCache>
            </c:numRef>
          </c:val>
          <c:extLst>
            <c:ext xmlns:c16="http://schemas.microsoft.com/office/drawing/2014/chart" uri="{C3380CC4-5D6E-409C-BE32-E72D297353CC}">
              <c16:uniqueId val="{00000003-0987-4B20-A2E2-2C0BE33E4440}"/>
            </c:ext>
          </c:extLst>
        </c:ser>
        <c:ser>
          <c:idx val="4"/>
          <c:order val="4"/>
          <c:tx>
            <c:strRef>
              <c:f>Analysis!$F$1409</c:f>
              <c:strCache>
                <c:ptCount val="1"/>
                <c:pt idx="0">
                  <c:v>No Challenges</c:v>
                </c:pt>
              </c:strCache>
            </c:strRef>
          </c:tx>
          <c:spPr>
            <a:solidFill>
              <a:schemeClr val="accent5"/>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Analysis!$F$1410:$F$1422</c15:sqref>
                  </c15:fullRef>
                </c:ext>
              </c:extLst>
              <c:f>(Analysis!$F$1410:$F$1415,Analysis!$F$1417,Analysis!$F$1419,Analysis!$F$1421:$F$1422)</c:f>
              <c:numCache>
                <c:formatCode>0.0%</c:formatCode>
                <c:ptCount val="10"/>
                <c:pt idx="0">
                  <c:v>0</c:v>
                </c:pt>
                <c:pt idx="1">
                  <c:v>0</c:v>
                </c:pt>
                <c:pt idx="2">
                  <c:v>0</c:v>
                </c:pt>
                <c:pt idx="3">
                  <c:v>8.3333333333333329E-2</c:v>
                </c:pt>
                <c:pt idx="4">
                  <c:v>0</c:v>
                </c:pt>
                <c:pt idx="5">
                  <c:v>0</c:v>
                </c:pt>
                <c:pt idx="6">
                  <c:v>8.3333333333333329E-2</c:v>
                </c:pt>
                <c:pt idx="7">
                  <c:v>0</c:v>
                </c:pt>
                <c:pt idx="8">
                  <c:v>8.3333333333333329E-2</c:v>
                </c:pt>
                <c:pt idx="9">
                  <c:v>0</c:v>
                </c:pt>
              </c:numCache>
            </c:numRef>
          </c:val>
          <c:extLst>
            <c:ext xmlns:c16="http://schemas.microsoft.com/office/drawing/2014/chart" uri="{C3380CC4-5D6E-409C-BE32-E72D297353CC}">
              <c16:uniqueId val="{00000004-0987-4B20-A2E2-2C0BE33E4440}"/>
            </c:ext>
          </c:extLst>
        </c:ser>
        <c:ser>
          <c:idx val="5"/>
          <c:order val="5"/>
          <c:tx>
            <c:strRef>
              <c:f>Analysis!$G$1409</c:f>
              <c:strCache>
                <c:ptCount val="1"/>
                <c:pt idx="0">
                  <c:v>Transportation issues</c:v>
                </c:pt>
              </c:strCache>
            </c:strRef>
          </c:tx>
          <c:spPr>
            <a:solidFill>
              <a:schemeClr val="accent6"/>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Analysis!$G$1410:$G$1422</c15:sqref>
                  </c15:fullRef>
                </c:ext>
              </c:extLst>
              <c:f>(Analysis!$G$1410:$G$1415,Analysis!$G$1417,Analysis!$G$1419,Analysis!$G$1421:$G$1422)</c:f>
              <c:numCache>
                <c:formatCode>0.0%</c:formatCode>
                <c:ptCount val="10"/>
                <c:pt idx="0">
                  <c:v>0.125</c:v>
                </c:pt>
                <c:pt idx="1">
                  <c:v>0</c:v>
                </c:pt>
                <c:pt idx="2">
                  <c:v>8.3333333333333329E-2</c:v>
                </c:pt>
                <c:pt idx="3">
                  <c:v>0</c:v>
                </c:pt>
                <c:pt idx="4">
                  <c:v>0</c:v>
                </c:pt>
                <c:pt idx="5">
                  <c:v>0</c:v>
                </c:pt>
                <c:pt idx="6">
                  <c:v>0</c:v>
                </c:pt>
                <c:pt idx="7">
                  <c:v>0.125</c:v>
                </c:pt>
                <c:pt idx="8">
                  <c:v>0</c:v>
                </c:pt>
                <c:pt idx="9">
                  <c:v>4.1666666666666664E-2</c:v>
                </c:pt>
              </c:numCache>
            </c:numRef>
          </c:val>
          <c:extLst>
            <c:ext xmlns:c16="http://schemas.microsoft.com/office/drawing/2014/chart" uri="{C3380CC4-5D6E-409C-BE32-E72D297353CC}">
              <c16:uniqueId val="{00000005-0987-4B20-A2E2-2C0BE33E4440}"/>
            </c:ext>
          </c:extLst>
        </c:ser>
        <c:ser>
          <c:idx val="6"/>
          <c:order val="6"/>
          <c:tx>
            <c:strRef>
              <c:f>Analysis!$H$1409</c:f>
              <c:strCache>
                <c:ptCount val="1"/>
                <c:pt idx="0">
                  <c:v>Financial issues</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Analysis!$H$1410:$H$1422</c15:sqref>
                  </c15:fullRef>
                </c:ext>
              </c:extLst>
              <c:f>(Analysis!$H$1410:$H$1415,Analysis!$H$1417,Analysis!$H$1419,Analysis!$H$1421:$H$1422)</c:f>
              <c:numCache>
                <c:formatCode>0.0%</c:formatCode>
                <c:ptCount val="10"/>
                <c:pt idx="0">
                  <c:v>0.16666666666666666</c:v>
                </c:pt>
                <c:pt idx="1">
                  <c:v>0</c:v>
                </c:pt>
                <c:pt idx="2">
                  <c:v>8.3333333333333329E-2</c:v>
                </c:pt>
                <c:pt idx="3">
                  <c:v>0</c:v>
                </c:pt>
                <c:pt idx="4">
                  <c:v>0.125</c:v>
                </c:pt>
                <c:pt idx="5">
                  <c:v>4.1666666666666664E-2</c:v>
                </c:pt>
                <c:pt idx="6">
                  <c:v>0</c:v>
                </c:pt>
                <c:pt idx="7">
                  <c:v>0.125</c:v>
                </c:pt>
                <c:pt idx="8">
                  <c:v>4.1666666666666664E-2</c:v>
                </c:pt>
                <c:pt idx="9">
                  <c:v>0</c:v>
                </c:pt>
              </c:numCache>
            </c:numRef>
          </c:val>
          <c:extLst>
            <c:ext xmlns:c16="http://schemas.microsoft.com/office/drawing/2014/chart" uri="{C3380CC4-5D6E-409C-BE32-E72D297353CC}">
              <c16:uniqueId val="{00000006-0987-4B20-A2E2-2C0BE33E4440}"/>
            </c:ext>
          </c:extLst>
        </c:ser>
        <c:dLbls>
          <c:showLegendKey val="0"/>
          <c:showVal val="0"/>
          <c:showCatName val="0"/>
          <c:showSerName val="0"/>
          <c:showPercent val="0"/>
          <c:showBubbleSize val="0"/>
        </c:dLbls>
        <c:gapWidth val="150"/>
        <c:overlap val="100"/>
        <c:axId val="50730816"/>
        <c:axId val="50716672"/>
      </c:barChart>
      <c:catAx>
        <c:axId val="5073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6672"/>
        <c:crosses val="autoZero"/>
        <c:auto val="1"/>
        <c:lblAlgn val="ctr"/>
        <c:lblOffset val="100"/>
        <c:noMultiLvlLbl val="0"/>
      </c:catAx>
      <c:valAx>
        <c:axId val="50716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HH members who are suffering the most from emotional and social problems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Analysis!$G$1552</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Analysis!$H$1535:$K$1535</c:f>
              <c:strCache>
                <c:ptCount val="4"/>
                <c:pt idx="0">
                  <c:v>Elderly</c:v>
                </c:pt>
                <c:pt idx="1">
                  <c:v>Adult Men</c:v>
                </c:pt>
                <c:pt idx="2">
                  <c:v>Children</c:v>
                </c:pt>
                <c:pt idx="3">
                  <c:v>Adult Women</c:v>
                </c:pt>
              </c:strCache>
            </c:strRef>
          </c:cat>
          <c:val>
            <c:numRef>
              <c:f>Analysis!$H$1552:$K$1552</c:f>
              <c:numCache>
                <c:formatCode>0.0%</c:formatCode>
                <c:ptCount val="4"/>
                <c:pt idx="0">
                  <c:v>0.21428571428571433</c:v>
                </c:pt>
                <c:pt idx="1">
                  <c:v>0.38961038961038957</c:v>
                </c:pt>
                <c:pt idx="2">
                  <c:v>0.44480519480519476</c:v>
                </c:pt>
                <c:pt idx="3">
                  <c:v>0.56168831168831157</c:v>
                </c:pt>
              </c:numCache>
            </c:numRef>
          </c:val>
          <c:extLst>
            <c:ext xmlns:c16="http://schemas.microsoft.com/office/drawing/2014/chart" uri="{C3380CC4-5D6E-409C-BE32-E72D297353CC}">
              <c16:uniqueId val="{00000000-E9E7-49A2-B3CD-F37CCAB15139}"/>
            </c:ext>
          </c:extLst>
        </c:ser>
        <c:dLbls>
          <c:dLblPos val="outEnd"/>
          <c:showLegendKey val="0"/>
          <c:showVal val="1"/>
          <c:showCatName val="0"/>
          <c:showSerName val="0"/>
          <c:showPercent val="0"/>
          <c:showBubbleSize val="0"/>
        </c:dLbls>
        <c:gapWidth val="150"/>
        <c:axId val="399404368"/>
        <c:axId val="399402704"/>
      </c:barChart>
      <c:catAx>
        <c:axId val="39940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2704"/>
        <c:crosses val="autoZero"/>
        <c:auto val="1"/>
        <c:lblAlgn val="ctr"/>
        <c:lblOffset val="100"/>
        <c:noMultiLvlLbl val="0"/>
      </c:catAx>
      <c:valAx>
        <c:axId val="399402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 your opinion, what are the obstacles people in your community face when seeking help from the others or from professional 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Analysis!$A$1621</c:f>
              <c:strCache>
                <c:ptCount val="1"/>
                <c:pt idx="0">
                  <c:v>Grand Total</c:v>
                </c:pt>
              </c:strCache>
            </c:strRef>
          </c:tx>
          <c:spPr>
            <a:solidFill>
              <a:schemeClr val="accent1"/>
            </a:solidFill>
            <a:ln>
              <a:noFill/>
            </a:ln>
            <a:effectLst/>
          </c:spPr>
          <c:invertIfNegative val="0"/>
          <c:cat>
            <c:strRef>
              <c:f>Analysis!$B$1607:$I$1607</c:f>
              <c:strCache>
                <c:ptCount val="8"/>
                <c:pt idx="0">
                  <c:v>Do not know</c:v>
                </c:pt>
                <c:pt idx="1">
                  <c:v>No obstacles</c:v>
                </c:pt>
                <c:pt idx="2">
                  <c:v>Other</c:v>
                </c:pt>
                <c:pt idx="3">
                  <c:v>Availability</c:v>
                </c:pt>
                <c:pt idx="4">
                  <c:v>Security</c:v>
                </c:pt>
                <c:pt idx="5">
                  <c:v>Accessibility</c:v>
                </c:pt>
                <c:pt idx="6">
                  <c:v>Stigma</c:v>
                </c:pt>
                <c:pt idx="7">
                  <c:v>Lack of awareness of the services</c:v>
                </c:pt>
              </c:strCache>
            </c:strRef>
          </c:cat>
          <c:val>
            <c:numRef>
              <c:f>Analysis!$B$1621:$I$1621</c:f>
              <c:numCache>
                <c:formatCode>0.0%</c:formatCode>
                <c:ptCount val="8"/>
                <c:pt idx="0">
                  <c:v>8.6705202312138713E-2</c:v>
                </c:pt>
                <c:pt idx="1">
                  <c:v>8.381502890173409E-2</c:v>
                </c:pt>
                <c:pt idx="2">
                  <c:v>0.16184971098265893</c:v>
                </c:pt>
                <c:pt idx="3">
                  <c:v>3.1791907514450865E-2</c:v>
                </c:pt>
                <c:pt idx="4">
                  <c:v>0.1098265895953757</c:v>
                </c:pt>
                <c:pt idx="5">
                  <c:v>0.19075144508670516</c:v>
                </c:pt>
                <c:pt idx="6">
                  <c:v>0.32080924855491333</c:v>
                </c:pt>
                <c:pt idx="7">
                  <c:v>0.36127167630057799</c:v>
                </c:pt>
              </c:numCache>
            </c:numRef>
          </c:val>
          <c:extLst>
            <c:ext xmlns:c16="http://schemas.microsoft.com/office/drawing/2014/chart" uri="{C3380CC4-5D6E-409C-BE32-E72D297353CC}">
              <c16:uniqueId val="{00000000-A9F7-4882-827A-91A951BF602B}"/>
            </c:ext>
          </c:extLst>
        </c:ser>
        <c:dLbls>
          <c:showLegendKey val="0"/>
          <c:showVal val="0"/>
          <c:showCatName val="0"/>
          <c:showSerName val="0"/>
          <c:showPercent val="0"/>
          <c:showBubbleSize val="0"/>
        </c:dLbls>
        <c:gapWidth val="150"/>
        <c:axId val="399409776"/>
        <c:axId val="399410608"/>
      </c:barChart>
      <c:catAx>
        <c:axId val="39940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10608"/>
        <c:crosses val="autoZero"/>
        <c:auto val="1"/>
        <c:lblAlgn val="ctr"/>
        <c:lblOffset val="100"/>
        <c:noMultiLvlLbl val="0"/>
      </c:catAx>
      <c:valAx>
        <c:axId val="39941060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9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Analysis!$A$1674</c:f>
              <c:strCache>
                <c:ptCount val="1"/>
                <c:pt idx="0">
                  <c:v>Grand Total</c:v>
                </c:pt>
              </c:strCache>
            </c:strRef>
          </c:tx>
          <c:spPr>
            <a:solidFill>
              <a:schemeClr val="accent1"/>
            </a:solidFill>
            <a:ln>
              <a:noFill/>
            </a:ln>
            <a:effectLst/>
          </c:spPr>
          <c:invertIfNegative val="0"/>
          <c:cat>
            <c:strRef>
              <c:f>Analysis!$B$1660:$H$1660</c:f>
              <c:strCache>
                <c:ptCount val="7"/>
                <c:pt idx="0">
                  <c:v>Educational services</c:v>
                </c:pt>
                <c:pt idx="1">
                  <c:v>Skills building services</c:v>
                </c:pt>
                <c:pt idx="2">
                  <c:v>Extracurricular activities/women &amp; girls centers</c:v>
                </c:pt>
                <c:pt idx="3">
                  <c:v>Health services</c:v>
                </c:pt>
                <c:pt idx="4">
                  <c:v>Other</c:v>
                </c:pt>
                <c:pt idx="5">
                  <c:v>All services are accessible</c:v>
                </c:pt>
                <c:pt idx="6">
                  <c:v>Do not know</c:v>
                </c:pt>
              </c:strCache>
            </c:strRef>
          </c:cat>
          <c:val>
            <c:numRef>
              <c:f>Analysis!$B$1674:$H$1674</c:f>
              <c:numCache>
                <c:formatCode>0.0%</c:formatCode>
                <c:ptCount val="7"/>
                <c:pt idx="0">
                  <c:v>0.41040462427745666</c:v>
                </c:pt>
                <c:pt idx="1">
                  <c:v>0.38728323699421963</c:v>
                </c:pt>
                <c:pt idx="2">
                  <c:v>0.30924855491329478</c:v>
                </c:pt>
                <c:pt idx="3">
                  <c:v>0.25722543352601157</c:v>
                </c:pt>
                <c:pt idx="4">
                  <c:v>8.670520231213872E-3</c:v>
                </c:pt>
                <c:pt idx="5">
                  <c:v>0.22832369942196531</c:v>
                </c:pt>
                <c:pt idx="6">
                  <c:v>0.11271676300578035</c:v>
                </c:pt>
              </c:numCache>
            </c:numRef>
          </c:val>
          <c:extLst>
            <c:ext xmlns:c16="http://schemas.microsoft.com/office/drawing/2014/chart" uri="{C3380CC4-5D6E-409C-BE32-E72D297353CC}">
              <c16:uniqueId val="{00000000-E42F-48C2-918A-8A0E17CD9889}"/>
            </c:ext>
          </c:extLst>
        </c:ser>
        <c:dLbls>
          <c:showLegendKey val="0"/>
          <c:showVal val="0"/>
          <c:showCatName val="0"/>
          <c:showSerName val="0"/>
          <c:showPercent val="0"/>
          <c:showBubbleSize val="0"/>
        </c:dLbls>
        <c:gapWidth val="150"/>
        <c:axId val="399397712"/>
        <c:axId val="399386480"/>
      </c:barChart>
      <c:catAx>
        <c:axId val="39939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480"/>
        <c:crosses val="autoZero"/>
        <c:auto val="1"/>
        <c:lblAlgn val="ctr"/>
        <c:lblOffset val="100"/>
        <c:noMultiLvlLbl val="0"/>
      </c:catAx>
      <c:valAx>
        <c:axId val="399386480"/>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main dangers children face in this community?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Analysis!$A$1780</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Analysis!$B$1766:$R$1766</c:f>
              <c:strCache>
                <c:ptCount val="17"/>
                <c:pt idx="0">
                  <c:v>Do not know</c:v>
                </c:pt>
                <c:pt idx="1">
                  <c:v>No dangers</c:v>
                </c:pt>
                <c:pt idx="2">
                  <c:v>Other</c:v>
                </c:pt>
                <c:pt idx="3">
                  <c:v>Alcohol/substance misuse</c:v>
                </c:pt>
                <c:pt idx="4">
                  <c:v>Hired by armed groups</c:v>
                </c:pt>
                <c:pt idx="5">
                  <c:v>Physical or psychological disabilities due to the war</c:v>
                </c:pt>
                <c:pt idx="6">
                  <c:v>Sexual abuse</c:v>
                </c:pt>
                <c:pt idx="7">
                  <c:v>Desire to join armed groups</c:v>
                </c:pt>
                <c:pt idx="8">
                  <c:v>Begging</c:v>
                </c:pt>
                <c:pt idx="9">
                  <c:v>Physical abuse</c:v>
                </c:pt>
                <c:pt idx="10">
                  <c:v>Child labour</c:v>
                </c:pt>
                <c:pt idx="11">
                  <c:v>Psychological stress</c:v>
                </c:pt>
                <c:pt idx="12">
                  <c:v>Being orphaned or losing care</c:v>
                </c:pt>
                <c:pt idx="13">
                  <c:v>Early marriage</c:v>
                </c:pt>
                <c:pt idx="14">
                  <c:v>Neglect</c:v>
                </c:pt>
                <c:pt idx="15">
                  <c:v>School dropout</c:v>
                </c:pt>
                <c:pt idx="16">
                  <c:v>Kidnapping</c:v>
                </c:pt>
              </c:strCache>
            </c:strRef>
          </c:cat>
          <c:val>
            <c:numRef>
              <c:f>Analysis!$B$1780:$R$1780</c:f>
              <c:numCache>
                <c:formatCode>0.0%</c:formatCode>
                <c:ptCount val="17"/>
                <c:pt idx="0">
                  <c:v>4.3352601156069363E-2</c:v>
                </c:pt>
                <c:pt idx="1">
                  <c:v>3.4682080924855488E-2</c:v>
                </c:pt>
                <c:pt idx="2">
                  <c:v>1.7341040462427744E-2</c:v>
                </c:pt>
                <c:pt idx="3">
                  <c:v>1.7341040462427744E-2</c:v>
                </c:pt>
                <c:pt idx="4">
                  <c:v>0.10115606936416185</c:v>
                </c:pt>
                <c:pt idx="5">
                  <c:v>0.11560693641618497</c:v>
                </c:pt>
                <c:pt idx="6">
                  <c:v>0.11560693641618497</c:v>
                </c:pt>
                <c:pt idx="7">
                  <c:v>0.13294797687861271</c:v>
                </c:pt>
                <c:pt idx="8">
                  <c:v>0.21098265895953758</c:v>
                </c:pt>
                <c:pt idx="9">
                  <c:v>0.22832369942196531</c:v>
                </c:pt>
                <c:pt idx="10">
                  <c:v>0.24277456647398843</c:v>
                </c:pt>
                <c:pt idx="11">
                  <c:v>0.26878612716763006</c:v>
                </c:pt>
                <c:pt idx="12">
                  <c:v>0.26011560693641617</c:v>
                </c:pt>
                <c:pt idx="13">
                  <c:v>0.30346820809248554</c:v>
                </c:pt>
                <c:pt idx="14">
                  <c:v>0.3583815028901734</c:v>
                </c:pt>
                <c:pt idx="15">
                  <c:v>0.55780346820809246</c:v>
                </c:pt>
                <c:pt idx="16">
                  <c:v>0.56358381502890176</c:v>
                </c:pt>
              </c:numCache>
            </c:numRef>
          </c:val>
          <c:extLst>
            <c:ext xmlns:c16="http://schemas.microsoft.com/office/drawing/2014/chart" uri="{C3380CC4-5D6E-409C-BE32-E72D297353CC}">
              <c16:uniqueId val="{00000000-37F6-4A8B-9E4B-F4559EECB19F}"/>
            </c:ext>
          </c:extLst>
        </c:ser>
        <c:dLbls>
          <c:dLblPos val="outEnd"/>
          <c:showLegendKey val="0"/>
          <c:showVal val="1"/>
          <c:showCatName val="0"/>
          <c:showSerName val="0"/>
          <c:showPercent val="0"/>
          <c:showBubbleSize val="0"/>
        </c:dLbls>
        <c:gapWidth val="150"/>
        <c:axId val="399400624"/>
        <c:axId val="399386896"/>
      </c:barChart>
      <c:catAx>
        <c:axId val="39940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896"/>
        <c:crosses val="autoZero"/>
        <c:auto val="1"/>
        <c:lblAlgn val="ctr"/>
        <c:lblOffset val="100"/>
        <c:noMultiLvlLbl val="0"/>
      </c:catAx>
      <c:valAx>
        <c:axId val="39938689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If your children have problems or are stressed, who in the community can best support them?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Analysis!$A$1813</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Analysis!$B$1799:$N$1799</c:f>
              <c:strCache>
                <c:ptCount val="13"/>
                <c:pt idx="0">
                  <c:v>Do not know</c:v>
                </c:pt>
                <c:pt idx="1">
                  <c:v>Other</c:v>
                </c:pt>
                <c:pt idx="2">
                  <c:v>Judicial or criminal authority</c:v>
                </c:pt>
                <c:pt idx="3">
                  <c:v>Community leaders (trusted people in the community)</c:v>
                </c:pt>
                <c:pt idx="4">
                  <c:v>Doctor</c:v>
                </c:pt>
                <c:pt idx="5">
                  <c:v>Neighbours</c:v>
                </c:pt>
                <c:pt idx="6">
                  <c:v>Religious leaders</c:v>
                </c:pt>
                <c:pt idx="7">
                  <c:v>Women and Child support centers</c:v>
                </c:pt>
                <c:pt idx="8">
                  <c:v>Community/social workers</c:v>
                </c:pt>
                <c:pt idx="9">
                  <c:v>Siblings</c:v>
                </c:pt>
                <c:pt idx="10">
                  <c:v>School teachers</c:v>
                </c:pt>
                <c:pt idx="11">
                  <c:v>Relatives</c:v>
                </c:pt>
                <c:pt idx="12">
                  <c:v>Parents</c:v>
                </c:pt>
              </c:strCache>
            </c:strRef>
          </c:cat>
          <c:val>
            <c:numRef>
              <c:f>Analysis!$B$1813:$N$1813</c:f>
              <c:numCache>
                <c:formatCode>0.0%</c:formatCode>
                <c:ptCount val="13"/>
                <c:pt idx="0">
                  <c:v>2.023121387283237E-2</c:v>
                </c:pt>
                <c:pt idx="1">
                  <c:v>2.8901734104046241E-3</c:v>
                </c:pt>
                <c:pt idx="2">
                  <c:v>1.7341040462427744E-2</c:v>
                </c:pt>
                <c:pt idx="3">
                  <c:v>2.3121387283236993E-2</c:v>
                </c:pt>
                <c:pt idx="4">
                  <c:v>3.4682080924855488E-2</c:v>
                </c:pt>
                <c:pt idx="5">
                  <c:v>5.4913294797687862E-2</c:v>
                </c:pt>
                <c:pt idx="6">
                  <c:v>7.5144508670520235E-2</c:v>
                </c:pt>
                <c:pt idx="7">
                  <c:v>0.18208092485549132</c:v>
                </c:pt>
                <c:pt idx="8">
                  <c:v>0.21676300578034682</c:v>
                </c:pt>
                <c:pt idx="9">
                  <c:v>0.23410404624277456</c:v>
                </c:pt>
                <c:pt idx="10">
                  <c:v>0.25433526011560692</c:v>
                </c:pt>
                <c:pt idx="11">
                  <c:v>0.37572254335260113</c:v>
                </c:pt>
                <c:pt idx="12">
                  <c:v>0.73410404624277459</c:v>
                </c:pt>
              </c:numCache>
            </c:numRef>
          </c:val>
          <c:extLst>
            <c:ext xmlns:c16="http://schemas.microsoft.com/office/drawing/2014/chart" uri="{C3380CC4-5D6E-409C-BE32-E72D297353CC}">
              <c16:uniqueId val="{00000000-A2D6-4633-904D-C7302A13D72D}"/>
            </c:ext>
          </c:extLst>
        </c:ser>
        <c:dLbls>
          <c:dLblPos val="outEnd"/>
          <c:showLegendKey val="0"/>
          <c:showVal val="1"/>
          <c:showCatName val="0"/>
          <c:showSerName val="0"/>
          <c:showPercent val="0"/>
          <c:showBubbleSize val="0"/>
        </c:dLbls>
        <c:gapWidth val="150"/>
        <c:axId val="399395632"/>
        <c:axId val="399396048"/>
      </c:barChart>
      <c:catAx>
        <c:axId val="39939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6048"/>
        <c:crosses val="autoZero"/>
        <c:auto val="1"/>
        <c:lblAlgn val="ctr"/>
        <c:lblOffset val="100"/>
        <c:noMultiLvlLbl val="0"/>
      </c:catAx>
      <c:valAx>
        <c:axId val="399396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strRef>
              <c:f>Analysis!$B$1966</c:f>
              <c:strCache>
                <c:ptCount val="1"/>
                <c:pt idx="0">
                  <c:v>Quraan</c:v>
                </c:pt>
              </c:strCache>
            </c:strRef>
          </c:tx>
          <c:spPr>
            <a:solidFill>
              <a:schemeClr val="accent1"/>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Analysis!$B$1967:$B$1979</c:f>
              <c:numCache>
                <c:formatCode>0.0%</c:formatCode>
                <c:ptCount val="13"/>
                <c:pt idx="0">
                  <c:v>0.8</c:v>
                </c:pt>
                <c:pt idx="1">
                  <c:v>0.66666666666666663</c:v>
                </c:pt>
                <c:pt idx="2">
                  <c:v>0.75</c:v>
                </c:pt>
                <c:pt idx="3">
                  <c:v>0.63829787234042556</c:v>
                </c:pt>
                <c:pt idx="4">
                  <c:v>1</c:v>
                </c:pt>
                <c:pt idx="5">
                  <c:v>0.81818181818181823</c:v>
                </c:pt>
                <c:pt idx="6">
                  <c:v>0.73333333333333328</c:v>
                </c:pt>
                <c:pt idx="7">
                  <c:v>1</c:v>
                </c:pt>
                <c:pt idx="8">
                  <c:v>1</c:v>
                </c:pt>
                <c:pt idx="9">
                  <c:v>0.55555555555555558</c:v>
                </c:pt>
                <c:pt idx="10">
                  <c:v>0.34883720930232559</c:v>
                </c:pt>
                <c:pt idx="11">
                  <c:v>1</c:v>
                </c:pt>
                <c:pt idx="12">
                  <c:v>0.66666666666666663</c:v>
                </c:pt>
              </c:numCache>
            </c:numRef>
          </c:val>
          <c:extLst>
            <c:ext xmlns:c16="http://schemas.microsoft.com/office/drawing/2014/chart" uri="{C3380CC4-5D6E-409C-BE32-E72D297353CC}">
              <c16:uniqueId val="{00000000-51D5-41E5-B17B-5D7888323E9C}"/>
            </c:ext>
          </c:extLst>
        </c:ser>
        <c:ser>
          <c:idx val="1"/>
          <c:order val="1"/>
          <c:tx>
            <c:strRef>
              <c:f>Analysis!$C$1966</c:f>
              <c:strCache>
                <c:ptCount val="1"/>
                <c:pt idx="0">
                  <c:v>Awareness / educational activities / psychosocial support</c:v>
                </c:pt>
              </c:strCache>
            </c:strRef>
          </c:tx>
          <c:spPr>
            <a:solidFill>
              <a:schemeClr val="accent2"/>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Analysis!$C$1967:$C$1979</c:f>
              <c:numCache>
                <c:formatCode>0.0%</c:formatCode>
                <c:ptCount val="13"/>
                <c:pt idx="0">
                  <c:v>1</c:v>
                </c:pt>
                <c:pt idx="1">
                  <c:v>0.52631578947368418</c:v>
                </c:pt>
                <c:pt idx="2">
                  <c:v>0.66666666666666663</c:v>
                </c:pt>
                <c:pt idx="3">
                  <c:v>0.38297872340425532</c:v>
                </c:pt>
                <c:pt idx="4">
                  <c:v>0.42857142857142855</c:v>
                </c:pt>
                <c:pt idx="5">
                  <c:v>0.46753246753246752</c:v>
                </c:pt>
                <c:pt idx="6">
                  <c:v>0.53333333333333333</c:v>
                </c:pt>
                <c:pt idx="7">
                  <c:v>0.66666666666666663</c:v>
                </c:pt>
                <c:pt idx="8">
                  <c:v>0.5</c:v>
                </c:pt>
                <c:pt idx="9">
                  <c:v>0.69444444444444442</c:v>
                </c:pt>
                <c:pt idx="10">
                  <c:v>0.76744186046511631</c:v>
                </c:pt>
                <c:pt idx="11">
                  <c:v>0.66666666666666663</c:v>
                </c:pt>
                <c:pt idx="12">
                  <c:v>0.77777777777777779</c:v>
                </c:pt>
              </c:numCache>
            </c:numRef>
          </c:val>
          <c:extLst>
            <c:ext xmlns:c16="http://schemas.microsoft.com/office/drawing/2014/chart" uri="{C3380CC4-5D6E-409C-BE32-E72D297353CC}">
              <c16:uniqueId val="{00000001-51D5-41E5-B17B-5D7888323E9C}"/>
            </c:ext>
          </c:extLst>
        </c:ser>
        <c:ser>
          <c:idx val="2"/>
          <c:order val="2"/>
          <c:tx>
            <c:strRef>
              <c:f>Analysis!$D$1966</c:f>
              <c:strCache>
                <c:ptCount val="1"/>
                <c:pt idx="0">
                  <c:v>Entertainement activities</c:v>
                </c:pt>
              </c:strCache>
            </c:strRef>
          </c:tx>
          <c:spPr>
            <a:solidFill>
              <a:schemeClr val="accent3"/>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Analysis!$D$1967:$D$1979</c:f>
              <c:numCache>
                <c:formatCode>0.0%</c:formatCode>
                <c:ptCount val="13"/>
                <c:pt idx="0">
                  <c:v>1</c:v>
                </c:pt>
                <c:pt idx="1">
                  <c:v>0.63157894736842102</c:v>
                </c:pt>
                <c:pt idx="2">
                  <c:v>0.44444444444444442</c:v>
                </c:pt>
                <c:pt idx="3">
                  <c:v>0.53191489361702127</c:v>
                </c:pt>
                <c:pt idx="4">
                  <c:v>0</c:v>
                </c:pt>
                <c:pt idx="5">
                  <c:v>0.37662337662337664</c:v>
                </c:pt>
                <c:pt idx="6">
                  <c:v>0.33333333333333331</c:v>
                </c:pt>
                <c:pt idx="7">
                  <c:v>0.33333333333333331</c:v>
                </c:pt>
                <c:pt idx="8">
                  <c:v>0.5</c:v>
                </c:pt>
                <c:pt idx="9">
                  <c:v>0.33333333333333331</c:v>
                </c:pt>
                <c:pt idx="10">
                  <c:v>0.69767441860465118</c:v>
                </c:pt>
                <c:pt idx="11">
                  <c:v>0.66666666666666663</c:v>
                </c:pt>
                <c:pt idx="12">
                  <c:v>0.33333333333333331</c:v>
                </c:pt>
              </c:numCache>
            </c:numRef>
          </c:val>
          <c:extLst>
            <c:ext xmlns:c16="http://schemas.microsoft.com/office/drawing/2014/chart" uri="{C3380CC4-5D6E-409C-BE32-E72D297353CC}">
              <c16:uniqueId val="{00000002-51D5-41E5-B17B-5D7888323E9C}"/>
            </c:ext>
          </c:extLst>
        </c:ser>
        <c:ser>
          <c:idx val="3"/>
          <c:order val="3"/>
          <c:tx>
            <c:strRef>
              <c:f>Analysis!$E$1966</c:f>
              <c:strCache>
                <c:ptCount val="1"/>
                <c:pt idx="0">
                  <c:v>Hand crafts</c:v>
                </c:pt>
              </c:strCache>
            </c:strRef>
          </c:tx>
          <c:spPr>
            <a:solidFill>
              <a:schemeClr val="accent4"/>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Analysis!$E$1967:$E$1979</c:f>
              <c:numCache>
                <c:formatCode>0.0%</c:formatCode>
                <c:ptCount val="13"/>
                <c:pt idx="0">
                  <c:v>0.4</c:v>
                </c:pt>
                <c:pt idx="1">
                  <c:v>0.78947368421052633</c:v>
                </c:pt>
                <c:pt idx="2">
                  <c:v>0.25</c:v>
                </c:pt>
                <c:pt idx="3">
                  <c:v>0.57446808510638303</c:v>
                </c:pt>
                <c:pt idx="4">
                  <c:v>0.8571428571428571</c:v>
                </c:pt>
                <c:pt idx="5">
                  <c:v>0.24675324675324675</c:v>
                </c:pt>
                <c:pt idx="6">
                  <c:v>0.6</c:v>
                </c:pt>
                <c:pt idx="7">
                  <c:v>0</c:v>
                </c:pt>
                <c:pt idx="8">
                  <c:v>0</c:v>
                </c:pt>
                <c:pt idx="9">
                  <c:v>0.61111111111111116</c:v>
                </c:pt>
                <c:pt idx="10">
                  <c:v>0.51162790697674421</c:v>
                </c:pt>
                <c:pt idx="11">
                  <c:v>0</c:v>
                </c:pt>
                <c:pt idx="12">
                  <c:v>0.55555555555555558</c:v>
                </c:pt>
              </c:numCache>
            </c:numRef>
          </c:val>
          <c:extLst>
            <c:ext xmlns:c16="http://schemas.microsoft.com/office/drawing/2014/chart" uri="{C3380CC4-5D6E-409C-BE32-E72D297353CC}">
              <c16:uniqueId val="{00000003-51D5-41E5-B17B-5D7888323E9C}"/>
            </c:ext>
          </c:extLst>
        </c:ser>
        <c:ser>
          <c:idx val="4"/>
          <c:order val="4"/>
          <c:tx>
            <c:strRef>
              <c:f>Analysis!$F$1966</c:f>
              <c:strCache>
                <c:ptCount val="1"/>
                <c:pt idx="0">
                  <c:v>Sport activity</c:v>
                </c:pt>
              </c:strCache>
            </c:strRef>
          </c:tx>
          <c:spPr>
            <a:solidFill>
              <a:schemeClr val="accent5"/>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Analysis!$F$1967:$F$1979</c:f>
              <c:numCache>
                <c:formatCode>0.0%</c:formatCode>
                <c:ptCount val="13"/>
                <c:pt idx="0">
                  <c:v>1</c:v>
                </c:pt>
                <c:pt idx="1">
                  <c:v>0.66666666666666663</c:v>
                </c:pt>
                <c:pt idx="2">
                  <c:v>0.27777777777777779</c:v>
                </c:pt>
                <c:pt idx="3">
                  <c:v>0.44680851063829785</c:v>
                </c:pt>
                <c:pt idx="4">
                  <c:v>0.14285714285714285</c:v>
                </c:pt>
                <c:pt idx="5">
                  <c:v>0.31168831168831168</c:v>
                </c:pt>
                <c:pt idx="6">
                  <c:v>0.26666666666666666</c:v>
                </c:pt>
                <c:pt idx="7">
                  <c:v>0.16666666666666666</c:v>
                </c:pt>
                <c:pt idx="8">
                  <c:v>0.5</c:v>
                </c:pt>
                <c:pt idx="9">
                  <c:v>0.47222222222222221</c:v>
                </c:pt>
                <c:pt idx="10">
                  <c:v>0.23255813953488372</c:v>
                </c:pt>
                <c:pt idx="11">
                  <c:v>0.66666666666666663</c:v>
                </c:pt>
                <c:pt idx="12">
                  <c:v>0.55555555555555558</c:v>
                </c:pt>
              </c:numCache>
            </c:numRef>
          </c:val>
          <c:extLst>
            <c:ext xmlns:c16="http://schemas.microsoft.com/office/drawing/2014/chart" uri="{C3380CC4-5D6E-409C-BE32-E72D297353CC}">
              <c16:uniqueId val="{00000004-51D5-41E5-B17B-5D7888323E9C}"/>
            </c:ext>
          </c:extLst>
        </c:ser>
        <c:ser>
          <c:idx val="5"/>
          <c:order val="5"/>
          <c:tx>
            <c:strRef>
              <c:f>Analysis!$G$1966</c:f>
              <c:strCache>
                <c:ptCount val="1"/>
                <c:pt idx="0">
                  <c:v>Painting / re-creational activity</c:v>
                </c:pt>
              </c:strCache>
            </c:strRef>
          </c:tx>
          <c:spPr>
            <a:solidFill>
              <a:schemeClr val="accent6"/>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Analysis!$G$1967:$G$1979</c:f>
              <c:numCache>
                <c:formatCode>0.0%</c:formatCode>
                <c:ptCount val="13"/>
                <c:pt idx="0">
                  <c:v>0.8</c:v>
                </c:pt>
                <c:pt idx="1">
                  <c:v>0.42105263157894735</c:v>
                </c:pt>
                <c:pt idx="2">
                  <c:v>0.22222222222222221</c:v>
                </c:pt>
                <c:pt idx="3">
                  <c:v>0.25531914893617019</c:v>
                </c:pt>
                <c:pt idx="4">
                  <c:v>0</c:v>
                </c:pt>
                <c:pt idx="5">
                  <c:v>0.23376623376623376</c:v>
                </c:pt>
                <c:pt idx="6">
                  <c:v>0.33333333333333331</c:v>
                </c:pt>
                <c:pt idx="7">
                  <c:v>0</c:v>
                </c:pt>
                <c:pt idx="8">
                  <c:v>0.5</c:v>
                </c:pt>
                <c:pt idx="9">
                  <c:v>0.3611111111111111</c:v>
                </c:pt>
                <c:pt idx="10">
                  <c:v>0.37209302325581395</c:v>
                </c:pt>
                <c:pt idx="11">
                  <c:v>0.16666666666666666</c:v>
                </c:pt>
                <c:pt idx="12">
                  <c:v>0.66666666666666663</c:v>
                </c:pt>
              </c:numCache>
            </c:numRef>
          </c:val>
          <c:extLst>
            <c:ext xmlns:c16="http://schemas.microsoft.com/office/drawing/2014/chart" uri="{C3380CC4-5D6E-409C-BE32-E72D297353CC}">
              <c16:uniqueId val="{00000005-51D5-41E5-B17B-5D7888323E9C}"/>
            </c:ext>
          </c:extLst>
        </c:ser>
        <c:ser>
          <c:idx val="6"/>
          <c:order val="6"/>
          <c:tx>
            <c:strRef>
              <c:f>Analysis!$H$1966</c:f>
              <c:strCache>
                <c:ptCount val="1"/>
                <c:pt idx="0">
                  <c:v>Other</c:v>
                </c:pt>
              </c:strCache>
            </c:strRef>
          </c:tx>
          <c:spPr>
            <a:solidFill>
              <a:schemeClr val="accent1">
                <a:lumMod val="60000"/>
              </a:schemeClr>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Analysis!$H$1967:$H$1979</c:f>
              <c:numCache>
                <c:formatCode>0.0%</c:formatCode>
                <c:ptCount val="13"/>
                <c:pt idx="0">
                  <c:v>0</c:v>
                </c:pt>
                <c:pt idx="1">
                  <c:v>0</c:v>
                </c:pt>
                <c:pt idx="2">
                  <c:v>2.7777777777777776E-2</c:v>
                </c:pt>
                <c:pt idx="3">
                  <c:v>8.5106382978723402E-2</c:v>
                </c:pt>
                <c:pt idx="4">
                  <c:v>0</c:v>
                </c:pt>
                <c:pt idx="5">
                  <c:v>1.2987012987012988E-2</c:v>
                </c:pt>
                <c:pt idx="6">
                  <c:v>0</c:v>
                </c:pt>
                <c:pt idx="7">
                  <c:v>0</c:v>
                </c:pt>
                <c:pt idx="8">
                  <c:v>0</c:v>
                </c:pt>
                <c:pt idx="9">
                  <c:v>0</c:v>
                </c:pt>
                <c:pt idx="10">
                  <c:v>0</c:v>
                </c:pt>
                <c:pt idx="11">
                  <c:v>0</c:v>
                </c:pt>
                <c:pt idx="12">
                  <c:v>0.1111111111111111</c:v>
                </c:pt>
              </c:numCache>
            </c:numRef>
          </c:val>
          <c:extLst>
            <c:ext xmlns:c16="http://schemas.microsoft.com/office/drawing/2014/chart" uri="{C3380CC4-5D6E-409C-BE32-E72D297353CC}">
              <c16:uniqueId val="{00000006-51D5-41E5-B17B-5D7888323E9C}"/>
            </c:ext>
          </c:extLst>
        </c:ser>
        <c:ser>
          <c:idx val="7"/>
          <c:order val="7"/>
          <c:tx>
            <c:strRef>
              <c:f>Analysis!$I$1966</c:f>
              <c:strCache>
                <c:ptCount val="1"/>
                <c:pt idx="0">
                  <c:v>Do not know</c:v>
                </c:pt>
              </c:strCache>
            </c:strRef>
          </c:tx>
          <c:spPr>
            <a:solidFill>
              <a:schemeClr val="accent2">
                <a:lumMod val="60000"/>
              </a:schemeClr>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Analysis!$I$1967:$I$1979</c:f>
              <c:numCache>
                <c:formatCode>0.0%</c:formatCode>
                <c:ptCount val="13"/>
                <c:pt idx="0">
                  <c:v>0</c:v>
                </c:pt>
                <c:pt idx="1">
                  <c:v>0</c:v>
                </c:pt>
                <c:pt idx="2">
                  <c:v>0</c:v>
                </c:pt>
                <c:pt idx="3">
                  <c:v>6.3829787234042548E-2</c:v>
                </c:pt>
                <c:pt idx="4">
                  <c:v>0</c:v>
                </c:pt>
                <c:pt idx="5">
                  <c:v>2.5974025974025976E-2</c:v>
                </c:pt>
                <c:pt idx="6">
                  <c:v>6.6666666666666666E-2</c:v>
                </c:pt>
                <c:pt idx="7">
                  <c:v>0</c:v>
                </c:pt>
                <c:pt idx="8">
                  <c:v>0</c:v>
                </c:pt>
                <c:pt idx="9">
                  <c:v>2.7777777777777776E-2</c:v>
                </c:pt>
                <c:pt idx="10">
                  <c:v>0</c:v>
                </c:pt>
                <c:pt idx="11">
                  <c:v>0</c:v>
                </c:pt>
                <c:pt idx="12">
                  <c:v>0</c:v>
                </c:pt>
              </c:numCache>
            </c:numRef>
          </c:val>
          <c:extLst>
            <c:ext xmlns:c16="http://schemas.microsoft.com/office/drawing/2014/chart" uri="{C3380CC4-5D6E-409C-BE32-E72D297353CC}">
              <c16:uniqueId val="{00000007-51D5-41E5-B17B-5D7888323E9C}"/>
            </c:ext>
          </c:extLst>
        </c:ser>
        <c:dLbls>
          <c:showLegendKey val="0"/>
          <c:showVal val="0"/>
          <c:showCatName val="0"/>
          <c:showSerName val="0"/>
          <c:showPercent val="0"/>
          <c:showBubbleSize val="0"/>
        </c:dLbls>
        <c:gapWidth val="150"/>
        <c:overlap val="100"/>
        <c:axId val="399405200"/>
        <c:axId val="399389808"/>
      </c:barChart>
      <c:catAx>
        <c:axId val="39940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9808"/>
        <c:crosses val="autoZero"/>
        <c:auto val="1"/>
        <c:lblAlgn val="ctr"/>
        <c:lblOffset val="100"/>
        <c:noMultiLvlLbl val="0"/>
      </c:catAx>
      <c:valAx>
        <c:axId val="399389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strRef>
              <c:f>Analysis!$B$1832</c:f>
              <c:strCache>
                <c:ptCount val="1"/>
                <c:pt idx="0">
                  <c:v>Orphans living in the community</c:v>
                </c:pt>
              </c:strCache>
            </c:strRef>
          </c:tx>
          <c:spPr>
            <a:solidFill>
              <a:schemeClr val="accent1"/>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Analysis!$B$1833:$B$1845</c:f>
              <c:numCache>
                <c:formatCode>0.0%</c:formatCode>
                <c:ptCount val="13"/>
                <c:pt idx="0">
                  <c:v>1</c:v>
                </c:pt>
                <c:pt idx="1">
                  <c:v>0.49122807017543857</c:v>
                </c:pt>
                <c:pt idx="2">
                  <c:v>0.3611111111111111</c:v>
                </c:pt>
                <c:pt idx="3">
                  <c:v>0.72340425531914898</c:v>
                </c:pt>
                <c:pt idx="4">
                  <c:v>0.7142857142857143</c:v>
                </c:pt>
                <c:pt idx="5">
                  <c:v>0.33766233766233766</c:v>
                </c:pt>
                <c:pt idx="6">
                  <c:v>0.73333333333333328</c:v>
                </c:pt>
                <c:pt idx="7">
                  <c:v>0.83333333333333337</c:v>
                </c:pt>
                <c:pt idx="8">
                  <c:v>0.5</c:v>
                </c:pt>
                <c:pt idx="9">
                  <c:v>0.58333333333333337</c:v>
                </c:pt>
                <c:pt idx="10">
                  <c:v>0.58139534883720934</c:v>
                </c:pt>
                <c:pt idx="11">
                  <c:v>0.33333333333333331</c:v>
                </c:pt>
                <c:pt idx="12">
                  <c:v>0.77777777777777779</c:v>
                </c:pt>
              </c:numCache>
            </c:numRef>
          </c:val>
          <c:extLst>
            <c:ext xmlns:c16="http://schemas.microsoft.com/office/drawing/2014/chart" uri="{C3380CC4-5D6E-409C-BE32-E72D297353CC}">
              <c16:uniqueId val="{00000000-D4E8-4317-AB21-1100D8955351}"/>
            </c:ext>
          </c:extLst>
        </c:ser>
        <c:ser>
          <c:idx val="1"/>
          <c:order val="1"/>
          <c:tx>
            <c:strRef>
              <c:f>Analysis!$C$1832</c:f>
              <c:strCache>
                <c:ptCount val="1"/>
                <c:pt idx="0">
                  <c:v>Children separated from their parents</c:v>
                </c:pt>
              </c:strCache>
            </c:strRef>
          </c:tx>
          <c:spPr>
            <a:solidFill>
              <a:schemeClr val="accent2"/>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Analysis!$C$1833:$C$1845</c:f>
              <c:numCache>
                <c:formatCode>0.0%</c:formatCode>
                <c:ptCount val="13"/>
                <c:pt idx="0">
                  <c:v>1</c:v>
                </c:pt>
                <c:pt idx="1">
                  <c:v>0.52631578947368418</c:v>
                </c:pt>
                <c:pt idx="2">
                  <c:v>0.19444444444444445</c:v>
                </c:pt>
                <c:pt idx="3">
                  <c:v>0.34042553191489361</c:v>
                </c:pt>
                <c:pt idx="4">
                  <c:v>0.2857142857142857</c:v>
                </c:pt>
                <c:pt idx="5">
                  <c:v>0.2857142857142857</c:v>
                </c:pt>
                <c:pt idx="6">
                  <c:v>0.26666666666666666</c:v>
                </c:pt>
                <c:pt idx="7">
                  <c:v>0.16666666666666666</c:v>
                </c:pt>
                <c:pt idx="8">
                  <c:v>0</c:v>
                </c:pt>
                <c:pt idx="9">
                  <c:v>0.16666666666666666</c:v>
                </c:pt>
                <c:pt idx="10">
                  <c:v>0.39534883720930231</c:v>
                </c:pt>
                <c:pt idx="11">
                  <c:v>0.33333333333333331</c:v>
                </c:pt>
                <c:pt idx="12">
                  <c:v>0.55555555555555558</c:v>
                </c:pt>
              </c:numCache>
            </c:numRef>
          </c:val>
          <c:extLst>
            <c:ext xmlns:c16="http://schemas.microsoft.com/office/drawing/2014/chart" uri="{C3380CC4-5D6E-409C-BE32-E72D297353CC}">
              <c16:uniqueId val="{00000001-D4E8-4317-AB21-1100D8955351}"/>
            </c:ext>
          </c:extLst>
        </c:ser>
        <c:ser>
          <c:idx val="2"/>
          <c:order val="2"/>
          <c:tx>
            <c:strRef>
              <c:f>Analysis!$D$1832</c:f>
              <c:strCache>
                <c:ptCount val="1"/>
                <c:pt idx="0">
                  <c:v>Child-headed households</c:v>
                </c:pt>
              </c:strCache>
            </c:strRef>
          </c:tx>
          <c:spPr>
            <a:solidFill>
              <a:schemeClr val="accent3"/>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Analysis!$D$1833:$D$1845</c:f>
              <c:numCache>
                <c:formatCode>0.0%</c:formatCode>
                <c:ptCount val="13"/>
                <c:pt idx="0">
                  <c:v>0.4</c:v>
                </c:pt>
                <c:pt idx="1">
                  <c:v>0.49122807017543857</c:v>
                </c:pt>
                <c:pt idx="2">
                  <c:v>0.1111111111111111</c:v>
                </c:pt>
                <c:pt idx="3">
                  <c:v>0.40425531914893614</c:v>
                </c:pt>
                <c:pt idx="4">
                  <c:v>0.14285714285714285</c:v>
                </c:pt>
                <c:pt idx="5">
                  <c:v>0.29870129870129869</c:v>
                </c:pt>
                <c:pt idx="6">
                  <c:v>0.26666666666666666</c:v>
                </c:pt>
                <c:pt idx="7">
                  <c:v>0</c:v>
                </c:pt>
                <c:pt idx="8">
                  <c:v>0</c:v>
                </c:pt>
                <c:pt idx="9">
                  <c:v>0.33333333333333331</c:v>
                </c:pt>
                <c:pt idx="10">
                  <c:v>0.27906976744186046</c:v>
                </c:pt>
                <c:pt idx="11">
                  <c:v>0</c:v>
                </c:pt>
                <c:pt idx="12">
                  <c:v>0.55555555555555558</c:v>
                </c:pt>
              </c:numCache>
            </c:numRef>
          </c:val>
          <c:extLst>
            <c:ext xmlns:c16="http://schemas.microsoft.com/office/drawing/2014/chart" uri="{C3380CC4-5D6E-409C-BE32-E72D297353CC}">
              <c16:uniqueId val="{00000002-D4E8-4317-AB21-1100D8955351}"/>
            </c:ext>
          </c:extLst>
        </c:ser>
        <c:ser>
          <c:idx val="3"/>
          <c:order val="3"/>
          <c:tx>
            <c:strRef>
              <c:f>Analysis!$E$1832</c:f>
              <c:strCache>
                <c:ptCount val="1"/>
                <c:pt idx="0">
                  <c:v>Children who have been associated with fighting forces</c:v>
                </c:pt>
              </c:strCache>
            </c:strRef>
          </c:tx>
          <c:spPr>
            <a:solidFill>
              <a:schemeClr val="accent4"/>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Analysis!$E$1833:$E$1845</c:f>
              <c:numCache>
                <c:formatCode>0.0%</c:formatCode>
                <c:ptCount val="13"/>
                <c:pt idx="0">
                  <c:v>0.4</c:v>
                </c:pt>
                <c:pt idx="1">
                  <c:v>0.26315789473684209</c:v>
                </c:pt>
                <c:pt idx="2">
                  <c:v>2.7777777777777776E-2</c:v>
                </c:pt>
                <c:pt idx="3">
                  <c:v>0.27659574468085107</c:v>
                </c:pt>
                <c:pt idx="4">
                  <c:v>0.42857142857142855</c:v>
                </c:pt>
                <c:pt idx="5">
                  <c:v>0.22077922077922077</c:v>
                </c:pt>
                <c:pt idx="6">
                  <c:v>0.26666666666666666</c:v>
                </c:pt>
                <c:pt idx="7">
                  <c:v>0</c:v>
                </c:pt>
                <c:pt idx="8">
                  <c:v>0</c:v>
                </c:pt>
                <c:pt idx="9">
                  <c:v>0.27777777777777779</c:v>
                </c:pt>
                <c:pt idx="10">
                  <c:v>6.9767441860465115E-2</c:v>
                </c:pt>
                <c:pt idx="11">
                  <c:v>0</c:v>
                </c:pt>
                <c:pt idx="12">
                  <c:v>0.55555555555555558</c:v>
                </c:pt>
              </c:numCache>
            </c:numRef>
          </c:val>
          <c:extLst>
            <c:ext xmlns:c16="http://schemas.microsoft.com/office/drawing/2014/chart" uri="{C3380CC4-5D6E-409C-BE32-E72D297353CC}">
              <c16:uniqueId val="{00000003-D4E8-4317-AB21-1100D8955351}"/>
            </c:ext>
          </c:extLst>
        </c:ser>
        <c:ser>
          <c:idx val="4"/>
          <c:order val="4"/>
          <c:tx>
            <c:strRef>
              <c:f>Analysis!$G$1832</c:f>
              <c:strCache>
                <c:ptCount val="1"/>
                <c:pt idx="0">
                  <c:v>No, none of these</c:v>
                </c:pt>
              </c:strCache>
            </c:strRef>
          </c:tx>
          <c:spPr>
            <a:solidFill>
              <a:schemeClr val="accent5"/>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Analysis!$G$1833:$G$1845</c:f>
              <c:numCache>
                <c:formatCode>0.0%</c:formatCode>
                <c:ptCount val="13"/>
                <c:pt idx="0">
                  <c:v>0</c:v>
                </c:pt>
                <c:pt idx="1">
                  <c:v>8.771929824561403E-2</c:v>
                </c:pt>
                <c:pt idx="2">
                  <c:v>0.27777777777777779</c:v>
                </c:pt>
                <c:pt idx="3">
                  <c:v>2.1276595744680851E-2</c:v>
                </c:pt>
                <c:pt idx="4">
                  <c:v>0.14285714285714285</c:v>
                </c:pt>
                <c:pt idx="5">
                  <c:v>0.1038961038961039</c:v>
                </c:pt>
                <c:pt idx="6">
                  <c:v>6.6666666666666666E-2</c:v>
                </c:pt>
                <c:pt idx="7">
                  <c:v>0</c:v>
                </c:pt>
                <c:pt idx="8">
                  <c:v>0</c:v>
                </c:pt>
                <c:pt idx="9">
                  <c:v>0.1111111111111111</c:v>
                </c:pt>
                <c:pt idx="10">
                  <c:v>0.16279069767441862</c:v>
                </c:pt>
                <c:pt idx="11">
                  <c:v>0</c:v>
                </c:pt>
                <c:pt idx="12">
                  <c:v>0</c:v>
                </c:pt>
              </c:numCache>
            </c:numRef>
          </c:val>
          <c:extLst>
            <c:ext xmlns:c16="http://schemas.microsoft.com/office/drawing/2014/chart" uri="{C3380CC4-5D6E-409C-BE32-E72D297353CC}">
              <c16:uniqueId val="{00000004-D4E8-4317-AB21-1100D8955351}"/>
            </c:ext>
          </c:extLst>
        </c:ser>
        <c:ser>
          <c:idx val="5"/>
          <c:order val="5"/>
          <c:tx>
            <c:strRef>
              <c:f>Analysis!$H$1832</c:f>
              <c:strCache>
                <c:ptCount val="1"/>
                <c:pt idx="0">
                  <c:v>I don't know</c:v>
                </c:pt>
              </c:strCache>
            </c:strRef>
          </c:tx>
          <c:spPr>
            <a:solidFill>
              <a:schemeClr val="accent6"/>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Analysis!$H$1833:$H$1845</c:f>
              <c:numCache>
                <c:formatCode>0.0%</c:formatCode>
                <c:ptCount val="13"/>
                <c:pt idx="0">
                  <c:v>0</c:v>
                </c:pt>
                <c:pt idx="1">
                  <c:v>7.0175438596491224E-2</c:v>
                </c:pt>
                <c:pt idx="2">
                  <c:v>0.19444444444444445</c:v>
                </c:pt>
                <c:pt idx="3">
                  <c:v>8.5106382978723402E-2</c:v>
                </c:pt>
                <c:pt idx="4">
                  <c:v>0</c:v>
                </c:pt>
                <c:pt idx="5">
                  <c:v>0.31168831168831168</c:v>
                </c:pt>
                <c:pt idx="6">
                  <c:v>0.2</c:v>
                </c:pt>
                <c:pt idx="7">
                  <c:v>0.16666666666666666</c:v>
                </c:pt>
                <c:pt idx="8">
                  <c:v>0.5</c:v>
                </c:pt>
                <c:pt idx="9">
                  <c:v>0.1111111111111111</c:v>
                </c:pt>
                <c:pt idx="10">
                  <c:v>6.9767441860465115E-2</c:v>
                </c:pt>
                <c:pt idx="11">
                  <c:v>0.66666666666666663</c:v>
                </c:pt>
                <c:pt idx="12">
                  <c:v>0.1111111111111111</c:v>
                </c:pt>
              </c:numCache>
            </c:numRef>
          </c:val>
          <c:extLst>
            <c:ext xmlns:c16="http://schemas.microsoft.com/office/drawing/2014/chart" uri="{C3380CC4-5D6E-409C-BE32-E72D297353CC}">
              <c16:uniqueId val="{00000005-D4E8-4317-AB21-1100D8955351}"/>
            </c:ext>
          </c:extLst>
        </c:ser>
        <c:dLbls>
          <c:showLegendKey val="0"/>
          <c:showVal val="0"/>
          <c:showCatName val="0"/>
          <c:showSerName val="0"/>
          <c:showPercent val="0"/>
          <c:showBubbleSize val="0"/>
        </c:dLbls>
        <c:gapWidth val="150"/>
        <c:overlap val="100"/>
        <c:axId val="399381904"/>
        <c:axId val="399386064"/>
      </c:barChart>
      <c:catAx>
        <c:axId val="39938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064"/>
        <c:crosses val="autoZero"/>
        <c:auto val="1"/>
        <c:lblAlgn val="ctr"/>
        <c:lblOffset val="100"/>
        <c:noMultiLvlLbl val="0"/>
      </c:catAx>
      <c:valAx>
        <c:axId val="399386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barriers to access CP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Analysis!$A$1946</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Analysis!$B$1932:$F$1932</c:f>
              <c:strCache>
                <c:ptCount val="5"/>
                <c:pt idx="0">
                  <c:v>Lack of transportation</c:v>
                </c:pt>
                <c:pt idx="1">
                  <c:v>Lack of awareness</c:v>
                </c:pt>
                <c:pt idx="2">
                  <c:v>Security problems</c:v>
                </c:pt>
                <c:pt idx="3">
                  <c:v>No services</c:v>
                </c:pt>
                <c:pt idx="4">
                  <c:v>Opening time not suitable for parents</c:v>
                </c:pt>
              </c:strCache>
            </c:strRef>
          </c:cat>
          <c:val>
            <c:numRef>
              <c:f>Analysis!$B$1946:$F$1946</c:f>
              <c:numCache>
                <c:formatCode>0.0%</c:formatCode>
                <c:ptCount val="5"/>
                <c:pt idx="0">
                  <c:v>0.4885245901639344</c:v>
                </c:pt>
                <c:pt idx="1">
                  <c:v>0.26885245901639343</c:v>
                </c:pt>
                <c:pt idx="2">
                  <c:v>0.20655737704918034</c:v>
                </c:pt>
                <c:pt idx="3">
                  <c:v>0.18688524590163935</c:v>
                </c:pt>
                <c:pt idx="4">
                  <c:v>7.8688524590163941E-2</c:v>
                </c:pt>
              </c:numCache>
            </c:numRef>
          </c:val>
          <c:extLst>
            <c:ext xmlns:c16="http://schemas.microsoft.com/office/drawing/2014/chart" uri="{C3380CC4-5D6E-409C-BE32-E72D297353CC}">
              <c16:uniqueId val="{00000000-34C4-43EA-98F0-1606A336ABF2}"/>
            </c:ext>
          </c:extLst>
        </c:ser>
        <c:dLbls>
          <c:dLblPos val="outEnd"/>
          <c:showLegendKey val="0"/>
          <c:showVal val="1"/>
          <c:showCatName val="0"/>
          <c:showSerName val="0"/>
          <c:showPercent val="0"/>
          <c:showBubbleSize val="0"/>
        </c:dLbls>
        <c:gapWidth val="150"/>
        <c:axId val="399383568"/>
        <c:axId val="399400208"/>
      </c:barChart>
      <c:catAx>
        <c:axId val="39938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0208"/>
        <c:crosses val="autoZero"/>
        <c:auto val="1"/>
        <c:lblAlgn val="ctr"/>
        <c:lblOffset val="100"/>
        <c:noMultiLvlLbl val="0"/>
      </c:catAx>
      <c:valAx>
        <c:axId val="3994002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Copy.xlsx]Analysis!PivotTable65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Analysis!$B$149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Analysis!$A$150:$A$162</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Analysis!$B$150:$B$162</c:f>
              <c:numCache>
                <c:formatCode>0.0%</c:formatCode>
                <c:ptCount val="12"/>
                <c:pt idx="0">
                  <c:v>3.205128205128205E-3</c:v>
                </c:pt>
                <c:pt idx="1">
                  <c:v>3.205128205128205E-3</c:v>
                </c:pt>
                <c:pt idx="2">
                  <c:v>3.5256410256410256E-2</c:v>
                </c:pt>
                <c:pt idx="3">
                  <c:v>4.807692307692308E-2</c:v>
                </c:pt>
                <c:pt idx="4">
                  <c:v>7.371794871794872E-2</c:v>
                </c:pt>
                <c:pt idx="5">
                  <c:v>8.0128205128205135E-2</c:v>
                </c:pt>
                <c:pt idx="6">
                  <c:v>9.9358974358974353E-2</c:v>
                </c:pt>
                <c:pt idx="7">
                  <c:v>9.6153846153846159E-2</c:v>
                </c:pt>
                <c:pt idx="8">
                  <c:v>0.15384615384615385</c:v>
                </c:pt>
                <c:pt idx="9">
                  <c:v>0.24358974358974358</c:v>
                </c:pt>
                <c:pt idx="10">
                  <c:v>0.12820512820512819</c:v>
                </c:pt>
                <c:pt idx="11">
                  <c:v>3.5256410256410256E-2</c:v>
                </c:pt>
              </c:numCache>
            </c:numRef>
          </c:val>
          <c:smooth val="0"/>
          <c:extLst>
            <c:ext xmlns:c16="http://schemas.microsoft.com/office/drawing/2014/chart" uri="{C3380CC4-5D6E-409C-BE32-E72D297353CC}">
              <c16:uniqueId val="{00000000-3556-47F1-81C9-DDDF28C3B344}"/>
            </c:ext>
          </c:extLst>
        </c:ser>
        <c:dLbls>
          <c:dLblPos val="t"/>
          <c:showLegendKey val="0"/>
          <c:showVal val="1"/>
          <c:showCatName val="0"/>
          <c:showSerName val="0"/>
          <c:showPercent val="0"/>
          <c:showBubbleSize val="0"/>
        </c:dLbls>
        <c:smooth val="0"/>
        <c:axId val="401272832"/>
        <c:axId val="401264928"/>
      </c:lineChart>
      <c:catAx>
        <c:axId val="40127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64928"/>
        <c:crosses val="autoZero"/>
        <c:auto val="1"/>
        <c:lblAlgn val="ctr"/>
        <c:lblOffset val="100"/>
        <c:noMultiLvlLbl val="0"/>
      </c:catAx>
      <c:valAx>
        <c:axId val="401264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Copy.xlsx]Analysis!PivotTable69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Analysis!$B$227</c:f>
              <c:strCache>
                <c:ptCount val="1"/>
                <c:pt idx="0">
                  <c:v>Total</c:v>
                </c:pt>
              </c:strCache>
            </c:strRef>
          </c:tx>
          <c:spPr>
            <a:ln w="28575" cap="rnd">
              <a:solidFill>
                <a:schemeClr val="accent1"/>
              </a:solidFill>
              <a:round/>
            </a:ln>
            <a:effectLst/>
          </c:spPr>
          <c:marker>
            <c:symbol val="none"/>
          </c:marker>
          <c:cat>
            <c:strRef>
              <c:f>Analysis!$A$228:$A$268</c:f>
              <c:strCache>
                <c:ptCount val="40"/>
                <c:pt idx="0">
                  <c:v>15</c:v>
                </c:pt>
                <c:pt idx="1">
                  <c:v>20</c:v>
                </c:pt>
                <c:pt idx="2">
                  <c:v>45</c:v>
                </c:pt>
                <c:pt idx="3">
                  <c:v>50</c:v>
                </c:pt>
                <c:pt idx="4">
                  <c:v>100</c:v>
                </c:pt>
                <c:pt idx="5">
                  <c:v>150</c:v>
                </c:pt>
                <c:pt idx="6">
                  <c:v>200</c:v>
                </c:pt>
                <c:pt idx="7">
                  <c:v>250</c:v>
                </c:pt>
                <c:pt idx="8">
                  <c:v>300</c:v>
                </c:pt>
                <c:pt idx="9">
                  <c:v>400</c:v>
                </c:pt>
                <c:pt idx="10">
                  <c:v>450</c:v>
                </c:pt>
                <c:pt idx="11">
                  <c:v>500</c:v>
                </c:pt>
                <c:pt idx="12">
                  <c:v>550</c:v>
                </c:pt>
                <c:pt idx="13">
                  <c:v>600</c:v>
                </c:pt>
                <c:pt idx="14">
                  <c:v>700</c:v>
                </c:pt>
                <c:pt idx="15">
                  <c:v>750</c:v>
                </c:pt>
                <c:pt idx="16">
                  <c:v>800</c:v>
                </c:pt>
                <c:pt idx="17">
                  <c:v>850</c:v>
                </c:pt>
                <c:pt idx="18">
                  <c:v>900</c:v>
                </c:pt>
                <c:pt idx="19">
                  <c:v>1000</c:v>
                </c:pt>
                <c:pt idx="20">
                  <c:v>1050</c:v>
                </c:pt>
                <c:pt idx="21">
                  <c:v>1100</c:v>
                </c:pt>
                <c:pt idx="22">
                  <c:v>1200</c:v>
                </c:pt>
                <c:pt idx="23">
                  <c:v>1300</c:v>
                </c:pt>
                <c:pt idx="24">
                  <c:v>1350</c:v>
                </c:pt>
                <c:pt idx="25">
                  <c:v>1400</c:v>
                </c:pt>
                <c:pt idx="26">
                  <c:v>1500</c:v>
                </c:pt>
                <c:pt idx="27">
                  <c:v>1700</c:v>
                </c:pt>
                <c:pt idx="28">
                  <c:v>1800</c:v>
                </c:pt>
                <c:pt idx="29">
                  <c:v>2000</c:v>
                </c:pt>
                <c:pt idx="30">
                  <c:v>2100</c:v>
                </c:pt>
                <c:pt idx="31">
                  <c:v>2200</c:v>
                </c:pt>
                <c:pt idx="32">
                  <c:v>2500</c:v>
                </c:pt>
                <c:pt idx="33">
                  <c:v>2800</c:v>
                </c:pt>
                <c:pt idx="34">
                  <c:v>3000</c:v>
                </c:pt>
                <c:pt idx="35">
                  <c:v>3200</c:v>
                </c:pt>
                <c:pt idx="36">
                  <c:v>3500</c:v>
                </c:pt>
                <c:pt idx="37">
                  <c:v>4000</c:v>
                </c:pt>
                <c:pt idx="38">
                  <c:v>4500</c:v>
                </c:pt>
                <c:pt idx="39">
                  <c:v>5000</c:v>
                </c:pt>
              </c:strCache>
            </c:strRef>
          </c:cat>
          <c:val>
            <c:numRef>
              <c:f>Analysis!$B$228:$B$268</c:f>
              <c:numCache>
                <c:formatCode>General</c:formatCode>
                <c:ptCount val="40"/>
                <c:pt idx="0">
                  <c:v>3</c:v>
                </c:pt>
                <c:pt idx="1">
                  <c:v>3</c:v>
                </c:pt>
                <c:pt idx="2">
                  <c:v>1</c:v>
                </c:pt>
                <c:pt idx="3">
                  <c:v>1</c:v>
                </c:pt>
                <c:pt idx="4">
                  <c:v>2</c:v>
                </c:pt>
                <c:pt idx="5">
                  <c:v>1</c:v>
                </c:pt>
                <c:pt idx="6">
                  <c:v>6</c:v>
                </c:pt>
                <c:pt idx="7">
                  <c:v>2</c:v>
                </c:pt>
                <c:pt idx="8">
                  <c:v>14</c:v>
                </c:pt>
                <c:pt idx="9">
                  <c:v>13</c:v>
                </c:pt>
                <c:pt idx="10">
                  <c:v>1</c:v>
                </c:pt>
                <c:pt idx="11">
                  <c:v>32</c:v>
                </c:pt>
                <c:pt idx="12">
                  <c:v>1</c:v>
                </c:pt>
                <c:pt idx="13">
                  <c:v>18</c:v>
                </c:pt>
                <c:pt idx="14">
                  <c:v>26</c:v>
                </c:pt>
                <c:pt idx="15">
                  <c:v>1</c:v>
                </c:pt>
                <c:pt idx="16">
                  <c:v>24</c:v>
                </c:pt>
                <c:pt idx="17">
                  <c:v>1</c:v>
                </c:pt>
                <c:pt idx="18">
                  <c:v>4</c:v>
                </c:pt>
                <c:pt idx="19">
                  <c:v>66</c:v>
                </c:pt>
                <c:pt idx="20">
                  <c:v>1</c:v>
                </c:pt>
                <c:pt idx="21">
                  <c:v>3</c:v>
                </c:pt>
                <c:pt idx="22">
                  <c:v>19</c:v>
                </c:pt>
                <c:pt idx="23">
                  <c:v>4</c:v>
                </c:pt>
                <c:pt idx="24">
                  <c:v>1</c:v>
                </c:pt>
                <c:pt idx="25">
                  <c:v>5</c:v>
                </c:pt>
                <c:pt idx="26">
                  <c:v>57</c:v>
                </c:pt>
                <c:pt idx="27">
                  <c:v>4</c:v>
                </c:pt>
                <c:pt idx="28">
                  <c:v>3</c:v>
                </c:pt>
                <c:pt idx="29">
                  <c:v>30</c:v>
                </c:pt>
                <c:pt idx="30">
                  <c:v>2</c:v>
                </c:pt>
                <c:pt idx="31">
                  <c:v>1</c:v>
                </c:pt>
                <c:pt idx="32">
                  <c:v>10</c:v>
                </c:pt>
                <c:pt idx="33">
                  <c:v>1</c:v>
                </c:pt>
                <c:pt idx="34">
                  <c:v>19</c:v>
                </c:pt>
                <c:pt idx="35">
                  <c:v>1</c:v>
                </c:pt>
                <c:pt idx="36">
                  <c:v>8</c:v>
                </c:pt>
                <c:pt idx="37">
                  <c:v>2</c:v>
                </c:pt>
                <c:pt idx="38">
                  <c:v>1</c:v>
                </c:pt>
                <c:pt idx="39">
                  <c:v>5</c:v>
                </c:pt>
              </c:numCache>
            </c:numRef>
          </c:val>
          <c:smooth val="0"/>
          <c:extLst>
            <c:ext xmlns:c16="http://schemas.microsoft.com/office/drawing/2014/chart" uri="{C3380CC4-5D6E-409C-BE32-E72D297353CC}">
              <c16:uniqueId val="{00000000-E860-4B94-B636-F5D551642BA0}"/>
            </c:ext>
          </c:extLst>
        </c:ser>
        <c:dLbls>
          <c:showLegendKey val="0"/>
          <c:showVal val="0"/>
          <c:showCatName val="0"/>
          <c:showSerName val="0"/>
          <c:showPercent val="0"/>
          <c:showBubbleSize val="0"/>
        </c:dLbls>
        <c:smooth val="0"/>
        <c:axId val="401279072"/>
        <c:axId val="401260768"/>
      </c:lineChart>
      <c:catAx>
        <c:axId val="4012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60768"/>
        <c:crosses val="autoZero"/>
        <c:auto val="1"/>
        <c:lblAlgn val="ctr"/>
        <c:lblOffset val="100"/>
        <c:noMultiLvlLbl val="0"/>
      </c:catAx>
      <c:valAx>
        <c:axId val="401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7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Copy.xlsx]Analysis!PivotTable70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Respondetns</a:t>
            </a:r>
            <a:r>
              <a:rPr lang="en-US" baseline="0"/>
              <a:t> HH monthly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Analysis!$B$271</c:f>
              <c:strCache>
                <c:ptCount val="1"/>
                <c:pt idx="0">
                  <c:v>Total</c:v>
                </c:pt>
              </c:strCache>
            </c:strRef>
          </c:tx>
          <c:spPr>
            <a:ln w="28575" cap="rnd">
              <a:solidFill>
                <a:schemeClr val="accent1"/>
              </a:solidFill>
              <a:round/>
            </a:ln>
            <a:effectLst/>
          </c:spPr>
          <c:marker>
            <c:symbol val="none"/>
          </c:marker>
          <c:cat>
            <c:strRef>
              <c:f>Analysis!$A$272:$A$309</c:f>
              <c:strCache>
                <c:ptCount val="37"/>
                <c:pt idx="0">
                  <c:v>0</c:v>
                </c:pt>
                <c:pt idx="1">
                  <c:v>20</c:v>
                </c:pt>
                <c:pt idx="2">
                  <c:v>75</c:v>
                </c:pt>
                <c:pt idx="3">
                  <c:v>90</c:v>
                </c:pt>
                <c:pt idx="4">
                  <c:v>100</c:v>
                </c:pt>
                <c:pt idx="5">
                  <c:v>150</c:v>
                </c:pt>
                <c:pt idx="6">
                  <c:v>160</c:v>
                </c:pt>
                <c:pt idx="7">
                  <c:v>170</c:v>
                </c:pt>
                <c:pt idx="8">
                  <c:v>200</c:v>
                </c:pt>
                <c:pt idx="9">
                  <c:v>250</c:v>
                </c:pt>
                <c:pt idx="10">
                  <c:v>300</c:v>
                </c:pt>
                <c:pt idx="11">
                  <c:v>350</c:v>
                </c:pt>
                <c:pt idx="12">
                  <c:v>400</c:v>
                </c:pt>
                <c:pt idx="13">
                  <c:v>450</c:v>
                </c:pt>
                <c:pt idx="14">
                  <c:v>500</c:v>
                </c:pt>
                <c:pt idx="15">
                  <c:v>550</c:v>
                </c:pt>
                <c:pt idx="16">
                  <c:v>600</c:v>
                </c:pt>
                <c:pt idx="17">
                  <c:v>700</c:v>
                </c:pt>
                <c:pt idx="18">
                  <c:v>750</c:v>
                </c:pt>
                <c:pt idx="19">
                  <c:v>800</c:v>
                </c:pt>
                <c:pt idx="20">
                  <c:v>900</c:v>
                </c:pt>
                <c:pt idx="21">
                  <c:v>1000</c:v>
                </c:pt>
                <c:pt idx="22">
                  <c:v>1200</c:v>
                </c:pt>
                <c:pt idx="23">
                  <c:v>1250</c:v>
                </c:pt>
                <c:pt idx="24">
                  <c:v>1300</c:v>
                </c:pt>
                <c:pt idx="25">
                  <c:v>1500</c:v>
                </c:pt>
                <c:pt idx="26">
                  <c:v>1700</c:v>
                </c:pt>
                <c:pt idx="27">
                  <c:v>1800</c:v>
                </c:pt>
                <c:pt idx="28">
                  <c:v>2000</c:v>
                </c:pt>
                <c:pt idx="29">
                  <c:v>2200</c:v>
                </c:pt>
                <c:pt idx="30">
                  <c:v>2400</c:v>
                </c:pt>
                <c:pt idx="31">
                  <c:v>2500</c:v>
                </c:pt>
                <c:pt idx="32">
                  <c:v>2800</c:v>
                </c:pt>
                <c:pt idx="33">
                  <c:v>3000</c:v>
                </c:pt>
                <c:pt idx="34">
                  <c:v>3500</c:v>
                </c:pt>
                <c:pt idx="35">
                  <c:v>4000</c:v>
                </c:pt>
                <c:pt idx="36">
                  <c:v>5000</c:v>
                </c:pt>
              </c:strCache>
            </c:strRef>
          </c:cat>
          <c:val>
            <c:numRef>
              <c:f>Analysis!$B$272:$B$309</c:f>
              <c:numCache>
                <c:formatCode>General</c:formatCode>
                <c:ptCount val="37"/>
                <c:pt idx="0">
                  <c:v>34</c:v>
                </c:pt>
                <c:pt idx="1">
                  <c:v>1</c:v>
                </c:pt>
                <c:pt idx="2">
                  <c:v>1</c:v>
                </c:pt>
                <c:pt idx="3">
                  <c:v>1</c:v>
                </c:pt>
                <c:pt idx="4">
                  <c:v>20</c:v>
                </c:pt>
                <c:pt idx="5">
                  <c:v>18</c:v>
                </c:pt>
                <c:pt idx="6">
                  <c:v>2</c:v>
                </c:pt>
                <c:pt idx="7">
                  <c:v>2</c:v>
                </c:pt>
                <c:pt idx="8">
                  <c:v>33</c:v>
                </c:pt>
                <c:pt idx="9">
                  <c:v>7</c:v>
                </c:pt>
                <c:pt idx="10">
                  <c:v>43</c:v>
                </c:pt>
                <c:pt idx="11">
                  <c:v>17</c:v>
                </c:pt>
                <c:pt idx="12">
                  <c:v>42</c:v>
                </c:pt>
                <c:pt idx="13">
                  <c:v>4</c:v>
                </c:pt>
                <c:pt idx="14">
                  <c:v>43</c:v>
                </c:pt>
                <c:pt idx="15">
                  <c:v>1</c:v>
                </c:pt>
                <c:pt idx="16">
                  <c:v>16</c:v>
                </c:pt>
                <c:pt idx="17">
                  <c:v>9</c:v>
                </c:pt>
                <c:pt idx="18">
                  <c:v>3</c:v>
                </c:pt>
                <c:pt idx="19">
                  <c:v>14</c:v>
                </c:pt>
                <c:pt idx="20">
                  <c:v>5</c:v>
                </c:pt>
                <c:pt idx="21">
                  <c:v>24</c:v>
                </c:pt>
                <c:pt idx="22">
                  <c:v>6</c:v>
                </c:pt>
                <c:pt idx="23">
                  <c:v>1</c:v>
                </c:pt>
                <c:pt idx="24">
                  <c:v>1</c:v>
                </c:pt>
                <c:pt idx="25">
                  <c:v>18</c:v>
                </c:pt>
                <c:pt idx="26">
                  <c:v>1</c:v>
                </c:pt>
                <c:pt idx="27">
                  <c:v>2</c:v>
                </c:pt>
                <c:pt idx="28">
                  <c:v>15</c:v>
                </c:pt>
                <c:pt idx="29">
                  <c:v>1</c:v>
                </c:pt>
                <c:pt idx="30">
                  <c:v>1</c:v>
                </c:pt>
                <c:pt idx="31">
                  <c:v>4</c:v>
                </c:pt>
                <c:pt idx="32">
                  <c:v>1</c:v>
                </c:pt>
                <c:pt idx="33">
                  <c:v>1</c:v>
                </c:pt>
                <c:pt idx="34">
                  <c:v>1</c:v>
                </c:pt>
                <c:pt idx="35">
                  <c:v>1</c:v>
                </c:pt>
                <c:pt idx="36">
                  <c:v>3</c:v>
                </c:pt>
              </c:numCache>
            </c:numRef>
          </c:val>
          <c:smooth val="0"/>
          <c:extLst>
            <c:ext xmlns:c16="http://schemas.microsoft.com/office/drawing/2014/chart" uri="{C3380CC4-5D6E-409C-BE32-E72D297353CC}">
              <c16:uniqueId val="{00000000-3A7D-410D-B2D9-09CE1A51FE80}"/>
            </c:ext>
          </c:extLst>
        </c:ser>
        <c:dLbls>
          <c:showLegendKey val="0"/>
          <c:showVal val="0"/>
          <c:showCatName val="0"/>
          <c:showSerName val="0"/>
          <c:showPercent val="0"/>
          <c:showBubbleSize val="0"/>
        </c:dLbls>
        <c:smooth val="0"/>
        <c:axId val="625295760"/>
        <c:axId val="625290352"/>
      </c:lineChart>
      <c:catAx>
        <c:axId val="625295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90352"/>
        <c:crosses val="autoZero"/>
        <c:auto val="1"/>
        <c:lblAlgn val="ctr"/>
        <c:lblOffset val="100"/>
        <c:noMultiLvlLbl val="0"/>
      </c:catAx>
      <c:valAx>
        <c:axId val="62529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respondents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9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Analysis!$A$780</c:f>
              <c:strCache>
                <c:ptCount val="1"/>
                <c:pt idx="0">
                  <c:v>What the reason of not having access to maternal health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Analysis!$B$780:$H$780</c:f>
              <c:strCache>
                <c:ptCount val="7"/>
                <c:pt idx="0">
                  <c:v>Transportation issues</c:v>
                </c:pt>
                <c:pt idx="1">
                  <c:v>Financial issues</c:v>
                </c:pt>
                <c:pt idx="2">
                  <c:v>No services available</c:v>
                </c:pt>
                <c:pt idx="3">
                  <c:v>Security issues</c:v>
                </c:pt>
                <c:pt idx="4">
                  <c:v>Cultural factors</c:v>
                </c:pt>
                <c:pt idx="5">
                  <c:v>Other</c:v>
                </c:pt>
                <c:pt idx="6">
                  <c:v>Do not know</c:v>
                </c:pt>
              </c:strCache>
            </c:strRef>
          </c:cat>
          <c:val>
            <c:numRef>
              <c:f>Analysis!$B$794:$H$794</c:f>
              <c:numCache>
                <c:formatCode>0.0%</c:formatCode>
                <c:ptCount val="7"/>
                <c:pt idx="0">
                  <c:v>0.518987341772152</c:v>
                </c:pt>
                <c:pt idx="1">
                  <c:v>0.44303797468354433</c:v>
                </c:pt>
                <c:pt idx="2">
                  <c:v>0.30379746835443044</c:v>
                </c:pt>
                <c:pt idx="3">
                  <c:v>0.17721518987341772</c:v>
                </c:pt>
                <c:pt idx="4">
                  <c:v>5.0632911392405063E-2</c:v>
                </c:pt>
                <c:pt idx="5">
                  <c:v>6.3291139240506333E-2</c:v>
                </c:pt>
                <c:pt idx="6">
                  <c:v>1.2658227848101266E-2</c:v>
                </c:pt>
              </c:numCache>
            </c:numRef>
          </c:val>
          <c:extLst>
            <c:ext xmlns:c16="http://schemas.microsoft.com/office/drawing/2014/chart" uri="{C3380CC4-5D6E-409C-BE32-E72D297353CC}">
              <c16:uniqueId val="{00000000-A53F-4FC1-8B50-28BD72FB1793}"/>
            </c:ext>
          </c:extLst>
        </c:ser>
        <c:dLbls>
          <c:dLblPos val="outEnd"/>
          <c:showLegendKey val="0"/>
          <c:showVal val="1"/>
          <c:showCatName val="0"/>
          <c:showSerName val="0"/>
          <c:showPercent val="0"/>
          <c:showBubbleSize val="0"/>
        </c:dLbls>
        <c:gapWidth val="219"/>
        <c:overlap val="-27"/>
        <c:axId val="161951392"/>
        <c:axId val="161953472"/>
      </c:barChart>
      <c:catAx>
        <c:axId val="16195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3472"/>
        <c:crosses val="autoZero"/>
        <c:auto val="1"/>
        <c:lblAlgn val="ctr"/>
        <c:lblOffset val="100"/>
        <c:noMultiLvlLbl val="0"/>
      </c:catAx>
      <c:valAx>
        <c:axId val="161953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Analysis!$A$1085</c:f>
              <c:strCache>
                <c:ptCount val="1"/>
                <c:pt idx="0">
                  <c:v>In your opinion, should children above 6 months eat a variety of different types of foods each day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1-4D39-8000-CCB8393BA1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D1-4D39-8000-CCB8393BA1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D1-4D39-8000-CCB8393BA1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(Analysis!$F$1087,Analysis!$D$1087,Analysis!$B$1087)</c:f>
              <c:strCache>
                <c:ptCount val="3"/>
                <c:pt idx="0">
                  <c:v>Yes</c:v>
                </c:pt>
                <c:pt idx="1">
                  <c:v>No</c:v>
                </c:pt>
                <c:pt idx="2">
                  <c:v>Do not know</c:v>
                </c:pt>
              </c:strCache>
            </c:strRef>
          </c:cat>
          <c:val>
            <c:numRef>
              <c:f>(Analysis!$G$1102,Analysis!$E$1102,Analysis!$C$1102)</c:f>
              <c:numCache>
                <c:formatCode>0.0%</c:formatCode>
                <c:ptCount val="3"/>
                <c:pt idx="0">
                  <c:v>0.79076086956521741</c:v>
                </c:pt>
                <c:pt idx="1">
                  <c:v>0.11684782608695653</c:v>
                </c:pt>
                <c:pt idx="2">
                  <c:v>9.2391304347826081E-2</c:v>
                </c:pt>
              </c:numCache>
            </c:numRef>
          </c:val>
          <c:extLst>
            <c:ext xmlns:c16="http://schemas.microsoft.com/office/drawing/2014/chart" uri="{C3380CC4-5D6E-409C-BE32-E72D297353CC}">
              <c16:uniqueId val="{00000000-7D4A-4225-AFF0-0A40492F00B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Analysis!$A$1105</c:f>
              <c:strCache>
                <c:ptCount val="1"/>
                <c:pt idx="0">
                  <c:v>In your opinion, should pregnant or lactating women eat more food than usual during pregnancy or breastfeeding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B0-4555-8A6C-7AB10D262A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B0-4555-8A6C-7AB10D262A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B0-4555-8A6C-7AB10D262A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(Analysis!$F$1087,Analysis!$D$1087,Analysis!$B$1087)</c:f>
              <c:strCache>
                <c:ptCount val="3"/>
                <c:pt idx="0">
                  <c:v>Yes</c:v>
                </c:pt>
                <c:pt idx="1">
                  <c:v>No</c:v>
                </c:pt>
                <c:pt idx="2">
                  <c:v>Do not know</c:v>
                </c:pt>
              </c:strCache>
            </c:strRef>
          </c:cat>
          <c:val>
            <c:numRef>
              <c:f>(Analysis!$G$1122,Analysis!$E$1122,Analysis!$C$1122)</c:f>
              <c:numCache>
                <c:formatCode>0.0%</c:formatCode>
                <c:ptCount val="3"/>
                <c:pt idx="0">
                  <c:v>0.92663043478260865</c:v>
                </c:pt>
                <c:pt idx="1">
                  <c:v>1.358695652173913E-2</c:v>
                </c:pt>
                <c:pt idx="2">
                  <c:v>5.9782608695652176E-2</c:v>
                </c:pt>
              </c:numCache>
            </c:numRef>
          </c:val>
          <c:extLst>
            <c:ext xmlns:c16="http://schemas.microsoft.com/office/drawing/2014/chart" uri="{C3380CC4-5D6E-409C-BE32-E72D297353CC}">
              <c16:uniqueId val="{00000006-77B0-4555-8A6C-7AB10D262AB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Analysis!$A$1352</c:f>
              <c:strCache>
                <c:ptCount val="1"/>
                <c:pt idx="0">
                  <c:v>Do you think it will be a long term issue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44-4821-8905-C7F28C17DE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44-4821-8905-C7F28C17DE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44-4821-8905-C7F28C17DE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44-4821-8905-C7F28C17DE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44-4821-8905-C7F28C17DE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(Analysis!$B$1354,Analysis!$D$1354,Analysis!$F$1354,Analysis!$H$1354,Analysis!$J$1354)</c:f>
              <c:strCache>
                <c:ptCount val="5"/>
                <c:pt idx="0">
                  <c:v>Yes, - high severity (highly impacting daily activities)</c:v>
                </c:pt>
                <c:pt idx="1">
                  <c:v>Yes, - high severity (impairing daily activities)</c:v>
                </c:pt>
                <c:pt idx="2">
                  <c:v>Yes – moderate severity (slightly impacting daily activities)</c:v>
                </c:pt>
                <c:pt idx="3">
                  <c:v>No – it's a minor injury</c:v>
                </c:pt>
                <c:pt idx="4">
                  <c:v>Prefer not to answer</c:v>
                </c:pt>
              </c:strCache>
            </c:strRef>
          </c:cat>
          <c:val>
            <c:numRef>
              <c:f>(Analysis!$C$1369,Analysis!$E$1369,Analysis!$G$1369,Analysis!$I$1369,Analysis!$K$1369)</c:f>
              <c:numCache>
                <c:formatCode>0.0%</c:formatCode>
                <c:ptCount val="5"/>
                <c:pt idx="0">
                  <c:v>0.17924528301886791</c:v>
                </c:pt>
                <c:pt idx="1">
                  <c:v>0.23584905660377359</c:v>
                </c:pt>
                <c:pt idx="2">
                  <c:v>0.31132075471698112</c:v>
                </c:pt>
                <c:pt idx="3">
                  <c:v>0.25471698113207547</c:v>
                </c:pt>
                <c:pt idx="4">
                  <c:v>1.8867924528301886E-2</c:v>
                </c:pt>
              </c:numCache>
            </c:numRef>
          </c:val>
          <c:extLst>
            <c:ext xmlns:c16="http://schemas.microsoft.com/office/drawing/2014/chart" uri="{C3380CC4-5D6E-409C-BE32-E72D297353CC}">
              <c16:uniqueId val="{00000000-5C2C-45C1-8EE7-A405278A89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Analysis!$A$1426</c:f>
              <c:strCache>
                <c:ptCount val="1"/>
                <c:pt idx="0">
                  <c:v>Received any assistive devices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FD-4721-8727-72F15A801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FD-4721-8727-72F15A8012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D-4721-8727-72F15A8012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D-4721-8727-72F15A801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(Analysis!$B$1428,Analysis!$D$1428,Analysis!$F$1428,Analysis!$H$1428)</c:f>
              <c:strCache>
                <c:ptCount val="4"/>
                <c:pt idx="0">
                  <c:v>No, but we need one</c:v>
                </c:pt>
                <c:pt idx="1">
                  <c:v>It is broken and need new one</c:v>
                </c:pt>
                <c:pt idx="2">
                  <c:v>Yes</c:v>
                </c:pt>
                <c:pt idx="3">
                  <c:v>No, not needed</c:v>
                </c:pt>
              </c:strCache>
            </c:strRef>
          </c:cat>
          <c:val>
            <c:numRef>
              <c:f>(Analysis!$C$1443,Analysis!$E$1443,Analysis!$G$1443,Analysis!$I$1443)</c:f>
              <c:numCache>
                <c:formatCode>0.0%</c:formatCode>
                <c:ptCount val="4"/>
                <c:pt idx="0">
                  <c:v>0.54716981132075471</c:v>
                </c:pt>
                <c:pt idx="1">
                  <c:v>2.8301886792452831E-2</c:v>
                </c:pt>
                <c:pt idx="2">
                  <c:v>0.13207547169811321</c:v>
                </c:pt>
                <c:pt idx="3">
                  <c:v>0.29245283018867924</c:v>
                </c:pt>
              </c:numCache>
            </c:numRef>
          </c:val>
          <c:extLst>
            <c:ext xmlns:c16="http://schemas.microsoft.com/office/drawing/2014/chart" uri="{C3380CC4-5D6E-409C-BE32-E72D297353CC}">
              <c16:uniqueId val="{00000000-D92D-45D2-A033-7168AA449EE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Types of emotional and social problems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Analysis!$A$1530</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Analysis!$B$1516:$R$1516</c:f>
              <c:strCache>
                <c:ptCount val="17"/>
                <c:pt idx="0">
                  <c:v>Fear</c:v>
                </c:pt>
                <c:pt idx="1">
                  <c:v>Economic issues</c:v>
                </c:pt>
                <c:pt idx="2">
                  <c:v>Sadness</c:v>
                </c:pt>
                <c:pt idx="3">
                  <c:v>Anger</c:v>
                </c:pt>
                <c:pt idx="4">
                  <c:v>Mood swings</c:v>
                </c:pt>
                <c:pt idx="5">
                  <c:v>Family conflict</c:v>
                </c:pt>
                <c:pt idx="6">
                  <c:v>Anxiety</c:v>
                </c:pt>
                <c:pt idx="7">
                  <c:v>Problems sleeping</c:v>
                </c:pt>
                <c:pt idx="8">
                  <c:v>Hopelessness</c:v>
                </c:pt>
                <c:pt idx="9">
                  <c:v>Problems Concentrating</c:v>
                </c:pt>
                <c:pt idx="10">
                  <c:v>Changes in Appetite</c:v>
                </c:pt>
                <c:pt idx="11">
                  <c:v>Conflict within community</c:v>
                </c:pt>
                <c:pt idx="12">
                  <c:v>Inability to carry out work or daily tasks</c:v>
                </c:pt>
                <c:pt idx="13">
                  <c:v>Substance/alcohol Abuse</c:v>
                </c:pt>
                <c:pt idx="14">
                  <c:v>Other</c:v>
                </c:pt>
                <c:pt idx="15">
                  <c:v>No problems</c:v>
                </c:pt>
                <c:pt idx="16">
                  <c:v>Do not know</c:v>
                </c:pt>
              </c:strCache>
            </c:strRef>
          </c:cat>
          <c:val>
            <c:numRef>
              <c:f>Analysis!$B$1530:$R$1530</c:f>
              <c:numCache>
                <c:formatCode>0.0%</c:formatCode>
                <c:ptCount val="17"/>
                <c:pt idx="0">
                  <c:v>0.48843930635838162</c:v>
                </c:pt>
                <c:pt idx="1">
                  <c:v>0.45086705202312144</c:v>
                </c:pt>
                <c:pt idx="2">
                  <c:v>0.38150289017341038</c:v>
                </c:pt>
                <c:pt idx="3">
                  <c:v>0.36705202312138729</c:v>
                </c:pt>
                <c:pt idx="4">
                  <c:v>0.2832369942196532</c:v>
                </c:pt>
                <c:pt idx="5">
                  <c:v>0.25433526011560692</c:v>
                </c:pt>
                <c:pt idx="6">
                  <c:v>0.23410404624277456</c:v>
                </c:pt>
                <c:pt idx="7">
                  <c:v>0.21098265895953755</c:v>
                </c:pt>
                <c:pt idx="8">
                  <c:v>0.13294797687861271</c:v>
                </c:pt>
                <c:pt idx="9">
                  <c:v>0.10693641618497109</c:v>
                </c:pt>
                <c:pt idx="10">
                  <c:v>0.10404624277456646</c:v>
                </c:pt>
                <c:pt idx="11">
                  <c:v>0.10115606936416183</c:v>
                </c:pt>
                <c:pt idx="12">
                  <c:v>9.8265895953757204E-2</c:v>
                </c:pt>
                <c:pt idx="13">
                  <c:v>2.8901734104046241E-3</c:v>
                </c:pt>
                <c:pt idx="14">
                  <c:v>1.7341040462427744E-2</c:v>
                </c:pt>
                <c:pt idx="15">
                  <c:v>9.2485549132947958E-2</c:v>
                </c:pt>
                <c:pt idx="16">
                  <c:v>1.7341040462427744E-2</c:v>
                </c:pt>
              </c:numCache>
            </c:numRef>
          </c:val>
          <c:extLst>
            <c:ext xmlns:c16="http://schemas.microsoft.com/office/drawing/2014/chart" uri="{C3380CC4-5D6E-409C-BE32-E72D297353CC}">
              <c16:uniqueId val="{00000000-C6E7-4223-A305-0260B8689C9E}"/>
            </c:ext>
          </c:extLst>
        </c:ser>
        <c:dLbls>
          <c:dLblPos val="outEnd"/>
          <c:showLegendKey val="0"/>
          <c:showVal val="1"/>
          <c:showCatName val="0"/>
          <c:showSerName val="0"/>
          <c:showPercent val="0"/>
          <c:showBubbleSize val="0"/>
        </c:dLbls>
        <c:gapWidth val="182"/>
        <c:axId val="625429296"/>
        <c:axId val="625425968"/>
      </c:barChart>
      <c:catAx>
        <c:axId val="625429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25968"/>
        <c:crosses val="autoZero"/>
        <c:auto val="1"/>
        <c:lblAlgn val="ctr"/>
        <c:lblOffset val="100"/>
        <c:noMultiLvlLbl val="0"/>
      </c:catAx>
      <c:valAx>
        <c:axId val="625425968"/>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2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Coping strategies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Analysis!$A$1588</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Analysis!$B$1574:$K$1574</c:f>
              <c:strCache>
                <c:ptCount val="10"/>
                <c:pt idx="0">
                  <c:v>Other</c:v>
                </c:pt>
                <c:pt idx="1">
                  <c:v>Drugs</c:v>
                </c:pt>
                <c:pt idx="2">
                  <c:v>Violence</c:v>
                </c:pt>
                <c:pt idx="3">
                  <c:v>Exercise</c:v>
                </c:pt>
                <c:pt idx="4">
                  <c:v>Withdrawal/Isolation</c:v>
                </c:pt>
                <c:pt idx="5">
                  <c:v>Has professional consultation</c:v>
                </c:pt>
                <c:pt idx="6">
                  <c:v>Smoking</c:v>
                </c:pt>
                <c:pt idx="7">
                  <c:v>Speaking to a friend</c:v>
                </c:pt>
                <c:pt idx="8">
                  <c:v>Speaking to a family member</c:v>
                </c:pt>
                <c:pt idx="9">
                  <c:v>Prayer</c:v>
                </c:pt>
              </c:strCache>
            </c:strRef>
          </c:cat>
          <c:val>
            <c:numRef>
              <c:f>Analysis!$B$1588:$K$1588</c:f>
              <c:numCache>
                <c:formatCode>0.0%</c:formatCode>
                <c:ptCount val="10"/>
                <c:pt idx="0">
                  <c:v>2.9220779220779224E-2</c:v>
                </c:pt>
                <c:pt idx="1">
                  <c:v>0</c:v>
                </c:pt>
                <c:pt idx="2">
                  <c:v>4.8701298701298704E-2</c:v>
                </c:pt>
                <c:pt idx="3">
                  <c:v>7.4675324675324686E-2</c:v>
                </c:pt>
                <c:pt idx="4">
                  <c:v>0.11363636363636365</c:v>
                </c:pt>
                <c:pt idx="5">
                  <c:v>0.12337662337662339</c:v>
                </c:pt>
                <c:pt idx="6">
                  <c:v>0.16883116883116886</c:v>
                </c:pt>
                <c:pt idx="7">
                  <c:v>0.28896103896103892</c:v>
                </c:pt>
                <c:pt idx="8">
                  <c:v>0.53896103896103897</c:v>
                </c:pt>
                <c:pt idx="9">
                  <c:v>0.64610389610389607</c:v>
                </c:pt>
              </c:numCache>
            </c:numRef>
          </c:val>
          <c:extLst>
            <c:ext xmlns:c16="http://schemas.microsoft.com/office/drawing/2014/chart" uri="{C3380CC4-5D6E-409C-BE32-E72D297353CC}">
              <c16:uniqueId val="{00000000-BE33-44E2-B52E-DA021C622DC4}"/>
            </c:ext>
          </c:extLst>
        </c:ser>
        <c:dLbls>
          <c:dLblPos val="outEnd"/>
          <c:showLegendKey val="0"/>
          <c:showVal val="1"/>
          <c:showCatName val="0"/>
          <c:showSerName val="0"/>
          <c:showPercent val="0"/>
          <c:showBubbleSize val="0"/>
        </c:dLbls>
        <c:gapWidth val="182"/>
        <c:axId val="625442192"/>
        <c:axId val="625448432"/>
      </c:barChart>
      <c:catAx>
        <c:axId val="62544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48432"/>
        <c:crosses val="autoZero"/>
        <c:auto val="1"/>
        <c:lblAlgn val="ctr"/>
        <c:lblOffset val="100"/>
        <c:noMultiLvlLbl val="0"/>
      </c:catAx>
      <c:valAx>
        <c:axId val="625448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4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8" Type="http://schemas.openxmlformats.org/officeDocument/2006/relationships/chart" Target="../charts/chart8.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542926</xdr:colOff>
      <xdr:row>59</xdr:row>
      <xdr:rowOff>152400</xdr:rowOff>
    </xdr:from>
    <xdr:to>
      <xdr:col>14</xdr:col>
      <xdr:colOff>28576</xdr:colOff>
      <xdr:row>71</xdr:row>
      <xdr:rowOff>95250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521970</xdr:colOff>
      <xdr:row>82</xdr:row>
      <xdr:rowOff>133349</xdr:rowOff>
    </xdr:from>
    <xdr:to>
      <xdr:col>24</xdr:col>
      <xdr:colOff>217170</xdr:colOff>
      <xdr:row>100</xdr:row>
      <xdr:rowOff>123824</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333375</xdr:colOff>
      <xdr:row>103</xdr:row>
      <xdr:rowOff>32385</xdr:rowOff>
    </xdr:from>
    <xdr:to>
      <xdr:col>27</xdr:col>
      <xdr:colOff>28575</xdr:colOff>
      <xdr:row>117</xdr:row>
      <xdr:rowOff>108585</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128</xdr:row>
      <xdr:rowOff>47625</xdr:rowOff>
    </xdr:from>
    <xdr:to>
      <xdr:col>13</xdr:col>
      <xdr:colOff>446913</xdr:colOff>
      <xdr:row>139</xdr:row>
      <xdr:rowOff>183261</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596265</xdr:colOff>
      <xdr:row>391</xdr:row>
      <xdr:rowOff>142875</xdr:rowOff>
    </xdr:from>
    <xdr:to>
      <xdr:col>22</xdr:col>
      <xdr:colOff>501015</xdr:colOff>
      <xdr:row>406</xdr:row>
      <xdr:rowOff>36195</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342900</xdr:colOff>
      <xdr:row>438</xdr:row>
      <xdr:rowOff>0</xdr:rowOff>
    </xdr:from>
    <xdr:to>
      <xdr:col>15</xdr:col>
      <xdr:colOff>437388</xdr:colOff>
      <xdr:row>449</xdr:row>
      <xdr:rowOff>135636</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342900</xdr:colOff>
      <xdr:row>473</xdr:row>
      <xdr:rowOff>95250</xdr:rowOff>
    </xdr:from>
    <xdr:to>
      <xdr:col>24</xdr:col>
      <xdr:colOff>236220</xdr:colOff>
      <xdr:row>488</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238125</xdr:colOff>
      <xdr:row>513</xdr:row>
      <xdr:rowOff>150495</xdr:rowOff>
    </xdr:from>
    <xdr:to>
      <xdr:col>21</xdr:col>
      <xdr:colOff>332613</xdr:colOff>
      <xdr:row>525</xdr:row>
      <xdr:rowOff>103251</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371475</xdr:colOff>
      <xdr:row>531</xdr:row>
      <xdr:rowOff>104775</xdr:rowOff>
    </xdr:from>
    <xdr:to>
      <xdr:col>15</xdr:col>
      <xdr:colOff>465963</xdr:colOff>
      <xdr:row>543</xdr:row>
      <xdr:rowOff>49911</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504825</xdr:colOff>
      <xdr:row>552</xdr:row>
      <xdr:rowOff>76200</xdr:rowOff>
    </xdr:from>
    <xdr:to>
      <xdr:col>15</xdr:col>
      <xdr:colOff>599313</xdr:colOff>
      <xdr:row>564</xdr:row>
      <xdr:rowOff>21336</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9525</xdr:colOff>
      <xdr:row>723</xdr:row>
      <xdr:rowOff>85725</xdr:rowOff>
    </xdr:from>
    <xdr:to>
      <xdr:col>17</xdr:col>
      <xdr:colOff>542925</xdr:colOff>
      <xdr:row>739</xdr:row>
      <xdr:rowOff>180975</xdr:rowOff>
    </xdr:to>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476250</xdr:colOff>
      <xdr:row>813</xdr:row>
      <xdr:rowOff>38100</xdr:rowOff>
    </xdr:from>
    <xdr:to>
      <xdr:col>19</xdr:col>
      <xdr:colOff>171450</xdr:colOff>
      <xdr:row>827</xdr:row>
      <xdr:rowOff>114300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133350</xdr:colOff>
      <xdr:row>867</xdr:row>
      <xdr:rowOff>133350</xdr:rowOff>
    </xdr:from>
    <xdr:to>
      <xdr:col>18</xdr:col>
      <xdr:colOff>438150</xdr:colOff>
      <xdr:row>882</xdr:row>
      <xdr:rowOff>19050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255270</xdr:colOff>
      <xdr:row>884</xdr:row>
      <xdr:rowOff>74295</xdr:rowOff>
    </xdr:from>
    <xdr:to>
      <xdr:col>27</xdr:col>
      <xdr:colOff>293370</xdr:colOff>
      <xdr:row>898</xdr:row>
      <xdr:rowOff>150495</xdr:rowOff>
    </xdr:to>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95250</xdr:colOff>
      <xdr:row>1141</xdr:row>
      <xdr:rowOff>100965</xdr:rowOff>
    </xdr:from>
    <xdr:to>
      <xdr:col>21</xdr:col>
      <xdr:colOff>266700</xdr:colOff>
      <xdr:row>1155</xdr:row>
      <xdr:rowOff>177165</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285750</xdr:colOff>
      <xdr:row>1196</xdr:row>
      <xdr:rowOff>114300</xdr:rowOff>
    </xdr:from>
    <xdr:to>
      <xdr:col>14</xdr:col>
      <xdr:colOff>590550</xdr:colOff>
      <xdr:row>1211</xdr:row>
      <xdr:rowOff>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451485</xdr:colOff>
      <xdr:row>1275</xdr:row>
      <xdr:rowOff>26670</xdr:rowOff>
    </xdr:from>
    <xdr:to>
      <xdr:col>15</xdr:col>
      <xdr:colOff>545973</xdr:colOff>
      <xdr:row>1286</xdr:row>
      <xdr:rowOff>154686</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169545</xdr:colOff>
      <xdr:row>1375</xdr:row>
      <xdr:rowOff>106680</xdr:rowOff>
    </xdr:from>
    <xdr:to>
      <xdr:col>16</xdr:col>
      <xdr:colOff>264033</xdr:colOff>
      <xdr:row>1387</xdr:row>
      <xdr:rowOff>51816</xdr:rowOff>
    </xdr:to>
    <xdr:graphicFrame macro="">
      <xdr:nvGraphicFramePr>
        <xdr:cNvPr id="22" name="Chart 21">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47625</xdr:colOff>
      <xdr:row>1407</xdr:row>
      <xdr:rowOff>133350</xdr:rowOff>
    </xdr:from>
    <xdr:to>
      <xdr:col>16</xdr:col>
      <xdr:colOff>352425</xdr:colOff>
      <xdr:row>1422</xdr:row>
      <xdr:rowOff>19050</xdr:rowOff>
    </xdr:to>
    <xdr:graphicFrame macro="">
      <xdr:nvGraphicFramePr>
        <xdr:cNvPr id="23" name="Chart 22">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462915</xdr:colOff>
      <xdr:row>1532</xdr:row>
      <xdr:rowOff>100965</xdr:rowOff>
    </xdr:from>
    <xdr:to>
      <xdr:col>20</xdr:col>
      <xdr:colOff>158115</xdr:colOff>
      <xdr:row>1546</xdr:row>
      <xdr:rowOff>177165</xdr:rowOff>
    </xdr:to>
    <xdr:graphicFrame macro="">
      <xdr:nvGraphicFramePr>
        <xdr:cNvPr id="25" name="Chart 24">
          <a:extLst>
            <a:ext uri="{FF2B5EF4-FFF2-40B4-BE49-F238E27FC236}">
              <a16:creationId xmlns:a16="http://schemas.microsoft.com/office/drawing/2014/main" id="{00000000-0008-0000-01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323850</xdr:colOff>
      <xdr:row>1606</xdr:row>
      <xdr:rowOff>160020</xdr:rowOff>
    </xdr:from>
    <xdr:to>
      <xdr:col>21</xdr:col>
      <xdr:colOff>190500</xdr:colOff>
      <xdr:row>1621</xdr:row>
      <xdr:rowOff>53340</xdr:rowOff>
    </xdr:to>
    <xdr:graphicFrame macro="">
      <xdr:nvGraphicFramePr>
        <xdr:cNvPr id="27" name="Chart 26">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600074</xdr:colOff>
      <xdr:row>1661</xdr:row>
      <xdr:rowOff>28575</xdr:rowOff>
    </xdr:from>
    <xdr:to>
      <xdr:col>23</xdr:col>
      <xdr:colOff>552449</xdr:colOff>
      <xdr:row>1672</xdr:row>
      <xdr:rowOff>152400</xdr:rowOff>
    </xdr:to>
    <xdr:graphicFrame macro="">
      <xdr:nvGraphicFramePr>
        <xdr:cNvPr id="28" name="Chart 27">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186690</xdr:colOff>
      <xdr:row>1759</xdr:row>
      <xdr:rowOff>7619</xdr:rowOff>
    </xdr:from>
    <xdr:to>
      <xdr:col>28</xdr:col>
      <xdr:colOff>434340</xdr:colOff>
      <xdr:row>1777</xdr:row>
      <xdr:rowOff>20954</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529589</xdr:colOff>
      <xdr:row>1797</xdr:row>
      <xdr:rowOff>30480</xdr:rowOff>
    </xdr:from>
    <xdr:to>
      <xdr:col>24</xdr:col>
      <xdr:colOff>139064</xdr:colOff>
      <xdr:row>1813</xdr:row>
      <xdr:rowOff>0</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13</xdr:col>
      <xdr:colOff>363855</xdr:colOff>
      <xdr:row>1964</xdr:row>
      <xdr:rowOff>102870</xdr:rowOff>
    </xdr:from>
    <xdr:to>
      <xdr:col>25</xdr:col>
      <xdr:colOff>11430</xdr:colOff>
      <xdr:row>1978</xdr:row>
      <xdr:rowOff>179070</xdr:rowOff>
    </xdr:to>
    <xdr:graphicFrame macro="">
      <xdr:nvGraphicFramePr>
        <xdr:cNvPr id="32" name="Chart 31">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470534</xdr:colOff>
      <xdr:row>1833</xdr:row>
      <xdr:rowOff>87630</xdr:rowOff>
    </xdr:from>
    <xdr:to>
      <xdr:col>22</xdr:col>
      <xdr:colOff>51435</xdr:colOff>
      <xdr:row>1847</xdr:row>
      <xdr:rowOff>163830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19</xdr:col>
      <xdr:colOff>512444</xdr:colOff>
      <xdr:row>1950</xdr:row>
      <xdr:rowOff>11430</xdr:rowOff>
    </xdr:from>
    <xdr:to>
      <xdr:col>30</xdr:col>
      <xdr:colOff>102869</xdr:colOff>
      <xdr:row>1964</xdr:row>
      <xdr:rowOff>87630</xdr:rowOff>
    </xdr:to>
    <xdr:graphicFrame macro="">
      <xdr:nvGraphicFramePr>
        <xdr:cNvPr id="34" name="Chart 33">
          <a:extLst>
            <a:ext uri="{FF2B5EF4-FFF2-40B4-BE49-F238E27FC236}">
              <a16:creationId xmlns:a16="http://schemas.microsoft.com/office/drawing/2014/main" id="{00000000-0008-0000-01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487680</xdr:colOff>
      <xdr:row>147</xdr:row>
      <xdr:rowOff>87630</xdr:rowOff>
    </xdr:from>
    <xdr:to>
      <xdr:col>12</xdr:col>
      <xdr:colOff>182880</xdr:colOff>
      <xdr:row>162</xdr:row>
      <xdr:rowOff>87630</xdr:rowOff>
    </xdr:to>
    <xdr:graphicFrame macro="">
      <xdr:nvGraphicFramePr>
        <xdr:cNvPr id="3" name="Chart 2">
          <a:extLst>
            <a:ext uri="{FF2B5EF4-FFF2-40B4-BE49-F238E27FC236}">
              <a16:creationId xmlns:a16="http://schemas.microsoft.com/office/drawing/2014/main" id="{AD6B7411-3C6B-4AC9-9A43-893FAAF55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434340</xdr:colOff>
      <xdr:row>230</xdr:row>
      <xdr:rowOff>80010</xdr:rowOff>
    </xdr:from>
    <xdr:to>
      <xdr:col>9</xdr:col>
      <xdr:colOff>91440</xdr:colOff>
      <xdr:row>245</xdr:row>
      <xdr:rowOff>80010</xdr:rowOff>
    </xdr:to>
    <xdr:graphicFrame macro="">
      <xdr:nvGraphicFramePr>
        <xdr:cNvPr id="21" name="Chart 20">
          <a:extLst>
            <a:ext uri="{FF2B5EF4-FFF2-40B4-BE49-F238E27FC236}">
              <a16:creationId xmlns:a16="http://schemas.microsoft.com/office/drawing/2014/main" id="{4F50C9ED-564F-4414-BA00-9DAC85005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13</xdr:col>
      <xdr:colOff>68580</xdr:colOff>
      <xdr:row>258</xdr:row>
      <xdr:rowOff>133350</xdr:rowOff>
    </xdr:from>
    <xdr:to>
      <xdr:col>20</xdr:col>
      <xdr:colOff>373380</xdr:colOff>
      <xdr:row>273</xdr:row>
      <xdr:rowOff>133350</xdr:rowOff>
    </xdr:to>
    <xdr:graphicFrame macro="">
      <xdr:nvGraphicFramePr>
        <xdr:cNvPr id="35" name="Chart 34">
          <a:extLst>
            <a:ext uri="{FF2B5EF4-FFF2-40B4-BE49-F238E27FC236}">
              <a16:creationId xmlns:a16="http://schemas.microsoft.com/office/drawing/2014/main" id="{CDD903B0-DFB2-45F2-80C0-666CD8686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9</xdr:col>
      <xdr:colOff>327660</xdr:colOff>
      <xdr:row>778</xdr:row>
      <xdr:rowOff>163830</xdr:rowOff>
    </xdr:from>
    <xdr:to>
      <xdr:col>17</xdr:col>
      <xdr:colOff>22860</xdr:colOff>
      <xdr:row>793</xdr:row>
      <xdr:rowOff>163830</xdr:rowOff>
    </xdr:to>
    <xdr:graphicFrame macro="">
      <xdr:nvGraphicFramePr>
        <xdr:cNvPr id="38" name="Chart 37">
          <a:extLst>
            <a:ext uri="{FF2B5EF4-FFF2-40B4-BE49-F238E27FC236}">
              <a16:creationId xmlns:a16="http://schemas.microsoft.com/office/drawing/2014/main" id="{B9967671-9DA5-4F22-9DBF-97EAEC945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11</xdr:col>
      <xdr:colOff>49530</xdr:colOff>
      <xdr:row>1083</xdr:row>
      <xdr:rowOff>3810</xdr:rowOff>
    </xdr:from>
    <xdr:to>
      <xdr:col>16</xdr:col>
      <xdr:colOff>45720</xdr:colOff>
      <xdr:row>1098</xdr:row>
      <xdr:rowOff>3810</xdr:rowOff>
    </xdr:to>
    <xdr:graphicFrame macro="">
      <xdr:nvGraphicFramePr>
        <xdr:cNvPr id="39" name="Chart 38">
          <a:extLst>
            <a:ext uri="{FF2B5EF4-FFF2-40B4-BE49-F238E27FC236}">
              <a16:creationId xmlns:a16="http://schemas.microsoft.com/office/drawing/2014/main" id="{BFC9BB95-8C42-4C82-A882-0921B9441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11</xdr:col>
      <xdr:colOff>571500</xdr:colOff>
      <xdr:row>1102</xdr:row>
      <xdr:rowOff>30480</xdr:rowOff>
    </xdr:from>
    <xdr:to>
      <xdr:col>16</xdr:col>
      <xdr:colOff>567690</xdr:colOff>
      <xdr:row>1117</xdr:row>
      <xdr:rowOff>30480</xdr:rowOff>
    </xdr:to>
    <xdr:graphicFrame macro="">
      <xdr:nvGraphicFramePr>
        <xdr:cNvPr id="40" name="Chart 39">
          <a:extLst>
            <a:ext uri="{FF2B5EF4-FFF2-40B4-BE49-F238E27FC236}">
              <a16:creationId xmlns:a16="http://schemas.microsoft.com/office/drawing/2014/main" id="{5A2C2682-A945-4494-8662-AD66BABAE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13</xdr:col>
      <xdr:colOff>400050</xdr:colOff>
      <xdr:row>1352</xdr:row>
      <xdr:rowOff>125730</xdr:rowOff>
    </xdr:from>
    <xdr:to>
      <xdr:col>20</xdr:col>
      <xdr:colOff>121920</xdr:colOff>
      <xdr:row>1370</xdr:row>
      <xdr:rowOff>76200</xdr:rowOff>
    </xdr:to>
    <xdr:graphicFrame macro="">
      <xdr:nvGraphicFramePr>
        <xdr:cNvPr id="41" name="Chart 40">
          <a:extLst>
            <a:ext uri="{FF2B5EF4-FFF2-40B4-BE49-F238E27FC236}">
              <a16:creationId xmlns:a16="http://schemas.microsoft.com/office/drawing/2014/main" id="{6218AC60-069A-4B5A-AAD9-6D2E9BFBF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xdr:col>
      <xdr:colOff>407670</xdr:colOff>
      <xdr:row>1427</xdr:row>
      <xdr:rowOff>49530</xdr:rowOff>
    </xdr:from>
    <xdr:to>
      <xdr:col>18</xdr:col>
      <xdr:colOff>419100</xdr:colOff>
      <xdr:row>1442</xdr:row>
      <xdr:rowOff>49530</xdr:rowOff>
    </xdr:to>
    <xdr:graphicFrame macro="">
      <xdr:nvGraphicFramePr>
        <xdr:cNvPr id="44" name="Chart 43">
          <a:extLst>
            <a:ext uri="{FF2B5EF4-FFF2-40B4-BE49-F238E27FC236}">
              <a16:creationId xmlns:a16="http://schemas.microsoft.com/office/drawing/2014/main" id="{22316D81-DAE9-4BB4-A4CA-58C67D0A2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20</xdr:col>
      <xdr:colOff>392430</xdr:colOff>
      <xdr:row>1510</xdr:row>
      <xdr:rowOff>156210</xdr:rowOff>
    </xdr:from>
    <xdr:to>
      <xdr:col>28</xdr:col>
      <xdr:colOff>87630</xdr:colOff>
      <xdr:row>1528</xdr:row>
      <xdr:rowOff>83820</xdr:rowOff>
    </xdr:to>
    <xdr:graphicFrame macro="">
      <xdr:nvGraphicFramePr>
        <xdr:cNvPr id="45" name="Chart 44">
          <a:extLst>
            <a:ext uri="{FF2B5EF4-FFF2-40B4-BE49-F238E27FC236}">
              <a16:creationId xmlns:a16="http://schemas.microsoft.com/office/drawing/2014/main" id="{EC1A312F-2650-415E-AF7D-0191A2B06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xdr:col>
      <xdr:colOff>461010</xdr:colOff>
      <xdr:row>1571</xdr:row>
      <xdr:rowOff>118110</xdr:rowOff>
    </xdr:from>
    <xdr:to>
      <xdr:col>20</xdr:col>
      <xdr:colOff>156210</xdr:colOff>
      <xdr:row>1586</xdr:row>
      <xdr:rowOff>118110</xdr:rowOff>
    </xdr:to>
    <xdr:graphicFrame macro="">
      <xdr:nvGraphicFramePr>
        <xdr:cNvPr id="46" name="Chart 45">
          <a:extLst>
            <a:ext uri="{FF2B5EF4-FFF2-40B4-BE49-F238E27FC236}">
              <a16:creationId xmlns:a16="http://schemas.microsoft.com/office/drawing/2014/main" id="{406AE483-6DB9-4552-A304-2E3A83588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MSNA%20HH%20Data%20Analysis%20Jan-21%20-%20Copy.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refreshedDate="44224.863766666669" createdVersion="6" refreshedVersion="6" minRefreshableVersion="3" recordCount="403" xr:uid="{3EE7D251-04DA-45B1-BA7C-7A00F609CC88}">
  <cacheSource type="worksheet">
    <worksheetSource name="Table1"/>
  </cacheSource>
  <cacheFields count="360">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ount="2">
        <s v="MRFS Partner"/>
        <s v="MRFS"/>
      </sharedItems>
    </cacheField>
    <cacheField name="Please mention organization name:" numFmtId="0">
      <sharedItems containsBlank="1"/>
    </cacheField>
    <cacheField name="Date of data collection" numFmtId="164">
      <sharedItems containsSemiMixedTypes="0" containsNonDate="0" containsDate="1" containsString="0" minDate="2021-01-05T00:00:00" maxDate="2021-01-26T00:00:00"/>
    </cacheField>
    <cacheField name="Community name:" numFmtId="0">
      <sharedItems/>
    </cacheField>
    <cacheField name="Please select assessment type:" numFmtId="0">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acheField>
    <cacheField name="Age of respondent in complete years" numFmtId="0">
      <sharedItems containsString="0" containsBlank="1" containsNumber="1" containsInteger="1" minValue="18" maxValue="351"/>
    </cacheField>
    <cacheField name="Column1" numFmtId="0">
      <sharedItems containsBlank="1"/>
    </cacheField>
    <cacheField name="Sex of the respondent:" numFmtId="0">
      <sharedItems containsBlank="1"/>
    </cacheField>
    <cacheField name="Marital status of the respondent:" numFmtId="0">
      <sharedItems containsBlank="1"/>
    </cacheField>
    <cacheField name="Type of respondent" numFmtId="0">
      <sharedItems containsBlank="1"/>
    </cacheField>
    <cacheField name="Date of arrival to this area (estimated)" numFmtId="0">
      <sharedItems containsNonDate="0" containsDate="1" containsString="0" containsBlank="1" minDate="2010-06-01T00:00:00" maxDate="2021-01-24T00:00:00"/>
    </cacheField>
    <cacheField name="How many lactating or pregnant women in the Household" numFmtId="0">
      <sharedItems containsString="0" containsBlank="1" containsNumber="1" containsInteger="1" minValue="0" maxValue="3"/>
    </cacheField>
    <cacheField name="How many adults over 60 age?" numFmtId="0">
      <sharedItems containsString="0" containsBlank="1" containsNumber="1" containsInteger="1" minValue="0" maxValue="3"/>
    </cacheField>
    <cacheField name="Are there any children in the HH?" numFmtId="0">
      <sharedItems containsBlank="1"/>
    </cacheField>
    <cacheField name="How many of the children are infant &lt;6 months" numFmtId="0">
      <sharedItems containsString="0" containsBlank="1" containsNumber="1" containsInteger="1" minValue="0" maxValue="2"/>
    </cacheField>
    <cacheField name="How many of the children between 6 months and 2 years" numFmtId="0">
      <sharedItems containsString="0" containsBlank="1" containsNumber="1" containsInteger="1" minValue="0" maxValue="4"/>
    </cacheField>
    <cacheField name="How many of the children between 3 and 5 years" numFmtId="0">
      <sharedItems containsString="0" containsBlank="1" containsNumber="1" containsInteger="1" minValue="0" maxValue="6"/>
    </cacheField>
    <cacheField name="msna/Demographic_info/children_group/total_ch_half_5y" numFmtId="0">
      <sharedItems containsBlank="1"/>
    </cacheField>
    <cacheField name="How many of the children between 6 and 12 years" numFmtId="0">
      <sharedItems containsString="0" containsBlank="1" containsNumber="1" containsInteger="1" minValue="0" maxValue="7"/>
    </cacheField>
    <cacheField name="msna/Demographic_info/children_group/total_ch_un_12" numFmtId="0">
      <sharedItems containsBlank="1"/>
    </cacheField>
    <cacheField name="How many of the children between 13 and 18" numFmtId="0">
      <sharedItems containsString="0" containsBlank="1" containsNumber="1" containsInteger="1" minValue="0" maxValue="5"/>
    </cacheField>
    <cacheField name="msna/Demographic_info/children_group/total_ch" numFmtId="0">
      <sharedItems containsString="0" containsBlank="1" containsNumber="1" containsInteger="1" minValue="0" maxValue="16"/>
    </cacheField>
    <cacheField name="Household size:" numFmtId="0">
      <sharedItems containsString="0" containsBlank="1" containsNumber="1" containsInteger="1" minValue="1" maxValue="30"/>
    </cacheField>
    <cacheField name="How many adults have a chronic disease such as hypertension, diabetes, asthma, or other chronic lung disease, etc. that require regular medication?" numFmtId="0">
      <sharedItems containsString="0" containsBlank="1" containsNumber="1" containsInteger="1" minValue="0" maxValue="5"/>
    </cacheField>
    <cacheField name="How many children who require regular medication for a chronic disease like asthma?" numFmtId="0">
      <sharedItems containsString="0" containsBlank="1" containsNumber="1" containsInteger="1" minValue="0" maxValue="2"/>
    </cacheField>
    <cacheField name="How many adults are employed?" numFmtId="0">
      <sharedItems containsString="0" containsBlank="1" containsNumber="1" containsInteger="1" minValue="0" maxValue="5"/>
    </cacheField>
    <cacheField name="What is the monthly cost of your living space?" numFmtId="0">
      <sharedItems containsString="0" containsBlank="1" containsNumber="1" containsInteger="1" minValue="15" maxValue="5000"/>
    </cacheField>
    <cacheField name="What is the monthly average income of your family?" numFmtId="0">
      <sharedItems containsString="0" containsBlank="1" containsNumber="1" containsInteger="1" minValue="0" maxValue="5000"/>
    </cacheField>
    <cacheField name="Column2" numFmtId="0">
      <sharedItems containsString="0" containsBlank="1" containsNumber="1" containsInteger="1" minValue="-3500" maxValue="4000"/>
    </cacheField>
    <cacheField name="What is the source of income?" numFmtId="0">
      <sharedItems containsBlank="1"/>
    </cacheField>
    <cacheField name="How do you manage the living costs?" numFmtId="0">
      <sharedItems containsBlank="1"/>
    </cacheField>
    <cacheField name="1. What health facilities are available in your area?" numFmtId="0">
      <sharedItems containsBlank="1"/>
    </cacheField>
    <cacheField name="health_fac_type/Hospital" numFmtId="0">
      <sharedItems containsBlank="1"/>
    </cacheField>
    <cacheField name="health_fac_type/Primary health care facility" numFmtId="0">
      <sharedItems containsBlank="1"/>
    </cacheField>
    <cacheField name="health_fac_type/Specialist services" numFmtId="0">
      <sharedItems containsBlank="1"/>
    </cacheField>
    <cacheField name="health_fac_type/Emergency services-ambulance" numFmtId="0">
      <sharedItems containsBlank="1"/>
    </cacheField>
    <cacheField name="health_fac_type/Other" numFmtId="0">
      <sharedItems containsBlank="1"/>
    </cacheField>
    <cacheField name="health_fac_type/Do not know" numFmtId="0">
      <sharedItems containsBlank="1"/>
    </cacheField>
    <cacheField name="health_fac_type/No services" numFmtId="0">
      <sharedItems containsBlank="1"/>
    </cacheField>
    <cacheField name="Other, please specify:" numFmtId="0">
      <sharedItems containsBlank="1"/>
    </cacheField>
    <cacheField name="1a. What is the walking distance to the nearest one in minutes?" numFmtId="0">
      <sharedItems containsString="0" containsBlank="1" containsNumber="1" containsInteger="1" minValue="2" maxValue="999"/>
    </cacheField>
    <cacheField name="1b. How do you usally get there?" numFmtId="0">
      <sharedItems containsBlank="1"/>
    </cacheField>
    <cacheField name="Other, please specify:2" numFmtId="0">
      <sharedItems containsNonDate="0" containsString="0" containsBlank="1"/>
    </cacheField>
    <cacheField name="1c. Are there enough female service providers for your family?" numFmtId="0">
      <sharedItems containsBlank="1"/>
    </cacheField>
    <cacheField name="2. Are there any medical services that you require but are not available in your area?" numFmtId="0">
      <sharedItems containsBlank="1"/>
    </cacheField>
    <cacheField name="3.What are the main difficulties faced by you or a member of your household to get medicine?" numFmtId="0">
      <sharedItems containsBlank="1" longText="1"/>
    </cacheField>
    <cacheField name="diff_med/Some types of medicines are not available in the market" numFmtId="0">
      <sharedItems containsBlank="1"/>
    </cacheField>
    <cacheField name="diff_med/Most types of medicines are not available in the market" numFmtId="0">
      <sharedItems containsBlank="1"/>
    </cacheField>
    <cacheField name="diff_med/Not available in the market at all" numFmtId="0">
      <sharedItems containsBlank="1"/>
    </cacheField>
    <cacheField name="diff_med/Inaccessible due to cost" numFmtId="0">
      <sharedItems containsBlank="1"/>
    </cacheField>
    <cacheField name="diff_med/Inaccessible due to security risks" numFmtId="0">
      <sharedItems containsBlank="1"/>
    </cacheField>
    <cacheField name="diff_med/Inaccessible due to transport or other logistical reason" numFmtId="0">
      <sharedItems containsBlank="1"/>
    </cacheField>
    <cacheField name="diff_med/Expired medicine" numFmtId="0">
      <sharedItems containsBlank="1"/>
    </cacheField>
    <cacheField name="diff_med/Other, specify" numFmtId="0">
      <sharedItems containsBlank="1"/>
    </cacheField>
    <cacheField name="diff_med/Do not know" numFmtId="0">
      <sharedItems containsBlank="1"/>
    </cacheField>
    <cacheField name="diff_med/There are no significant difficulties" numFmtId="0">
      <sharedItems containsBlank="1"/>
    </cacheField>
    <cacheField name="Other please specify:" numFmtId="0">
      <sharedItems containsBlank="1"/>
    </cacheField>
    <cacheField name="4. During this year Have you or your household been approached by community health worker team regarding any health topics?" numFmtId="0">
      <sharedItems containsBlank="1"/>
    </cacheField>
    <cacheField name="4a. If yes, do you think this information was helpful to you and your household?" numFmtId="0">
      <sharedItems containsBlank="1"/>
    </cacheField>
    <cacheField name="Please provide more details" numFmtId="0">
      <sharedItems containsBlank="1"/>
    </cacheField>
    <cacheField name="4b. If yes, do you think there is a better way for this type of information to be provided to the community like using whatsapp and social media?" numFmtId="0">
      <sharedItems containsBlank="1"/>
    </cacheField>
    <cacheField name="Please provide more details3" numFmtId="0">
      <sharedItems containsBlank="1"/>
    </cacheField>
    <cacheField name="5. Did you identify any of these disease (COVID 19, Measles, Leishmania, Jaundice, Chicken pox, Polio, Lice, Scabies, Diarrhea) in any of the HH members?" numFmtId="0">
      <sharedItems containsBlank="1"/>
    </cacheField>
    <cacheField name="5a. If yes, did you/they go to the clinic/hospital for treatment of the mentioned diseases?" numFmtId="0">
      <sharedItems containsBlank="1"/>
    </cacheField>
    <cacheField name="If not, why?" numFmtId="0">
      <sharedItems containsBlank="1"/>
    </cacheField>
    <cacheField name="5b. If yes, were you treated for the disease and did you see improvement after treatment?" numFmtId="0">
      <sharedItems containsBlank="1"/>
    </cacheField>
    <cacheField name="5c. If yes, were you able to get the medicines needed for treatment (in general) easily?" numFmtId="0">
      <sharedItems containsBlank="1"/>
    </cacheField>
    <cacheField name="If not, why?4" numFmtId="0">
      <sharedItems containsBlank="1"/>
    </cacheField>
    <cacheField name="get_med_reason/Some types of medicines are not available in the market" numFmtId="0">
      <sharedItems containsBlank="1"/>
    </cacheField>
    <cacheField name="get_med_reason/Most types of medicines are not available in the market" numFmtId="0">
      <sharedItems containsBlank="1"/>
    </cacheField>
    <cacheField name="get_med_reason/Not available in the market at all" numFmtId="0">
      <sharedItems containsBlank="1"/>
    </cacheField>
    <cacheField name="get_med_reason/Inaccessible due to cost" numFmtId="0">
      <sharedItems containsBlank="1"/>
    </cacheField>
    <cacheField name="get_med_reason/Inaccessible due to security risks" numFmtId="0">
      <sharedItems containsBlank="1"/>
    </cacheField>
    <cacheField name="get_med_reason/Inaccessible due to transport or other logistical reason" numFmtId="0">
      <sharedItems containsBlank="1"/>
    </cacheField>
    <cacheField name="get_med_reason/Expired medicine" numFmtId="0">
      <sharedItems containsNonDate="0" containsString="0" containsBlank="1"/>
    </cacheField>
    <cacheField name="get_med_reason/Other, specify" numFmtId="0">
      <sharedItems containsNonDate="0" containsString="0" containsBlank="1"/>
    </cacheField>
    <cacheField name="get_med_reason/Do not know" numFmtId="0">
      <sharedItems containsNonDate="0" containsString="0" containsBlank="1"/>
    </cacheField>
    <cacheField name="get_med_reason/There are no significant difficulties" numFmtId="0">
      <sharedItems containsBlank="1"/>
    </cacheField>
    <cacheField name="6. What are the most needed drugs that are not currently provided freely in your area?" numFmtId="0">
      <sharedItems containsBlank="1"/>
    </cacheField>
    <cacheField name="drug_category/Non communicable diseases (NCD) drugs (chronic, cardiac, diabetes, hyper-tension, asthma)" numFmtId="0">
      <sharedItems containsBlank="1"/>
    </cacheField>
    <cacheField name="drug_category/Pediatric medicine" numFmtId="0">
      <sharedItems containsBlank="1"/>
    </cacheField>
    <cacheField name="drug_category/Reproductive health medicines" numFmtId="0">
      <sharedItems containsBlank="1"/>
    </cacheField>
    <cacheField name="drug_category/Antibiotic" numFmtId="0">
      <sharedItems containsBlank="1"/>
    </cacheField>
    <cacheField name="drug_category/Other" numFmtId="0">
      <sharedItems containsBlank="1"/>
    </cacheField>
    <cacheField name="drug_category/I don't know" numFmtId="0">
      <sharedItems containsBlank="1"/>
    </cacheField>
    <cacheField name="drug_category/Drugs are mostly available" numFmtId="0">
      <sharedItems containsBlank="1"/>
    </cacheField>
    <cacheField name="Other please specify:5" numFmtId="0">
      <sharedItems containsBlank="1"/>
    </cacheField>
    <cacheField name="7. Do women in your household have access to maternal health services?" numFmtId="0">
      <sharedItems containsBlank="1"/>
    </cacheField>
    <cacheField name="7a. If no, what is the reason of not having access:" numFmtId="0">
      <sharedItems containsBlank="1"/>
    </cacheField>
    <cacheField name="maternity_services_barriers/Security issues" numFmtId="0">
      <sharedItems containsBlank="1"/>
    </cacheField>
    <cacheField name="maternity_services_barriers/Financial issues" numFmtId="0">
      <sharedItems containsBlank="1"/>
    </cacheField>
    <cacheField name="maternity_services_barriers/Cultural factors" numFmtId="0">
      <sharedItems containsBlank="1"/>
    </cacheField>
    <cacheField name="maternity_services_barriers/Transportation issues" numFmtId="0">
      <sharedItems containsBlank="1"/>
    </cacheField>
    <cacheField name="maternity_services_barriers/No services available" numFmtId="0">
      <sharedItems containsBlank="1"/>
    </cacheField>
    <cacheField name="maternity_services_barriers/Other" numFmtId="0">
      <sharedItems containsBlank="1"/>
    </cacheField>
    <cacheField name="maternity_services_barriers/Do not know" numFmtId="0">
      <sharedItems containsBlank="1"/>
    </cacheField>
    <cacheField name="Other, please specify:6" numFmtId="0">
      <sharedItems containsBlank="1"/>
    </cacheField>
    <cacheField name="8. Where do the majority of women deliver their babies?"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7" numFmtId="0">
      <sharedItems containsBlank="1"/>
    </cacheField>
    <cacheField name="8a. In case of delivery occurred at home, what is the reason for it?" numFmtId="0">
      <sharedItems containsBlank="1"/>
    </cacheField>
    <cacheField name="1. Is there any child under 6 months in your household is not exclusively breastfed?" numFmtId="0">
      <sharedItems containsBlank="1"/>
    </cacheField>
    <cacheField name="1a. If not, what is the reason?" numFmtId="0">
      <sharedItems containsBlank="1"/>
    </cacheField>
    <cacheField name="no_exclusive_breastfeeding_reason/Mother sick/weak" numFmtId="0">
      <sharedItems containsNonDate="0" containsString="0" containsBlank="1"/>
    </cacheField>
    <cacheField name="no_exclusive_breastfeeding_reason/Child sick/weak" numFmtId="0">
      <sharedItems containsBlank="1"/>
    </cacheField>
    <cacheField name="no_exclusive_breastfeeding_reason/Breast problems" numFmtId="0">
      <sharedItems containsBlank="1"/>
    </cacheField>
    <cacheField name="no_exclusive_breastfeeding_reason/Not enough milk" numFmtId="0">
      <sharedItems containsBlank="1"/>
    </cacheField>
    <cacheField name="no_exclusive_breastfeeding_reason/Child refused breast" numFmtId="0">
      <sharedItems containsBlank="1"/>
    </cacheField>
    <cacheField name="no_exclusive_breastfeeding_reason/Weaning age" numFmtId="0">
      <sharedItems containsNonDate="0" containsString="0" containsBlank="1"/>
    </cacheField>
    <cacheField name="no_exclusive_breastfeeding_reason/New pregnancy" numFmtId="0">
      <sharedItems containsBlank="1"/>
    </cacheField>
    <cacheField name="no_exclusive_breastfeeding_reason/Started using contraception" numFmtId="0">
      <sharedItems containsBlank="1"/>
    </cacheField>
    <cacheField name="no_exclusive_breastfeeding_reason/Other" numFmtId="0">
      <sharedItems containsBlank="1"/>
    </cacheField>
    <cacheField name="Other, please specify:8" numFmtId="0">
      <sharedItems containsBlank="1"/>
    </cacheField>
    <cacheField name="2. Have you or anyone in your household ever attended a session/meeting/discussion where people were discussing how to feed young children in the last 12 months?" numFmtId="0">
      <sharedItems containsBlank="1"/>
    </cacheField>
    <cacheField name="2 a. Are they regular sessions/meetings/discussions or it was done one time only?" numFmtId="0">
      <sharedItems containsBlank="1"/>
    </cacheField>
    <cacheField name="2aa. If regular, what is their frequency?" numFmtId="0">
      <sharedItems containsBlank="1"/>
    </cacheField>
    <cacheField name="More than that, specify:" numFmtId="0">
      <sharedItems containsBlank="1"/>
    </cacheField>
    <cacheField name="3. Which of the following food categories were eaten by the pregnant or lactating women in your household, in the last 24 hours (during the morning, day, and night)?" numFmtId="0">
      <sharedItems containsBlank="1" longText="1"/>
    </cacheField>
    <cacheField name="food_cat/Cereals or tubers (maize, porridge, rice, pasta, bread, rice, bulger, frikeh, kaak, pasta, indomy (noodles), manakish, thick grain-based porridge, potatoes, etc)" numFmtId="0">
      <sharedItems containsBlank="1"/>
    </cacheField>
    <cacheField name="food_cat/Legumes and nuts e.g. hommos, fouls, beans, chick peas, lentils" numFmtId="0">
      <sharedItems containsBlank="1"/>
    </cacheField>
    <cacheField name="food_cat/Vegetables (including leafy vegetables)" numFmtId="0">
      <sharedItems containsBlank="1"/>
    </cacheField>
    <cacheField name="food_cat/Fruit (all types)" numFmtId="0">
      <sharedItems containsBlank="1"/>
    </cacheField>
    <cacheField name="food_cat/Meat, Poultry, Offal (beef, goat, lamb, poultry), etc)" numFmtId="0">
      <sharedItems containsBlank="1"/>
    </cacheField>
    <cacheField name="food_cat/Fish" numFmtId="0">
      <sharedItems containsNonDate="0" containsString="0" containsBlank="1"/>
    </cacheField>
    <cacheField name="food_cat/Milk and Milk Products (milk, yoghurt, cheese, etc)" numFmtId="0">
      <sharedItems containsBlank="1"/>
    </cacheField>
    <cacheField name="food_cat/Eggs" numFmtId="0">
      <sharedItems containsBlank="1"/>
    </cacheField>
    <cacheField name="food_cat/Sugar, Honey, sugar products" numFmtId="0">
      <sharedItems containsBlank="1"/>
    </cacheField>
    <cacheField name="food_cat/Oil/Fat (oils, fats, butter, ghee etc)" numFmtId="0">
      <sharedItems containsBlank="1"/>
    </cacheField>
    <cacheField name="food_cat/Condiments (spices, tea, coffee, sauces etc) or other miscellaneous food" numFmtId="0">
      <sharedItems containsBlank="1"/>
    </cacheField>
    <cacheField name="msna/nutrition/nutrition_sub/count_diet" numFmtId="0">
      <sharedItems containsString="0" containsBlank="1" containsNumber="1" containsInteger="1" minValue="1" maxValue="10"/>
    </cacheField>
    <cacheField name="msna/nutrition/nutrition_sub/diverse_diet" numFmtId="0">
      <sharedItems containsBlank="1"/>
    </cacheField>
    <cacheField name="4. Which of the following food categories were eaten by the children between 6 months and 5 years in your household, in the last 24 hours (during the morning, day, and night)?" numFmtId="0">
      <sharedItems containsBlank="1" longText="1"/>
    </cacheField>
    <cacheField name="food_cat_children/Cereals or tubers (maize, porridge, rice, pasta, bread, rice, bulger, frikeh, kaak, pasta, indomy (noodles), manakish, thick grain-based porridge, potatoes, etc)" numFmtId="0">
      <sharedItems containsBlank="1"/>
    </cacheField>
    <cacheField name="food_cat_children/Legumes and nuts e.g. hommos, fouls, beans, chick peas, lentils" numFmtId="0">
      <sharedItems containsBlank="1"/>
    </cacheField>
    <cacheField name="food_cat_children/Vegetables (including leafy vegetables)" numFmtId="0">
      <sharedItems containsBlank="1"/>
    </cacheField>
    <cacheField name="food_cat_children/Fruit (all types)" numFmtId="0">
      <sharedItems containsBlank="1"/>
    </cacheField>
    <cacheField name="food_cat_children/Meat, Poultry, Offal (beef, goat, lamb, poultry), etc)" numFmtId="0">
      <sharedItems containsBlank="1"/>
    </cacheField>
    <cacheField name="food_cat_children/Fish" numFmtId="0">
      <sharedItems containsBlank="1"/>
    </cacheField>
    <cacheField name="food_cat_children/Milk and Milk Products (milk, yoghurt, cheese, etc)" numFmtId="0">
      <sharedItems containsBlank="1"/>
    </cacheField>
    <cacheField name="food_cat_children/Eggs" numFmtId="0">
      <sharedItems containsBlank="1"/>
    </cacheField>
    <cacheField name="food_cat_children/Sugar, Honey, sugar products" numFmtId="0">
      <sharedItems containsBlank="1"/>
    </cacheField>
    <cacheField name="food_cat_children/Oil/Fat (oils, fats, butter, ghee etc)" numFmtId="0">
      <sharedItems containsBlank="1"/>
    </cacheField>
    <cacheField name="food_cat_children/Condiments (spices, tea, coffee, sauces etc) or other miscellaneous food" numFmtId="0">
      <sharedItems containsBlank="1"/>
    </cacheField>
    <cacheField name="msna/nutrition/nutrition_sub/count_diet_ch" numFmtId="0">
      <sharedItems containsString="0" containsBlank="1" containsNumber="1" containsInteger="1" minValue="1" maxValue="8"/>
    </cacheField>
    <cacheField name="msna/nutrition/nutrition_sub/diverse_diet_ch" numFmtId="0">
      <sharedItems containsBlank="1"/>
    </cacheField>
    <cacheField name="5. In your opinion, should children above 6 months eat a variety of different types of foods each day?" numFmtId="0">
      <sharedItems containsBlank="1"/>
    </cacheField>
    <cacheField name="5 a. If no, what is the reason?" numFmtId="0">
      <sharedItems containsBlank="1"/>
    </cacheField>
    <cacheField name="6. What barriers exist to obtaining the foods you prefer for your household?" numFmtId="0">
      <sharedItems containsBlank="1"/>
    </cacheField>
    <cacheField name="barriers/No barriers, satisfied with food available" numFmtId="0">
      <sharedItems containsBlank="1"/>
    </cacheField>
    <cacheField name="barriers/High food prices/no money to buy" numFmtId="0">
      <sharedItems containsBlank="1"/>
    </cacheField>
    <cacheField name="barriers/Market is too far" numFmtId="0">
      <sharedItems containsBlank="1"/>
    </cacheField>
    <cacheField name="barriers/Market is not safe" numFmtId="0">
      <sharedItems containsBlank="1"/>
    </cacheField>
    <cacheField name="barriers/Food is not available" numFmtId="0">
      <sharedItems containsBlank="1"/>
    </cacheField>
    <cacheField name="barriers/Child will not eat certain foods" numFmtId="0">
      <sharedItems containsBlank="1"/>
    </cacheField>
    <cacheField name="barriers/Other" numFmtId="0">
      <sharedItems containsBlank="1"/>
    </cacheField>
    <cacheField name="If Other please specify:" numFmtId="0">
      <sharedItems containsBlank="1"/>
    </cacheField>
    <cacheField name="7. In your opinion, should pregnant or lactating women eat more food during pregnancy or breastfeeding?" numFmtId="0">
      <sharedItems containsBlank="1"/>
    </cacheField>
    <cacheField name="7 a. If no, what is the reason?" numFmtId="0">
      <sharedItems containsBlank="1"/>
    </cacheField>
    <cacheField name="8. In your opinion, are there any difficulties face pregnant or lactating women to eat more food than usual during pregnancy or breastfeeding?" numFmtId="0">
      <sharedItems containsBlank="1"/>
    </cacheField>
    <cacheField name="8 a. Please select all that apply:" numFmtId="0">
      <sharedItems containsBlank="1"/>
    </cacheField>
    <cacheField name="opin4_yes/High food prices/no money to buy" numFmtId="0">
      <sharedItems containsBlank="1"/>
    </cacheField>
    <cacheField name="opin4_yes/Market is too far" numFmtId="0">
      <sharedItems containsBlank="1"/>
    </cacheField>
    <cacheField name="opin4_yes/Market is not safe" numFmtId="0">
      <sharedItems containsBlank="1"/>
    </cacheField>
    <cacheField name="opin4_yes/Food is not available" numFmtId="0">
      <sharedItems containsBlank="1"/>
    </cacheField>
    <cacheField name="opin4_yes/Other" numFmtId="0">
      <sharedItems containsBlank="1"/>
    </cacheField>
    <cacheField name="If Other please specify:9" numFmtId="0">
      <sharedItems containsBlank="1"/>
    </cacheField>
    <cacheField name="9. Are any of the children (between 6 months and 5 years) currently enrolled in a SFP/IPF/OTP (center where acutely malnourished children gets treatment)?" numFmtId="0">
      <sharedItems containsBlank="1"/>
    </cacheField>
    <cacheField name="10. Did you receive any of Micronutrient powders/sprinkles, Plumpy products, infant formula or food basket? If there are any children (between 6 months and 5 years)" numFmtId="0">
      <sharedItems containsBlank="1"/>
    </cacheField>
    <cacheField name="11. have you received infant formula for your infant under 6 moths aged?" numFmtId="0">
      <sharedItems containsBlank="1"/>
    </cacheField>
    <cacheField name="11 a. If yes, who provided the infant formula to you?" numFmtId="0">
      <sharedItems containsBlank="1"/>
    </cacheField>
    <cacheField name="11 b. How much infant formula packet you received?" numFmtId="0">
      <sharedItems containsString="0" containsBlank="1" containsNumber="1" containsInteger="1" minValue="1" maxValue="1"/>
    </cacheField>
    <cacheField name="msna/nutrition/muacchildren_count" numFmtId="0">
      <sharedItems containsBlank="1"/>
    </cacheField>
    <cacheField name="msna/nutrition/muacplw_count" numFmtId="0">
      <sharedItems containsBlank="1"/>
    </cacheField>
    <cacheField name="1. Is anyone in your HH a previously diagnosed Person With Disability" numFmtId="0">
      <sharedItems containsBlank="1"/>
    </cacheField>
    <cacheField name="2. Do you/or one of your family have/has difficulty walking or climbing steps?" numFmtId="0">
      <sharedItems containsBlank="1"/>
    </cacheField>
    <cacheField name="3. Do you/or one of your family have/has difficulty (with self-care such as) washing all over or dressing?" numFmtId="0">
      <sharedItems containsBlank="1"/>
    </cacheField>
    <cacheField name="4. Do you think it will be a long term issue?" numFmtId="0">
      <sharedItems containsBlank="1"/>
    </cacheField>
    <cacheField name="5. Are there any available free physical rehabilitation services in the area?" numFmtId="0">
      <sharedItems containsBlank="1"/>
    </cacheField>
    <cacheField name="5 a. Are there any challenges faced to access the services?" numFmtId="0">
      <sharedItems containsBlank="1"/>
    </cacheField>
    <cacheField name="rehab_barrier/Security issues" numFmtId="0">
      <sharedItems containsNonDate="0" containsString="0" containsBlank="1"/>
    </cacheField>
    <cacheField name="rehab_barrier/Financial issues" numFmtId="0">
      <sharedItems containsBlank="1"/>
    </cacheField>
    <cacheField name="rehab_barrier/Transportation issues" numFmtId="0">
      <sharedItems containsBlank="1"/>
    </cacheField>
    <cacheField name="rehab_barrier/No services" numFmtId="0">
      <sharedItems containsNonDate="0" containsString="0" containsBlank="1"/>
    </cacheField>
    <cacheField name="rehab_barrier/Other" numFmtId="0">
      <sharedItems containsNonDate="0" containsString="0" containsBlank="1"/>
    </cacheField>
    <cacheField name="rehab_barrier/Do not know" numFmtId="0">
      <sharedItems containsBlank="1"/>
    </cacheField>
    <cacheField name="rehab_barrier/No Challenges" numFmtId="0">
      <sharedItems containsBlank="1"/>
    </cacheField>
    <cacheField name="If Other please specify:10" numFmtId="0">
      <sharedItems containsBlank="1"/>
    </cacheField>
    <cacheField name="6. Do you/or one of your family have/has received any assistive devices?" numFmtId="0">
      <sharedItems containsBlank="1"/>
    </cacheField>
    <cacheField name="6a. Were the devices for free?" numFmtId="0">
      <sharedItems containsBlank="1"/>
    </cacheField>
    <cacheField name="1. From your experience what types of emotional and social problems do you or a member from your household face?" numFmtId="0">
      <sharedItems containsBlank="1"/>
    </cacheField>
    <cacheField name="type_emtional/Fear" numFmtId="0">
      <sharedItems containsBlank="1"/>
    </cacheField>
    <cacheField name="type_emtional/Anger" numFmtId="0">
      <sharedItems containsBlank="1"/>
    </cacheField>
    <cacheField name="type_emtional/Sadness" numFmtId="0">
      <sharedItems containsBlank="1"/>
    </cacheField>
    <cacheField name="type_emtional/moodwings" numFmtId="0">
      <sharedItems containsBlank="1"/>
    </cacheField>
    <cacheField name="type_emtional/Econimic" numFmtId="0">
      <sharedItems containsBlank="1"/>
    </cacheField>
    <cacheField name="type_emtional/Anxiety" numFmtId="0">
      <sharedItems containsBlank="1"/>
    </cacheField>
    <cacheField name="type_emtional/Family conflict" numFmtId="0">
      <sharedItems containsBlank="1"/>
    </cacheField>
    <cacheField name="type_emtional/Changes in Appetite" numFmtId="0">
      <sharedItems containsBlank="1"/>
    </cacheField>
    <cacheField name="type_emtional/Hopelessness" numFmtId="0">
      <sharedItems containsBlank="1"/>
    </cacheField>
    <cacheField name="type_emtional/Problems sleeping" numFmtId="0">
      <sharedItems containsBlank="1"/>
    </cacheField>
    <cacheField name="type_emtional/Conflict within community" numFmtId="0">
      <sharedItems containsBlank="1"/>
    </cacheField>
    <cacheField name="type_emtional/Inability to carry out work or daily tasks" numFmtId="0">
      <sharedItems containsBlank="1"/>
    </cacheField>
    <cacheField name="type_emtional/Problems Concentrating" numFmtId="0">
      <sharedItems containsBlank="1"/>
    </cacheField>
    <cacheField name="type_emtional/Substance/alcohol Abuse" numFmtId="0">
      <sharedItems containsBlank="1"/>
    </cacheField>
    <cacheField name="type_emtional/Other" numFmtId="0">
      <sharedItems containsBlank="1"/>
    </cacheField>
    <cacheField name="type_emtional/No problems" numFmtId="0">
      <sharedItems containsBlank="1"/>
    </cacheField>
    <cacheField name="type_emtional/Do not know" numFmtId="0">
      <sharedItems containsBlank="1"/>
    </cacheField>
    <cacheField name="Other please specify:11" numFmtId="0">
      <sharedItems containsBlank="1"/>
    </cacheField>
    <cacheField name="1a. Which members of your HH suffer from the above mentioned problems people are suffering the most from emotional and social problems?"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Elderly" numFmtId="0">
      <sharedItems containsBlank="1"/>
    </cacheField>
    <cacheField name="Why the mentioned members suffering the most?" numFmtId="0">
      <sharedItems containsBlank="1"/>
    </cacheField>
    <cacheField name="1b. How do you and your family cope with the aforementioned problems?"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Has professional consultation" numFmtId="0">
      <sharedItems containsBlank="1"/>
    </cacheField>
    <cacheField name="cope/Violence" numFmtId="0">
      <sharedItems containsBlank="1"/>
    </cacheField>
    <cacheField name="cope/Smoking" numFmtId="0">
      <sharedItems containsBlank="1"/>
    </cacheField>
    <cacheField name="cope/Alcohol/Drugs" numFmtId="0">
      <sharedItems containsNonDate="0" containsString="0" containsBlank="1"/>
    </cacheField>
    <cacheField name="cope/Withdrawal/Isolation" numFmtId="0">
      <sharedItems containsBlank="1"/>
    </cacheField>
    <cacheField name="cope/Other" numFmtId="0">
      <sharedItems containsBlank="1"/>
    </cacheField>
    <cacheField name="Other please specify:12" numFmtId="0">
      <sharedItems containsBlank="1"/>
    </cacheField>
    <cacheField name="2. In your opinion, what are the obstacles people in your community face when seeking help from the others or from professional ones?" numFmtId="0">
      <sharedItems containsBlank="1"/>
    </cacheField>
    <cacheField name="mhpss_obstacles/Stigma" numFmtId="0">
      <sharedItems containsBlank="1"/>
    </cacheField>
    <cacheField name="mhpss_obstacles/Security" numFmtId="0">
      <sharedItems containsBlank="1"/>
    </cacheField>
    <cacheField name="mhpss_obstacles/Accessibility" numFmtId="0">
      <sharedItems containsBlank="1"/>
    </cacheField>
    <cacheField name="mhpss_obstacles/Availability" numFmtId="0">
      <sharedItems containsBlank="1"/>
    </cacheField>
    <cacheField name="mhpss_obstacles/Lack of awareness of the services" numFmtId="0">
      <sharedItems containsBlank="1"/>
    </cacheField>
    <cacheField name="mhpss_obstacles/Other" numFmtId="0">
      <sharedItems containsBlank="1"/>
    </cacheField>
    <cacheField name="mhpss_obstacles/Do not know" numFmtId="0">
      <sharedItems containsBlank="1"/>
    </cacheField>
    <cacheField name="mhpss_obstacles/No obstacles" numFmtId="0">
      <sharedItems containsBlank="1"/>
    </cacheField>
    <cacheField name="Other please specify:13" numFmtId="0">
      <sharedItems containsBlank="1"/>
    </cacheField>
    <cacheField name="3. In case if the MHPSS services is provided in this area, do you think you would go to it?" numFmtId="0">
      <sharedItems containsBlank="1"/>
    </cacheField>
    <cacheField name="If no, why?" numFmtId="0">
      <sharedItems containsBlank="1"/>
    </cacheField>
    <cacheField name="1. What are the services that women cannot access in this community?" numFmtId="0">
      <sharedItems containsBlank="1"/>
    </cacheField>
    <cacheField name="ser_gbv/Health services" numFmtId="0">
      <sharedItems containsBlank="1"/>
    </cacheField>
    <cacheField name="ser_gbv/Educational services" numFmtId="0">
      <sharedItems containsBlank="1"/>
    </cacheField>
    <cacheField name="ser_gbv/Skills building services" numFmtId="0">
      <sharedItems containsBlank="1"/>
    </cacheField>
    <cacheField name="ser_gbv/Extracurricular activities/women &amp; girls centers" numFmtId="0">
      <sharedItems containsBlank="1"/>
    </cacheField>
    <cacheField name="ser_gbv/Other" numFmtId="0">
      <sharedItems containsBlank="1"/>
    </cacheField>
    <cacheField name="ser_gbv/All services are accessible" numFmtId="0">
      <sharedItems containsBlank="1"/>
    </cacheField>
    <cacheField name="ser_gbv/Do not know" numFmtId="0">
      <sharedItems containsBlank="1"/>
    </cacheField>
    <cacheField name="Other please specify:14" numFmtId="0">
      <sharedItems containsBlank="1"/>
    </cacheField>
    <cacheField name="Please mention the reason why the services are not accessible to women:" numFmtId="0">
      <sharedItems containsBlank="1"/>
    </cacheField>
    <cacheField name="2. What are the services that adolescents and girls cannot access in this community?" numFmtId="0">
      <sharedItems containsBlank="1"/>
    </cacheField>
    <cacheField name="ser_gbv2/Health services" numFmtId="0">
      <sharedItems containsBlank="1"/>
    </cacheField>
    <cacheField name="ser_gbv2/Educational services" numFmtId="0">
      <sharedItems containsBlank="1"/>
    </cacheField>
    <cacheField name="ser_gbv2/Skills building services" numFmtId="0">
      <sharedItems containsBlank="1"/>
    </cacheField>
    <cacheField name="ser_gbv2/Extracurricular activities/women &amp; girls centers" numFmtId="0">
      <sharedItems containsBlank="1"/>
    </cacheField>
    <cacheField name="ser_gbv2/Other" numFmtId="0">
      <sharedItems containsNonDate="0" containsString="0" containsBlank="1"/>
    </cacheField>
    <cacheField name="ser_gbv2/All services are accessible" numFmtId="0">
      <sharedItems containsBlank="1"/>
    </cacheField>
    <cacheField name="ser_gbv2/Do not know" numFmtId="0">
      <sharedItems containsBlank="1"/>
    </cacheField>
    <cacheField name="Other please specify:15" numFmtId="0">
      <sharedItems containsNonDate="0" containsString="0" containsBlank="1"/>
    </cacheField>
    <cacheField name="Please mention the reason why the services are not accessible to adolescents and girls:" numFmtId="0">
      <sharedItems containsBlank="1"/>
    </cacheField>
    <cacheField name="3.Can women and girls go out of the house on their own in your community?" numFmtId="0">
      <sharedItems containsBlank="1"/>
    </cacheField>
    <cacheField name="3a. Why not?" numFmtId="0">
      <sharedItems containsBlank="1"/>
    </cacheField>
    <cacheField name="1. What are the main dangers children face in this community?" numFmtId="0">
      <sharedItems containsBlank="1" longText="1"/>
    </cacheField>
    <cacheField name="main_dang/Kidnapping" numFmtId="0">
      <sharedItems containsBlank="1"/>
    </cacheField>
    <cacheField name="main_dang/Hired by armed groups" numFmtId="0">
      <sharedItems containsBlank="1"/>
    </cacheField>
    <cacheField name="main_dang/Desire to join armed groups" numFmtId="0">
      <sharedItems containsBlank="1"/>
    </cacheField>
    <cacheField name="main_dang/School dropout" numFmtId="0">
      <sharedItems containsBlank="1"/>
    </cacheField>
    <cacheField name="main_dang/Child labour" numFmtId="0">
      <sharedItems containsBlank="1"/>
    </cacheField>
    <cacheField name="main_dang/Begging" numFmtId="0">
      <sharedItems containsBlank="1"/>
    </cacheField>
    <cacheField name="main_dang/Early marriage" numFmtId="0">
      <sharedItems containsBlank="1"/>
    </cacheField>
    <cacheField name="main_dang/Physical abuse" numFmtId="0">
      <sharedItems containsBlank="1"/>
    </cacheField>
    <cacheField name="main_dang/Neglect" numFmtId="0">
      <sharedItems containsBlank="1"/>
    </cacheField>
    <cacheField name="main_dang/Sexual abuse" numFmtId="0">
      <sharedItems containsBlank="1"/>
    </cacheField>
    <cacheField name="main_dang/Being orphaned or losing care" numFmtId="0">
      <sharedItems containsBlank="1"/>
    </cacheField>
    <cacheField name="main_dang/Alcohol/substance misuse" numFmtId="0">
      <sharedItems containsBlank="1"/>
    </cacheField>
    <cacheField name="main_dang/Physical or psychological disabilities due to the war" numFmtId="0">
      <sharedItems containsBlank="1"/>
    </cacheField>
    <cacheField name="main_dang/Psychological stress" numFmtId="0">
      <sharedItems containsBlank="1"/>
    </cacheField>
    <cacheField name="main_dang/Other" numFmtId="0">
      <sharedItems containsBlank="1"/>
    </cacheField>
    <cacheField name="main_dang/No dangers" numFmtId="0">
      <sharedItems containsBlank="1"/>
    </cacheField>
    <cacheField name="main_dang/Do not know" numFmtId="0">
      <sharedItems containsBlank="1"/>
    </cacheField>
    <cacheField name="Other, please specify:16" numFmtId="0">
      <sharedItems containsBlank="1"/>
    </cacheField>
    <cacheField name="What kind of child labor, specify:" numFmtId="0">
      <sharedItems containsBlank="1"/>
    </cacheField>
    <cacheField name="2. If your children have problems or are stressed, who in the community can best support them?" numFmtId="0">
      <sharedItems containsBlank="1"/>
    </cacheField>
    <cacheField name="cp_prob/Religious leaders" numFmtId="0">
      <sharedItems containsBlank="1"/>
    </cacheField>
    <cacheField name="cp_prob/Siblings" numFmtId="0">
      <sharedItems containsBlank="1"/>
    </cacheField>
    <cacheField name="cp_prob/Neighbours" numFmtId="0">
      <sharedItems containsBlank="1"/>
    </cacheField>
    <cacheField name="cp_prob/School teachers" numFmtId="0">
      <sharedItems containsBlank="1"/>
    </cacheField>
    <cacheField name="cp_prob/Parents" numFmtId="0">
      <sharedItems containsBlank="1"/>
    </cacheField>
    <cacheField name="cp_prob/Relatives" numFmtId="0">
      <sharedItems containsBlank="1"/>
    </cacheField>
    <cacheField name="cp_prob/Judicial or criminal authority" numFmtId="0">
      <sharedItems containsBlank="1"/>
    </cacheField>
    <cacheField name="cp_prob/Community/social workers" numFmtId="0">
      <sharedItems containsBlank="1"/>
    </cacheField>
    <cacheField name="cp_prob/Community leaders (trusted people in the community)" numFmtId="0">
      <sharedItems containsBlank="1"/>
    </cacheField>
    <cacheField name="cp_prob/Women and Child support centers" numFmtId="0">
      <sharedItems containsBlank="1"/>
    </cacheField>
    <cacheField name="cp_prob/Doctor" numFmtId="0">
      <sharedItems containsBlank="1"/>
    </cacheField>
    <cacheField name="cp_prob/Other" numFmtId="0">
      <sharedItems containsBlank="1"/>
    </cacheField>
    <cacheField name="cp_prob/Do not know" numFmtId="0">
      <sharedItems containsBlank="1"/>
    </cacheField>
    <cacheField name="Other, please specify:17" numFmtId="0">
      <sharedItems containsBlank="1"/>
    </cacheField>
    <cacheField name="3. What type of children activities you would like to see in the community"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Other" numFmtId="0">
      <sharedItems containsBlank="1"/>
    </cacheField>
    <cacheField name="cp_activities/Do not know" numFmtId="0">
      <sharedItems containsBlank="1"/>
    </cacheField>
    <cacheField name="Other, please specify:18" numFmtId="0">
      <sharedItems containsBlank="1"/>
    </cacheField>
    <cacheField name="4.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who have been associated with fighting forces" numFmtId="0">
      <sharedItems containsBlank="1"/>
    </cacheField>
    <cacheField name="ch_exist/No, none of these" numFmtId="0">
      <sharedItems containsBlank="1"/>
    </cacheField>
    <cacheField name="ch_exist/I don't know" numFmtId="0">
      <sharedItems containsBlank="1"/>
    </cacheField>
    <cacheField name="5. Are all the children in your household registered in school or taking other courses/training?" numFmtId="0">
      <sharedItems containsBlank="1"/>
    </cacheField>
    <cacheField name="Why not?" numFmtId="0">
      <sharedItems containsBlank="1"/>
    </cacheField>
    <cacheField name="6. What are the barriers to access children activities?" numFmtId="0">
      <sharedItems containsBlank="1"/>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Other" numFmtId="0">
      <sharedItems containsBlank="1"/>
    </cacheField>
    <cacheField name="ch_barriers/Do not know" numFmtId="0">
      <sharedItems containsBlank="1"/>
    </cacheField>
    <cacheField name="ch_barriers/No barriers" numFmtId="0">
      <sharedItems containsBlank="1"/>
    </cacheField>
    <cacheField name="Other, please specify:19" numFmtId="0">
      <sharedItems containsBlank="1"/>
    </cacheField>
    <cacheField name="7. Do your children under 12 years old spend time unattended?" numFmtId="0">
      <sharedItems containsBlank="1"/>
    </cacheField>
    <cacheField name="7 a. If yes, for how many hours?" numFmtId="0">
      <sharedItems containsString="0" containsBlank="1" containsNumber="1" containsInteger="1" minValue="1" maxValue="9"/>
    </cacheField>
    <cacheField name="7 b. If yes, why?" numFmtId="0">
      <sharedItems containsBlank="1"/>
    </cacheField>
    <cacheField name="8. Do your children above 12 years old spend time unattended?" numFmtId="0">
      <sharedItems containsBlank="1"/>
    </cacheField>
    <cacheField name="8 a. If yes, for how many hours?" numFmtId="0">
      <sharedItems containsString="0" containsBlank="1" containsNumber="1" containsInteger="1" minValue="1" maxValue="12"/>
    </cacheField>
    <cacheField name="8 b. If yes, why?" numFmtId="0">
      <sharedItems containsBlank="1"/>
    </cacheField>
    <cacheField name="9. Do any of the children in the household work/earn money instead of school?" numFmtId="0">
      <sharedItems containsBlank="1"/>
    </cacheField>
    <cacheField name="9a. If yes, please provide more details:" numFmtId="0">
      <sharedItems containsBlank="1"/>
    </cacheField>
    <cacheField name="meta/instanceID" numFmtId="0">
      <sharedItems/>
    </cacheField>
    <cacheField name="_id" numFmtId="0">
      <sharedItems containsSemiMixedTypes="0" containsString="0" containsNumber="1" containsInteger="1" minValue="73090897" maxValue="73333854"/>
    </cacheField>
    <cacheField name="_uuid" numFmtId="0">
      <sharedItems/>
    </cacheField>
    <cacheField name="_submission_time" numFmtId="165">
      <sharedItems containsSemiMixedTypes="0" containsNonDate="0" containsDate="1" containsString="0" minDate="2021-01-20T08:30:31" maxDate="2021-01-25T12:48:54"/>
    </cacheField>
    <cacheField name="_index" numFmtId="0">
      <sharedItems containsSemiMixedTypes="0" containsString="0" containsNumber="1" containsInteger="1" minValue="1" maxValue="408"/>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18" maxValue="414707"/>
    </cacheField>
    <cacheField name="_submitted_by" numFmtId="0">
      <sharedItems containsBlank="1"/>
    </cacheField>
    <cacheField name="_xform_id" numFmtId="0">
      <sharedItems containsSemiMixedTypes="0" containsString="0" containsNumber="1" containsInteger="1" minValue="569832" maxValue="56983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refreshedDate="44224.863768518517" createdVersion="6" refreshedVersion="6" minRefreshableVersion="3" recordCount="403" xr:uid="{00000000-000A-0000-FFFF-FFFFA0000000}">
  <cacheSource type="worksheet">
    <worksheetSource ref="A1:MV404" sheet="data" r:id="rId2"/>
  </cacheSource>
  <cacheFields count="362">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acheField>
    <cacheField name="Please mention organization name:" numFmtId="0">
      <sharedItems containsBlank="1"/>
    </cacheField>
    <cacheField name="Date of data collection" numFmtId="164">
      <sharedItems containsSemiMixedTypes="0" containsNonDate="0" containsDate="1" containsString="0" minDate="2021-01-05T00:00:00" maxDate="2021-01-26T00:00:00"/>
    </cacheField>
    <cacheField name="Community name:" numFmtId="0">
      <sharedItems count="16">
        <s v="Shamarin"/>
        <s v="Jandairis"/>
        <s v="Akhtrein"/>
        <s v="Idleb"/>
        <s v="Shmarekh"/>
        <s v="Ma'arrat Tamasrin"/>
        <s v="Kafr - Kafrehmul"/>
        <s v="Deir Hassan - Darhashan"/>
        <s v="Dana"/>
        <s v="Hazano"/>
        <s v="Harim"/>
        <s v="Sarmada"/>
        <s v="Atma"/>
        <s v="Salqin"/>
        <s v="Sahara"/>
        <s v="Kafr Takharim"/>
      </sharedItems>
    </cacheField>
    <cacheField name="Please select assessment type:" numFmtId="0">
      <sharedItems count="3">
        <s v="Health sector"/>
        <s v="Protection sector"/>
        <s v="All"/>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ount="2">
        <s v="Yes"/>
        <s v="No"/>
      </sharedItems>
    </cacheField>
    <cacheField name="Age of respondent in complete years" numFmtId="0">
      <sharedItems containsString="0" containsBlank="1" containsNumber="1" containsInteger="1" minValue="18" maxValue="351"/>
    </cacheField>
    <cacheField name="Column1" numFmtId="0">
      <sharedItems containsBlank="1" count="5">
        <s v="31-50 Years"/>
        <s v="18-30 Years"/>
        <s v="51-60 Years"/>
        <s v="Elderly&gt;60"/>
        <m/>
      </sharedItems>
    </cacheField>
    <cacheField name="Sex of the respondent:" numFmtId="0">
      <sharedItems containsBlank="1" count="3">
        <s v="Male"/>
        <s v="Female"/>
        <m/>
      </sharedItems>
    </cacheField>
    <cacheField name="Marital status of the respondent:" numFmtId="0">
      <sharedItems containsBlank="1" count="6">
        <s v="Married"/>
        <m/>
        <s v="Widowed"/>
        <s v="Separated"/>
        <s v="Single"/>
        <s v="Divorced"/>
      </sharedItems>
    </cacheField>
    <cacheField name="Type of respondent" numFmtId="0">
      <sharedItems containsBlank="1" count="3">
        <s v="IDP"/>
        <s v="Host"/>
        <m/>
      </sharedItems>
    </cacheField>
    <cacheField name="Date of arrival to this area (estimated)" numFmtId="0">
      <sharedItems containsNonDate="0" containsDate="1" containsString="0" containsBlank="1" minDate="2010-06-01T00:00:00" maxDate="2021-01-24T00:00:00" count="214">
        <d v="2021-01-20T00:00:00"/>
        <m/>
        <d v="2019-01-20T00:00:00"/>
        <d v="2020-01-20T00:00:00"/>
        <d v="2020-01-01T00:00:00"/>
        <d v="2019-01-01T00:00:00"/>
        <d v="2018-01-10T00:00:00"/>
        <d v="2019-06-01T00:00:00"/>
        <d v="2020-01-02T00:00:00"/>
        <d v="2020-04-02T00:00:00"/>
        <d v="2019-02-01T00:00:00"/>
        <d v="2019-02-16T00:00:00"/>
        <d v="2016-10-16T00:00:00"/>
        <d v="2016-04-24T00:00:00"/>
        <d v="2015-10-22T00:00:00"/>
        <d v="2016-06-25T00:00:00"/>
        <d v="2015-11-01T00:00:00"/>
        <d v="2015-10-17T00:00:00"/>
        <d v="2015-01-01T00:00:00"/>
        <d v="2016-01-20T00:00:00"/>
        <d v="2013-11-15T00:00:00"/>
        <d v="2016-03-19T00:00:00"/>
        <d v="2017-04-21T00:00:00"/>
        <d v="2017-11-17T00:00:00"/>
        <d v="2014-02-20T00:00:00"/>
        <d v="2015-01-15T00:00:00"/>
        <d v="2019-11-20T00:00:00"/>
        <d v="2016-04-27T00:00:00"/>
        <d v="2010-06-01T00:00:00"/>
        <d v="2020-01-21T00:00:00"/>
        <d v="2017-04-12T00:00:00"/>
        <d v="2018-03-15T00:00:00"/>
        <d v="2019-01-21T00:00:00"/>
        <d v="2014-12-02T00:00:00"/>
        <d v="2018-11-11T00:00:00"/>
        <d v="2017-04-08T00:00:00"/>
        <d v="2016-12-01T00:00:00"/>
        <d v="2018-01-20T00:00:00"/>
        <d v="2020-02-11T00:00:00"/>
        <d v="2016-03-18T00:00:00"/>
        <d v="2012-01-01T00:00:00"/>
        <d v="2015-06-01T00:00:00"/>
        <d v="2013-01-01T00:00:00"/>
        <d v="2020-03-22T00:00:00"/>
        <d v="2018-01-01T00:00:00"/>
        <d v="2017-08-11T00:00:00"/>
        <d v="2019-09-12T00:00:00"/>
        <d v="2020-01-27T00:00:00"/>
        <d v="2018-01-21T00:00:00"/>
        <d v="2017-05-10T00:00:00"/>
        <d v="2017-03-14T00:00:00"/>
        <d v="2019-01-05T00:00:00"/>
        <d v="2018-04-25T00:00:00"/>
        <d v="2020-04-01T00:00:00"/>
        <d v="2020-08-07T00:00:00"/>
        <d v="2016-01-21T00:00:00"/>
        <d v="2015-01-21T00:00:00"/>
        <d v="2012-10-05T00:00:00"/>
        <d v="2015-03-16T00:00:00"/>
        <d v="2013-08-12T00:00:00"/>
        <d v="2019-11-01T00:00:00"/>
        <d v="2018-08-01T00:00:00"/>
        <d v="2017-01-21T00:00:00"/>
        <d v="2017-08-01T00:00:00"/>
        <d v="2017-11-21T00:00:00"/>
        <d v="2014-12-01T00:00:00"/>
        <d v="2013-01-21T00:00:00"/>
        <d v="2018-04-05T00:00:00"/>
        <d v="2019-03-02T00:00:00"/>
        <d v="2018-06-01T00:00:00"/>
        <d v="2017-04-18T00:00:00"/>
        <d v="2018-01-18T00:00:00"/>
        <d v="2020-01-07T00:00:00"/>
        <d v="2018-11-10T00:00:00"/>
        <d v="2019-12-01T00:00:00"/>
        <d v="2020-08-01T00:00:00"/>
        <d v="2020-02-15T00:00:00"/>
        <d v="2011-01-21T00:00:00"/>
        <d v="2014-02-04T00:00:00"/>
        <d v="2014-01-01T00:00:00"/>
        <d v="2015-02-18T00:00:00"/>
        <d v="2017-01-01T00:00:00"/>
        <d v="2018-01-07T00:00:00"/>
        <d v="2018-02-01T00:00:00"/>
        <d v="2019-01-09T00:00:00"/>
        <d v="2016-06-06T00:00:00"/>
        <d v="2016-03-01T00:00:00"/>
        <d v="2014-10-01T00:00:00"/>
        <d v="2020-01-15T00:00:00"/>
        <d v="2019-12-18T00:00:00"/>
        <d v="2020-01-06T00:00:00"/>
        <d v="2021-01-21T00:00:00"/>
        <d v="2019-10-13T00:00:00"/>
        <d v="2016-09-13T00:00:00"/>
        <d v="2016-01-04T00:00:00"/>
        <d v="2019-01-22T00:00:00"/>
        <d v="2014-04-01T00:00:00"/>
        <d v="2019-05-01T00:00:00"/>
        <d v="2019-08-05T00:00:00"/>
        <d v="2014-09-06T00:00:00"/>
        <d v="2012-07-08T00:00:00"/>
        <d v="2012-09-15T00:00:00"/>
        <d v="2013-01-09T00:00:00"/>
        <d v="2017-07-12T00:00:00"/>
        <d v="2013-08-01T00:00:00"/>
        <d v="2015-07-17T00:00:00"/>
        <d v="2017-11-08T00:00:00"/>
        <d v="2016-05-15T00:00:00"/>
        <d v="2012-05-09T00:00:00"/>
        <d v="2016-04-06T00:00:00"/>
        <d v="2015-08-15T00:00:00"/>
        <d v="2014-09-01T00:00:00"/>
        <d v="2015-04-14T00:00:00"/>
        <d v="2018-04-07T00:00:00"/>
        <d v="2014-03-03T00:00:00"/>
        <d v="2014-03-01T00:00:00"/>
        <d v="2013-05-01T00:00:00"/>
        <d v="2015-06-24T00:00:00"/>
        <d v="2019-12-02T00:00:00"/>
        <d v="2019-01-11T00:00:00"/>
        <d v="2018-01-04T00:00:00"/>
        <d v="2018-01-17T00:00:00"/>
        <d v="2013-01-18T00:00:00"/>
        <d v="2016-04-08T00:00:00"/>
        <d v="2019-01-14T00:00:00"/>
        <d v="2019-02-11T00:00:00"/>
        <d v="2019-11-14T00:00:00"/>
        <d v="2019-03-03T00:00:00"/>
        <d v="2019-04-10T00:00:00"/>
        <d v="2019-04-01T00:00:00"/>
        <d v="2019-03-04T00:00:00"/>
        <d v="2019-06-30T00:00:00"/>
        <d v="2018-12-01T00:00:00"/>
        <d v="2014-01-21T00:00:00"/>
        <d v="2018-01-02T00:00:00"/>
        <d v="2017-08-10T00:00:00"/>
        <d v="2017-04-11T00:00:00"/>
        <d v="2016-01-12T00:00:00"/>
        <d v="2016-12-13T00:00:00"/>
        <d v="2018-03-14T00:00:00"/>
        <d v="2018-06-10T00:00:00"/>
        <d v="2019-12-03T00:00:00"/>
        <d v="2012-01-21T00:00:00"/>
        <d v="2017-05-25T00:00:00"/>
        <d v="2019-07-24T00:00:00"/>
        <d v="2018-04-11T00:00:00"/>
        <d v="2016-03-02T00:00:00"/>
        <d v="2016-11-09T00:00:00"/>
        <d v="2017-11-12T00:00:00"/>
        <d v="2014-04-08T00:00:00"/>
        <d v="2017-07-11T00:00:00"/>
        <d v="2017-06-11T00:00:00"/>
        <d v="2017-04-02T00:00:00"/>
        <d v="2018-05-02T00:00:00"/>
        <d v="2017-02-14T00:00:00"/>
        <d v="2020-01-03T00:00:00"/>
        <d v="2017-09-23T00:00:00"/>
        <d v="2017-01-23T00:00:00"/>
        <d v="2015-03-18T00:00:00"/>
        <d v="2018-02-14T00:00:00"/>
        <d v="2017-03-09T00:00:00"/>
        <d v="2020-01-23T00:00:00"/>
        <d v="2019-01-23T00:00:00"/>
        <d v="2019-01-19T00:00:00"/>
        <d v="2014-08-01T00:00:00"/>
        <d v="2016-05-10T00:00:00"/>
        <d v="2015-01-23T00:00:00"/>
        <d v="2012-11-14T00:00:00"/>
        <d v="2016-09-15T00:00:00"/>
        <d v="2013-09-04T00:00:00"/>
        <d v="2018-01-23T00:00:00"/>
        <d v="2019-12-17T00:00:00"/>
        <d v="2019-10-15T00:00:00"/>
        <d v="2019-11-12T00:00:00"/>
        <d v="2018-09-11T00:00:00"/>
        <d v="2019-11-15T00:00:00"/>
        <d v="2019-12-04T00:00:00"/>
        <d v="2018-11-15T00:00:00"/>
        <d v="2020-08-06T00:00:00"/>
        <d v="2019-07-01T00:00:00"/>
        <d v="2021-01-23T00:00:00"/>
        <d v="2019-10-09T00:00:00"/>
        <d v="2018-05-16T00:00:00"/>
        <d v="2019-02-21T00:00:00"/>
        <d v="2013-07-06T00:00:00"/>
        <d v="2013-06-15T00:00:00"/>
        <d v="2013-08-16T00:00:00"/>
        <d v="2018-08-15T00:00:00"/>
        <d v="2015-06-15T00:00:00"/>
        <d v="2014-03-25T00:00:00"/>
        <d v="2013-07-12T00:00:00"/>
        <d v="2012-05-18T00:00:00"/>
        <d v="2012-08-02T00:00:00"/>
        <d v="2015-06-11T00:00:00"/>
        <d v="2016-04-07T00:00:00"/>
        <d v="2013-07-10T00:00:00"/>
        <d v="2016-06-01T00:00:00"/>
        <d v="2018-04-01T00:00:00"/>
        <d v="2014-07-01T00:00:00"/>
        <d v="2016-05-01T00:00:00"/>
        <d v="2017-05-01T00:00:00"/>
        <d v="2014-09-07T00:00:00"/>
        <d v="2017-04-19T00:00:00"/>
        <d v="2016-06-02T00:00:00"/>
        <d v="2019-04-16T00:00:00"/>
        <d v="2014-08-07T00:00:00"/>
        <d v="2014-08-04T00:00:00"/>
        <d v="2019-03-01T00:00:00"/>
        <d v="2014-08-05T00:00:00"/>
        <d v="2018-04-10T00:00:00"/>
        <d v="2019-11-05T00:00:00"/>
        <d v="2018-05-01T00:00:00"/>
        <d v="2020-01-25T00:00:00"/>
        <d v="2018-01-13T00:00:00"/>
      </sharedItems>
      <fieldGroup par="361" base="15">
        <rangePr groupBy="months" startDate="2010-06-01T00:00:00" endDate="2021-01-24T00:00:00"/>
        <groupItems count="14">
          <s v="(blank)"/>
          <s v="Jan"/>
          <s v="Feb"/>
          <s v="Mar"/>
          <s v="Apr"/>
          <s v="May"/>
          <s v="Jun"/>
          <s v="Jul"/>
          <s v="Aug"/>
          <s v="Sep"/>
          <s v="Oct"/>
          <s v="Nov"/>
          <s v="Dec"/>
          <s v="&gt;24-01-21"/>
        </groupItems>
      </fieldGroup>
    </cacheField>
    <cacheField name="How many lactating or pregnant women in the Household" numFmtId="0">
      <sharedItems containsString="0" containsBlank="1" containsNumber="1" containsInteger="1" minValue="0" maxValue="3" count="5">
        <n v="1"/>
        <m/>
        <n v="0"/>
        <n v="2"/>
        <n v="3"/>
      </sharedItems>
    </cacheField>
    <cacheField name="How many adults over 60 age?" numFmtId="0">
      <sharedItems containsString="0" containsBlank="1" containsNumber="1" containsInteger="1" minValue="0" maxValue="3" count="5">
        <n v="0"/>
        <n v="2"/>
        <n v="1"/>
        <m/>
        <n v="3"/>
      </sharedItems>
    </cacheField>
    <cacheField name="Are there any children in the HH?" numFmtId="0">
      <sharedItems containsBlank="1" count="3">
        <s v="Yes"/>
        <s v="No"/>
        <m/>
      </sharedItems>
    </cacheField>
    <cacheField name="How many of the children are infant &lt;6 months" numFmtId="0">
      <sharedItems containsString="0" containsBlank="1" containsNumber="1" containsInteger="1" minValue="0" maxValue="2"/>
    </cacheField>
    <cacheField name="How many of the children between 6 months and 2 years" numFmtId="0">
      <sharedItems containsString="0" containsBlank="1" containsNumber="1" containsInteger="1" minValue="0" maxValue="4"/>
    </cacheField>
    <cacheField name="How many of the children between 3 and 5 years" numFmtId="0">
      <sharedItems containsString="0" containsBlank="1" containsNumber="1" containsInteger="1" minValue="0" maxValue="6"/>
    </cacheField>
    <cacheField name="msna/Demographic_info/children_group/total_ch_half_5y" numFmtId="0">
      <sharedItems containsBlank="1"/>
    </cacheField>
    <cacheField name="How many of the children between 6 and 12 years" numFmtId="0">
      <sharedItems containsString="0" containsBlank="1" containsNumber="1" containsInteger="1" minValue="0" maxValue="7"/>
    </cacheField>
    <cacheField name="msna/Demographic_info/children_group/total_ch_un_12" numFmtId="0">
      <sharedItems containsBlank="1"/>
    </cacheField>
    <cacheField name="How many of the children between 13 and 18" numFmtId="0">
      <sharedItems containsString="0" containsBlank="1" containsNumber="1" containsInteger="1" minValue="0" maxValue="5"/>
    </cacheField>
    <cacheField name="msna/Demographic_info/children_group/total_ch" numFmtId="0">
      <sharedItems containsString="0" containsBlank="1" containsNumber="1" containsInteger="1" minValue="0" maxValue="16"/>
    </cacheField>
    <cacheField name="Household size:" numFmtId="0">
      <sharedItems containsString="0" containsBlank="1" containsNumber="1" containsInteger="1" minValue="1" maxValue="30"/>
    </cacheField>
    <cacheField name="How many adults have a chronic disease such as hypertension, diabetes, asthma, or other chronic lung disease, etc. that require regular medication?" numFmtId="0">
      <sharedItems containsString="0" containsBlank="1" containsNumber="1" containsInteger="1" minValue="0" maxValue="5"/>
    </cacheField>
    <cacheField name="How many children who require regular medication for a chronic disease like asthma?" numFmtId="0">
      <sharedItems containsString="0" containsBlank="1" containsNumber="1" containsInteger="1" minValue="0" maxValue="2"/>
    </cacheField>
    <cacheField name="How many adults are employed?" numFmtId="0">
      <sharedItems containsString="0" containsBlank="1" containsNumber="1" containsInteger="1" minValue="0" maxValue="5"/>
    </cacheField>
    <cacheField name="What is the monthly cost of your living space?" numFmtId="0">
      <sharedItems containsString="0" containsBlank="1" containsNumber="1" containsInteger="1" minValue="15" maxValue="5000" count="41">
        <n v="1000"/>
        <n v="300"/>
        <n v="500"/>
        <n v="700"/>
        <n v="800"/>
        <n v="850"/>
        <n v="400"/>
        <n v="600"/>
        <n v="1500"/>
        <n v="20"/>
        <n v="100"/>
        <n v="15"/>
        <n v="45"/>
        <n v="2000"/>
        <n v="50"/>
        <n v="2500"/>
        <n v="1700"/>
        <m/>
        <n v="3000"/>
        <n v="5000"/>
        <n v="4000"/>
        <n v="1200"/>
        <n v="1100"/>
        <n v="900"/>
        <n v="2200"/>
        <n v="1800"/>
        <n v="3500"/>
        <n v="3200"/>
        <n v="200"/>
        <n v="1400"/>
        <n v="750"/>
        <n v="1300"/>
        <n v="150"/>
        <n v="2100"/>
        <n v="1050"/>
        <n v="250"/>
        <n v="550"/>
        <n v="450"/>
        <n v="4500"/>
        <n v="1350"/>
        <n v="2800"/>
      </sharedItems>
    </cacheField>
    <cacheField name="What is the monthly average income of your family?" numFmtId="0">
      <sharedItems containsString="0" containsBlank="1" containsNumber="1" containsInteger="1" minValue="0" maxValue="5000" count="38">
        <n v="400"/>
        <n v="150"/>
        <n v="250"/>
        <n v="500"/>
        <n v="600"/>
        <n v="200"/>
        <n v="300"/>
        <n v="800"/>
        <n v="2000"/>
        <n v="1500"/>
        <n v="1000"/>
        <n v="1200"/>
        <n v="2500"/>
        <m/>
        <n v="5000"/>
        <n v="2200"/>
        <n v="450"/>
        <n v="700"/>
        <n v="900"/>
        <n v="750"/>
        <n v="20"/>
        <n v="100"/>
        <n v="0"/>
        <n v="2400"/>
        <n v="2800"/>
        <n v="1700"/>
        <n v="350"/>
        <n v="3500"/>
        <n v="4000"/>
        <n v="1800"/>
        <n v="160"/>
        <n v="1300"/>
        <n v="550"/>
        <n v="170"/>
        <n v="1250"/>
        <n v="75"/>
        <n v="90"/>
        <n v="3000"/>
      </sharedItems>
    </cacheField>
    <cacheField name="Column2" numFmtId="0">
      <sharedItems containsString="0" containsBlank="1" containsNumber="1" containsInteger="1" minValue="-3500" maxValue="4000"/>
    </cacheField>
    <cacheField name="What is the source of income?" numFmtId="0">
      <sharedItems containsBlank="1"/>
    </cacheField>
    <cacheField name="How do you manage the living costs?" numFmtId="0">
      <sharedItems containsBlank="1"/>
    </cacheField>
    <cacheField name="1. What health facilities are available in your area?" numFmtId="0">
      <sharedItems containsBlank="1"/>
    </cacheField>
    <cacheField name="health_fac_type/Hospital" numFmtId="0">
      <sharedItems containsBlank="1"/>
    </cacheField>
    <cacheField name="health_fac_type/Primary health care facility" numFmtId="0">
      <sharedItems containsBlank="1"/>
    </cacheField>
    <cacheField name="health_fac_type/Specialist services" numFmtId="0">
      <sharedItems containsBlank="1"/>
    </cacheField>
    <cacheField name="health_fac_type/Emergency services-ambulance" numFmtId="0">
      <sharedItems containsBlank="1"/>
    </cacheField>
    <cacheField name="health_fac_type/Other" numFmtId="0">
      <sharedItems containsBlank="1"/>
    </cacheField>
    <cacheField name="health_fac_type/Do not know" numFmtId="0">
      <sharedItems containsBlank="1"/>
    </cacheField>
    <cacheField name="health_fac_type/No services" numFmtId="0">
      <sharedItems containsBlank="1"/>
    </cacheField>
    <cacheField name="Other, please specify:" numFmtId="0">
      <sharedItems containsBlank="1"/>
    </cacheField>
    <cacheField name="1a. What is the walking distance to the nearest one in minutes?" numFmtId="0">
      <sharedItems containsString="0" containsBlank="1" containsNumber="1" containsInteger="1" minValue="2" maxValue="999"/>
    </cacheField>
    <cacheField name="1b. How do you usally get there?" numFmtId="0">
      <sharedItems containsBlank="1" count="7">
        <s v="Walking"/>
        <m/>
        <s v="Private car"/>
        <s v="Taxi"/>
        <s v="Motorcycle"/>
        <s v="Public transit"/>
        <s v="Other" u="1"/>
      </sharedItems>
    </cacheField>
    <cacheField name="Other, please specify:2" numFmtId="0">
      <sharedItems containsNonDate="0" containsString="0" containsBlank="1"/>
    </cacheField>
    <cacheField name="1c. Are there enough female service providers for your family?" numFmtId="0">
      <sharedItems containsBlank="1" count="4">
        <s v="Yes"/>
        <m/>
        <s v="No"/>
        <s v="Do not know"/>
      </sharedItems>
    </cacheField>
    <cacheField name="2. Are there any medical services that you require but are not available in your area?" numFmtId="0">
      <sharedItems containsBlank="1"/>
    </cacheField>
    <cacheField name="3.What are the main difficulties faced by you or a member of your household to get medicine?" numFmtId="0">
      <sharedItems containsBlank="1" longText="1"/>
    </cacheField>
    <cacheField name="diff_med/Some types of medicines are not available in the market" numFmtId="0">
      <sharedItems containsBlank="1"/>
    </cacheField>
    <cacheField name="diff_med/Most types of medicines are not available in the market" numFmtId="0">
      <sharedItems containsBlank="1"/>
    </cacheField>
    <cacheField name="diff_med/Not available in the market at all" numFmtId="0">
      <sharedItems containsBlank="1"/>
    </cacheField>
    <cacheField name="diff_med/Inaccessible due to cost" numFmtId="0">
      <sharedItems containsBlank="1"/>
    </cacheField>
    <cacheField name="diff_med/Inaccessible due to security risks" numFmtId="0">
      <sharedItems containsBlank="1"/>
    </cacheField>
    <cacheField name="diff_med/Inaccessible due to transport or other logistical reason" numFmtId="0">
      <sharedItems containsBlank="1"/>
    </cacheField>
    <cacheField name="diff_med/Expired medicine" numFmtId="0">
      <sharedItems containsBlank="1"/>
    </cacheField>
    <cacheField name="diff_med/Other, specify" numFmtId="0">
      <sharedItems containsBlank="1"/>
    </cacheField>
    <cacheField name="diff_med/Do not know" numFmtId="0">
      <sharedItems containsBlank="1"/>
    </cacheField>
    <cacheField name="diff_med/There are no significant difficulties" numFmtId="0">
      <sharedItems containsBlank="1"/>
    </cacheField>
    <cacheField name="Other please specify:" numFmtId="0">
      <sharedItems containsBlank="1"/>
    </cacheField>
    <cacheField name="4. During this year Have you or your household been approached by community health worker team regarding any health topics?" numFmtId="0">
      <sharedItems containsBlank="1" count="4">
        <s v="Yes"/>
        <m/>
        <s v="No"/>
        <s v="Do not know"/>
      </sharedItems>
    </cacheField>
    <cacheField name="4a. If yes, do you think this information was helpful to you and your household?" numFmtId="0">
      <sharedItems containsBlank="1" count="4">
        <s v="Yes"/>
        <m/>
        <s v="Do not know"/>
        <s v="No"/>
      </sharedItems>
    </cacheField>
    <cacheField name="Please provide more details" numFmtId="0">
      <sharedItems containsBlank="1"/>
    </cacheField>
    <cacheField name="4b. If yes, do you think there is a better way for this type of information to be provided to the community like using whatsapp and social media?" numFmtId="0">
      <sharedItems containsBlank="1" count="4">
        <s v="No"/>
        <m/>
        <s v="Do not know"/>
        <s v="Yes"/>
      </sharedItems>
    </cacheField>
    <cacheField name="Please provide more details3" numFmtId="0">
      <sharedItems containsBlank="1"/>
    </cacheField>
    <cacheField name="5. Did you identify any of these disease (COVID 19, Measles, Leishmania, Jaundice, Chicken pox, Polio, Lice, Scabies, Diarrhea) in any of the HH members?" numFmtId="0">
      <sharedItems containsBlank="1" count="4">
        <s v="No"/>
        <m/>
        <s v="Yes"/>
        <s v="Do not know"/>
      </sharedItems>
    </cacheField>
    <cacheField name="5a. If yes, did you/they go to the clinic/hospital for treatment of the mentioned diseases?" numFmtId="0">
      <sharedItems containsBlank="1" count="3">
        <m/>
        <s v="Yes"/>
        <s v="No"/>
      </sharedItems>
    </cacheField>
    <cacheField name="If not, why?" numFmtId="0">
      <sharedItems containsBlank="1"/>
    </cacheField>
    <cacheField name="5b. If yes, were you treated for the disease and did you see improvement after treatment?" numFmtId="0">
      <sharedItems containsBlank="1" count="3">
        <m/>
        <s v="Yes"/>
        <s v="No"/>
      </sharedItems>
    </cacheField>
    <cacheField name="5c. If yes, were you able to get the medicines needed for treatment (in general) easily?" numFmtId="0">
      <sharedItems containsBlank="1" count="4">
        <m/>
        <s v="No"/>
        <s v="Yes"/>
        <s v="Do not know"/>
      </sharedItems>
    </cacheField>
    <cacheField name="If not, why?4" numFmtId="0">
      <sharedItems containsBlank="1"/>
    </cacheField>
    <cacheField name="get_med_reason/Some types of medicines are not available in the market" numFmtId="0">
      <sharedItems containsBlank="1"/>
    </cacheField>
    <cacheField name="get_med_reason/Most types of medicines are not available in the market" numFmtId="0">
      <sharedItems containsBlank="1"/>
    </cacheField>
    <cacheField name="get_med_reason/Not available in the market at all" numFmtId="0">
      <sharedItems containsBlank="1"/>
    </cacheField>
    <cacheField name="get_med_reason/Inaccessible due to cost" numFmtId="0">
      <sharedItems containsBlank="1"/>
    </cacheField>
    <cacheField name="get_med_reason/Inaccessible due to security risks" numFmtId="0">
      <sharedItems containsBlank="1"/>
    </cacheField>
    <cacheField name="get_med_reason/Inaccessible due to transport or other logistical reason" numFmtId="0">
      <sharedItems containsBlank="1"/>
    </cacheField>
    <cacheField name="get_med_reason/Expired medicine" numFmtId="0">
      <sharedItems containsNonDate="0" containsString="0" containsBlank="1"/>
    </cacheField>
    <cacheField name="get_med_reason/Other, specify" numFmtId="0">
      <sharedItems containsNonDate="0" containsString="0" containsBlank="1"/>
    </cacheField>
    <cacheField name="get_med_reason/Do not know" numFmtId="0">
      <sharedItems containsNonDate="0" containsString="0" containsBlank="1"/>
    </cacheField>
    <cacheField name="get_med_reason/There are no significant difficulties" numFmtId="0">
      <sharedItems containsBlank="1"/>
    </cacheField>
    <cacheField name="6. What are the most needed drugs that are not currently provided freely in your area?" numFmtId="0">
      <sharedItems containsBlank="1"/>
    </cacheField>
    <cacheField name="drug_category/Non communicable diseases (NCD) drugs (chronic, cardiac, diabetes, hyper-tension, asthma)" numFmtId="0">
      <sharedItems containsBlank="1"/>
    </cacheField>
    <cacheField name="drug_category/Pediatric medicine" numFmtId="0">
      <sharedItems containsBlank="1"/>
    </cacheField>
    <cacheField name="drug_category/Reproductive health medicines" numFmtId="0">
      <sharedItems containsBlank="1"/>
    </cacheField>
    <cacheField name="drug_category/Antibiotic" numFmtId="0">
      <sharedItems containsBlank="1"/>
    </cacheField>
    <cacheField name="drug_category/Other" numFmtId="0">
      <sharedItems containsBlank="1"/>
    </cacheField>
    <cacheField name="drug_category/I don't know" numFmtId="0">
      <sharedItems containsBlank="1"/>
    </cacheField>
    <cacheField name="drug_category/Drugs are mostly available" numFmtId="0">
      <sharedItems containsBlank="1"/>
    </cacheField>
    <cacheField name="Other please specify:5" numFmtId="0">
      <sharedItems containsBlank="1"/>
    </cacheField>
    <cacheField name="7. Do women in your household have access to maternal health services?" numFmtId="0">
      <sharedItems containsBlank="1" count="4">
        <s v="Yes"/>
        <m/>
        <s v="No"/>
        <s v="Do not know"/>
      </sharedItems>
    </cacheField>
    <cacheField name="7a. If no, what is the reason of not having access:" numFmtId="0">
      <sharedItems containsBlank="1"/>
    </cacheField>
    <cacheField name="maternity_services_barriers/Security issues" numFmtId="0">
      <sharedItems containsBlank="1"/>
    </cacheField>
    <cacheField name="maternity_services_barriers/Financial issues" numFmtId="0">
      <sharedItems containsBlank="1"/>
    </cacheField>
    <cacheField name="maternity_services_barriers/Cultural factors" numFmtId="0">
      <sharedItems containsBlank="1"/>
    </cacheField>
    <cacheField name="maternity_services_barriers/Transportation issues" numFmtId="0">
      <sharedItems containsBlank="1"/>
    </cacheField>
    <cacheField name="maternity_services_barriers/No services available" numFmtId="0">
      <sharedItems containsBlank="1"/>
    </cacheField>
    <cacheField name="maternity_services_barriers/Other" numFmtId="0">
      <sharedItems containsBlank="1"/>
    </cacheField>
    <cacheField name="maternity_services_barriers/Do not know" numFmtId="0">
      <sharedItems containsBlank="1"/>
    </cacheField>
    <cacheField name="Other, please specify:6" numFmtId="0">
      <sharedItems containsBlank="1"/>
    </cacheField>
    <cacheField name="8. Where do the majority of women deliver their babies?"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7" numFmtId="0">
      <sharedItems containsBlank="1"/>
    </cacheField>
    <cacheField name="8a. In case of delivery occurred at home, what is the reason for it?" numFmtId="0">
      <sharedItems containsBlank="1"/>
    </cacheField>
    <cacheField name="1. Is there any child under 6 months in your household is not exclusively breastfed?" numFmtId="0">
      <sharedItems containsBlank="1" count="3">
        <s v="No"/>
        <m/>
        <s v="Yes"/>
      </sharedItems>
    </cacheField>
    <cacheField name="1a. If not, what is the reason?" numFmtId="0">
      <sharedItems containsBlank="1"/>
    </cacheField>
    <cacheField name="no_exclusive_breastfeeding_reason/Mother sick/weak" numFmtId="0">
      <sharedItems containsNonDate="0" containsString="0" containsBlank="1"/>
    </cacheField>
    <cacheField name="no_exclusive_breastfeeding_reason/Child sick/weak" numFmtId="0">
      <sharedItems containsBlank="1"/>
    </cacheField>
    <cacheField name="no_exclusive_breastfeeding_reason/Breast problems" numFmtId="0">
      <sharedItems containsBlank="1"/>
    </cacheField>
    <cacheField name="no_exclusive_breastfeeding_reason/Not enough milk" numFmtId="0">
      <sharedItems containsBlank="1"/>
    </cacheField>
    <cacheField name="no_exclusive_breastfeeding_reason/Child refused breast" numFmtId="0">
      <sharedItems containsBlank="1"/>
    </cacheField>
    <cacheField name="no_exclusive_breastfeeding_reason/Weaning age" numFmtId="0">
      <sharedItems containsNonDate="0" containsString="0" containsBlank="1"/>
    </cacheField>
    <cacheField name="no_exclusive_breastfeeding_reason/New pregnancy" numFmtId="0">
      <sharedItems containsBlank="1"/>
    </cacheField>
    <cacheField name="no_exclusive_breastfeeding_reason/Started using contraception" numFmtId="0">
      <sharedItems containsBlank="1"/>
    </cacheField>
    <cacheField name="no_exclusive_breastfeeding_reason/Other" numFmtId="0">
      <sharedItems containsBlank="1"/>
    </cacheField>
    <cacheField name="Other, please specify:8" numFmtId="0">
      <sharedItems containsBlank="1"/>
    </cacheField>
    <cacheField name="2. Have you or anyone in your household ever attended a session/meeting/discussion where people were discussing how to feed young children in the last 12 months?" numFmtId="0">
      <sharedItems containsBlank="1" count="6">
        <s v="No – this is not something me or anyone in my household would attend"/>
        <m/>
        <s v="I don't know"/>
        <s v="Yes – someone in my household has"/>
        <s v="Yes – I have"/>
        <s v="No – there is nothing like this in my community"/>
      </sharedItems>
    </cacheField>
    <cacheField name="2 a. Are they regular sessions/meetings/discussions or it was done one time only?" numFmtId="0">
      <sharedItems containsBlank="1" count="3">
        <m/>
        <s v="One Time"/>
        <s v="Regular"/>
      </sharedItems>
    </cacheField>
    <cacheField name="2aa. If regular, what is their frequency?" numFmtId="0">
      <sharedItems containsBlank="1" count="5">
        <m/>
        <s v="Weekly"/>
        <s v="Every 2 month"/>
        <s v="Monthly"/>
        <s v="More than that"/>
      </sharedItems>
    </cacheField>
    <cacheField name="More than that, specify:" numFmtId="0">
      <sharedItems containsBlank="1"/>
    </cacheField>
    <cacheField name="3. Which of the following food categories were eaten by the pregnant or lactating women in your household, in the last 24 hours (during the morning, day, and night)?" numFmtId="0">
      <sharedItems containsBlank="1" longText="1"/>
    </cacheField>
    <cacheField name="food_cat/Cereals or tubers (maize, porridge, rice, pasta, bread, rice, bulger, frikeh, kaak, pasta, indomy (noodles), manakish, thick grain-based porridge, potatoes, etc)" numFmtId="0">
      <sharedItems containsBlank="1"/>
    </cacheField>
    <cacheField name="food_cat/Legumes and nuts e.g. hommos, fouls, beans, chick peas, lentils" numFmtId="0">
      <sharedItems containsBlank="1"/>
    </cacheField>
    <cacheField name="food_cat/Vegetables (including leafy vegetables)" numFmtId="0">
      <sharedItems containsBlank="1"/>
    </cacheField>
    <cacheField name="food_cat/Fruit (all types)" numFmtId="0">
      <sharedItems containsBlank="1"/>
    </cacheField>
    <cacheField name="food_cat/Meat, Poultry, Offal (beef, goat, lamb, poultry), etc)" numFmtId="0">
      <sharedItems containsBlank="1"/>
    </cacheField>
    <cacheField name="food_cat/Fish" numFmtId="0">
      <sharedItems containsNonDate="0" containsString="0" containsBlank="1"/>
    </cacheField>
    <cacheField name="food_cat/Milk and Milk Products (milk, yoghurt, cheese, etc)" numFmtId="0">
      <sharedItems containsBlank="1"/>
    </cacheField>
    <cacheField name="food_cat/Eggs" numFmtId="0">
      <sharedItems containsBlank="1"/>
    </cacheField>
    <cacheField name="food_cat/Sugar, Honey, sugar products" numFmtId="0">
      <sharedItems containsBlank="1"/>
    </cacheField>
    <cacheField name="food_cat/Oil/Fat (oils, fats, butter, ghee etc)" numFmtId="0">
      <sharedItems containsBlank="1"/>
    </cacheField>
    <cacheField name="food_cat/Condiments (spices, tea, coffee, sauces etc) or other miscellaneous food" numFmtId="0">
      <sharedItems containsBlank="1"/>
    </cacheField>
    <cacheField name="msna/nutrition/nutrition_sub/count_diet" numFmtId="0">
      <sharedItems containsString="0" containsBlank="1" containsNumber="1" containsInteger="1" minValue="1" maxValue="10" count="9">
        <n v="4"/>
        <m/>
        <n v="7"/>
        <n v="2"/>
        <n v="3"/>
        <n v="5"/>
        <n v="1"/>
        <n v="10"/>
        <n v="6"/>
      </sharedItems>
    </cacheField>
    <cacheField name="msna/nutrition/nutrition_sub/diverse_diet" numFmtId="0">
      <sharedItems containsBlank="1" count="3">
        <s v="not divers"/>
        <m/>
        <s v="diverse"/>
      </sharedItems>
    </cacheField>
    <cacheField name="4. Which of the following food categories were eaten by the children between 6 months and 5 years in your household, in the last 24 hours (during the morning, day, and night)?" numFmtId="0">
      <sharedItems containsBlank="1" longText="1"/>
    </cacheField>
    <cacheField name="food_cat_children/Cereals or tubers (maize, porridge, rice, pasta, bread, rice, bulger, frikeh, kaak, pasta, indomy (noodles), manakish, thick grain-based porridge, potatoes, etc)" numFmtId="0">
      <sharedItems containsBlank="1"/>
    </cacheField>
    <cacheField name="food_cat_children/Legumes and nuts e.g. hommos, fouls, beans, chick peas, lentils" numFmtId="0">
      <sharedItems containsBlank="1"/>
    </cacheField>
    <cacheField name="food_cat_children/Vegetables (including leafy vegetables)" numFmtId="0">
      <sharedItems containsBlank="1"/>
    </cacheField>
    <cacheField name="food_cat_children/Fruit (all types)" numFmtId="0">
      <sharedItems containsBlank="1"/>
    </cacheField>
    <cacheField name="food_cat_children/Meat, Poultry, Offal (beef, goat, lamb, poultry), etc)" numFmtId="0">
      <sharedItems containsBlank="1"/>
    </cacheField>
    <cacheField name="food_cat_children/Fish" numFmtId="0">
      <sharedItems containsBlank="1"/>
    </cacheField>
    <cacheField name="food_cat_children/Milk and Milk Products (milk, yoghurt, cheese, etc)" numFmtId="0">
      <sharedItems containsBlank="1"/>
    </cacheField>
    <cacheField name="food_cat_children/Eggs" numFmtId="0">
      <sharedItems containsBlank="1"/>
    </cacheField>
    <cacheField name="food_cat_children/Sugar, Honey, sugar products" numFmtId="0">
      <sharedItems containsBlank="1"/>
    </cacheField>
    <cacheField name="food_cat_children/Oil/Fat (oils, fats, butter, ghee etc)" numFmtId="0">
      <sharedItems containsBlank="1"/>
    </cacheField>
    <cacheField name="food_cat_children/Condiments (spices, tea, coffee, sauces etc) or other miscellaneous food" numFmtId="0">
      <sharedItems containsBlank="1"/>
    </cacheField>
    <cacheField name="msna/nutrition/nutrition_sub/count_diet_ch" numFmtId="0">
      <sharedItems containsString="0" containsBlank="1" containsNumber="1" containsInteger="1" minValue="1" maxValue="8"/>
    </cacheField>
    <cacheField name="msna/nutrition/nutrition_sub/diverse_diet_ch" numFmtId="0">
      <sharedItems containsBlank="1" count="3">
        <s v="diverse"/>
        <m/>
        <s v="not divers"/>
      </sharedItems>
    </cacheField>
    <cacheField name="5. In your opinion, should children above 6 months eat a variety of different types of foods each day?" numFmtId="0">
      <sharedItems containsBlank="1" count="4">
        <s v="Yes"/>
        <m/>
        <s v="No"/>
        <s v="Do not know"/>
      </sharedItems>
    </cacheField>
    <cacheField name="5 a. If no, what is the reason?" numFmtId="0">
      <sharedItems containsBlank="1"/>
    </cacheField>
    <cacheField name="6. What barriers exist to obtaining the foods you prefer for your household?" numFmtId="0">
      <sharedItems containsBlank="1"/>
    </cacheField>
    <cacheField name="barriers/No barriers, satisfied with food available" numFmtId="0">
      <sharedItems containsBlank="1"/>
    </cacheField>
    <cacheField name="barriers/High food prices/no money to buy" numFmtId="0">
      <sharedItems containsBlank="1"/>
    </cacheField>
    <cacheField name="barriers/Market is too far" numFmtId="0">
      <sharedItems containsBlank="1"/>
    </cacheField>
    <cacheField name="barriers/Market is not safe" numFmtId="0">
      <sharedItems containsBlank="1"/>
    </cacheField>
    <cacheField name="barriers/Food is not available" numFmtId="0">
      <sharedItems containsBlank="1"/>
    </cacheField>
    <cacheField name="barriers/Child will not eat certain foods" numFmtId="0">
      <sharedItems containsBlank="1"/>
    </cacheField>
    <cacheField name="barriers/Other" numFmtId="0">
      <sharedItems containsBlank="1"/>
    </cacheField>
    <cacheField name="If Other please specify:" numFmtId="0">
      <sharedItems containsBlank="1"/>
    </cacheField>
    <cacheField name="7. In your opinion, should pregnant or lactating women eat more food during pregnancy or breastfeeding?" numFmtId="0">
      <sharedItems containsBlank="1" count="4">
        <s v="Yes"/>
        <m/>
        <s v="No"/>
        <s v="Do not know"/>
      </sharedItems>
    </cacheField>
    <cacheField name="7 a. If no, what is the reason?" numFmtId="0">
      <sharedItems containsBlank="1"/>
    </cacheField>
    <cacheField name="8. In your opinion, are there any difficulties face pregnant or lactating women to eat more food than usual during pregnancy or breastfeeding?" numFmtId="0">
      <sharedItems containsBlank="1" count="4">
        <s v="Yes"/>
        <m/>
        <s v="Do not know"/>
        <s v="No"/>
      </sharedItems>
    </cacheField>
    <cacheField name="8 a. Please select all that apply:" numFmtId="0">
      <sharedItems containsBlank="1"/>
    </cacheField>
    <cacheField name="opin4_yes/High food prices/no money to buy" numFmtId="0">
      <sharedItems containsBlank="1"/>
    </cacheField>
    <cacheField name="opin4_yes/Market is too far" numFmtId="0">
      <sharedItems containsBlank="1"/>
    </cacheField>
    <cacheField name="opin4_yes/Market is not safe" numFmtId="0">
      <sharedItems containsBlank="1"/>
    </cacheField>
    <cacheField name="opin4_yes/Food is not available" numFmtId="0">
      <sharedItems containsBlank="1"/>
    </cacheField>
    <cacheField name="opin4_yes/Other" numFmtId="0">
      <sharedItems containsBlank="1"/>
    </cacheField>
    <cacheField name="If Other please specify:9" numFmtId="0">
      <sharedItems containsBlank="1"/>
    </cacheField>
    <cacheField name="9. Are any of the children (between 6 months and 5 years) currently enrolled in a SFP/IPF/OTP (center where acutely malnourished children gets treatment)?" numFmtId="0">
      <sharedItems containsBlank="1" count="5">
        <s v="No – my children don't need this"/>
        <m/>
        <s v="No – this service is not available"/>
        <s v="Do not know"/>
        <s v="Yes"/>
      </sharedItems>
    </cacheField>
    <cacheField name="10. Did you receive any of Micronutrient powders/sprinkles, Plumpy products, infant formula or food basket? If there are any children (between 6 months and 5 years)" numFmtId="0">
      <sharedItems containsBlank="1" count="4">
        <s v="Yes"/>
        <m/>
        <s v="No"/>
        <s v="Do not know"/>
      </sharedItems>
    </cacheField>
    <cacheField name="11. have you received infant formula for your infant under 6 moths aged?" numFmtId="0">
      <sharedItems containsBlank="1" count="3">
        <s v="No"/>
        <m/>
        <s v="Yes"/>
      </sharedItems>
    </cacheField>
    <cacheField name="11 a. If yes, who provided the infant formula to you?" numFmtId="0">
      <sharedItems containsBlank="1"/>
    </cacheField>
    <cacheField name="11 b. How much infant formula packet you received?" numFmtId="0">
      <sharedItems containsString="0" containsBlank="1" containsNumber="1" containsInteger="1" minValue="1" maxValue="1"/>
    </cacheField>
    <cacheField name="msna/nutrition/muacchildren_count" numFmtId="0">
      <sharedItems containsBlank="1"/>
    </cacheField>
    <cacheField name="msna/nutrition/muacplw_count" numFmtId="0">
      <sharedItems containsBlank="1"/>
    </cacheField>
    <cacheField name="1. Is anyone in your HH a previously diagnosed Person With Disability" numFmtId="0">
      <sharedItems containsBlank="1" count="4">
        <s v="No"/>
        <m/>
        <s v="Yes"/>
        <s v="I prefer not to answer"/>
      </sharedItems>
    </cacheField>
    <cacheField name="2. Do you/or one of your family have/has difficulty walking or climbing steps?" numFmtId="0">
      <sharedItems containsBlank="1" count="5">
        <s v="Yes – some difficulty"/>
        <m/>
        <s v="No - no difficulty"/>
        <s v="Yes – a lot of difficulty"/>
        <s v="Cannot do at all"/>
      </sharedItems>
    </cacheField>
    <cacheField name="3. Do you/or one of your family have/has difficulty (with self-care such as) washing all over or dressing?" numFmtId="0">
      <sharedItems containsBlank="1" count="5">
        <s v="No - no difficulty"/>
        <m/>
        <s v="Yes – some difficulty"/>
        <s v="Don`t know"/>
        <s v="Yes – a lot of difficulty"/>
      </sharedItems>
    </cacheField>
    <cacheField name="4. Do you think it will be a long term issue?" numFmtId="0">
      <sharedItems containsBlank="1" count="6">
        <s v="Yes – moderate severity (slightly impacting daily activities)"/>
        <m/>
        <s v="No – it's a minor injury"/>
        <s v="Yes, - high severity (highly impacting daily activities)"/>
        <s v="Yes, - high severity (impairing daily activities)"/>
        <s v="Prefer not to answer"/>
      </sharedItems>
    </cacheField>
    <cacheField name="5. Are there any available free physical rehabilitation services in the area?" numFmtId="0">
      <sharedItems containsBlank="1" count="4">
        <s v="Do not know"/>
        <m/>
        <s v="Yes"/>
        <s v="No"/>
      </sharedItems>
    </cacheField>
    <cacheField name="5 a. Are there any challenges faced to access the services?" numFmtId="0">
      <sharedItems containsBlank="1"/>
    </cacheField>
    <cacheField name="rehab_barrier/Security issues" numFmtId="0">
      <sharedItems containsNonDate="0" containsString="0" containsBlank="1"/>
    </cacheField>
    <cacheField name="rehab_barrier/Financial issues" numFmtId="0">
      <sharedItems containsBlank="1"/>
    </cacheField>
    <cacheField name="rehab_barrier/Transportation issues" numFmtId="0">
      <sharedItems containsBlank="1"/>
    </cacheField>
    <cacheField name="rehab_barrier/No services" numFmtId="0">
      <sharedItems containsNonDate="0" containsString="0" containsBlank="1"/>
    </cacheField>
    <cacheField name="rehab_barrier/Other" numFmtId="0">
      <sharedItems containsNonDate="0" containsString="0" containsBlank="1"/>
    </cacheField>
    <cacheField name="rehab_barrier/Do not know" numFmtId="0">
      <sharedItems containsBlank="1"/>
    </cacheField>
    <cacheField name="rehab_barrier/No Challenges" numFmtId="0">
      <sharedItems containsBlank="1"/>
    </cacheField>
    <cacheField name="If Other please specify:10" numFmtId="0">
      <sharedItems containsBlank="1"/>
    </cacheField>
    <cacheField name="6. Do you/or one of your family have/has received any assistive devices?" numFmtId="0">
      <sharedItems containsBlank="1" count="5">
        <s v="No, not needed"/>
        <m/>
        <s v="Yes"/>
        <s v="No, but we need one"/>
        <s v="It is broken and need new one"/>
      </sharedItems>
    </cacheField>
    <cacheField name="6a. Were the devices for free?" numFmtId="0">
      <sharedItems containsBlank="1" count="2">
        <m/>
        <s v="Yes"/>
      </sharedItems>
    </cacheField>
    <cacheField name="1. From your experience what types of emotional and social problems do you or a member from your household face?" numFmtId="0">
      <sharedItems containsBlank="1"/>
    </cacheField>
    <cacheField name="type_emtional/Fear" numFmtId="0">
      <sharedItems containsBlank="1"/>
    </cacheField>
    <cacheField name="type_emtional/Anger" numFmtId="0">
      <sharedItems containsBlank="1"/>
    </cacheField>
    <cacheField name="type_emtional/Sadness" numFmtId="0">
      <sharedItems containsBlank="1"/>
    </cacheField>
    <cacheField name="type_emtional/moodwings" numFmtId="0">
      <sharedItems containsBlank="1"/>
    </cacheField>
    <cacheField name="type_emtional/Econimic" numFmtId="0">
      <sharedItems containsBlank="1"/>
    </cacheField>
    <cacheField name="type_emtional/Anxiety" numFmtId="0">
      <sharedItems containsBlank="1"/>
    </cacheField>
    <cacheField name="type_emtional/Family conflict" numFmtId="0">
      <sharedItems containsBlank="1"/>
    </cacheField>
    <cacheField name="type_emtional/Changes in Appetite" numFmtId="0">
      <sharedItems containsBlank="1"/>
    </cacheField>
    <cacheField name="type_emtional/Hopelessness" numFmtId="0">
      <sharedItems containsBlank="1"/>
    </cacheField>
    <cacheField name="type_emtional/Problems sleeping" numFmtId="0">
      <sharedItems containsBlank="1"/>
    </cacheField>
    <cacheField name="type_emtional/Conflict within community" numFmtId="0">
      <sharedItems containsBlank="1"/>
    </cacheField>
    <cacheField name="type_emtional/Inability to carry out work or daily tasks" numFmtId="0">
      <sharedItems containsBlank="1"/>
    </cacheField>
    <cacheField name="type_emtional/Problems Concentrating" numFmtId="0">
      <sharedItems containsBlank="1"/>
    </cacheField>
    <cacheField name="type_emtional/Substance/alcohol Abuse" numFmtId="0">
      <sharedItems containsBlank="1"/>
    </cacheField>
    <cacheField name="type_emtional/Other" numFmtId="0">
      <sharedItems containsBlank="1"/>
    </cacheField>
    <cacheField name="type_emtional/No problems" numFmtId="0">
      <sharedItems containsBlank="1"/>
    </cacheField>
    <cacheField name="type_emtional/Do not know" numFmtId="0">
      <sharedItems containsBlank="1"/>
    </cacheField>
    <cacheField name="Other please specify:11" numFmtId="0">
      <sharedItems containsBlank="1"/>
    </cacheField>
    <cacheField name="1a. Which members of your HH suffer from the above mentioned problems people are suffering the most from emotional and social problems?"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Elderly" numFmtId="0">
      <sharedItems containsBlank="1"/>
    </cacheField>
    <cacheField name="Why the mentioned members suffering the most?" numFmtId="0">
      <sharedItems containsBlank="1"/>
    </cacheField>
    <cacheField name="1b. How do you and your family cope with the aforementioned problems?"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Has professional consultation" numFmtId="0">
      <sharedItems containsBlank="1"/>
    </cacheField>
    <cacheField name="cope/Violence" numFmtId="0">
      <sharedItems containsBlank="1"/>
    </cacheField>
    <cacheField name="cope/Smoking" numFmtId="0">
      <sharedItems containsBlank="1"/>
    </cacheField>
    <cacheField name="cope/Alcohol/Drugs" numFmtId="0">
      <sharedItems containsNonDate="0" containsString="0" containsBlank="1"/>
    </cacheField>
    <cacheField name="cope/Withdrawal/Isolation" numFmtId="0">
      <sharedItems containsBlank="1"/>
    </cacheField>
    <cacheField name="cope/Other" numFmtId="0">
      <sharedItems containsBlank="1"/>
    </cacheField>
    <cacheField name="Other please specify:12" numFmtId="0">
      <sharedItems containsBlank="1"/>
    </cacheField>
    <cacheField name="2. In your opinion, what are the obstacles people in your community face when seeking help from the others or from professional ones?" numFmtId="0">
      <sharedItems containsBlank="1"/>
    </cacheField>
    <cacheField name="mhpss_obstacles/Stigma" numFmtId="0">
      <sharedItems containsBlank="1"/>
    </cacheField>
    <cacheField name="mhpss_obstacles/Security" numFmtId="0">
      <sharedItems containsBlank="1"/>
    </cacheField>
    <cacheField name="mhpss_obstacles/Accessibility" numFmtId="0">
      <sharedItems containsBlank="1"/>
    </cacheField>
    <cacheField name="mhpss_obstacles/Availability" numFmtId="0">
      <sharedItems containsBlank="1"/>
    </cacheField>
    <cacheField name="mhpss_obstacles/Lack of awareness of the services" numFmtId="0">
      <sharedItems containsBlank="1"/>
    </cacheField>
    <cacheField name="mhpss_obstacles/Other" numFmtId="0">
      <sharedItems containsBlank="1"/>
    </cacheField>
    <cacheField name="mhpss_obstacles/Do not know" numFmtId="0">
      <sharedItems containsBlank="1"/>
    </cacheField>
    <cacheField name="mhpss_obstacles/No obstacles" numFmtId="0">
      <sharedItems containsBlank="1"/>
    </cacheField>
    <cacheField name="Other please specify:13" numFmtId="0">
      <sharedItems containsBlank="1"/>
    </cacheField>
    <cacheField name="3. In case if the MHPSS services is provided in this area, do you think you would go to it?" numFmtId="0">
      <sharedItems containsBlank="1" count="4">
        <m/>
        <s v="Yes"/>
        <s v="Maybe"/>
        <s v="No"/>
      </sharedItems>
    </cacheField>
    <cacheField name="If no, why?" numFmtId="0">
      <sharedItems containsBlank="1"/>
    </cacheField>
    <cacheField name="1. What are the services that women cannot access in this community?" numFmtId="0">
      <sharedItems containsBlank="1"/>
    </cacheField>
    <cacheField name="ser_gbv/Health services" numFmtId="0">
      <sharedItems containsBlank="1"/>
    </cacheField>
    <cacheField name="ser_gbv/Educational services" numFmtId="0">
      <sharedItems containsBlank="1"/>
    </cacheField>
    <cacheField name="ser_gbv/Skills building services" numFmtId="0">
      <sharedItems containsBlank="1"/>
    </cacheField>
    <cacheField name="ser_gbv/Extracurricular activities/women &amp; girls centers" numFmtId="0">
      <sharedItems containsBlank="1"/>
    </cacheField>
    <cacheField name="ser_gbv/Other" numFmtId="0">
      <sharedItems containsBlank="1"/>
    </cacheField>
    <cacheField name="ser_gbv/All services are accessible" numFmtId="0">
      <sharedItems containsBlank="1"/>
    </cacheField>
    <cacheField name="ser_gbv/Do not know" numFmtId="0">
      <sharedItems containsBlank="1"/>
    </cacheField>
    <cacheField name="Other please specify:14" numFmtId="0">
      <sharedItems containsBlank="1"/>
    </cacheField>
    <cacheField name="Please mention the reason why the services are not accessible to women:" numFmtId="0">
      <sharedItems containsBlank="1" count="185">
        <m/>
        <s v="Due to lack of awarness"/>
        <s v="النزوح"/>
        <s v="بسبب النزوح"/>
        <s v="Due to lack of free time"/>
        <s v="Due to cultral factors / husband doesn’t allow them "/>
        <s v="Due to lack of security"/>
        <s v="Due to transportation issues / far distance of facilities"/>
        <s v="المعاملة السيئة في المستوصف "/>
        <s v="النزوح المتكرر"/>
        <s v="بسبب احتياجات خاصة"/>
        <s v="Due to financial issues"/>
        <s v="بسبب الوضع الثقافي"/>
        <s v="لأنها بعيدة" u="1"/>
        <s v="لأنها غيرمتوفرة في المنطقة" u="1"/>
        <s v="لااستطيع بسبب انشغالي في اشغال البيت والاطفال" u="1"/>
        <s v="عدم توفر اماكن تعليمية قريبة" u="1"/>
        <s v="بسبب بعد المسافة..." u="1"/>
        <s v="لا يوجد أي مركز للتعليم" u="1"/>
        <s v="قلة وعي" u="1"/>
        <s v="بسبب عدم توفر الخدمة" u="1"/>
        <s v="قلة الامان وعادات وتقاليد" u="1"/>
        <s v="بعد المسافة واختلاف الثقافات وعدم توفر الخدمات التي تخص المرأة" u="1"/>
        <s v="لايوجد مراكز" u="1"/>
        <s v="عدم توفر هذه ه الخدمات" u="1"/>
        <s v="عدم توفر الامان وبعد المسافة" u="1"/>
        <s v="بسبب " u="1"/>
        <s v="عدم امكانية الوصول بسبب البعد وقلة المواصلات" u="1"/>
        <s v="لانها بعيدة" u="1"/>
        <s v="عدم توفرالخدمات" u="1"/>
        <s v="عدم توفرها والبعد " u="1"/>
        <s v="لايوجد خدمات بالمنطقة" u="1"/>
        <s v="عدم توفر مواصلات مجانية" u="1"/>
        <s v="بسبب عدم توفر المراكز والوصمة الاجتماعية" u="1"/>
        <s v="عدم توفر الخدمة" u="1"/>
        <s v="غير متواجدة" u="1"/>
        <s v="لا توجد هذه الخدمات " u="1"/>
        <s v="بسبب صعوبة الطريق والمسافة" u="1"/>
        <s v="بسبب بعد المسافات وعدم توفر المواصلات" u="1"/>
        <s v="المواصلات" u="1"/>
        <s v="غير موجودة" u="1"/>
        <s v="بسبب بعد المسافة " u="1"/>
        <s v="عدم توفرها ضمن منطقتي" u="1"/>
        <s v="بسبب الفقر والوضع المعيشي وقلة الوعي" u="1"/>
        <s v="عادات وتقاليد" u="1"/>
        <s v="لا يوجد خدمة تصل إلى المخيم" u="1"/>
        <s v="بعد المكان وعدم توفر هذه الخدمات" u="1"/>
        <s v="لاني لا استطيع الخروج" u="1"/>
        <s v="العادات والتقاليد وقلة في الامان" u="1"/>
        <s v="بسبب صعوبة المواصلات" u="1"/>
        <s v="لا يوجد خدمات ضمن المخيم" u="1"/>
        <s v="غير متوفرة" u="1"/>
        <s v="بسبب بعد المسافه والعادات والتقاليد" u="1"/>
        <s v="بسبب ظروف الحياة والعمل بالبيت وتربية الأطفال والنزوح وضغوط الحياة اليومية" u="1"/>
        <s v="بعد المسافه" u="1"/>
        <s v="غير موجودة بمنطقتي" u="1"/>
        <s v="عدم وجودها في القطاع" u="1"/>
        <s v="بسبب عدم معرفة الخدمة" u="1"/>
        <s v="لايوجد وقت" u="1"/>
        <s v="بعد المسافة " u="1"/>
        <s v="بسبب عدم توفر المواصلات وسوء الوضع المعيشي" u="1"/>
        <s v="بسبب الوضع الامني" u="1"/>
        <s v="قلة وبعد هذه الخدمات " u="1"/>
        <s v="الوضع المادي" u="1"/>
        <s v="عدم وجود خدمة في المخيم تعرض عليهم" u="1"/>
        <s v="لانه لا توجد خدات كافية لكل المنطقة" u="1"/>
        <s v="بسبب المسافات" u="1"/>
        <s v="بسبب غياب الامان" u="1"/>
        <s v="المواصلات وبعد المراكز" u="1"/>
        <s v="بعد المراكز عن محل الاقامة" u="1"/>
        <s v="بسبب الوضع الراهن" u="1"/>
        <s v="عدم توفر مراكز قريبة" u="1"/>
        <s v="لعدم توفرها في المنطقه" u="1"/>
        <s v="بسبب عدم توفرها في هذا المجتمع" u="1"/>
        <s v="عدم وجود مراكز لهذه الخدمات" u="1"/>
        <s v="لا يوجد مراكز" u="1"/>
        <s v="عدم السماح من قبل الزوج" u="1"/>
        <s v="صعوبة الوصول بسبب ضعف الانجابيات" u="1"/>
        <s v="بعد المكان" u="1"/>
        <s v="بسبب المسافة" u="1"/>
        <s v=" بسبب العادات والتقاليد" u="1"/>
        <s v="قلة الوعي وعدم توفر الخدمات" u="1"/>
        <s v="بسبب البعد" u="1"/>
        <s v="العادات والتقاليد" u="1"/>
        <s v="عدم معرفتي بهذه المراكز" u="1"/>
        <s v="تعصب الرجل والنظرة الدونية للمرأة في المجتمع" u="1"/>
        <s v="عدم توفرها ضمن الموقع" u="1"/>
        <s v="شغل الام في المنزل ورفض الزوج من ذهاب زوجته الي مراكز النساء" u="1"/>
        <s v="بسبب عصبية الزوج" u="1"/>
        <s v="لايوجد خدمات قريبة" u="1"/>
        <s v="بسبب ثقافة المجتمع وانعدام الامان" u="1"/>
        <s v="عدم وجود هذه الخدمات في هذه المنطقة" u="1"/>
        <s v="عدم وجود خدمة في المخيم" u="1"/>
        <s v="قلة الأمان وغياب السلطة" u="1"/>
        <s v="بسبب عدم توفر المواصلات " u="1"/>
        <s v="لايوجد" u="1"/>
        <s v="عدم توفرها" u="1"/>
        <s v="قلة الامان " u="1"/>
        <s v="لعدم وجود المواصلات" u="1"/>
        <s v="بسبب عند وجود الخدمة" u="1"/>
        <s v="بسبب الانشغال برعاية الأطفال ..وصعوبة الوصول" u="1"/>
        <s v="بسبب تعصب الزوج" u="1"/>
        <s v="بسبب المسافة وقلة المواصلات" u="1"/>
        <s v="بسبب عدم وجود خدمات" u="1"/>
        <s v="عدم توافرهاعدم توافرها" u="1"/>
        <s v="لايوجد مراكز...." u="1"/>
        <s v="بسبب بعد المسافات" u="1"/>
        <s v="رفض الزوج من خروج زوجته " u="1"/>
        <s v="الانشغال بالمنزل" u="1"/>
        <s v="بسبب تحكم الرجال بالنساء ومنعهم" u="1"/>
        <s v="عدم توفر هذه الخدمات في المجتمع " u="1"/>
        <s v="عدم التوفر وعدم الإمكانية الوصول " u="1"/>
        <s v="بسبب عدم وجودها" u="1"/>
        <s v="عدم توفر الخدمة بالمنطقة" u="1"/>
        <s v="لانعرف أين تقدم" u="1"/>
        <s v="بسبب وجود الاطفال" u="1"/>
        <s v="لا اعلم" u="1"/>
        <s v="عدم توفرها في المنطقة " u="1"/>
        <s v="بسبب المواصلات ورفض الاسرة" u="1"/>
        <s v="لايوجد مواصلات _x000a_لايوجد وقت كافي" u="1"/>
        <s v="صعوبة الوصول لها بسبب الظروف الاقتصادية" u="1"/>
        <s v="الخدمات بعيدة" u="1"/>
        <s v="عدم وجود الامان" u="1"/>
        <s v="بسبب بعد المسافة" u="1"/>
        <s v="بسبب عدم معرفة المنطقة" u="1"/>
        <s v="قلة الأمان" u="1"/>
        <s v="بعد المسافة لانها متوفرة في المدينة" u="1"/>
        <s v="بسبب العادات والتقاليد وعدم امكانية المتابعة بسبب وجود اطفال" u="1"/>
        <s v="لانه المراكز بعيدة وعاداتنا لا تقبل بذهاب المرأة الى هذه المراكز" u="1"/>
        <s v="لانه لا توجد خدمات" u="1"/>
        <s v="قلة المواصلات _x000a_مشاكل امنية" u="1"/>
        <s v="لعدم وجود مراكز خدمه كافية" u="1"/>
        <s v="الوضع الامني" u="1"/>
        <s v="البعد المكاني والامان" u="1"/>
        <s v="بسبب عدم توفرها في المنطقة" u="1"/>
        <s v="بسبب نظرة المجتمع والعادات والتقاليد" u="1"/>
        <s v="بسبب الاطفال" u="1"/>
        <s v="العادات التقاليد" u="1"/>
        <s v="عدم معرفة الاماكن المخصصة" u="1"/>
        <s v="لايوجد خدمات" u="1"/>
        <s v="بسبب عدم توفرها" u="1"/>
        <s v="بسبب وجود اطفال صغار " u="1"/>
        <s v="لاتوجد بالمنطقة هذه الخدمات" u="1"/>
        <s v="لا يوجد خدمات" u="1"/>
        <s v="بسبب عدم توفر الامان" u="1"/>
        <s v="بسبب قله الوعي بها عدم وجود مواصلات" u="1"/>
        <s v="الام مشغولة في تربية اطفالها وتعمل في مساعدة المسنين.. عاجزين عن القيام باعمالهن اليومية" u="1"/>
        <s v="عدم التفرغ" u="1"/>
        <s v="غير متوفرة بالمنطقة" u="1"/>
        <s v="بسبب العادات والتقاليد" u="1"/>
        <s v="بعد المسافة وعدم توفر واسطات النقل وغلاء الاجور" u="1"/>
        <s v="بسبب الاوضاع الامنية " u="1"/>
        <s v="وجود اطفال رضع بالبيت" u="1"/>
        <s v="لإنعدام الأمان في المنطقة" u="1"/>
        <s v="قلة في المنشآت الطبية" u="1"/>
        <s v="بسبب بعد المنطقة عن الخدمات" u="1"/>
        <s v="بسبب رفض الزوج" u="1"/>
        <s v="بسبب البعد المكاني" u="1"/>
        <s v="لا يوجد أي خدمات في المخيم" u="1"/>
        <s v="بسبب وجود اطفال صغر" u="1"/>
        <s v="الانشغال في الأعمال المنزلية وتربية الأطفال" u="1"/>
        <s v="بعد المسافة" u="1"/>
        <s v="بسبب التعصب الاسري" u="1"/>
        <s v="غير متوفرة في الموقع" u="1"/>
        <s v="بسبب الاطفال ورعايتهم " u="1"/>
        <s v="عدم توفر هذه الخدمات" u="1"/>
        <s v="بعد المكان والكورونا وقلة المال" u="1"/>
        <s v="قلة الامان" u="1"/>
        <s v="عدم توافرها" u="1"/>
        <s v="بُعد الخدمات وقلة الامان" u="1"/>
        <s v="لا توجد خدمات" u="1"/>
        <s v="بسبب البعد عن الخدمات" u="1"/>
        <s v="بسبب البعد ولا يوجد مواصلات" u="1"/>
        <s v="بسبب بعد المراكز عن مكان السكن" u="1"/>
        <s v="لايوجد خدمات " u="1"/>
        <s v="بسبب عدم قدرة العائلة على دفع تكاليف المواصلات والجامعات" u="1"/>
        <s v="غير متوفر" u="1"/>
        <s v="عدم الامان" u="1"/>
        <s v="الوضع الاقتصادي" u="1"/>
        <s v="بسبب بعد المسافات " u="1"/>
        <s v="البعد المكاني" u="1"/>
        <s v="بسبب عدم استطاعتها الخروج من المنزل بمفردها" u="1"/>
        <s v="بسبب قلة الوعي" u="1"/>
        <s v="بسبب انعدام الآمان" u="1"/>
        <s v="عدم توفرها في المنطقة" u="1"/>
      </sharedItems>
    </cacheField>
    <cacheField name="2. What are the services that adolescents and girls cannot access in this community?" numFmtId="0">
      <sharedItems containsBlank="1"/>
    </cacheField>
    <cacheField name="ser_gbv2/Health services" numFmtId="0">
      <sharedItems containsBlank="1"/>
    </cacheField>
    <cacheField name="ser_gbv2/Educational services" numFmtId="0">
      <sharedItems containsBlank="1"/>
    </cacheField>
    <cacheField name="ser_gbv2/Skills building services" numFmtId="0">
      <sharedItems containsBlank="1"/>
    </cacheField>
    <cacheField name="ser_gbv2/Extracurricular activities/women &amp; girls centers" numFmtId="0">
      <sharedItems containsBlank="1"/>
    </cacheField>
    <cacheField name="ser_gbv2/Other" numFmtId="0">
      <sharedItems containsNonDate="0" containsString="0" containsBlank="1"/>
    </cacheField>
    <cacheField name="ser_gbv2/All services are accessible" numFmtId="0">
      <sharedItems containsBlank="1"/>
    </cacheField>
    <cacheField name="ser_gbv2/Do not know" numFmtId="0">
      <sharedItems containsBlank="1"/>
    </cacheField>
    <cacheField name="Other please specify:15" numFmtId="0">
      <sharedItems containsNonDate="0" containsString="0" containsBlank="1"/>
    </cacheField>
    <cacheField name="Please mention the reason why the services are not accessible to adolescents and girls:" numFmtId="0">
      <sharedItems containsBlank="1"/>
    </cacheField>
    <cacheField name="3.Can women and girls go out of the house on their own in your community?" numFmtId="0">
      <sharedItems containsBlank="1" count="3">
        <m/>
        <s v="Yes"/>
        <s v="No"/>
      </sharedItems>
    </cacheField>
    <cacheField name="3a. Why not?" numFmtId="0">
      <sharedItems containsBlank="1"/>
    </cacheField>
    <cacheField name="1. What are the main dangers children face in this community?" numFmtId="0">
      <sharedItems containsBlank="1" longText="1"/>
    </cacheField>
    <cacheField name="main_dang/Kidnapping" numFmtId="0">
      <sharedItems containsBlank="1"/>
    </cacheField>
    <cacheField name="main_dang/Hired by armed groups" numFmtId="0">
      <sharedItems containsBlank="1"/>
    </cacheField>
    <cacheField name="main_dang/Desire to join armed groups" numFmtId="0">
      <sharedItems containsBlank="1"/>
    </cacheField>
    <cacheField name="main_dang/School dropout" numFmtId="0">
      <sharedItems containsBlank="1"/>
    </cacheField>
    <cacheField name="main_dang/Child labour" numFmtId="0">
      <sharedItems containsBlank="1"/>
    </cacheField>
    <cacheField name="main_dang/Begging" numFmtId="0">
      <sharedItems containsBlank="1"/>
    </cacheField>
    <cacheField name="main_dang/Early marriage" numFmtId="0">
      <sharedItems containsBlank="1"/>
    </cacheField>
    <cacheField name="main_dang/Physical abuse" numFmtId="0">
      <sharedItems containsBlank="1"/>
    </cacheField>
    <cacheField name="main_dang/Neglect" numFmtId="0">
      <sharedItems containsBlank="1"/>
    </cacheField>
    <cacheField name="main_dang/Sexual abuse" numFmtId="0">
      <sharedItems containsBlank="1"/>
    </cacheField>
    <cacheField name="main_dang/Being orphaned or losing care" numFmtId="0">
      <sharedItems containsBlank="1"/>
    </cacheField>
    <cacheField name="main_dang/Alcohol/substance misuse" numFmtId="0">
      <sharedItems containsBlank="1"/>
    </cacheField>
    <cacheField name="main_dang/Physical or psychological disabilities due to the war" numFmtId="0">
      <sharedItems containsBlank="1"/>
    </cacheField>
    <cacheField name="main_dang/Psychological stress" numFmtId="0">
      <sharedItems containsBlank="1"/>
    </cacheField>
    <cacheField name="main_dang/Other" numFmtId="0">
      <sharedItems containsBlank="1"/>
    </cacheField>
    <cacheField name="main_dang/No dangers" numFmtId="0">
      <sharedItems containsBlank="1"/>
    </cacheField>
    <cacheField name="main_dang/Do not know" numFmtId="0">
      <sharedItems containsBlank="1"/>
    </cacheField>
    <cacheField name="Other, please specify:16" numFmtId="0">
      <sharedItems containsBlank="1"/>
    </cacheField>
    <cacheField name="What kind of child labor, specify:" numFmtId="0">
      <sharedItems containsBlank="1"/>
    </cacheField>
    <cacheField name="2. If your children have problems or are stressed, who in the community can best support them?" numFmtId="0">
      <sharedItems containsBlank="1"/>
    </cacheField>
    <cacheField name="cp_prob/Religious leaders" numFmtId="0">
      <sharedItems containsBlank="1"/>
    </cacheField>
    <cacheField name="cp_prob/Siblings" numFmtId="0">
      <sharedItems containsBlank="1"/>
    </cacheField>
    <cacheField name="cp_prob/Neighbours" numFmtId="0">
      <sharedItems containsBlank="1"/>
    </cacheField>
    <cacheField name="cp_prob/School teachers" numFmtId="0">
      <sharedItems containsBlank="1"/>
    </cacheField>
    <cacheField name="cp_prob/Parents" numFmtId="0">
      <sharedItems containsBlank="1"/>
    </cacheField>
    <cacheField name="cp_prob/Relatives" numFmtId="0">
      <sharedItems containsBlank="1"/>
    </cacheField>
    <cacheField name="cp_prob/Judicial or criminal authority" numFmtId="0">
      <sharedItems containsBlank="1"/>
    </cacheField>
    <cacheField name="cp_prob/Community/social workers" numFmtId="0">
      <sharedItems containsBlank="1"/>
    </cacheField>
    <cacheField name="cp_prob/Community leaders (trusted people in the community)" numFmtId="0">
      <sharedItems containsBlank="1"/>
    </cacheField>
    <cacheField name="cp_prob/Women and Child support centers" numFmtId="0">
      <sharedItems containsBlank="1"/>
    </cacheField>
    <cacheField name="cp_prob/Doctor" numFmtId="0">
      <sharedItems containsBlank="1"/>
    </cacheField>
    <cacheField name="cp_prob/Other" numFmtId="0">
      <sharedItems containsBlank="1"/>
    </cacheField>
    <cacheField name="cp_prob/Do not know" numFmtId="0">
      <sharedItems containsBlank="1"/>
    </cacheField>
    <cacheField name="Other, please specify:17" numFmtId="0">
      <sharedItems containsBlank="1"/>
    </cacheField>
    <cacheField name="3. What type of children activities you would like to see in the community"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Other" numFmtId="0">
      <sharedItems containsBlank="1"/>
    </cacheField>
    <cacheField name="cp_activities/Do not know" numFmtId="0">
      <sharedItems containsBlank="1"/>
    </cacheField>
    <cacheField name="Other, please specify:18" numFmtId="0">
      <sharedItems containsBlank="1"/>
    </cacheField>
    <cacheField name="4.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who have been associated with fighting forces" numFmtId="0">
      <sharedItems containsBlank="1"/>
    </cacheField>
    <cacheField name="ch_exist/No, none of these" numFmtId="0">
      <sharedItems containsBlank="1"/>
    </cacheField>
    <cacheField name="ch_exist/I don't know" numFmtId="0">
      <sharedItems containsBlank="1"/>
    </cacheField>
    <cacheField name="5. Are all the children in your household registered in school or taking other courses/training?" numFmtId="0">
      <sharedItems containsBlank="1" count="3">
        <m/>
        <s v="Yes"/>
        <s v="No"/>
      </sharedItems>
    </cacheField>
    <cacheField name="Why not?" numFmtId="0">
      <sharedItems containsBlank="1" count="118">
        <m/>
        <s v="Too young to enroll in school"/>
        <s v="بسبب النزوح"/>
        <s v="Children work to support their families"/>
        <s v="Due to financial situation"/>
        <s v="Due to far distance / lack of transportations"/>
        <s v="بسبب النزوح المتكرر"/>
        <s v="بسبب الوضع الامني"/>
        <s v="بسبب احتياجات خاصة"/>
        <s v="قلة اهتمام "/>
        <s v="بسبب الخوف"/>
        <s v="بسبب انقطاع الاطفال عن المدرسة لمدة طويلة  واصبح عمرهم اكبر من انه يدخل صف اول او تاني "/>
        <s v="بسبب إعاقة التى يعانون منها الاطفال"/>
        <s v="Lack of school / training centers"/>
        <s v="لا يوجد كفاءات "/>
        <s v="لا اعلم"/>
        <s v="قلة الأمان في المجتمع المحيط"/>
        <s v="لا يرغبون بذلك"/>
        <s v="المدرسة لا تستوعب عدد الأطفال الموجودين"/>
        <s v="عدم الأمان وبعد المراكز"/>
        <s v="لم تقبل المدرسة تسجيله"/>
        <s v="بسبب الاضطرار للذهاب إلى مناطق النظام والوضع الأمني وعدم الاعتراف بالشهادات الموجودة في المحرر"/>
        <s v="اقل من 6سنوات" u="1"/>
        <s v="بعد الخدمات وعدم توفرها في المخيم" u="1"/>
        <s v="التكاليف المعيشية وعمل الطفل لمساعدة الاب في الدخل" u="1"/>
        <s v="الفقر والنزوح" u="1"/>
        <s v="عمل الطفل لمساعدة امه وتلبية احتياجات الاسرة" u="1"/>
        <s v="لايوجد مراكز" u="1"/>
        <s v="لان عمر الطفل سنة ونصف " u="1"/>
        <s v="لا يوجد اطفال العمر المناسب" u="1"/>
        <s v="ابني الكبير ما مسجل بالمدرسة لانه المدرسة بعيدة ولايوجد فيها تدريس لانه المعلمين لايتلقو رواتب" u="1"/>
        <s v="سن الاطفال غير مطابق لدخول الى المدرسة" u="1"/>
        <s v="صغر عمره" u="1"/>
        <s v="لانهم عمرهم لايسمح لهم بدخول المدارس" u="1"/>
        <s v="لان عمر الاطفال غير مناسب للدخول بالمدرسة " u="1"/>
        <s v="بسبب الوضع الاقتصادي" u="1"/>
        <s v="الطفل تحت سن المدرسة " u="1"/>
        <s v="اعمار الاطفال22شهر و45 غير مؤهلات لدخول مدارس أو دورات" u="1"/>
        <s v="تحت سن التعليم" u="1"/>
        <s v="لأنهم صغار" u="1"/>
        <s v="لايتوفر المال" u="1"/>
        <s v="بسبب النزوح وعدم وجود المال" u="1"/>
        <s v="العمر صغير" u="1"/>
        <s v="صغار" u="1"/>
        <s v="بعد المسافه" u="1"/>
        <s v="اطفال  تحت العمر 6سنوان" u="1"/>
        <s v="لايوجد مدرسة" u="1"/>
        <s v="صغر السن " u="1"/>
        <s v="لانهم صغار" u="1"/>
        <s v="لم يصبح بعمر المناسب" u="1"/>
        <s v="لايوجد مدارس والوضع المادي لايسمح" u="1"/>
        <s v="عمل الطفل مع الاب لمساعدة الاسرة لسد الاحتياجات" u="1"/>
        <s v="عمرهم لايناسب المدرسة" u="1"/>
        <s v="لا توجد مدارس " u="1"/>
        <s v="بسبب النزوح والمادية " u="1"/>
        <s v="بعد المدرسة عن الموقع" u="1"/>
        <s v="بسبب النزوح وعدم توفر مدارس قريبة" u="1"/>
        <s v="لايوجد " u="1"/>
        <s v="لاتوجد مدارس ضمن هذا المجتمع " u="1"/>
        <s v="تفاوت عمر ولاولاد يعملون" u="1"/>
        <s v="عماله الاطفال" u="1"/>
        <s v="لا توجد مدرسة" u="1"/>
        <s v="الأطفال تحت ست للدراسة" u="1"/>
        <s v="قلة وبعد المدارس عن الخيمة" u="1"/>
        <s v="بسبب الاعتماد على الأطفال في تأمين مستلزمات الحياة" u="1"/>
        <s v="بسبب بعد المركز" u="1"/>
        <s v="لا يوجد اطفال كبار" u="1"/>
        <s v="بسبب ترك المدرسه والعمل لجلب المال" u="1"/>
        <s v="بسبب صغر عمرهم" u="1"/>
        <s v="لان طفلي الكبير يقوم بمساعدتي بالعمل وابنتي ذات ١٥ سنة ضعيفة بالمدرسة من اجل ذلك هي لاتدرس حاليا" u="1"/>
        <s v="المدرسة بعيدة جدا والطريق غير امن" u="1"/>
        <s v="لايوجد" u="1"/>
        <s v="لعدم وجود المواصلات" u="1"/>
        <s v="لايوجد مواصلات ولا مدارس قريبه على المنطقه" u="1"/>
        <s v="لعدم توفر هذه الخدمه في اماكن قريبه" u="1"/>
        <s v="بسبب بعد المسافات" u="1"/>
        <s v="بعد المسافة ...وعدم توفر المادة" u="1"/>
        <s v="اعمارهم أصغر من سن الدراسة" u="1"/>
        <s v="لانه في عمر اقل من الست سنوات" u="1"/>
        <s v="عمر الطفل غير مناسب لعمر المدرسة" u="1"/>
        <s v="الاطفال في عمر غير مناسب للدخول للمدرسة" u="1"/>
        <s v="أصغر من سن التعليم" u="1"/>
        <s v="عمر الطفل صغير غير مؤهل لدخول المدرسة" u="1"/>
        <s v="عمرهم لايقبل مدرسة" u="1"/>
        <s v="لان الأطفال اعمارهم صغيرة " u="1"/>
        <s v="بسبب صعوبة المواصلات وغلاء التكلفة" u="1"/>
        <s v="تحت سن الدراسة" u="1"/>
        <s v="عدم توفر الخدمات التعليمية في المخيم" u="1"/>
        <s v="لا يوجد مدرسة للتعليم" u="1"/>
        <s v="لم يتجاوزو السن القانوني للمدرسة" u="1"/>
        <s v="بسبب بعد المدرسة" u="1"/>
        <s v="لايوجد اطفال بسن الدخول للمدرسة" u="1"/>
        <s v="بسبب عدم توفرها في المخيم وبعد المسافات الي الاماكن المجاورة" u="1"/>
        <s v="لانهم اقل من 6سنوات" u="1"/>
        <s v="عدم توفر مدارس قريبة" u="1"/>
        <s v="لعدم توفر مواصلات وبعد المسافه" u="1"/>
        <s v="لم يتجازو السن لدخولهم المدرسة " u="1"/>
        <s v="بعيدة عن السكن" u="1"/>
        <s v="بسبب الوضع المادي" u="1"/>
        <s v="لان عمر الطفل دون سنة المدرسة " u="1"/>
        <s v="لانهم أعمارهم لاتسمح لهم بدخول المدرسة" u="1"/>
        <s v="لأنه صغير" u="1"/>
        <s v="لا يوجد اطفال لعمر المطلوب" u="1"/>
        <s v="عدم وجود تكاليف للدورات وعدم وجود مدارس ذات استمرارية في التدريس " u="1"/>
        <s v="لانه يعمل" u="1"/>
        <s v="الطفل صغير غير مؤهل لدخول المدرسة" u="1"/>
        <s v="لانه صغير لايطابق عمر المدرسة" u="1"/>
        <s v="يعمل الطفل لتقديم المساعدة للاسرة" u="1"/>
        <s v="المدارس بعيدة ولاتكفي لأعداد النازحين المتواجدين بالمنطقة" u="1"/>
        <s v="المدرسة بعيدة" u="1"/>
        <s v="المدارس بعيدة" u="1"/>
        <s v="لان أعمارهم دون سن المدرسة" u="1"/>
        <s v="عدم وجود هذه الخدمات" u="1"/>
        <s v="اعمار بعض الاطفال تحت سن المدرسة" u="1"/>
        <s v="عمر الطفل تحت ست سنوات" u="1"/>
        <s v="لأن الطفل تحت سن المدرسه" u="1"/>
        <s v="البعد المكاني" u="1"/>
        <s v="بسبب صغر سنه" u="1"/>
      </sharedItems>
    </cacheField>
    <cacheField name="6. What are the barriers to access children activities?" numFmtId="0">
      <sharedItems containsBlank="1" count="39">
        <m/>
        <s v="Security problems Lack of transportation"/>
        <s v="Lack of awareness Distrust of staff or their activities Lack of transportation Security problems"/>
        <s v="Security problems"/>
        <s v="Lack of awareness"/>
        <s v="Lack of transportation"/>
        <s v="Lack of transportation Lack of awareness Security problems"/>
        <s v="Lack of transportation Security problems"/>
        <s v="Do not know"/>
        <s v="Lack of awareness Security problems Lack of transportation Distrust of staff or their activities"/>
        <s v="Lack of awareness Security problems Lack of transportation"/>
        <s v="No barriers"/>
        <s v="Lack of awareness Security problems"/>
        <s v="Lack of awareness Lack of transportation Security problems Distrust of staff or their activities"/>
        <s v="No services"/>
        <s v="Security problems Distrust of staff or their activities"/>
        <s v="Distrust of staff or their activities"/>
        <s v="Opening time not suitable for parents"/>
        <s v="Lack of transportation Lack of awareness"/>
        <s v="Lack of awareness Lack of transportation"/>
        <s v="Lack of transportation Other"/>
        <s v="Lack of transportation Opening time not suitable for parents Lack of awareness"/>
        <s v="Security problems Lack of transportation Opening time not suitable for parents"/>
        <s v="Lack of transportation Opening time not suitable for parents Security problems"/>
        <s v="Security problems Lack of awareness"/>
        <s v="Lack of awareness Security problems Lack of transportation Opening time not suitable for parents Distrust of staff or their activities"/>
        <s v="Lack of awareness Opening time not suitable for parents"/>
        <s v="Lack of awareness Lack of transportation Security problems"/>
        <s v="Lack of awareness Lack of transportation Other"/>
        <s v="Lack of transportation Opening time not suitable for parents"/>
        <s v="Lack of transportation Distrust of staff or their activities"/>
        <s v="Lack of transportation Security problems Lack of awareness"/>
        <s v="Opening time not suitable for parents Lack of awareness"/>
        <s v="Distrust of staff or their activities Lack of transportation"/>
        <s v="Opening time not suitable for parents Lack of transportation"/>
        <s v="Lack of awareness Lack of transportation Distrust of staff or their activities"/>
        <s v="Security problems Lack of transportation Lack of awareness"/>
        <s v="Security problems Other"/>
        <s v="Security problems Other Lack of transportation Lack of awareness"/>
      </sharedItems>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Other" numFmtId="0">
      <sharedItems containsBlank="1"/>
    </cacheField>
    <cacheField name="ch_barriers/Do not know" numFmtId="0">
      <sharedItems containsBlank="1"/>
    </cacheField>
    <cacheField name="ch_barriers/No barriers" numFmtId="0">
      <sharedItems containsBlank="1"/>
    </cacheField>
    <cacheField name="Other, please specify:19" numFmtId="0">
      <sharedItems containsBlank="1"/>
    </cacheField>
    <cacheField name="7. Do your children under 12 years old spend time unattended?" numFmtId="0">
      <sharedItems containsBlank="1" count="3">
        <m/>
        <s v="No"/>
        <s v="Yes"/>
      </sharedItems>
    </cacheField>
    <cacheField name="7 a. If yes, for how many hours?" numFmtId="0">
      <sharedItems containsString="0" containsBlank="1" containsNumber="1" containsInteger="1" minValue="1" maxValue="9"/>
    </cacheField>
    <cacheField name="7 b. If yes, why?" numFmtId="0">
      <sharedItems containsBlank="1"/>
    </cacheField>
    <cacheField name="8. Do your children above 12 years old spend time unattended?" numFmtId="0">
      <sharedItems containsBlank="1" count="3">
        <m/>
        <s v="Yes"/>
        <s v="No"/>
      </sharedItems>
    </cacheField>
    <cacheField name="8 a. If yes, for how many hours?" numFmtId="0">
      <sharedItems containsString="0" containsBlank="1" containsNumber="1" containsInteger="1" minValue="1" maxValue="12"/>
    </cacheField>
    <cacheField name="8 b. If yes, why?" numFmtId="0">
      <sharedItems containsBlank="1"/>
    </cacheField>
    <cacheField name="9. Do any of the children in the household work/earn money instead of school?" numFmtId="0">
      <sharedItems containsBlank="1" count="3">
        <m/>
        <s v="Yes"/>
        <s v="No"/>
      </sharedItems>
    </cacheField>
    <cacheField name="9a. If yes, please provide more details:" numFmtId="0">
      <sharedItems containsBlank="1"/>
    </cacheField>
    <cacheField name="meta/instanceID" numFmtId="0">
      <sharedItems/>
    </cacheField>
    <cacheField name="_id" numFmtId="0">
      <sharedItems containsSemiMixedTypes="0" containsString="0" containsNumber="1" containsInteger="1" minValue="73090897" maxValue="73333854"/>
    </cacheField>
    <cacheField name="_uuid" numFmtId="0">
      <sharedItems/>
    </cacheField>
    <cacheField name="_submission_time" numFmtId="165">
      <sharedItems containsSemiMixedTypes="0" containsNonDate="0" containsDate="1" containsString="0" minDate="2021-01-20T08:30:31" maxDate="2021-01-25T12:48:54"/>
    </cacheField>
    <cacheField name="_index" numFmtId="0">
      <sharedItems containsSemiMixedTypes="0" containsString="0" containsNumber="1" containsInteger="1" minValue="1" maxValue="408"/>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18" maxValue="414707"/>
    </cacheField>
    <cacheField name="_submitted_by" numFmtId="0">
      <sharedItems containsBlank="1"/>
    </cacheField>
    <cacheField name="_xform_id" numFmtId="0">
      <sharedItems containsSemiMixedTypes="0" containsString="0" containsNumber="1" containsInteger="1" minValue="569832" maxValue="569832"/>
    </cacheField>
    <cacheField name="Quarters" numFmtId="0" databaseField="0">
      <fieldGroup base="15">
        <rangePr groupBy="quarters" startDate="2010-06-01T00:00:00" endDate="2021-01-24T00:00:00"/>
        <groupItems count="6">
          <s v="&lt;01-06-10"/>
          <s v="Qtr1"/>
          <s v="Qtr2"/>
          <s v="Qtr3"/>
          <s v="Qtr4"/>
          <s v="&gt;24-01-21"/>
        </groupItems>
      </fieldGroup>
    </cacheField>
    <cacheField name="Years" numFmtId="0" databaseField="0">
      <fieldGroup base="15">
        <rangePr groupBy="years" startDate="2010-06-01T00:00:00" endDate="2021-01-24T00:00:00"/>
        <groupItems count="14">
          <s v="&lt;01-06-10"/>
          <s v="2010"/>
          <s v="2011"/>
          <s v="2012"/>
          <s v="2013"/>
          <s v="2014"/>
          <s v="2015"/>
          <s v="2016"/>
          <s v="2017"/>
          <s v="2018"/>
          <s v="2019"/>
          <s v="2020"/>
          <s v="2021"/>
          <s v="&gt;24-01-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
  <r>
    <s v="2021-01-20T10:23:31.199+02:00"/>
    <s v="2021-01-20T11:28:31.814+02:00"/>
    <s v="0.04514600694528781"/>
    <s v="سارة عكش"/>
    <x v="0"/>
    <s v="SEMA"/>
    <d v="2021-01-20T00:00:00"/>
    <s v="Shamarin"/>
    <s v="Health sector"/>
    <s v="Yes"/>
    <n v="37"/>
    <s v="31-50 Years"/>
    <s v="Male"/>
    <s v="Married"/>
    <s v="IDP"/>
    <d v="2021-01-20T00:00:00"/>
    <n v="1"/>
    <n v="0"/>
    <s v="Yes"/>
    <n v="1"/>
    <n v="1"/>
    <n v="0"/>
    <s v="1"/>
    <n v="3"/>
    <s v="5"/>
    <n v="1"/>
    <n v="6"/>
    <n v="8"/>
    <n v="0"/>
    <n v="0"/>
    <n v="1"/>
    <n v="1000"/>
    <n v="400"/>
    <n v="-600"/>
    <s v="اعمال حرة"/>
    <m/>
    <s v="Primary health care facility"/>
    <m/>
    <b v="1"/>
    <m/>
    <m/>
    <m/>
    <m/>
    <m/>
    <m/>
    <n v="10"/>
    <s v="Walking"/>
    <m/>
    <s v="Yes"/>
    <s v="Do not know"/>
    <s v="Most types of medicines are not available in the market Inaccessible due to cost"/>
    <m/>
    <b v="1"/>
    <m/>
    <b v="1"/>
    <m/>
    <m/>
    <m/>
    <m/>
    <m/>
    <m/>
    <m/>
    <s v="Yes"/>
    <s v="Yes"/>
    <s v="معلومات عن تغذية الاطفال والعناية بهم والاهتمام بالنظافة"/>
    <s v="No"/>
    <m/>
    <s v="No"/>
    <m/>
    <m/>
    <m/>
    <m/>
    <m/>
    <m/>
    <m/>
    <m/>
    <m/>
    <m/>
    <m/>
    <m/>
    <m/>
    <m/>
    <m/>
    <s v="Pediatric medicine Antibiotic"/>
    <m/>
    <b v="1"/>
    <m/>
    <b v="1"/>
    <m/>
    <m/>
    <m/>
    <m/>
    <s v="Yes"/>
    <m/>
    <m/>
    <m/>
    <m/>
    <m/>
    <m/>
    <m/>
    <m/>
    <m/>
    <s v="Hospital for normal delivery Hospital for surgery/ C-section"/>
    <m/>
    <m/>
    <m/>
    <m/>
    <m/>
    <b v="1"/>
    <b v="1"/>
    <m/>
    <m/>
    <m/>
    <m/>
    <s v="No"/>
    <m/>
    <m/>
    <m/>
    <m/>
    <m/>
    <m/>
    <m/>
    <m/>
    <m/>
    <m/>
    <m/>
    <s v="No – this is not something me or anyone in my household would attend"/>
    <m/>
    <m/>
    <m/>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s v="not divers"/>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s v="diverse"/>
    <s v="Yes"/>
    <m/>
    <s v="High food prices/no money to buy"/>
    <m/>
    <b v="1"/>
    <m/>
    <m/>
    <m/>
    <m/>
    <m/>
    <m/>
    <s v="Yes"/>
    <m/>
    <s v="Yes"/>
    <s v="High food prices/no money to buy"/>
    <b v="1"/>
    <m/>
    <m/>
    <m/>
    <m/>
    <m/>
    <s v="No – my children don't need this"/>
    <s v="Yes"/>
    <s v="No"/>
    <m/>
    <m/>
    <s v="1"/>
    <s v="1"/>
    <s v="No"/>
    <s v="Yes – some difficulty"/>
    <s v="No - no difficulty"/>
    <s v="Yes – moderate severity (slightly impacting daily activities)"/>
    <s v="Do not know"/>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2132ab68-05d6-4fc5-8302-2e6b19c011d6"/>
    <n v="73090897"/>
    <s v="2132ab68-05d6-4fc5-8302-2e6b19c011d6"/>
    <d v="2021-01-20T08:30:31"/>
    <n v="1"/>
    <m/>
    <n v="-1"/>
    <m/>
    <m/>
    <s v="202101191358"/>
    <n v="3900"/>
    <m/>
    <n v="569832"/>
  </r>
  <r>
    <s v="2021-01-20T09:38:20.783+03:00"/>
    <s v="2021-01-20T10:03:51.720+03:00"/>
    <m/>
    <s v="علا الغريب"/>
    <x v="0"/>
    <s v="سيريا ريليف"/>
    <d v="2021-01-20T00:00:00"/>
    <s v="Jandairis"/>
    <s v="Protection sector"/>
    <s v="Yes"/>
    <n v="40"/>
    <s v="31-50 Years"/>
    <s v="Male"/>
    <s v="Married"/>
    <s v="Host"/>
    <m/>
    <m/>
    <n v="0"/>
    <s v="Yes"/>
    <n v="0"/>
    <n v="0"/>
    <n v="0"/>
    <s v="0"/>
    <n v="0"/>
    <s v="0"/>
    <n v="1"/>
    <n v="1"/>
    <n v="5"/>
    <n v="0"/>
    <n v="0"/>
    <n v="1"/>
    <n v="300"/>
    <n v="150"/>
    <n v="-15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Inability to carry out work or daily tasks Anxiety"/>
    <m/>
    <m/>
    <m/>
    <m/>
    <b v="1"/>
    <b v="1"/>
    <m/>
    <m/>
    <m/>
    <m/>
    <m/>
    <b v="1"/>
    <m/>
    <m/>
    <m/>
    <m/>
    <m/>
    <m/>
    <s v="Children"/>
    <m/>
    <m/>
    <b v="1"/>
    <m/>
    <s v="بسبب عدم قدرة مقدم الرعاية ع تقديم الرعاية والخدمه"/>
    <s v="Speaking to a friend Prayer Withdrawal/Isolation"/>
    <m/>
    <b v="1"/>
    <m/>
    <b v="1"/>
    <m/>
    <m/>
    <m/>
    <m/>
    <b v="1"/>
    <m/>
    <m/>
    <s v="Lack of awareness of the services Accessibility Security"/>
    <m/>
    <b v="1"/>
    <b v="1"/>
    <m/>
    <b v="1"/>
    <m/>
    <m/>
    <m/>
    <m/>
    <s v="Yes"/>
    <m/>
    <s v="Educational services Health services"/>
    <b v="1"/>
    <b v="1"/>
    <m/>
    <m/>
    <m/>
    <m/>
    <m/>
    <m/>
    <s v="Due to lack of awarness"/>
    <s v="Extracurricular activities/women &amp; girls centers"/>
    <m/>
    <m/>
    <m/>
    <b v="1"/>
    <m/>
    <m/>
    <m/>
    <m/>
    <s v="due to lack of security"/>
    <s v="Yes"/>
    <m/>
    <s v="Kidnapping Hired by armed groups Psychological stress"/>
    <b v="1"/>
    <b v="1"/>
    <m/>
    <m/>
    <m/>
    <m/>
    <m/>
    <m/>
    <m/>
    <m/>
    <m/>
    <m/>
    <m/>
    <b v="1"/>
    <m/>
    <m/>
    <m/>
    <m/>
    <m/>
    <s v="Judicial or criminal authority Community/social workers Women and Child support centers"/>
    <m/>
    <m/>
    <m/>
    <m/>
    <m/>
    <m/>
    <b v="1"/>
    <b v="1"/>
    <m/>
    <b v="1"/>
    <m/>
    <m/>
    <m/>
    <m/>
    <s v="Painting / re-creational activity Awareness / educational activities / psychosocial support"/>
    <m/>
    <m/>
    <m/>
    <b v="1"/>
    <b v="1"/>
    <m/>
    <m/>
    <m/>
    <m/>
    <s v="Children separated from their parents Children living on the street Orphans living in the community Child-headed households Children who have been associated with fighting forces"/>
    <b v="1"/>
    <b v="1"/>
    <b v="1"/>
    <b v="1"/>
    <b v="1"/>
    <m/>
    <m/>
    <s v="Yes"/>
    <m/>
    <s v="Security problems Lack of transportation"/>
    <m/>
    <b v="1"/>
    <b v="1"/>
    <m/>
    <m/>
    <m/>
    <m/>
    <m/>
    <m/>
    <m/>
    <m/>
    <m/>
    <m/>
    <s v="Yes"/>
    <n v="2"/>
    <s v="بسبب عدم الأمان والحرية والحالة النفسيه"/>
    <s v="Yes"/>
    <s v="من أجل مساعدة الوالد "/>
    <s v="uuid:1dcb2852-311c-47cc-971c-434db97f8cc8"/>
    <n v="73091484"/>
    <s v="1dcb2852-311c-47cc-971c-434db97f8cc8"/>
    <d v="2021-01-20T08:47:19"/>
    <n v="2"/>
    <m/>
    <n v="-1"/>
    <m/>
    <m/>
    <s v="202101191358"/>
    <n v="1531"/>
    <s v="nsenumerator"/>
    <n v="569832"/>
  </r>
  <r>
    <s v="2021-01-20T10:04:14.152+03:00"/>
    <s v="2021-01-20T10:40:25.948+03:00"/>
    <m/>
    <s v="علا الغريب"/>
    <x v="0"/>
    <s v="سيريا ريليف"/>
    <d v="2021-01-20T00:00:00"/>
    <s v="Jandairis"/>
    <s v="Protection sector"/>
    <s v="Yes"/>
    <n v="32"/>
    <s v="31-50 Years"/>
    <s v="Female"/>
    <s v="Married"/>
    <s v="Host"/>
    <m/>
    <m/>
    <n v="2"/>
    <s v="Yes"/>
    <n v="0"/>
    <n v="0"/>
    <n v="2"/>
    <s v="2"/>
    <n v="0"/>
    <s v="2"/>
    <n v="0"/>
    <n v="2"/>
    <n v="6"/>
    <n v="1"/>
    <n v="0"/>
    <n v="1"/>
    <n v="500"/>
    <n v="250"/>
    <n v="-250"/>
    <s v="اعمل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Anger Changes in Appetite Problems Concentrating"/>
    <b v="1"/>
    <b v="1"/>
    <m/>
    <m/>
    <m/>
    <m/>
    <m/>
    <b v="1"/>
    <m/>
    <m/>
    <m/>
    <m/>
    <b v="1"/>
    <m/>
    <m/>
    <m/>
    <m/>
    <m/>
    <s v="Adult Men Children Adult Women"/>
    <b v="1"/>
    <b v="1"/>
    <b v="1"/>
    <m/>
    <s v="بسبب عدم الاستقرار"/>
    <s v="Speaking to a friend Exercise Prayer"/>
    <m/>
    <b v="1"/>
    <b v="1"/>
    <b v="1"/>
    <m/>
    <m/>
    <m/>
    <m/>
    <m/>
    <m/>
    <m/>
    <s v="Security Lack of awareness of the services Stigma"/>
    <b v="1"/>
    <b v="1"/>
    <m/>
    <m/>
    <b v="1"/>
    <m/>
    <m/>
    <m/>
    <m/>
    <s v="Yes"/>
    <m/>
    <s v="All services are accessible"/>
    <m/>
    <m/>
    <m/>
    <m/>
    <m/>
    <b v="1"/>
    <m/>
    <m/>
    <m/>
    <s v="All services are accessible"/>
    <m/>
    <m/>
    <m/>
    <m/>
    <m/>
    <b v="1"/>
    <m/>
    <m/>
    <m/>
    <s v="Yes"/>
    <m/>
    <s v="Begging Neglect Physical abuse Sexual abuse"/>
    <m/>
    <m/>
    <m/>
    <m/>
    <m/>
    <b v="1"/>
    <m/>
    <b v="1"/>
    <b v="1"/>
    <b v="1"/>
    <m/>
    <m/>
    <m/>
    <m/>
    <m/>
    <m/>
    <m/>
    <m/>
    <m/>
    <s v="School teachers Judicial or criminal authority Community/social workers Women and Child support centers"/>
    <m/>
    <m/>
    <m/>
    <b v="1"/>
    <m/>
    <m/>
    <b v="1"/>
    <b v="1"/>
    <m/>
    <b v="1"/>
    <m/>
    <m/>
    <m/>
    <m/>
    <s v="Sport activity Quraan Awareness / educational activities / psychosocial support Painting / re-creational activity Entertainement activities"/>
    <b v="1"/>
    <b v="1"/>
    <m/>
    <b v="1"/>
    <b v="1"/>
    <b v="1"/>
    <m/>
    <m/>
    <m/>
    <s v="Children living on the street Orphans living in the community Child-headed households Children separated from their parents Children who have been associated with fighting forces"/>
    <b v="1"/>
    <b v="1"/>
    <b v="1"/>
    <b v="1"/>
    <b v="1"/>
    <m/>
    <m/>
    <s v="Yes"/>
    <m/>
    <s v="Lack of awareness Distrust of staff or their activities Lack of transportation Security problems"/>
    <b v="1"/>
    <b v="1"/>
    <b v="1"/>
    <m/>
    <b v="1"/>
    <m/>
    <m/>
    <m/>
    <m/>
    <m/>
    <s v="No"/>
    <m/>
    <m/>
    <m/>
    <m/>
    <m/>
    <s v="No"/>
    <m/>
    <s v="uuid:66211ce4-a0c9-4b5d-a398-2ac8b0b7ef0e"/>
    <n v="73091485"/>
    <s v="66211ce4-a0c9-4b5d-a398-2ac8b0b7ef0e"/>
    <d v="2021-01-20T08:47:20"/>
    <n v="3"/>
    <m/>
    <n v="-1"/>
    <m/>
    <m/>
    <s v="202101191358"/>
    <n v="2171"/>
    <s v="nsenumerator"/>
    <n v="569832"/>
  </r>
  <r>
    <s v="2021-01-20T11:28:32.422+02:00"/>
    <s v="2021-01-20T12:02:50.991+02:00"/>
    <s v="0.023826030090276618"/>
    <s v="سارة عكش"/>
    <x v="0"/>
    <s v="SEMA"/>
    <d v="2021-01-20T00:00:00"/>
    <s v="Shamarin"/>
    <s v="Health sector"/>
    <s v="Yes"/>
    <n v="31"/>
    <s v="31-50 Years"/>
    <s v="Male"/>
    <s v="Married"/>
    <s v="IDP"/>
    <d v="2021-01-20T00:00:00"/>
    <n v="0"/>
    <n v="0"/>
    <s v="Yes"/>
    <n v="0"/>
    <n v="0"/>
    <n v="2"/>
    <s v="2"/>
    <n v="2"/>
    <s v="4"/>
    <n v="0"/>
    <n v="4"/>
    <n v="6"/>
    <n v="0"/>
    <n v="0"/>
    <n v="1"/>
    <n v="700"/>
    <n v="150"/>
    <n v="-550"/>
    <s v="اعمال حرة"/>
    <m/>
    <s v="Primary health care facility"/>
    <m/>
    <b v="1"/>
    <m/>
    <m/>
    <m/>
    <m/>
    <m/>
    <m/>
    <n v="15"/>
    <s v="Walking"/>
    <m/>
    <s v="No"/>
    <s v="تحاليل مخبرية وعيادة عينية و عظمية"/>
    <s v="Most types of medicines are not available in the market Inaccessible due to cost"/>
    <m/>
    <b v="1"/>
    <m/>
    <b v="1"/>
    <m/>
    <m/>
    <m/>
    <m/>
    <m/>
    <m/>
    <m/>
    <s v="Yes"/>
    <s v="Yes"/>
    <s v="النظافة الشخصية وكورونا و تغذية الاطفال"/>
    <s v="No"/>
    <m/>
    <s v="Yes"/>
    <s v="Yes"/>
    <m/>
    <s v="Yes"/>
    <s v="No"/>
    <s v="Inaccessible due to cost"/>
    <m/>
    <m/>
    <m/>
    <b v="1"/>
    <m/>
    <m/>
    <m/>
    <m/>
    <m/>
    <m/>
    <s v="Pediatric medicine Antibiotic"/>
    <m/>
    <b v="1"/>
    <m/>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Oil/Fat (oils, fats, butter, ghee etc)"/>
    <b v="1"/>
    <m/>
    <m/>
    <m/>
    <m/>
    <m/>
    <m/>
    <m/>
    <m/>
    <b v="1"/>
    <m/>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fcb48bf-3dae-4cc5-b79b-ced97ec9d3f8"/>
    <n v="73092433"/>
    <s v="6fcb48bf-3dae-4cc5-b79b-ced97ec9d3f8"/>
    <d v="2021-01-20T09:04:49"/>
    <n v="4"/>
    <m/>
    <n v="-1"/>
    <m/>
    <m/>
    <s v="202101191358"/>
    <n v="2058"/>
    <m/>
    <n v="569832"/>
  </r>
  <r>
    <s v="2021-01-20T09:13:14.434+02:00"/>
    <s v="2021-01-20T10:03:08.869+02:00"/>
    <m/>
    <s v="عفراء الحربي"/>
    <x v="0"/>
    <s v="سيريا ياردم"/>
    <d v="2021-01-20T00:00:00"/>
    <s v="Jandairis"/>
    <s v="Protection sector"/>
    <s v="Yes"/>
    <n v="32"/>
    <s v="31-50 Years"/>
    <s v="Male"/>
    <s v="Married"/>
    <s v="IDP"/>
    <d v="2019-01-20T00:00:00"/>
    <m/>
    <n v="0"/>
    <s v="Yes"/>
    <n v="0"/>
    <n v="1"/>
    <n v="1"/>
    <s v="2"/>
    <n v="2"/>
    <s v="4"/>
    <n v="0"/>
    <n v="4"/>
    <n v="6"/>
    <n v="0"/>
    <n v="0"/>
    <n v="1"/>
    <n v="800"/>
    <n v="400"/>
    <n v="-400"/>
    <s v="يعمل في الفصي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Family conflict"/>
    <m/>
    <m/>
    <b v="1"/>
    <m/>
    <b v="1"/>
    <m/>
    <b v="1"/>
    <m/>
    <m/>
    <m/>
    <m/>
    <m/>
    <m/>
    <m/>
    <m/>
    <m/>
    <m/>
    <m/>
    <s v="Adult Women"/>
    <b v="1"/>
    <m/>
    <m/>
    <m/>
    <s v="الزوجه"/>
    <s v="Prayer"/>
    <m/>
    <m/>
    <m/>
    <b v="1"/>
    <m/>
    <m/>
    <m/>
    <m/>
    <m/>
    <m/>
    <m/>
    <s v="Security"/>
    <m/>
    <b v="1"/>
    <m/>
    <m/>
    <m/>
    <m/>
    <m/>
    <m/>
    <m/>
    <s v="Maybe"/>
    <m/>
    <s v="Educational services"/>
    <m/>
    <b v="1"/>
    <m/>
    <m/>
    <m/>
    <m/>
    <m/>
    <m/>
    <s v="النزوح"/>
    <s v="Educational services"/>
    <m/>
    <b v="1"/>
    <m/>
    <m/>
    <m/>
    <m/>
    <m/>
    <m/>
    <s v="بسبب النزوح ايضا"/>
    <s v="Yes"/>
    <m/>
    <s v="School dropout"/>
    <m/>
    <m/>
    <m/>
    <b v="1"/>
    <m/>
    <m/>
    <m/>
    <m/>
    <m/>
    <m/>
    <m/>
    <m/>
    <m/>
    <m/>
    <m/>
    <m/>
    <m/>
    <m/>
    <m/>
    <s v="Parents"/>
    <m/>
    <m/>
    <m/>
    <m/>
    <b v="1"/>
    <m/>
    <m/>
    <m/>
    <m/>
    <m/>
    <m/>
    <m/>
    <m/>
    <m/>
    <s v="Sport activity Entertainement activities Painting / re-creational activity"/>
    <b v="1"/>
    <m/>
    <m/>
    <b v="1"/>
    <m/>
    <b v="1"/>
    <m/>
    <m/>
    <m/>
    <s v="Orphans living in the community"/>
    <m/>
    <m/>
    <b v="1"/>
    <m/>
    <m/>
    <m/>
    <m/>
    <s v="Yes"/>
    <m/>
    <s v="Security problems"/>
    <m/>
    <b v="1"/>
    <m/>
    <m/>
    <m/>
    <m/>
    <m/>
    <m/>
    <m/>
    <m/>
    <s v="No"/>
    <m/>
    <m/>
    <m/>
    <m/>
    <m/>
    <s v="No"/>
    <m/>
    <s v="uuid:eda7ac27-b771-43b8-b6df-f428bd7a8501"/>
    <n v="73092622"/>
    <s v="eda7ac27-b771-43b8-b6df-f428bd7a8501"/>
    <d v="2021-01-20T09:09:29"/>
    <n v="5"/>
    <m/>
    <n v="-1"/>
    <m/>
    <m/>
    <s v="202101191358"/>
    <n v="2994"/>
    <s v="nsenumerator"/>
    <n v="569832"/>
  </r>
  <r>
    <s v="2021-01-20T10:12:52.711+02:00"/>
    <s v="2021-01-20T10:22:07.586+02:00"/>
    <m/>
    <s v="عفراء الحربي"/>
    <x v="0"/>
    <s v="سيريا ياردم"/>
    <d v="2021-01-20T00:00:00"/>
    <s v="Jandairis"/>
    <s v="Protection sector"/>
    <s v="Yes"/>
    <n v="24"/>
    <s v="18-30 Years"/>
    <s v="Male"/>
    <s v="Married"/>
    <s v="IDP"/>
    <d v="2019-01-20T00:00:00"/>
    <m/>
    <n v="0"/>
    <s v="Yes"/>
    <n v="0"/>
    <n v="0"/>
    <n v="2"/>
    <s v="2"/>
    <n v="1"/>
    <s v="3"/>
    <n v="0"/>
    <n v="3"/>
    <n v="6"/>
    <n v="0"/>
    <n v="0"/>
    <n v="1"/>
    <n v="500"/>
    <n v="250"/>
    <n v="-250"/>
    <s v="فصيل الاحرا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 problems"/>
    <m/>
    <m/>
    <m/>
    <m/>
    <m/>
    <m/>
    <m/>
    <m/>
    <m/>
    <m/>
    <m/>
    <m/>
    <m/>
    <m/>
    <m/>
    <b v="1"/>
    <m/>
    <m/>
    <m/>
    <m/>
    <m/>
    <m/>
    <m/>
    <m/>
    <m/>
    <m/>
    <m/>
    <m/>
    <m/>
    <m/>
    <m/>
    <m/>
    <m/>
    <m/>
    <m/>
    <m/>
    <s v="Stigma"/>
    <b v="1"/>
    <m/>
    <m/>
    <m/>
    <m/>
    <m/>
    <m/>
    <m/>
    <m/>
    <s v="Maybe"/>
    <m/>
    <s v="Health services"/>
    <b v="1"/>
    <m/>
    <m/>
    <m/>
    <m/>
    <m/>
    <m/>
    <m/>
    <s v="بسبب النزوح"/>
    <s v="Extracurricular activities/women &amp; girls centers"/>
    <m/>
    <m/>
    <m/>
    <b v="1"/>
    <m/>
    <m/>
    <m/>
    <m/>
    <s v="due to cultural factors / Father or husband does not allow them"/>
    <s v="No"/>
    <s v="بسبب الوضع الامني"/>
    <s v="Kidnapping"/>
    <b v="1"/>
    <m/>
    <m/>
    <m/>
    <m/>
    <m/>
    <m/>
    <m/>
    <m/>
    <m/>
    <m/>
    <m/>
    <m/>
    <m/>
    <m/>
    <m/>
    <m/>
    <m/>
    <m/>
    <s v="Parents"/>
    <m/>
    <m/>
    <m/>
    <m/>
    <b v="1"/>
    <m/>
    <m/>
    <m/>
    <m/>
    <m/>
    <m/>
    <m/>
    <m/>
    <m/>
    <s v="Quraan"/>
    <m/>
    <b v="1"/>
    <m/>
    <m/>
    <m/>
    <m/>
    <m/>
    <m/>
    <m/>
    <s v="Orphans living in the community"/>
    <m/>
    <m/>
    <b v="1"/>
    <m/>
    <m/>
    <m/>
    <m/>
    <s v="Yes"/>
    <m/>
    <s v="Security problems"/>
    <m/>
    <b v="1"/>
    <m/>
    <m/>
    <m/>
    <m/>
    <m/>
    <m/>
    <m/>
    <m/>
    <s v="No"/>
    <m/>
    <m/>
    <m/>
    <m/>
    <m/>
    <s v="No"/>
    <m/>
    <s v="uuid:b718160c-a759-4cf1-91f6-8e79c93b08d8"/>
    <n v="73092623"/>
    <s v="b718160c-a759-4cf1-91f6-8e79c93b08d8"/>
    <d v="2021-01-20T09:09:29"/>
    <n v="6"/>
    <m/>
    <n v="-1"/>
    <m/>
    <m/>
    <s v="202101191358"/>
    <n v="555"/>
    <s v="nsenumerator"/>
    <n v="569832"/>
  </r>
  <r>
    <s v="2021-01-20T10:23:16.319+02:00"/>
    <s v="2021-01-20T10:45:01.378+02:00"/>
    <m/>
    <s v="عفراء الحربي"/>
    <x v="0"/>
    <s v="سيريا ياردم"/>
    <d v="2021-01-20T00:00:00"/>
    <s v="Jandairis"/>
    <s v="Protection sector"/>
    <s v="Yes"/>
    <n v="60"/>
    <s v="51-60 Years"/>
    <s v="Male"/>
    <s v="Married"/>
    <s v="IDP"/>
    <d v="2021-01-20T00:00:00"/>
    <m/>
    <n v="0"/>
    <s v="No"/>
    <m/>
    <m/>
    <m/>
    <m/>
    <m/>
    <m/>
    <m/>
    <m/>
    <n v="6"/>
    <n v="0"/>
    <m/>
    <n v="5"/>
    <n v="1000"/>
    <n v="500"/>
    <n v="-500"/>
    <s v="مع الجيش الح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Family conflict"/>
    <m/>
    <m/>
    <m/>
    <m/>
    <b v="1"/>
    <m/>
    <b v="1"/>
    <m/>
    <m/>
    <m/>
    <m/>
    <m/>
    <m/>
    <m/>
    <m/>
    <m/>
    <m/>
    <m/>
    <s v="Elderly"/>
    <m/>
    <m/>
    <m/>
    <b v="1"/>
    <s v="لانها رب الاسرة"/>
    <s v="Prayer"/>
    <m/>
    <m/>
    <m/>
    <b v="1"/>
    <m/>
    <m/>
    <m/>
    <m/>
    <m/>
    <m/>
    <m/>
    <s v="Security"/>
    <m/>
    <b v="1"/>
    <m/>
    <m/>
    <m/>
    <m/>
    <m/>
    <m/>
    <m/>
    <s v="Yes"/>
    <m/>
    <s v="Educational services"/>
    <m/>
    <b v="1"/>
    <m/>
    <m/>
    <m/>
    <m/>
    <m/>
    <m/>
    <s v="Due to lack of awarness"/>
    <s v="Educational services"/>
    <m/>
    <b v="1"/>
    <m/>
    <m/>
    <m/>
    <m/>
    <m/>
    <m/>
    <s v="due to lack of security"/>
    <s v="Yes"/>
    <m/>
    <s v="Kidnapping"/>
    <b v="1"/>
    <m/>
    <m/>
    <m/>
    <m/>
    <m/>
    <m/>
    <m/>
    <m/>
    <m/>
    <m/>
    <m/>
    <m/>
    <m/>
    <m/>
    <m/>
    <m/>
    <m/>
    <m/>
    <s v="Parents"/>
    <m/>
    <m/>
    <m/>
    <m/>
    <b v="1"/>
    <m/>
    <m/>
    <m/>
    <m/>
    <m/>
    <m/>
    <m/>
    <m/>
    <m/>
    <s v="Quraan"/>
    <m/>
    <b v="1"/>
    <m/>
    <m/>
    <m/>
    <m/>
    <m/>
    <m/>
    <m/>
    <s v="Orphans living in the community"/>
    <m/>
    <m/>
    <b v="1"/>
    <m/>
    <m/>
    <m/>
    <m/>
    <m/>
    <m/>
    <m/>
    <m/>
    <m/>
    <m/>
    <m/>
    <m/>
    <m/>
    <m/>
    <m/>
    <m/>
    <m/>
    <m/>
    <m/>
    <m/>
    <m/>
    <m/>
    <m/>
    <m/>
    <m/>
    <s v="uuid:e8c9e309-929f-4eac-81f3-2abfffcb1e3f"/>
    <n v="73092624"/>
    <s v="e8c9e309-929f-4eac-81f3-2abfffcb1e3f"/>
    <d v="2021-01-20T09:09:30"/>
    <n v="7"/>
    <m/>
    <n v="-1"/>
    <m/>
    <m/>
    <s v="202101191358"/>
    <n v="1305"/>
    <s v="nsenumerator"/>
    <n v="569832"/>
  </r>
  <r>
    <s v="2021-01-20T12:02:52.124+02:00"/>
    <s v="2021-01-20T12:40:03.759+02:00"/>
    <s v="0.02582910879937117"/>
    <s v="سارة عكش"/>
    <x v="0"/>
    <s v="SEMA"/>
    <d v="2021-01-20T00:00:00"/>
    <s v="Shamarin"/>
    <s v="Health sector"/>
    <s v="Yes"/>
    <n v="60"/>
    <s v="51-60 Years"/>
    <s v="Female"/>
    <s v="Married"/>
    <s v="IDP"/>
    <d v="2021-01-20T00:00:00"/>
    <n v="1"/>
    <n v="0"/>
    <s v="Yes"/>
    <n v="0"/>
    <n v="1"/>
    <n v="2"/>
    <s v="3"/>
    <n v="1"/>
    <s v="4"/>
    <n v="1"/>
    <n v="5"/>
    <n v="10"/>
    <n v="2"/>
    <n v="0"/>
    <n v="2"/>
    <n v="850"/>
    <n v="600"/>
    <n v="-250"/>
    <s v="موظف"/>
    <m/>
    <s v="Primary health care facility"/>
    <m/>
    <b v="1"/>
    <m/>
    <m/>
    <m/>
    <m/>
    <m/>
    <m/>
    <n v="5"/>
    <s v="Walking"/>
    <m/>
    <s v="Yes"/>
    <s v="الخدمات الاسعافية ،"/>
    <s v="Some types of medicines are not available in the market Inaccessible due to cost"/>
    <b v="1"/>
    <m/>
    <m/>
    <b v="1"/>
    <m/>
    <m/>
    <m/>
    <m/>
    <m/>
    <m/>
    <m/>
    <s v="No"/>
    <m/>
    <m/>
    <m/>
    <m/>
    <s v="Yes"/>
    <s v="Yes"/>
    <m/>
    <s v="Yes"/>
    <s v="Yes"/>
    <m/>
    <m/>
    <m/>
    <m/>
    <m/>
    <m/>
    <m/>
    <m/>
    <m/>
    <m/>
    <m/>
    <s v="Pediatric medicine Reproductive health medicines Antibiotic"/>
    <m/>
    <b v="1"/>
    <b v="1"/>
    <b v="1"/>
    <m/>
    <m/>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
    <b v="1"/>
    <b v="1"/>
    <b v="1"/>
    <m/>
    <b v="1"/>
    <m/>
    <b v="1"/>
    <m/>
    <m/>
    <b v="1"/>
    <b v="1"/>
    <n v="7"/>
    <s v="diverse"/>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
    <b v="1"/>
    <b v="1"/>
    <b v="1"/>
    <m/>
    <b v="1"/>
    <m/>
    <b v="1"/>
    <m/>
    <m/>
    <m/>
    <b v="1"/>
    <n v="6"/>
    <s v="diverse"/>
    <s v="No"/>
    <s v="يجب ان يتناولوا اطعمة اطفال كاللبن والسيريلاك"/>
    <s v="High food prices/no money to buy"/>
    <m/>
    <b v="1"/>
    <m/>
    <m/>
    <m/>
    <m/>
    <m/>
    <m/>
    <s v="No"/>
    <s v="يتناولن الطعام بشكل طبيعي وفيتامينات من الصيدلية"/>
    <s v="Yes"/>
    <s v="High food prices/no money to buy"/>
    <b v="1"/>
    <m/>
    <m/>
    <m/>
    <m/>
    <m/>
    <s v="No – my children don't need this"/>
    <s v="No"/>
    <m/>
    <m/>
    <m/>
    <s v="1"/>
    <s v="1"/>
    <s v="Yes"/>
    <m/>
    <m/>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cde8dcf-e275-4f93-94e2-4c2d3a11366d"/>
    <n v="73094613"/>
    <s v="acde8dcf-e275-4f93-94e2-4c2d3a11366d"/>
    <d v="2021-01-20T09:42:03"/>
    <n v="8"/>
    <m/>
    <n v="-1"/>
    <m/>
    <m/>
    <s v="202101191358"/>
    <n v="2231"/>
    <m/>
    <n v="569832"/>
  </r>
  <r>
    <s v="2021-01-20T10:48:29.873-08:00"/>
    <s v="2021-01-20T11:06:45.723-08:00"/>
    <m/>
    <s v="فاطمه الحسين"/>
    <x v="0"/>
    <s v="سيريا ياردم"/>
    <d v="2021-01-20T00:00:00"/>
    <s v="Jandairis"/>
    <s v="Protection sector"/>
    <s v="Yes"/>
    <n v="28"/>
    <s v="18-30 Years"/>
    <s v="Female"/>
    <s v="Married"/>
    <s v="IDP"/>
    <d v="2021-01-20T00:00:00"/>
    <m/>
    <n v="0"/>
    <s v="Yes"/>
    <n v="1"/>
    <n v="1"/>
    <n v="2"/>
    <s v="3"/>
    <n v="0"/>
    <s v="4"/>
    <n v="0"/>
    <n v="4"/>
    <n v="6"/>
    <n v="0"/>
    <n v="0"/>
    <n v="1"/>
    <n v="400"/>
    <n v="200"/>
    <n v="-2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moodwings Econimic"/>
    <m/>
    <m/>
    <m/>
    <b v="1"/>
    <b v="1"/>
    <m/>
    <m/>
    <m/>
    <m/>
    <m/>
    <m/>
    <m/>
    <m/>
    <m/>
    <m/>
    <m/>
    <m/>
    <m/>
    <s v="Adult Men"/>
    <m/>
    <b v="1"/>
    <m/>
    <m/>
    <s v="لانه ولي الاسرة "/>
    <s v="Speaking to a friend"/>
    <m/>
    <b v="1"/>
    <m/>
    <m/>
    <m/>
    <m/>
    <m/>
    <m/>
    <m/>
    <m/>
    <m/>
    <s v="Security"/>
    <m/>
    <b v="1"/>
    <m/>
    <m/>
    <m/>
    <m/>
    <m/>
    <m/>
    <m/>
    <s v="Yes"/>
    <m/>
    <s v="Skills building services"/>
    <m/>
    <m/>
    <b v="1"/>
    <m/>
    <m/>
    <m/>
    <m/>
    <m/>
    <s v="Due to lack of free time"/>
    <s v="Educational services"/>
    <m/>
    <b v="1"/>
    <m/>
    <m/>
    <m/>
    <m/>
    <m/>
    <m/>
    <s v="بسبب الضغط "/>
    <s v="Yes"/>
    <m/>
    <s v="Kidnapping"/>
    <b v="1"/>
    <m/>
    <m/>
    <m/>
    <m/>
    <m/>
    <m/>
    <m/>
    <m/>
    <m/>
    <m/>
    <m/>
    <m/>
    <m/>
    <m/>
    <m/>
    <m/>
    <m/>
    <m/>
    <s v="Siblings"/>
    <m/>
    <b v="1"/>
    <m/>
    <m/>
    <m/>
    <m/>
    <m/>
    <m/>
    <m/>
    <m/>
    <m/>
    <m/>
    <m/>
    <m/>
    <s v="Quraan Hand crafts"/>
    <m/>
    <b v="1"/>
    <b v="1"/>
    <m/>
    <m/>
    <m/>
    <m/>
    <m/>
    <m/>
    <s v="No, none of these"/>
    <m/>
    <m/>
    <m/>
    <m/>
    <m/>
    <b v="1"/>
    <m/>
    <s v="Yes"/>
    <m/>
    <s v="Security problems"/>
    <m/>
    <b v="1"/>
    <m/>
    <m/>
    <m/>
    <m/>
    <m/>
    <m/>
    <m/>
    <m/>
    <s v="No"/>
    <m/>
    <m/>
    <m/>
    <m/>
    <m/>
    <s v="No"/>
    <m/>
    <s v="uuid:83aa85ca-b781-4a3e-b859-ade1550391f3"/>
    <n v="73095820"/>
    <s v="83aa85ca-b781-4a3e-b859-ade1550391f3"/>
    <d v="2021-01-20T10:09:25"/>
    <n v="9"/>
    <m/>
    <n v="-1"/>
    <m/>
    <m/>
    <s v="202101191358"/>
    <n v="1096"/>
    <s v="nsenumerator"/>
    <n v="569832"/>
  </r>
  <r>
    <s v="2021-01-20T11:47:46.372-08:00"/>
    <s v="2021-01-20T12:06:45.652-08:00"/>
    <m/>
    <s v="فاطمه الحسين "/>
    <x v="0"/>
    <s v="سيريا ياردم"/>
    <d v="2021-01-20T00:00:00"/>
    <s v="Jandairis"/>
    <s v="Protection sector"/>
    <s v="Yes"/>
    <n v="65"/>
    <s v="Elderly&gt;60"/>
    <s v="Female"/>
    <s v="Married"/>
    <s v="IDP"/>
    <d v="2020-01-20T00:00:00"/>
    <m/>
    <n v="1"/>
    <s v="Yes"/>
    <n v="1"/>
    <n v="1"/>
    <n v="0"/>
    <s v="1"/>
    <n v="0"/>
    <s v="2"/>
    <n v="0"/>
    <n v="2"/>
    <n v="6"/>
    <n v="1"/>
    <n v="0"/>
    <n v="1"/>
    <n v="700"/>
    <n v="500"/>
    <n v="-2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moodwings Econimic"/>
    <m/>
    <m/>
    <m/>
    <b v="1"/>
    <b v="1"/>
    <m/>
    <m/>
    <m/>
    <m/>
    <m/>
    <m/>
    <m/>
    <m/>
    <m/>
    <m/>
    <m/>
    <m/>
    <m/>
    <s v="Adult Men"/>
    <m/>
    <b v="1"/>
    <m/>
    <m/>
    <s v="لانه ولي الاسرة"/>
    <s v="Speaking to a friend"/>
    <m/>
    <b v="1"/>
    <m/>
    <m/>
    <m/>
    <m/>
    <m/>
    <m/>
    <m/>
    <m/>
    <m/>
    <s v="Lack of awareness of the services"/>
    <m/>
    <m/>
    <m/>
    <m/>
    <b v="1"/>
    <m/>
    <m/>
    <m/>
    <m/>
    <s v="Maybe"/>
    <m/>
    <s v="Skills building services"/>
    <m/>
    <m/>
    <b v="1"/>
    <m/>
    <m/>
    <m/>
    <m/>
    <m/>
    <s v="Due to lack of free time"/>
    <s v="Skills building services"/>
    <m/>
    <m/>
    <b v="1"/>
    <m/>
    <m/>
    <m/>
    <m/>
    <m/>
    <s v="بسبب وجود الاطفال ورعايتهم "/>
    <s v="Yes"/>
    <m/>
    <s v="School dropout"/>
    <m/>
    <m/>
    <m/>
    <b v="1"/>
    <m/>
    <m/>
    <m/>
    <m/>
    <m/>
    <m/>
    <m/>
    <m/>
    <m/>
    <m/>
    <m/>
    <m/>
    <m/>
    <m/>
    <m/>
    <s v="Parents"/>
    <m/>
    <m/>
    <m/>
    <m/>
    <b v="1"/>
    <m/>
    <m/>
    <m/>
    <m/>
    <m/>
    <m/>
    <m/>
    <m/>
    <m/>
    <s v="Hand crafts Quraan"/>
    <m/>
    <b v="1"/>
    <b v="1"/>
    <m/>
    <m/>
    <m/>
    <m/>
    <m/>
    <m/>
    <s v="Orphans living in the community"/>
    <m/>
    <m/>
    <b v="1"/>
    <m/>
    <m/>
    <m/>
    <m/>
    <s v="No"/>
    <s v="Too young to enroll in school"/>
    <s v="Lack of awareness"/>
    <b v="1"/>
    <m/>
    <m/>
    <m/>
    <m/>
    <m/>
    <m/>
    <m/>
    <m/>
    <m/>
    <s v="No"/>
    <m/>
    <m/>
    <m/>
    <m/>
    <m/>
    <s v="No"/>
    <m/>
    <s v="uuid:91ec88a8-0370-4d09-a855-699c00eef68c"/>
    <n v="73095821"/>
    <s v="91ec88a8-0370-4d09-a855-699c00eef68c"/>
    <d v="2021-01-20T10:09:27"/>
    <n v="10"/>
    <m/>
    <n v="-1"/>
    <m/>
    <m/>
    <s v="202101191358"/>
    <n v="1139"/>
    <s v="nsenumerator"/>
    <n v="569832"/>
  </r>
  <r>
    <s v="2021-01-20T12:36:04.437-08:00"/>
    <s v="2021-01-20T12:54:08.004-08:00"/>
    <m/>
    <s v="فاطمه الحسين"/>
    <x v="0"/>
    <s v="سيريا ياردم"/>
    <d v="2021-01-20T00:00:00"/>
    <s v="Jandairis"/>
    <s v="Protection sector"/>
    <s v="Yes"/>
    <n v="37"/>
    <s v="31-50 Years"/>
    <s v="Female"/>
    <s v="Married"/>
    <s v="IDP"/>
    <d v="2020-01-20T00:00:00"/>
    <m/>
    <n v="0"/>
    <s v="Yes"/>
    <n v="1"/>
    <n v="2"/>
    <n v="1"/>
    <s v="3"/>
    <n v="4"/>
    <s v="8"/>
    <n v="1"/>
    <n v="9"/>
    <n v="11"/>
    <n v="0"/>
    <n v="0"/>
    <n v="1"/>
    <n v="1000"/>
    <n v="400"/>
    <n v="-6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m/>
    <m/>
    <m/>
    <m/>
    <b v="1"/>
    <m/>
    <m/>
    <m/>
    <m/>
    <m/>
    <m/>
    <m/>
    <m/>
    <m/>
    <m/>
    <m/>
    <m/>
    <m/>
    <s v="Adult Men"/>
    <m/>
    <b v="1"/>
    <m/>
    <m/>
    <s v="لانه ولي الاسرة "/>
    <s v="Speaking to a friend"/>
    <m/>
    <b v="1"/>
    <m/>
    <m/>
    <m/>
    <m/>
    <m/>
    <m/>
    <m/>
    <m/>
    <m/>
    <s v="Do not know"/>
    <m/>
    <m/>
    <m/>
    <m/>
    <m/>
    <m/>
    <b v="1"/>
    <m/>
    <m/>
    <s v="Maybe"/>
    <m/>
    <s v="Extracurricular activities/women &amp; girls centers Educational services Skills building services"/>
    <m/>
    <b v="1"/>
    <b v="1"/>
    <b v="1"/>
    <m/>
    <m/>
    <m/>
    <m/>
    <s v="Due to lack of free time"/>
    <s v="All services are accessible"/>
    <m/>
    <m/>
    <m/>
    <m/>
    <m/>
    <b v="1"/>
    <m/>
    <m/>
    <m/>
    <s v="No"/>
    <s v="الخوف من قبل الأهل"/>
    <s v="Kidnapping School dropout Begging"/>
    <b v="1"/>
    <m/>
    <m/>
    <b v="1"/>
    <m/>
    <b v="1"/>
    <m/>
    <m/>
    <m/>
    <m/>
    <m/>
    <m/>
    <m/>
    <m/>
    <m/>
    <m/>
    <m/>
    <m/>
    <m/>
    <s v="School teachers Parents"/>
    <m/>
    <m/>
    <m/>
    <b v="1"/>
    <b v="1"/>
    <m/>
    <m/>
    <m/>
    <m/>
    <m/>
    <m/>
    <m/>
    <m/>
    <m/>
    <s v="Quraan Hand crafts Awareness / educational activities / psychosocial support"/>
    <m/>
    <b v="1"/>
    <b v="1"/>
    <m/>
    <b v="1"/>
    <m/>
    <m/>
    <m/>
    <m/>
    <s v="Orphans living in the community"/>
    <m/>
    <m/>
    <b v="1"/>
    <m/>
    <m/>
    <m/>
    <m/>
    <s v="Yes"/>
    <m/>
    <s v="Lack of transportation"/>
    <m/>
    <m/>
    <b v="1"/>
    <m/>
    <m/>
    <m/>
    <m/>
    <m/>
    <m/>
    <m/>
    <s v="No"/>
    <m/>
    <m/>
    <s v="No"/>
    <m/>
    <m/>
    <s v="No"/>
    <m/>
    <s v="uuid:950d8cab-0dba-42d2-b157-fae139ff4e98"/>
    <n v="73095822"/>
    <s v="950d8cab-0dba-42d2-b157-fae139ff4e98"/>
    <d v="2021-01-20T10:09:28"/>
    <n v="11"/>
    <m/>
    <n v="-1"/>
    <m/>
    <m/>
    <s v="202101191358"/>
    <n v="1084"/>
    <s v="nsenumerator"/>
    <n v="569832"/>
  </r>
  <r>
    <s v="2021-01-20T10:10:25.946+03:00"/>
    <s v="2021-01-20T10:35:01.180+03:00"/>
    <m/>
    <s v="هيثم محمد المغلاج"/>
    <x v="0"/>
    <s v="سيريا ياردم"/>
    <d v="2021-01-20T00:00:00"/>
    <s v="Jandairis"/>
    <s v="Protection sector"/>
    <s v="Yes"/>
    <n v="36"/>
    <s v="31-50 Years"/>
    <s v="Female"/>
    <s v="Married"/>
    <s v="IDP"/>
    <d v="2020-01-01T00:00:00"/>
    <m/>
    <n v="1"/>
    <s v="Yes"/>
    <n v="1"/>
    <n v="0"/>
    <n v="1"/>
    <s v="1"/>
    <n v="1"/>
    <s v="3"/>
    <n v="1"/>
    <n v="4"/>
    <n v="6"/>
    <n v="1"/>
    <n v="0"/>
    <n v="1"/>
    <n v="700"/>
    <n v="500"/>
    <n v="-200"/>
    <s v="عامل بناء"/>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Hopelessness Inability to carry out work or daily tasks"/>
    <m/>
    <m/>
    <b v="1"/>
    <m/>
    <m/>
    <m/>
    <m/>
    <m/>
    <b v="1"/>
    <m/>
    <m/>
    <b v="1"/>
    <m/>
    <m/>
    <m/>
    <m/>
    <m/>
    <m/>
    <s v="Adult Men"/>
    <m/>
    <b v="1"/>
    <m/>
    <m/>
    <s v="لانه هو المسؤول عن الاسرة"/>
    <s v="Speaking to a family member Speaking to a friend Prayer"/>
    <b v="1"/>
    <b v="1"/>
    <m/>
    <b v="1"/>
    <m/>
    <m/>
    <m/>
    <m/>
    <m/>
    <m/>
    <m/>
    <s v="Stigma"/>
    <b v="1"/>
    <m/>
    <m/>
    <m/>
    <m/>
    <m/>
    <m/>
    <m/>
    <m/>
    <s v="Yes"/>
    <m/>
    <s v="Educational services Skills building services"/>
    <m/>
    <b v="1"/>
    <b v="1"/>
    <m/>
    <m/>
    <m/>
    <m/>
    <m/>
    <s v="Due to lack of free time"/>
    <s v="Do not know"/>
    <m/>
    <m/>
    <m/>
    <m/>
    <m/>
    <m/>
    <b v="1"/>
    <m/>
    <m/>
    <s v="No"/>
    <s v="العادات والتقاليد"/>
    <s v="School dropout Child labour"/>
    <m/>
    <m/>
    <m/>
    <b v="1"/>
    <b v="1"/>
    <m/>
    <m/>
    <m/>
    <m/>
    <m/>
    <m/>
    <m/>
    <m/>
    <m/>
    <m/>
    <m/>
    <m/>
    <m/>
    <s v="عامل "/>
    <s v="School teachers Parents"/>
    <m/>
    <m/>
    <m/>
    <b v="1"/>
    <b v="1"/>
    <m/>
    <m/>
    <m/>
    <m/>
    <m/>
    <m/>
    <m/>
    <m/>
    <m/>
    <s v="Quraan Hand crafts"/>
    <m/>
    <b v="1"/>
    <b v="1"/>
    <m/>
    <m/>
    <m/>
    <m/>
    <m/>
    <m/>
    <s v="Orphans living in the community Child-headed households"/>
    <m/>
    <m/>
    <b v="1"/>
    <b v="1"/>
    <m/>
    <m/>
    <m/>
    <s v="No"/>
    <s v="بسبب النزوح"/>
    <s v="Lack of transportation Lack of awareness Security problems"/>
    <b v="1"/>
    <b v="1"/>
    <b v="1"/>
    <m/>
    <m/>
    <m/>
    <m/>
    <m/>
    <m/>
    <m/>
    <s v="No"/>
    <m/>
    <m/>
    <s v="No"/>
    <m/>
    <m/>
    <s v="Yes"/>
    <s v="يعمل الابن عامل بناء مع الاب"/>
    <s v="uuid:0129c7ca-f66d-41cc-aac6-00c8008eae27"/>
    <n v="73096333"/>
    <s v="0129c7ca-f66d-41cc-aac6-00c8008eae27"/>
    <d v="2021-01-20T10:25:26"/>
    <n v="12"/>
    <m/>
    <n v="-1"/>
    <m/>
    <m/>
    <s v="202101191358"/>
    <n v="1476"/>
    <s v="nsenumerator"/>
    <n v="569832"/>
  </r>
  <r>
    <s v="2021-01-20T11:17:33.798+03:00"/>
    <s v="2021-01-20T11:31:13.601+03:00"/>
    <m/>
    <s v="هيثم محمد المغلاج"/>
    <x v="0"/>
    <s v="سيريا ياردم"/>
    <d v="2021-01-20T00:00:00"/>
    <s v="Jandairis"/>
    <s v="Protection sector"/>
    <s v="Yes"/>
    <n v="32"/>
    <s v="31-50 Years"/>
    <s v="Female"/>
    <s v="Married"/>
    <s v="IDP"/>
    <d v="2019-01-01T00:00:00"/>
    <m/>
    <n v="0"/>
    <s v="Yes"/>
    <n v="0"/>
    <n v="1"/>
    <n v="1"/>
    <s v="2"/>
    <n v="0"/>
    <s v="2"/>
    <n v="0"/>
    <n v="2"/>
    <n v="4"/>
    <n v="0"/>
    <n v="0"/>
    <n v="1"/>
    <n v="400"/>
    <n v="300"/>
    <n v="-1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Econimic"/>
    <m/>
    <m/>
    <b v="1"/>
    <m/>
    <b v="1"/>
    <m/>
    <m/>
    <m/>
    <m/>
    <m/>
    <m/>
    <m/>
    <m/>
    <m/>
    <m/>
    <m/>
    <m/>
    <m/>
    <s v="Adult Men"/>
    <m/>
    <b v="1"/>
    <m/>
    <m/>
    <s v="لانه رب الاسرة"/>
    <s v="Speaking to a family member Prayer"/>
    <b v="1"/>
    <m/>
    <m/>
    <b v="1"/>
    <m/>
    <m/>
    <m/>
    <m/>
    <m/>
    <m/>
    <m/>
    <s v="Stigma"/>
    <b v="1"/>
    <m/>
    <m/>
    <m/>
    <m/>
    <m/>
    <m/>
    <m/>
    <m/>
    <s v="Yes"/>
    <m/>
    <s v="Skills building services Extracurricular activities/women &amp; girls centers Educational services"/>
    <m/>
    <b v="1"/>
    <b v="1"/>
    <b v="1"/>
    <m/>
    <m/>
    <m/>
    <m/>
    <s v="Due to lack of free time"/>
    <s v="Do not know"/>
    <m/>
    <m/>
    <m/>
    <m/>
    <m/>
    <m/>
    <b v="1"/>
    <m/>
    <m/>
    <s v="No"/>
    <s v="العادات والتقاليد"/>
    <s v="No dangers"/>
    <m/>
    <m/>
    <m/>
    <m/>
    <m/>
    <m/>
    <m/>
    <m/>
    <m/>
    <m/>
    <m/>
    <m/>
    <m/>
    <m/>
    <m/>
    <b v="1"/>
    <m/>
    <m/>
    <m/>
    <s v="Parents"/>
    <m/>
    <m/>
    <m/>
    <m/>
    <b v="1"/>
    <m/>
    <m/>
    <m/>
    <m/>
    <m/>
    <m/>
    <m/>
    <m/>
    <m/>
    <s v="Hand crafts Awareness / educational activities / psychosocial support"/>
    <m/>
    <m/>
    <b v="1"/>
    <m/>
    <b v="1"/>
    <m/>
    <m/>
    <m/>
    <m/>
    <s v="Orphans living in the community"/>
    <m/>
    <m/>
    <b v="1"/>
    <m/>
    <m/>
    <m/>
    <m/>
    <s v="No"/>
    <s v="Too young to enroll in school"/>
    <s v="Lack of transportation Security problems"/>
    <m/>
    <b v="1"/>
    <b v="1"/>
    <m/>
    <m/>
    <m/>
    <m/>
    <m/>
    <m/>
    <m/>
    <s v="No"/>
    <m/>
    <m/>
    <m/>
    <m/>
    <m/>
    <s v="No"/>
    <m/>
    <s v="uuid:a393ff9a-4e2c-4817-99a7-ddb87115af83"/>
    <n v="73096338"/>
    <s v="a393ff9a-4e2c-4817-99a7-ddb87115af83"/>
    <d v="2021-01-20T10:25:27"/>
    <n v="13"/>
    <m/>
    <n v="-1"/>
    <m/>
    <m/>
    <s v="202101191358"/>
    <n v="820"/>
    <s v="nsenumerator"/>
    <n v="569832"/>
  </r>
  <r>
    <s v="2021-01-20T12:41:39.352+02:00"/>
    <s v="2021-01-20T13:27:10.470+02:00"/>
    <s v="0.03161016203739564"/>
    <s v="سارة عكش"/>
    <x v="0"/>
    <s v="SEMA"/>
    <d v="2021-01-20T00:00:00"/>
    <s v="Shamarin"/>
    <s v="Health sector"/>
    <s v="Yes"/>
    <n v="31"/>
    <s v="31-50 Years"/>
    <s v="Male"/>
    <s v="Married"/>
    <s v="IDP"/>
    <d v="2021-01-20T00:00:00"/>
    <n v="1"/>
    <n v="0"/>
    <s v="Yes"/>
    <n v="0"/>
    <n v="1"/>
    <n v="2"/>
    <s v="3"/>
    <n v="2"/>
    <s v="5"/>
    <n v="1"/>
    <n v="6"/>
    <n v="8"/>
    <n v="0"/>
    <n v="1"/>
    <n v="0"/>
    <n v="600"/>
    <n v="150"/>
    <n v="-450"/>
    <s v="لا يوجد ولكن نحصل على معونة اغاثة"/>
    <m/>
    <s v="Primary health care facility"/>
    <m/>
    <b v="1"/>
    <m/>
    <m/>
    <m/>
    <m/>
    <m/>
    <m/>
    <n v="15"/>
    <s v="Walking"/>
    <m/>
    <s v="Yes"/>
    <s v="خدمات اسعافية ، ادوية مجانية ، تحاليل مخبرية"/>
    <s v="Some types of medicines are not available in the market Inaccessible due to cost"/>
    <b v="1"/>
    <m/>
    <m/>
    <b v="1"/>
    <m/>
    <m/>
    <m/>
    <m/>
    <m/>
    <m/>
    <m/>
    <s v="Yes"/>
    <s v="Yes"/>
    <s v="عن النظافة الشخصية والوقاية من كورونا"/>
    <s v="No"/>
    <m/>
    <s v="Yes"/>
    <s v="Yes"/>
    <m/>
    <s v="Yes"/>
    <s v="Yes"/>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Milk and Milk Products (milk, yoghurt, cheese, etc)"/>
    <b v="1"/>
    <m/>
    <m/>
    <m/>
    <m/>
    <m/>
    <b v="1"/>
    <m/>
    <m/>
    <m/>
    <m/>
    <n v="2"/>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c5f46e5-1504-4c7b-b657-2387476a723e"/>
    <n v="73096610"/>
    <s v="3c5f46e5-1504-4c7b-b657-2387476a723e"/>
    <d v="2021-01-20T10:30:29"/>
    <n v="14"/>
    <m/>
    <n v="-1"/>
    <m/>
    <m/>
    <s v="202101191358"/>
    <n v="2731"/>
    <m/>
    <n v="569832"/>
  </r>
  <r>
    <s v="2021-01-19T17:40:32.630+03:00"/>
    <s v="2021-01-20T12:03:58.230+03:00"/>
    <s v="1"/>
    <s v="غياث الحاج احمد"/>
    <x v="0"/>
    <s v="سيريا رليف"/>
    <d v="2021-01-20T00:00:00"/>
    <s v="Jandairis"/>
    <s v="Protection sector"/>
    <s v="Yes"/>
    <n v="49"/>
    <s v="31-50 Years"/>
    <s v="Female"/>
    <s v="Married"/>
    <s v="IDP"/>
    <d v="2019-01-01T00:00:00"/>
    <m/>
    <n v="2"/>
    <s v="Yes"/>
    <n v="0"/>
    <n v="0"/>
    <n v="2"/>
    <s v="2"/>
    <n v="1"/>
    <s v="3"/>
    <n v="2"/>
    <n v="5"/>
    <n v="9"/>
    <n v="0"/>
    <n v="0"/>
    <n v="1"/>
    <n v="1500"/>
    <n v="400"/>
    <n v="-1100"/>
    <s v="عسكر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Hopelessness"/>
    <m/>
    <m/>
    <b v="1"/>
    <m/>
    <b v="1"/>
    <m/>
    <m/>
    <m/>
    <b v="1"/>
    <m/>
    <m/>
    <m/>
    <m/>
    <m/>
    <m/>
    <m/>
    <m/>
    <m/>
    <s v="Children"/>
    <m/>
    <m/>
    <b v="1"/>
    <m/>
    <s v="لا يتمكنون من تلبية حاجاتهم الاساسية من دون مساعدة"/>
    <s v="Speaking to a family member Speaking to a friend Prayer Has professional consultation"/>
    <b v="1"/>
    <b v="1"/>
    <m/>
    <b v="1"/>
    <b v="1"/>
    <m/>
    <m/>
    <m/>
    <m/>
    <m/>
    <m/>
    <s v="Availability"/>
    <m/>
    <m/>
    <m/>
    <b v="1"/>
    <m/>
    <m/>
    <m/>
    <m/>
    <m/>
    <s v="Yes"/>
    <m/>
    <s v="Do not know"/>
    <m/>
    <m/>
    <m/>
    <m/>
    <m/>
    <m/>
    <b v="1"/>
    <m/>
    <m/>
    <s v="Do not know"/>
    <m/>
    <m/>
    <m/>
    <m/>
    <m/>
    <m/>
    <b v="1"/>
    <m/>
    <m/>
    <s v="Yes"/>
    <m/>
    <s v="Kidnapping Hired by armed groups Desire to join armed groups School dropout Child labour Early marriage Begging"/>
    <b v="1"/>
    <b v="1"/>
    <b v="1"/>
    <b v="1"/>
    <b v="1"/>
    <b v="1"/>
    <b v="1"/>
    <m/>
    <m/>
    <m/>
    <m/>
    <m/>
    <m/>
    <m/>
    <m/>
    <m/>
    <m/>
    <m/>
    <s v="التسول"/>
    <s v="Community/social workers"/>
    <m/>
    <m/>
    <m/>
    <m/>
    <m/>
    <m/>
    <m/>
    <b v="1"/>
    <m/>
    <m/>
    <m/>
    <m/>
    <m/>
    <m/>
    <s v="Sport activity Quraan Hand crafts Painting / re-creational activity Awareness / educational activities / psychosocial support"/>
    <b v="1"/>
    <b v="1"/>
    <b v="1"/>
    <b v="1"/>
    <b v="1"/>
    <m/>
    <m/>
    <m/>
    <m/>
    <s v="I don't know"/>
    <m/>
    <m/>
    <m/>
    <m/>
    <m/>
    <m/>
    <b v="1"/>
    <s v="Yes"/>
    <m/>
    <s v="Do not know"/>
    <m/>
    <m/>
    <m/>
    <m/>
    <m/>
    <m/>
    <m/>
    <b v="1"/>
    <m/>
    <m/>
    <s v="No"/>
    <m/>
    <m/>
    <s v="No"/>
    <m/>
    <m/>
    <s v="No"/>
    <m/>
    <s v="uuid:cfd5514d-c2f7-4ac7-8672-e83a33416054"/>
    <n v="73097962"/>
    <s v="cfd5514d-c2f7-4ac7-8672-e83a33416054"/>
    <d v="2021-01-20T10:55:48"/>
    <n v="15"/>
    <m/>
    <n v="-1"/>
    <m/>
    <m/>
    <s v="202101191358"/>
    <n v="66206"/>
    <s v="nsenumerator"/>
    <n v="569832"/>
  </r>
  <r>
    <s v="2021-01-20T11:25:09.386+03:00"/>
    <s v="2021-01-20T12:04:15.551+03:00"/>
    <s v="0"/>
    <s v="غياث الحاج احمد"/>
    <x v="0"/>
    <s v="سيريا ريليف"/>
    <d v="2021-01-20T00:00:00"/>
    <s v="Jandairis"/>
    <s v="Protection sector"/>
    <s v="Yes"/>
    <n v="44"/>
    <s v="31-50 Years"/>
    <s v="Female"/>
    <s v="Married"/>
    <s v="IDP"/>
    <d v="2018-01-10T00:00:00"/>
    <m/>
    <n v="2"/>
    <s v="Yes"/>
    <n v="0"/>
    <n v="0"/>
    <n v="0"/>
    <s v="0"/>
    <n v="0"/>
    <s v="0"/>
    <n v="2"/>
    <n v="2"/>
    <n v="6"/>
    <n v="0"/>
    <n v="0"/>
    <n v="1"/>
    <n v="800"/>
    <n v="400"/>
    <n v="-4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Fear Anxiety Hopelessness Problems sleeping"/>
    <b v="1"/>
    <m/>
    <b v="1"/>
    <m/>
    <b v="1"/>
    <b v="1"/>
    <m/>
    <m/>
    <b v="1"/>
    <b v="1"/>
    <m/>
    <m/>
    <m/>
    <m/>
    <m/>
    <m/>
    <m/>
    <m/>
    <s v="Adult Women Children Adult Men Elderly"/>
    <b v="1"/>
    <b v="1"/>
    <b v="1"/>
    <b v="1"/>
    <s v="استمرار النزوح"/>
    <s v="Prayer Speaking to a family member"/>
    <b v="1"/>
    <m/>
    <m/>
    <b v="1"/>
    <m/>
    <m/>
    <m/>
    <m/>
    <m/>
    <m/>
    <m/>
    <s v="Availability Lack of awareness of the services"/>
    <m/>
    <m/>
    <m/>
    <b v="1"/>
    <b v="1"/>
    <m/>
    <m/>
    <m/>
    <m/>
    <s v="Yes"/>
    <m/>
    <s v="All services are accessible"/>
    <m/>
    <m/>
    <m/>
    <m/>
    <m/>
    <b v="1"/>
    <m/>
    <m/>
    <m/>
    <s v="All services are accessible"/>
    <m/>
    <m/>
    <m/>
    <m/>
    <m/>
    <b v="1"/>
    <m/>
    <m/>
    <m/>
    <s v="Yes"/>
    <m/>
    <s v="Kidnapping Hired by armed groups School dropout Begging"/>
    <b v="1"/>
    <b v="1"/>
    <m/>
    <b v="1"/>
    <m/>
    <b v="1"/>
    <m/>
    <m/>
    <m/>
    <m/>
    <m/>
    <m/>
    <m/>
    <m/>
    <m/>
    <m/>
    <m/>
    <m/>
    <m/>
    <s v="Parents Siblings School teachers Community/social workers"/>
    <m/>
    <b v="1"/>
    <m/>
    <b v="1"/>
    <b v="1"/>
    <m/>
    <m/>
    <b v="1"/>
    <m/>
    <m/>
    <m/>
    <m/>
    <m/>
    <m/>
    <s v="Entertainement activities Awareness / educational activities / psychosocial support Hand crafts Quraan"/>
    <m/>
    <b v="1"/>
    <b v="1"/>
    <m/>
    <b v="1"/>
    <b v="1"/>
    <m/>
    <m/>
    <m/>
    <s v="Children who have been associated with fighting forces Orphans living in the community Children separated from their parents"/>
    <b v="1"/>
    <m/>
    <b v="1"/>
    <m/>
    <b v="1"/>
    <m/>
    <m/>
    <s v="Yes"/>
    <m/>
    <s v="Lack of awareness Security problems Lack of transportation Distrust of staff or their activities"/>
    <b v="1"/>
    <b v="1"/>
    <b v="1"/>
    <m/>
    <b v="1"/>
    <m/>
    <m/>
    <m/>
    <m/>
    <m/>
    <m/>
    <m/>
    <m/>
    <s v="Yes"/>
    <n v="1"/>
    <s v="عدم السماح لهم بالخروج معظم الوقت"/>
    <s v="No"/>
    <m/>
    <s v="uuid:8db618bd-4f14-49f9-8718-515654672f77"/>
    <n v="73097964"/>
    <s v="8db618bd-4f14-49f9-8718-515654672f77"/>
    <d v="2021-01-20T10:55:48"/>
    <n v="16"/>
    <m/>
    <n v="-1"/>
    <m/>
    <m/>
    <s v="202101191358"/>
    <n v="2346"/>
    <s v="nsenumerator"/>
    <n v="569832"/>
  </r>
  <r>
    <s v="2021-01-20T12:04:19.403+03:00"/>
    <s v="2021-01-20T12:55:14.992+03:00"/>
    <m/>
    <s v="غياث الحج احمد"/>
    <x v="0"/>
    <s v="سيريا رليف"/>
    <d v="2021-01-20T00:00:00"/>
    <s v="Jandairis"/>
    <s v="Protection sector"/>
    <s v="Yes"/>
    <n v="55"/>
    <s v="51-60 Years"/>
    <s v="Female"/>
    <s v="Married"/>
    <s v="IDP"/>
    <d v="2019-06-01T00:00:00"/>
    <m/>
    <n v="1"/>
    <s v="Yes"/>
    <n v="0"/>
    <n v="0"/>
    <n v="0"/>
    <s v="0"/>
    <n v="1"/>
    <s v="1"/>
    <n v="3"/>
    <n v="4"/>
    <n v="7"/>
    <n v="0"/>
    <n v="0"/>
    <n v="1"/>
    <n v="1000"/>
    <n v="600"/>
    <n v="-4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Sadness Econimic Anxiety"/>
    <b v="1"/>
    <m/>
    <b v="1"/>
    <m/>
    <b v="1"/>
    <b v="1"/>
    <m/>
    <m/>
    <m/>
    <m/>
    <m/>
    <m/>
    <m/>
    <m/>
    <m/>
    <m/>
    <m/>
    <m/>
    <s v="Adult Women Adult Men Children Elderly"/>
    <b v="1"/>
    <b v="1"/>
    <b v="1"/>
    <b v="1"/>
    <s v="الحاجة والنزوح"/>
    <s v="Speaking to a family member Speaking to a friend Prayer Has professional consultation"/>
    <b v="1"/>
    <b v="1"/>
    <m/>
    <b v="1"/>
    <b v="1"/>
    <m/>
    <m/>
    <m/>
    <m/>
    <m/>
    <m/>
    <s v="Availability Accessibility Lack of awareness of the services"/>
    <m/>
    <m/>
    <b v="1"/>
    <b v="1"/>
    <b v="1"/>
    <m/>
    <m/>
    <m/>
    <m/>
    <s v="Yes"/>
    <m/>
    <s v="All services are accessible"/>
    <m/>
    <m/>
    <m/>
    <m/>
    <m/>
    <b v="1"/>
    <m/>
    <m/>
    <m/>
    <s v="All services are accessible"/>
    <m/>
    <m/>
    <m/>
    <m/>
    <m/>
    <b v="1"/>
    <m/>
    <m/>
    <m/>
    <s v="Yes"/>
    <m/>
    <s v="Hired by armed groups School dropout Desire to join armed groups Kidnapping"/>
    <b v="1"/>
    <b v="1"/>
    <b v="1"/>
    <b v="1"/>
    <m/>
    <m/>
    <m/>
    <m/>
    <m/>
    <m/>
    <m/>
    <m/>
    <m/>
    <m/>
    <m/>
    <m/>
    <m/>
    <m/>
    <m/>
    <s v="Siblings School teachers Parents Relatives Community/social workers Community leaders (trusted people in the community) Doctor"/>
    <m/>
    <b v="1"/>
    <m/>
    <b v="1"/>
    <b v="1"/>
    <b v="1"/>
    <m/>
    <b v="1"/>
    <b v="1"/>
    <m/>
    <b v="1"/>
    <m/>
    <m/>
    <m/>
    <s v="Quraan Hand crafts Awareness / educational activities / psychosocial support Entertainement activities"/>
    <m/>
    <b v="1"/>
    <b v="1"/>
    <m/>
    <b v="1"/>
    <b v="1"/>
    <m/>
    <m/>
    <m/>
    <s v="Children separated from their parents Orphans living in the community Child-headed households Children who have been associated with fighting forces"/>
    <b v="1"/>
    <m/>
    <b v="1"/>
    <b v="1"/>
    <b v="1"/>
    <m/>
    <m/>
    <s v="Yes"/>
    <m/>
    <s v="Lack of awareness Security problems Lack of transportation"/>
    <b v="1"/>
    <b v="1"/>
    <b v="1"/>
    <m/>
    <m/>
    <m/>
    <m/>
    <m/>
    <m/>
    <m/>
    <s v="Yes"/>
    <n v="4"/>
    <s v="الخوف علا سلامتهم ومنعهم من الخروج"/>
    <s v="Yes"/>
    <n v="3"/>
    <s v="الوضع الامني"/>
    <s v="Yes"/>
    <s v="الحاجة الى المال"/>
    <s v="uuid:e48891e7-bf1d-4d88-b0ee-63e738da0c73"/>
    <n v="73097965"/>
    <s v="e48891e7-bf1d-4d88-b0ee-63e738da0c73"/>
    <d v="2021-01-20T10:55:49"/>
    <n v="17"/>
    <m/>
    <n v="-1"/>
    <m/>
    <m/>
    <s v="202101191358"/>
    <n v="3055"/>
    <s v="nsenumerator"/>
    <n v="569832"/>
  </r>
  <r>
    <s v="2021-01-20T11:01:25.420+03:00"/>
    <s v="2021-01-20T11:22:41.787+03:00"/>
    <m/>
    <s v="شروق الابراهيم"/>
    <x v="0"/>
    <s v="سيريا ريليف"/>
    <d v="2021-01-20T00:00:00"/>
    <s v="Jandairis"/>
    <s v="Protection sector"/>
    <s v="Yes"/>
    <n v="41"/>
    <s v="31-50 Years"/>
    <s v="Female"/>
    <s v="Married"/>
    <s v="IDP"/>
    <d v="2020-01-02T00:00:00"/>
    <m/>
    <n v="0"/>
    <s v="Yes"/>
    <n v="0"/>
    <n v="1"/>
    <n v="0"/>
    <s v="1"/>
    <n v="2"/>
    <s v="3"/>
    <n v="0"/>
    <n v="3"/>
    <n v="5"/>
    <n v="0"/>
    <n v="0"/>
    <n v="0"/>
    <n v="1000"/>
    <n v="200"/>
    <n v="-8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Conflict within community Problems sleeping"/>
    <m/>
    <m/>
    <m/>
    <m/>
    <b v="1"/>
    <m/>
    <m/>
    <m/>
    <m/>
    <b v="1"/>
    <b v="1"/>
    <m/>
    <m/>
    <m/>
    <m/>
    <m/>
    <m/>
    <m/>
    <s v="Children"/>
    <m/>
    <m/>
    <b v="1"/>
    <m/>
    <s v="بسبب عدم القدرة على توفير الاحتياجات"/>
    <s v="Speaking to a family member"/>
    <b v="1"/>
    <m/>
    <m/>
    <m/>
    <m/>
    <m/>
    <m/>
    <m/>
    <m/>
    <m/>
    <m/>
    <s v="Stigma"/>
    <b v="1"/>
    <m/>
    <m/>
    <m/>
    <m/>
    <m/>
    <m/>
    <m/>
    <m/>
    <s v="Yes"/>
    <m/>
    <s v="Do not know"/>
    <m/>
    <m/>
    <m/>
    <m/>
    <m/>
    <m/>
    <b v="1"/>
    <m/>
    <m/>
    <s v="Do not know"/>
    <m/>
    <m/>
    <m/>
    <m/>
    <m/>
    <m/>
    <b v="1"/>
    <m/>
    <m/>
    <s v="No"/>
    <s v="بسبب الوضع الامني"/>
    <s v="Kidnapping Hired by armed groups Desire to join armed groups School dropout Child labour Begging Early marriage Neglect Being orphaned or losing care Psychological stress"/>
    <b v="1"/>
    <b v="1"/>
    <b v="1"/>
    <b v="1"/>
    <b v="1"/>
    <b v="1"/>
    <b v="1"/>
    <m/>
    <b v="1"/>
    <m/>
    <b v="1"/>
    <m/>
    <m/>
    <b v="1"/>
    <m/>
    <m/>
    <m/>
    <m/>
    <s v="العمل في الشوارع.  التسول"/>
    <s v="Religious leaders Community/social workers"/>
    <b v="1"/>
    <m/>
    <m/>
    <m/>
    <m/>
    <m/>
    <m/>
    <b v="1"/>
    <m/>
    <m/>
    <m/>
    <m/>
    <m/>
    <m/>
    <s v="Quraan Sport activity Awareness / educational activities / psychosocial support Entertainement activities Hand crafts Painting / re-creational activity"/>
    <b v="1"/>
    <b v="1"/>
    <b v="1"/>
    <b v="1"/>
    <b v="1"/>
    <b v="1"/>
    <m/>
    <m/>
    <m/>
    <s v="I don't know"/>
    <m/>
    <m/>
    <m/>
    <m/>
    <m/>
    <m/>
    <b v="1"/>
    <s v="Yes"/>
    <m/>
    <s v="Do not know"/>
    <m/>
    <m/>
    <m/>
    <m/>
    <m/>
    <m/>
    <m/>
    <b v="1"/>
    <m/>
    <m/>
    <s v="No"/>
    <m/>
    <m/>
    <m/>
    <m/>
    <m/>
    <s v="No"/>
    <m/>
    <s v="uuid:79fe3274-b2d4-4298-b626-ab8ad6b8f36b"/>
    <n v="73098469"/>
    <s v="79fe3274-b2d4-4298-b626-ab8ad6b8f36b"/>
    <d v="2021-01-20T11:08:15"/>
    <n v="18"/>
    <m/>
    <n v="-1"/>
    <m/>
    <m/>
    <s v="202101191358"/>
    <n v="1276"/>
    <s v="nsenumerator"/>
    <n v="569832"/>
  </r>
  <r>
    <s v="2021-01-20T11:25:06.474+03:00"/>
    <s v="2021-01-20T13:55:53.965+03:00"/>
    <s v="0"/>
    <s v="شروق الابراهيم"/>
    <x v="0"/>
    <s v="سيريا ريليف"/>
    <d v="2021-01-20T00:00:00"/>
    <s v="Jandairis"/>
    <s v="Protection sector"/>
    <s v="Yes"/>
    <n v="45"/>
    <s v="31-50 Years"/>
    <s v="Female"/>
    <s v="Married"/>
    <s v="IDP"/>
    <d v="2020-04-02T00:00:00"/>
    <m/>
    <n v="0"/>
    <s v="Yes"/>
    <n v="0"/>
    <n v="0"/>
    <n v="2"/>
    <s v="2"/>
    <n v="0"/>
    <s v="2"/>
    <n v="1"/>
    <n v="3"/>
    <n v="5"/>
    <n v="0"/>
    <n v="0"/>
    <n v="0"/>
    <n v="1500"/>
    <n v="500"/>
    <n v="-10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Do not know"/>
    <m/>
    <m/>
    <m/>
    <m/>
    <m/>
    <m/>
    <m/>
    <m/>
    <m/>
    <m/>
    <m/>
    <m/>
    <m/>
    <m/>
    <m/>
    <m/>
    <b v="1"/>
    <m/>
    <m/>
    <m/>
    <m/>
    <m/>
    <m/>
    <m/>
    <m/>
    <m/>
    <m/>
    <m/>
    <m/>
    <m/>
    <m/>
    <m/>
    <m/>
    <m/>
    <m/>
    <m/>
    <s v="Stigma"/>
    <b v="1"/>
    <m/>
    <m/>
    <m/>
    <m/>
    <m/>
    <m/>
    <m/>
    <m/>
    <s v="Yes"/>
    <m/>
    <s v="Do not know"/>
    <m/>
    <m/>
    <m/>
    <m/>
    <m/>
    <m/>
    <b v="1"/>
    <m/>
    <m/>
    <s v="Do not know"/>
    <m/>
    <m/>
    <m/>
    <m/>
    <m/>
    <m/>
    <b v="1"/>
    <m/>
    <m/>
    <s v="Yes"/>
    <m/>
    <s v="Do not know"/>
    <m/>
    <m/>
    <m/>
    <m/>
    <m/>
    <m/>
    <m/>
    <m/>
    <m/>
    <m/>
    <m/>
    <m/>
    <m/>
    <m/>
    <m/>
    <m/>
    <b v="1"/>
    <m/>
    <m/>
    <s v="Do not know"/>
    <m/>
    <m/>
    <m/>
    <m/>
    <m/>
    <m/>
    <m/>
    <m/>
    <m/>
    <m/>
    <m/>
    <m/>
    <b v="1"/>
    <m/>
    <s v="Do not know"/>
    <m/>
    <m/>
    <m/>
    <m/>
    <m/>
    <m/>
    <m/>
    <b v="1"/>
    <m/>
    <s v="I don't know"/>
    <m/>
    <m/>
    <m/>
    <m/>
    <m/>
    <m/>
    <b v="1"/>
    <s v="Yes"/>
    <m/>
    <s v="Do not know"/>
    <m/>
    <m/>
    <m/>
    <m/>
    <m/>
    <m/>
    <m/>
    <b v="1"/>
    <m/>
    <m/>
    <s v="No"/>
    <m/>
    <m/>
    <s v="No"/>
    <m/>
    <m/>
    <s v="No"/>
    <m/>
    <s v="uuid:ba8829cb-0091-4e68-9667-ab81558bc7af"/>
    <n v="73098470"/>
    <s v="ba8829cb-0091-4e68-9667-ab81558bc7af"/>
    <d v="2021-01-20T11:08:15"/>
    <n v="19"/>
    <m/>
    <n v="-1"/>
    <m/>
    <m/>
    <s v="202101191358"/>
    <n v="9047"/>
    <s v="nsenumerator"/>
    <n v="569832"/>
  </r>
  <r>
    <s v="2021-01-19T17:14:07.930+02:00"/>
    <s v="2021-01-20T12:12:44.725+03:00"/>
    <s v="0.7490369791667035"/>
    <s v="ابتسام معمو"/>
    <x v="0"/>
    <s v="SEMA"/>
    <d v="2021-01-20T00:00:00"/>
    <s v="Shamarin"/>
    <s v="Health sector"/>
    <s v="Yes"/>
    <n v="36"/>
    <s v="31-50 Years"/>
    <s v="Male"/>
    <s v="Married"/>
    <s v="IDP"/>
    <d v="2019-02-01T00:00:00"/>
    <n v="0"/>
    <n v="2"/>
    <s v="Yes"/>
    <n v="0"/>
    <n v="0"/>
    <n v="0"/>
    <s v="0"/>
    <n v="2"/>
    <s v="2"/>
    <n v="2"/>
    <n v="4"/>
    <n v="11"/>
    <n v="2"/>
    <n v="0"/>
    <n v="0"/>
    <n v="20"/>
    <n v="800"/>
    <n v="780"/>
    <s v="لابوجد"/>
    <m/>
    <s v="No services"/>
    <m/>
    <m/>
    <m/>
    <m/>
    <m/>
    <m/>
    <b v="1"/>
    <m/>
    <m/>
    <m/>
    <m/>
    <s v="No"/>
    <s v="Everything is available"/>
    <s v="Some types of medicines are not available in the market Inaccessible due to cost Inaccessible due to transport or other logistical reason"/>
    <b v="1"/>
    <m/>
    <m/>
    <b v="1"/>
    <m/>
    <b v="1"/>
    <m/>
    <m/>
    <m/>
    <m/>
    <m/>
    <s v="Yes"/>
    <s v="Yes"/>
    <s v="توعية عن العنف اللقائم على النوع الاجتماعي وعن الوقاية من الكورزنا"/>
    <s v="Do not know"/>
    <m/>
    <s v="No"/>
    <m/>
    <m/>
    <m/>
    <m/>
    <m/>
    <m/>
    <m/>
    <m/>
    <m/>
    <m/>
    <m/>
    <m/>
    <m/>
    <m/>
    <m/>
    <s v="Non communicable diseases (NCD) drugs (chronic, cardiac, diabetes, hyper-tension, asthma) Pediatric medicine Reproductive health medicines Antibiotic"/>
    <b v="1"/>
    <b v="1"/>
    <b v="1"/>
    <b v="1"/>
    <m/>
    <m/>
    <m/>
    <m/>
    <s v="No"/>
    <s v="Financial issues Transportation issues No services available"/>
    <m/>
    <b v="1"/>
    <m/>
    <b v="1"/>
    <b v="1"/>
    <m/>
    <m/>
    <m/>
    <s v="Public primary health care facility Hospital for normal delivery Hospital for surgery/ C-section"/>
    <m/>
    <m/>
    <m/>
    <b v="1"/>
    <m/>
    <b v="1"/>
    <b v="1"/>
    <m/>
    <m/>
    <m/>
    <m/>
    <m/>
    <m/>
    <m/>
    <m/>
    <m/>
    <m/>
    <m/>
    <m/>
    <m/>
    <m/>
    <m/>
    <m/>
    <s v="No – there is nothing like this in my community"/>
    <m/>
    <m/>
    <m/>
    <m/>
    <m/>
    <m/>
    <m/>
    <m/>
    <m/>
    <m/>
    <m/>
    <m/>
    <m/>
    <m/>
    <m/>
    <m/>
    <m/>
    <m/>
    <m/>
    <m/>
    <m/>
    <m/>
    <m/>
    <m/>
    <m/>
    <m/>
    <m/>
    <m/>
    <m/>
    <m/>
    <m/>
    <s v="Yes"/>
    <m/>
    <s v="High food prices/no money to buy Market is too far"/>
    <m/>
    <b v="1"/>
    <b v="1"/>
    <m/>
    <m/>
    <m/>
    <m/>
    <m/>
    <s v="Yes"/>
    <m/>
    <s v="Yes"/>
    <s v="High food prices/no money to buy Market is too far"/>
    <b v="1"/>
    <b v="1"/>
    <m/>
    <m/>
    <m/>
    <m/>
    <m/>
    <m/>
    <m/>
    <m/>
    <m/>
    <s v="0"/>
    <s v="0"/>
    <s v="Yes"/>
    <m/>
    <m/>
    <s v="No – it's a minor injury"/>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0311e2b-be53-4da4-8e18-069e31e85bc8"/>
    <n v="73100079"/>
    <s v="f0311e2b-be53-4da4-8e18-069e31e85bc8"/>
    <d v="2021-01-20T11:38:15"/>
    <n v="20"/>
    <m/>
    <n v="-1"/>
    <m/>
    <m/>
    <s v="202101191358"/>
    <n v="68317"/>
    <m/>
    <n v="569832"/>
  </r>
  <r>
    <s v="2021-01-20T12:12:45.229+03:00"/>
    <s v="2021-01-20T12:37:47.787+03:00"/>
    <s v="0.017390717592206784"/>
    <s v="ابتسام معمو"/>
    <x v="0"/>
    <s v="SEMA"/>
    <d v="2021-01-20T00:00:00"/>
    <s v="Shamarin"/>
    <s v="Health sector"/>
    <s v="Yes"/>
    <n v="30"/>
    <s v="18-30 Years"/>
    <s v="Male"/>
    <s v="Married"/>
    <s v="IDP"/>
    <d v="2019-02-16T00:00:00"/>
    <n v="1"/>
    <n v="0"/>
    <s v="Yes"/>
    <n v="0"/>
    <n v="3"/>
    <n v="0"/>
    <s v="3"/>
    <n v="2"/>
    <s v="5"/>
    <n v="0"/>
    <n v="5"/>
    <n v="7"/>
    <n v="0"/>
    <n v="0"/>
    <n v="0"/>
    <n v="100"/>
    <n v="2000"/>
    <n v="1900"/>
    <s v="لايوجد"/>
    <m/>
    <s v="No services"/>
    <m/>
    <m/>
    <m/>
    <m/>
    <m/>
    <m/>
    <b v="1"/>
    <m/>
    <m/>
    <m/>
    <m/>
    <s v="No"/>
    <s v="عظمية اسنان"/>
    <s v="Some types of medicines are not available in the market Inaccessible due to cost"/>
    <b v="1"/>
    <m/>
    <m/>
    <b v="1"/>
    <m/>
    <m/>
    <m/>
    <m/>
    <m/>
    <m/>
    <m/>
    <s v="No"/>
    <m/>
    <m/>
    <m/>
    <m/>
    <s v="Yes"/>
    <s v="No"/>
    <s v="Far distance"/>
    <m/>
    <m/>
    <m/>
    <m/>
    <m/>
    <m/>
    <m/>
    <m/>
    <m/>
    <m/>
    <m/>
    <m/>
    <m/>
    <s v="Pediatric medicine Antibiotic"/>
    <m/>
    <b v="1"/>
    <m/>
    <b v="1"/>
    <m/>
    <m/>
    <m/>
    <m/>
    <s v="No"/>
    <s v="Financial issues Transportation issues"/>
    <m/>
    <b v="1"/>
    <m/>
    <b v="1"/>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
    <b v="1"/>
    <m/>
    <m/>
    <m/>
    <m/>
    <m/>
    <b v="1"/>
    <m/>
    <b v="1"/>
    <b v="1"/>
    <b v="1"/>
    <n v="5"/>
    <s v="diverse"/>
    <s v="Yes"/>
    <m/>
    <s v="High food prices/no money to buy"/>
    <m/>
    <b v="1"/>
    <m/>
    <m/>
    <m/>
    <m/>
    <m/>
    <m/>
    <s v="Yes"/>
    <m/>
    <s v="Yes"/>
    <s v="High food prices/no money to buy"/>
    <b v="1"/>
    <m/>
    <m/>
    <m/>
    <m/>
    <m/>
    <s v="No – this service is not available"/>
    <s v="No"/>
    <m/>
    <m/>
    <m/>
    <s v="3"/>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83468d7-e47c-467f-bcf6-5864b62039e0"/>
    <n v="73100082"/>
    <s v="883468d7-e47c-467f-bcf6-5864b62039e0"/>
    <d v="2021-01-20T11:38:17"/>
    <n v="21"/>
    <m/>
    <n v="-1"/>
    <m/>
    <m/>
    <s v="202101191358"/>
    <n v="1502"/>
    <m/>
    <n v="569832"/>
  </r>
  <r>
    <s v="2021-01-20T11:58:12.665+02:00"/>
    <s v="2021-01-20T12:26:55.754+02:00"/>
    <s v="0.01994315972115146"/>
    <s v="ابتسام معمو"/>
    <x v="0"/>
    <s v="SEMA"/>
    <d v="2021-01-20T00:00:00"/>
    <s v="Shamarin"/>
    <s v="Health sector"/>
    <s v="Yes"/>
    <n v="30"/>
    <s v="18-30 Years"/>
    <s v="Male"/>
    <s v="Married"/>
    <s v="IDP"/>
    <d v="2016-10-16T00:00:00"/>
    <n v="1"/>
    <n v="2"/>
    <s v="Yes"/>
    <n v="1"/>
    <n v="1"/>
    <n v="1"/>
    <s v="2"/>
    <n v="2"/>
    <s v="5"/>
    <n v="2"/>
    <n v="7"/>
    <n v="11"/>
    <n v="5"/>
    <n v="0"/>
    <n v="1"/>
    <n v="20"/>
    <n v="1500"/>
    <n v="1480"/>
    <s v="عتال"/>
    <m/>
    <s v="Hospital Primary health care facility"/>
    <b v="1"/>
    <b v="1"/>
    <m/>
    <m/>
    <m/>
    <m/>
    <m/>
    <m/>
    <n v="15"/>
    <s v="Walking"/>
    <m/>
    <s v="No"/>
    <s v="عظمية اسنان جلدية"/>
    <s v="Some types of medicines are not available in the market Inaccessible due to cost"/>
    <b v="1"/>
    <m/>
    <m/>
    <b v="1"/>
    <m/>
    <m/>
    <m/>
    <m/>
    <m/>
    <m/>
    <m/>
    <s v="No"/>
    <m/>
    <m/>
    <m/>
    <m/>
    <s v="Yes"/>
    <s v="Yes"/>
    <m/>
    <s v="No"/>
    <m/>
    <m/>
    <m/>
    <m/>
    <m/>
    <m/>
    <m/>
    <m/>
    <m/>
    <m/>
    <m/>
    <m/>
    <s v="Non communicable diseases (NCD) drugs (chronic, cardiac, diabetes, hyper-tension, asthma) Pediatric medicine Antibiotic"/>
    <b v="1"/>
    <b v="1"/>
    <m/>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s v="diverse"/>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s v="diverse"/>
    <s v="Yes"/>
    <m/>
    <s v="High food prices/no money to buy"/>
    <m/>
    <b v="1"/>
    <m/>
    <m/>
    <m/>
    <m/>
    <m/>
    <m/>
    <s v="Yes"/>
    <m/>
    <s v="Yes"/>
    <s v="High food prices/no money to buy"/>
    <b v="1"/>
    <m/>
    <m/>
    <m/>
    <m/>
    <m/>
    <s v="No – my children don't need this"/>
    <s v="Yes"/>
    <s v="No"/>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7f7e8ad-a271-4397-afec-1952bf21c0b3"/>
    <n v="73100085"/>
    <s v="77f7e8ad-a271-4397-afec-1952bf21c0b3"/>
    <d v="2021-01-20T11:38:19"/>
    <n v="22"/>
    <m/>
    <n v="-1"/>
    <m/>
    <m/>
    <s v="202101191358"/>
    <n v="1723"/>
    <m/>
    <n v="569832"/>
  </r>
  <r>
    <s v="2021-01-20T12:26:56.231+02:00"/>
    <s v="2021-01-20T12:42:25.714+02:00"/>
    <s v="0.010757905092759756"/>
    <s v="ابتسام معمو"/>
    <x v="0"/>
    <s v="SEMA"/>
    <d v="2021-01-20T00:00:00"/>
    <s v="Shamarin"/>
    <s v="Health sector"/>
    <s v="Yes"/>
    <n v="25"/>
    <s v="18-30 Years"/>
    <s v="Female"/>
    <s v="Married"/>
    <s v="IDP"/>
    <d v="2016-04-24T00:00:00"/>
    <n v="1"/>
    <n v="0"/>
    <s v="Yes"/>
    <n v="1"/>
    <n v="1"/>
    <n v="1"/>
    <s v="2"/>
    <n v="0"/>
    <s v="3"/>
    <n v="0"/>
    <n v="3"/>
    <n v="6"/>
    <n v="0"/>
    <n v="0"/>
    <n v="0"/>
    <n v="15"/>
    <n v="400"/>
    <n v="385"/>
    <s v="عامل"/>
    <m/>
    <s v="Hospital Primary health care facility"/>
    <b v="1"/>
    <b v="1"/>
    <m/>
    <m/>
    <m/>
    <m/>
    <m/>
    <m/>
    <n v="10"/>
    <s v="Walking"/>
    <m/>
    <s v="Yes"/>
    <s v="عظمية اسنان قلبية جلدية عين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
    <b v="1"/>
    <b v="1"/>
    <b v="1"/>
    <m/>
    <b v="1"/>
    <m/>
    <b v="1"/>
    <m/>
    <b v="1"/>
    <m/>
    <b v="1"/>
    <n v="7"/>
    <s v="diverse"/>
    <s v="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
    <b v="1"/>
    <m/>
    <b v="1"/>
    <m/>
    <b v="1"/>
    <m/>
    <b v="1"/>
    <m/>
    <b v="1"/>
    <m/>
    <b v="1"/>
    <n v="6"/>
    <s v="diverse"/>
    <s v="Yes"/>
    <m/>
    <s v="High food prices/no money to buy"/>
    <m/>
    <b v="1"/>
    <m/>
    <m/>
    <m/>
    <m/>
    <m/>
    <m/>
    <s v="Yes"/>
    <m/>
    <s v="Yes"/>
    <s v="High food prices/no money to buy"/>
    <b v="1"/>
    <m/>
    <m/>
    <m/>
    <m/>
    <m/>
    <s v="No – my children don't need this"/>
    <s v="Yes"/>
    <s v="No"/>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51e533b-943c-45d3-b51e-04f0bb1df306"/>
    <n v="73100086"/>
    <s v="851e533b-943c-45d3-b51e-04f0bb1df306"/>
    <d v="2021-01-20T11:38:19"/>
    <n v="23"/>
    <m/>
    <n v="-1"/>
    <m/>
    <m/>
    <s v="202101191358"/>
    <n v="929"/>
    <m/>
    <n v="569832"/>
  </r>
  <r>
    <s v="2021-01-20T12:42:26.526+02:00"/>
    <s v="2021-01-20T14:21:27.050+03:00"/>
    <s v="0.027089398146927124"/>
    <s v="ابتسام معمو"/>
    <x v="0"/>
    <s v="SEMA"/>
    <d v="2021-01-20T00:00:00"/>
    <s v="Shamarin"/>
    <s v="Health sector"/>
    <s v="Yes"/>
    <n v="45"/>
    <s v="31-50 Years"/>
    <s v="Female"/>
    <s v="Married"/>
    <s v="IDP"/>
    <d v="2015-10-22T00:00:00"/>
    <n v="1"/>
    <n v="0"/>
    <s v="Yes"/>
    <n v="1"/>
    <n v="0"/>
    <n v="1"/>
    <s v="1"/>
    <n v="1"/>
    <s v="3"/>
    <n v="3"/>
    <n v="6"/>
    <n v="8"/>
    <n v="0"/>
    <n v="0"/>
    <n v="1"/>
    <n v="45"/>
    <n v="1000"/>
    <n v="955"/>
    <s v="مصلح سيارات"/>
    <m/>
    <s v="Hospital Primary health care facility"/>
    <b v="1"/>
    <b v="1"/>
    <m/>
    <m/>
    <m/>
    <m/>
    <m/>
    <m/>
    <n v="5"/>
    <s v="Walking"/>
    <m/>
    <s v="Yes"/>
    <s v="عظمية اسنان جلدية عينية قلبية"/>
    <s v="Inaccessible due to cost"/>
    <m/>
    <m/>
    <m/>
    <b v="1"/>
    <m/>
    <m/>
    <m/>
    <m/>
    <m/>
    <m/>
    <m/>
    <s v="Yes"/>
    <s v="Yes"/>
    <s v="انواع العنف - الزواج المبكر تنظيم الأسرة"/>
    <s v="No"/>
    <m/>
    <s v="No"/>
    <m/>
    <m/>
    <m/>
    <m/>
    <m/>
    <m/>
    <m/>
    <m/>
    <m/>
    <m/>
    <m/>
    <m/>
    <m/>
    <m/>
    <m/>
    <s v="Pediatric medicine Reproductive health medicines Antibiotic"/>
    <m/>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my children don't need this"/>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a6f12d2-83e5-4d91-b84b-d4b3da911a2a"/>
    <n v="73100087"/>
    <s v="6a6f12d2-83e5-4d91-b84b-d4b3da911a2a"/>
    <d v="2021-01-20T11:38:20"/>
    <n v="24"/>
    <m/>
    <n v="-1"/>
    <m/>
    <m/>
    <s v="202101191358"/>
    <n v="5941"/>
    <m/>
    <n v="569832"/>
  </r>
  <r>
    <s v="2021-01-20T14:21:28.449+03:00"/>
    <s v="2021-01-20T14:33:03.628+03:00"/>
    <s v="0.008046053240832407"/>
    <s v="ابتسام معمو"/>
    <x v="0"/>
    <s v="SEMA"/>
    <d v="2021-01-20T00:00:00"/>
    <s v="Shamarin"/>
    <s v="Health sector"/>
    <s v="Yes"/>
    <n v="35"/>
    <s v="31-50 Years"/>
    <s v="Female"/>
    <s v="Married"/>
    <s v="IDP"/>
    <d v="2016-06-25T00:00:00"/>
    <n v="0"/>
    <n v="0"/>
    <s v="Yes"/>
    <n v="0"/>
    <n v="0"/>
    <n v="1"/>
    <s v="1"/>
    <n v="2"/>
    <s v="3"/>
    <n v="0"/>
    <n v="3"/>
    <n v="5"/>
    <n v="0"/>
    <n v="0"/>
    <n v="1"/>
    <n v="15"/>
    <n v="1000"/>
    <n v="985"/>
    <s v="خياط"/>
    <m/>
    <s v="Hospital Primary health care facility"/>
    <b v="1"/>
    <b v="1"/>
    <m/>
    <m/>
    <m/>
    <m/>
    <m/>
    <m/>
    <n v="5"/>
    <s v="Walking"/>
    <m/>
    <s v="Yes"/>
    <s v="عظمية اسنان جلدية عينية قلب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No"/>
    <s v="No services available"/>
    <m/>
    <m/>
    <m/>
    <m/>
    <b v="1"/>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s v="diverse"/>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8cbe3f2-6526-4986-835f-ad26c1361007"/>
    <n v="73100089"/>
    <s v="78cbe3f2-6526-4986-835f-ad26c1361007"/>
    <d v="2021-01-20T11:38:21"/>
    <n v="25"/>
    <m/>
    <n v="-1"/>
    <m/>
    <m/>
    <s v="202101191358"/>
    <n v="695"/>
    <m/>
    <n v="569832"/>
  </r>
  <r>
    <s v="2021-01-20T10:59:15.458+03:00"/>
    <s v="2021-01-20T14:06:58.711+03:00"/>
    <m/>
    <s v="أحمد حاتم العمر"/>
    <x v="0"/>
    <s v="سيريا ريليف"/>
    <d v="2021-01-20T00:00:00"/>
    <s v="Akhtrein"/>
    <s v="Protection sector"/>
    <s v="Yes"/>
    <n v="60"/>
    <s v="51-60 Years"/>
    <s v="Female"/>
    <s v="Married"/>
    <s v="IDP"/>
    <d v="2015-11-01T00:00:00"/>
    <m/>
    <n v="0"/>
    <s v="Yes"/>
    <n v="0"/>
    <n v="2"/>
    <n v="1"/>
    <s v="3"/>
    <n v="0"/>
    <s v="3"/>
    <n v="0"/>
    <n v="3"/>
    <n v="10"/>
    <n v="1"/>
    <n v="1"/>
    <n v="3"/>
    <n v="2000"/>
    <n v="400"/>
    <n v="-1600"/>
    <s v="بيع وشراء أدوات منزلي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Anger Anxiety Econimic Problems sleeping"/>
    <m/>
    <b v="1"/>
    <b v="1"/>
    <m/>
    <b v="1"/>
    <b v="1"/>
    <m/>
    <m/>
    <m/>
    <b v="1"/>
    <m/>
    <m/>
    <m/>
    <m/>
    <m/>
    <m/>
    <m/>
    <m/>
    <s v="Elderly"/>
    <m/>
    <m/>
    <m/>
    <b v="1"/>
    <s v="واقع النزوح بالإضافة لوجود أمراض  (ضيق في التنفس )"/>
    <s v="Smoking Prayer"/>
    <m/>
    <m/>
    <m/>
    <b v="1"/>
    <m/>
    <m/>
    <b v="1"/>
    <m/>
    <m/>
    <m/>
    <m/>
    <s v="Stigma"/>
    <b v="1"/>
    <m/>
    <m/>
    <m/>
    <m/>
    <m/>
    <m/>
    <m/>
    <m/>
    <s v="Yes"/>
    <m/>
    <s v="All services are accessible"/>
    <m/>
    <m/>
    <m/>
    <m/>
    <m/>
    <b v="1"/>
    <m/>
    <m/>
    <m/>
    <s v="All services are accessible"/>
    <m/>
    <m/>
    <m/>
    <m/>
    <m/>
    <b v="1"/>
    <m/>
    <m/>
    <m/>
    <s v="Yes"/>
    <m/>
    <s v="Kidnapping Child labour Begging Early marriage Neglect Physical or psychological disabilities due to the war"/>
    <b v="1"/>
    <m/>
    <m/>
    <m/>
    <b v="1"/>
    <b v="1"/>
    <b v="1"/>
    <m/>
    <b v="1"/>
    <m/>
    <m/>
    <m/>
    <b v="1"/>
    <m/>
    <m/>
    <m/>
    <m/>
    <m/>
    <s v="تصليح سيارات"/>
    <s v="Parents"/>
    <m/>
    <m/>
    <m/>
    <m/>
    <b v="1"/>
    <m/>
    <m/>
    <m/>
    <m/>
    <m/>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s v="No"/>
    <s v="Too young to enroll in school"/>
    <s v="No barriers"/>
    <m/>
    <m/>
    <m/>
    <m/>
    <m/>
    <m/>
    <m/>
    <m/>
    <b v="1"/>
    <m/>
    <s v="No"/>
    <m/>
    <m/>
    <m/>
    <m/>
    <m/>
    <s v="No"/>
    <m/>
    <s v="uuid:98d63f7e-a8bc-4dff-be69-547fe84ebb4a"/>
    <n v="73100331"/>
    <s v="98d63f7e-a8bc-4dff-be69-547fe84ebb4a"/>
    <d v="2021-01-20T11:42:18"/>
    <n v="26"/>
    <m/>
    <n v="-1"/>
    <m/>
    <m/>
    <s v="202101191358"/>
    <n v="11263"/>
    <s v="nsenumerator"/>
    <n v="569832"/>
  </r>
  <r>
    <s v="2021-01-20T12:50:50.255+03:00"/>
    <s v="2021-01-20T14:12:01.620+03:00"/>
    <m/>
    <s v="أحمد حاتم العمر"/>
    <x v="0"/>
    <s v="سيريا ريليف"/>
    <d v="2021-01-20T00:00:00"/>
    <s v="Akhtrein"/>
    <s v="Protection sector"/>
    <s v="Yes"/>
    <n v="50"/>
    <s v="31-50 Years"/>
    <s v="Female"/>
    <s v="Married"/>
    <s v="IDP"/>
    <d v="2015-10-17T00:00:00"/>
    <m/>
    <n v="1"/>
    <s v="Yes"/>
    <n v="0"/>
    <n v="0"/>
    <n v="1"/>
    <s v="1"/>
    <n v="2"/>
    <s v="3"/>
    <n v="3"/>
    <n v="6"/>
    <n v="11"/>
    <n v="0"/>
    <n v="0"/>
    <n v="1"/>
    <n v="1500"/>
    <n v="500"/>
    <n v="-1000"/>
    <s v="شخص من أفراد الأسرة يعمل في تركيا"/>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Sadness moodwings Econimic Anxiety Conflict within community"/>
    <m/>
    <b v="1"/>
    <b v="1"/>
    <b v="1"/>
    <b v="1"/>
    <b v="1"/>
    <m/>
    <m/>
    <m/>
    <m/>
    <b v="1"/>
    <m/>
    <m/>
    <m/>
    <m/>
    <m/>
    <m/>
    <m/>
    <s v="Adult Women Adult Men"/>
    <b v="1"/>
    <b v="1"/>
    <m/>
    <m/>
    <s v="بسبب المسؤولية الملقاة على عاتقهم"/>
    <s v="Prayer Speaking to a friend Speaking to a family member"/>
    <b v="1"/>
    <b v="1"/>
    <m/>
    <b v="1"/>
    <m/>
    <m/>
    <m/>
    <m/>
    <m/>
    <m/>
    <m/>
    <s v="Stigma"/>
    <b v="1"/>
    <m/>
    <m/>
    <m/>
    <m/>
    <m/>
    <m/>
    <m/>
    <m/>
    <s v="Yes"/>
    <m/>
    <s v="All services are accessible"/>
    <m/>
    <m/>
    <m/>
    <m/>
    <m/>
    <b v="1"/>
    <m/>
    <m/>
    <m/>
    <s v="All services are accessible"/>
    <m/>
    <m/>
    <m/>
    <m/>
    <m/>
    <b v="1"/>
    <m/>
    <m/>
    <m/>
    <s v="Yes"/>
    <m/>
    <s v="Early marriage Neglect School dropout Child labour"/>
    <m/>
    <m/>
    <m/>
    <b v="1"/>
    <b v="1"/>
    <m/>
    <b v="1"/>
    <m/>
    <b v="1"/>
    <m/>
    <m/>
    <m/>
    <m/>
    <m/>
    <m/>
    <m/>
    <m/>
    <m/>
    <s v="عند حداد تصليح سيارات ..."/>
    <s v="Parents Community/social workers"/>
    <m/>
    <m/>
    <m/>
    <m/>
    <b v="1"/>
    <m/>
    <m/>
    <b v="1"/>
    <m/>
    <m/>
    <m/>
    <m/>
    <m/>
    <m/>
    <s v="Sport activity Entertainement activities Awareness / educational activities / psychosocial support Painting / re-creational activity Hand crafts"/>
    <b v="1"/>
    <m/>
    <b v="1"/>
    <b v="1"/>
    <b v="1"/>
    <b v="1"/>
    <m/>
    <m/>
    <m/>
    <s v="Children separated from their parents Orphans living in the community"/>
    <b v="1"/>
    <m/>
    <b v="1"/>
    <m/>
    <m/>
    <m/>
    <m/>
    <s v="Yes"/>
    <m/>
    <s v="No barriers"/>
    <m/>
    <m/>
    <m/>
    <m/>
    <m/>
    <m/>
    <m/>
    <m/>
    <b v="1"/>
    <m/>
    <s v="No"/>
    <m/>
    <m/>
    <s v="No"/>
    <m/>
    <m/>
    <s v="No"/>
    <m/>
    <s v="uuid:f74cf3f9-257e-4dfd-8f4d-df5fe2f04e95"/>
    <n v="73100333"/>
    <s v="f74cf3f9-257e-4dfd-8f4d-df5fe2f04e95"/>
    <d v="2021-01-20T11:42:19"/>
    <n v="27"/>
    <m/>
    <n v="-1"/>
    <m/>
    <m/>
    <s v="202101191358"/>
    <n v="4871"/>
    <s v="nsenumerator"/>
    <n v="569832"/>
  </r>
  <r>
    <s v="2021-01-20T13:31:08.941+03:00"/>
    <s v="2021-01-20T14:10:34.452+03:00"/>
    <m/>
    <s v="أحمد حاتم العمر"/>
    <x v="0"/>
    <s v="سيريا ريليف"/>
    <d v="2021-01-20T00:00:00"/>
    <s v="Akhtrein"/>
    <s v="Protection sector"/>
    <s v="Yes"/>
    <n v="68"/>
    <s v="Elderly&gt;60"/>
    <s v="Female"/>
    <s v="Married"/>
    <s v="IDP"/>
    <d v="2015-01-01T00:00:00"/>
    <m/>
    <n v="1"/>
    <s v="Yes"/>
    <n v="1"/>
    <n v="1"/>
    <n v="0"/>
    <s v="1"/>
    <n v="0"/>
    <s v="2"/>
    <n v="1"/>
    <n v="3"/>
    <n v="9"/>
    <n v="1"/>
    <n v="1"/>
    <n v="1"/>
    <n v="1000"/>
    <n v="1000"/>
    <n v="0"/>
    <s v="شخص من أفراد الأسرة يعمل في تركيا (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 problems"/>
    <m/>
    <m/>
    <m/>
    <m/>
    <m/>
    <m/>
    <m/>
    <m/>
    <m/>
    <m/>
    <m/>
    <m/>
    <m/>
    <m/>
    <m/>
    <b v="1"/>
    <m/>
    <m/>
    <m/>
    <m/>
    <m/>
    <m/>
    <m/>
    <m/>
    <m/>
    <m/>
    <m/>
    <m/>
    <m/>
    <m/>
    <m/>
    <m/>
    <m/>
    <m/>
    <m/>
    <m/>
    <s v="Stigma"/>
    <b v="1"/>
    <m/>
    <m/>
    <m/>
    <m/>
    <m/>
    <m/>
    <m/>
    <m/>
    <s v="Maybe"/>
    <m/>
    <s v="All services are accessible"/>
    <m/>
    <m/>
    <m/>
    <m/>
    <m/>
    <b v="1"/>
    <m/>
    <m/>
    <m/>
    <s v="Skills building services Health services Educational services"/>
    <b v="1"/>
    <b v="1"/>
    <b v="1"/>
    <m/>
    <m/>
    <m/>
    <m/>
    <m/>
    <s v="due to cultural factors / Father or husband does not allow them"/>
    <s v="No"/>
    <s v="يتعارض مع العادات والتقاليد"/>
    <s v="School dropout Child labour Physical or psychological disabilities due to the war"/>
    <m/>
    <m/>
    <m/>
    <b v="1"/>
    <b v="1"/>
    <m/>
    <m/>
    <m/>
    <m/>
    <m/>
    <m/>
    <m/>
    <b v="1"/>
    <m/>
    <m/>
    <m/>
    <m/>
    <m/>
    <s v="الزراعة حدادة"/>
    <s v="Parents Siblings Doctor"/>
    <m/>
    <b v="1"/>
    <m/>
    <m/>
    <b v="1"/>
    <m/>
    <m/>
    <m/>
    <m/>
    <m/>
    <b v="1"/>
    <m/>
    <m/>
    <m/>
    <s v="Sport activity Quraan Painting / re-creational activity Awareness / educational activities / psychosocial support Entertainement activities"/>
    <b v="1"/>
    <b v="1"/>
    <m/>
    <b v="1"/>
    <b v="1"/>
    <b v="1"/>
    <m/>
    <m/>
    <m/>
    <s v="Children separated from their parents Orphans living in the community Child-headed households"/>
    <b v="1"/>
    <m/>
    <b v="1"/>
    <b v="1"/>
    <m/>
    <m/>
    <m/>
    <s v="Yes"/>
    <m/>
    <s v="Security problems"/>
    <m/>
    <b v="1"/>
    <m/>
    <m/>
    <m/>
    <m/>
    <m/>
    <m/>
    <m/>
    <m/>
    <s v="No"/>
    <m/>
    <m/>
    <s v="No"/>
    <m/>
    <m/>
    <s v="No"/>
    <m/>
    <s v="uuid:19d0d35f-8150-4567-bd12-f895f26229dc"/>
    <n v="73100337"/>
    <s v="19d0d35f-8150-4567-bd12-f895f26229dc"/>
    <d v="2021-01-20T11:42:20"/>
    <n v="28"/>
    <m/>
    <n v="-1"/>
    <m/>
    <m/>
    <s v="202101191358"/>
    <n v="2366"/>
    <s v="nsenumerator"/>
    <n v="569832"/>
  </r>
  <r>
    <s v="2021-01-20T11:48:41.943+02:00"/>
    <s v="2021-01-20T14:41:27.336+02:00"/>
    <m/>
    <s v="عبيد الاحمد"/>
    <x v="0"/>
    <s v="سوريا ريليف"/>
    <d v="2021-01-20T00:00:00"/>
    <s v="Akhtrein"/>
    <s v="Protection sector"/>
    <s v="Yes"/>
    <n v="59"/>
    <s v="51-60 Years"/>
    <s v="Female"/>
    <s v="Married"/>
    <s v="Host"/>
    <m/>
    <m/>
    <n v="0"/>
    <s v="Yes"/>
    <n v="0"/>
    <n v="1"/>
    <n v="1"/>
    <s v="2"/>
    <n v="4"/>
    <s v="6"/>
    <n v="0"/>
    <n v="6"/>
    <n v="9"/>
    <n v="0"/>
    <n v="0"/>
    <n v="1"/>
    <n v="1500"/>
    <n v="500"/>
    <n v="-1000"/>
    <s v="مزارع"/>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Anger Family conflict Problems sleeping"/>
    <m/>
    <b v="1"/>
    <m/>
    <m/>
    <b v="1"/>
    <m/>
    <b v="1"/>
    <m/>
    <m/>
    <b v="1"/>
    <m/>
    <m/>
    <m/>
    <m/>
    <m/>
    <m/>
    <m/>
    <m/>
    <s v="Adult Men"/>
    <m/>
    <b v="1"/>
    <m/>
    <m/>
    <s v="صعوبات ماديه"/>
    <s v="Violence Smoking Speaking to a family member Withdrawal/Isolation"/>
    <b v="1"/>
    <m/>
    <m/>
    <m/>
    <m/>
    <b v="1"/>
    <b v="1"/>
    <m/>
    <b v="1"/>
    <m/>
    <m/>
    <s v="Stigma Lack of awareness of the services"/>
    <b v="1"/>
    <m/>
    <m/>
    <m/>
    <b v="1"/>
    <m/>
    <m/>
    <m/>
    <m/>
    <s v="Yes"/>
    <m/>
    <s v="All services are accessible"/>
    <m/>
    <m/>
    <m/>
    <m/>
    <m/>
    <b v="1"/>
    <m/>
    <m/>
    <m/>
    <s v="All services are accessible"/>
    <m/>
    <m/>
    <m/>
    <m/>
    <m/>
    <b v="1"/>
    <m/>
    <m/>
    <m/>
    <s v="Yes"/>
    <m/>
    <s v="Child labour Being orphaned or losing care Physical or psychological disabilities due to the war"/>
    <m/>
    <m/>
    <m/>
    <m/>
    <b v="1"/>
    <m/>
    <m/>
    <m/>
    <m/>
    <m/>
    <b v="1"/>
    <m/>
    <b v="1"/>
    <m/>
    <m/>
    <m/>
    <m/>
    <m/>
    <s v="حداده . سمانه . تصليح سيارات"/>
    <s v="Doctor Parents Neighbours School teachers"/>
    <m/>
    <m/>
    <b v="1"/>
    <b v="1"/>
    <b v="1"/>
    <m/>
    <m/>
    <m/>
    <m/>
    <m/>
    <b v="1"/>
    <m/>
    <m/>
    <m/>
    <s v="Sport activity Quraan Painting / re-creational activity Awareness / educational activities / psychosocial support Entertainement activities"/>
    <b v="1"/>
    <b v="1"/>
    <m/>
    <b v="1"/>
    <b v="1"/>
    <b v="1"/>
    <m/>
    <m/>
    <m/>
    <s v="Children separated from their parents Orphans living in the community"/>
    <b v="1"/>
    <m/>
    <b v="1"/>
    <m/>
    <m/>
    <m/>
    <m/>
    <s v="Yes"/>
    <m/>
    <s v="Security problems Lack of transportation"/>
    <m/>
    <b v="1"/>
    <b v="1"/>
    <m/>
    <m/>
    <m/>
    <m/>
    <m/>
    <m/>
    <m/>
    <s v="No"/>
    <m/>
    <m/>
    <m/>
    <m/>
    <m/>
    <s v="No"/>
    <m/>
    <s v="uuid:5e813ab4-f804-4a6a-9912-64d0f18d137f"/>
    <n v="73100400"/>
    <s v="5e813ab4-f804-4a6a-9912-64d0f18d137f"/>
    <d v="2021-01-20T11:42:56"/>
    <n v="29"/>
    <m/>
    <n v="-1"/>
    <m/>
    <m/>
    <s v="202101191358"/>
    <n v="10366"/>
    <s v="nsenumerator"/>
    <n v="569832"/>
  </r>
  <r>
    <s v="2021-01-20T14:01:42.869+02:00"/>
    <s v="2021-01-20T14:41:45.266+02:00"/>
    <m/>
    <s v="عبيد الاحمد"/>
    <x v="0"/>
    <s v="سوريا ريليف"/>
    <d v="2021-01-20T00:00:00"/>
    <s v="Akhtrein"/>
    <s v="Protection sector"/>
    <s v="Yes"/>
    <n v="49"/>
    <s v="31-50 Years"/>
    <s v="Female"/>
    <s v="Married"/>
    <s v="Host"/>
    <m/>
    <m/>
    <n v="0"/>
    <s v="Yes"/>
    <n v="0"/>
    <n v="0"/>
    <n v="1"/>
    <s v="1"/>
    <n v="1"/>
    <s v="2"/>
    <n v="2"/>
    <n v="4"/>
    <n v="11"/>
    <n v="1"/>
    <n v="1"/>
    <n v="2"/>
    <n v="2000"/>
    <n v="1200"/>
    <n v="-800"/>
    <s v="موظفين"/>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moodwings Problems sleeping Sadness"/>
    <m/>
    <b v="1"/>
    <b v="1"/>
    <b v="1"/>
    <m/>
    <m/>
    <m/>
    <m/>
    <m/>
    <b v="1"/>
    <m/>
    <m/>
    <m/>
    <m/>
    <m/>
    <m/>
    <m/>
    <m/>
    <s v="Elderly"/>
    <m/>
    <m/>
    <m/>
    <b v="1"/>
    <s v="بسبب الضغوط النفسية والتقدم بالعمر"/>
    <s v="Violence Speaking to a family member Speaking to a friend Withdrawal/Isolation"/>
    <b v="1"/>
    <b v="1"/>
    <m/>
    <m/>
    <m/>
    <b v="1"/>
    <m/>
    <m/>
    <b v="1"/>
    <m/>
    <m/>
    <s v="Stigma Lack of awareness of the services"/>
    <b v="1"/>
    <m/>
    <m/>
    <m/>
    <b v="1"/>
    <m/>
    <m/>
    <m/>
    <m/>
    <s v="Yes"/>
    <m/>
    <s v="All services are accessible"/>
    <m/>
    <m/>
    <m/>
    <m/>
    <m/>
    <b v="1"/>
    <m/>
    <m/>
    <m/>
    <s v="Health services"/>
    <b v="1"/>
    <m/>
    <m/>
    <m/>
    <m/>
    <m/>
    <m/>
    <m/>
    <s v="due to cultural factors / Father or husband does not allow them"/>
    <s v="Yes"/>
    <m/>
    <s v="Child labour School dropout Hired by armed groups Being orphaned or losing care Physical or psychological disabilities due to the war"/>
    <m/>
    <b v="1"/>
    <m/>
    <b v="1"/>
    <b v="1"/>
    <m/>
    <m/>
    <m/>
    <m/>
    <m/>
    <b v="1"/>
    <m/>
    <b v="1"/>
    <m/>
    <m/>
    <m/>
    <m/>
    <m/>
    <s v="تصليح سيارات"/>
    <s v="Parents School teachers Community/social workers Doctor"/>
    <m/>
    <m/>
    <m/>
    <b v="1"/>
    <b v="1"/>
    <m/>
    <m/>
    <b v="1"/>
    <m/>
    <m/>
    <b v="1"/>
    <m/>
    <m/>
    <m/>
    <s v="Sport activity Quraan Entertainement activities Awareness / educational activities / psychosocial support"/>
    <b v="1"/>
    <b v="1"/>
    <m/>
    <m/>
    <b v="1"/>
    <b v="1"/>
    <m/>
    <m/>
    <m/>
    <s v="Children separated from their parents Orphans living in the community Children who have been associated with fighting forces"/>
    <b v="1"/>
    <m/>
    <b v="1"/>
    <m/>
    <b v="1"/>
    <m/>
    <m/>
    <s v="Yes"/>
    <m/>
    <s v="No barriers"/>
    <m/>
    <m/>
    <m/>
    <m/>
    <m/>
    <m/>
    <m/>
    <m/>
    <b v="1"/>
    <m/>
    <s v="No"/>
    <m/>
    <m/>
    <s v="No"/>
    <m/>
    <m/>
    <s v="No"/>
    <m/>
    <s v="uuid:8a67708b-cce8-44e7-8ae2-79cf080ea620"/>
    <n v="73100403"/>
    <s v="8a67708b-cce8-44e7-8ae2-79cf080ea620"/>
    <d v="2021-01-20T11:42:56"/>
    <n v="30"/>
    <m/>
    <n v="-1"/>
    <m/>
    <m/>
    <s v="202101191358"/>
    <n v="2403"/>
    <s v="nsenumerator"/>
    <n v="569832"/>
  </r>
  <r>
    <s v="2021-01-20T13:27:11.097+02:00"/>
    <s v="2021-01-20T13:58:53.299+02:00"/>
    <s v="0.0220162268524291"/>
    <s v="سارة عكش"/>
    <x v="0"/>
    <s v="SEMA"/>
    <d v="2021-01-20T00:00:00"/>
    <s v="Shamarin"/>
    <s v="Health sector"/>
    <s v="Yes"/>
    <n v="27"/>
    <s v="18-30 Years"/>
    <s v="Male"/>
    <s v="Married"/>
    <s v="IDP"/>
    <d v="2021-01-20T00:00:00"/>
    <n v="1"/>
    <n v="0"/>
    <s v="Yes"/>
    <n v="0"/>
    <n v="0"/>
    <n v="1"/>
    <s v="1"/>
    <n v="5"/>
    <s v="6"/>
    <n v="0"/>
    <n v="6"/>
    <n v="8"/>
    <n v="0"/>
    <n v="0"/>
    <n v="1"/>
    <n v="1000"/>
    <n v="150"/>
    <n v="-850"/>
    <s v="العمل في حصاد المزروعات"/>
    <m/>
    <s v="Primary health care facility"/>
    <m/>
    <b v="1"/>
    <m/>
    <m/>
    <m/>
    <m/>
    <m/>
    <m/>
    <n v="10"/>
    <s v="Walking"/>
    <m/>
    <s v="Yes"/>
    <s v="Do not know"/>
    <s v="Some types of medicines are not available in the market Inaccessible due to cost"/>
    <b v="1"/>
    <m/>
    <m/>
    <b v="1"/>
    <m/>
    <m/>
    <m/>
    <m/>
    <m/>
    <m/>
    <m/>
    <s v="No"/>
    <m/>
    <m/>
    <m/>
    <m/>
    <s v="Yes"/>
    <s v="Yes"/>
    <m/>
    <s v="Yes"/>
    <s v="Yes"/>
    <m/>
    <m/>
    <m/>
    <m/>
    <m/>
    <m/>
    <m/>
    <m/>
    <m/>
    <m/>
    <m/>
    <s v="Pediatric medicine Antibiotic"/>
    <m/>
    <b v="1"/>
    <m/>
    <b v="1"/>
    <m/>
    <m/>
    <m/>
    <m/>
    <s v="Yes"/>
    <m/>
    <m/>
    <m/>
    <m/>
    <m/>
    <m/>
    <m/>
    <m/>
    <m/>
    <s v="Hospital for normal delivery Hospital for surgery/ C-section"/>
    <m/>
    <m/>
    <m/>
    <m/>
    <m/>
    <b v="1"/>
    <b v="1"/>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s v="diverse"/>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s v="diverse"/>
    <s v="Yes"/>
    <m/>
    <s v="High food prices/no money to buy"/>
    <m/>
    <b v="1"/>
    <m/>
    <m/>
    <m/>
    <m/>
    <m/>
    <m/>
    <s v="Yes"/>
    <m/>
    <s v="Yes"/>
    <s v="High food prices/no money to buy"/>
    <b v="1"/>
    <m/>
    <m/>
    <m/>
    <m/>
    <m/>
    <s v="No – my children don't need this"/>
    <s v="No"/>
    <m/>
    <m/>
    <m/>
    <s v="0"/>
    <s v="1"/>
    <s v="No"/>
    <s v="Yes – some difficulty"/>
    <s v="No - no difficulty"/>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9e5b40c-6baa-4f47-8447-a0fd7808a64a"/>
    <n v="73100561"/>
    <s v="89e5b40c-6baa-4f47-8447-a0fd7808a64a"/>
    <d v="2021-01-20T11:44:59"/>
    <n v="31"/>
    <m/>
    <n v="-1"/>
    <m/>
    <m/>
    <s v="202101191358"/>
    <n v="1902"/>
    <m/>
    <n v="569832"/>
  </r>
  <r>
    <s v="2021-01-20T13:58:54.464+02:00"/>
    <s v="2021-01-20T14:21:48.712+02:00"/>
    <s v="0.01590564814978279"/>
    <s v="سارة عكش"/>
    <x v="0"/>
    <s v="SEMA"/>
    <d v="2021-01-20T00:00:00"/>
    <s v="Shamarin"/>
    <s v="Health sector"/>
    <s v="Yes"/>
    <n v="25"/>
    <s v="18-30 Years"/>
    <s v="Male"/>
    <s v="Married"/>
    <s v="IDP"/>
    <d v="2016-01-20T00:00:00"/>
    <n v="1"/>
    <n v="0"/>
    <s v="Yes"/>
    <n v="0"/>
    <n v="2"/>
    <n v="2"/>
    <s v="4"/>
    <n v="0"/>
    <s v="4"/>
    <n v="0"/>
    <n v="4"/>
    <n v="6"/>
    <n v="0"/>
    <n v="0"/>
    <n v="1"/>
    <n v="700"/>
    <n v="200"/>
    <n v="-500"/>
    <s v="سوبر ماركت صغير"/>
    <m/>
    <s v="Hospital"/>
    <b v="1"/>
    <m/>
    <m/>
    <m/>
    <m/>
    <m/>
    <m/>
    <m/>
    <n v="15"/>
    <s v="Walking"/>
    <m/>
    <s v="Yes"/>
    <s v="Do not know"/>
    <s v="Some types of medicines are not available in the market Inaccessible due to cost"/>
    <b v="1"/>
    <m/>
    <m/>
    <b v="1"/>
    <m/>
    <m/>
    <m/>
    <m/>
    <m/>
    <m/>
    <m/>
    <s v="No"/>
    <m/>
    <m/>
    <m/>
    <m/>
    <s v="No"/>
    <m/>
    <m/>
    <m/>
    <m/>
    <m/>
    <m/>
    <m/>
    <m/>
    <m/>
    <m/>
    <m/>
    <m/>
    <m/>
    <m/>
    <m/>
    <s v="Pediatric medicine Antibiotic"/>
    <m/>
    <b v="1"/>
    <m/>
    <b v="1"/>
    <m/>
    <m/>
    <m/>
    <m/>
    <s v="Yes"/>
    <m/>
    <m/>
    <m/>
    <m/>
    <m/>
    <m/>
    <m/>
    <m/>
    <m/>
    <s v="Hospital for normal delivery Hospital for surgery/ C-section"/>
    <m/>
    <m/>
    <m/>
    <m/>
    <m/>
    <b v="1"/>
    <b v="1"/>
    <m/>
    <m/>
    <m/>
    <m/>
    <m/>
    <m/>
    <m/>
    <m/>
    <m/>
    <m/>
    <m/>
    <m/>
    <m/>
    <m/>
    <m/>
    <m/>
    <s v="No – this is not something me or anyone in my household would attend"/>
    <m/>
    <m/>
    <m/>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not divers"/>
    <s v="Cereals or tubers (maize, porridge, rice, pasta, bread, rice, bulger, frikeh, kaak, pasta, indomy (noodles), manakish, thick grain-based porridge, potatoes, etc) Meat, Poultry, Offal (beef, goat, lamb, poultry), etc) Oil/Fat (oils, fats, butter, ghee etc)"/>
    <b v="1"/>
    <m/>
    <m/>
    <m/>
    <b v="1"/>
    <m/>
    <m/>
    <m/>
    <m/>
    <b v="1"/>
    <m/>
    <n v="3"/>
    <s v="not divers"/>
    <s v="Yes"/>
    <m/>
    <s v="High food prices/no money to buy"/>
    <m/>
    <b v="1"/>
    <m/>
    <m/>
    <m/>
    <m/>
    <m/>
    <m/>
    <s v="Yes"/>
    <m/>
    <s v="Yes"/>
    <s v="High food prices/no money to buy"/>
    <b v="1"/>
    <m/>
    <m/>
    <m/>
    <m/>
    <m/>
    <s v="No – my children don't need this"/>
    <s v="Yes"/>
    <m/>
    <m/>
    <m/>
    <s v="2"/>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92610e5-cd70-45b5-a636-cbddc493dcf6"/>
    <n v="73100562"/>
    <s v="792610e5-cd70-45b5-a636-cbddc493dcf6"/>
    <d v="2021-01-20T11:44:59"/>
    <n v="32"/>
    <m/>
    <n v="-1"/>
    <m/>
    <m/>
    <s v="202101191358"/>
    <n v="1374"/>
    <m/>
    <n v="569832"/>
  </r>
  <r>
    <s v="2021-01-20T14:21:50.545+02:00"/>
    <s v="2021-01-20T14:36:20.575+02:00"/>
    <s v="0.010069791667774552"/>
    <s v="سارة عكش"/>
    <x v="0"/>
    <s v="SEMA"/>
    <d v="2021-01-20T00:00:00"/>
    <s v="Shamarin"/>
    <s v="Health sector"/>
    <s v="Yes"/>
    <n v="45"/>
    <s v="31-50 Years"/>
    <s v="Female"/>
    <s v="Married"/>
    <s v="IDP"/>
    <d v="2013-11-15T00:00:00"/>
    <n v="0"/>
    <n v="0"/>
    <s v="Yes"/>
    <n v="0"/>
    <n v="0"/>
    <n v="2"/>
    <s v="2"/>
    <n v="1"/>
    <s v="3"/>
    <n v="2"/>
    <n v="5"/>
    <n v="8"/>
    <n v="0"/>
    <n v="0"/>
    <n v="1"/>
    <n v="1000"/>
    <n v="400"/>
    <n v="-600"/>
    <s v="الاب يعمل موظف ( حارس )"/>
    <m/>
    <s v="Hospital"/>
    <b v="1"/>
    <m/>
    <m/>
    <m/>
    <m/>
    <m/>
    <m/>
    <m/>
    <n v="5"/>
    <s v="Walking"/>
    <m/>
    <s v="Yes"/>
    <s v="عيادة داخلية، عيادة اسنان ...عظمية وجلدية"/>
    <s v="Most types of medicines are not available in the market Inaccessible due to cost"/>
    <m/>
    <b v="1"/>
    <m/>
    <b v="1"/>
    <m/>
    <m/>
    <m/>
    <m/>
    <m/>
    <m/>
    <m/>
    <s v="No"/>
    <m/>
    <m/>
    <m/>
    <m/>
    <s v="No"/>
    <m/>
    <m/>
    <m/>
    <m/>
    <m/>
    <m/>
    <m/>
    <m/>
    <m/>
    <m/>
    <m/>
    <m/>
    <m/>
    <m/>
    <m/>
    <s v="Pediatric medicine Reproductive health medicines Antibiotic"/>
    <m/>
    <b v="1"/>
    <b v="1"/>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
    <b v="1"/>
    <b v="1"/>
    <m/>
    <m/>
    <m/>
    <m/>
    <m/>
    <m/>
    <b v="1"/>
    <m/>
    <b v="1"/>
    <n v="4"/>
    <s v="diverse"/>
    <s v="Yes"/>
    <m/>
    <s v="High food prices/no money to buy"/>
    <m/>
    <b v="1"/>
    <m/>
    <m/>
    <m/>
    <m/>
    <m/>
    <m/>
    <s v="Yes"/>
    <m/>
    <s v="Yes"/>
    <s v="High food prices/no money to buy"/>
    <b v="1"/>
    <m/>
    <m/>
    <m/>
    <m/>
    <m/>
    <s v="No – my children don't need this"/>
    <s v="No"/>
    <m/>
    <m/>
    <m/>
    <s v="0"/>
    <s v="0"/>
    <s v="Yes"/>
    <m/>
    <m/>
    <s v="Yes, - high severity (highly impacting daily activities)"/>
    <s v="Yes"/>
    <s v="Financial issues"/>
    <m/>
    <b v="1"/>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82a14f0-9b6d-4f75-ab8b-b76a7f6d0654"/>
    <n v="73100565"/>
    <s v="a82a14f0-9b6d-4f75-ab8b-b76a7f6d0654"/>
    <d v="2021-01-20T11:45:01"/>
    <n v="33"/>
    <m/>
    <n v="-1"/>
    <m/>
    <m/>
    <s v="202101191358"/>
    <n v="870"/>
    <m/>
    <n v="569832"/>
  </r>
  <r>
    <s v="2021-01-20T14:33:05.195+03:00"/>
    <s v="2021-01-20T15:04:23.057+03:00"/>
    <s v="0.021734513888077345"/>
    <s v="ابتسام معمو"/>
    <x v="0"/>
    <s v="SEMA"/>
    <d v="2021-01-20T00:00:00"/>
    <s v="Shamarin"/>
    <s v="Health sector"/>
    <s v="Yes"/>
    <n v="33"/>
    <s v="31-50 Years"/>
    <s v="Female"/>
    <s v="Married"/>
    <s v="IDP"/>
    <d v="2016-03-19T00:00:00"/>
    <n v="0"/>
    <n v="1"/>
    <s v="Yes"/>
    <n v="0"/>
    <n v="1"/>
    <n v="1"/>
    <s v="2"/>
    <n v="1"/>
    <s v="3"/>
    <n v="1"/>
    <n v="4"/>
    <n v="6"/>
    <n v="1"/>
    <n v="0"/>
    <n v="1"/>
    <n v="50"/>
    <n v="2000"/>
    <n v="1950"/>
    <s v="حارس"/>
    <m/>
    <s v="Hospital Primary health care facility"/>
    <b v="1"/>
    <b v="1"/>
    <m/>
    <m/>
    <m/>
    <m/>
    <m/>
    <m/>
    <n v="15"/>
    <s v="Walking"/>
    <m/>
    <s v="No"/>
    <s v="اسنان قلبية جلدية عينية عظمية"/>
    <s v="Some types of medicines are not available in the market Inaccessible due to cost"/>
    <b v="1"/>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
    <b v="1"/>
    <m/>
    <b v="1"/>
    <m/>
    <m/>
    <m/>
    <b v="1"/>
    <m/>
    <b v="1"/>
    <m/>
    <b v="1"/>
    <n v="5"/>
    <s v="diverse"/>
    <s v="Yes"/>
    <m/>
    <s v="High food prices/no money to buy"/>
    <m/>
    <b v="1"/>
    <m/>
    <m/>
    <m/>
    <m/>
    <m/>
    <m/>
    <s v="Yes"/>
    <m/>
    <s v="Yes"/>
    <s v="High food prices/no money to buy"/>
    <b v="1"/>
    <m/>
    <m/>
    <m/>
    <m/>
    <m/>
    <s v="No – this service is not available"/>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c353e8f-5621-4b63-95d6-6e02fc5293a4"/>
    <n v="73101874"/>
    <s v="6c353e8f-5621-4b63-95d6-6e02fc5293a4"/>
    <d v="2021-01-20T12:04:35"/>
    <n v="34"/>
    <m/>
    <n v="-1"/>
    <m/>
    <m/>
    <s v="202101191358"/>
    <n v="1878"/>
    <m/>
    <n v="569832"/>
  </r>
  <r>
    <s v="2021-01-20T15:04:25.198+03:00"/>
    <s v="2021-01-20T15:09:02.185+03:00"/>
    <s v="0.003205868059012573"/>
    <s v="ابتسام معمو"/>
    <x v="0"/>
    <s v="SEMA"/>
    <d v="2021-01-20T00:00:00"/>
    <s v="Shamarin"/>
    <s v="Health sector"/>
    <s v="Yes"/>
    <n v="30"/>
    <s v="18-30 Years"/>
    <s v="Female"/>
    <s v="Married"/>
    <s v="IDP"/>
    <d v="2017-04-21T00:00:00"/>
    <n v="0"/>
    <n v="0"/>
    <s v="Yes"/>
    <n v="0"/>
    <n v="0"/>
    <n v="1"/>
    <s v="1"/>
    <n v="2"/>
    <s v="3"/>
    <n v="1"/>
    <n v="4"/>
    <n v="6"/>
    <n v="0"/>
    <n v="0"/>
    <n v="1"/>
    <n v="15"/>
    <n v="1000"/>
    <n v="985"/>
    <s v="عامل"/>
    <m/>
    <s v="Primary health care facility"/>
    <m/>
    <b v="1"/>
    <m/>
    <m/>
    <m/>
    <m/>
    <m/>
    <m/>
    <n v="20"/>
    <s v="Walking"/>
    <m/>
    <s v="No"/>
    <s v="اسنان جلدية عينية"/>
    <s v="Most types of medicines are not available in the market Inaccessible due to cost"/>
    <m/>
    <b v="1"/>
    <m/>
    <b v="1"/>
    <m/>
    <m/>
    <m/>
    <m/>
    <m/>
    <m/>
    <m/>
    <s v="No"/>
    <m/>
    <m/>
    <m/>
    <m/>
    <s v="No"/>
    <m/>
    <m/>
    <m/>
    <m/>
    <m/>
    <m/>
    <m/>
    <m/>
    <m/>
    <m/>
    <m/>
    <m/>
    <m/>
    <m/>
    <m/>
    <s v="Pediatric medicine Reproductive health medicines Antibiotic"/>
    <m/>
    <b v="1"/>
    <b v="1"/>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
    <b v="1"/>
    <m/>
    <m/>
    <m/>
    <m/>
    <m/>
    <m/>
    <s v="Yes"/>
    <m/>
    <s v="Yes"/>
    <s v="High food prices/no money to buy"/>
    <b v="1"/>
    <m/>
    <m/>
    <m/>
    <m/>
    <m/>
    <s v="No – this service is not available"/>
    <s v="Yes"/>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751e74c-19d3-4889-a62f-3c17981603ab"/>
    <n v="73102150"/>
    <s v="c751e74c-19d3-4889-a62f-3c17981603ab"/>
    <d v="2021-01-20T12:09:15"/>
    <n v="35"/>
    <m/>
    <n v="-1"/>
    <m/>
    <m/>
    <s v="202101191358"/>
    <n v="277"/>
    <m/>
    <n v="569832"/>
  </r>
  <r>
    <s v="2021-01-20T15:09:04.505+03:00"/>
    <s v="2021-01-20T15:17:12.489+03:00"/>
    <s v="0.0056479629638488404"/>
    <s v="ابتسام معمو"/>
    <x v="0"/>
    <s v="SEMA"/>
    <d v="2021-01-20T00:00:00"/>
    <s v="Shamarin"/>
    <s v="Health sector"/>
    <s v="Yes"/>
    <n v="42"/>
    <s v="31-50 Years"/>
    <s v="Male"/>
    <s v="Married"/>
    <s v="IDP"/>
    <d v="2017-11-17T00:00:00"/>
    <n v="0"/>
    <n v="0"/>
    <s v="Yes"/>
    <n v="0"/>
    <n v="0"/>
    <n v="1"/>
    <s v="1"/>
    <n v="2"/>
    <s v="3"/>
    <n v="1"/>
    <n v="4"/>
    <n v="6"/>
    <n v="0"/>
    <n v="0"/>
    <n v="0"/>
    <n v="20"/>
    <n v="2500"/>
    <n v="2480"/>
    <s v="بياع خضرة"/>
    <m/>
    <s v="Hospital"/>
    <b v="1"/>
    <m/>
    <m/>
    <m/>
    <m/>
    <m/>
    <m/>
    <m/>
    <n v="20"/>
    <s v="Walking"/>
    <m/>
    <s v="No"/>
    <s v="قلبية جلدية عيني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
    <b v="1"/>
    <m/>
    <b v="1"/>
    <m/>
    <m/>
    <m/>
    <b v="1"/>
    <m/>
    <m/>
    <b v="1"/>
    <b v="1"/>
    <n v="5"/>
    <s v="diverse"/>
    <s v="Yes"/>
    <m/>
    <s v="High food prices/no money to buy"/>
    <m/>
    <b v="1"/>
    <m/>
    <m/>
    <m/>
    <m/>
    <m/>
    <m/>
    <s v="Do not know"/>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ef747c92-c0f2-4ad0-ad82-204f7d197dbc"/>
    <n v="73105661"/>
    <s v="ef747c92-c0f2-4ad0-ad82-204f7d197dbc"/>
    <d v="2021-01-20T12:23:33"/>
    <n v="36"/>
    <m/>
    <n v="-1"/>
    <m/>
    <m/>
    <s v="202101191358"/>
    <n v="488"/>
    <m/>
    <n v="569832"/>
  </r>
  <r>
    <s v="2021-01-20T14:36:22.998+02:00"/>
    <s v="2021-01-20T15:01:27.978+02:00"/>
    <s v="0.017418749997887062"/>
    <s v="سارة عكش"/>
    <x v="0"/>
    <s v="SEMA"/>
    <d v="2021-01-20T00:00:00"/>
    <s v="Shamarin"/>
    <s v="Health sector"/>
    <s v="Yes"/>
    <n v="26"/>
    <s v="18-30 Years"/>
    <s v="Female"/>
    <s v="Married"/>
    <s v="IDP"/>
    <d v="2014-02-20T00:00:00"/>
    <n v="0"/>
    <n v="2"/>
    <s v="No"/>
    <m/>
    <m/>
    <m/>
    <m/>
    <m/>
    <m/>
    <m/>
    <m/>
    <n v="4"/>
    <n v="1"/>
    <m/>
    <n v="1"/>
    <n v="2000"/>
    <n v="1000"/>
    <n v="-1000"/>
    <s v="الابن يعمل موظف"/>
    <m/>
    <s v="Primary health care facility"/>
    <m/>
    <b v="1"/>
    <m/>
    <m/>
    <m/>
    <m/>
    <m/>
    <m/>
    <n v="5"/>
    <s v="Walking"/>
    <m/>
    <s v="Yes"/>
    <s v="تحاليل طبية ، اسعافات اولية ، عينية"/>
    <s v="Most types of medicines are not available in the market Inaccessible due to cost"/>
    <m/>
    <b v="1"/>
    <m/>
    <b v="1"/>
    <m/>
    <m/>
    <m/>
    <m/>
    <m/>
    <m/>
    <m/>
    <s v="Yes"/>
    <s v="Do not know"/>
    <m/>
    <s v="Do not know"/>
    <m/>
    <s v="No"/>
    <m/>
    <m/>
    <m/>
    <m/>
    <m/>
    <m/>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I don't know"/>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879c7cc-d799-40e7-8214-b2c75bfff2ed"/>
    <n v="73105673"/>
    <s v="b879c7cc-d799-40e7-8214-b2c75bfff2ed"/>
    <d v="2021-01-20T12:23:46"/>
    <n v="37"/>
    <m/>
    <n v="-1"/>
    <m/>
    <m/>
    <s v="202101191358"/>
    <n v="1505"/>
    <m/>
    <n v="569832"/>
  </r>
  <r>
    <s v="2021-01-20T15:01:31.001+02:00"/>
    <s v="2021-01-20T15:21:11.811+02:00"/>
    <s v="0.013666782408108702"/>
    <s v="سارة عكش"/>
    <x v="0"/>
    <s v="SEMA"/>
    <d v="2021-01-20T00:00:00"/>
    <s v="Shamarin"/>
    <s v="Health sector"/>
    <s v="Yes"/>
    <n v="55"/>
    <s v="51-60 Years"/>
    <s v="Female"/>
    <s v="Married"/>
    <s v="IDP"/>
    <d v="2015-01-15T00:00:00"/>
    <n v="1"/>
    <n v="0"/>
    <s v="Yes"/>
    <n v="0"/>
    <n v="1"/>
    <n v="2"/>
    <s v="3"/>
    <n v="0"/>
    <s v="3"/>
    <n v="0"/>
    <n v="3"/>
    <n v="7"/>
    <n v="2"/>
    <n v="0"/>
    <n v="2"/>
    <n v="1500"/>
    <n v="600"/>
    <n v="-900"/>
    <s v="اعمال حرة"/>
    <m/>
    <s v="Primary health care facility"/>
    <m/>
    <b v="1"/>
    <m/>
    <m/>
    <m/>
    <m/>
    <m/>
    <m/>
    <n v="10"/>
    <s v="Walking"/>
    <m/>
    <s v="Yes"/>
    <s v="التصوير الشعاعي- التحاليل الطبية - قلة الادوية المجانية - العظمية"/>
    <s v="Most types of medicines are not available in the market Inaccessible due to cost"/>
    <m/>
    <b v="1"/>
    <m/>
    <b v="1"/>
    <m/>
    <m/>
    <m/>
    <m/>
    <m/>
    <m/>
    <m/>
    <s v="Yes"/>
    <s v="Yes"/>
    <s v="تم الحديث عن كيفية الوقاية من الكورونا والنظافة الشخصية وصحة الاطفال"/>
    <s v="No"/>
    <m/>
    <s v="Yes"/>
    <s v="Yes"/>
    <m/>
    <s v="Yes"/>
    <s v="No"/>
    <s v="Inaccessible due to cost"/>
    <m/>
    <m/>
    <m/>
    <b v="1"/>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not divers"/>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diverse"/>
    <s v="Yes"/>
    <m/>
    <s v="High food prices/no money to buy Child will not eat certain foods"/>
    <m/>
    <b v="1"/>
    <m/>
    <m/>
    <m/>
    <b v="1"/>
    <m/>
    <m/>
    <s v="Yes"/>
    <m/>
    <s v="Yes"/>
    <s v="High food prices/no money to buy"/>
    <b v="1"/>
    <m/>
    <m/>
    <m/>
    <m/>
    <m/>
    <s v="No – my children don't need this"/>
    <s v="No"/>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21897e9e-4334-44e4-8359-fcc3ab879849"/>
    <n v="73105675"/>
    <s v="21897e9e-4334-44e4-8359-fcc3ab879849"/>
    <d v="2021-01-20T12:23:47"/>
    <n v="38"/>
    <m/>
    <n v="-1"/>
    <m/>
    <m/>
    <s v="202101191358"/>
    <n v="1180"/>
    <m/>
    <n v="569832"/>
  </r>
  <r>
    <s v="2021-01-20T10:42:32.515+03:00"/>
    <s v="2021-01-20T11:13:30.810+03:00"/>
    <m/>
    <s v="محمد شيخ حسين"/>
    <x v="1"/>
    <m/>
    <d v="2021-01-20T00:00:00"/>
    <s v="Idleb"/>
    <s v="All"/>
    <s v="Yes"/>
    <n v="55"/>
    <s v="51-60 Years"/>
    <s v="Female"/>
    <s v="Married"/>
    <s v="Host"/>
    <m/>
    <n v="0"/>
    <n v="0"/>
    <s v="Yes"/>
    <n v="0"/>
    <n v="0"/>
    <n v="0"/>
    <s v="0"/>
    <n v="0"/>
    <s v="0"/>
    <n v="1"/>
    <n v="1"/>
    <n v="3"/>
    <n v="2"/>
    <n v="0"/>
    <n v="1"/>
    <n v="1000"/>
    <n v="200"/>
    <n v="-800"/>
    <s v="سائق تكسي"/>
    <m/>
    <s v="Hospital Primary health care facility"/>
    <b v="1"/>
    <b v="1"/>
    <m/>
    <m/>
    <m/>
    <m/>
    <m/>
    <m/>
    <n v="15"/>
    <s v="Walking"/>
    <m/>
    <s v="Yes"/>
    <s v="Do not know"/>
    <s v="Some types of medicines are not available in the market Inaccessible due to cost"/>
    <b v="1"/>
    <m/>
    <m/>
    <b v="1"/>
    <m/>
    <m/>
    <m/>
    <m/>
    <m/>
    <m/>
    <m/>
    <s v="Yes"/>
    <s v="Yes"/>
    <s v="توعية عن كورونا"/>
    <s v="Do not know"/>
    <m/>
    <s v="Yes"/>
    <s v="No"/>
    <s v="Self-treated at home or brought medicine from pharmacy"/>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too far Market is not safe"/>
    <m/>
    <b v="1"/>
    <b v="1"/>
    <b v="1"/>
    <m/>
    <m/>
    <m/>
    <m/>
    <s v="Yes"/>
    <m/>
    <s v="Do not know"/>
    <m/>
    <m/>
    <m/>
    <m/>
    <m/>
    <m/>
    <m/>
    <m/>
    <m/>
    <m/>
    <m/>
    <m/>
    <s v="0"/>
    <s v="0"/>
    <s v="No"/>
    <s v="No - no difficulty"/>
    <s v="No - no difficulty"/>
    <m/>
    <m/>
    <m/>
    <m/>
    <m/>
    <m/>
    <m/>
    <m/>
    <m/>
    <m/>
    <m/>
    <m/>
    <m/>
    <s v="Fear Anger Sadness moodwings Econimic Family conflict Anxiety Changes in Appetite Hopelessness Problems sleeping Conflict within community Inability to carry out work or daily tasks"/>
    <b v="1"/>
    <b v="1"/>
    <b v="1"/>
    <b v="1"/>
    <b v="1"/>
    <b v="1"/>
    <b v="1"/>
    <b v="1"/>
    <b v="1"/>
    <b v="1"/>
    <b v="1"/>
    <b v="1"/>
    <m/>
    <m/>
    <m/>
    <m/>
    <m/>
    <m/>
    <s v="Children"/>
    <m/>
    <m/>
    <b v="1"/>
    <m/>
    <s v="لأنهم يتأثرو كثيرا بالحرب"/>
    <s v="Prayer Has professional consultation"/>
    <m/>
    <m/>
    <m/>
    <b v="1"/>
    <b v="1"/>
    <m/>
    <m/>
    <m/>
    <m/>
    <m/>
    <m/>
    <s v="Stigma Lack of awareness of the services"/>
    <b v="1"/>
    <m/>
    <m/>
    <m/>
    <b v="1"/>
    <m/>
    <m/>
    <m/>
    <m/>
    <s v="Yes"/>
    <m/>
    <s v="Educational services Skills building services"/>
    <m/>
    <b v="1"/>
    <b v="1"/>
    <m/>
    <m/>
    <m/>
    <m/>
    <m/>
    <s v="Due to cultral factors / husband doesn’t allow them "/>
    <s v="Skills building services"/>
    <m/>
    <m/>
    <b v="1"/>
    <m/>
    <m/>
    <m/>
    <m/>
    <m/>
    <s v="due to lack of security"/>
    <s v="No"/>
    <s v="بسبب انعدام الآمان"/>
    <s v="Kidnapping Hired by armed groups School dropout Child labour Early marriage Physical abuse Neglect Sexual abuse Being orphaned or losing care Psychological stress Physical or psychological disabilities due to the war"/>
    <b v="1"/>
    <b v="1"/>
    <m/>
    <b v="1"/>
    <b v="1"/>
    <m/>
    <b v="1"/>
    <b v="1"/>
    <b v="1"/>
    <b v="1"/>
    <b v="1"/>
    <m/>
    <b v="1"/>
    <b v="1"/>
    <m/>
    <m/>
    <m/>
    <m/>
    <s v="يعمل في الحدادة"/>
    <s v="Religious leaders School teachers Parents Relatives"/>
    <b v="1"/>
    <m/>
    <m/>
    <b v="1"/>
    <b v="1"/>
    <b v="1"/>
    <m/>
    <m/>
    <m/>
    <m/>
    <m/>
    <m/>
    <m/>
    <m/>
    <s v="Sport activity Quraan Hand crafts Awareness / educational activities / psychosocial support"/>
    <b v="1"/>
    <b v="1"/>
    <b v="1"/>
    <m/>
    <b v="1"/>
    <m/>
    <m/>
    <m/>
    <m/>
    <s v="No, none of these"/>
    <m/>
    <m/>
    <m/>
    <m/>
    <m/>
    <b v="1"/>
    <m/>
    <s v="Yes"/>
    <m/>
    <s v="Security problems Lack of transportation"/>
    <m/>
    <b v="1"/>
    <b v="1"/>
    <m/>
    <m/>
    <m/>
    <m/>
    <m/>
    <m/>
    <m/>
    <m/>
    <m/>
    <m/>
    <s v="No"/>
    <m/>
    <m/>
    <s v="No"/>
    <m/>
    <s v="uuid:8a5f4696-2773-41b5-8c3c-399acf73cfb6"/>
    <n v="73107636"/>
    <s v="8a5f4696-2773-41b5-8c3c-399acf73cfb6"/>
    <d v="2021-01-20T13:00:00"/>
    <n v="39"/>
    <m/>
    <n v="-1"/>
    <m/>
    <m/>
    <s v="202101191358"/>
    <n v="1858"/>
    <s v="nsenumerator"/>
    <n v="569832"/>
  </r>
  <r>
    <s v="2021-01-20T22:07:33.185+03:00"/>
    <s v="2021-01-21T01:34:53.760+03:00"/>
    <s v="0"/>
    <s v="اية طماع"/>
    <x v="1"/>
    <m/>
    <d v="2021-01-20T00:00:00"/>
    <s v="Idleb"/>
    <s v="All"/>
    <s v="Yes"/>
    <n v="50"/>
    <s v="31-50 Years"/>
    <s v="Male"/>
    <s v="Married"/>
    <s v="Host"/>
    <m/>
    <n v="0"/>
    <n v="0"/>
    <s v="No"/>
    <m/>
    <m/>
    <m/>
    <m/>
    <m/>
    <m/>
    <m/>
    <m/>
    <n v="6"/>
    <n v="0"/>
    <m/>
    <n v="2"/>
    <n v="2500"/>
    <n v="2000"/>
    <n v="-500"/>
    <s v="العمل كسائق ودفاع مدني"/>
    <m/>
    <s v="No services"/>
    <m/>
    <m/>
    <m/>
    <m/>
    <m/>
    <m/>
    <b v="1"/>
    <m/>
    <m/>
    <m/>
    <m/>
    <s v="No"/>
    <s v="سيارة إسعاف ومستوصف"/>
    <s v="Inaccessible due to cost"/>
    <m/>
    <m/>
    <m/>
    <b v="1"/>
    <m/>
    <m/>
    <m/>
    <m/>
    <m/>
    <m/>
    <m/>
    <s v="Yes"/>
    <s v="Do not know"/>
    <m/>
    <s v="Yes"/>
    <s v="عن طريق الواتساب"/>
    <s v="Yes"/>
    <s v="Yes"/>
    <m/>
    <s v="Yes"/>
    <s v="Yes"/>
    <m/>
    <m/>
    <m/>
    <m/>
    <m/>
    <m/>
    <m/>
    <m/>
    <m/>
    <m/>
    <m/>
    <s v="Non communicable diseases (NCD) drugs (chronic, cardiac, diabetes, hyper-tension, asthma) Antibiotic"/>
    <b v="1"/>
    <m/>
    <m/>
    <b v="1"/>
    <m/>
    <m/>
    <m/>
    <m/>
    <s v="Do not know"/>
    <m/>
    <m/>
    <m/>
    <m/>
    <m/>
    <m/>
    <m/>
    <m/>
    <m/>
    <s v="Hospital for normal delivery"/>
    <m/>
    <m/>
    <m/>
    <m/>
    <m/>
    <b v="1"/>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Sadness Family conflict"/>
    <b v="1"/>
    <m/>
    <b v="1"/>
    <m/>
    <m/>
    <m/>
    <b v="1"/>
    <m/>
    <m/>
    <m/>
    <m/>
    <m/>
    <m/>
    <m/>
    <m/>
    <m/>
    <m/>
    <m/>
    <s v="Adult Women"/>
    <b v="1"/>
    <m/>
    <m/>
    <m/>
    <s v="لانهم يحملون الاعباء"/>
    <s v="Speaking to a family member Prayer"/>
    <b v="1"/>
    <m/>
    <m/>
    <b v="1"/>
    <m/>
    <m/>
    <m/>
    <m/>
    <m/>
    <m/>
    <m/>
    <s v="Do not know"/>
    <m/>
    <m/>
    <m/>
    <m/>
    <m/>
    <m/>
    <b v="1"/>
    <m/>
    <m/>
    <s v="Yes"/>
    <m/>
    <s v="Health services Educational services Extracurricular activities/women &amp; girls centers"/>
    <b v="1"/>
    <b v="1"/>
    <m/>
    <b v="1"/>
    <m/>
    <m/>
    <m/>
    <m/>
    <m/>
    <s v="Skills building services Extracurricular activities/women &amp; girls centers Educational services"/>
    <m/>
    <b v="1"/>
    <b v="1"/>
    <b v="1"/>
    <m/>
    <m/>
    <m/>
    <m/>
    <m/>
    <s v="Yes"/>
    <m/>
    <s v="Kidnapping School dropout Neglect Psychological stress"/>
    <b v="1"/>
    <m/>
    <m/>
    <b v="1"/>
    <m/>
    <m/>
    <m/>
    <m/>
    <b v="1"/>
    <m/>
    <m/>
    <m/>
    <m/>
    <b v="1"/>
    <m/>
    <m/>
    <m/>
    <m/>
    <m/>
    <s v="Parents Relatives"/>
    <m/>
    <m/>
    <m/>
    <m/>
    <b v="1"/>
    <b v="1"/>
    <m/>
    <m/>
    <m/>
    <m/>
    <m/>
    <m/>
    <m/>
    <m/>
    <s v="Quraan Painting / re-creational activity Entertainement activities"/>
    <m/>
    <b v="1"/>
    <m/>
    <b v="1"/>
    <m/>
    <b v="1"/>
    <m/>
    <m/>
    <m/>
    <s v="Child-headed households Children who have been associated with fighting forces"/>
    <m/>
    <m/>
    <m/>
    <b v="1"/>
    <b v="1"/>
    <m/>
    <m/>
    <m/>
    <m/>
    <m/>
    <m/>
    <m/>
    <m/>
    <m/>
    <m/>
    <m/>
    <m/>
    <m/>
    <m/>
    <m/>
    <m/>
    <m/>
    <m/>
    <m/>
    <m/>
    <m/>
    <m/>
    <m/>
    <s v="uuid:78c50432-0afa-40b3-9035-90f9327b59bc"/>
    <n v="73107637"/>
    <s v="78c50432-0afa-40b3-9035-90f9327b59bc"/>
    <d v="2021-01-20T13:00:01"/>
    <n v="40"/>
    <m/>
    <n v="-1"/>
    <m/>
    <m/>
    <s v="202101191358"/>
    <n v="12440"/>
    <s v="nsenumerator"/>
    <n v="569832"/>
  </r>
  <r>
    <s v="2021-01-20T11:25:51.123+03:00"/>
    <s v="2021-01-20T11:47:53.990+03:00"/>
    <m/>
    <s v="محمد شيخ حسين"/>
    <x v="1"/>
    <m/>
    <d v="2021-01-20T00:00:00"/>
    <s v="Idleb"/>
    <s v="All"/>
    <s v="Yes"/>
    <n v="60"/>
    <s v="51-60 Years"/>
    <s v="Female"/>
    <s v="Married"/>
    <s v="IDP"/>
    <d v="2019-11-20T00:00:00"/>
    <n v="0"/>
    <n v="1"/>
    <s v="Yes"/>
    <n v="0"/>
    <n v="0"/>
    <n v="0"/>
    <s v="0"/>
    <n v="0"/>
    <s v="0"/>
    <n v="1"/>
    <n v="1"/>
    <n v="4"/>
    <n v="1"/>
    <n v="1"/>
    <n v="0"/>
    <n v="1000"/>
    <n v="200"/>
    <n v="-800"/>
    <s v="مساعدات"/>
    <m/>
    <s v="Hospital Specialist services Primary health care facility"/>
    <b v="1"/>
    <b v="1"/>
    <b v="1"/>
    <m/>
    <m/>
    <m/>
    <m/>
    <m/>
    <n v="30"/>
    <s v="Walking"/>
    <m/>
    <s v="Yes"/>
    <s v="Do not know"/>
    <s v="Some types of medicines are not available in the market Most types of medicines are not available in the market Inaccessible due to cost Inaccessible due to security risks"/>
    <b v="1"/>
    <b v="1"/>
    <m/>
    <b v="1"/>
    <b v="1"/>
    <m/>
    <m/>
    <m/>
    <m/>
    <m/>
    <m/>
    <s v="Yes"/>
    <s v="Yes"/>
    <s v="اعطاءنا معلومات عن حبة السنة وعن كورونا"/>
    <s v="Do not know"/>
    <m/>
    <s v="Yes"/>
    <s v="Yes"/>
    <m/>
    <s v="Yes"/>
    <s v="Yes"/>
    <m/>
    <m/>
    <m/>
    <m/>
    <m/>
    <m/>
    <m/>
    <m/>
    <m/>
    <m/>
    <m/>
    <s v="Non communicable diseases (NCD) drugs (chronic, cardiac, diabetes, hyper-tension, asthma) Pediatric medicine"/>
    <b v="1"/>
    <b v="1"/>
    <m/>
    <m/>
    <m/>
    <m/>
    <m/>
    <m/>
    <s v="Yes"/>
    <m/>
    <m/>
    <m/>
    <m/>
    <m/>
    <m/>
    <m/>
    <m/>
    <m/>
    <s v="At home with skilled birth attendant"/>
    <m/>
    <b v="1"/>
    <m/>
    <m/>
    <m/>
    <m/>
    <m/>
    <m/>
    <m/>
    <m/>
    <s v="يوجد قابلة وعملها جيد وبسبب التكلفة في المشفى"/>
    <m/>
    <m/>
    <m/>
    <m/>
    <m/>
    <m/>
    <m/>
    <m/>
    <m/>
    <m/>
    <m/>
    <m/>
    <s v="No – there is nothing like this in my community"/>
    <m/>
    <m/>
    <m/>
    <m/>
    <m/>
    <m/>
    <m/>
    <m/>
    <m/>
    <m/>
    <m/>
    <m/>
    <m/>
    <m/>
    <m/>
    <m/>
    <m/>
    <m/>
    <m/>
    <m/>
    <m/>
    <m/>
    <m/>
    <m/>
    <m/>
    <m/>
    <m/>
    <m/>
    <m/>
    <m/>
    <m/>
    <s v="No"/>
    <s v="To avoid illness"/>
    <s v="High food prices/no money to buy Market is too far Market is not safe"/>
    <m/>
    <b v="1"/>
    <b v="1"/>
    <b v="1"/>
    <m/>
    <m/>
    <m/>
    <m/>
    <s v="Do not know"/>
    <m/>
    <s v="Do not know"/>
    <m/>
    <m/>
    <m/>
    <m/>
    <m/>
    <m/>
    <m/>
    <m/>
    <m/>
    <m/>
    <m/>
    <m/>
    <s v="0"/>
    <s v="0"/>
    <s v="I prefer not to answer"/>
    <m/>
    <m/>
    <m/>
    <m/>
    <m/>
    <m/>
    <m/>
    <m/>
    <m/>
    <m/>
    <m/>
    <m/>
    <m/>
    <m/>
    <m/>
    <s v="Fear Anger Sadness moodwings Econimic Anxiety Family conflict Changes in Appetite Hopelessness Problems sleeping Conflict within community Inability to carry out work or daily tasks Problems Concentrating Substance/alcohol Abuse"/>
    <b v="1"/>
    <b v="1"/>
    <b v="1"/>
    <b v="1"/>
    <b v="1"/>
    <b v="1"/>
    <b v="1"/>
    <b v="1"/>
    <b v="1"/>
    <b v="1"/>
    <b v="1"/>
    <b v="1"/>
    <b v="1"/>
    <b v="1"/>
    <m/>
    <m/>
    <m/>
    <m/>
    <s v="Adult Women Adult Men Children Elderly"/>
    <b v="1"/>
    <b v="1"/>
    <b v="1"/>
    <b v="1"/>
    <s v="لأننا نعيش في أزمة وحرب"/>
    <s v="Speaking to a family member Speaking to a friend Prayer Has professional consultation Smoking Withdrawal/Isolation"/>
    <b v="1"/>
    <b v="1"/>
    <m/>
    <b v="1"/>
    <b v="1"/>
    <m/>
    <b v="1"/>
    <m/>
    <b v="1"/>
    <m/>
    <m/>
    <s v="Lack of awareness of the services Stigma"/>
    <b v="1"/>
    <m/>
    <m/>
    <m/>
    <b v="1"/>
    <m/>
    <m/>
    <m/>
    <m/>
    <s v="Yes"/>
    <m/>
    <s v="Do not know"/>
    <m/>
    <m/>
    <m/>
    <m/>
    <m/>
    <m/>
    <b v="1"/>
    <m/>
    <m/>
    <s v="Do not know"/>
    <m/>
    <m/>
    <m/>
    <m/>
    <m/>
    <m/>
    <b v="1"/>
    <m/>
    <m/>
    <s v="No"/>
    <s v="لانعدام الآمان "/>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العمل في إصلاح السيارات والموتورات"/>
    <s v="Siblings School teachers Parents Relatives Community/social workers"/>
    <m/>
    <b v="1"/>
    <m/>
    <b v="1"/>
    <b v="1"/>
    <b v="1"/>
    <m/>
    <b v="1"/>
    <m/>
    <m/>
    <m/>
    <m/>
    <m/>
    <m/>
    <s v="Sport activity Quraan Awareness / educational activities / psychosocial support"/>
    <b v="1"/>
    <b v="1"/>
    <m/>
    <m/>
    <b v="1"/>
    <m/>
    <m/>
    <m/>
    <m/>
    <s v="I don't know"/>
    <m/>
    <m/>
    <m/>
    <m/>
    <m/>
    <m/>
    <b v="1"/>
    <s v="Yes"/>
    <m/>
    <s v="Lack of awareness Security problems Lack of transportation"/>
    <b v="1"/>
    <b v="1"/>
    <b v="1"/>
    <m/>
    <m/>
    <m/>
    <m/>
    <m/>
    <m/>
    <m/>
    <m/>
    <m/>
    <m/>
    <s v="Yes"/>
    <n v="2"/>
    <s v="لأنهم يريدون البقاء لوحدهم"/>
    <s v="No"/>
    <m/>
    <s v="uuid:4119bcdf-2175-4f52-a76a-9d0e5d032e64"/>
    <n v="73107638"/>
    <s v="4119bcdf-2175-4f52-a76a-9d0e5d032e64"/>
    <d v="2021-01-20T13:00:01"/>
    <n v="41"/>
    <m/>
    <n v="-1"/>
    <m/>
    <m/>
    <s v="202101191358"/>
    <n v="1322"/>
    <s v="nsenumerator"/>
    <n v="569832"/>
  </r>
  <r>
    <s v="2021-01-20T22:42:24.237+03:00"/>
    <s v="2021-01-21T01:00:43.590+03:00"/>
    <s v="0"/>
    <s v="اية طماع"/>
    <x v="1"/>
    <m/>
    <d v="2021-01-20T00:00:00"/>
    <s v="Idleb"/>
    <s v="All"/>
    <s v="Yes"/>
    <n v="30"/>
    <s v="18-30 Years"/>
    <s v="Female"/>
    <s v="Married"/>
    <s v="IDP"/>
    <d v="2016-04-27T00:00:00"/>
    <n v="1"/>
    <n v="0"/>
    <s v="Yes"/>
    <n v="1"/>
    <n v="0"/>
    <n v="1"/>
    <s v="1"/>
    <n v="0"/>
    <s v="2"/>
    <n v="0"/>
    <n v="2"/>
    <n v="4"/>
    <n v="0"/>
    <n v="0"/>
    <n v="1"/>
    <n v="1700"/>
    <n v="2500"/>
    <n v="800"/>
    <s v="وظيفة مرتب شهري"/>
    <m/>
    <s v="Primary health care facility"/>
    <m/>
    <b v="1"/>
    <m/>
    <m/>
    <m/>
    <m/>
    <m/>
    <m/>
    <n v="5"/>
    <s v="Walking"/>
    <m/>
    <s v="Yes"/>
    <s v="Do not know"/>
    <s v="Inaccessible due to cost Some types of medicines are not available in the market"/>
    <b v="1"/>
    <m/>
    <m/>
    <b v="1"/>
    <m/>
    <m/>
    <m/>
    <m/>
    <m/>
    <m/>
    <m/>
    <s v="Yes"/>
    <s v="Yes"/>
    <s v="استبيان عن الصحة"/>
    <s v="Yes"/>
    <s v="لجنة مجتمعية مفروزين لكل حي يقدمونها بشكل مستمر ومنظم"/>
    <s v="No"/>
    <m/>
    <m/>
    <m/>
    <m/>
    <m/>
    <m/>
    <m/>
    <m/>
    <m/>
    <m/>
    <m/>
    <m/>
    <m/>
    <m/>
    <m/>
    <s v="Pediatric medicine Antibiotic"/>
    <m/>
    <b v="1"/>
    <m/>
    <b v="1"/>
    <m/>
    <m/>
    <m/>
    <m/>
    <s v="Yes"/>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Vegetables (including leafy vegetables) Cereals or tubers (maize, porridge, rice, pasta, bread, rice, bulger, frikeh, kaak, pasta, indomy (noodles), manakish, thick grain-based porridge, potatoes, etc) Oil/Fat (oils, fats, butter, ghee etc)"/>
    <b v="1"/>
    <m/>
    <b v="1"/>
    <m/>
    <m/>
    <m/>
    <m/>
    <m/>
    <m/>
    <b v="1"/>
    <m/>
    <n v="3"/>
    <s v="not divers"/>
    <s v="Yes"/>
    <m/>
    <s v="High food prices/no money to buy"/>
    <m/>
    <b v="1"/>
    <m/>
    <m/>
    <m/>
    <m/>
    <m/>
    <m/>
    <s v="Yes"/>
    <m/>
    <s v="Yes"/>
    <s v="High food prices/no money to buy"/>
    <b v="1"/>
    <m/>
    <m/>
    <m/>
    <m/>
    <m/>
    <s v="No – my children don't need this"/>
    <s v="No"/>
    <s v="No"/>
    <m/>
    <m/>
    <s v="0"/>
    <s v="1"/>
    <s v="No"/>
    <s v="No - no difficulty"/>
    <s v="No - no difficulty"/>
    <m/>
    <m/>
    <m/>
    <m/>
    <m/>
    <m/>
    <m/>
    <m/>
    <m/>
    <m/>
    <m/>
    <m/>
    <m/>
    <s v="Fear Sadness Conflict within community"/>
    <b v="1"/>
    <m/>
    <b v="1"/>
    <m/>
    <m/>
    <m/>
    <m/>
    <m/>
    <m/>
    <m/>
    <b v="1"/>
    <m/>
    <m/>
    <m/>
    <m/>
    <m/>
    <m/>
    <m/>
    <s v="Adult Women Children"/>
    <b v="1"/>
    <m/>
    <b v="1"/>
    <m/>
    <s v="لانهم ضعفاء ونزحنا اكتر من مرة"/>
    <s v="Prayer"/>
    <m/>
    <m/>
    <m/>
    <b v="1"/>
    <m/>
    <m/>
    <m/>
    <m/>
    <m/>
    <m/>
    <m/>
    <s v="Security"/>
    <m/>
    <b v="1"/>
    <m/>
    <m/>
    <m/>
    <m/>
    <m/>
    <m/>
    <m/>
    <s v="Yes"/>
    <m/>
    <s v="All services are accessible"/>
    <m/>
    <m/>
    <m/>
    <m/>
    <m/>
    <b v="1"/>
    <m/>
    <m/>
    <m/>
    <s v="All services are accessible"/>
    <m/>
    <m/>
    <m/>
    <m/>
    <m/>
    <b v="1"/>
    <m/>
    <m/>
    <m/>
    <s v="No"/>
    <s v="مافي امان"/>
    <s v="Kidnapping School dropout Being orphaned or losing care"/>
    <b v="1"/>
    <m/>
    <m/>
    <b v="1"/>
    <m/>
    <m/>
    <m/>
    <m/>
    <m/>
    <m/>
    <b v="1"/>
    <m/>
    <m/>
    <m/>
    <m/>
    <m/>
    <m/>
    <m/>
    <m/>
    <s v="School teachers Women and Child support centers"/>
    <m/>
    <m/>
    <m/>
    <b v="1"/>
    <m/>
    <m/>
    <m/>
    <m/>
    <m/>
    <b v="1"/>
    <m/>
    <m/>
    <m/>
    <m/>
    <s v="Sport activity Awareness / educational activities / psychosocial support"/>
    <b v="1"/>
    <m/>
    <m/>
    <m/>
    <b v="1"/>
    <m/>
    <m/>
    <m/>
    <m/>
    <s v="Child-headed households Orphans living in the community"/>
    <m/>
    <m/>
    <b v="1"/>
    <b v="1"/>
    <m/>
    <m/>
    <m/>
    <s v="Yes"/>
    <m/>
    <s v="Security problems"/>
    <m/>
    <b v="1"/>
    <m/>
    <m/>
    <m/>
    <m/>
    <m/>
    <m/>
    <m/>
    <m/>
    <s v="No"/>
    <m/>
    <m/>
    <m/>
    <m/>
    <m/>
    <s v="No"/>
    <m/>
    <s v="uuid:61a8085b-5b69-4a42-abcb-65b45ae22aea"/>
    <n v="73107639"/>
    <s v="61a8085b-5b69-4a42-abcb-65b45ae22aea"/>
    <d v="2021-01-20T13:00:02"/>
    <n v="42"/>
    <m/>
    <n v="-1"/>
    <m/>
    <m/>
    <s v="202101191358"/>
    <n v="8299"/>
    <s v="nsenumerator"/>
    <n v="569832"/>
  </r>
  <r>
    <s v="2021-01-20T11:59:20.402+03:00"/>
    <s v="2021-01-20T12:02:24.490+03:00"/>
    <m/>
    <s v="محمد شيخ حسين"/>
    <x v="1"/>
    <m/>
    <d v="2021-01-20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902508f-a29f-45db-8804-7fdb255f4a6a"/>
    <n v="73107640"/>
    <s v="9902508f-a29f-45db-8804-7fdb255f4a6a"/>
    <d v="2021-01-20T13:00:02"/>
    <n v="43"/>
    <m/>
    <n v="-1"/>
    <m/>
    <m/>
    <s v="202101191358"/>
    <n v="184"/>
    <s v="nsenumerator"/>
    <n v="569832"/>
  </r>
  <r>
    <s v="2021-01-20T12:16:50.531+03:00"/>
    <s v="2021-01-20T12:40:13.696+03:00"/>
    <m/>
    <s v="محمد شيخ حسين"/>
    <x v="1"/>
    <m/>
    <d v="2021-01-20T00:00:00"/>
    <s v="Idleb"/>
    <s v="All"/>
    <s v="Yes"/>
    <n v="33"/>
    <s v="31-50 Years"/>
    <s v="Female"/>
    <s v="Married"/>
    <s v="Host"/>
    <m/>
    <n v="2"/>
    <n v="1"/>
    <s v="Yes"/>
    <n v="0"/>
    <n v="0"/>
    <n v="3"/>
    <s v="3"/>
    <n v="1"/>
    <s v="4"/>
    <n v="0"/>
    <n v="4"/>
    <n v="15"/>
    <n v="3"/>
    <n v="0"/>
    <n v="0"/>
    <n v="3000"/>
    <n v="500"/>
    <n v="-2500"/>
    <s v="أعمال حرة"/>
    <m/>
    <s v="Hospital Primary health care facility"/>
    <b v="1"/>
    <b v="1"/>
    <m/>
    <m/>
    <m/>
    <m/>
    <m/>
    <m/>
    <n v="3"/>
    <s v="Walking"/>
    <m/>
    <s v="Do not know"/>
    <s v="Do not know"/>
    <s v="Some types of medicines are not available in the market Inaccessible due to cost"/>
    <b v="1"/>
    <m/>
    <m/>
    <b v="1"/>
    <m/>
    <m/>
    <m/>
    <m/>
    <m/>
    <m/>
    <m/>
    <s v="No"/>
    <m/>
    <m/>
    <m/>
    <m/>
    <s v="Yes"/>
    <s v="Yes"/>
    <m/>
    <s v="Yes"/>
    <s v="No"/>
    <s v="Some types of medicines are not available in the market Not available in the market at all"/>
    <b v="1"/>
    <m/>
    <b v="1"/>
    <m/>
    <m/>
    <m/>
    <m/>
    <m/>
    <m/>
    <m/>
    <s v="Non communicable diseases (NCD) drugs (chronic, cardiac, diabetes, hyper-tension, asthma)"/>
    <b v="1"/>
    <m/>
    <m/>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Legumes and nuts e.g. hommos, fouls, beans, chick peas, lentils Meat, Poultry, Offal (beef, goat, lamb, poultry), etc)"/>
    <m/>
    <b v="1"/>
    <m/>
    <m/>
    <b v="1"/>
    <m/>
    <m/>
    <m/>
    <m/>
    <m/>
    <m/>
    <n v="2"/>
    <s v="not divers"/>
    <s v="Yes"/>
    <m/>
    <s v="High food prices/no money to buy Market is too far"/>
    <m/>
    <b v="1"/>
    <b v="1"/>
    <m/>
    <m/>
    <m/>
    <m/>
    <m/>
    <s v="Yes"/>
    <m/>
    <s v="Yes"/>
    <s v="High food prices/no money to buy Market is not safe"/>
    <b v="1"/>
    <m/>
    <b v="1"/>
    <m/>
    <m/>
    <m/>
    <s v="Do not know"/>
    <s v="No"/>
    <m/>
    <m/>
    <m/>
    <s v="0"/>
    <s v="2"/>
    <s v="Yes"/>
    <m/>
    <m/>
    <s v="Yes, - high severity (impairing daily activities)"/>
    <s v="No"/>
    <m/>
    <m/>
    <m/>
    <m/>
    <m/>
    <m/>
    <m/>
    <m/>
    <m/>
    <s v="No, not needed"/>
    <m/>
    <s v="Fear Anger Sadness moodwings Econimic Anxiety Changes in Appetite Hopelessness Problems sleeping Conflict within community"/>
    <b v="1"/>
    <b v="1"/>
    <b v="1"/>
    <b v="1"/>
    <b v="1"/>
    <b v="1"/>
    <m/>
    <b v="1"/>
    <b v="1"/>
    <b v="1"/>
    <b v="1"/>
    <m/>
    <m/>
    <m/>
    <m/>
    <m/>
    <m/>
    <m/>
    <s v="Elderly"/>
    <m/>
    <m/>
    <m/>
    <b v="1"/>
    <s v="لأنهم يتحملون المسؤلية"/>
    <s v="Withdrawal/Isolation Prayer"/>
    <m/>
    <m/>
    <m/>
    <b v="1"/>
    <m/>
    <m/>
    <m/>
    <m/>
    <b v="1"/>
    <m/>
    <m/>
    <s v="Stigma Lack of awareness of the services"/>
    <b v="1"/>
    <m/>
    <m/>
    <m/>
    <b v="1"/>
    <m/>
    <m/>
    <m/>
    <m/>
    <s v="Yes"/>
    <m/>
    <s v="Educational services Health services"/>
    <b v="1"/>
    <b v="1"/>
    <m/>
    <m/>
    <m/>
    <m/>
    <m/>
    <m/>
    <s v="Due to lack of security"/>
    <s v="Health services Educational services Skills building services Extracurricular activities/women &amp; girls centers"/>
    <b v="1"/>
    <b v="1"/>
    <b v="1"/>
    <b v="1"/>
    <m/>
    <m/>
    <m/>
    <m/>
    <s v="due to lack of security"/>
    <s v="No"/>
    <s v="بسبب انعدام الآمان"/>
    <s v="Kidnapping School dropout Child labour Begging Early marriage Neglect Sexual abuse Physical or psychological disabilities due to the war Psychological stress"/>
    <b v="1"/>
    <m/>
    <m/>
    <b v="1"/>
    <b v="1"/>
    <b v="1"/>
    <b v="1"/>
    <m/>
    <b v="1"/>
    <b v="1"/>
    <m/>
    <m/>
    <b v="1"/>
    <b v="1"/>
    <m/>
    <m/>
    <m/>
    <m/>
    <s v="التسول"/>
    <s v="School teachers Parents Relatives"/>
    <m/>
    <m/>
    <m/>
    <b v="1"/>
    <b v="1"/>
    <b v="1"/>
    <m/>
    <m/>
    <m/>
    <m/>
    <m/>
    <m/>
    <m/>
    <m/>
    <s v="Quraan Awareness / educational activities / psychosocial support Painting / re-creational activity Hand crafts Entertainement activities"/>
    <m/>
    <b v="1"/>
    <b v="1"/>
    <b v="1"/>
    <b v="1"/>
    <b v="1"/>
    <m/>
    <m/>
    <m/>
    <s v="Children separated from their parents Children living on the street Child-headed households"/>
    <b v="1"/>
    <b v="1"/>
    <m/>
    <b v="1"/>
    <m/>
    <m/>
    <m/>
    <s v="Yes"/>
    <m/>
    <s v="Security problems Lack of transportation"/>
    <m/>
    <b v="1"/>
    <b v="1"/>
    <m/>
    <m/>
    <m/>
    <m/>
    <m/>
    <m/>
    <m/>
    <s v="No"/>
    <m/>
    <m/>
    <m/>
    <m/>
    <m/>
    <s v="No"/>
    <m/>
    <s v="uuid:53a5e65f-d43a-401c-91b7-1b058c43eac0"/>
    <n v="73107641"/>
    <s v="53a5e65f-d43a-401c-91b7-1b058c43eac0"/>
    <d v="2021-01-20T13:00:03"/>
    <n v="44"/>
    <m/>
    <n v="-1"/>
    <m/>
    <m/>
    <s v="202101191358"/>
    <n v="1403"/>
    <s v="nsenumerator"/>
    <n v="569832"/>
  </r>
  <r>
    <s v="2021-01-20T23:07:06.109+03:00"/>
    <s v="2021-01-20T23:26:52.541+03:00"/>
    <m/>
    <s v="اية طماع"/>
    <x v="1"/>
    <m/>
    <d v="2021-01-20T00:00:00"/>
    <s v="Idleb"/>
    <s v="All"/>
    <s v="Yes"/>
    <n v="23"/>
    <s v="18-30 Years"/>
    <s v="Male"/>
    <s v="Married"/>
    <s v="Host"/>
    <m/>
    <n v="0"/>
    <n v="0"/>
    <s v="Yes"/>
    <n v="0"/>
    <n v="0"/>
    <n v="2"/>
    <s v="2"/>
    <n v="0"/>
    <s v="2"/>
    <n v="0"/>
    <n v="2"/>
    <n v="4"/>
    <n v="0"/>
    <n v="0"/>
    <n v="2"/>
    <n v="5000"/>
    <n v="5000"/>
    <n v="0"/>
    <s v="وظيفة "/>
    <m/>
    <s v="Primary health care facility"/>
    <m/>
    <b v="1"/>
    <m/>
    <m/>
    <m/>
    <m/>
    <m/>
    <m/>
    <n v="10"/>
    <s v="Walking"/>
    <m/>
    <s v="Yes"/>
    <s v="سيارة اسعاف"/>
    <s v="Some types of medicines are not available in the market Inaccessible due to cost"/>
    <b v="1"/>
    <m/>
    <m/>
    <b v="1"/>
    <m/>
    <m/>
    <m/>
    <m/>
    <m/>
    <m/>
    <m/>
    <s v="Yes"/>
    <s v="Do not know"/>
    <m/>
    <s v="Yes"/>
    <s v="عن طريق الهاتف او جلسات"/>
    <s v="Yes"/>
    <s v="Yes"/>
    <m/>
    <s v="Yes"/>
    <s v="Do not know"/>
    <m/>
    <m/>
    <m/>
    <m/>
    <m/>
    <m/>
    <m/>
    <m/>
    <m/>
    <m/>
    <m/>
    <s v="Non communicable diseases (NCD) drugs (chronic, cardiac, diabetes, hyper-tension, asthma) Reproductive health medicines"/>
    <b v="1"/>
    <m/>
    <b v="1"/>
    <m/>
    <m/>
    <m/>
    <m/>
    <m/>
    <s v="Yes"/>
    <m/>
    <m/>
    <m/>
    <m/>
    <m/>
    <m/>
    <m/>
    <m/>
    <m/>
    <s v="Hospital for surgery/ C-section"/>
    <m/>
    <m/>
    <m/>
    <m/>
    <m/>
    <m/>
    <b v="1"/>
    <m/>
    <m/>
    <m/>
    <m/>
    <m/>
    <m/>
    <m/>
    <m/>
    <m/>
    <m/>
    <m/>
    <m/>
    <m/>
    <m/>
    <m/>
    <m/>
    <s v="Yes – I have"/>
    <s v="One Time"/>
    <m/>
    <m/>
    <m/>
    <m/>
    <m/>
    <m/>
    <m/>
    <m/>
    <m/>
    <m/>
    <m/>
    <m/>
    <m/>
    <m/>
    <m/>
    <m/>
    <s v="Vegetables (including leafy vegetables) Fruit (all types) Meat, Poultry, Offal (beef, goat, lamb, poultry), etc) Oil/Fat (oils, fats, butter, ghee etc)"/>
    <m/>
    <m/>
    <b v="1"/>
    <b v="1"/>
    <b v="1"/>
    <m/>
    <m/>
    <m/>
    <m/>
    <b v="1"/>
    <m/>
    <n v="4"/>
    <s v="diverse"/>
    <s v="Yes"/>
    <m/>
    <s v="High food prices/no money to buy"/>
    <m/>
    <b v="1"/>
    <m/>
    <m/>
    <m/>
    <m/>
    <m/>
    <m/>
    <s v="Yes"/>
    <m/>
    <s v="Yes"/>
    <s v="High food prices/no money to buy"/>
    <b v="1"/>
    <m/>
    <m/>
    <m/>
    <m/>
    <m/>
    <s v="Yes"/>
    <s v="Yes"/>
    <m/>
    <m/>
    <m/>
    <s v="0"/>
    <s v="0"/>
    <s v="No"/>
    <s v="No - no difficulty"/>
    <s v="No - no difficulty"/>
    <m/>
    <m/>
    <m/>
    <m/>
    <m/>
    <m/>
    <m/>
    <m/>
    <m/>
    <m/>
    <m/>
    <m/>
    <m/>
    <s v="Fear Anger moodwings Family conflict Conflict within community Changes in Appetite"/>
    <b v="1"/>
    <b v="1"/>
    <m/>
    <b v="1"/>
    <m/>
    <m/>
    <b v="1"/>
    <b v="1"/>
    <m/>
    <m/>
    <b v="1"/>
    <m/>
    <m/>
    <m/>
    <m/>
    <m/>
    <m/>
    <m/>
    <s v="Adult Women Adult Men"/>
    <b v="1"/>
    <b v="1"/>
    <m/>
    <m/>
    <s v="لانهم يحملون هم الاسرة"/>
    <s v="Prayer Speaking to a friend"/>
    <m/>
    <b v="1"/>
    <m/>
    <b v="1"/>
    <m/>
    <m/>
    <m/>
    <m/>
    <m/>
    <m/>
    <m/>
    <s v="Do not know"/>
    <m/>
    <m/>
    <m/>
    <m/>
    <m/>
    <m/>
    <b v="1"/>
    <m/>
    <m/>
    <s v="Yes"/>
    <m/>
    <s v="Skills building services"/>
    <m/>
    <m/>
    <b v="1"/>
    <m/>
    <m/>
    <m/>
    <m/>
    <m/>
    <m/>
    <s v="Skills building services Extracurricular activities/women &amp; girls centers"/>
    <m/>
    <m/>
    <b v="1"/>
    <b v="1"/>
    <m/>
    <m/>
    <m/>
    <m/>
    <m/>
    <s v="Yes"/>
    <m/>
    <s v="Kidnapping Neglect Being orphaned or losing care Psychological stress"/>
    <b v="1"/>
    <m/>
    <m/>
    <m/>
    <m/>
    <m/>
    <m/>
    <m/>
    <b v="1"/>
    <m/>
    <b v="1"/>
    <m/>
    <m/>
    <b v="1"/>
    <m/>
    <m/>
    <m/>
    <m/>
    <m/>
    <s v="Parents Relatives"/>
    <m/>
    <m/>
    <m/>
    <m/>
    <b v="1"/>
    <b v="1"/>
    <m/>
    <m/>
    <m/>
    <m/>
    <m/>
    <m/>
    <m/>
    <m/>
    <s v="Awareness / educational activities / psychosocial support Quraan"/>
    <m/>
    <b v="1"/>
    <m/>
    <m/>
    <b v="1"/>
    <m/>
    <m/>
    <m/>
    <m/>
    <s v="Children separated from their parents Child-headed households"/>
    <b v="1"/>
    <m/>
    <m/>
    <b v="1"/>
    <m/>
    <m/>
    <m/>
    <s v="Yes"/>
    <m/>
    <s v="Lack of awareness Security problems"/>
    <b v="1"/>
    <b v="1"/>
    <m/>
    <m/>
    <m/>
    <m/>
    <m/>
    <m/>
    <m/>
    <m/>
    <s v="Yes"/>
    <n v="8"/>
    <s v="بسبب العمل"/>
    <m/>
    <m/>
    <m/>
    <s v="No"/>
    <m/>
    <s v="uuid:826710f0-9256-4a05-bb60-253c56b9eac7"/>
    <n v="73107642"/>
    <s v="826710f0-9256-4a05-bb60-253c56b9eac7"/>
    <d v="2021-01-20T13:00:03"/>
    <n v="45"/>
    <m/>
    <n v="-1"/>
    <m/>
    <m/>
    <s v="202101191358"/>
    <n v="1186"/>
    <s v="nsenumerator"/>
    <n v="569832"/>
  </r>
  <r>
    <s v="2021-01-20T12:55:18.320+03:00"/>
    <s v="2021-01-20T13:12:11.135+03:00"/>
    <m/>
    <s v="محمد شيخ حسين"/>
    <x v="1"/>
    <m/>
    <d v="2021-01-20T00:00:00"/>
    <s v="Idleb"/>
    <s v="All"/>
    <s v="Yes"/>
    <n v="35"/>
    <s v="31-50 Years"/>
    <s v="Female"/>
    <s v="Married"/>
    <s v="IDP"/>
    <d v="2020-01-20T00:00:00"/>
    <n v="0"/>
    <n v="0"/>
    <s v="Yes"/>
    <n v="0"/>
    <n v="2"/>
    <n v="1"/>
    <s v="3"/>
    <n v="2"/>
    <s v="5"/>
    <n v="0"/>
    <n v="5"/>
    <n v="7"/>
    <n v="0"/>
    <n v="0"/>
    <n v="1"/>
    <n v="1500"/>
    <n v="200"/>
    <n v="-1300"/>
    <s v="أعمال حرة"/>
    <m/>
    <s v="Hospital Primary health care facility"/>
    <b v="1"/>
    <b v="1"/>
    <m/>
    <m/>
    <m/>
    <m/>
    <m/>
    <m/>
    <n v="30"/>
    <s v="Walking"/>
    <m/>
    <s v="Yes"/>
    <s v="Do not know"/>
    <s v="Some types of medicines are not available in the market Most types of medicines are not available in the market Not available in the market at all Inaccessible due to security risks"/>
    <b v="1"/>
    <b v="1"/>
    <b v="1"/>
    <m/>
    <b v="1"/>
    <m/>
    <m/>
    <m/>
    <m/>
    <m/>
    <m/>
    <s v="Yes"/>
    <s v="Yes"/>
    <s v="تم تزويدنا بمعلومات عن الامراض"/>
    <s v="No"/>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s v="diverse"/>
    <s v="Do not know"/>
    <m/>
    <s v="High food prices/no money to buy Market is too far"/>
    <m/>
    <b v="1"/>
    <b v="1"/>
    <m/>
    <m/>
    <m/>
    <m/>
    <m/>
    <s v="Yes"/>
    <m/>
    <s v="Yes"/>
    <s v="High food prices/no money to buy Market is not safe"/>
    <b v="1"/>
    <m/>
    <b v="1"/>
    <m/>
    <m/>
    <m/>
    <s v="Do not know"/>
    <s v="No"/>
    <m/>
    <m/>
    <m/>
    <s v="2"/>
    <s v="0"/>
    <s v="No"/>
    <s v="No - no difficulty"/>
    <s v="No - no difficulty"/>
    <m/>
    <m/>
    <m/>
    <m/>
    <m/>
    <m/>
    <m/>
    <m/>
    <m/>
    <m/>
    <m/>
    <m/>
    <m/>
    <s v="Fear Anger Sadness moodwings Econimic Anxiety Family conflict Changes in Appetite Hopelessness Inability to carry out work or daily tasks"/>
    <b v="1"/>
    <b v="1"/>
    <b v="1"/>
    <b v="1"/>
    <b v="1"/>
    <b v="1"/>
    <b v="1"/>
    <b v="1"/>
    <b v="1"/>
    <m/>
    <m/>
    <b v="1"/>
    <m/>
    <m/>
    <m/>
    <m/>
    <m/>
    <m/>
    <s v="Children"/>
    <m/>
    <m/>
    <b v="1"/>
    <m/>
    <s v="لأن أعمارهم صغيرة"/>
    <s v="Prayer Has professional consultation Withdrawal/Isolation"/>
    <m/>
    <m/>
    <m/>
    <b v="1"/>
    <b v="1"/>
    <m/>
    <m/>
    <m/>
    <b v="1"/>
    <m/>
    <m/>
    <s v="Stigma Lack of awareness of the services"/>
    <b v="1"/>
    <m/>
    <m/>
    <m/>
    <b v="1"/>
    <m/>
    <m/>
    <m/>
    <m/>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due to lack of security"/>
    <s v="No"/>
    <s v="بسبب انعدام الآمان"/>
    <s v="Kidnapping School dropout Desire to join armed groups Begging Early marriage Physical abuse Neglect Sexual abuse Psychological stress"/>
    <b v="1"/>
    <m/>
    <b v="1"/>
    <b v="1"/>
    <m/>
    <b v="1"/>
    <b v="1"/>
    <b v="1"/>
    <b v="1"/>
    <b v="1"/>
    <m/>
    <m/>
    <m/>
    <b v="1"/>
    <m/>
    <m/>
    <m/>
    <m/>
    <m/>
    <s v="School teachers Parents Relatives Religious leaders Community/social workers"/>
    <b v="1"/>
    <m/>
    <m/>
    <b v="1"/>
    <b v="1"/>
    <b v="1"/>
    <m/>
    <b v="1"/>
    <m/>
    <m/>
    <m/>
    <m/>
    <m/>
    <m/>
    <s v="Quraan Painting / re-creational activity Hand crafts Sport activity Awareness / educational activities / psychosocial support Entertainement activities"/>
    <b v="1"/>
    <b v="1"/>
    <b v="1"/>
    <b v="1"/>
    <b v="1"/>
    <b v="1"/>
    <m/>
    <m/>
    <m/>
    <s v="I don't know"/>
    <m/>
    <m/>
    <m/>
    <m/>
    <m/>
    <m/>
    <b v="1"/>
    <s v="Yes"/>
    <m/>
    <s v="Lack of awareness Lack of transportation Security problems Distrust of staff or their activities"/>
    <b v="1"/>
    <b v="1"/>
    <b v="1"/>
    <m/>
    <b v="1"/>
    <m/>
    <m/>
    <m/>
    <m/>
    <m/>
    <s v="No"/>
    <m/>
    <m/>
    <m/>
    <m/>
    <m/>
    <s v="No"/>
    <m/>
    <s v="uuid:abac6061-a4e8-48f8-94bc-de122769ea52"/>
    <n v="73107643"/>
    <s v="abac6061-a4e8-48f8-94bc-de122769ea52"/>
    <d v="2021-01-20T13:00:04"/>
    <n v="46"/>
    <m/>
    <n v="-1"/>
    <m/>
    <m/>
    <s v="202101191358"/>
    <n v="1013"/>
    <s v="nsenumerator"/>
    <n v="569832"/>
  </r>
  <r>
    <s v="2021-01-20T13:28:54.979+03:00"/>
    <s v="2021-01-20T13:53:57.607+03:00"/>
    <m/>
    <s v="محمد شيخ حسين"/>
    <x v="1"/>
    <m/>
    <d v="2021-01-20T00:00:00"/>
    <s v="Idleb"/>
    <s v="All"/>
    <s v="Yes"/>
    <n v="41"/>
    <s v="31-50 Years"/>
    <s v="Female"/>
    <s v="Married"/>
    <s v="Host"/>
    <m/>
    <n v="1"/>
    <n v="0"/>
    <s v="Yes"/>
    <n v="0"/>
    <n v="1"/>
    <n v="1"/>
    <s v="2"/>
    <n v="2"/>
    <s v="4"/>
    <n v="1"/>
    <n v="5"/>
    <n v="7"/>
    <n v="0"/>
    <n v="0"/>
    <n v="1"/>
    <n v="1000"/>
    <n v="400"/>
    <n v="-600"/>
    <s v="دكان سمانه"/>
    <m/>
    <s v="Specialist services"/>
    <m/>
    <m/>
    <b v="1"/>
    <m/>
    <m/>
    <m/>
    <m/>
    <m/>
    <n v="5"/>
    <s v="Walking"/>
    <m/>
    <s v="No"/>
    <s v="Do not know"/>
    <s v="Some types of medicines are not available in the market Inaccessible due to cost"/>
    <b v="1"/>
    <m/>
    <m/>
    <b v="1"/>
    <m/>
    <m/>
    <m/>
    <m/>
    <m/>
    <m/>
    <m/>
    <s v="No"/>
    <m/>
    <m/>
    <m/>
    <m/>
    <s v="No"/>
    <m/>
    <m/>
    <m/>
    <m/>
    <m/>
    <m/>
    <m/>
    <m/>
    <m/>
    <m/>
    <m/>
    <m/>
    <m/>
    <m/>
    <m/>
    <s v="I don't know"/>
    <m/>
    <m/>
    <m/>
    <m/>
    <m/>
    <b v="1"/>
    <m/>
    <m/>
    <s v="No"/>
    <s v="Financial issues"/>
    <m/>
    <b v="1"/>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Eggs Vegetables (including leafy vegetables)"/>
    <b v="1"/>
    <m/>
    <b v="1"/>
    <m/>
    <m/>
    <m/>
    <m/>
    <b v="1"/>
    <m/>
    <m/>
    <m/>
    <n v="3"/>
    <s v="not divers"/>
    <s v="Vegetables (including leafy vegetables) Milk and Milk Products (milk, yoghurt, cheese, etc)"/>
    <m/>
    <m/>
    <b v="1"/>
    <m/>
    <m/>
    <m/>
    <b v="1"/>
    <m/>
    <m/>
    <m/>
    <m/>
    <n v="2"/>
    <s v="not divers"/>
    <s v="No"/>
    <s v="To avoid illness"/>
    <s v="High food prices/no money to buy"/>
    <m/>
    <b v="1"/>
    <m/>
    <m/>
    <m/>
    <m/>
    <m/>
    <m/>
    <s v="Yes"/>
    <m/>
    <s v="Yes"/>
    <s v="High food prices/no money to buy"/>
    <b v="1"/>
    <m/>
    <m/>
    <m/>
    <m/>
    <m/>
    <s v="No – this service is not available"/>
    <s v="No"/>
    <m/>
    <m/>
    <m/>
    <s v="1"/>
    <s v="1"/>
    <s v="No"/>
    <s v="No - no difficulty"/>
    <s v="No - no difficulty"/>
    <m/>
    <m/>
    <m/>
    <m/>
    <m/>
    <m/>
    <m/>
    <m/>
    <m/>
    <m/>
    <m/>
    <m/>
    <m/>
    <s v="Fear Anger Sadness moodwings Econimic Anxiety Family conflict Changes in Appetite Problems sleeping Hopelessness Conflict within community Problems Concentrating"/>
    <b v="1"/>
    <b v="1"/>
    <b v="1"/>
    <b v="1"/>
    <b v="1"/>
    <b v="1"/>
    <b v="1"/>
    <b v="1"/>
    <b v="1"/>
    <b v="1"/>
    <b v="1"/>
    <m/>
    <b v="1"/>
    <m/>
    <m/>
    <m/>
    <m/>
    <m/>
    <s v="Adult Women Adult Men Children Elderly"/>
    <b v="1"/>
    <b v="1"/>
    <b v="1"/>
    <b v="1"/>
    <s v="لأنهم في أزمة وحرب"/>
    <s v="Prayer Smoking Speaking to a family member"/>
    <b v="1"/>
    <m/>
    <m/>
    <b v="1"/>
    <m/>
    <m/>
    <b v="1"/>
    <m/>
    <m/>
    <m/>
    <m/>
    <s v="Stigma Accessibility Lack of awareness of the services"/>
    <b v="1"/>
    <m/>
    <b v="1"/>
    <m/>
    <b v="1"/>
    <m/>
    <m/>
    <m/>
    <m/>
    <s v="Yes"/>
    <m/>
    <s v="Health services Educational services Skills building services Extracurricular activities/women &amp; girls centers"/>
    <b v="1"/>
    <b v="1"/>
    <b v="1"/>
    <b v="1"/>
    <m/>
    <m/>
    <m/>
    <m/>
    <s v="Due to lack of security"/>
    <s v="Health services Educational services Skills building services Extracurricular activities/women &amp; girls centers"/>
    <b v="1"/>
    <b v="1"/>
    <b v="1"/>
    <b v="1"/>
    <m/>
    <m/>
    <m/>
    <m/>
    <s v="due to lack of security"/>
    <s v="No"/>
    <s v="بسبب انعدام الآمان"/>
    <s v="Kidnapping Hired by armed groups School dropout Child labour Begging Early marriage Physical abuse Neglect Sexual abuse Being orphaned or losing care Alcohol/substance misuse"/>
    <b v="1"/>
    <b v="1"/>
    <m/>
    <b v="1"/>
    <b v="1"/>
    <b v="1"/>
    <b v="1"/>
    <b v="1"/>
    <b v="1"/>
    <b v="1"/>
    <b v="1"/>
    <b v="1"/>
    <m/>
    <m/>
    <m/>
    <m/>
    <m/>
    <m/>
    <s v="التسول"/>
    <s v="Religious leaders School teachers Parents Relatives Community/social workers"/>
    <b v="1"/>
    <m/>
    <m/>
    <b v="1"/>
    <b v="1"/>
    <b v="1"/>
    <m/>
    <b v="1"/>
    <m/>
    <m/>
    <m/>
    <m/>
    <m/>
    <m/>
    <s v="Quraan Sport activity Hand crafts Painting / re-creational activity Awareness / educational activities / psychosocial support"/>
    <b v="1"/>
    <b v="1"/>
    <b v="1"/>
    <b v="1"/>
    <b v="1"/>
    <m/>
    <m/>
    <m/>
    <m/>
    <s v="No, none of these"/>
    <m/>
    <m/>
    <m/>
    <m/>
    <m/>
    <b v="1"/>
    <m/>
    <s v="Yes"/>
    <m/>
    <s v="Lack of transportation Security problems"/>
    <m/>
    <b v="1"/>
    <b v="1"/>
    <m/>
    <m/>
    <m/>
    <m/>
    <m/>
    <m/>
    <m/>
    <s v="No"/>
    <m/>
    <m/>
    <s v="No"/>
    <m/>
    <m/>
    <s v="No"/>
    <m/>
    <s v="uuid:e87ff28f-a4ed-43c2-9f73-aa062d1658d8"/>
    <n v="73107644"/>
    <s v="e87ff28f-a4ed-43c2-9f73-aa062d1658d8"/>
    <d v="2021-01-20T13:00:04"/>
    <n v="47"/>
    <m/>
    <n v="-1"/>
    <m/>
    <m/>
    <s v="202101191358"/>
    <n v="1503"/>
    <s v="nsenumerator"/>
    <n v="569832"/>
  </r>
  <r>
    <s v="2021-01-20T23:27:49.223+03:00"/>
    <s v="2021-01-25T18:39:36.591+02:00"/>
    <s v="4.841520462963672"/>
    <s v="اية طماع"/>
    <x v="1"/>
    <m/>
    <d v="2021-01-20T00:00:00"/>
    <s v="Idleb"/>
    <s v="All"/>
    <s v="Yes"/>
    <n v="50"/>
    <s v="31-50 Years"/>
    <s v="Male"/>
    <s v="Widowed"/>
    <s v="IDP"/>
    <d v="2010-06-01T00:00:00"/>
    <n v="3"/>
    <n v="0"/>
    <s v="Yes"/>
    <n v="2"/>
    <n v="1"/>
    <n v="1"/>
    <s v="2"/>
    <n v="0"/>
    <s v="4"/>
    <n v="1"/>
    <n v="5"/>
    <n v="12"/>
    <n v="1"/>
    <n v="0"/>
    <n v="3"/>
    <n v="800"/>
    <n v="400"/>
    <n v="-400"/>
    <s v="العمل بتمديد الكهربا"/>
    <m/>
    <s v="Primary health care facility"/>
    <m/>
    <b v="1"/>
    <m/>
    <m/>
    <m/>
    <m/>
    <m/>
    <m/>
    <n v="15"/>
    <s v="Walking"/>
    <m/>
    <s v="Yes"/>
    <s v="صيدلية مجانية"/>
    <s v="Some types of medicines are not available in the market Inaccessible due to cost"/>
    <b v="1"/>
    <m/>
    <m/>
    <b v="1"/>
    <m/>
    <m/>
    <m/>
    <m/>
    <m/>
    <m/>
    <m/>
    <s v="Yes"/>
    <s v="Yes"/>
    <s v="وتم اعطاء معقمات"/>
    <s v="Do not know"/>
    <m/>
    <s v="Yes"/>
    <s v="Yes"/>
    <m/>
    <s v="Yes"/>
    <s v="No"/>
    <s v="Some types of medicines are not available in the market Inaccessible due to cost"/>
    <b v="1"/>
    <m/>
    <m/>
    <b v="1"/>
    <m/>
    <m/>
    <m/>
    <m/>
    <m/>
    <m/>
    <s v="Non communicable diseases (NCD) drugs (chronic, cardiac, diabetes, hyper-tension, asthma) Pediatric medicine"/>
    <b v="1"/>
    <b v="1"/>
    <m/>
    <m/>
    <m/>
    <m/>
    <m/>
    <m/>
    <s v="Yes"/>
    <m/>
    <m/>
    <m/>
    <m/>
    <m/>
    <m/>
    <m/>
    <m/>
    <m/>
    <s v="Hospital for normal delivery"/>
    <m/>
    <m/>
    <m/>
    <m/>
    <m/>
    <b v="1"/>
    <m/>
    <m/>
    <m/>
    <m/>
    <m/>
    <s v="Yes"/>
    <s v="Not enough milk"/>
    <m/>
    <m/>
    <m/>
    <b v="1"/>
    <m/>
    <m/>
    <m/>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Do not know"/>
    <m/>
    <s v="Yes"/>
    <s v="High food prices/no money to buy"/>
    <b v="1"/>
    <m/>
    <m/>
    <m/>
    <m/>
    <m/>
    <s v="Yes"/>
    <s v="Yes"/>
    <s v="No"/>
    <m/>
    <m/>
    <s v="1"/>
    <s v="3"/>
    <s v="No"/>
    <s v="No - no difficulty"/>
    <s v="Yes – some difficulty"/>
    <s v="No – it's a minor injury"/>
    <s v="No"/>
    <m/>
    <m/>
    <m/>
    <m/>
    <m/>
    <m/>
    <m/>
    <m/>
    <m/>
    <s v="No, not needed"/>
    <m/>
    <s v="Fear Conflict within community Sadness"/>
    <b v="1"/>
    <m/>
    <b v="1"/>
    <m/>
    <m/>
    <m/>
    <m/>
    <m/>
    <m/>
    <m/>
    <b v="1"/>
    <m/>
    <m/>
    <m/>
    <m/>
    <m/>
    <m/>
    <m/>
    <s v="Children Adult Women"/>
    <b v="1"/>
    <m/>
    <b v="1"/>
    <m/>
    <s v="لا اعلم"/>
    <s v="Prayer"/>
    <m/>
    <m/>
    <m/>
    <b v="1"/>
    <m/>
    <m/>
    <m/>
    <m/>
    <m/>
    <m/>
    <m/>
    <s v="Stigma"/>
    <b v="1"/>
    <m/>
    <m/>
    <m/>
    <m/>
    <m/>
    <m/>
    <m/>
    <m/>
    <s v="Yes"/>
    <m/>
    <s v="Educational services Skills building services"/>
    <m/>
    <b v="1"/>
    <b v="1"/>
    <m/>
    <m/>
    <m/>
    <m/>
    <m/>
    <m/>
    <s v="Skills building services Educational services"/>
    <m/>
    <b v="1"/>
    <b v="1"/>
    <m/>
    <m/>
    <m/>
    <m/>
    <m/>
    <m/>
    <s v="No"/>
    <s v="الخوف"/>
    <s v="Kidnapping Child labour Neglect"/>
    <b v="1"/>
    <m/>
    <m/>
    <m/>
    <b v="1"/>
    <m/>
    <m/>
    <m/>
    <b v="1"/>
    <m/>
    <m/>
    <m/>
    <m/>
    <m/>
    <m/>
    <m/>
    <m/>
    <m/>
    <s v="العمل مع الاب"/>
    <s v="Parents"/>
    <m/>
    <m/>
    <m/>
    <m/>
    <b v="1"/>
    <m/>
    <m/>
    <m/>
    <m/>
    <m/>
    <m/>
    <m/>
    <m/>
    <m/>
    <s v="Quraan Hand crafts"/>
    <m/>
    <b v="1"/>
    <b v="1"/>
    <m/>
    <m/>
    <m/>
    <m/>
    <m/>
    <m/>
    <s v="Children separated from their parents Orphans living in the community"/>
    <b v="1"/>
    <m/>
    <b v="1"/>
    <m/>
    <m/>
    <m/>
    <m/>
    <s v="No"/>
    <s v="Children work to support their families"/>
    <s v="No services"/>
    <m/>
    <m/>
    <m/>
    <m/>
    <m/>
    <b v="1"/>
    <m/>
    <m/>
    <m/>
    <m/>
    <s v="No"/>
    <m/>
    <m/>
    <s v="No"/>
    <m/>
    <m/>
    <s v="Yes"/>
    <s v="يعمل مع أبوه بسبب الفقر"/>
    <s v="uuid:d77edd97-5f69-4ca5-ab43-87ed2541aec5"/>
    <n v="73107645"/>
    <s v="d77edd97-5f69-4ca5-ab43-87ed2541aec5"/>
    <d v="2021-01-20T13:00:05"/>
    <n v="48"/>
    <m/>
    <n v="-1"/>
    <m/>
    <m/>
    <s v="202101191358"/>
    <n v="414707"/>
    <s v="nsenumerator"/>
    <n v="569832"/>
  </r>
  <r>
    <s v="2021-01-20T23:53:33.911+03:00"/>
    <s v="2021-01-21T00:13:02.601+03:00"/>
    <m/>
    <s v="اية طماع"/>
    <x v="1"/>
    <m/>
    <d v="2021-01-20T00:00:00"/>
    <s v="Idleb"/>
    <s v="All"/>
    <s v="Yes"/>
    <n v="30"/>
    <s v="18-30 Years"/>
    <s v="Male"/>
    <s v="Married"/>
    <s v="Host"/>
    <m/>
    <n v="1"/>
    <n v="0"/>
    <s v="Yes"/>
    <n v="0"/>
    <n v="1"/>
    <n v="1"/>
    <s v="2"/>
    <n v="2"/>
    <s v="4"/>
    <n v="0"/>
    <n v="4"/>
    <n v="6"/>
    <n v="0"/>
    <n v="0"/>
    <n v="1"/>
    <n v="3000"/>
    <n v="2000"/>
    <n v="-1000"/>
    <s v="عامل بالعمار"/>
    <m/>
    <s v="Primary health care facility"/>
    <m/>
    <b v="1"/>
    <m/>
    <m/>
    <m/>
    <m/>
    <m/>
    <m/>
    <n v="5"/>
    <s v="Walking"/>
    <m/>
    <s v="Yes"/>
    <s v="Do not know"/>
    <s v="There are no significant difficulties"/>
    <m/>
    <m/>
    <m/>
    <m/>
    <m/>
    <m/>
    <m/>
    <m/>
    <m/>
    <b v="1"/>
    <m/>
    <s v="No"/>
    <m/>
    <m/>
    <m/>
    <m/>
    <s v="No"/>
    <m/>
    <m/>
    <m/>
    <m/>
    <m/>
    <m/>
    <m/>
    <m/>
    <m/>
    <m/>
    <m/>
    <m/>
    <m/>
    <m/>
    <m/>
    <s v="Pediatric medicine Antibiotic"/>
    <m/>
    <b v="1"/>
    <m/>
    <b v="1"/>
    <m/>
    <m/>
    <m/>
    <m/>
    <s v="Yes"/>
    <m/>
    <m/>
    <m/>
    <m/>
    <m/>
    <m/>
    <m/>
    <m/>
    <m/>
    <s v="At private primary health care centre/hospital"/>
    <m/>
    <m/>
    <m/>
    <m/>
    <b v="1"/>
    <m/>
    <m/>
    <m/>
    <m/>
    <m/>
    <m/>
    <m/>
    <m/>
    <m/>
    <m/>
    <m/>
    <m/>
    <m/>
    <m/>
    <m/>
    <m/>
    <m/>
    <m/>
    <s v="No – there is nothing like this in my community"/>
    <m/>
    <m/>
    <m/>
    <s v="Cereals or tubers (maize, porridge, rice, pasta, bread, rice, bulger, frikeh, kaak, pasta, indomy (noodles), manakish, thick grain-based porridge, potatoes, etc) Fruit (all types) Meat, Poultry, Offal (beef, goat, lamb, poultry), etc) Milk and Milk Products (milk, yoghurt, cheese, etc)"/>
    <b v="1"/>
    <m/>
    <m/>
    <b v="1"/>
    <b v="1"/>
    <m/>
    <b v="1"/>
    <m/>
    <m/>
    <m/>
    <m/>
    <n v="4"/>
    <s v="not divers"/>
    <s v="Cereals or tubers (maize, porridge, rice, pasta, bread, rice, bulger, frikeh, kaak, pasta, indomy (noodles), manakish, thick grain-based porridge, potatoes, etc) Meat, Poultry, Offal (beef, goat, lamb, poultry), etc) Legumes and nuts e.g. hommos, fouls, beans, chick peas, lentils"/>
    <b v="1"/>
    <b v="1"/>
    <m/>
    <m/>
    <b v="1"/>
    <m/>
    <m/>
    <m/>
    <m/>
    <m/>
    <m/>
    <n v="3"/>
    <s v="not divers"/>
    <s v="Yes"/>
    <m/>
    <s v="No barriers, satisfied with food available"/>
    <b v="1"/>
    <m/>
    <m/>
    <m/>
    <m/>
    <m/>
    <m/>
    <m/>
    <s v="Yes"/>
    <m/>
    <s v="Do not know"/>
    <m/>
    <m/>
    <m/>
    <m/>
    <m/>
    <m/>
    <m/>
    <s v="No – my children don't need this"/>
    <s v="No"/>
    <m/>
    <m/>
    <m/>
    <s v="1"/>
    <s v="1"/>
    <s v="No"/>
    <s v="No - no difficulty"/>
    <s v="No - no difficulty"/>
    <m/>
    <m/>
    <m/>
    <m/>
    <m/>
    <m/>
    <m/>
    <m/>
    <m/>
    <m/>
    <m/>
    <m/>
    <m/>
    <s v="Fear Anxiety moodwings"/>
    <b v="1"/>
    <m/>
    <m/>
    <b v="1"/>
    <m/>
    <b v="1"/>
    <m/>
    <m/>
    <m/>
    <m/>
    <m/>
    <m/>
    <m/>
    <m/>
    <m/>
    <m/>
    <m/>
    <m/>
    <s v="Children"/>
    <m/>
    <m/>
    <b v="1"/>
    <m/>
    <s v="لا اعرف"/>
    <s v="Prayer"/>
    <m/>
    <m/>
    <m/>
    <b v="1"/>
    <m/>
    <m/>
    <m/>
    <m/>
    <m/>
    <m/>
    <m/>
    <s v="Do not know"/>
    <m/>
    <m/>
    <m/>
    <m/>
    <m/>
    <m/>
    <b v="1"/>
    <m/>
    <m/>
    <s v="Maybe"/>
    <m/>
    <s v="Do not know"/>
    <m/>
    <m/>
    <m/>
    <m/>
    <m/>
    <m/>
    <b v="1"/>
    <m/>
    <m/>
    <s v="Do not know"/>
    <m/>
    <m/>
    <m/>
    <m/>
    <m/>
    <m/>
    <b v="1"/>
    <m/>
    <m/>
    <s v="Yes"/>
    <m/>
    <s v="Kidnapping Neglect Being orphaned or losing care"/>
    <b v="1"/>
    <m/>
    <m/>
    <m/>
    <m/>
    <m/>
    <m/>
    <m/>
    <b v="1"/>
    <m/>
    <b v="1"/>
    <m/>
    <m/>
    <m/>
    <m/>
    <m/>
    <m/>
    <m/>
    <m/>
    <s v="Parents"/>
    <m/>
    <m/>
    <m/>
    <m/>
    <b v="1"/>
    <m/>
    <m/>
    <m/>
    <m/>
    <m/>
    <m/>
    <m/>
    <m/>
    <m/>
    <s v="Quraan"/>
    <m/>
    <b v="1"/>
    <m/>
    <m/>
    <m/>
    <m/>
    <m/>
    <m/>
    <m/>
    <s v="Orphans living in the community Children separated from their parents Child-headed households Children living on the street"/>
    <b v="1"/>
    <b v="1"/>
    <b v="1"/>
    <b v="1"/>
    <m/>
    <m/>
    <m/>
    <s v="Yes"/>
    <m/>
    <s v="Security problems Distrust of staff or their activities"/>
    <m/>
    <b v="1"/>
    <m/>
    <m/>
    <b v="1"/>
    <m/>
    <m/>
    <m/>
    <m/>
    <m/>
    <s v="Yes"/>
    <n v="2"/>
    <s v="حالة اضطرارية"/>
    <m/>
    <m/>
    <m/>
    <s v="No"/>
    <m/>
    <s v="uuid:1b703504-d8ef-4b36-b327-d3b1fd36a02d"/>
    <n v="73107646"/>
    <s v="1b703504-d8ef-4b36-b327-d3b1fd36a02d"/>
    <d v="2021-01-20T13:00:06"/>
    <n v="49"/>
    <m/>
    <n v="-1"/>
    <m/>
    <m/>
    <s v="202101191358"/>
    <n v="1169"/>
    <s v="nsenumerator"/>
    <n v="569832"/>
  </r>
  <r>
    <s v="2021-01-21T00:13:06.096+03:00"/>
    <s v="2021-01-21T00:31:48.448+03:00"/>
    <m/>
    <s v="اية طماع"/>
    <x v="1"/>
    <m/>
    <d v="2021-01-21T00:00:00"/>
    <s v="Idleb"/>
    <s v="All"/>
    <s v="Yes"/>
    <n v="36"/>
    <s v="31-50 Years"/>
    <s v="Male"/>
    <s v="Married"/>
    <s v="IDP"/>
    <d v="2020-01-21T00:00:00"/>
    <n v="0"/>
    <n v="0"/>
    <s v="Yes"/>
    <n v="0"/>
    <n v="0"/>
    <n v="2"/>
    <s v="2"/>
    <n v="1"/>
    <s v="3"/>
    <n v="0"/>
    <n v="3"/>
    <n v="5"/>
    <n v="0"/>
    <n v="0"/>
    <n v="1"/>
    <n v="4000"/>
    <n v="1000"/>
    <n v="-3000"/>
    <s v="عامل "/>
    <m/>
    <s v="Primary health care facility"/>
    <m/>
    <b v="1"/>
    <m/>
    <m/>
    <m/>
    <m/>
    <m/>
    <m/>
    <n v="15"/>
    <s v="Walking"/>
    <m/>
    <s v="Do not know"/>
    <s v="Do not know"/>
    <s v="There are no significant difficulties"/>
    <m/>
    <m/>
    <m/>
    <m/>
    <m/>
    <m/>
    <m/>
    <m/>
    <m/>
    <b v="1"/>
    <m/>
    <s v="No"/>
    <m/>
    <m/>
    <m/>
    <m/>
    <s v="No"/>
    <m/>
    <m/>
    <m/>
    <m/>
    <m/>
    <m/>
    <m/>
    <m/>
    <m/>
    <m/>
    <m/>
    <m/>
    <m/>
    <m/>
    <m/>
    <s v="Pediatric medicine Antibiotic"/>
    <m/>
    <b v="1"/>
    <m/>
    <b v="1"/>
    <m/>
    <m/>
    <m/>
    <m/>
    <s v="Yes"/>
    <m/>
    <m/>
    <m/>
    <m/>
    <m/>
    <m/>
    <m/>
    <m/>
    <m/>
    <s v="At private primary health care centre/hospital"/>
    <m/>
    <m/>
    <m/>
    <m/>
    <b v="1"/>
    <m/>
    <m/>
    <m/>
    <m/>
    <m/>
    <m/>
    <m/>
    <m/>
    <m/>
    <m/>
    <m/>
    <m/>
    <m/>
    <m/>
    <m/>
    <m/>
    <m/>
    <m/>
    <s v="No – there is nothing like this in my community"/>
    <m/>
    <m/>
    <m/>
    <m/>
    <m/>
    <m/>
    <m/>
    <m/>
    <m/>
    <m/>
    <m/>
    <m/>
    <m/>
    <m/>
    <m/>
    <m/>
    <m/>
    <s v="Legumes and nuts e.g. hommos, fouls, beans, chick peas, lentils Vegetables (including leafy vegetables) Oil/Fat (oils, fats, butter, ghee etc)"/>
    <m/>
    <b v="1"/>
    <b v="1"/>
    <m/>
    <m/>
    <m/>
    <m/>
    <m/>
    <m/>
    <b v="1"/>
    <m/>
    <n v="3"/>
    <s v="not divers"/>
    <s v="Yes"/>
    <m/>
    <s v="High food prices/no money to buy"/>
    <m/>
    <b v="1"/>
    <m/>
    <m/>
    <m/>
    <m/>
    <m/>
    <m/>
    <s v="Yes"/>
    <m/>
    <s v="Do not know"/>
    <m/>
    <m/>
    <m/>
    <m/>
    <m/>
    <m/>
    <m/>
    <s v="No – this service is not available"/>
    <s v="No"/>
    <m/>
    <m/>
    <m/>
    <s v="0"/>
    <s v="0"/>
    <s v="No"/>
    <s v="No - no difficulty"/>
    <s v="No - no difficulty"/>
    <m/>
    <m/>
    <m/>
    <m/>
    <m/>
    <m/>
    <m/>
    <m/>
    <m/>
    <m/>
    <m/>
    <m/>
    <m/>
    <s v="Fear moodwings Conflict within community"/>
    <b v="1"/>
    <m/>
    <m/>
    <b v="1"/>
    <m/>
    <m/>
    <m/>
    <m/>
    <m/>
    <m/>
    <b v="1"/>
    <m/>
    <m/>
    <m/>
    <m/>
    <m/>
    <m/>
    <m/>
    <s v="Children"/>
    <m/>
    <m/>
    <b v="1"/>
    <m/>
    <s v="لانهم صغار لاننا نزحنا تحت الطيران"/>
    <s v="Speaking to a family member Prayer"/>
    <b v="1"/>
    <m/>
    <m/>
    <b v="1"/>
    <m/>
    <m/>
    <m/>
    <m/>
    <m/>
    <m/>
    <m/>
    <s v="Do not know"/>
    <m/>
    <m/>
    <m/>
    <m/>
    <m/>
    <m/>
    <b v="1"/>
    <m/>
    <m/>
    <s v="No"/>
    <s v="لان لدي اطفال"/>
    <s v="Health services Extracurricular activities/women &amp; girls centers"/>
    <b v="1"/>
    <m/>
    <m/>
    <b v="1"/>
    <m/>
    <m/>
    <m/>
    <m/>
    <s v="Due to cultral factors / husband doesn’t allow them "/>
    <s v="Do not know"/>
    <m/>
    <m/>
    <m/>
    <m/>
    <m/>
    <m/>
    <b v="1"/>
    <m/>
    <m/>
    <s v="No"/>
    <s v="الخوف"/>
    <s v="Kidnapping Neglect Sexual abuse"/>
    <b v="1"/>
    <m/>
    <m/>
    <m/>
    <m/>
    <m/>
    <m/>
    <m/>
    <b v="1"/>
    <b v="1"/>
    <m/>
    <m/>
    <m/>
    <m/>
    <m/>
    <m/>
    <m/>
    <m/>
    <m/>
    <s v="Parents"/>
    <m/>
    <m/>
    <m/>
    <m/>
    <b v="1"/>
    <m/>
    <m/>
    <m/>
    <m/>
    <m/>
    <m/>
    <m/>
    <m/>
    <m/>
    <s v="Quraan"/>
    <m/>
    <b v="1"/>
    <m/>
    <m/>
    <m/>
    <m/>
    <m/>
    <m/>
    <m/>
    <s v="Children separated from their parents Children living on the street Children who have been associated with fighting forces Orphans living in the community"/>
    <b v="1"/>
    <b v="1"/>
    <b v="1"/>
    <m/>
    <b v="1"/>
    <m/>
    <m/>
    <s v="No"/>
    <s v="Too young to enroll in school"/>
    <s v="Distrust of staff or their activities"/>
    <m/>
    <m/>
    <m/>
    <m/>
    <b v="1"/>
    <m/>
    <m/>
    <m/>
    <m/>
    <m/>
    <s v="No"/>
    <m/>
    <m/>
    <m/>
    <m/>
    <m/>
    <s v="No"/>
    <m/>
    <s v="uuid:f3f457c5-823a-46d1-969b-6a1516f0155c"/>
    <n v="73107647"/>
    <s v="f3f457c5-823a-46d1-969b-6a1516f0155c"/>
    <d v="2021-01-20T13:00:07"/>
    <n v="50"/>
    <m/>
    <n v="-1"/>
    <m/>
    <m/>
    <s v="202101191358"/>
    <n v="1122"/>
    <s v="nsenumerator"/>
    <n v="569832"/>
  </r>
  <r>
    <s v="2021-01-21T00:31:55.190+03:00"/>
    <s v="2021-01-21T00:59:23.087+03:00"/>
    <s v="0"/>
    <s v="اية طماع"/>
    <x v="1"/>
    <m/>
    <d v="2021-01-21T00:00:00"/>
    <s v="Idleb"/>
    <s v="All"/>
    <s v="Yes"/>
    <n v="40"/>
    <s v="31-50 Years"/>
    <s v="Male"/>
    <s v="Married"/>
    <s v="Host"/>
    <m/>
    <n v="0"/>
    <n v="0"/>
    <s v="Yes"/>
    <n v="0"/>
    <n v="0"/>
    <n v="1"/>
    <s v="1"/>
    <n v="2"/>
    <s v="3"/>
    <n v="1"/>
    <n v="4"/>
    <n v="6"/>
    <n v="1"/>
    <n v="0"/>
    <n v="1"/>
    <n v="5000"/>
    <n v="2200"/>
    <n v="-2800"/>
    <s v="عامل"/>
    <m/>
    <s v="Primary health care facility"/>
    <m/>
    <b v="1"/>
    <m/>
    <m/>
    <m/>
    <m/>
    <m/>
    <m/>
    <n v="10"/>
    <s v="Walking"/>
    <m/>
    <s v="Yes"/>
    <s v="Do not know"/>
    <s v="Some types of medicines are not available in the market Inaccessible due to cost"/>
    <b v="1"/>
    <m/>
    <m/>
    <b v="1"/>
    <m/>
    <m/>
    <m/>
    <m/>
    <m/>
    <m/>
    <m/>
    <s v="Yes"/>
    <s v="Yes"/>
    <s v="اعطاء معقمات وتوعية من كورونا"/>
    <s v="Do not know"/>
    <m/>
    <s v="Yes"/>
    <s v="Yes"/>
    <m/>
    <s v="Yes"/>
    <s v="No"/>
    <s v="Inaccessible due to cost"/>
    <m/>
    <m/>
    <m/>
    <b v="1"/>
    <m/>
    <m/>
    <m/>
    <m/>
    <m/>
    <m/>
    <s v="Pediatric medicine Antibiotic"/>
    <m/>
    <b v="1"/>
    <m/>
    <b v="1"/>
    <m/>
    <m/>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Vegetables (including leafy vegetables) Fruit (all types)"/>
    <b v="1"/>
    <m/>
    <b v="1"/>
    <b v="1"/>
    <m/>
    <m/>
    <m/>
    <m/>
    <m/>
    <m/>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Conflict within community"/>
    <b v="1"/>
    <m/>
    <m/>
    <m/>
    <m/>
    <m/>
    <m/>
    <m/>
    <m/>
    <m/>
    <b v="1"/>
    <m/>
    <m/>
    <m/>
    <m/>
    <m/>
    <m/>
    <m/>
    <s v="Children"/>
    <m/>
    <m/>
    <b v="1"/>
    <m/>
    <s v="لانهم عانو من الوضع بالبلد وهنن صغار"/>
    <s v="Prayer Speaking to a family member"/>
    <b v="1"/>
    <m/>
    <m/>
    <b v="1"/>
    <m/>
    <m/>
    <m/>
    <m/>
    <m/>
    <m/>
    <m/>
    <s v="Stigma Lack of awareness of the services"/>
    <b v="1"/>
    <m/>
    <m/>
    <m/>
    <b v="1"/>
    <m/>
    <m/>
    <m/>
    <m/>
    <s v="Maybe"/>
    <m/>
    <s v="Health services"/>
    <b v="1"/>
    <m/>
    <m/>
    <m/>
    <m/>
    <m/>
    <m/>
    <m/>
    <m/>
    <s v="Health services"/>
    <b v="1"/>
    <m/>
    <m/>
    <m/>
    <m/>
    <m/>
    <m/>
    <m/>
    <s v="due to cultural factors / Father or husband does not allow them"/>
    <s v="No"/>
    <s v="الخوف من الوضع"/>
    <s v="Kidnapping School dropout Neglect Psychological stress"/>
    <b v="1"/>
    <m/>
    <m/>
    <b v="1"/>
    <m/>
    <m/>
    <m/>
    <m/>
    <b v="1"/>
    <m/>
    <m/>
    <m/>
    <m/>
    <b v="1"/>
    <m/>
    <m/>
    <m/>
    <m/>
    <m/>
    <s v="Parents Relatives"/>
    <m/>
    <m/>
    <m/>
    <m/>
    <b v="1"/>
    <b v="1"/>
    <m/>
    <m/>
    <m/>
    <m/>
    <m/>
    <m/>
    <m/>
    <m/>
    <s v="Quraan"/>
    <m/>
    <b v="1"/>
    <m/>
    <m/>
    <m/>
    <m/>
    <m/>
    <m/>
    <m/>
    <s v="Orphans living in the community Child-headed households Children who have been associated with fighting forces"/>
    <m/>
    <m/>
    <b v="1"/>
    <b v="1"/>
    <b v="1"/>
    <m/>
    <m/>
    <s v="Yes"/>
    <m/>
    <s v="Security problems Distrust of staff or their activities"/>
    <m/>
    <b v="1"/>
    <m/>
    <m/>
    <b v="1"/>
    <m/>
    <m/>
    <m/>
    <m/>
    <m/>
    <s v="No"/>
    <m/>
    <m/>
    <s v="No"/>
    <m/>
    <m/>
    <s v="No"/>
    <m/>
    <s v="uuid:2fe223a2-cbdc-4b1b-806d-487f5b6f564a"/>
    <n v="73107648"/>
    <s v="2fe223a2-cbdc-4b1b-806d-487f5b6f564a"/>
    <d v="2021-01-20T13:00:08"/>
    <n v="51"/>
    <m/>
    <n v="-1"/>
    <m/>
    <m/>
    <s v="202101191358"/>
    <n v="1648"/>
    <s v="nsenumerator"/>
    <n v="569832"/>
  </r>
  <r>
    <s v="2021-01-21T00:40:52.111+03:00"/>
    <s v="2021-01-21T00:53:52.499+03:00"/>
    <m/>
    <s v="اية طماع"/>
    <x v="1"/>
    <m/>
    <d v="2021-01-21T00:00:00"/>
    <s v="Idleb"/>
    <s v="All"/>
    <s v="Yes"/>
    <n v="26"/>
    <s v="18-30 Years"/>
    <s v="Male"/>
    <s v="Married"/>
    <s v="IDP"/>
    <d v="2017-04-12T00:00:00"/>
    <n v="1"/>
    <n v="0"/>
    <s v="Yes"/>
    <n v="0"/>
    <n v="1"/>
    <n v="1"/>
    <s v="2"/>
    <n v="0"/>
    <s v="2"/>
    <n v="0"/>
    <n v="2"/>
    <n v="4"/>
    <n v="0"/>
    <n v="0"/>
    <n v="1"/>
    <n v="3000"/>
    <n v="450"/>
    <n v="-2550"/>
    <s v="عامل"/>
    <m/>
    <s v="Primary health care facility"/>
    <m/>
    <b v="1"/>
    <m/>
    <m/>
    <m/>
    <m/>
    <m/>
    <m/>
    <n v="5"/>
    <s v="Walking"/>
    <m/>
    <s v="No"/>
    <s v="Do not know"/>
    <s v="Inaccessible due to cost"/>
    <m/>
    <m/>
    <m/>
    <b v="1"/>
    <m/>
    <m/>
    <m/>
    <m/>
    <m/>
    <m/>
    <m/>
    <s v="Yes"/>
    <s v="No"/>
    <m/>
    <s v="Do not know"/>
    <m/>
    <s v="No"/>
    <m/>
    <m/>
    <m/>
    <m/>
    <m/>
    <m/>
    <m/>
    <m/>
    <m/>
    <m/>
    <m/>
    <m/>
    <m/>
    <m/>
    <m/>
    <s v="Pediatric medicine Antibiotic"/>
    <m/>
    <b v="1"/>
    <m/>
    <b v="1"/>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Yes"/>
    <s v="Yes"/>
    <m/>
    <m/>
    <m/>
    <s v="1"/>
    <s v="1"/>
    <s v="I prefer not to answer"/>
    <m/>
    <m/>
    <m/>
    <m/>
    <m/>
    <m/>
    <m/>
    <m/>
    <m/>
    <m/>
    <m/>
    <m/>
    <m/>
    <m/>
    <m/>
    <s v="Econimic Conflict within community Family conflict"/>
    <m/>
    <m/>
    <m/>
    <m/>
    <b v="1"/>
    <m/>
    <b v="1"/>
    <m/>
    <m/>
    <m/>
    <b v="1"/>
    <m/>
    <m/>
    <m/>
    <m/>
    <m/>
    <m/>
    <m/>
    <s v="Adult Women Adult Men Children"/>
    <b v="1"/>
    <b v="1"/>
    <b v="1"/>
    <m/>
    <s v="كلنا نعاني"/>
    <s v="Violence"/>
    <m/>
    <m/>
    <m/>
    <m/>
    <m/>
    <b v="1"/>
    <m/>
    <m/>
    <m/>
    <m/>
    <m/>
    <s v="Stigma"/>
    <b v="1"/>
    <m/>
    <m/>
    <m/>
    <m/>
    <m/>
    <m/>
    <m/>
    <m/>
    <s v="Maybe"/>
    <m/>
    <s v="All services are accessible"/>
    <m/>
    <m/>
    <m/>
    <m/>
    <m/>
    <b v="1"/>
    <m/>
    <m/>
    <m/>
    <s v="All services are accessible"/>
    <m/>
    <m/>
    <m/>
    <m/>
    <m/>
    <b v="1"/>
    <m/>
    <m/>
    <m/>
    <s v="Yes"/>
    <m/>
    <s v="Kidnapping Psychological stress"/>
    <b v="1"/>
    <m/>
    <m/>
    <m/>
    <m/>
    <m/>
    <m/>
    <m/>
    <m/>
    <m/>
    <m/>
    <m/>
    <m/>
    <b v="1"/>
    <m/>
    <m/>
    <m/>
    <m/>
    <m/>
    <s v="Parents"/>
    <m/>
    <m/>
    <m/>
    <m/>
    <b v="1"/>
    <m/>
    <m/>
    <m/>
    <m/>
    <m/>
    <m/>
    <m/>
    <m/>
    <m/>
    <s v="Sport activity Quraan Hand crafts Painting / re-creational activity Awareness / educational activities / psychosocial support Entertainement activities"/>
    <b v="1"/>
    <b v="1"/>
    <b v="1"/>
    <b v="1"/>
    <b v="1"/>
    <b v="1"/>
    <m/>
    <m/>
    <m/>
    <s v="Orphans living in the community Children living on the street Children separated from their parents Child-headed households"/>
    <b v="1"/>
    <b v="1"/>
    <b v="1"/>
    <b v="1"/>
    <m/>
    <m/>
    <m/>
    <s v="No"/>
    <s v="Too young to enroll in school"/>
    <s v="Do not know"/>
    <m/>
    <m/>
    <m/>
    <m/>
    <m/>
    <m/>
    <m/>
    <b v="1"/>
    <m/>
    <m/>
    <s v="No"/>
    <m/>
    <m/>
    <m/>
    <m/>
    <m/>
    <s v="No"/>
    <m/>
    <s v="uuid:c143c997-d0fe-4cba-a59d-f3f77494f47e"/>
    <n v="73107650"/>
    <s v="c143c997-d0fe-4cba-a59d-f3f77494f47e"/>
    <d v="2021-01-20T13:00:09"/>
    <n v="52"/>
    <m/>
    <n v="-1"/>
    <m/>
    <m/>
    <s v="202101191358"/>
    <n v="780"/>
    <s v="nsenumerator"/>
    <n v="569832"/>
  </r>
  <r>
    <s v="2021-01-21T01:16:33.902+03:00"/>
    <s v="2021-01-21T01:28:34.427+03:00"/>
    <m/>
    <s v="اية طماع"/>
    <x v="1"/>
    <m/>
    <d v="2021-01-21T00:00:00"/>
    <s v="Idleb"/>
    <s v="All"/>
    <s v="Yes"/>
    <n v="48"/>
    <s v="31-50 Years"/>
    <s v="Male"/>
    <s v="Married"/>
    <s v="IDP"/>
    <d v="2018-03-15T00:00:00"/>
    <n v="0"/>
    <n v="0"/>
    <s v="Yes"/>
    <n v="0"/>
    <n v="0"/>
    <n v="0"/>
    <s v="0"/>
    <n v="1"/>
    <s v="1"/>
    <n v="1"/>
    <n v="2"/>
    <n v="5"/>
    <n v="0"/>
    <n v="0"/>
    <n v="0"/>
    <n v="1000"/>
    <n v="1000"/>
    <n v="0"/>
    <s v="ارسال من الابن في تركيا"/>
    <m/>
    <s v="Primary health care facility"/>
    <m/>
    <b v="1"/>
    <m/>
    <m/>
    <m/>
    <m/>
    <m/>
    <m/>
    <n v="5"/>
    <s v="Walking"/>
    <m/>
    <s v="Yes"/>
    <s v="Do not know"/>
    <s v="Inaccessible due to cost"/>
    <m/>
    <m/>
    <m/>
    <b v="1"/>
    <m/>
    <m/>
    <m/>
    <m/>
    <m/>
    <m/>
    <m/>
    <s v="Yes"/>
    <s v="No"/>
    <m/>
    <s v="Yes"/>
    <s v="اعطاء نقود"/>
    <s v="No"/>
    <m/>
    <m/>
    <m/>
    <m/>
    <m/>
    <m/>
    <m/>
    <m/>
    <m/>
    <m/>
    <m/>
    <m/>
    <m/>
    <m/>
    <m/>
    <s v="Antibiotic Other"/>
    <m/>
    <m/>
    <m/>
    <b v="1"/>
    <b v="1"/>
    <m/>
    <m/>
    <s v="ادوية الحمو"/>
    <s v="No"/>
    <s v="No services available"/>
    <m/>
    <m/>
    <m/>
    <m/>
    <b v="1"/>
    <m/>
    <m/>
    <m/>
    <s v="At home with skilled birth attendant Hospital for normal delivery"/>
    <m/>
    <b v="1"/>
    <m/>
    <m/>
    <m/>
    <b v="1"/>
    <m/>
    <m/>
    <m/>
    <m/>
    <s v="بسبب العادات"/>
    <m/>
    <m/>
    <m/>
    <m/>
    <m/>
    <m/>
    <m/>
    <m/>
    <m/>
    <m/>
    <m/>
    <m/>
    <s v="No – there is nothing like this in my community"/>
    <m/>
    <m/>
    <m/>
    <m/>
    <m/>
    <m/>
    <m/>
    <m/>
    <m/>
    <m/>
    <m/>
    <m/>
    <m/>
    <m/>
    <m/>
    <m/>
    <m/>
    <m/>
    <m/>
    <m/>
    <m/>
    <m/>
    <m/>
    <m/>
    <m/>
    <m/>
    <m/>
    <m/>
    <m/>
    <m/>
    <m/>
    <s v="Do not know"/>
    <m/>
    <s v="High food prices/no money to buy"/>
    <m/>
    <b v="1"/>
    <m/>
    <m/>
    <m/>
    <m/>
    <m/>
    <m/>
    <s v="Do not know"/>
    <m/>
    <s v="Do not know"/>
    <m/>
    <m/>
    <m/>
    <m/>
    <m/>
    <m/>
    <m/>
    <m/>
    <m/>
    <m/>
    <m/>
    <m/>
    <s v="0"/>
    <s v="0"/>
    <s v="No"/>
    <s v="No - no difficulty"/>
    <s v="No - no difficulty"/>
    <m/>
    <m/>
    <m/>
    <m/>
    <m/>
    <m/>
    <m/>
    <m/>
    <m/>
    <m/>
    <m/>
    <m/>
    <m/>
    <s v="Fear Family conflict"/>
    <b v="1"/>
    <m/>
    <m/>
    <m/>
    <m/>
    <m/>
    <b v="1"/>
    <m/>
    <m/>
    <m/>
    <m/>
    <m/>
    <m/>
    <m/>
    <m/>
    <m/>
    <m/>
    <m/>
    <s v="Adult Women Adult Men Children Elderly"/>
    <b v="1"/>
    <b v="1"/>
    <b v="1"/>
    <b v="1"/>
    <s v="كلنا نعاني"/>
    <s v="Prayer"/>
    <m/>
    <m/>
    <m/>
    <b v="1"/>
    <m/>
    <m/>
    <m/>
    <m/>
    <m/>
    <m/>
    <m/>
    <s v="Other"/>
    <m/>
    <m/>
    <m/>
    <m/>
    <m/>
    <b v="1"/>
    <m/>
    <m/>
    <s v="لا احد يساعد"/>
    <s v="Yes"/>
    <m/>
    <s v="Do not know"/>
    <m/>
    <m/>
    <m/>
    <m/>
    <m/>
    <m/>
    <b v="1"/>
    <m/>
    <m/>
    <s v="Do not know"/>
    <m/>
    <m/>
    <m/>
    <m/>
    <m/>
    <m/>
    <b v="1"/>
    <m/>
    <m/>
    <s v="Yes"/>
    <m/>
    <s v="Kidnapping School dropout Early marriage"/>
    <b v="1"/>
    <m/>
    <m/>
    <b v="1"/>
    <m/>
    <m/>
    <b v="1"/>
    <m/>
    <m/>
    <m/>
    <m/>
    <m/>
    <m/>
    <m/>
    <m/>
    <m/>
    <m/>
    <m/>
    <m/>
    <s v="Parents"/>
    <m/>
    <m/>
    <m/>
    <m/>
    <b v="1"/>
    <m/>
    <m/>
    <m/>
    <m/>
    <m/>
    <m/>
    <m/>
    <m/>
    <m/>
    <s v="Quraan"/>
    <m/>
    <b v="1"/>
    <m/>
    <m/>
    <m/>
    <m/>
    <m/>
    <m/>
    <m/>
    <s v="Children separated from their parents Children living on the street Orphans living in the community Child-headed households"/>
    <b v="1"/>
    <b v="1"/>
    <b v="1"/>
    <b v="1"/>
    <m/>
    <m/>
    <m/>
    <s v="No"/>
    <s v="Due to financial situation"/>
    <s v="No services"/>
    <m/>
    <m/>
    <m/>
    <m/>
    <m/>
    <b v="1"/>
    <m/>
    <m/>
    <m/>
    <m/>
    <s v="No"/>
    <m/>
    <m/>
    <s v="No"/>
    <m/>
    <m/>
    <s v="No"/>
    <m/>
    <s v="uuid:b33e670e-361c-4b95-bf42-b4a81d4234a0"/>
    <n v="73107651"/>
    <s v="b33e670e-361c-4b95-bf42-b4a81d4234a0"/>
    <d v="2021-01-20T13:00:10"/>
    <n v="53"/>
    <m/>
    <n v="-1"/>
    <m/>
    <m/>
    <s v="202101191358"/>
    <n v="721"/>
    <s v="nsenumerator"/>
    <n v="569832"/>
  </r>
  <r>
    <s v="2021-01-21T01:29:41.024+03:00"/>
    <s v="2021-01-21T01:34:30.282+03:00"/>
    <m/>
    <s v="اية طماع"/>
    <x v="1"/>
    <m/>
    <d v="2021-01-21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380ad93-c2fa-4c47-85e8-1a9adf30fe21"/>
    <n v="73107652"/>
    <s v="f380ad93-c2fa-4c47-85e8-1a9adf30fe21"/>
    <d v="2021-01-20T13:00:10"/>
    <n v="54"/>
    <m/>
    <n v="-1"/>
    <m/>
    <m/>
    <s v="202101191358"/>
    <n v="289"/>
    <s v="nsenumerator"/>
    <n v="569832"/>
  </r>
  <r>
    <s v="2021-01-21T01:43:11.268+03:00"/>
    <s v="2021-01-21T02:46:06.404+03:00"/>
    <s v="0"/>
    <s v="اية طماع"/>
    <x v="1"/>
    <m/>
    <d v="2021-01-21T00:00:00"/>
    <s v="Idleb"/>
    <s v="All"/>
    <s v="Yes"/>
    <n v="66"/>
    <s v="Elderly&gt;60"/>
    <s v="Male"/>
    <s v="Separated"/>
    <s v="IDP"/>
    <d v="2019-01-21T00:00:00"/>
    <n v="1"/>
    <n v="1"/>
    <s v="Yes"/>
    <n v="1"/>
    <n v="1"/>
    <n v="1"/>
    <s v="2"/>
    <n v="4"/>
    <s v="7"/>
    <n v="1"/>
    <n v="8"/>
    <n v="13"/>
    <n v="1"/>
    <n v="0"/>
    <n v="2"/>
    <n v="5000"/>
    <n v="2000"/>
    <n v="-3000"/>
    <s v="عمل بالحلو"/>
    <m/>
    <s v="Do not know"/>
    <m/>
    <m/>
    <m/>
    <m/>
    <m/>
    <b v="1"/>
    <m/>
    <m/>
    <m/>
    <m/>
    <m/>
    <s v="Do not know"/>
    <s v="Do not know"/>
    <s v="Inaccessible due to cost Some types of medicines are not available in the market"/>
    <b v="1"/>
    <m/>
    <m/>
    <b v="1"/>
    <m/>
    <m/>
    <m/>
    <m/>
    <m/>
    <m/>
    <m/>
    <s v="No"/>
    <m/>
    <m/>
    <m/>
    <m/>
    <s v="No"/>
    <m/>
    <m/>
    <m/>
    <m/>
    <m/>
    <m/>
    <m/>
    <m/>
    <m/>
    <m/>
    <m/>
    <m/>
    <m/>
    <m/>
    <m/>
    <s v="Non communicable diseases (NCD) drugs (chronic, cardiac, diabetes, hyper-tension, asthma) Antibiotic"/>
    <b v="1"/>
    <m/>
    <m/>
    <b v="1"/>
    <m/>
    <m/>
    <m/>
    <m/>
    <s v="No"/>
    <s v="No services available"/>
    <m/>
    <m/>
    <m/>
    <m/>
    <b v="1"/>
    <m/>
    <m/>
    <m/>
    <s v="At home alone"/>
    <b v="1"/>
    <m/>
    <m/>
    <m/>
    <m/>
    <m/>
    <m/>
    <m/>
    <m/>
    <m/>
    <s v="Not aware of services"/>
    <s v="No"/>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this service is not available"/>
    <s v="No"/>
    <s v="No"/>
    <m/>
    <m/>
    <s v="1"/>
    <s v="1"/>
    <s v="Yes"/>
    <m/>
    <m/>
    <s v="Yes, - high severity (highly impacting daily activities)"/>
    <s v="No"/>
    <m/>
    <m/>
    <m/>
    <m/>
    <m/>
    <m/>
    <m/>
    <m/>
    <m/>
    <s v="No, but we need one"/>
    <m/>
    <s v="Fear Econimic Sadness Anger Family conflict"/>
    <b v="1"/>
    <b v="1"/>
    <b v="1"/>
    <m/>
    <b v="1"/>
    <m/>
    <b v="1"/>
    <m/>
    <m/>
    <m/>
    <m/>
    <m/>
    <m/>
    <m/>
    <m/>
    <m/>
    <m/>
    <m/>
    <s v="Adult Women Adult Men Children Elderly"/>
    <b v="1"/>
    <b v="1"/>
    <b v="1"/>
    <b v="1"/>
    <s v="كلنا نعاني"/>
    <s v="Speaking to a family member Prayer"/>
    <b v="1"/>
    <m/>
    <m/>
    <b v="1"/>
    <m/>
    <m/>
    <m/>
    <m/>
    <m/>
    <m/>
    <m/>
    <s v="Other"/>
    <m/>
    <m/>
    <m/>
    <m/>
    <m/>
    <b v="1"/>
    <m/>
    <m/>
    <s v="لا احد يساعد"/>
    <s v="Maybe"/>
    <m/>
    <s v="Health services"/>
    <b v="1"/>
    <m/>
    <m/>
    <m/>
    <m/>
    <m/>
    <m/>
    <m/>
    <m/>
    <s v="Do not know"/>
    <m/>
    <m/>
    <m/>
    <m/>
    <m/>
    <m/>
    <b v="1"/>
    <m/>
    <m/>
    <s v="Yes"/>
    <m/>
    <s v="Kidnapping School dropout Begging"/>
    <b v="1"/>
    <m/>
    <m/>
    <b v="1"/>
    <m/>
    <b v="1"/>
    <m/>
    <m/>
    <m/>
    <m/>
    <m/>
    <m/>
    <m/>
    <m/>
    <m/>
    <m/>
    <m/>
    <m/>
    <m/>
    <s v="Relatives"/>
    <m/>
    <m/>
    <m/>
    <m/>
    <m/>
    <b v="1"/>
    <m/>
    <m/>
    <m/>
    <m/>
    <m/>
    <m/>
    <m/>
    <m/>
    <s v="Do not know"/>
    <m/>
    <m/>
    <m/>
    <m/>
    <m/>
    <m/>
    <m/>
    <b v="1"/>
    <m/>
    <s v="Children separated from their parents Children living on the street"/>
    <b v="1"/>
    <b v="1"/>
    <m/>
    <m/>
    <m/>
    <m/>
    <m/>
    <s v="No"/>
    <s v="Due to financial situation"/>
    <s v="Lack of awareness"/>
    <b v="1"/>
    <m/>
    <m/>
    <m/>
    <m/>
    <m/>
    <m/>
    <m/>
    <m/>
    <m/>
    <s v="No"/>
    <m/>
    <m/>
    <s v="No"/>
    <m/>
    <m/>
    <s v="No"/>
    <m/>
    <s v="uuid:89e24fbb-3273-40e6-8435-98e6964e6922"/>
    <n v="73107655"/>
    <s v="89e24fbb-3273-40e6-8435-98e6964e6922"/>
    <d v="2021-01-20T13:00:11"/>
    <n v="55"/>
    <m/>
    <n v="-1"/>
    <m/>
    <m/>
    <s v="202101191358"/>
    <n v="3775"/>
    <s v="nsenumerator"/>
    <n v="569832"/>
  </r>
  <r>
    <s v="2021-01-20T10:05:36.774+03:00"/>
    <s v="2021-01-20T10:22:32.616+03:00"/>
    <m/>
    <s v="محمود اليوسف"/>
    <x v="1"/>
    <m/>
    <d v="2021-01-20T00:00:00"/>
    <s v="Idleb"/>
    <s v="All"/>
    <s v="Yes"/>
    <n v="45"/>
    <s v="31-50 Years"/>
    <s v="Male"/>
    <s v="Widowed"/>
    <s v="IDP"/>
    <d v="2014-12-02T00:00:00"/>
    <n v="0"/>
    <n v="0"/>
    <s v="Yes"/>
    <n v="0"/>
    <n v="0"/>
    <n v="0"/>
    <s v="0"/>
    <n v="1"/>
    <s v="1"/>
    <n v="1"/>
    <n v="2"/>
    <n v="5"/>
    <n v="0"/>
    <n v="0"/>
    <n v="1"/>
    <n v="500"/>
    <n v="400"/>
    <n v="-100"/>
    <s v="عمل الأم"/>
    <m/>
    <s v="Primary health care facility"/>
    <m/>
    <b v="1"/>
    <m/>
    <m/>
    <m/>
    <m/>
    <m/>
    <m/>
    <n v="10"/>
    <s v="Walking"/>
    <m/>
    <s v="No"/>
    <s v="عيادة سنية "/>
    <s v="There are no significant difficulties"/>
    <m/>
    <m/>
    <m/>
    <m/>
    <m/>
    <m/>
    <m/>
    <m/>
    <m/>
    <b v="1"/>
    <m/>
    <s v="No"/>
    <m/>
    <m/>
    <m/>
    <m/>
    <s v="No"/>
    <m/>
    <m/>
    <m/>
    <m/>
    <m/>
    <m/>
    <m/>
    <m/>
    <m/>
    <m/>
    <m/>
    <m/>
    <m/>
    <m/>
    <m/>
    <s v="Non communicable diseases (NCD) drugs (chronic, cardiac, diabetes, hyper-tension, asthma)"/>
    <b v="1"/>
    <m/>
    <m/>
    <m/>
    <m/>
    <m/>
    <m/>
    <m/>
    <s v="Yes"/>
    <m/>
    <m/>
    <m/>
    <m/>
    <m/>
    <m/>
    <m/>
    <m/>
    <m/>
    <s v="Hospital for normal delivery"/>
    <m/>
    <m/>
    <m/>
    <m/>
    <m/>
    <b v="1"/>
    <m/>
    <m/>
    <m/>
    <m/>
    <m/>
    <m/>
    <m/>
    <m/>
    <m/>
    <m/>
    <m/>
    <m/>
    <m/>
    <m/>
    <m/>
    <m/>
    <m/>
    <s v="I don't know"/>
    <m/>
    <m/>
    <m/>
    <m/>
    <m/>
    <m/>
    <m/>
    <m/>
    <m/>
    <m/>
    <m/>
    <m/>
    <m/>
    <m/>
    <m/>
    <m/>
    <m/>
    <m/>
    <m/>
    <m/>
    <m/>
    <m/>
    <m/>
    <m/>
    <m/>
    <m/>
    <m/>
    <m/>
    <m/>
    <m/>
    <m/>
    <s v="Do not know"/>
    <m/>
    <s v="High food prices/no money to buy"/>
    <m/>
    <b v="1"/>
    <m/>
    <m/>
    <m/>
    <m/>
    <m/>
    <m/>
    <s v="Do not know"/>
    <m/>
    <s v="Do not know"/>
    <m/>
    <m/>
    <m/>
    <m/>
    <m/>
    <m/>
    <m/>
    <m/>
    <m/>
    <m/>
    <m/>
    <m/>
    <s v="0"/>
    <s v="0"/>
    <s v="Yes"/>
    <m/>
    <m/>
    <s v="No – it's a minor injury"/>
    <s v="No"/>
    <m/>
    <m/>
    <m/>
    <m/>
    <m/>
    <m/>
    <m/>
    <m/>
    <m/>
    <s v="It is broken and need new one"/>
    <m/>
    <s v="Sadness Family conflict"/>
    <m/>
    <m/>
    <b v="1"/>
    <m/>
    <m/>
    <m/>
    <b v="1"/>
    <m/>
    <m/>
    <m/>
    <m/>
    <m/>
    <m/>
    <m/>
    <m/>
    <m/>
    <m/>
    <m/>
    <s v="Adult Women"/>
    <b v="1"/>
    <m/>
    <m/>
    <m/>
    <s v="بسبب سوء الوضع المادي للأسرة "/>
    <s v="Prayer Speaking to a friend"/>
    <m/>
    <b v="1"/>
    <m/>
    <b v="1"/>
    <m/>
    <m/>
    <m/>
    <m/>
    <m/>
    <m/>
    <m/>
    <s v="Lack of awareness of the services"/>
    <m/>
    <m/>
    <m/>
    <m/>
    <b v="1"/>
    <m/>
    <m/>
    <m/>
    <m/>
    <s v="Yes"/>
    <m/>
    <s v="All services are accessible"/>
    <m/>
    <m/>
    <m/>
    <m/>
    <m/>
    <b v="1"/>
    <m/>
    <m/>
    <m/>
    <s v="All services are accessible"/>
    <m/>
    <m/>
    <m/>
    <m/>
    <m/>
    <b v="1"/>
    <m/>
    <m/>
    <m/>
    <s v="Yes"/>
    <m/>
    <s v="School dropout Neglect Being orphaned or losing care"/>
    <m/>
    <m/>
    <m/>
    <b v="1"/>
    <m/>
    <m/>
    <m/>
    <m/>
    <b v="1"/>
    <m/>
    <b v="1"/>
    <m/>
    <m/>
    <m/>
    <m/>
    <m/>
    <m/>
    <m/>
    <m/>
    <s v="Parents Relatives Siblings"/>
    <m/>
    <b v="1"/>
    <m/>
    <m/>
    <b v="1"/>
    <b v="1"/>
    <m/>
    <m/>
    <m/>
    <m/>
    <m/>
    <m/>
    <m/>
    <m/>
    <s v="Entertainement activities Hand crafts Quraan"/>
    <m/>
    <b v="1"/>
    <b v="1"/>
    <m/>
    <m/>
    <b v="1"/>
    <m/>
    <m/>
    <m/>
    <s v="I don't know"/>
    <m/>
    <m/>
    <m/>
    <m/>
    <m/>
    <m/>
    <b v="1"/>
    <s v="Yes"/>
    <m/>
    <s v="Do not know"/>
    <m/>
    <m/>
    <m/>
    <m/>
    <m/>
    <m/>
    <m/>
    <b v="1"/>
    <m/>
    <m/>
    <s v="No"/>
    <m/>
    <m/>
    <s v="No"/>
    <m/>
    <m/>
    <s v="Yes"/>
    <s v="طفل عمره ١٣سنه يعمل في محل إصلاح سيارات"/>
    <s v="uuid:0fbfa20c-016a-4e13-88ed-ee830ff44028"/>
    <n v="73107692"/>
    <s v="0fbfa20c-016a-4e13-88ed-ee830ff44028"/>
    <d v="2021-01-20T13:01:52"/>
    <n v="56"/>
    <m/>
    <n v="-1"/>
    <m/>
    <m/>
    <s v="202101191358"/>
    <n v="1016"/>
    <s v="nsenumerator"/>
    <n v="569832"/>
  </r>
  <r>
    <s v="2021-01-20T10:37:06.672+03:00"/>
    <s v="2021-01-20T11:10:25.876+03:00"/>
    <m/>
    <s v="محمود اليوسف "/>
    <x v="1"/>
    <m/>
    <d v="2021-01-20T00:00:00"/>
    <s v="Idleb"/>
    <s v="All"/>
    <s v="Yes"/>
    <n v="34"/>
    <s v="31-50 Years"/>
    <s v="Female"/>
    <s v="Married"/>
    <s v="Host"/>
    <m/>
    <n v="0"/>
    <n v="0"/>
    <s v="Yes"/>
    <n v="0"/>
    <n v="0"/>
    <n v="0"/>
    <s v="0"/>
    <n v="1"/>
    <s v="1"/>
    <n v="2"/>
    <n v="3"/>
    <n v="6"/>
    <n v="0"/>
    <n v="0"/>
    <n v="2"/>
    <n v="800"/>
    <n v="700"/>
    <n v="-100"/>
    <s v="عمل الأب"/>
    <m/>
    <s v="Emergency services-ambulance Primary health care facility"/>
    <m/>
    <b v="1"/>
    <m/>
    <b v="1"/>
    <m/>
    <m/>
    <m/>
    <m/>
    <n v="8"/>
    <s v="Walking"/>
    <m/>
    <s v="Do not know"/>
    <s v="صيدلية خيرية أو مجانية "/>
    <s v="Do not know"/>
    <m/>
    <m/>
    <m/>
    <m/>
    <m/>
    <m/>
    <m/>
    <m/>
    <b v="1"/>
    <m/>
    <m/>
    <s v="Yes"/>
    <s v="Yes"/>
    <s v="كانت الجلسة توعية أفراد الأسرة حول فيروس كورونا و النظافة الشخصية          "/>
    <s v="Do not know"/>
    <m/>
    <s v="Do not know"/>
    <m/>
    <m/>
    <m/>
    <m/>
    <m/>
    <m/>
    <m/>
    <m/>
    <m/>
    <m/>
    <m/>
    <m/>
    <m/>
    <m/>
    <m/>
    <s v="I don't know"/>
    <m/>
    <m/>
    <m/>
    <m/>
    <m/>
    <b v="1"/>
    <m/>
    <m/>
    <s v="Yes"/>
    <m/>
    <m/>
    <m/>
    <m/>
    <m/>
    <m/>
    <m/>
    <m/>
    <m/>
    <s v="Hospital for normal delivery"/>
    <m/>
    <m/>
    <m/>
    <m/>
    <m/>
    <b v="1"/>
    <m/>
    <m/>
    <m/>
    <m/>
    <m/>
    <m/>
    <m/>
    <m/>
    <m/>
    <m/>
    <m/>
    <m/>
    <m/>
    <m/>
    <m/>
    <m/>
    <m/>
    <s v="I don't know"/>
    <m/>
    <m/>
    <m/>
    <m/>
    <m/>
    <m/>
    <m/>
    <m/>
    <m/>
    <m/>
    <m/>
    <m/>
    <m/>
    <m/>
    <m/>
    <m/>
    <m/>
    <m/>
    <m/>
    <m/>
    <m/>
    <m/>
    <m/>
    <m/>
    <m/>
    <m/>
    <m/>
    <m/>
    <m/>
    <m/>
    <m/>
    <s v="Do not know"/>
    <m/>
    <s v="High food prices/no money to buy Market is too far"/>
    <m/>
    <b v="1"/>
    <b v="1"/>
    <m/>
    <m/>
    <m/>
    <m/>
    <m/>
    <s v="Yes"/>
    <m/>
    <s v="Do not know"/>
    <m/>
    <m/>
    <m/>
    <m/>
    <m/>
    <m/>
    <m/>
    <m/>
    <m/>
    <m/>
    <m/>
    <m/>
    <s v="0"/>
    <s v="0"/>
    <s v="Yes"/>
    <m/>
    <m/>
    <s v="Yes, - high severity (impairing daily activities)"/>
    <s v="Do not know"/>
    <m/>
    <m/>
    <m/>
    <m/>
    <m/>
    <m/>
    <m/>
    <m/>
    <m/>
    <s v="No, but we need one"/>
    <m/>
    <s v="Do not know"/>
    <m/>
    <m/>
    <m/>
    <m/>
    <m/>
    <m/>
    <m/>
    <m/>
    <m/>
    <m/>
    <m/>
    <m/>
    <m/>
    <m/>
    <m/>
    <m/>
    <b v="1"/>
    <m/>
    <m/>
    <m/>
    <m/>
    <m/>
    <m/>
    <m/>
    <m/>
    <m/>
    <m/>
    <m/>
    <m/>
    <m/>
    <m/>
    <m/>
    <m/>
    <m/>
    <m/>
    <m/>
    <s v="No obstacles"/>
    <m/>
    <m/>
    <m/>
    <m/>
    <m/>
    <m/>
    <m/>
    <b v="1"/>
    <m/>
    <s v="Maybe"/>
    <m/>
    <s v="All services are accessible"/>
    <m/>
    <m/>
    <m/>
    <m/>
    <m/>
    <b v="1"/>
    <m/>
    <m/>
    <m/>
    <s v="All services are accessible"/>
    <m/>
    <m/>
    <m/>
    <m/>
    <m/>
    <b v="1"/>
    <m/>
    <m/>
    <m/>
    <s v="Yes"/>
    <m/>
    <s v="School dropout Neglect Being orphaned or losing care"/>
    <m/>
    <m/>
    <m/>
    <b v="1"/>
    <m/>
    <m/>
    <m/>
    <m/>
    <b v="1"/>
    <m/>
    <b v="1"/>
    <m/>
    <m/>
    <m/>
    <m/>
    <m/>
    <m/>
    <m/>
    <m/>
    <s v="Relatives Siblings Doctor"/>
    <m/>
    <b v="1"/>
    <m/>
    <m/>
    <m/>
    <b v="1"/>
    <m/>
    <m/>
    <m/>
    <m/>
    <b v="1"/>
    <m/>
    <m/>
    <m/>
    <s v="Quraan Awareness / educational activities / psychosocial support Entertainement activities Hand crafts"/>
    <m/>
    <b v="1"/>
    <b v="1"/>
    <m/>
    <b v="1"/>
    <b v="1"/>
    <m/>
    <m/>
    <m/>
    <s v="Children separated from their parents Children who have been associated with fighting forces"/>
    <b v="1"/>
    <m/>
    <m/>
    <m/>
    <b v="1"/>
    <m/>
    <m/>
    <s v="Yes"/>
    <m/>
    <s v="Lack of awareness"/>
    <b v="1"/>
    <m/>
    <m/>
    <m/>
    <m/>
    <m/>
    <m/>
    <m/>
    <m/>
    <m/>
    <s v="No"/>
    <m/>
    <m/>
    <s v="No"/>
    <m/>
    <m/>
    <s v="No"/>
    <m/>
    <s v="uuid:9af9cdc0-055a-4526-bd70-91571cb195d4"/>
    <n v="73107693"/>
    <s v="9af9cdc0-055a-4526-bd70-91571cb195d4"/>
    <d v="2021-01-20T13:01:52"/>
    <n v="57"/>
    <m/>
    <n v="-1"/>
    <m/>
    <m/>
    <s v="202101191358"/>
    <n v="1999"/>
    <s v="nsenumerator"/>
    <n v="569832"/>
  </r>
  <r>
    <s v="2021-01-20T11:12:46.995+03:00"/>
    <s v="2021-01-20T11:50:27.916+03:00"/>
    <m/>
    <s v="محمود اليوسف "/>
    <x v="1"/>
    <m/>
    <d v="2021-01-20T00:00:00"/>
    <s v="Idleb"/>
    <s v="All"/>
    <s v="Yes"/>
    <n v="42"/>
    <s v="31-50 Years"/>
    <s v="Female"/>
    <s v="Married"/>
    <s v="Host"/>
    <m/>
    <n v="0"/>
    <n v="0"/>
    <s v="Yes"/>
    <n v="0"/>
    <n v="0"/>
    <n v="2"/>
    <s v="2"/>
    <n v="1"/>
    <s v="3"/>
    <n v="1"/>
    <n v="4"/>
    <n v="6"/>
    <n v="1"/>
    <n v="0"/>
    <n v="1"/>
    <n v="1000"/>
    <n v="800"/>
    <n v="-200"/>
    <s v="عمل الأب "/>
    <m/>
    <s v="Primary health care facility Emergency services-ambulance"/>
    <m/>
    <b v="1"/>
    <m/>
    <b v="1"/>
    <m/>
    <m/>
    <m/>
    <m/>
    <n v="5"/>
    <s v="Walking"/>
    <m/>
    <s v="Do not know"/>
    <s v="عيادة أطفال "/>
    <s v="Do not know"/>
    <m/>
    <m/>
    <m/>
    <m/>
    <m/>
    <m/>
    <m/>
    <m/>
    <b v="1"/>
    <m/>
    <m/>
    <s v="No"/>
    <m/>
    <m/>
    <m/>
    <m/>
    <s v="Yes"/>
    <s v="Yes"/>
    <m/>
    <s v="Yes"/>
    <s v="Yes"/>
    <m/>
    <m/>
    <m/>
    <m/>
    <m/>
    <m/>
    <m/>
    <m/>
    <m/>
    <m/>
    <m/>
    <s v="Non communicable diseases (NCD) drugs (chronic, cardiac, diabetes, hyper-tension, asthma) Pediatric medicine"/>
    <b v="1"/>
    <b v="1"/>
    <m/>
    <m/>
    <m/>
    <m/>
    <m/>
    <m/>
    <s v="Yes"/>
    <m/>
    <m/>
    <m/>
    <m/>
    <m/>
    <m/>
    <m/>
    <m/>
    <m/>
    <s v="Hospital for normal delivery"/>
    <m/>
    <m/>
    <m/>
    <m/>
    <m/>
    <b v="1"/>
    <m/>
    <m/>
    <m/>
    <m/>
    <m/>
    <m/>
    <m/>
    <m/>
    <m/>
    <m/>
    <m/>
    <m/>
    <m/>
    <m/>
    <m/>
    <m/>
    <m/>
    <s v="I don't know"/>
    <m/>
    <m/>
    <m/>
    <m/>
    <m/>
    <m/>
    <m/>
    <m/>
    <m/>
    <m/>
    <m/>
    <m/>
    <m/>
    <m/>
    <m/>
    <m/>
    <m/>
    <s v="Oil/Fat (oils, fats, butter, ghee etc) Condiments (spices, tea, coffee, sauces etc) or other miscellaneous food Vegetables (including leafy vegetables)"/>
    <m/>
    <m/>
    <b v="1"/>
    <m/>
    <m/>
    <m/>
    <m/>
    <m/>
    <m/>
    <b v="1"/>
    <b v="1"/>
    <n v="3"/>
    <s v="not divers"/>
    <s v="Do not know"/>
    <m/>
    <s v="High food prices/no money to buy Other"/>
    <m/>
    <b v="1"/>
    <m/>
    <m/>
    <m/>
    <m/>
    <b v="1"/>
    <s v="سوء الوضع المادي للأسرة "/>
    <s v="Do not know"/>
    <m/>
    <s v="Do not know"/>
    <m/>
    <m/>
    <m/>
    <m/>
    <m/>
    <m/>
    <m/>
    <s v="No – my children don't need this"/>
    <s v="No"/>
    <m/>
    <m/>
    <m/>
    <s v="0"/>
    <s v="0"/>
    <s v="No"/>
    <s v="No - no difficulty"/>
    <s v="No - no difficulty"/>
    <m/>
    <m/>
    <m/>
    <m/>
    <m/>
    <m/>
    <m/>
    <m/>
    <m/>
    <m/>
    <m/>
    <m/>
    <m/>
    <s v="Anxiety Hopelessness"/>
    <m/>
    <m/>
    <m/>
    <m/>
    <m/>
    <b v="1"/>
    <m/>
    <m/>
    <b v="1"/>
    <m/>
    <m/>
    <m/>
    <m/>
    <m/>
    <m/>
    <m/>
    <m/>
    <m/>
    <s v="Adult Men"/>
    <m/>
    <b v="1"/>
    <m/>
    <m/>
    <s v="بسبب المرض وسوء الوضع المادي للأسرة "/>
    <s v="Prayer Speaking to a family member"/>
    <b v="1"/>
    <m/>
    <m/>
    <b v="1"/>
    <m/>
    <m/>
    <m/>
    <m/>
    <m/>
    <m/>
    <m/>
    <s v="Security"/>
    <m/>
    <b v="1"/>
    <m/>
    <m/>
    <m/>
    <m/>
    <m/>
    <m/>
    <m/>
    <s v="Maybe"/>
    <m/>
    <s v="All services are accessible"/>
    <m/>
    <m/>
    <m/>
    <m/>
    <m/>
    <b v="1"/>
    <m/>
    <m/>
    <m/>
    <s v="All services are accessible"/>
    <m/>
    <m/>
    <m/>
    <m/>
    <m/>
    <b v="1"/>
    <m/>
    <m/>
    <m/>
    <s v="Yes"/>
    <m/>
    <s v="Do not know"/>
    <m/>
    <m/>
    <m/>
    <m/>
    <m/>
    <m/>
    <m/>
    <m/>
    <m/>
    <m/>
    <m/>
    <m/>
    <m/>
    <m/>
    <m/>
    <m/>
    <b v="1"/>
    <m/>
    <m/>
    <s v="Parents School teachers Relatives"/>
    <m/>
    <m/>
    <m/>
    <b v="1"/>
    <b v="1"/>
    <b v="1"/>
    <m/>
    <m/>
    <m/>
    <m/>
    <m/>
    <m/>
    <m/>
    <m/>
    <s v="Quraan Sport activity Painting / re-creational activity Entertainement activities"/>
    <b v="1"/>
    <b v="1"/>
    <m/>
    <b v="1"/>
    <m/>
    <b v="1"/>
    <m/>
    <m/>
    <m/>
    <s v="Child-headed households Orphans living in the community"/>
    <m/>
    <m/>
    <b v="1"/>
    <b v="1"/>
    <m/>
    <m/>
    <m/>
    <s v="Yes"/>
    <m/>
    <s v="Opening time not suitable for parents"/>
    <m/>
    <m/>
    <m/>
    <b v="1"/>
    <m/>
    <m/>
    <m/>
    <m/>
    <m/>
    <m/>
    <s v="No"/>
    <m/>
    <m/>
    <s v="No"/>
    <m/>
    <m/>
    <s v="No"/>
    <m/>
    <s v="uuid:4d3cfa63-2bab-439b-88b3-9749ca15960b"/>
    <n v="73107695"/>
    <s v="4d3cfa63-2bab-439b-88b3-9749ca15960b"/>
    <d v="2021-01-20T13:01:53"/>
    <n v="58"/>
    <m/>
    <n v="-1"/>
    <m/>
    <m/>
    <s v="202101191358"/>
    <n v="2261"/>
    <s v="nsenumerator"/>
    <n v="569832"/>
  </r>
  <r>
    <s v="2021-01-20T12:03:20.930+03:00"/>
    <s v="2021-01-20T12:18:53.908+03:00"/>
    <m/>
    <s v="محمود اليوسف"/>
    <x v="1"/>
    <m/>
    <d v="2021-01-20T00:00:00"/>
    <s v="Idleb"/>
    <s v="All"/>
    <s v="Yes"/>
    <n v="50"/>
    <s v="31-50 Years"/>
    <s v="Female"/>
    <s v="Married"/>
    <s v="Host"/>
    <m/>
    <n v="0"/>
    <n v="0"/>
    <s v="Yes"/>
    <n v="0"/>
    <n v="0"/>
    <n v="1"/>
    <s v="1"/>
    <n v="2"/>
    <s v="3"/>
    <n v="5"/>
    <n v="8"/>
    <n v="10"/>
    <n v="0"/>
    <n v="0"/>
    <n v="1"/>
    <n v="1200"/>
    <n v="900"/>
    <n v="-300"/>
    <s v="عمل الأب "/>
    <m/>
    <s v="Primary health care facility"/>
    <m/>
    <b v="1"/>
    <m/>
    <m/>
    <m/>
    <m/>
    <m/>
    <m/>
    <n v="10"/>
    <s v="Walking"/>
    <m/>
    <s v="Do not know"/>
    <s v="عيادة أطفال "/>
    <s v="There are no significant difficulties"/>
    <m/>
    <m/>
    <m/>
    <m/>
    <m/>
    <m/>
    <m/>
    <m/>
    <m/>
    <b v="1"/>
    <m/>
    <s v="Do not know"/>
    <m/>
    <m/>
    <m/>
    <m/>
    <s v="No"/>
    <m/>
    <m/>
    <m/>
    <m/>
    <m/>
    <m/>
    <m/>
    <m/>
    <m/>
    <m/>
    <m/>
    <m/>
    <m/>
    <m/>
    <m/>
    <s v="Drugs are mostly available"/>
    <m/>
    <m/>
    <m/>
    <m/>
    <m/>
    <m/>
    <b v="1"/>
    <m/>
    <s v="Yes"/>
    <m/>
    <m/>
    <m/>
    <m/>
    <m/>
    <m/>
    <m/>
    <m/>
    <m/>
    <s v="Hospital for normal delivery"/>
    <m/>
    <m/>
    <m/>
    <m/>
    <m/>
    <b v="1"/>
    <m/>
    <m/>
    <m/>
    <m/>
    <m/>
    <m/>
    <m/>
    <m/>
    <m/>
    <m/>
    <m/>
    <m/>
    <m/>
    <m/>
    <m/>
    <m/>
    <m/>
    <s v="I don't know"/>
    <m/>
    <m/>
    <m/>
    <m/>
    <m/>
    <m/>
    <m/>
    <m/>
    <m/>
    <m/>
    <m/>
    <m/>
    <m/>
    <m/>
    <m/>
    <m/>
    <m/>
    <s v="Vegetables (including leafy vegetables) Oil/Fat (oils, fats, butter, ghee etc)"/>
    <m/>
    <m/>
    <b v="1"/>
    <m/>
    <m/>
    <m/>
    <m/>
    <m/>
    <m/>
    <b v="1"/>
    <m/>
    <n v="2"/>
    <s v="not divers"/>
    <s v="Do not know"/>
    <m/>
    <s v="High food prices/no money to buy Market is too far"/>
    <m/>
    <b v="1"/>
    <b v="1"/>
    <m/>
    <m/>
    <m/>
    <m/>
    <m/>
    <s v="Do not know"/>
    <m/>
    <s v="Do not know"/>
    <m/>
    <m/>
    <m/>
    <m/>
    <m/>
    <m/>
    <m/>
    <s v="No – my children don't need this"/>
    <s v="No"/>
    <m/>
    <m/>
    <m/>
    <s v="0"/>
    <s v="0"/>
    <s v="I prefer not to answer"/>
    <m/>
    <m/>
    <m/>
    <m/>
    <m/>
    <m/>
    <m/>
    <m/>
    <m/>
    <m/>
    <m/>
    <m/>
    <m/>
    <m/>
    <m/>
    <s v="No problems"/>
    <m/>
    <m/>
    <m/>
    <m/>
    <m/>
    <m/>
    <m/>
    <m/>
    <m/>
    <m/>
    <m/>
    <m/>
    <m/>
    <m/>
    <m/>
    <b v="1"/>
    <m/>
    <m/>
    <m/>
    <m/>
    <m/>
    <m/>
    <m/>
    <m/>
    <m/>
    <m/>
    <m/>
    <m/>
    <m/>
    <m/>
    <m/>
    <m/>
    <m/>
    <m/>
    <m/>
    <m/>
    <s v="Do not know"/>
    <m/>
    <m/>
    <m/>
    <m/>
    <m/>
    <m/>
    <b v="1"/>
    <m/>
    <m/>
    <s v="Maybe"/>
    <m/>
    <s v="All services are accessible"/>
    <m/>
    <m/>
    <m/>
    <m/>
    <m/>
    <b v="1"/>
    <m/>
    <m/>
    <m/>
    <s v="All services are accessible"/>
    <m/>
    <m/>
    <m/>
    <m/>
    <m/>
    <b v="1"/>
    <m/>
    <m/>
    <m/>
    <s v="Yes"/>
    <m/>
    <s v="Early marriage Neglect School dropout Psychological stress"/>
    <m/>
    <m/>
    <m/>
    <b v="1"/>
    <m/>
    <m/>
    <b v="1"/>
    <m/>
    <b v="1"/>
    <m/>
    <m/>
    <m/>
    <m/>
    <b v="1"/>
    <m/>
    <m/>
    <m/>
    <m/>
    <m/>
    <s v="School teachers Parents Relatives Doctor"/>
    <m/>
    <m/>
    <m/>
    <b v="1"/>
    <b v="1"/>
    <b v="1"/>
    <m/>
    <m/>
    <m/>
    <m/>
    <b v="1"/>
    <m/>
    <m/>
    <m/>
    <s v="Hand crafts Quraan Entertainement activities"/>
    <m/>
    <b v="1"/>
    <b v="1"/>
    <m/>
    <m/>
    <b v="1"/>
    <m/>
    <m/>
    <m/>
    <s v="Children who have been associated with fighting forces Orphans living in the community"/>
    <m/>
    <m/>
    <b v="1"/>
    <m/>
    <b v="1"/>
    <m/>
    <m/>
    <s v="Yes"/>
    <m/>
    <s v="Do not know"/>
    <m/>
    <m/>
    <m/>
    <m/>
    <m/>
    <m/>
    <m/>
    <b v="1"/>
    <m/>
    <m/>
    <s v="No"/>
    <m/>
    <m/>
    <s v="No"/>
    <m/>
    <m/>
    <s v="No"/>
    <m/>
    <s v="uuid:d8abb4ed-9022-462e-b893-a9180cd74d97"/>
    <n v="73107697"/>
    <s v="d8abb4ed-9022-462e-b893-a9180cd74d97"/>
    <d v="2021-01-20T13:01:54"/>
    <n v="59"/>
    <m/>
    <n v="-1"/>
    <m/>
    <m/>
    <s v="202101191358"/>
    <n v="933"/>
    <s v="nsenumerator"/>
    <n v="569832"/>
  </r>
  <r>
    <s v="2021-01-20T12:38:50.859+03:00"/>
    <s v="2021-01-20T12:54:07.160+03:00"/>
    <m/>
    <s v="محمود اليوسف "/>
    <x v="1"/>
    <m/>
    <d v="2021-01-20T00:00:00"/>
    <s v="Idleb"/>
    <s v="All"/>
    <s v="Yes"/>
    <n v="40"/>
    <s v="31-50 Years"/>
    <s v="Female"/>
    <s v="Married"/>
    <s v="IDP"/>
    <d v="2018-11-11T00:00:00"/>
    <n v="0"/>
    <n v="0"/>
    <s v="Yes"/>
    <n v="1"/>
    <n v="1"/>
    <n v="1"/>
    <s v="2"/>
    <n v="1"/>
    <s v="4"/>
    <n v="2"/>
    <n v="6"/>
    <n v="8"/>
    <n v="0"/>
    <n v="0"/>
    <n v="1"/>
    <n v="1200"/>
    <n v="1000"/>
    <n v="-200"/>
    <s v="عمل الأب "/>
    <m/>
    <s v="Primary health care facility"/>
    <m/>
    <b v="1"/>
    <m/>
    <m/>
    <m/>
    <m/>
    <m/>
    <m/>
    <n v="10"/>
    <s v="Walking"/>
    <m/>
    <s v="Do not know"/>
    <s v="عيادة أطفال"/>
    <s v="There are no significant difficulties"/>
    <m/>
    <m/>
    <m/>
    <m/>
    <m/>
    <m/>
    <m/>
    <m/>
    <m/>
    <b v="1"/>
    <m/>
    <s v="No"/>
    <m/>
    <m/>
    <m/>
    <m/>
    <s v="Yes"/>
    <s v="Yes"/>
    <m/>
    <s v="Yes"/>
    <s v="Yes"/>
    <m/>
    <m/>
    <m/>
    <m/>
    <m/>
    <m/>
    <m/>
    <m/>
    <m/>
    <m/>
    <m/>
    <s v="Drugs are mostly available"/>
    <m/>
    <m/>
    <m/>
    <m/>
    <m/>
    <m/>
    <b v="1"/>
    <m/>
    <s v="Yes"/>
    <m/>
    <m/>
    <m/>
    <m/>
    <m/>
    <m/>
    <m/>
    <m/>
    <m/>
    <s v="Hospital for normal delivery"/>
    <m/>
    <m/>
    <m/>
    <m/>
    <m/>
    <b v="1"/>
    <m/>
    <m/>
    <m/>
    <m/>
    <m/>
    <s v="No"/>
    <m/>
    <m/>
    <m/>
    <m/>
    <m/>
    <m/>
    <m/>
    <m/>
    <m/>
    <m/>
    <m/>
    <s v="I don't know"/>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Child will not eat certain foods"/>
    <m/>
    <b v="1"/>
    <m/>
    <m/>
    <m/>
    <b v="1"/>
    <m/>
    <m/>
    <s v="Do not know"/>
    <m/>
    <s v="Do not know"/>
    <m/>
    <m/>
    <m/>
    <m/>
    <m/>
    <m/>
    <m/>
    <s v="No – my children don't need this"/>
    <s v="No"/>
    <s v="No"/>
    <m/>
    <m/>
    <s v="1"/>
    <s v="0"/>
    <s v="No"/>
    <s v="No - no difficulty"/>
    <s v="No - no difficulty"/>
    <m/>
    <m/>
    <m/>
    <m/>
    <m/>
    <m/>
    <m/>
    <m/>
    <m/>
    <m/>
    <m/>
    <m/>
    <m/>
    <s v="No problems"/>
    <m/>
    <m/>
    <m/>
    <m/>
    <m/>
    <m/>
    <m/>
    <m/>
    <m/>
    <m/>
    <m/>
    <m/>
    <m/>
    <m/>
    <m/>
    <b v="1"/>
    <m/>
    <m/>
    <m/>
    <m/>
    <m/>
    <m/>
    <m/>
    <m/>
    <m/>
    <m/>
    <m/>
    <m/>
    <m/>
    <m/>
    <m/>
    <m/>
    <m/>
    <m/>
    <m/>
    <m/>
    <s v="No obstacles"/>
    <m/>
    <m/>
    <m/>
    <m/>
    <m/>
    <m/>
    <m/>
    <b v="1"/>
    <m/>
    <s v="Maybe"/>
    <m/>
    <s v="Do not know"/>
    <m/>
    <m/>
    <m/>
    <m/>
    <m/>
    <m/>
    <b v="1"/>
    <m/>
    <m/>
    <s v="Do not know"/>
    <m/>
    <m/>
    <m/>
    <m/>
    <m/>
    <m/>
    <b v="1"/>
    <m/>
    <m/>
    <s v="Yes"/>
    <m/>
    <s v="Begging Early marriage Neglect"/>
    <m/>
    <m/>
    <m/>
    <m/>
    <m/>
    <b v="1"/>
    <b v="1"/>
    <m/>
    <b v="1"/>
    <m/>
    <m/>
    <m/>
    <m/>
    <m/>
    <m/>
    <m/>
    <m/>
    <m/>
    <m/>
    <s v="Neighbours Parents Relatives Women and Child support centers"/>
    <m/>
    <m/>
    <b v="1"/>
    <m/>
    <b v="1"/>
    <b v="1"/>
    <m/>
    <m/>
    <m/>
    <b v="1"/>
    <m/>
    <m/>
    <m/>
    <m/>
    <s v="Sport activity Quraan Painting / re-creational activity Entertainement activities"/>
    <b v="1"/>
    <b v="1"/>
    <m/>
    <b v="1"/>
    <m/>
    <b v="1"/>
    <m/>
    <m/>
    <m/>
    <s v="I don't know"/>
    <m/>
    <m/>
    <m/>
    <m/>
    <m/>
    <m/>
    <b v="1"/>
    <s v="Yes"/>
    <m/>
    <s v="Do not know"/>
    <m/>
    <m/>
    <m/>
    <m/>
    <m/>
    <m/>
    <m/>
    <b v="1"/>
    <m/>
    <m/>
    <s v="No"/>
    <m/>
    <m/>
    <s v="No"/>
    <m/>
    <m/>
    <s v="No"/>
    <m/>
    <s v="uuid:e1fbccf3-dfdd-4267-b11a-8c7e54f001c1"/>
    <n v="73107698"/>
    <s v="e1fbccf3-dfdd-4267-b11a-8c7e54f001c1"/>
    <d v="2021-01-20T13:01:55"/>
    <n v="60"/>
    <m/>
    <n v="-1"/>
    <m/>
    <m/>
    <s v="202101191358"/>
    <n v="917"/>
    <s v="nsenumerator"/>
    <n v="569832"/>
  </r>
  <r>
    <s v="2021-01-20T12:59:33.507+03:00"/>
    <s v="2021-01-20T13:26:46.381+03:00"/>
    <m/>
    <s v="محمود اليوسف "/>
    <x v="1"/>
    <m/>
    <d v="2021-01-20T00:00:00"/>
    <s v="Idleb"/>
    <s v="All"/>
    <s v="Yes"/>
    <n v="66"/>
    <s v="Elderly&gt;60"/>
    <s v="Female"/>
    <s v="Married"/>
    <s v="Host"/>
    <m/>
    <n v="0"/>
    <n v="1"/>
    <s v="Yes"/>
    <n v="0"/>
    <n v="0"/>
    <n v="0"/>
    <s v="0"/>
    <n v="0"/>
    <s v="0"/>
    <n v="1"/>
    <n v="1"/>
    <n v="3"/>
    <n v="1"/>
    <n v="0"/>
    <n v="1"/>
    <n v="1100"/>
    <n v="1000"/>
    <n v="-100"/>
    <s v="1"/>
    <m/>
    <s v="Primary health care facility Emergency services-ambulance"/>
    <m/>
    <b v="1"/>
    <m/>
    <b v="1"/>
    <m/>
    <m/>
    <m/>
    <m/>
    <n v="5"/>
    <s v="Walking"/>
    <m/>
    <s v="Do not know"/>
    <s v="مركز علاج فيزيائي "/>
    <s v="There are no significant difficulties"/>
    <m/>
    <m/>
    <m/>
    <m/>
    <m/>
    <m/>
    <m/>
    <m/>
    <m/>
    <b v="1"/>
    <m/>
    <s v="Do not know"/>
    <m/>
    <m/>
    <m/>
    <m/>
    <s v="No"/>
    <m/>
    <m/>
    <m/>
    <m/>
    <m/>
    <m/>
    <m/>
    <m/>
    <m/>
    <m/>
    <m/>
    <m/>
    <m/>
    <m/>
    <m/>
    <s v="Non communicable diseases (NCD) drugs (chronic, cardiac, diabetes, hyper-tension, asthma)"/>
    <b v="1"/>
    <m/>
    <m/>
    <m/>
    <m/>
    <m/>
    <m/>
    <m/>
    <s v="Yes"/>
    <m/>
    <m/>
    <m/>
    <m/>
    <m/>
    <m/>
    <m/>
    <m/>
    <m/>
    <s v="Hospital for normal delivery"/>
    <m/>
    <m/>
    <m/>
    <m/>
    <m/>
    <b v="1"/>
    <m/>
    <m/>
    <m/>
    <m/>
    <m/>
    <m/>
    <m/>
    <m/>
    <m/>
    <m/>
    <m/>
    <m/>
    <m/>
    <m/>
    <m/>
    <m/>
    <m/>
    <s v="I don't know"/>
    <m/>
    <m/>
    <m/>
    <m/>
    <m/>
    <m/>
    <m/>
    <m/>
    <m/>
    <m/>
    <m/>
    <m/>
    <m/>
    <m/>
    <m/>
    <m/>
    <m/>
    <m/>
    <m/>
    <m/>
    <m/>
    <m/>
    <m/>
    <m/>
    <m/>
    <m/>
    <m/>
    <m/>
    <m/>
    <m/>
    <m/>
    <s v="Do not know"/>
    <m/>
    <s v="High food prices/no money to buy Market is too far"/>
    <m/>
    <b v="1"/>
    <b v="1"/>
    <m/>
    <m/>
    <m/>
    <m/>
    <m/>
    <s v="Do not know"/>
    <m/>
    <s v="Do not know"/>
    <m/>
    <m/>
    <m/>
    <m/>
    <m/>
    <m/>
    <m/>
    <m/>
    <m/>
    <m/>
    <m/>
    <m/>
    <s v="0"/>
    <s v="0"/>
    <s v="No"/>
    <s v="No - no difficulty"/>
    <s v="No - no difficulty"/>
    <m/>
    <m/>
    <m/>
    <m/>
    <m/>
    <m/>
    <m/>
    <m/>
    <m/>
    <m/>
    <m/>
    <m/>
    <m/>
    <s v="No problems"/>
    <m/>
    <m/>
    <m/>
    <m/>
    <m/>
    <m/>
    <m/>
    <m/>
    <m/>
    <m/>
    <m/>
    <m/>
    <m/>
    <m/>
    <m/>
    <b v="1"/>
    <m/>
    <m/>
    <m/>
    <m/>
    <m/>
    <m/>
    <m/>
    <m/>
    <m/>
    <m/>
    <m/>
    <m/>
    <m/>
    <m/>
    <m/>
    <m/>
    <m/>
    <m/>
    <m/>
    <m/>
    <s v="Do not know"/>
    <m/>
    <m/>
    <m/>
    <m/>
    <m/>
    <m/>
    <b v="1"/>
    <m/>
    <m/>
    <s v="Maybe"/>
    <m/>
    <s v="Do not know"/>
    <m/>
    <m/>
    <m/>
    <m/>
    <m/>
    <m/>
    <b v="1"/>
    <m/>
    <m/>
    <s v="Do not know"/>
    <m/>
    <m/>
    <m/>
    <m/>
    <m/>
    <m/>
    <b v="1"/>
    <m/>
    <m/>
    <s v="Yes"/>
    <m/>
    <s v="Physical abuse Desire to join armed groups Psychological stress"/>
    <m/>
    <m/>
    <b v="1"/>
    <m/>
    <m/>
    <m/>
    <m/>
    <b v="1"/>
    <m/>
    <m/>
    <m/>
    <m/>
    <m/>
    <b v="1"/>
    <m/>
    <m/>
    <m/>
    <m/>
    <m/>
    <s v="School teachers Parents"/>
    <m/>
    <m/>
    <m/>
    <b v="1"/>
    <b v="1"/>
    <m/>
    <m/>
    <m/>
    <m/>
    <m/>
    <m/>
    <m/>
    <m/>
    <m/>
    <s v="Quraan Entertainement activities Painting / re-creational activity"/>
    <m/>
    <b v="1"/>
    <m/>
    <b v="1"/>
    <m/>
    <b v="1"/>
    <m/>
    <m/>
    <m/>
    <s v="Children who have been associated with fighting forces Children separated from their parents"/>
    <b v="1"/>
    <m/>
    <m/>
    <m/>
    <b v="1"/>
    <m/>
    <m/>
    <s v="Yes"/>
    <m/>
    <s v="Do not know"/>
    <m/>
    <m/>
    <m/>
    <m/>
    <m/>
    <m/>
    <m/>
    <b v="1"/>
    <m/>
    <m/>
    <m/>
    <m/>
    <m/>
    <s v="No"/>
    <m/>
    <m/>
    <s v="No"/>
    <m/>
    <s v="uuid:4d4b98e6-45cd-484d-ab06-e642e63e90b3"/>
    <n v="73107699"/>
    <s v="4d4b98e6-45cd-484d-ab06-e642e63e90b3"/>
    <d v="2021-01-20T13:01:55"/>
    <n v="61"/>
    <m/>
    <n v="-1"/>
    <m/>
    <m/>
    <s v="202101191358"/>
    <n v="1633"/>
    <s v="nsenumerator"/>
    <n v="569832"/>
  </r>
  <r>
    <s v="2021-01-20T14:05:28.875+03:00"/>
    <s v="2021-01-20T14:24:43.803+03:00"/>
    <m/>
    <s v="محمود اليوسف "/>
    <x v="1"/>
    <m/>
    <d v="2021-01-20T00:00:00"/>
    <s v="Idleb"/>
    <s v="All"/>
    <s v="Yes"/>
    <n v="37"/>
    <s v="31-50 Years"/>
    <s v="Female"/>
    <s v="Married"/>
    <s v="Host"/>
    <m/>
    <n v="0"/>
    <n v="0"/>
    <s v="Yes"/>
    <n v="0"/>
    <n v="1"/>
    <n v="0"/>
    <s v="1"/>
    <n v="2"/>
    <s v="3"/>
    <n v="1"/>
    <n v="4"/>
    <n v="6"/>
    <n v="0"/>
    <n v="0"/>
    <n v="1"/>
    <n v="800"/>
    <n v="750"/>
    <n v="-50"/>
    <s v="عمل الأب "/>
    <m/>
    <s v="Primary health care facility"/>
    <m/>
    <b v="1"/>
    <m/>
    <m/>
    <m/>
    <m/>
    <m/>
    <m/>
    <n v="10"/>
    <s v="Walking"/>
    <m/>
    <s v="Do not know"/>
    <s v="صيدلية مجانية "/>
    <s v="Do not know"/>
    <m/>
    <m/>
    <m/>
    <m/>
    <m/>
    <m/>
    <m/>
    <m/>
    <b v="1"/>
    <m/>
    <m/>
    <s v="No"/>
    <m/>
    <m/>
    <m/>
    <m/>
    <s v="Yes"/>
    <s v="Yes"/>
    <m/>
    <s v="Yes"/>
    <s v="Yes"/>
    <m/>
    <m/>
    <m/>
    <m/>
    <m/>
    <m/>
    <m/>
    <m/>
    <m/>
    <m/>
    <m/>
    <s v="Non communicable diseases (NCD) drugs (chronic, cardiac, diabetes, hyper-tension, asthma) Pediatric medicine"/>
    <b v="1"/>
    <b v="1"/>
    <m/>
    <m/>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Do not know"/>
    <m/>
    <s v="High food prices/no money to buy"/>
    <m/>
    <b v="1"/>
    <m/>
    <m/>
    <m/>
    <m/>
    <m/>
    <m/>
    <s v="Do not know"/>
    <m/>
    <s v="Do not know"/>
    <m/>
    <m/>
    <m/>
    <m/>
    <m/>
    <m/>
    <m/>
    <s v="No – my children don't need this"/>
    <s v="No"/>
    <m/>
    <m/>
    <m/>
    <s v="1"/>
    <s v="0"/>
    <s v="No"/>
    <s v="No - no difficulty"/>
    <s v="No - no difficulty"/>
    <m/>
    <m/>
    <m/>
    <m/>
    <m/>
    <m/>
    <m/>
    <m/>
    <m/>
    <m/>
    <m/>
    <m/>
    <m/>
    <s v="Do not know"/>
    <m/>
    <m/>
    <m/>
    <m/>
    <m/>
    <m/>
    <m/>
    <m/>
    <m/>
    <m/>
    <m/>
    <m/>
    <m/>
    <m/>
    <m/>
    <m/>
    <b v="1"/>
    <m/>
    <m/>
    <m/>
    <m/>
    <m/>
    <m/>
    <m/>
    <m/>
    <m/>
    <m/>
    <m/>
    <m/>
    <m/>
    <m/>
    <m/>
    <m/>
    <m/>
    <m/>
    <m/>
    <s v="Lack of awareness of the services Stigma"/>
    <b v="1"/>
    <m/>
    <m/>
    <m/>
    <b v="1"/>
    <m/>
    <m/>
    <m/>
    <m/>
    <s v="Maybe"/>
    <m/>
    <s v="All services are accessible"/>
    <m/>
    <m/>
    <m/>
    <m/>
    <m/>
    <b v="1"/>
    <m/>
    <m/>
    <m/>
    <s v="Do not know"/>
    <m/>
    <m/>
    <m/>
    <m/>
    <m/>
    <m/>
    <b v="1"/>
    <m/>
    <m/>
    <s v="Yes"/>
    <m/>
    <s v="Do not know"/>
    <m/>
    <m/>
    <m/>
    <m/>
    <m/>
    <m/>
    <m/>
    <m/>
    <m/>
    <m/>
    <m/>
    <m/>
    <m/>
    <m/>
    <m/>
    <m/>
    <b v="1"/>
    <m/>
    <m/>
    <s v="Parents Relatives Community/social workers"/>
    <m/>
    <m/>
    <m/>
    <m/>
    <b v="1"/>
    <b v="1"/>
    <m/>
    <b v="1"/>
    <m/>
    <m/>
    <m/>
    <m/>
    <m/>
    <m/>
    <s v="Quraan Sport activity Painting / re-creational activity"/>
    <b v="1"/>
    <b v="1"/>
    <m/>
    <b v="1"/>
    <m/>
    <m/>
    <m/>
    <m/>
    <m/>
    <s v="Children who have been associated with fighting forces Child-headed households Children separated from their parents Orphans living in the community"/>
    <b v="1"/>
    <m/>
    <b v="1"/>
    <b v="1"/>
    <b v="1"/>
    <m/>
    <m/>
    <s v="Yes"/>
    <m/>
    <s v="Do not know"/>
    <m/>
    <m/>
    <m/>
    <m/>
    <m/>
    <m/>
    <m/>
    <b v="1"/>
    <m/>
    <m/>
    <s v="No"/>
    <m/>
    <m/>
    <s v="No"/>
    <m/>
    <m/>
    <s v="No"/>
    <m/>
    <s v="uuid:5b1d2b1d-c0cb-4422-b045-6b5604b2a57c"/>
    <n v="73107700"/>
    <s v="5b1d2b1d-c0cb-4422-b045-6b5604b2a57c"/>
    <d v="2021-01-20T13:01:56"/>
    <n v="62"/>
    <m/>
    <n v="-1"/>
    <m/>
    <m/>
    <s v="202101191358"/>
    <n v="1155"/>
    <s v="nsenumerator"/>
    <n v="569832"/>
  </r>
  <r>
    <s v="2021-01-20T10:25:40.838+03:00"/>
    <s v="2021-01-20T11:17:22.174+03:00"/>
    <m/>
    <s v="كوثر برادعي"/>
    <x v="1"/>
    <m/>
    <d v="2021-01-20T00:00:00"/>
    <s v="Idleb"/>
    <s v="All"/>
    <s v="Yes"/>
    <n v="36"/>
    <s v="31-50 Years"/>
    <s v="Male"/>
    <s v="Married"/>
    <s v="IDP"/>
    <d v="2020-01-01T00:00:00"/>
    <n v="1"/>
    <n v="0"/>
    <s v="Yes"/>
    <n v="1"/>
    <n v="1"/>
    <n v="1"/>
    <s v="2"/>
    <n v="6"/>
    <s v="9"/>
    <n v="1"/>
    <n v="10"/>
    <n v="12"/>
    <n v="0"/>
    <n v="0"/>
    <n v="1"/>
    <n v="500"/>
    <n v="200"/>
    <n v="-300"/>
    <s v="عامل متطوع"/>
    <m/>
    <s v="Hospital Specialist services"/>
    <b v="1"/>
    <m/>
    <b v="1"/>
    <m/>
    <m/>
    <m/>
    <m/>
    <m/>
    <n v="999"/>
    <s v="Private car"/>
    <m/>
    <s v="Yes"/>
    <s v="Do not know"/>
    <s v="Inaccessible due to cost"/>
    <m/>
    <m/>
    <m/>
    <b v="1"/>
    <m/>
    <m/>
    <m/>
    <m/>
    <m/>
    <m/>
    <m/>
    <s v="Yes"/>
    <s v="Yes"/>
    <s v="توعية عن وباء كورونا وطرق الوقاية  عن فيروس كورونا"/>
    <s v="No"/>
    <m/>
    <s v="Yes"/>
    <s v="No"/>
    <s v="Far distance"/>
    <m/>
    <m/>
    <m/>
    <m/>
    <m/>
    <m/>
    <m/>
    <m/>
    <m/>
    <m/>
    <m/>
    <m/>
    <m/>
    <s v="Drugs are mostly available"/>
    <m/>
    <m/>
    <m/>
    <m/>
    <m/>
    <m/>
    <b v="1"/>
    <m/>
    <s v="No"/>
    <s v="Cultural factors No services available"/>
    <m/>
    <m/>
    <b v="1"/>
    <m/>
    <b v="1"/>
    <m/>
    <m/>
    <m/>
    <s v="Hospital for normal delivery"/>
    <m/>
    <m/>
    <m/>
    <m/>
    <m/>
    <b v="1"/>
    <m/>
    <m/>
    <m/>
    <m/>
    <m/>
    <s v="No"/>
    <m/>
    <m/>
    <m/>
    <m/>
    <m/>
    <m/>
    <m/>
    <m/>
    <m/>
    <m/>
    <m/>
    <s v="Yes – I have"/>
    <s v="One Time"/>
    <m/>
    <m/>
    <s v="Legumes and nuts e.g. hommos, fouls, beans, chick peas, lentils Vegetables (including leafy vegetables) Oil/Fat (oils, fats, butter, ghee etc)"/>
    <m/>
    <b v="1"/>
    <b v="1"/>
    <m/>
    <m/>
    <m/>
    <m/>
    <m/>
    <m/>
    <b v="1"/>
    <m/>
    <n v="3"/>
    <s v="not divers"/>
    <s v="Legumes and nuts e.g. hommos, fouls, beans, chick peas, lentils Oil/Fat (oils, fats, butter, ghee etc) Vegetables (including leafy vegetables)"/>
    <m/>
    <b v="1"/>
    <b v="1"/>
    <m/>
    <m/>
    <m/>
    <m/>
    <m/>
    <m/>
    <b v="1"/>
    <m/>
    <n v="3"/>
    <s v="not divers"/>
    <s v="Yes"/>
    <m/>
    <s v="High food prices/no money to buy Market is too far"/>
    <m/>
    <b v="1"/>
    <b v="1"/>
    <m/>
    <m/>
    <m/>
    <m/>
    <m/>
    <s v="Yes"/>
    <m/>
    <s v="Yes"/>
    <s v="High food prices/no money to buy Market is too far"/>
    <b v="1"/>
    <b v="1"/>
    <m/>
    <m/>
    <m/>
    <m/>
    <s v="Do not know"/>
    <s v="No"/>
    <s v="No"/>
    <m/>
    <m/>
    <s v="1"/>
    <s v="1"/>
    <s v="No"/>
    <s v="No - no difficulty"/>
    <s v="No - no difficulty"/>
    <m/>
    <m/>
    <m/>
    <m/>
    <m/>
    <m/>
    <m/>
    <m/>
    <m/>
    <m/>
    <m/>
    <m/>
    <m/>
    <s v="Econimic moodwings"/>
    <m/>
    <m/>
    <m/>
    <b v="1"/>
    <b v="1"/>
    <m/>
    <m/>
    <m/>
    <m/>
    <m/>
    <m/>
    <m/>
    <m/>
    <m/>
    <m/>
    <m/>
    <m/>
    <m/>
    <s v="Children"/>
    <m/>
    <m/>
    <b v="1"/>
    <m/>
    <s v="بسبب الانقطاع عن التعليم والنزوح"/>
    <s v="Speaking to a family member Prayer"/>
    <b v="1"/>
    <m/>
    <m/>
    <b v="1"/>
    <m/>
    <m/>
    <m/>
    <m/>
    <m/>
    <m/>
    <m/>
    <s v="Accessibility"/>
    <m/>
    <m/>
    <b v="1"/>
    <m/>
    <m/>
    <m/>
    <m/>
    <m/>
    <m/>
    <s v="Yes"/>
    <m/>
    <s v="Do not know"/>
    <m/>
    <m/>
    <m/>
    <m/>
    <m/>
    <m/>
    <b v="1"/>
    <m/>
    <m/>
    <s v="Do not know"/>
    <m/>
    <m/>
    <m/>
    <m/>
    <m/>
    <m/>
    <b v="1"/>
    <m/>
    <m/>
    <s v="Yes"/>
    <m/>
    <s v="Kidnapping School dropout Neglect"/>
    <b v="1"/>
    <m/>
    <m/>
    <b v="1"/>
    <m/>
    <m/>
    <m/>
    <m/>
    <b v="1"/>
    <m/>
    <m/>
    <m/>
    <m/>
    <m/>
    <m/>
    <m/>
    <m/>
    <m/>
    <m/>
    <s v="Judicial or criminal authority Community leaders (trusted people in the community)"/>
    <m/>
    <m/>
    <m/>
    <m/>
    <m/>
    <m/>
    <b v="1"/>
    <m/>
    <b v="1"/>
    <m/>
    <m/>
    <m/>
    <m/>
    <m/>
    <s v="Sport activity Quraan Entertainement activities Hand crafts"/>
    <b v="1"/>
    <b v="1"/>
    <b v="1"/>
    <m/>
    <m/>
    <b v="1"/>
    <m/>
    <m/>
    <m/>
    <s v="Children living on the street Child-headed households"/>
    <m/>
    <b v="1"/>
    <m/>
    <b v="1"/>
    <m/>
    <m/>
    <m/>
    <s v="Yes"/>
    <m/>
    <s v="Lack of transportation"/>
    <m/>
    <m/>
    <b v="1"/>
    <m/>
    <m/>
    <m/>
    <m/>
    <m/>
    <m/>
    <m/>
    <s v="No"/>
    <m/>
    <m/>
    <s v="No"/>
    <m/>
    <m/>
    <s v="No"/>
    <m/>
    <s v="uuid:20a1d74a-192c-4e6d-b7ec-74282ce4b347"/>
    <n v="73107851"/>
    <s v="20a1d74a-192c-4e6d-b7ec-74282ce4b347"/>
    <d v="2021-01-20T13:04:02"/>
    <n v="63"/>
    <m/>
    <n v="-1"/>
    <m/>
    <m/>
    <s v="202101191358"/>
    <n v="3102"/>
    <s v="nsenumerator"/>
    <n v="569832"/>
  </r>
  <r>
    <s v="2021-01-20T10:53:13.347+03:00"/>
    <s v="2021-01-20T11:21:51.053+03:00"/>
    <s v="0"/>
    <s v="كوثر برادعي"/>
    <x v="1"/>
    <m/>
    <d v="2021-01-20T00:00:00"/>
    <s v="Idleb"/>
    <s v="All"/>
    <s v="Yes"/>
    <n v="18"/>
    <s v="18-30 Years"/>
    <s v="Male"/>
    <s v="Married"/>
    <s v="Host"/>
    <m/>
    <n v="1"/>
    <n v="1"/>
    <s v="Yes"/>
    <n v="0"/>
    <n v="1"/>
    <n v="0"/>
    <s v="1"/>
    <n v="1"/>
    <s v="2"/>
    <n v="3"/>
    <n v="5"/>
    <n v="9"/>
    <n v="1"/>
    <n v="0"/>
    <n v="1"/>
    <n v="400"/>
    <n v="20"/>
    <n v="-380"/>
    <s v="أعمال حرة"/>
    <m/>
    <s v="No services"/>
    <m/>
    <m/>
    <m/>
    <m/>
    <m/>
    <m/>
    <b v="1"/>
    <m/>
    <m/>
    <m/>
    <m/>
    <s v="Do not know"/>
    <s v="مستوصف ومعالجة فيزيائي"/>
    <s v="There are no significant difficulties"/>
    <m/>
    <m/>
    <m/>
    <m/>
    <m/>
    <m/>
    <m/>
    <m/>
    <m/>
    <b v="1"/>
    <m/>
    <s v="No"/>
    <m/>
    <m/>
    <m/>
    <m/>
    <s v="No"/>
    <m/>
    <m/>
    <m/>
    <m/>
    <m/>
    <m/>
    <m/>
    <m/>
    <m/>
    <m/>
    <m/>
    <m/>
    <m/>
    <m/>
    <m/>
    <s v="I don't know"/>
    <m/>
    <m/>
    <m/>
    <m/>
    <m/>
    <b v="1"/>
    <m/>
    <m/>
    <s v="Yes"/>
    <m/>
    <m/>
    <m/>
    <m/>
    <m/>
    <m/>
    <m/>
    <m/>
    <m/>
    <s v="Do not know"/>
    <m/>
    <m/>
    <m/>
    <m/>
    <m/>
    <m/>
    <m/>
    <m/>
    <b v="1"/>
    <m/>
    <m/>
    <m/>
    <m/>
    <m/>
    <m/>
    <m/>
    <m/>
    <m/>
    <m/>
    <m/>
    <m/>
    <m/>
    <m/>
    <s v="I don't know"/>
    <m/>
    <m/>
    <m/>
    <s v="Oil/Fat (oils, fats, butter, ghee etc) Vegetables (including leafy vegetables)"/>
    <m/>
    <m/>
    <b v="1"/>
    <m/>
    <m/>
    <m/>
    <m/>
    <m/>
    <m/>
    <b v="1"/>
    <m/>
    <n v="2"/>
    <s v="not divers"/>
    <s v="Legumes and nuts e.g. hommos, fouls, beans, chick peas, lentils Vegetables (including leafy vegetables) Oil/Fat (oils, fats, butter, ghee etc) Milk and Milk Products (milk, yoghurt, cheese, etc)"/>
    <m/>
    <b v="1"/>
    <b v="1"/>
    <m/>
    <m/>
    <m/>
    <b v="1"/>
    <m/>
    <m/>
    <b v="1"/>
    <m/>
    <n v="4"/>
    <s v="diverse"/>
    <s v="Yes"/>
    <m/>
    <s v="Market is too far High food prices/no money to buy Child will not eat certain foods"/>
    <m/>
    <b v="1"/>
    <b v="1"/>
    <m/>
    <m/>
    <b v="1"/>
    <m/>
    <m/>
    <s v="Yes"/>
    <m/>
    <s v="No"/>
    <m/>
    <m/>
    <m/>
    <m/>
    <m/>
    <m/>
    <m/>
    <s v="Do not know"/>
    <s v="No"/>
    <m/>
    <m/>
    <m/>
    <s v="1"/>
    <s v="1"/>
    <s v="Yes"/>
    <m/>
    <m/>
    <s v="Yes, - high severity (highly impacting daily activities)"/>
    <s v="No"/>
    <m/>
    <m/>
    <m/>
    <m/>
    <m/>
    <m/>
    <m/>
    <m/>
    <m/>
    <s v="No, but we need one"/>
    <m/>
    <s v="moodwings Inability to carry out work or daily tasks Problems sleeping Sadness"/>
    <m/>
    <m/>
    <b v="1"/>
    <b v="1"/>
    <m/>
    <m/>
    <m/>
    <m/>
    <m/>
    <b v="1"/>
    <m/>
    <b v="1"/>
    <m/>
    <m/>
    <m/>
    <m/>
    <m/>
    <m/>
    <s v="Adult Women"/>
    <b v="1"/>
    <m/>
    <m/>
    <m/>
    <s v="بسبب المسؤوليات والظروف الاقتصادية الصعبة"/>
    <s v="Speaking to a family member Exercise"/>
    <b v="1"/>
    <m/>
    <b v="1"/>
    <m/>
    <m/>
    <m/>
    <m/>
    <m/>
    <m/>
    <m/>
    <m/>
    <s v="Lack of awareness of the services"/>
    <m/>
    <m/>
    <m/>
    <m/>
    <b v="1"/>
    <m/>
    <m/>
    <m/>
    <m/>
    <s v="Maybe"/>
    <m/>
    <s v="Skills building services"/>
    <m/>
    <m/>
    <b v="1"/>
    <m/>
    <m/>
    <m/>
    <m/>
    <m/>
    <m/>
    <s v="Extracurricular activities/women &amp; girls centers Skills building services"/>
    <m/>
    <m/>
    <b v="1"/>
    <b v="1"/>
    <m/>
    <m/>
    <m/>
    <m/>
    <m/>
    <s v="Yes"/>
    <m/>
    <s v="Kidnapping Child labour Early marriage Being orphaned or losing care"/>
    <b v="1"/>
    <m/>
    <m/>
    <m/>
    <b v="1"/>
    <m/>
    <b v="1"/>
    <m/>
    <m/>
    <m/>
    <b v="1"/>
    <m/>
    <m/>
    <m/>
    <m/>
    <m/>
    <m/>
    <m/>
    <s v="بائع متجول"/>
    <s v="Relatives Community leaders (trusted people in the community)"/>
    <m/>
    <m/>
    <m/>
    <m/>
    <m/>
    <b v="1"/>
    <m/>
    <m/>
    <b v="1"/>
    <m/>
    <m/>
    <m/>
    <m/>
    <m/>
    <s v="Quraan Entertainement activities"/>
    <m/>
    <b v="1"/>
    <m/>
    <m/>
    <m/>
    <b v="1"/>
    <m/>
    <m/>
    <m/>
    <s v="Children who have been associated with fighting forces"/>
    <m/>
    <m/>
    <m/>
    <m/>
    <b v="1"/>
    <m/>
    <m/>
    <s v="Yes"/>
    <m/>
    <s v="Lack of transportation Lack of awareness"/>
    <b v="1"/>
    <m/>
    <b v="1"/>
    <m/>
    <m/>
    <m/>
    <m/>
    <m/>
    <m/>
    <m/>
    <s v="No"/>
    <m/>
    <m/>
    <s v="No"/>
    <m/>
    <m/>
    <s v="No"/>
    <m/>
    <s v="uuid:8988c3fe-8d48-4b47-bcfe-088c5bdba9e9"/>
    <n v="73107854"/>
    <s v="8988c3fe-8d48-4b47-bcfe-088c5bdba9e9"/>
    <d v="2021-01-20T13:04:03"/>
    <n v="64"/>
    <m/>
    <n v="-1"/>
    <m/>
    <m/>
    <s v="202101191358"/>
    <n v="1718"/>
    <s v="nsenumerator"/>
    <n v="569832"/>
  </r>
  <r>
    <s v="2021-01-20T12:12:08.109+03:00"/>
    <s v="2021-01-20T12:34:07.053+03:00"/>
    <m/>
    <s v="كوثر برادعي "/>
    <x v="1"/>
    <m/>
    <d v="2021-01-20T00:00:00"/>
    <s v="Idleb"/>
    <s v="All"/>
    <s v="Yes"/>
    <n v="49"/>
    <s v="31-50 Years"/>
    <s v="Male"/>
    <s v="Married"/>
    <s v="Host"/>
    <m/>
    <n v="1"/>
    <n v="0"/>
    <s v="Yes"/>
    <n v="0"/>
    <n v="1"/>
    <n v="1"/>
    <s v="2"/>
    <n v="0"/>
    <s v="2"/>
    <n v="1"/>
    <n v="3"/>
    <n v="9"/>
    <n v="0"/>
    <n v="0"/>
    <n v="1"/>
    <n v="900"/>
    <n v="200"/>
    <n v="-700"/>
    <s v="أعمال حرة"/>
    <m/>
    <s v="No services"/>
    <m/>
    <m/>
    <m/>
    <m/>
    <m/>
    <m/>
    <b v="1"/>
    <m/>
    <m/>
    <m/>
    <m/>
    <s v="No"/>
    <s v="جلسات ليزر للحصى بسبب الرمل بالمجاري البولية "/>
    <s v="Inaccessible due to cost"/>
    <m/>
    <m/>
    <m/>
    <b v="1"/>
    <m/>
    <m/>
    <m/>
    <m/>
    <m/>
    <m/>
    <m/>
    <s v="Yes"/>
    <s v="Yes"/>
    <s v="عن النظافة والإجراءات الوقائية للوباء كورونا"/>
    <s v="No"/>
    <m/>
    <s v="No"/>
    <m/>
    <m/>
    <m/>
    <m/>
    <m/>
    <m/>
    <m/>
    <m/>
    <m/>
    <m/>
    <m/>
    <m/>
    <m/>
    <m/>
    <m/>
    <s v="Non communicable diseases (NCD) drugs (chronic, cardiac, diabetes, hyper-tension, asthma)"/>
    <b v="1"/>
    <m/>
    <m/>
    <m/>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Sugar, Honey, sugar products Vegetables (including leafy vegetables)"/>
    <b v="1"/>
    <m/>
    <b v="1"/>
    <m/>
    <m/>
    <m/>
    <m/>
    <m/>
    <b v="1"/>
    <m/>
    <m/>
    <n v="3"/>
    <s v="not divers"/>
    <s v="Cereals or tubers (maize, porridge, rice, pasta, bread, rice, bulger, frikeh, kaak, pasta, indomy (noodles), manakish, thick grain-based porridge, potatoes, etc) Legumes and nuts e.g. hommos, fouls, beans, chick peas, lentils Vegetables (including leafy vegetables) Eggs"/>
    <b v="1"/>
    <b v="1"/>
    <b v="1"/>
    <m/>
    <m/>
    <m/>
    <m/>
    <b v="1"/>
    <m/>
    <m/>
    <m/>
    <n v="4"/>
    <s v="diverse"/>
    <s v="No"/>
    <s v="To avoid illness"/>
    <s v="Market is too far High food prices/no money to buy"/>
    <m/>
    <b v="1"/>
    <b v="1"/>
    <m/>
    <m/>
    <m/>
    <m/>
    <m/>
    <s v="Yes"/>
    <m/>
    <s v="Yes"/>
    <s v="Other"/>
    <m/>
    <m/>
    <m/>
    <m/>
    <b v="1"/>
    <s v="انقطاع الشهية أثناء الحمل"/>
    <s v="No – my children don't need this"/>
    <s v="Yes"/>
    <m/>
    <m/>
    <m/>
    <s v="1"/>
    <s v="1"/>
    <s v="No"/>
    <s v="No - no difficulty"/>
    <s v="No - no difficulty"/>
    <m/>
    <m/>
    <m/>
    <m/>
    <m/>
    <m/>
    <m/>
    <m/>
    <m/>
    <m/>
    <m/>
    <m/>
    <m/>
    <s v="No problems"/>
    <m/>
    <m/>
    <m/>
    <m/>
    <m/>
    <m/>
    <m/>
    <m/>
    <m/>
    <m/>
    <m/>
    <m/>
    <m/>
    <m/>
    <m/>
    <b v="1"/>
    <m/>
    <m/>
    <m/>
    <m/>
    <m/>
    <m/>
    <m/>
    <m/>
    <m/>
    <m/>
    <m/>
    <m/>
    <m/>
    <m/>
    <m/>
    <m/>
    <m/>
    <m/>
    <m/>
    <m/>
    <s v="Lack of awareness of the services"/>
    <m/>
    <m/>
    <m/>
    <m/>
    <b v="1"/>
    <m/>
    <m/>
    <m/>
    <m/>
    <s v="Yes"/>
    <m/>
    <s v="All services are accessible"/>
    <m/>
    <m/>
    <m/>
    <m/>
    <m/>
    <b v="1"/>
    <m/>
    <m/>
    <m/>
    <s v="Do not know"/>
    <m/>
    <m/>
    <m/>
    <m/>
    <m/>
    <m/>
    <b v="1"/>
    <m/>
    <m/>
    <s v="Yes"/>
    <m/>
    <s v="Kidnapping Sexual abuse Psychological stress"/>
    <b v="1"/>
    <m/>
    <m/>
    <m/>
    <m/>
    <m/>
    <m/>
    <m/>
    <m/>
    <b v="1"/>
    <m/>
    <m/>
    <m/>
    <b v="1"/>
    <m/>
    <m/>
    <m/>
    <m/>
    <m/>
    <s v="Siblings Relatives"/>
    <m/>
    <b v="1"/>
    <m/>
    <m/>
    <m/>
    <b v="1"/>
    <m/>
    <m/>
    <m/>
    <m/>
    <m/>
    <m/>
    <m/>
    <m/>
    <s v="Entertainement activities Awareness / educational activities / psychosocial support"/>
    <m/>
    <m/>
    <m/>
    <m/>
    <b v="1"/>
    <b v="1"/>
    <m/>
    <m/>
    <m/>
    <s v="I don't know"/>
    <m/>
    <m/>
    <m/>
    <m/>
    <m/>
    <m/>
    <b v="1"/>
    <s v="No"/>
    <s v="Too young to enroll in school"/>
    <s v="Lack of awareness Security problems"/>
    <b v="1"/>
    <b v="1"/>
    <m/>
    <m/>
    <m/>
    <m/>
    <m/>
    <m/>
    <m/>
    <m/>
    <s v="No"/>
    <m/>
    <m/>
    <s v="No"/>
    <m/>
    <m/>
    <s v="No"/>
    <m/>
    <s v="uuid:16390c81-83a0-4283-9a1e-3e99b14c29e6"/>
    <n v="73107857"/>
    <s v="16390c81-83a0-4283-9a1e-3e99b14c29e6"/>
    <d v="2021-01-20T13:04:03"/>
    <n v="65"/>
    <m/>
    <n v="-1"/>
    <m/>
    <m/>
    <s v="202101191358"/>
    <n v="1319"/>
    <s v="nsenumerator"/>
    <n v="569832"/>
  </r>
  <r>
    <s v="2021-01-20T12:39:12.568+03:00"/>
    <s v="2021-01-20T13:02:19.071+03:00"/>
    <s v="0"/>
    <s v="كوثر برادعي"/>
    <x v="1"/>
    <m/>
    <d v="2021-01-20T00:00:00"/>
    <s v="Idleb"/>
    <s v="All"/>
    <s v="Yes"/>
    <n v="27"/>
    <s v="18-30 Years"/>
    <s v="Male"/>
    <s v="Married"/>
    <s v="IDP"/>
    <d v="2017-04-08T00:00:00"/>
    <n v="1"/>
    <n v="0"/>
    <s v="Yes"/>
    <n v="0"/>
    <n v="1"/>
    <n v="1"/>
    <s v="2"/>
    <n v="3"/>
    <s v="5"/>
    <n v="0"/>
    <n v="5"/>
    <n v="7"/>
    <n v="0"/>
    <n v="0"/>
    <n v="1"/>
    <n v="1000"/>
    <n v="400"/>
    <n v="-600"/>
    <s v="قطاع عسكري"/>
    <m/>
    <s v="No services"/>
    <m/>
    <m/>
    <m/>
    <m/>
    <m/>
    <m/>
    <b v="1"/>
    <m/>
    <m/>
    <m/>
    <m/>
    <s v="No"/>
    <s v="Do not know"/>
    <s v="There are no significant difficulties"/>
    <m/>
    <m/>
    <m/>
    <m/>
    <m/>
    <m/>
    <m/>
    <m/>
    <m/>
    <b v="1"/>
    <m/>
    <s v="Yes"/>
    <s v="No"/>
    <m/>
    <s v="No"/>
    <m/>
    <s v="Yes"/>
    <s v="Yes"/>
    <m/>
    <s v="Yes"/>
    <s v="Do not know"/>
    <m/>
    <m/>
    <m/>
    <m/>
    <m/>
    <m/>
    <m/>
    <m/>
    <m/>
    <m/>
    <m/>
    <s v="Drugs are mostly available"/>
    <m/>
    <m/>
    <m/>
    <m/>
    <m/>
    <m/>
    <b v="1"/>
    <m/>
    <s v="Yes"/>
    <m/>
    <m/>
    <m/>
    <m/>
    <m/>
    <m/>
    <m/>
    <m/>
    <m/>
    <s v="Hospital for normal delivery"/>
    <m/>
    <m/>
    <m/>
    <m/>
    <m/>
    <b v="1"/>
    <m/>
    <m/>
    <m/>
    <m/>
    <m/>
    <m/>
    <m/>
    <m/>
    <m/>
    <m/>
    <m/>
    <m/>
    <m/>
    <m/>
    <m/>
    <m/>
    <m/>
    <s v="No – there is nothing like this in my community"/>
    <m/>
    <m/>
    <m/>
    <s v="Legumes and nuts e.g. hommos, fouls, beans, chick peas, lentils"/>
    <m/>
    <b v="1"/>
    <m/>
    <m/>
    <m/>
    <m/>
    <m/>
    <m/>
    <m/>
    <m/>
    <m/>
    <n v="1"/>
    <s v="not divers"/>
    <s v="Legumes and nuts e.g. hommos, fouls, beans, chick peas, lentils"/>
    <m/>
    <b v="1"/>
    <m/>
    <m/>
    <m/>
    <m/>
    <m/>
    <m/>
    <m/>
    <m/>
    <m/>
    <n v="1"/>
    <s v="not divers"/>
    <s v="No"/>
    <s v="To avoid illness"/>
    <s v="High food prices/no money to buy"/>
    <m/>
    <b v="1"/>
    <m/>
    <m/>
    <m/>
    <m/>
    <m/>
    <m/>
    <s v="Yes"/>
    <m/>
    <s v="No"/>
    <m/>
    <m/>
    <m/>
    <m/>
    <m/>
    <m/>
    <m/>
    <s v="No – my children don't need this"/>
    <s v="Yes"/>
    <m/>
    <m/>
    <m/>
    <s v="1"/>
    <s v="1"/>
    <s v="No"/>
    <s v="No - no difficulty"/>
    <s v="No - no difficulty"/>
    <m/>
    <m/>
    <m/>
    <m/>
    <m/>
    <m/>
    <m/>
    <m/>
    <m/>
    <m/>
    <m/>
    <m/>
    <m/>
    <s v="Family conflict moodwings Anger"/>
    <m/>
    <b v="1"/>
    <m/>
    <b v="1"/>
    <m/>
    <m/>
    <b v="1"/>
    <m/>
    <m/>
    <m/>
    <m/>
    <m/>
    <m/>
    <m/>
    <m/>
    <m/>
    <m/>
    <m/>
    <s v="Children Adult Women"/>
    <b v="1"/>
    <m/>
    <b v="1"/>
    <m/>
    <s v="لعدم توفر الاستقرار والنزوح والأحوال الاقتصاد"/>
    <s v="Prayer Speaking to a friend Withdrawal/Isolation"/>
    <m/>
    <b v="1"/>
    <m/>
    <b v="1"/>
    <m/>
    <m/>
    <m/>
    <m/>
    <b v="1"/>
    <m/>
    <m/>
    <s v="Security"/>
    <m/>
    <b v="1"/>
    <m/>
    <m/>
    <m/>
    <m/>
    <m/>
    <m/>
    <m/>
    <s v="Yes"/>
    <m/>
    <s v="Extracurricular activities/women &amp; girls centers"/>
    <m/>
    <m/>
    <m/>
    <b v="1"/>
    <m/>
    <m/>
    <m/>
    <m/>
    <m/>
    <s v="Extracurricular activities/women &amp; girls centers Skills building services"/>
    <m/>
    <m/>
    <b v="1"/>
    <b v="1"/>
    <m/>
    <m/>
    <m/>
    <m/>
    <m/>
    <s v="Yes"/>
    <m/>
    <s v="Kidnapping Early marriage Psychological stress"/>
    <b v="1"/>
    <m/>
    <m/>
    <m/>
    <m/>
    <m/>
    <b v="1"/>
    <m/>
    <m/>
    <m/>
    <m/>
    <m/>
    <m/>
    <b v="1"/>
    <m/>
    <m/>
    <m/>
    <m/>
    <m/>
    <s v="Parents Relatives"/>
    <m/>
    <m/>
    <m/>
    <m/>
    <b v="1"/>
    <b v="1"/>
    <m/>
    <m/>
    <m/>
    <m/>
    <m/>
    <m/>
    <m/>
    <m/>
    <s v="Quraan Sport activity Entertainement activities"/>
    <b v="1"/>
    <b v="1"/>
    <m/>
    <m/>
    <m/>
    <b v="1"/>
    <m/>
    <m/>
    <m/>
    <s v="No, none of these"/>
    <m/>
    <m/>
    <m/>
    <m/>
    <m/>
    <b v="1"/>
    <m/>
    <s v="Yes"/>
    <m/>
    <s v="No services"/>
    <m/>
    <m/>
    <m/>
    <m/>
    <m/>
    <b v="1"/>
    <m/>
    <m/>
    <m/>
    <m/>
    <s v="No"/>
    <m/>
    <m/>
    <m/>
    <m/>
    <m/>
    <s v="No"/>
    <m/>
    <s v="uuid:79eef221-0e39-48a6-96f7-c026945d8367"/>
    <n v="73107860"/>
    <s v="79eef221-0e39-48a6-96f7-c026945d8367"/>
    <d v="2021-01-20T13:04:04"/>
    <n v="66"/>
    <m/>
    <n v="-1"/>
    <m/>
    <m/>
    <s v="202101191358"/>
    <n v="1387"/>
    <s v="nsenumerator"/>
    <n v="569832"/>
  </r>
  <r>
    <s v="2021-01-20T13:58:15.928+03:00"/>
    <s v="2021-01-20T14:47:57.148+03:00"/>
    <s v="0"/>
    <s v="كوثر برادعي"/>
    <x v="1"/>
    <m/>
    <d v="2021-01-20T00:00:00"/>
    <s v="Idleb"/>
    <s v="All"/>
    <s v="Yes"/>
    <n v="37"/>
    <s v="31-50 Years"/>
    <s v="Male"/>
    <s v="Married"/>
    <s v="IDP"/>
    <d v="2020-01-01T00:00:00"/>
    <n v="0"/>
    <n v="3"/>
    <s v="Yes"/>
    <n v="0"/>
    <n v="0"/>
    <n v="0"/>
    <s v="0"/>
    <n v="2"/>
    <s v="2"/>
    <n v="1"/>
    <n v="3"/>
    <n v="8"/>
    <n v="0"/>
    <n v="0"/>
    <n v="1"/>
    <n v="1200"/>
    <n v="500"/>
    <n v="-700"/>
    <s v="نجار"/>
    <m/>
    <s v="Do not know"/>
    <m/>
    <m/>
    <m/>
    <m/>
    <m/>
    <b v="1"/>
    <m/>
    <m/>
    <m/>
    <m/>
    <m/>
    <s v="Do not know"/>
    <s v="Do not know"/>
    <s v="Inaccessible due to cost"/>
    <m/>
    <m/>
    <m/>
    <b v="1"/>
    <m/>
    <m/>
    <m/>
    <m/>
    <m/>
    <m/>
    <m/>
    <s v="No"/>
    <m/>
    <m/>
    <m/>
    <m/>
    <s v="No"/>
    <m/>
    <m/>
    <m/>
    <m/>
    <m/>
    <m/>
    <m/>
    <m/>
    <m/>
    <m/>
    <m/>
    <m/>
    <m/>
    <m/>
    <m/>
    <s v="Pediatric medicine Antibiotic"/>
    <m/>
    <b v="1"/>
    <m/>
    <b v="1"/>
    <m/>
    <m/>
    <m/>
    <m/>
    <s v="Do not know"/>
    <m/>
    <m/>
    <m/>
    <m/>
    <m/>
    <m/>
    <m/>
    <m/>
    <m/>
    <s v="Hospital for normal delivery"/>
    <m/>
    <m/>
    <m/>
    <m/>
    <m/>
    <b v="1"/>
    <m/>
    <m/>
    <m/>
    <m/>
    <m/>
    <m/>
    <m/>
    <m/>
    <m/>
    <m/>
    <m/>
    <m/>
    <m/>
    <m/>
    <m/>
    <m/>
    <m/>
    <s v="I don't know"/>
    <m/>
    <m/>
    <m/>
    <m/>
    <m/>
    <m/>
    <m/>
    <m/>
    <m/>
    <m/>
    <m/>
    <m/>
    <m/>
    <m/>
    <m/>
    <m/>
    <m/>
    <m/>
    <m/>
    <m/>
    <m/>
    <m/>
    <m/>
    <m/>
    <m/>
    <m/>
    <m/>
    <m/>
    <m/>
    <m/>
    <m/>
    <s v="No"/>
    <s v="To avoid illness"/>
    <s v="Market is too far High food prices/no money to buy"/>
    <m/>
    <b v="1"/>
    <b v="1"/>
    <m/>
    <m/>
    <m/>
    <m/>
    <m/>
    <s v="Yes"/>
    <m/>
    <s v="Yes"/>
    <s v="Market is too far"/>
    <m/>
    <b v="1"/>
    <m/>
    <m/>
    <m/>
    <m/>
    <m/>
    <m/>
    <m/>
    <m/>
    <m/>
    <s v="0"/>
    <s v="0"/>
    <s v="No"/>
    <s v="Yes – some difficulty"/>
    <s v="Yes – some difficulty"/>
    <s v="No – it's a minor injury"/>
    <s v="Do not know"/>
    <m/>
    <m/>
    <m/>
    <m/>
    <m/>
    <m/>
    <m/>
    <m/>
    <m/>
    <s v="No, not needed"/>
    <m/>
    <s v="Changes in Appetite Sadness Fear"/>
    <b v="1"/>
    <m/>
    <b v="1"/>
    <m/>
    <m/>
    <m/>
    <m/>
    <b v="1"/>
    <m/>
    <m/>
    <m/>
    <m/>
    <m/>
    <m/>
    <m/>
    <m/>
    <m/>
    <m/>
    <s v="Adult Men Adult Women Elderly"/>
    <b v="1"/>
    <b v="1"/>
    <m/>
    <b v="1"/>
    <s v="بسبب النزوح  والفقر وعدم تأمين الاحتياجات الازمة"/>
    <s v="Prayer Speaking to a friend"/>
    <m/>
    <b v="1"/>
    <m/>
    <b v="1"/>
    <m/>
    <m/>
    <m/>
    <m/>
    <m/>
    <m/>
    <m/>
    <s v="Do not know"/>
    <m/>
    <m/>
    <m/>
    <m/>
    <m/>
    <m/>
    <b v="1"/>
    <m/>
    <m/>
    <s v="Maybe"/>
    <m/>
    <s v="Do not know"/>
    <m/>
    <m/>
    <m/>
    <m/>
    <m/>
    <m/>
    <b v="1"/>
    <m/>
    <m/>
    <s v="Do not know"/>
    <m/>
    <m/>
    <m/>
    <m/>
    <m/>
    <m/>
    <b v="1"/>
    <m/>
    <m/>
    <s v="No"/>
    <s v="نازحين   والخوف من المجتمع  ا"/>
    <s v="Being orphaned or losing care Physical abuse Early marriage"/>
    <m/>
    <m/>
    <m/>
    <m/>
    <m/>
    <m/>
    <b v="1"/>
    <b v="1"/>
    <m/>
    <m/>
    <b v="1"/>
    <m/>
    <m/>
    <m/>
    <m/>
    <m/>
    <m/>
    <m/>
    <m/>
    <s v="Parents Siblings Relatives"/>
    <m/>
    <b v="1"/>
    <m/>
    <m/>
    <b v="1"/>
    <b v="1"/>
    <m/>
    <m/>
    <m/>
    <m/>
    <m/>
    <m/>
    <m/>
    <m/>
    <s v="Painting / re-creational activity Entertainement activities Hand crafts"/>
    <m/>
    <m/>
    <b v="1"/>
    <b v="1"/>
    <m/>
    <b v="1"/>
    <m/>
    <m/>
    <m/>
    <s v="Child-headed households"/>
    <m/>
    <m/>
    <m/>
    <b v="1"/>
    <m/>
    <m/>
    <m/>
    <s v="Yes"/>
    <m/>
    <s v="Do not know"/>
    <m/>
    <m/>
    <m/>
    <m/>
    <m/>
    <m/>
    <m/>
    <b v="1"/>
    <m/>
    <m/>
    <s v="No"/>
    <m/>
    <m/>
    <s v="No"/>
    <m/>
    <m/>
    <s v="No"/>
    <m/>
    <s v="uuid:02530958-d639-4cf2-bf69-e983a71734c2"/>
    <n v="73107862"/>
    <s v="02530958-d639-4cf2-bf69-e983a71734c2"/>
    <d v="2021-01-20T13:04:05"/>
    <n v="67"/>
    <m/>
    <n v="-1"/>
    <m/>
    <m/>
    <s v="202101191358"/>
    <n v="2982"/>
    <s v="nsenumerator"/>
    <n v="569832"/>
  </r>
  <r>
    <s v="2021-01-20T14:32:12.392+03:00"/>
    <s v="2021-01-20T14:49:09.092+03:00"/>
    <m/>
    <s v="كوثر برادعي"/>
    <x v="1"/>
    <m/>
    <d v="2021-01-20T00:00:00"/>
    <s v="Idleb"/>
    <s v="All"/>
    <s v="Yes"/>
    <n v="40"/>
    <s v="31-50 Years"/>
    <s v="Male"/>
    <s v="Widowed"/>
    <s v="Host"/>
    <m/>
    <n v="0"/>
    <n v="0"/>
    <s v="Yes"/>
    <n v="0"/>
    <n v="0"/>
    <n v="0"/>
    <s v="0"/>
    <n v="0"/>
    <s v="0"/>
    <n v="2"/>
    <n v="2"/>
    <n v="3"/>
    <n v="1"/>
    <n v="0"/>
    <n v="0"/>
    <n v="400"/>
    <n v="100"/>
    <n v="-300"/>
    <s v="مساعدات انسانية"/>
    <m/>
    <s v="Hospital"/>
    <b v="1"/>
    <m/>
    <m/>
    <m/>
    <m/>
    <m/>
    <m/>
    <m/>
    <n v="999"/>
    <s v="Taxi"/>
    <m/>
    <s v="Do not know"/>
    <s v="Do not know"/>
    <s v="There are no significant difficulties"/>
    <m/>
    <m/>
    <m/>
    <m/>
    <m/>
    <m/>
    <m/>
    <m/>
    <m/>
    <b v="1"/>
    <m/>
    <s v="Yes"/>
    <s v="Yes"/>
    <s v="توعية عن وباء كورونا"/>
    <s v="Yes"/>
    <s v="زيادة الوعي"/>
    <s v="Yes"/>
    <s v="Yes"/>
    <m/>
    <s v="Yes"/>
    <s v="Do not know"/>
    <m/>
    <m/>
    <m/>
    <m/>
    <m/>
    <m/>
    <m/>
    <m/>
    <m/>
    <m/>
    <m/>
    <s v="I don't know"/>
    <m/>
    <m/>
    <m/>
    <m/>
    <m/>
    <b v="1"/>
    <m/>
    <m/>
    <s v="Do not know"/>
    <m/>
    <m/>
    <m/>
    <m/>
    <m/>
    <m/>
    <m/>
    <m/>
    <m/>
    <s v="Do not know"/>
    <m/>
    <m/>
    <m/>
    <m/>
    <m/>
    <m/>
    <m/>
    <m/>
    <b v="1"/>
    <m/>
    <m/>
    <m/>
    <m/>
    <m/>
    <m/>
    <m/>
    <m/>
    <m/>
    <m/>
    <m/>
    <m/>
    <m/>
    <m/>
    <s v="Yes – I have"/>
    <s v="Regular"/>
    <s v="Every 2 month"/>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No"/>
    <m/>
    <m/>
    <m/>
    <m/>
    <m/>
    <m/>
    <m/>
    <m/>
    <m/>
    <s v="No, not needed"/>
    <m/>
    <s v="Fear Econimic Anxiety Changes in Appetite Hopelessness"/>
    <b v="1"/>
    <m/>
    <m/>
    <m/>
    <b v="1"/>
    <b v="1"/>
    <m/>
    <b v="1"/>
    <b v="1"/>
    <m/>
    <m/>
    <m/>
    <m/>
    <m/>
    <m/>
    <m/>
    <m/>
    <m/>
    <s v="Adult Women"/>
    <b v="1"/>
    <m/>
    <m/>
    <m/>
    <s v="بسبب الحرب والفقر"/>
    <s v="Speaking to a friend Exercise Prayer"/>
    <m/>
    <b v="1"/>
    <b v="1"/>
    <b v="1"/>
    <m/>
    <m/>
    <m/>
    <m/>
    <m/>
    <m/>
    <m/>
    <s v="Stigma"/>
    <b v="1"/>
    <m/>
    <m/>
    <m/>
    <m/>
    <m/>
    <m/>
    <m/>
    <m/>
    <s v="Maybe"/>
    <m/>
    <s v="All services are accessible"/>
    <m/>
    <m/>
    <m/>
    <m/>
    <m/>
    <b v="1"/>
    <m/>
    <m/>
    <m/>
    <s v="All services are accessible"/>
    <m/>
    <m/>
    <m/>
    <m/>
    <m/>
    <b v="1"/>
    <m/>
    <m/>
    <m/>
    <s v="Yes"/>
    <m/>
    <s v="Early marriage Alcohol/substance misuse Sexual abuse"/>
    <m/>
    <m/>
    <m/>
    <m/>
    <m/>
    <m/>
    <b v="1"/>
    <m/>
    <m/>
    <b v="1"/>
    <m/>
    <b v="1"/>
    <m/>
    <m/>
    <m/>
    <m/>
    <m/>
    <m/>
    <m/>
    <s v="Judicial or criminal authority Siblings Relatives"/>
    <m/>
    <b v="1"/>
    <m/>
    <m/>
    <m/>
    <b v="1"/>
    <b v="1"/>
    <m/>
    <m/>
    <m/>
    <m/>
    <m/>
    <m/>
    <m/>
    <s v="Sport activity Hand crafts"/>
    <b v="1"/>
    <m/>
    <b v="1"/>
    <m/>
    <m/>
    <m/>
    <m/>
    <m/>
    <m/>
    <s v="Orphans living in the community"/>
    <m/>
    <m/>
    <b v="1"/>
    <m/>
    <m/>
    <m/>
    <m/>
    <s v="Yes"/>
    <m/>
    <s v="Do not know"/>
    <m/>
    <m/>
    <m/>
    <m/>
    <m/>
    <m/>
    <m/>
    <b v="1"/>
    <m/>
    <m/>
    <m/>
    <m/>
    <m/>
    <s v="No"/>
    <m/>
    <m/>
    <s v="No"/>
    <m/>
    <s v="uuid:6adea4d4-b178-482d-88c2-e5527edebc32"/>
    <n v="73107863"/>
    <s v="6adea4d4-b178-482d-88c2-e5527edebc32"/>
    <d v="2021-01-20T13:04:06"/>
    <n v="68"/>
    <m/>
    <n v="-1"/>
    <m/>
    <m/>
    <s v="202101191358"/>
    <n v="1017"/>
    <s v="nsenumerator"/>
    <n v="569832"/>
  </r>
  <r>
    <s v="2021-01-20T10:26:02.059+03:00"/>
    <s v="2021-01-20T11:30:18.892+03:00"/>
    <m/>
    <s v="نسرين خطيب"/>
    <x v="1"/>
    <m/>
    <d v="2021-01-20T00:00:00"/>
    <s v="Idleb"/>
    <s v="All"/>
    <s v="Yes"/>
    <n v="18"/>
    <s v="18-30 Years"/>
    <s v="Male"/>
    <s v="Married"/>
    <s v="Host"/>
    <m/>
    <n v="1"/>
    <n v="0"/>
    <s v="No"/>
    <m/>
    <m/>
    <m/>
    <m/>
    <m/>
    <m/>
    <m/>
    <m/>
    <n v="2"/>
    <n v="0"/>
    <m/>
    <n v="1"/>
    <n v="500"/>
    <n v="300"/>
    <n v="-200"/>
    <s v="الزوج عامل"/>
    <m/>
    <s v="No services"/>
    <m/>
    <m/>
    <m/>
    <m/>
    <m/>
    <m/>
    <b v="1"/>
    <m/>
    <m/>
    <m/>
    <m/>
    <s v="No"/>
    <s v="Do not know"/>
    <s v="Inaccessible due to cost"/>
    <m/>
    <m/>
    <m/>
    <b v="1"/>
    <m/>
    <m/>
    <m/>
    <m/>
    <m/>
    <m/>
    <m/>
    <s v="No"/>
    <m/>
    <m/>
    <m/>
    <m/>
    <s v="No"/>
    <m/>
    <m/>
    <m/>
    <m/>
    <m/>
    <m/>
    <m/>
    <m/>
    <m/>
    <m/>
    <m/>
    <m/>
    <m/>
    <m/>
    <m/>
    <s v="Pediatric medicine Reproductive health medicines"/>
    <m/>
    <b v="1"/>
    <b v="1"/>
    <m/>
    <m/>
    <m/>
    <m/>
    <m/>
    <s v="No"/>
    <s v="Security issues Transportation issues"/>
    <b v="1"/>
    <m/>
    <m/>
    <b v="1"/>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Sugar, Honey, sugar products"/>
    <b v="1"/>
    <b v="1"/>
    <m/>
    <m/>
    <m/>
    <m/>
    <m/>
    <m/>
    <b v="1"/>
    <m/>
    <m/>
    <n v="3"/>
    <s v="not divers"/>
    <m/>
    <m/>
    <m/>
    <m/>
    <m/>
    <m/>
    <m/>
    <m/>
    <m/>
    <m/>
    <m/>
    <m/>
    <m/>
    <m/>
    <s v="Yes"/>
    <m/>
    <s v="Market is too far High food prices/no money to buy"/>
    <m/>
    <b v="1"/>
    <b v="1"/>
    <m/>
    <m/>
    <m/>
    <m/>
    <m/>
    <s v="No"/>
    <s v="لاني اعيش مع عائلة زوجي ولايوجد خصوصية"/>
    <s v="Yes"/>
    <s v="Market is too far Market is not safe"/>
    <m/>
    <b v="1"/>
    <b v="1"/>
    <m/>
    <m/>
    <m/>
    <m/>
    <m/>
    <m/>
    <m/>
    <m/>
    <m/>
    <s v="1"/>
    <s v="No"/>
    <s v="No - no difficulty"/>
    <s v="No - no difficulty"/>
    <m/>
    <m/>
    <m/>
    <m/>
    <m/>
    <m/>
    <m/>
    <m/>
    <m/>
    <m/>
    <m/>
    <m/>
    <m/>
    <s v="Econimic"/>
    <m/>
    <m/>
    <m/>
    <m/>
    <b v="1"/>
    <m/>
    <m/>
    <m/>
    <m/>
    <m/>
    <m/>
    <m/>
    <m/>
    <m/>
    <m/>
    <m/>
    <m/>
    <m/>
    <s v="Children"/>
    <m/>
    <m/>
    <b v="1"/>
    <m/>
    <s v="لايستطيعون تلبية احتياجاتهم"/>
    <s v="Prayer Speaking to a family member"/>
    <b v="1"/>
    <m/>
    <m/>
    <b v="1"/>
    <m/>
    <m/>
    <m/>
    <m/>
    <m/>
    <m/>
    <m/>
    <s v="Security"/>
    <m/>
    <b v="1"/>
    <m/>
    <m/>
    <m/>
    <m/>
    <m/>
    <m/>
    <m/>
    <s v="Yes"/>
    <m/>
    <s v="Health services Educational services Skills building services"/>
    <b v="1"/>
    <b v="1"/>
    <b v="1"/>
    <m/>
    <m/>
    <m/>
    <m/>
    <m/>
    <m/>
    <s v="Health services Educational services"/>
    <b v="1"/>
    <b v="1"/>
    <m/>
    <m/>
    <m/>
    <m/>
    <m/>
    <m/>
    <s v="due to transportation issues / far distance of facilities"/>
    <s v="No"/>
    <s v="لايوجد امان"/>
    <s v="Kidnapping Psychological stress Neglect"/>
    <b v="1"/>
    <m/>
    <m/>
    <m/>
    <m/>
    <m/>
    <m/>
    <m/>
    <b v="1"/>
    <m/>
    <m/>
    <m/>
    <m/>
    <b v="1"/>
    <m/>
    <m/>
    <m/>
    <m/>
    <m/>
    <s v="Parents Relatives"/>
    <m/>
    <m/>
    <m/>
    <m/>
    <b v="1"/>
    <b v="1"/>
    <m/>
    <m/>
    <m/>
    <m/>
    <m/>
    <m/>
    <m/>
    <m/>
    <s v="Sport activity Quraan"/>
    <b v="1"/>
    <b v="1"/>
    <m/>
    <m/>
    <m/>
    <m/>
    <m/>
    <m/>
    <m/>
    <s v="I don't know"/>
    <m/>
    <m/>
    <m/>
    <m/>
    <m/>
    <m/>
    <b v="1"/>
    <m/>
    <m/>
    <m/>
    <m/>
    <m/>
    <m/>
    <m/>
    <m/>
    <m/>
    <m/>
    <m/>
    <m/>
    <m/>
    <m/>
    <m/>
    <m/>
    <m/>
    <m/>
    <m/>
    <m/>
    <m/>
    <s v="uuid:e98d424f-8b0f-4653-b8a9-1bb215c6ea4b"/>
    <n v="73108026"/>
    <s v="e98d424f-8b0f-4653-b8a9-1bb215c6ea4b"/>
    <d v="2021-01-20T13:05:45"/>
    <n v="69"/>
    <m/>
    <n v="-1"/>
    <m/>
    <m/>
    <s v="202101191358"/>
    <n v="3856"/>
    <s v="nsenumerator"/>
    <n v="569832"/>
  </r>
  <r>
    <s v="2021-01-20T11:30:45.630+03:00"/>
    <s v="2021-01-20T12:03:10.738+03:00"/>
    <m/>
    <s v="نسرين خطيب"/>
    <x v="1"/>
    <m/>
    <d v="2021-01-20T00:00:00"/>
    <s v="Idleb"/>
    <s v="All"/>
    <s v="Yes"/>
    <n v="47"/>
    <s v="31-50 Years"/>
    <s v="Male"/>
    <s v="Married"/>
    <s v="IDP"/>
    <d v="2016-12-01T00:00:00"/>
    <n v="0"/>
    <n v="0"/>
    <s v="Yes"/>
    <n v="0"/>
    <n v="0"/>
    <n v="2"/>
    <s v="2"/>
    <n v="1"/>
    <s v="3"/>
    <n v="1"/>
    <n v="4"/>
    <n v="7"/>
    <n v="0"/>
    <n v="0"/>
    <n v="1"/>
    <n v="500"/>
    <n v="100"/>
    <n v="-400"/>
    <s v="متطوع في الجماعات المسلحة"/>
    <m/>
    <s v="No services"/>
    <m/>
    <m/>
    <m/>
    <m/>
    <m/>
    <m/>
    <b v="1"/>
    <m/>
    <m/>
    <m/>
    <m/>
    <s v="No"/>
    <s v="Do not know"/>
    <s v="Inaccessible due to cost Inaccessible due to security risks"/>
    <m/>
    <m/>
    <m/>
    <b v="1"/>
    <b v="1"/>
    <m/>
    <m/>
    <m/>
    <m/>
    <m/>
    <m/>
    <s v="Yes"/>
    <s v="Yes"/>
    <s v="فريق توعية الكورونا _x000a_وتحدث عن طرق الحماية"/>
    <s v="Yes"/>
    <s v="الواتس اب"/>
    <s v="No"/>
    <m/>
    <m/>
    <m/>
    <m/>
    <m/>
    <m/>
    <m/>
    <m/>
    <m/>
    <m/>
    <m/>
    <m/>
    <m/>
    <m/>
    <m/>
    <s v="Pediatric medicine Antibiotic Reproductive health medicines"/>
    <m/>
    <b v="1"/>
    <b v="1"/>
    <b v="1"/>
    <m/>
    <m/>
    <m/>
    <m/>
    <s v="No"/>
    <s v="Security issues Financial issues Transportation issues"/>
    <b v="1"/>
    <b v="1"/>
    <m/>
    <b v="1"/>
    <m/>
    <m/>
    <m/>
    <m/>
    <s v="At home with skilled birth attendant"/>
    <m/>
    <b v="1"/>
    <m/>
    <m/>
    <m/>
    <m/>
    <m/>
    <m/>
    <m/>
    <m/>
    <s v="Access and transportaion challenges"/>
    <m/>
    <m/>
    <m/>
    <m/>
    <m/>
    <m/>
    <m/>
    <m/>
    <m/>
    <m/>
    <m/>
    <m/>
    <s v="No – this is not something me or anyone in my household would attend"/>
    <m/>
    <m/>
    <m/>
    <m/>
    <m/>
    <m/>
    <m/>
    <m/>
    <m/>
    <m/>
    <m/>
    <m/>
    <m/>
    <m/>
    <m/>
    <m/>
    <m/>
    <s v="Legumes and nuts e.g. hommos, fouls, beans, chick peas, lentils Vegetables (including leafy vegetables) Fruit (all types) Milk and Milk Products (milk, yoghurt, cheese, etc)"/>
    <m/>
    <b v="1"/>
    <b v="1"/>
    <b v="1"/>
    <m/>
    <m/>
    <b v="1"/>
    <m/>
    <m/>
    <m/>
    <m/>
    <n v="4"/>
    <s v="diverse"/>
    <s v="Yes"/>
    <m/>
    <s v="High food prices/no money to buy Market is too far"/>
    <m/>
    <b v="1"/>
    <b v="1"/>
    <m/>
    <m/>
    <m/>
    <m/>
    <m/>
    <s v="Yes"/>
    <m/>
    <s v="No"/>
    <m/>
    <m/>
    <m/>
    <m/>
    <m/>
    <m/>
    <m/>
    <s v="No – this service is not available"/>
    <s v="No"/>
    <m/>
    <m/>
    <m/>
    <s v="0"/>
    <s v="0"/>
    <s v="No"/>
    <s v="No - no difficulty"/>
    <s v="No - no difficulty"/>
    <m/>
    <m/>
    <m/>
    <m/>
    <m/>
    <m/>
    <m/>
    <m/>
    <m/>
    <m/>
    <m/>
    <m/>
    <m/>
    <s v="Fear Conflict within community"/>
    <b v="1"/>
    <m/>
    <m/>
    <m/>
    <m/>
    <m/>
    <m/>
    <m/>
    <m/>
    <m/>
    <b v="1"/>
    <m/>
    <m/>
    <m/>
    <m/>
    <m/>
    <m/>
    <m/>
    <s v="Adult Women"/>
    <b v="1"/>
    <m/>
    <m/>
    <m/>
    <s v="يوجد انثى ارملة ولديها طفل"/>
    <s v="Speaking to a family member Other"/>
    <b v="1"/>
    <m/>
    <m/>
    <m/>
    <m/>
    <m/>
    <m/>
    <m/>
    <m/>
    <b v="1"/>
    <s v="التحدث للوالد ليحل المشكلة"/>
    <s v="Availability"/>
    <m/>
    <m/>
    <m/>
    <b v="1"/>
    <m/>
    <m/>
    <m/>
    <m/>
    <m/>
    <s v="No"/>
    <s v="بعيدة نوعا ما"/>
    <s v="Health services Educational services"/>
    <b v="1"/>
    <b v="1"/>
    <m/>
    <m/>
    <m/>
    <m/>
    <m/>
    <m/>
    <m/>
    <s v="Health services Educational services"/>
    <b v="1"/>
    <b v="1"/>
    <m/>
    <m/>
    <m/>
    <m/>
    <m/>
    <m/>
    <s v="due to transportation issues / far distance of facilities"/>
    <s v="Yes"/>
    <m/>
    <s v="Psychological stress Being orphaned or losing care"/>
    <m/>
    <m/>
    <m/>
    <m/>
    <m/>
    <m/>
    <m/>
    <m/>
    <m/>
    <m/>
    <b v="1"/>
    <m/>
    <m/>
    <b v="1"/>
    <m/>
    <m/>
    <m/>
    <m/>
    <m/>
    <s v="Neighbours Siblings"/>
    <m/>
    <b v="1"/>
    <b v="1"/>
    <m/>
    <m/>
    <m/>
    <m/>
    <m/>
    <m/>
    <m/>
    <m/>
    <m/>
    <m/>
    <m/>
    <s v="Sport activity"/>
    <b v="1"/>
    <m/>
    <m/>
    <m/>
    <m/>
    <m/>
    <m/>
    <m/>
    <m/>
    <s v="Children separated from their parents"/>
    <b v="1"/>
    <m/>
    <m/>
    <m/>
    <m/>
    <m/>
    <m/>
    <s v="No"/>
    <s v="Due to financial situation"/>
    <s v="Lack of awareness Lack of transportation"/>
    <b v="1"/>
    <m/>
    <b v="1"/>
    <m/>
    <m/>
    <m/>
    <m/>
    <m/>
    <m/>
    <m/>
    <s v="No"/>
    <m/>
    <m/>
    <s v="No"/>
    <m/>
    <m/>
    <s v="No"/>
    <m/>
    <s v="uuid:a0d105fc-7575-4e3d-9f5b-20d770a69fce"/>
    <n v="73108027"/>
    <s v="a0d105fc-7575-4e3d-9f5b-20d770a69fce"/>
    <d v="2021-01-20T13:05:45"/>
    <n v="70"/>
    <m/>
    <n v="-1"/>
    <m/>
    <m/>
    <s v="202101191358"/>
    <n v="1945"/>
    <s v="nsenumerator"/>
    <n v="569832"/>
  </r>
  <r>
    <s v="2021-01-20T12:12:29.191+03:00"/>
    <s v="2021-01-20T12:36:08.849+03:00"/>
    <m/>
    <s v="نسرين خطيب"/>
    <x v="1"/>
    <m/>
    <d v="2021-01-20T00:00:00"/>
    <s v="Idleb"/>
    <s v="All"/>
    <s v="Yes"/>
    <n v="23"/>
    <s v="18-30 Years"/>
    <s v="Male"/>
    <s v="Married"/>
    <s v="Host"/>
    <m/>
    <n v="1"/>
    <n v="0"/>
    <s v="Yes"/>
    <n v="0"/>
    <n v="2"/>
    <n v="1"/>
    <s v="3"/>
    <n v="0"/>
    <s v="3"/>
    <n v="0"/>
    <n v="3"/>
    <n v="5"/>
    <n v="0"/>
    <n v="0"/>
    <n v="1"/>
    <n v="3000"/>
    <n v="1500"/>
    <n v="-1500"/>
    <s v="الاب ميكانيكي سيارات"/>
    <m/>
    <s v="No services"/>
    <m/>
    <m/>
    <m/>
    <m/>
    <m/>
    <m/>
    <b v="1"/>
    <m/>
    <m/>
    <m/>
    <m/>
    <s v="No"/>
    <s v="لايوجد خدمات"/>
    <s v="Some types of medicines are not available in the market"/>
    <b v="1"/>
    <m/>
    <m/>
    <m/>
    <m/>
    <m/>
    <m/>
    <m/>
    <m/>
    <m/>
    <m/>
    <s v="Yes"/>
    <s v="Yes"/>
    <s v="التعرف على اسالبيب الوقاية من كورونا"/>
    <s v="No"/>
    <m/>
    <s v="Yes"/>
    <s v="No"/>
    <s v="Self-treated at home or brought medicine from pharmacy"/>
    <m/>
    <m/>
    <m/>
    <m/>
    <m/>
    <m/>
    <m/>
    <m/>
    <m/>
    <m/>
    <m/>
    <m/>
    <m/>
    <s v="Other"/>
    <m/>
    <m/>
    <m/>
    <m/>
    <b v="1"/>
    <m/>
    <m/>
    <s v="تغريتول. دوار عصبي غير موجود بالاسواق"/>
    <s v="No"/>
    <s v="Security issues Transportation issues"/>
    <b v="1"/>
    <m/>
    <m/>
    <b v="1"/>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
    <b v="1"/>
    <b v="1"/>
    <b v="1"/>
    <b v="1"/>
    <b v="1"/>
    <m/>
    <b v="1"/>
    <b v="1"/>
    <b v="1"/>
    <b v="1"/>
    <b v="1"/>
    <n v="10"/>
    <s v="diverse"/>
    <s v="Cereals or tubers (maize, porridge, rice, pasta, bread, rice, bulger, frikeh, kaak, pasta, indomy (noodles), manakish, thick grain-based porridge, potatoes, etc) Legumes and nuts e.g. hommos, fouls, beans, chick peas, lentils Vegetables (including leafy vegetables) Fruit (all types)"/>
    <b v="1"/>
    <b v="1"/>
    <b v="1"/>
    <b v="1"/>
    <m/>
    <m/>
    <m/>
    <m/>
    <m/>
    <m/>
    <m/>
    <n v="4"/>
    <s v="diverse"/>
    <s v="Yes"/>
    <m/>
    <s v="High food prices/no money to buy Market is too far"/>
    <m/>
    <b v="1"/>
    <b v="1"/>
    <m/>
    <m/>
    <m/>
    <m/>
    <m/>
    <s v="Yes"/>
    <m/>
    <s v="No"/>
    <m/>
    <m/>
    <m/>
    <m/>
    <m/>
    <m/>
    <m/>
    <s v="No – my children don't need this"/>
    <s v="No"/>
    <m/>
    <m/>
    <m/>
    <s v="2"/>
    <s v="1"/>
    <s v="No"/>
    <s v="No - no difficulty"/>
    <s v="No - no difficulty"/>
    <m/>
    <m/>
    <m/>
    <m/>
    <m/>
    <m/>
    <m/>
    <m/>
    <m/>
    <m/>
    <m/>
    <m/>
    <m/>
    <s v="Fear"/>
    <b v="1"/>
    <m/>
    <m/>
    <m/>
    <m/>
    <m/>
    <m/>
    <m/>
    <m/>
    <m/>
    <m/>
    <m/>
    <m/>
    <m/>
    <m/>
    <m/>
    <m/>
    <m/>
    <s v="Adult Women"/>
    <b v="1"/>
    <m/>
    <m/>
    <m/>
    <s v="الخوف على الاطفال "/>
    <s v="Prayer Speaking to a family member"/>
    <b v="1"/>
    <m/>
    <m/>
    <b v="1"/>
    <m/>
    <m/>
    <m/>
    <m/>
    <m/>
    <m/>
    <m/>
    <s v="Accessibility Lack of awareness of the services"/>
    <m/>
    <m/>
    <b v="1"/>
    <m/>
    <b v="1"/>
    <m/>
    <m/>
    <m/>
    <m/>
    <s v="Yes"/>
    <m/>
    <s v="Health services Educational services"/>
    <b v="1"/>
    <b v="1"/>
    <m/>
    <m/>
    <m/>
    <m/>
    <m/>
    <m/>
    <s v="Due to transportation issues / far distance of facilities"/>
    <s v="Health services Educational services"/>
    <b v="1"/>
    <b v="1"/>
    <m/>
    <m/>
    <m/>
    <m/>
    <m/>
    <m/>
    <s v="due to transportation issues / far distance of facilities"/>
    <s v="No"/>
    <s v="الاعتماد على رب المنزل في قضاء الاحتياجات"/>
    <s v="Kidnapping"/>
    <b v="1"/>
    <m/>
    <m/>
    <m/>
    <m/>
    <m/>
    <m/>
    <m/>
    <m/>
    <m/>
    <m/>
    <m/>
    <m/>
    <m/>
    <m/>
    <m/>
    <m/>
    <m/>
    <m/>
    <s v="Parents"/>
    <m/>
    <m/>
    <m/>
    <m/>
    <b v="1"/>
    <m/>
    <m/>
    <m/>
    <m/>
    <m/>
    <m/>
    <m/>
    <m/>
    <m/>
    <s v="Quraan Painting / re-creational activity Awareness / educational activities / psychosocial support Entertainement activities Sport activity"/>
    <b v="1"/>
    <b v="1"/>
    <m/>
    <b v="1"/>
    <b v="1"/>
    <b v="1"/>
    <m/>
    <m/>
    <m/>
    <s v="I don't know"/>
    <m/>
    <m/>
    <m/>
    <m/>
    <m/>
    <m/>
    <b v="1"/>
    <s v="Yes"/>
    <m/>
    <s v="Security problems"/>
    <m/>
    <b v="1"/>
    <m/>
    <m/>
    <m/>
    <m/>
    <m/>
    <m/>
    <m/>
    <m/>
    <s v="No"/>
    <m/>
    <m/>
    <m/>
    <m/>
    <m/>
    <s v="No"/>
    <m/>
    <s v="uuid:edeb39a2-ef08-46a0-8ff6-d6b04eb59555"/>
    <n v="73108030"/>
    <s v="edeb39a2-ef08-46a0-8ff6-d6b04eb59555"/>
    <d v="2021-01-20T13:05:47"/>
    <n v="71"/>
    <m/>
    <n v="-1"/>
    <m/>
    <m/>
    <s v="202101191358"/>
    <n v="1419"/>
    <s v="nsenumerator"/>
    <n v="569832"/>
  </r>
  <r>
    <s v="2021-01-20T12:43:28.072+03:00"/>
    <s v="2021-01-20T13:47:44.654+03:00"/>
    <s v="0"/>
    <s v="نسرين خطيب"/>
    <x v="1"/>
    <m/>
    <d v="2021-01-20T00:00:00"/>
    <s v="Idleb"/>
    <s v="All"/>
    <s v="Yes"/>
    <n v="38"/>
    <s v="31-50 Years"/>
    <s v="Male"/>
    <s v="Married"/>
    <s v="IDP"/>
    <d v="2021-01-20T00:00:00"/>
    <n v="1"/>
    <n v="0"/>
    <s v="Yes"/>
    <n v="0"/>
    <n v="0"/>
    <n v="1"/>
    <s v="1"/>
    <n v="2"/>
    <s v="3"/>
    <n v="1"/>
    <n v="4"/>
    <n v="7"/>
    <n v="0"/>
    <n v="0"/>
    <n v="1"/>
    <n v="700"/>
    <n v="100"/>
    <n v="-600"/>
    <s v="الاب متطوع مع الجيش التركي"/>
    <m/>
    <s v="No services"/>
    <m/>
    <m/>
    <m/>
    <m/>
    <m/>
    <m/>
    <b v="1"/>
    <m/>
    <m/>
    <m/>
    <m/>
    <s v="No"/>
    <s v="يوجد ازدحام_x000a_ المرافق الصحية متوفرة لكن بسبب الازدحام قد لانحصل على الخدمة"/>
    <s v="Inaccessible due to cost"/>
    <m/>
    <m/>
    <m/>
    <b v="1"/>
    <m/>
    <m/>
    <m/>
    <m/>
    <m/>
    <m/>
    <m/>
    <s v="Yes"/>
    <s v="Yes"/>
    <s v="فريق عن الكورونا وتم اعطاء معلومات كافية"/>
    <s v="No"/>
    <m/>
    <s v="Yes"/>
    <s v="Yes"/>
    <m/>
    <s v="Yes"/>
    <s v="No"/>
    <s v="Inaccessible due to cost"/>
    <m/>
    <m/>
    <m/>
    <b v="1"/>
    <m/>
    <m/>
    <m/>
    <m/>
    <m/>
    <m/>
    <s v="Pediatric medicine Reproductive health medicines Antibiotic"/>
    <m/>
    <b v="1"/>
    <b v="1"/>
    <b v="1"/>
    <m/>
    <m/>
    <m/>
    <m/>
    <s v="No"/>
    <s v="Security issues Transportation issues"/>
    <b v="1"/>
    <m/>
    <m/>
    <b v="1"/>
    <m/>
    <m/>
    <m/>
    <m/>
    <s v="Hospital for normal delivery"/>
    <m/>
    <m/>
    <m/>
    <m/>
    <m/>
    <b v="1"/>
    <m/>
    <m/>
    <m/>
    <m/>
    <m/>
    <m/>
    <m/>
    <m/>
    <m/>
    <m/>
    <m/>
    <m/>
    <m/>
    <m/>
    <m/>
    <m/>
    <m/>
    <s v="No – there is nothing like this in my community"/>
    <m/>
    <m/>
    <m/>
    <s v="Vegetables (including leafy vegetables) Cereals or tubers (maize, porridge, rice, pasta, bread, rice, bulger, frikeh, kaak, pasta, indomy (noodles), manakish, thick grain-based porridge, potatoes, etc) Oil/Fat (oils, fats, butter, ghee etc)"/>
    <b v="1"/>
    <m/>
    <b v="1"/>
    <m/>
    <m/>
    <m/>
    <m/>
    <m/>
    <m/>
    <b v="1"/>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Market is too far Food is not available"/>
    <m/>
    <m/>
    <b v="1"/>
    <m/>
    <b v="1"/>
    <m/>
    <m/>
    <m/>
    <s v="Yes"/>
    <m/>
    <s v="Yes"/>
    <s v="Market is too far Food is not available"/>
    <m/>
    <b v="1"/>
    <m/>
    <b v="1"/>
    <m/>
    <m/>
    <s v="Yes"/>
    <s v="No"/>
    <m/>
    <m/>
    <m/>
    <s v="0"/>
    <s v="1"/>
    <s v="No"/>
    <s v="No - no difficulty"/>
    <s v="No - no difficulty"/>
    <m/>
    <m/>
    <m/>
    <m/>
    <m/>
    <m/>
    <m/>
    <m/>
    <m/>
    <m/>
    <m/>
    <m/>
    <m/>
    <s v="Fear Econimic"/>
    <b v="1"/>
    <m/>
    <m/>
    <m/>
    <b v="1"/>
    <m/>
    <m/>
    <m/>
    <m/>
    <m/>
    <m/>
    <m/>
    <m/>
    <m/>
    <m/>
    <m/>
    <m/>
    <m/>
    <s v="Children"/>
    <m/>
    <m/>
    <b v="1"/>
    <m/>
    <s v="يوجد طفلة تعاني من سوء تغذية من الصغر"/>
    <s v="Speaking to a family member"/>
    <b v="1"/>
    <m/>
    <m/>
    <m/>
    <m/>
    <m/>
    <m/>
    <m/>
    <m/>
    <m/>
    <m/>
    <s v="Lack of awareness of the services"/>
    <m/>
    <m/>
    <m/>
    <m/>
    <b v="1"/>
    <m/>
    <m/>
    <m/>
    <m/>
    <s v="Maybe"/>
    <m/>
    <s v="Health services"/>
    <b v="1"/>
    <m/>
    <m/>
    <m/>
    <m/>
    <m/>
    <m/>
    <m/>
    <s v="Due to transportation issues / far distance of facilities"/>
    <s v="Skills building services"/>
    <m/>
    <m/>
    <b v="1"/>
    <m/>
    <m/>
    <m/>
    <m/>
    <m/>
    <s v="due to cultural factors / Father or husband does not allow them"/>
    <s v="No"/>
    <s v="لايسمح لهم الاب لعدم الامان"/>
    <s v="Kidnapping"/>
    <b v="1"/>
    <m/>
    <m/>
    <m/>
    <m/>
    <m/>
    <m/>
    <m/>
    <m/>
    <m/>
    <m/>
    <m/>
    <m/>
    <m/>
    <m/>
    <m/>
    <m/>
    <m/>
    <m/>
    <s v="Parents"/>
    <m/>
    <m/>
    <m/>
    <m/>
    <b v="1"/>
    <m/>
    <m/>
    <m/>
    <m/>
    <m/>
    <m/>
    <m/>
    <m/>
    <m/>
    <s v="Painting / re-creational activity Awareness / educational activities / psychosocial support"/>
    <m/>
    <m/>
    <m/>
    <b v="1"/>
    <b v="1"/>
    <m/>
    <m/>
    <m/>
    <m/>
    <s v="Children who have been associated with fighting forces"/>
    <m/>
    <m/>
    <m/>
    <m/>
    <b v="1"/>
    <m/>
    <m/>
    <s v="Yes"/>
    <m/>
    <s v="Security problems Lack of transportation"/>
    <m/>
    <b v="1"/>
    <b v="1"/>
    <m/>
    <m/>
    <m/>
    <m/>
    <m/>
    <m/>
    <m/>
    <s v="No"/>
    <m/>
    <m/>
    <s v="No"/>
    <m/>
    <m/>
    <s v="No"/>
    <m/>
    <s v="uuid:c5bb6d5a-51a6-4c86-b29e-e68e1bb0c84b"/>
    <n v="73108034"/>
    <s v="c5bb6d5a-51a6-4c86-b29e-e68e1bb0c84b"/>
    <d v="2021-01-20T13:05:53"/>
    <n v="72"/>
    <m/>
    <n v="-1"/>
    <m/>
    <m/>
    <s v="202101191358"/>
    <n v="3856"/>
    <s v="nsenumerator"/>
    <n v="569832"/>
  </r>
  <r>
    <s v="2021-01-20T13:59:26.972+03:00"/>
    <s v="2021-01-20T14:17:19.872+03:00"/>
    <m/>
    <s v="نسرين خطيب"/>
    <x v="1"/>
    <m/>
    <d v="2021-01-20T00:00:00"/>
    <s v="Idleb"/>
    <s v="All"/>
    <s v="Yes"/>
    <n v="28"/>
    <s v="18-30 Years"/>
    <s v="Male"/>
    <s v="Married"/>
    <s v="IDP"/>
    <d v="2019-01-01T00:00:00"/>
    <n v="0"/>
    <n v="1"/>
    <s v="Yes"/>
    <n v="0"/>
    <n v="0"/>
    <n v="0"/>
    <s v="0"/>
    <n v="0"/>
    <s v="0"/>
    <n v="0"/>
    <n v="0"/>
    <n v="4"/>
    <n v="0"/>
    <m/>
    <n v="1"/>
    <n v="1500"/>
    <n v="900"/>
    <n v="-600"/>
    <s v="عامل حر"/>
    <m/>
    <s v="Hospital"/>
    <b v="1"/>
    <m/>
    <m/>
    <m/>
    <m/>
    <m/>
    <m/>
    <m/>
    <n v="20"/>
    <s v="Walking"/>
    <m/>
    <s v="No"/>
    <s v="اسعاف اطفال"/>
    <s v="Some types of medicines are not available in the market Inaccessible due to cost"/>
    <b v="1"/>
    <m/>
    <m/>
    <b v="1"/>
    <m/>
    <m/>
    <m/>
    <m/>
    <m/>
    <m/>
    <m/>
    <s v="No"/>
    <m/>
    <m/>
    <m/>
    <m/>
    <s v="No"/>
    <m/>
    <m/>
    <m/>
    <m/>
    <m/>
    <m/>
    <m/>
    <m/>
    <m/>
    <m/>
    <m/>
    <m/>
    <m/>
    <m/>
    <m/>
    <s v="Pediatric medicine"/>
    <m/>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not safe Market is too far"/>
    <m/>
    <b v="1"/>
    <b v="1"/>
    <b v="1"/>
    <m/>
    <m/>
    <m/>
    <m/>
    <s v="Yes"/>
    <m/>
    <s v="No"/>
    <m/>
    <m/>
    <m/>
    <m/>
    <m/>
    <m/>
    <m/>
    <m/>
    <m/>
    <m/>
    <m/>
    <m/>
    <s v="0"/>
    <s v="0"/>
    <s v="I prefer not to answer"/>
    <m/>
    <m/>
    <m/>
    <m/>
    <m/>
    <m/>
    <m/>
    <m/>
    <m/>
    <m/>
    <m/>
    <m/>
    <m/>
    <m/>
    <m/>
    <s v="Conflict within community moodwings Econimic"/>
    <m/>
    <m/>
    <m/>
    <b v="1"/>
    <b v="1"/>
    <m/>
    <m/>
    <m/>
    <m/>
    <m/>
    <b v="1"/>
    <m/>
    <m/>
    <m/>
    <m/>
    <m/>
    <m/>
    <m/>
    <s v="Children"/>
    <m/>
    <m/>
    <b v="1"/>
    <m/>
    <s v="اطفال يعيشيون في بيت واحد ولاكتر من عائلة"/>
    <s v="Speaking to a family member Smoking"/>
    <b v="1"/>
    <m/>
    <m/>
    <m/>
    <m/>
    <m/>
    <b v="1"/>
    <m/>
    <m/>
    <m/>
    <m/>
    <s v="Accessibility Lack of awareness of the services"/>
    <m/>
    <m/>
    <b v="1"/>
    <m/>
    <b v="1"/>
    <m/>
    <m/>
    <m/>
    <m/>
    <s v="Maybe"/>
    <m/>
    <s v="Other"/>
    <m/>
    <m/>
    <m/>
    <m/>
    <b v="1"/>
    <m/>
    <m/>
    <s v="اذا المكان قريب اذهب "/>
    <s v="Due to transportation issues / far distance of facilities"/>
    <s v="Extracurricular activities/women &amp; girls centers"/>
    <m/>
    <m/>
    <m/>
    <b v="1"/>
    <m/>
    <m/>
    <m/>
    <m/>
    <s v="due to transportation issues / far distance of facilities"/>
    <s v="No"/>
    <s v="لاننا غريبون ليسو من سكان البلد"/>
    <s v="Other"/>
    <m/>
    <m/>
    <m/>
    <m/>
    <m/>
    <m/>
    <m/>
    <m/>
    <m/>
    <m/>
    <m/>
    <m/>
    <m/>
    <m/>
    <b v="1"/>
    <m/>
    <m/>
    <s v="اخاف من كل شيئ لانها وحيدة"/>
    <m/>
    <s v="Parents"/>
    <m/>
    <m/>
    <m/>
    <m/>
    <b v="1"/>
    <m/>
    <m/>
    <m/>
    <m/>
    <m/>
    <m/>
    <m/>
    <m/>
    <m/>
    <s v="Entertainement activities Quraan"/>
    <m/>
    <b v="1"/>
    <m/>
    <m/>
    <m/>
    <b v="1"/>
    <m/>
    <m/>
    <m/>
    <s v="No, none of these"/>
    <m/>
    <m/>
    <m/>
    <m/>
    <m/>
    <b v="1"/>
    <m/>
    <m/>
    <m/>
    <m/>
    <m/>
    <m/>
    <m/>
    <m/>
    <m/>
    <m/>
    <m/>
    <m/>
    <m/>
    <m/>
    <m/>
    <m/>
    <m/>
    <m/>
    <m/>
    <m/>
    <m/>
    <m/>
    <s v="uuid:7e93153c-e859-4cea-a5a1-f82e5c5c3ebf"/>
    <n v="73108036"/>
    <s v="7e93153c-e859-4cea-a5a1-f82e5c5c3ebf"/>
    <d v="2021-01-20T13:05:54"/>
    <n v="73"/>
    <m/>
    <n v="-1"/>
    <m/>
    <m/>
    <s v="202101191358"/>
    <n v="1073"/>
    <s v="nsenumerator"/>
    <n v="569832"/>
  </r>
  <r>
    <s v="2021-01-20T09:53:25.626+02:00"/>
    <s v="2021-01-20T12:46:17.460+02:00"/>
    <s v="0"/>
    <s v="خلود عساف"/>
    <x v="1"/>
    <m/>
    <d v="2021-01-20T00:00:00"/>
    <s v="Idleb"/>
    <s v="All"/>
    <s v="Yes"/>
    <n v="30"/>
    <s v="18-30 Years"/>
    <s v="Male"/>
    <s v="Married"/>
    <s v="IDP"/>
    <d v="2018-01-20T00:00:00"/>
    <n v="0"/>
    <n v="0"/>
    <s v="Yes"/>
    <n v="0"/>
    <n v="0"/>
    <n v="1"/>
    <s v="1"/>
    <n v="1"/>
    <s v="2"/>
    <n v="1"/>
    <n v="3"/>
    <n v="6"/>
    <n v="0"/>
    <n v="0"/>
    <n v="1"/>
    <n v="2000"/>
    <n v="2000"/>
    <n v="0"/>
    <s v="من عمل الزوج (موظف)"/>
    <m/>
    <s v="Hospital"/>
    <b v="1"/>
    <m/>
    <m/>
    <m/>
    <m/>
    <m/>
    <m/>
    <m/>
    <n v="15"/>
    <s v="Private car"/>
    <m/>
    <s v="Yes"/>
    <s v="ادوية طبية للمرضى الذين لديهم امراض مزمنة"/>
    <s v="Most types of medicines are not available in the market Inaccessible due to cost"/>
    <m/>
    <b v="1"/>
    <m/>
    <b v="1"/>
    <m/>
    <m/>
    <m/>
    <m/>
    <m/>
    <m/>
    <m/>
    <s v="No"/>
    <m/>
    <m/>
    <m/>
    <m/>
    <s v="Yes"/>
    <s v="Yes"/>
    <m/>
    <s v="No"/>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Fruit (all types) Cereals or tubers (maize, porridge, rice, pasta, bread, rice, bulger, frikeh, kaak, pasta, indomy (noodles), manakish, thick grain-based porridge, potatoes, etc) Sugar, Honey, sugar products"/>
    <b v="1"/>
    <m/>
    <m/>
    <b v="1"/>
    <m/>
    <m/>
    <m/>
    <m/>
    <b v="1"/>
    <m/>
    <m/>
    <n v="3"/>
    <s v="not divers"/>
    <s v="No"/>
    <s v="To avoid illness"/>
    <s v="No barriers, satisfied with food available"/>
    <b v="1"/>
    <m/>
    <m/>
    <m/>
    <m/>
    <m/>
    <m/>
    <m/>
    <s v="Yes"/>
    <m/>
    <s v="No"/>
    <m/>
    <m/>
    <m/>
    <m/>
    <m/>
    <m/>
    <m/>
    <s v="No – my children don't need this"/>
    <s v="No"/>
    <m/>
    <m/>
    <m/>
    <s v="0"/>
    <s v="0"/>
    <s v="No"/>
    <s v="No - no difficulty"/>
    <s v="No - no difficulty"/>
    <m/>
    <m/>
    <m/>
    <m/>
    <m/>
    <m/>
    <m/>
    <m/>
    <m/>
    <m/>
    <m/>
    <m/>
    <m/>
    <s v="Fear Hopelessness"/>
    <b v="1"/>
    <m/>
    <m/>
    <m/>
    <m/>
    <m/>
    <m/>
    <m/>
    <b v="1"/>
    <m/>
    <m/>
    <m/>
    <m/>
    <m/>
    <m/>
    <m/>
    <m/>
    <m/>
    <s v="Children"/>
    <m/>
    <m/>
    <b v="1"/>
    <m/>
    <s v="أغلبية الاطفال اصبح لديهم مشاكل نفسية (خوف)بسبب الاوضاع التي يعيشونها"/>
    <s v="Speaking to a family member"/>
    <b v="1"/>
    <m/>
    <m/>
    <m/>
    <m/>
    <m/>
    <m/>
    <m/>
    <m/>
    <m/>
    <m/>
    <s v="Availability"/>
    <m/>
    <m/>
    <m/>
    <b v="1"/>
    <m/>
    <m/>
    <m/>
    <m/>
    <m/>
    <s v="Yes"/>
    <m/>
    <s v="All services are accessible"/>
    <m/>
    <m/>
    <m/>
    <m/>
    <m/>
    <b v="1"/>
    <m/>
    <m/>
    <m/>
    <s v="All services are accessible"/>
    <m/>
    <m/>
    <m/>
    <m/>
    <m/>
    <b v="1"/>
    <m/>
    <m/>
    <m/>
    <s v="Yes"/>
    <m/>
    <s v="Hired by armed groups Desire to join armed groups Psychological stress"/>
    <m/>
    <b v="1"/>
    <b v="1"/>
    <m/>
    <m/>
    <m/>
    <m/>
    <m/>
    <m/>
    <m/>
    <m/>
    <m/>
    <m/>
    <b v="1"/>
    <m/>
    <m/>
    <m/>
    <m/>
    <m/>
    <s v="School teachers Community/social workers Parents Relatives"/>
    <m/>
    <m/>
    <m/>
    <b v="1"/>
    <b v="1"/>
    <b v="1"/>
    <m/>
    <b v="1"/>
    <m/>
    <m/>
    <m/>
    <m/>
    <m/>
    <m/>
    <s v="Awareness / educational activities / psychosocial support Quraan"/>
    <m/>
    <b v="1"/>
    <m/>
    <m/>
    <b v="1"/>
    <m/>
    <m/>
    <m/>
    <m/>
    <s v="No, none of these"/>
    <m/>
    <m/>
    <m/>
    <m/>
    <m/>
    <b v="1"/>
    <m/>
    <s v="Yes"/>
    <m/>
    <s v="No barriers"/>
    <m/>
    <m/>
    <m/>
    <m/>
    <m/>
    <m/>
    <m/>
    <m/>
    <b v="1"/>
    <m/>
    <s v="No"/>
    <m/>
    <m/>
    <s v="No"/>
    <m/>
    <m/>
    <s v="No"/>
    <m/>
    <s v="uuid:8081c538-5ae3-4efc-9664-0d5faf0bc72d"/>
    <n v="73108185"/>
    <s v="8081c538-5ae3-4efc-9664-0d5faf0bc72d"/>
    <d v="2021-01-20T13:09:10"/>
    <n v="74"/>
    <m/>
    <n v="-1"/>
    <m/>
    <m/>
    <s v="202101191358"/>
    <n v="10372"/>
    <s v="nsenumerator"/>
    <n v="569832"/>
  </r>
  <r>
    <s v="2021-01-20T10:23:48.243+02:00"/>
    <s v="2021-01-20T13:17:27.053+02:00"/>
    <s v="0"/>
    <s v="مصطفى فائز يازجي"/>
    <x v="1"/>
    <m/>
    <d v="2021-01-20T00:00:00"/>
    <s v="Idleb"/>
    <s v="All"/>
    <s v="Yes"/>
    <n v="31"/>
    <s v="31-50 Years"/>
    <s v="Female"/>
    <s v="Married"/>
    <s v="IDP"/>
    <d v="2020-02-11T00:00:00"/>
    <n v="0"/>
    <n v="0"/>
    <s v="Yes"/>
    <n v="0"/>
    <n v="0"/>
    <n v="1"/>
    <s v="1"/>
    <n v="0"/>
    <s v="1"/>
    <n v="0"/>
    <n v="1"/>
    <n v="2"/>
    <n v="0"/>
    <n v="0"/>
    <n v="0"/>
    <n v="3000"/>
    <n v="1500"/>
    <n v="-1500"/>
    <s v="عمل حر"/>
    <m/>
    <s v="Hospital Primary health care facility"/>
    <b v="1"/>
    <b v="1"/>
    <m/>
    <m/>
    <m/>
    <m/>
    <m/>
    <m/>
    <n v="10"/>
    <s v="Motorcycle"/>
    <m/>
    <s v="No"/>
    <s v="مركز طب عيون ، مركز اسنان"/>
    <s v="Most types of medicines are not available in the market Inaccessible due to cost"/>
    <m/>
    <b v="1"/>
    <m/>
    <b v="1"/>
    <m/>
    <m/>
    <m/>
    <m/>
    <m/>
    <m/>
    <m/>
    <s v="No"/>
    <m/>
    <m/>
    <m/>
    <m/>
    <s v="No"/>
    <m/>
    <s v="Did not identify the diseas"/>
    <m/>
    <m/>
    <m/>
    <m/>
    <m/>
    <m/>
    <m/>
    <m/>
    <m/>
    <m/>
    <m/>
    <m/>
    <m/>
    <s v="Non communicable diseases (NCD) drugs (chronic, cardiac, diabetes, hyper-tension, asthma)"/>
    <b v="1"/>
    <m/>
    <m/>
    <m/>
    <m/>
    <m/>
    <m/>
    <m/>
    <s v="Do not know"/>
    <m/>
    <m/>
    <m/>
    <m/>
    <m/>
    <m/>
    <m/>
    <m/>
    <m/>
    <s v="Hospital for normal delivery"/>
    <m/>
    <m/>
    <m/>
    <m/>
    <m/>
    <b v="1"/>
    <m/>
    <m/>
    <m/>
    <m/>
    <m/>
    <m/>
    <m/>
    <m/>
    <m/>
    <m/>
    <m/>
    <m/>
    <m/>
    <m/>
    <m/>
    <m/>
    <m/>
    <s v="Yes – I have"/>
    <s v="One Time"/>
    <m/>
    <m/>
    <m/>
    <m/>
    <m/>
    <m/>
    <m/>
    <m/>
    <m/>
    <m/>
    <m/>
    <m/>
    <m/>
    <m/>
    <m/>
    <m/>
    <s v="Vegetables (including leafy vegetables) Fruit (all types) Meat, Poultry, Offal (beef, goat, lamb, poultry), etc)"/>
    <m/>
    <m/>
    <b v="1"/>
    <b v="1"/>
    <b v="1"/>
    <m/>
    <m/>
    <m/>
    <m/>
    <m/>
    <m/>
    <n v="3"/>
    <s v="not divers"/>
    <s v="Yes"/>
    <m/>
    <s v="High food prices/no money to buy Market is not safe"/>
    <m/>
    <b v="1"/>
    <m/>
    <b v="1"/>
    <m/>
    <m/>
    <m/>
    <m/>
    <s v="Yes"/>
    <m/>
    <s v="Yes"/>
    <s v="High food prices/no money to buy"/>
    <b v="1"/>
    <m/>
    <m/>
    <m/>
    <m/>
    <m/>
    <s v="No – my children don't need this"/>
    <s v="No"/>
    <m/>
    <m/>
    <m/>
    <s v="0"/>
    <s v="0"/>
    <s v="No"/>
    <s v="No - no difficulty"/>
    <s v="No - no difficulty"/>
    <m/>
    <m/>
    <m/>
    <m/>
    <m/>
    <m/>
    <m/>
    <m/>
    <m/>
    <m/>
    <m/>
    <m/>
    <m/>
    <s v="moodwings Econimic Conflict within community"/>
    <m/>
    <m/>
    <m/>
    <b v="1"/>
    <b v="1"/>
    <m/>
    <m/>
    <m/>
    <m/>
    <m/>
    <b v="1"/>
    <m/>
    <m/>
    <m/>
    <m/>
    <m/>
    <m/>
    <m/>
    <s v="Adult Women"/>
    <b v="1"/>
    <m/>
    <m/>
    <m/>
    <s v="صعوبة التفاهم معهم"/>
    <s v="Speaking to a friend"/>
    <m/>
    <b v="1"/>
    <m/>
    <m/>
    <m/>
    <m/>
    <m/>
    <m/>
    <m/>
    <m/>
    <m/>
    <s v="Accessibility Security"/>
    <m/>
    <b v="1"/>
    <b v="1"/>
    <m/>
    <m/>
    <m/>
    <m/>
    <m/>
    <m/>
    <s v="No"/>
    <s v="لا احتاج"/>
    <s v="Skills building services Extracurricular activities/women &amp; girls centers"/>
    <m/>
    <m/>
    <b v="1"/>
    <b v="1"/>
    <m/>
    <m/>
    <m/>
    <m/>
    <m/>
    <s v="Skills building services Extracurricular activities/women &amp; girls centers"/>
    <m/>
    <m/>
    <b v="1"/>
    <b v="1"/>
    <m/>
    <m/>
    <m/>
    <m/>
    <m/>
    <s v="Yes"/>
    <m/>
    <s v="Physical abuse School dropout Child labour Desire to join armed groups"/>
    <m/>
    <m/>
    <b v="1"/>
    <b v="1"/>
    <b v="1"/>
    <m/>
    <m/>
    <b v="1"/>
    <m/>
    <m/>
    <m/>
    <m/>
    <m/>
    <m/>
    <m/>
    <m/>
    <m/>
    <m/>
    <s v="شغل الاطفال في الصغر والانضمام للفصائل"/>
    <s v="Parents"/>
    <m/>
    <m/>
    <m/>
    <m/>
    <b v="1"/>
    <m/>
    <m/>
    <m/>
    <m/>
    <m/>
    <m/>
    <m/>
    <m/>
    <m/>
    <s v="Awareness / educational activities / psychosocial support"/>
    <m/>
    <m/>
    <m/>
    <m/>
    <b v="1"/>
    <m/>
    <m/>
    <m/>
    <m/>
    <s v="Children living on the street Orphans living in the community"/>
    <m/>
    <b v="1"/>
    <b v="1"/>
    <m/>
    <m/>
    <m/>
    <m/>
    <s v="No"/>
    <s v="Due to far distance / lack of transportations"/>
    <s v="Lack of transportation Other"/>
    <m/>
    <m/>
    <b v="1"/>
    <m/>
    <m/>
    <m/>
    <b v="1"/>
    <m/>
    <m/>
    <s v="قلة المراكز"/>
    <s v="No"/>
    <m/>
    <m/>
    <m/>
    <m/>
    <m/>
    <s v="No"/>
    <m/>
    <s v="uuid:de0f7359-3e1c-4a24-81b9-15997abbd7f4"/>
    <n v="73108186"/>
    <s v="de0f7359-3e1c-4a24-81b9-15997abbd7f4"/>
    <d v="2021-01-20T13:09:11"/>
    <n v="75"/>
    <m/>
    <n v="-1"/>
    <m/>
    <m/>
    <s v="202101191358"/>
    <n v="10419"/>
    <s v="nsenumerator"/>
    <n v="569832"/>
  </r>
  <r>
    <s v="2021-01-20T11:25:56.600+02:00"/>
    <s v="2021-01-20T13:16:42.377+02:00"/>
    <s v="0"/>
    <s v="مصطفى فائز يازجي"/>
    <x v="1"/>
    <m/>
    <d v="2021-01-20T00:00:00"/>
    <s v="Idleb"/>
    <s v="All"/>
    <s v="Yes"/>
    <n v="38"/>
    <s v="31-50 Years"/>
    <s v="Female"/>
    <s v="Married"/>
    <s v="Host"/>
    <m/>
    <n v="1"/>
    <n v="0"/>
    <s v="Yes"/>
    <n v="1"/>
    <n v="1"/>
    <n v="0"/>
    <s v="1"/>
    <n v="1"/>
    <s v="3"/>
    <n v="0"/>
    <n v="3"/>
    <n v="6"/>
    <n v="0"/>
    <n v="0"/>
    <n v="0"/>
    <n v="2200"/>
    <n v="1500"/>
    <n v="-700"/>
    <s v="محل ألبسة"/>
    <m/>
    <s v="Hospital Primary health care facility"/>
    <b v="1"/>
    <b v="1"/>
    <m/>
    <m/>
    <m/>
    <m/>
    <m/>
    <m/>
    <n v="15"/>
    <s v="Walking"/>
    <m/>
    <s v="No"/>
    <s v="Do not know"/>
    <s v="Most types of medicines are not available in the market Inaccessible due to cost"/>
    <m/>
    <b v="1"/>
    <m/>
    <b v="1"/>
    <m/>
    <m/>
    <m/>
    <m/>
    <m/>
    <m/>
    <m/>
    <s v="No"/>
    <m/>
    <m/>
    <m/>
    <m/>
    <s v="Yes"/>
    <s v="Yes"/>
    <m/>
    <s v="Yes"/>
    <s v="No"/>
    <s v="Inaccessible due to cost"/>
    <m/>
    <m/>
    <m/>
    <b v="1"/>
    <m/>
    <m/>
    <m/>
    <m/>
    <m/>
    <m/>
    <s v="Non communicable diseases (NCD) drugs (chronic, cardiac, diabetes, hyper-tension, asthma) Reproductive health medicines Pediatric medicine"/>
    <b v="1"/>
    <b v="1"/>
    <b v="1"/>
    <m/>
    <m/>
    <m/>
    <m/>
    <m/>
    <s v="Yes"/>
    <m/>
    <m/>
    <m/>
    <m/>
    <m/>
    <m/>
    <m/>
    <m/>
    <m/>
    <s v="Hospital for normal delivery Hospital for surgery/ C-section"/>
    <m/>
    <m/>
    <m/>
    <m/>
    <m/>
    <b v="1"/>
    <b v="1"/>
    <m/>
    <m/>
    <m/>
    <m/>
    <s v="No"/>
    <m/>
    <m/>
    <m/>
    <m/>
    <m/>
    <m/>
    <m/>
    <m/>
    <m/>
    <m/>
    <m/>
    <s v="Yes – I have"/>
    <s v="One Time"/>
    <m/>
    <m/>
    <s v="Fruit (all types) Vegetables (including leafy vegetables) Milk and Milk Products (milk, yoghurt, cheese, etc)"/>
    <m/>
    <m/>
    <b v="1"/>
    <b v="1"/>
    <m/>
    <m/>
    <b v="1"/>
    <m/>
    <m/>
    <m/>
    <m/>
    <n v="3"/>
    <s v="not divers"/>
    <s v="Fruit (all types) Vegetables (including leafy vegetables) Cereals or tubers (maize, porridge, rice, pasta, bread, rice, bulger, frikeh, kaak, pasta, indomy (noodles), manakish, thick grain-based porridge, potatoes, etc)"/>
    <b v="1"/>
    <m/>
    <b v="1"/>
    <b v="1"/>
    <m/>
    <m/>
    <m/>
    <m/>
    <m/>
    <m/>
    <m/>
    <n v="3"/>
    <s v="not divers"/>
    <s v="No"/>
    <s v="حسب توفر الطعام"/>
    <s v="High food prices/no money to buy"/>
    <m/>
    <b v="1"/>
    <m/>
    <m/>
    <m/>
    <m/>
    <m/>
    <m/>
    <s v="Yes"/>
    <m/>
    <s v="No"/>
    <m/>
    <m/>
    <m/>
    <m/>
    <m/>
    <m/>
    <m/>
    <s v="No – my children don't need this"/>
    <s v="No"/>
    <s v="No"/>
    <m/>
    <m/>
    <s v="1"/>
    <s v="1"/>
    <s v="No"/>
    <s v="No - no difficulty"/>
    <s v="No - no difficulty"/>
    <m/>
    <m/>
    <m/>
    <m/>
    <m/>
    <m/>
    <m/>
    <m/>
    <m/>
    <m/>
    <m/>
    <m/>
    <m/>
    <s v="Fear moodwings Econimic Sadness Anger"/>
    <b v="1"/>
    <b v="1"/>
    <b v="1"/>
    <b v="1"/>
    <b v="1"/>
    <m/>
    <m/>
    <m/>
    <m/>
    <m/>
    <m/>
    <m/>
    <m/>
    <m/>
    <m/>
    <m/>
    <m/>
    <m/>
    <s v="Children Adult Women"/>
    <b v="1"/>
    <m/>
    <b v="1"/>
    <m/>
    <s v="لا اعلم"/>
    <s v="Speaking to a family member"/>
    <b v="1"/>
    <m/>
    <m/>
    <m/>
    <m/>
    <m/>
    <m/>
    <m/>
    <m/>
    <m/>
    <m/>
    <s v="Accessibility Lack of awareness of the services"/>
    <m/>
    <m/>
    <b v="1"/>
    <m/>
    <b v="1"/>
    <m/>
    <m/>
    <m/>
    <m/>
    <s v="No"/>
    <s v="لا احتاج"/>
    <s v="Educational services Extracurricular activities/women &amp; girls centers"/>
    <m/>
    <b v="1"/>
    <m/>
    <b v="1"/>
    <m/>
    <m/>
    <m/>
    <m/>
    <s v="Due to transportation issues / far distance of facilities"/>
    <s v="Educational services Extracurricular activities/women &amp; girls centers"/>
    <m/>
    <b v="1"/>
    <m/>
    <b v="1"/>
    <m/>
    <m/>
    <m/>
    <m/>
    <m/>
    <s v="Yes"/>
    <m/>
    <s v="School dropout Early marriage Physical abuse"/>
    <m/>
    <m/>
    <m/>
    <b v="1"/>
    <m/>
    <m/>
    <b v="1"/>
    <b v="1"/>
    <m/>
    <m/>
    <m/>
    <m/>
    <m/>
    <m/>
    <m/>
    <m/>
    <m/>
    <m/>
    <m/>
    <s v="Parents"/>
    <m/>
    <m/>
    <m/>
    <m/>
    <b v="1"/>
    <m/>
    <m/>
    <m/>
    <m/>
    <m/>
    <m/>
    <m/>
    <m/>
    <m/>
    <s v="Sport activity Awareness / educational activities / psychosocial support Quraan"/>
    <b v="1"/>
    <b v="1"/>
    <m/>
    <m/>
    <b v="1"/>
    <m/>
    <m/>
    <m/>
    <m/>
    <s v="Orphans living in the community"/>
    <m/>
    <m/>
    <b v="1"/>
    <m/>
    <m/>
    <m/>
    <m/>
    <s v="Yes"/>
    <m/>
    <s v="Lack of awareness Lack of transportation"/>
    <b v="1"/>
    <m/>
    <b v="1"/>
    <m/>
    <m/>
    <m/>
    <m/>
    <m/>
    <m/>
    <m/>
    <s v="No"/>
    <m/>
    <m/>
    <m/>
    <m/>
    <m/>
    <s v="No"/>
    <m/>
    <s v="uuid:82a3f3a1-4468-4ae7-8839-3903ef160c97"/>
    <n v="73108188"/>
    <s v="82a3f3a1-4468-4ae7-8839-3903ef160c97"/>
    <d v="2021-01-20T13:09:11"/>
    <n v="76"/>
    <m/>
    <n v="-1"/>
    <m/>
    <m/>
    <s v="202101191358"/>
    <n v="6646"/>
    <s v="nsenumerator"/>
    <n v="569832"/>
  </r>
  <r>
    <s v="2021-01-20T11:59:51.854+02:00"/>
    <s v="2021-01-20T13:51:47.591+02:00"/>
    <s v="0"/>
    <s v="Mahmoud Nassif"/>
    <x v="1"/>
    <m/>
    <d v="2021-01-20T00:00:00"/>
    <s v="Idleb"/>
    <s v="All"/>
    <s v="Yes"/>
    <n v="29"/>
    <s v="18-30 Years"/>
    <s v="Female"/>
    <s v="Married"/>
    <s v="IDP"/>
    <d v="2016-03-18T00:00:00"/>
    <n v="1"/>
    <n v="0"/>
    <s v="No"/>
    <m/>
    <m/>
    <m/>
    <m/>
    <m/>
    <m/>
    <m/>
    <m/>
    <n v="2"/>
    <n v="0"/>
    <m/>
    <n v="0"/>
    <n v="1800"/>
    <n v="0"/>
    <n v="-1800"/>
    <m/>
    <s v="من الوالد"/>
    <s v="Hospital Primary health care facility Specialist services"/>
    <b v="1"/>
    <b v="1"/>
    <b v="1"/>
    <m/>
    <m/>
    <m/>
    <m/>
    <m/>
    <n v="5"/>
    <s v="Walking"/>
    <m/>
    <m/>
    <s v="تصوير الطبقي المحوري"/>
    <s v="Inaccessible due to cost Some types of medicines are not available in the market"/>
    <b v="1"/>
    <m/>
    <m/>
    <b v="1"/>
    <m/>
    <m/>
    <m/>
    <m/>
    <m/>
    <m/>
    <m/>
    <s v="No"/>
    <m/>
    <m/>
    <m/>
    <m/>
    <s v="No"/>
    <m/>
    <m/>
    <m/>
    <m/>
    <m/>
    <m/>
    <m/>
    <m/>
    <m/>
    <m/>
    <m/>
    <m/>
    <m/>
    <m/>
    <m/>
    <s v="Non communicable diseases (NCD) drugs (chronic, cardiac, diabetes, hyper-tension, asthma)"/>
    <b v="1"/>
    <m/>
    <m/>
    <m/>
    <m/>
    <m/>
    <m/>
    <m/>
    <s v="Yes"/>
    <m/>
    <m/>
    <m/>
    <m/>
    <m/>
    <m/>
    <m/>
    <m/>
    <m/>
    <s v="Hospital for surgery/ C-section At private primary health care centre/hospital"/>
    <m/>
    <m/>
    <m/>
    <m/>
    <b v="1"/>
    <m/>
    <b v="1"/>
    <m/>
    <m/>
    <m/>
    <m/>
    <m/>
    <m/>
    <m/>
    <m/>
    <m/>
    <m/>
    <m/>
    <m/>
    <m/>
    <m/>
    <m/>
    <m/>
    <s v="Yes – I have"/>
    <s v="One Time"/>
    <m/>
    <m/>
    <s v="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
    <b v="1"/>
    <m/>
    <b v="1"/>
    <b v="1"/>
    <b v="1"/>
    <m/>
    <m/>
    <m/>
    <b v="1"/>
    <m/>
    <b v="1"/>
    <n v="6"/>
    <s v="diverse"/>
    <m/>
    <m/>
    <m/>
    <m/>
    <m/>
    <m/>
    <m/>
    <m/>
    <m/>
    <m/>
    <m/>
    <m/>
    <m/>
    <m/>
    <s v="No"/>
    <s v="To avoid illness"/>
    <s v="High food prices/no money to buy"/>
    <m/>
    <b v="1"/>
    <m/>
    <m/>
    <m/>
    <m/>
    <m/>
    <m/>
    <s v="Yes"/>
    <m/>
    <s v="No"/>
    <m/>
    <m/>
    <m/>
    <m/>
    <m/>
    <m/>
    <m/>
    <m/>
    <m/>
    <m/>
    <m/>
    <m/>
    <m/>
    <s v="1"/>
    <s v="No"/>
    <s v="No - no difficulty"/>
    <s v="No - no difficulty"/>
    <m/>
    <m/>
    <m/>
    <m/>
    <m/>
    <m/>
    <m/>
    <m/>
    <m/>
    <m/>
    <m/>
    <m/>
    <m/>
    <s v="moodwings"/>
    <m/>
    <m/>
    <m/>
    <b v="1"/>
    <m/>
    <m/>
    <m/>
    <m/>
    <m/>
    <m/>
    <m/>
    <m/>
    <m/>
    <m/>
    <m/>
    <m/>
    <m/>
    <m/>
    <s v="Adult Women"/>
    <b v="1"/>
    <m/>
    <m/>
    <m/>
    <s v="بسبب الحمل"/>
    <s v="Speaking to a family member"/>
    <b v="1"/>
    <m/>
    <m/>
    <m/>
    <m/>
    <m/>
    <m/>
    <m/>
    <m/>
    <m/>
    <m/>
    <s v="Availability"/>
    <m/>
    <m/>
    <m/>
    <b v="1"/>
    <m/>
    <m/>
    <m/>
    <m/>
    <m/>
    <s v="Yes"/>
    <m/>
    <s v="Do not know"/>
    <m/>
    <m/>
    <m/>
    <m/>
    <m/>
    <m/>
    <b v="1"/>
    <m/>
    <m/>
    <s v="Do not know"/>
    <m/>
    <m/>
    <m/>
    <m/>
    <m/>
    <m/>
    <b v="1"/>
    <m/>
    <m/>
    <s v="Yes"/>
    <m/>
    <s v="Child labour School dropout"/>
    <m/>
    <m/>
    <m/>
    <b v="1"/>
    <b v="1"/>
    <m/>
    <m/>
    <m/>
    <m/>
    <m/>
    <m/>
    <m/>
    <m/>
    <m/>
    <m/>
    <m/>
    <m/>
    <m/>
    <s v="جميع الاعمال"/>
    <s v="Parents School teachers Women and Child support centers"/>
    <m/>
    <m/>
    <m/>
    <b v="1"/>
    <b v="1"/>
    <m/>
    <m/>
    <m/>
    <m/>
    <b v="1"/>
    <m/>
    <m/>
    <m/>
    <m/>
    <s v="Quraan Other"/>
    <m/>
    <b v="1"/>
    <m/>
    <m/>
    <m/>
    <m/>
    <b v="1"/>
    <m/>
    <s v="أنشطة تعليمية"/>
    <s v="Orphans living in the community"/>
    <m/>
    <m/>
    <b v="1"/>
    <m/>
    <m/>
    <m/>
    <m/>
    <m/>
    <m/>
    <m/>
    <m/>
    <m/>
    <m/>
    <m/>
    <m/>
    <m/>
    <m/>
    <m/>
    <m/>
    <m/>
    <m/>
    <m/>
    <m/>
    <m/>
    <m/>
    <m/>
    <m/>
    <m/>
    <s v="uuid:75d16f0a-7f13-4b08-a526-0ac1f7eb4d7f"/>
    <n v="73108190"/>
    <s v="75d16f0a-7f13-4b08-a526-0ac1f7eb4d7f"/>
    <d v="2021-01-20T13:09:12"/>
    <n v="77"/>
    <m/>
    <n v="-1"/>
    <m/>
    <m/>
    <s v="202101191358"/>
    <n v="6716"/>
    <s v="nsenumerator"/>
    <n v="569832"/>
  </r>
  <r>
    <s v="2021-01-20T12:49:35.337+02:00"/>
    <s v="2021-01-20T13:08:13.632+02:00"/>
    <m/>
    <s v="مصطفى فائز يازجي"/>
    <x v="1"/>
    <m/>
    <d v="2021-01-20T00:00:00"/>
    <s v="Idleb"/>
    <s v="All"/>
    <s v="Yes"/>
    <n v="42"/>
    <s v="31-50 Years"/>
    <s v="Female"/>
    <s v="Married"/>
    <s v="Host"/>
    <m/>
    <n v="1"/>
    <n v="0"/>
    <s v="Yes"/>
    <n v="1"/>
    <n v="0"/>
    <n v="1"/>
    <s v="1"/>
    <n v="2"/>
    <s v="4"/>
    <n v="0"/>
    <n v="4"/>
    <n v="6"/>
    <n v="0"/>
    <n v="0"/>
    <n v="0"/>
    <n v="3000"/>
    <n v="2400"/>
    <n v="-600"/>
    <s v="عمل خاص في محل "/>
    <m/>
    <s v="Hospital Primary health care facility Emergency services-ambulance"/>
    <b v="1"/>
    <b v="1"/>
    <m/>
    <b v="1"/>
    <m/>
    <m/>
    <m/>
    <m/>
    <n v="20"/>
    <s v="Taxi"/>
    <m/>
    <s v="Yes"/>
    <s v="التصوير الشعاعي و الأسنان "/>
    <s v="Inaccessible due to cost Most types of medicines are not available in the market"/>
    <m/>
    <b v="1"/>
    <m/>
    <b v="1"/>
    <m/>
    <m/>
    <m/>
    <m/>
    <m/>
    <m/>
    <m/>
    <s v="Yes"/>
    <s v="Yes"/>
    <s v="توعية حول مرض كورونا "/>
    <s v="No"/>
    <m/>
    <s v="Yes"/>
    <s v="Yes"/>
    <m/>
    <s v="Yes"/>
    <s v="No"/>
    <s v="Some types of medicines are not available in the market Inaccessible due to cost"/>
    <b v="1"/>
    <m/>
    <m/>
    <b v="1"/>
    <m/>
    <m/>
    <m/>
    <m/>
    <m/>
    <m/>
    <s v="Non communicable diseases (NCD) drugs (chronic, cardiac, diabetes, hyper-tension, asthma) Reproductive health medicines Pediatric medicine"/>
    <b v="1"/>
    <b v="1"/>
    <b v="1"/>
    <m/>
    <m/>
    <m/>
    <m/>
    <m/>
    <s v="Yes"/>
    <m/>
    <m/>
    <m/>
    <m/>
    <m/>
    <m/>
    <m/>
    <m/>
    <m/>
    <s v="At private primary health care centre/hospital"/>
    <m/>
    <m/>
    <m/>
    <m/>
    <b v="1"/>
    <m/>
    <m/>
    <m/>
    <m/>
    <m/>
    <m/>
    <s v="No"/>
    <m/>
    <m/>
    <m/>
    <m/>
    <m/>
    <m/>
    <m/>
    <m/>
    <m/>
    <m/>
    <m/>
    <s v="Yes – someone in my household has"/>
    <s v="One Time"/>
    <m/>
    <m/>
    <s v="Legumes and nuts e.g. hommos, fouls, beans, chick peas, lentils Fruit (all types)"/>
    <m/>
    <b v="1"/>
    <m/>
    <b v="1"/>
    <m/>
    <m/>
    <m/>
    <m/>
    <m/>
    <m/>
    <m/>
    <n v="2"/>
    <s v="not divers"/>
    <s v="Fruit (all types) Vegetables (including leafy vegetables) Sugar, Honey, sugar products"/>
    <m/>
    <m/>
    <b v="1"/>
    <b v="1"/>
    <m/>
    <m/>
    <m/>
    <m/>
    <b v="1"/>
    <m/>
    <m/>
    <n v="3"/>
    <s v="not divers"/>
    <s v="No"/>
    <s v="To avoid illness"/>
    <s v="High food prices/no money to buy"/>
    <m/>
    <b v="1"/>
    <m/>
    <m/>
    <m/>
    <m/>
    <m/>
    <m/>
    <s v="Yes"/>
    <m/>
    <s v="No"/>
    <m/>
    <m/>
    <m/>
    <m/>
    <m/>
    <m/>
    <m/>
    <s v="No – my children don't need this"/>
    <s v="No"/>
    <s v="No"/>
    <m/>
    <m/>
    <s v="0"/>
    <s v="1"/>
    <s v="No"/>
    <s v="No - no difficulty"/>
    <s v="No - no difficulty"/>
    <m/>
    <m/>
    <m/>
    <m/>
    <m/>
    <m/>
    <m/>
    <m/>
    <m/>
    <m/>
    <m/>
    <m/>
    <m/>
    <s v="Fear moodwings Family conflict Problems sleeping Inability to carry out work or daily tasks"/>
    <b v="1"/>
    <m/>
    <m/>
    <b v="1"/>
    <m/>
    <m/>
    <b v="1"/>
    <m/>
    <m/>
    <b v="1"/>
    <m/>
    <b v="1"/>
    <m/>
    <m/>
    <m/>
    <m/>
    <m/>
    <m/>
    <s v="Adult Women Children"/>
    <b v="1"/>
    <m/>
    <b v="1"/>
    <m/>
    <s v="لا اعلم"/>
    <s v="Speaking to a family member Smoking"/>
    <b v="1"/>
    <m/>
    <m/>
    <m/>
    <m/>
    <m/>
    <b v="1"/>
    <m/>
    <m/>
    <m/>
    <m/>
    <s v="Accessibility Security"/>
    <m/>
    <b v="1"/>
    <b v="1"/>
    <m/>
    <m/>
    <m/>
    <m/>
    <m/>
    <m/>
    <s v="Yes"/>
    <m/>
    <s v="Educational services"/>
    <m/>
    <b v="1"/>
    <m/>
    <m/>
    <m/>
    <m/>
    <m/>
    <m/>
    <s v="Due to transportation issues / far distance of facilities"/>
    <s v="Educational services Skills building services"/>
    <m/>
    <b v="1"/>
    <b v="1"/>
    <m/>
    <m/>
    <m/>
    <m/>
    <m/>
    <s v="due to transportation issues / far distance of facilities"/>
    <s v="No"/>
    <s v="الوضع الامني والسرقات"/>
    <s v="Desire to join armed groups School dropout Neglect Being orphaned or losing care"/>
    <m/>
    <m/>
    <b v="1"/>
    <b v="1"/>
    <m/>
    <m/>
    <m/>
    <m/>
    <b v="1"/>
    <m/>
    <b v="1"/>
    <m/>
    <m/>
    <m/>
    <m/>
    <m/>
    <m/>
    <m/>
    <m/>
    <s v="Parents Siblings School teachers"/>
    <m/>
    <b v="1"/>
    <m/>
    <b v="1"/>
    <b v="1"/>
    <m/>
    <m/>
    <m/>
    <m/>
    <m/>
    <m/>
    <m/>
    <m/>
    <m/>
    <s v="Sport activity Awareness / educational activities / psychosocial support Hand crafts"/>
    <b v="1"/>
    <m/>
    <b v="1"/>
    <m/>
    <b v="1"/>
    <m/>
    <m/>
    <m/>
    <m/>
    <s v="Child-headed households Children who have been associated with fighting forces Children living on the street"/>
    <m/>
    <b v="1"/>
    <m/>
    <b v="1"/>
    <b v="1"/>
    <m/>
    <m/>
    <s v="Yes"/>
    <m/>
    <s v="Lack of transportation Opening time not suitable for parents Lack of awareness"/>
    <b v="1"/>
    <m/>
    <b v="1"/>
    <b v="1"/>
    <m/>
    <m/>
    <m/>
    <m/>
    <m/>
    <m/>
    <s v="No"/>
    <m/>
    <m/>
    <m/>
    <m/>
    <m/>
    <s v="No"/>
    <m/>
    <s v="uuid:31f0ff7d-e4e0-4bf0-893c-23191bda9210"/>
    <n v="73108191"/>
    <s v="31f0ff7d-e4e0-4bf0-893c-23191bda9210"/>
    <d v="2021-01-20T13:09:13"/>
    <n v="78"/>
    <m/>
    <n v="-1"/>
    <m/>
    <m/>
    <s v="202101191358"/>
    <n v="1118"/>
    <s v="nsenumerator"/>
    <n v="569832"/>
  </r>
  <r>
    <s v="2021-01-20T13:22:21.062+02:00"/>
    <s v="2021-01-20T13:45:02.219+02:00"/>
    <m/>
    <s v="مصطفى فائز يازجي"/>
    <x v="1"/>
    <m/>
    <d v="2021-01-20T00:00:00"/>
    <s v="Idleb"/>
    <s v="All"/>
    <s v="Yes"/>
    <n v="36"/>
    <s v="31-50 Years"/>
    <s v="Female"/>
    <s v="Single"/>
    <s v="Host"/>
    <m/>
    <n v="0"/>
    <n v="2"/>
    <s v="No"/>
    <m/>
    <m/>
    <m/>
    <m/>
    <m/>
    <m/>
    <m/>
    <m/>
    <n v="5"/>
    <n v="2"/>
    <m/>
    <n v="2"/>
    <n v="3500"/>
    <n v="2800"/>
    <n v="-700"/>
    <s v="عمل ضمن مجال التوعية في منظمة"/>
    <m/>
    <s v="Hospital Primary health care facility Specialist services Emergency services-ambulance"/>
    <b v="1"/>
    <b v="1"/>
    <b v="1"/>
    <b v="1"/>
    <m/>
    <m/>
    <m/>
    <m/>
    <n v="15"/>
    <s v="Motorcycle"/>
    <m/>
    <s v="No"/>
    <s v="Do not know"/>
    <s v="Inaccessible due to cost Most types of medicines are not available in the market"/>
    <m/>
    <b v="1"/>
    <m/>
    <b v="1"/>
    <m/>
    <m/>
    <m/>
    <m/>
    <m/>
    <m/>
    <m/>
    <s v="Yes"/>
    <s v="No"/>
    <m/>
    <s v="No"/>
    <m/>
    <s v="Yes"/>
    <s v="Yes"/>
    <m/>
    <s v="Yes"/>
    <s v="No"/>
    <s v="Most types of medicines are not available in the market Inaccessible due to cost"/>
    <m/>
    <b v="1"/>
    <m/>
    <b v="1"/>
    <m/>
    <m/>
    <m/>
    <m/>
    <m/>
    <m/>
    <s v="Non communicable diseases (NCD) drugs (chronic, cardiac, diabetes, hyper-tension, asthma) Reproductive health medicines"/>
    <b v="1"/>
    <m/>
    <b v="1"/>
    <m/>
    <m/>
    <m/>
    <m/>
    <m/>
    <s v="Yes"/>
    <m/>
    <m/>
    <m/>
    <m/>
    <m/>
    <m/>
    <m/>
    <m/>
    <m/>
    <s v="Public primary health care facility Hospital for normal delivery"/>
    <m/>
    <m/>
    <m/>
    <b v="1"/>
    <m/>
    <b v="1"/>
    <m/>
    <m/>
    <m/>
    <m/>
    <m/>
    <m/>
    <m/>
    <m/>
    <m/>
    <m/>
    <m/>
    <m/>
    <m/>
    <m/>
    <m/>
    <m/>
    <m/>
    <s v="Yes – I have"/>
    <s v="Regular"/>
    <s v="Every 2 month"/>
    <m/>
    <m/>
    <m/>
    <m/>
    <m/>
    <m/>
    <m/>
    <m/>
    <m/>
    <m/>
    <m/>
    <m/>
    <m/>
    <m/>
    <m/>
    <m/>
    <m/>
    <m/>
    <m/>
    <m/>
    <m/>
    <m/>
    <m/>
    <m/>
    <m/>
    <m/>
    <m/>
    <m/>
    <m/>
    <s v="No"/>
    <s v="To avoid illness"/>
    <s v="High food prices/no money to buy"/>
    <m/>
    <b v="1"/>
    <m/>
    <m/>
    <m/>
    <m/>
    <m/>
    <m/>
    <s v="Yes"/>
    <m/>
    <s v="No"/>
    <m/>
    <m/>
    <m/>
    <m/>
    <m/>
    <m/>
    <m/>
    <m/>
    <m/>
    <m/>
    <m/>
    <m/>
    <m/>
    <s v="0"/>
    <s v="Yes"/>
    <m/>
    <m/>
    <s v="Yes – moderate severity (slightly impacting daily activities)"/>
    <s v="Do not know"/>
    <m/>
    <m/>
    <m/>
    <m/>
    <m/>
    <m/>
    <m/>
    <m/>
    <m/>
    <s v="No, but we need one"/>
    <m/>
    <s v="Sadness Family conflict Problems Concentrating Econimic Fear"/>
    <b v="1"/>
    <m/>
    <b v="1"/>
    <m/>
    <b v="1"/>
    <m/>
    <b v="1"/>
    <m/>
    <m/>
    <m/>
    <m/>
    <m/>
    <b v="1"/>
    <m/>
    <m/>
    <m/>
    <m/>
    <m/>
    <s v="Elderly"/>
    <m/>
    <m/>
    <m/>
    <b v="1"/>
    <s v="صعوبة فهمهم والتعامل معهم "/>
    <s v="Prayer Withdrawal/Isolation"/>
    <m/>
    <m/>
    <m/>
    <b v="1"/>
    <m/>
    <m/>
    <m/>
    <m/>
    <b v="1"/>
    <m/>
    <m/>
    <s v="Availability"/>
    <m/>
    <m/>
    <m/>
    <b v="1"/>
    <m/>
    <m/>
    <m/>
    <m/>
    <m/>
    <s v="Yes"/>
    <m/>
    <s v="All services are accessible"/>
    <m/>
    <m/>
    <m/>
    <m/>
    <m/>
    <b v="1"/>
    <m/>
    <m/>
    <m/>
    <s v="Educational services Skills building services"/>
    <m/>
    <b v="1"/>
    <b v="1"/>
    <m/>
    <m/>
    <m/>
    <m/>
    <m/>
    <s v="بسبب قلة المراكز وخوف الاهل من خروجهم"/>
    <s v="No"/>
    <s v="مشاكل الخطف والسرقة والوضع الامني "/>
    <s v="School dropout Neglect Being orphaned or losing care Physical abuse"/>
    <m/>
    <m/>
    <m/>
    <b v="1"/>
    <m/>
    <m/>
    <m/>
    <b v="1"/>
    <b v="1"/>
    <m/>
    <b v="1"/>
    <m/>
    <m/>
    <m/>
    <m/>
    <m/>
    <m/>
    <m/>
    <m/>
    <s v="Parents Relatives"/>
    <m/>
    <m/>
    <m/>
    <m/>
    <b v="1"/>
    <b v="1"/>
    <m/>
    <m/>
    <m/>
    <m/>
    <m/>
    <m/>
    <m/>
    <m/>
    <s v="Sport activity Awareness / educational activities / psychosocial support Entertainement activities Quraan Hand crafts Painting / re-creational activity"/>
    <b v="1"/>
    <b v="1"/>
    <b v="1"/>
    <b v="1"/>
    <b v="1"/>
    <b v="1"/>
    <m/>
    <m/>
    <m/>
    <s v="I don't know"/>
    <m/>
    <m/>
    <m/>
    <m/>
    <m/>
    <m/>
    <b v="1"/>
    <m/>
    <m/>
    <m/>
    <m/>
    <m/>
    <m/>
    <m/>
    <m/>
    <m/>
    <m/>
    <m/>
    <m/>
    <m/>
    <m/>
    <m/>
    <m/>
    <m/>
    <m/>
    <m/>
    <m/>
    <m/>
    <s v="uuid:1fbda5fd-ea50-4485-b8e1-c1e15405df1f"/>
    <n v="73108193"/>
    <s v="1fbda5fd-ea50-4485-b8e1-c1e15405df1f"/>
    <d v="2021-01-20T13:09:14"/>
    <n v="79"/>
    <m/>
    <n v="-1"/>
    <m/>
    <m/>
    <s v="202101191358"/>
    <n v="1361"/>
    <s v="nsenumerator"/>
    <n v="569832"/>
  </r>
  <r>
    <s v="2021-01-20T13:55:28.987+02:00"/>
    <s v="2021-01-20T14:22:14.101+02:00"/>
    <m/>
    <s v="مصطفى فائز يازجي"/>
    <x v="1"/>
    <m/>
    <d v="2021-01-20T00:00:00"/>
    <s v="Idleb"/>
    <s v="All"/>
    <s v="Yes"/>
    <n v="53"/>
    <s v="51-60 Years"/>
    <s v="Female"/>
    <s v="Married"/>
    <s v="IDP"/>
    <d v="2019-01-20T00:00:00"/>
    <n v="0"/>
    <n v="0"/>
    <s v="Yes"/>
    <n v="0"/>
    <n v="0"/>
    <n v="1"/>
    <s v="1"/>
    <n v="2"/>
    <s v="3"/>
    <n v="2"/>
    <n v="5"/>
    <n v="7"/>
    <n v="0"/>
    <n v="0"/>
    <n v="2"/>
    <n v="3200"/>
    <n v="1700"/>
    <n v="-1500"/>
    <s v="عمال "/>
    <m/>
    <s v="Hospital"/>
    <b v="1"/>
    <m/>
    <m/>
    <m/>
    <m/>
    <m/>
    <m/>
    <m/>
    <n v="10"/>
    <s v="Walking"/>
    <m/>
    <s v="Do not know"/>
    <s v="عينية ، قلبية "/>
    <s v="Inaccessible due to cost Most types of medicines are not available in the market"/>
    <m/>
    <b v="1"/>
    <m/>
    <b v="1"/>
    <m/>
    <m/>
    <m/>
    <m/>
    <m/>
    <m/>
    <m/>
    <s v="No"/>
    <m/>
    <m/>
    <m/>
    <m/>
    <s v="Yes"/>
    <s v="Yes"/>
    <m/>
    <s v="Yes"/>
    <s v="No"/>
    <s v="Most types of medicines are not available in the market Inaccessible due to cost"/>
    <m/>
    <b v="1"/>
    <m/>
    <b v="1"/>
    <m/>
    <m/>
    <m/>
    <m/>
    <m/>
    <m/>
    <s v="Non communicable diseases (NCD) drugs (chronic, cardiac, diabetes, hyper-tension, asthma) Pediatric medicine"/>
    <b v="1"/>
    <b v="1"/>
    <m/>
    <m/>
    <m/>
    <m/>
    <m/>
    <m/>
    <s v="Yes"/>
    <m/>
    <m/>
    <m/>
    <m/>
    <m/>
    <m/>
    <m/>
    <m/>
    <m/>
    <s v="At private primary health care centre/hospital"/>
    <m/>
    <m/>
    <m/>
    <m/>
    <b v="1"/>
    <m/>
    <m/>
    <m/>
    <m/>
    <m/>
    <m/>
    <m/>
    <m/>
    <m/>
    <m/>
    <m/>
    <m/>
    <m/>
    <m/>
    <m/>
    <m/>
    <m/>
    <m/>
    <s v="No – there is nothing like this in my community"/>
    <m/>
    <m/>
    <m/>
    <m/>
    <m/>
    <m/>
    <m/>
    <m/>
    <m/>
    <m/>
    <m/>
    <m/>
    <m/>
    <m/>
    <m/>
    <m/>
    <m/>
    <s v="Legumes and nuts e.g. hommos, fouls, beans, chick peas, lentils Condiments (spices, tea, coffee, sauces etc) or other miscellaneous food Fruit (all types) Vegetables (including leafy vegetables)"/>
    <m/>
    <b v="1"/>
    <b v="1"/>
    <b v="1"/>
    <m/>
    <m/>
    <m/>
    <m/>
    <m/>
    <m/>
    <b v="1"/>
    <n v="4"/>
    <s v="diverse"/>
    <s v="Do not know"/>
    <m/>
    <s v="High food prices/no money to buy"/>
    <m/>
    <b v="1"/>
    <m/>
    <m/>
    <m/>
    <m/>
    <m/>
    <m/>
    <s v="Yes"/>
    <m/>
    <s v="Do not know"/>
    <m/>
    <m/>
    <m/>
    <m/>
    <m/>
    <m/>
    <m/>
    <s v="No – my children don't need this"/>
    <s v="No"/>
    <m/>
    <m/>
    <m/>
    <s v="0"/>
    <s v="0"/>
    <s v="No"/>
    <s v="No - no difficulty"/>
    <s v="No - no difficulty"/>
    <m/>
    <m/>
    <m/>
    <m/>
    <m/>
    <m/>
    <m/>
    <m/>
    <m/>
    <m/>
    <m/>
    <m/>
    <m/>
    <s v="Econimic Family conflict Anger"/>
    <m/>
    <b v="1"/>
    <m/>
    <m/>
    <b v="1"/>
    <m/>
    <b v="1"/>
    <m/>
    <m/>
    <m/>
    <m/>
    <m/>
    <m/>
    <m/>
    <m/>
    <m/>
    <m/>
    <m/>
    <s v="Adult Women"/>
    <b v="1"/>
    <m/>
    <m/>
    <m/>
    <s v="قلة في وعيهم   "/>
    <s v="Withdrawal/Isolation Speaking to a family member"/>
    <b v="1"/>
    <m/>
    <m/>
    <m/>
    <m/>
    <m/>
    <m/>
    <m/>
    <b v="1"/>
    <m/>
    <m/>
    <s v="Availability Accessibility"/>
    <m/>
    <m/>
    <b v="1"/>
    <b v="1"/>
    <m/>
    <m/>
    <m/>
    <m/>
    <m/>
    <s v="Maybe"/>
    <m/>
    <s v="Do not know"/>
    <m/>
    <m/>
    <m/>
    <m/>
    <m/>
    <m/>
    <b v="1"/>
    <m/>
    <m/>
    <s v="Do not know"/>
    <m/>
    <m/>
    <m/>
    <m/>
    <m/>
    <m/>
    <b v="1"/>
    <m/>
    <m/>
    <s v="Yes"/>
    <m/>
    <s v="Child labour School dropout Begging Being orphaned or losing care Neglect"/>
    <m/>
    <m/>
    <m/>
    <b v="1"/>
    <b v="1"/>
    <b v="1"/>
    <m/>
    <m/>
    <b v="1"/>
    <m/>
    <b v="1"/>
    <m/>
    <m/>
    <m/>
    <m/>
    <m/>
    <m/>
    <m/>
    <s v="النجارة ، بيع الخضرة ، الحدادة "/>
    <s v="Parents"/>
    <m/>
    <m/>
    <m/>
    <m/>
    <b v="1"/>
    <m/>
    <m/>
    <m/>
    <m/>
    <m/>
    <m/>
    <m/>
    <m/>
    <m/>
    <s v="Hand crafts Awareness / educational activities / psychosocial support"/>
    <m/>
    <m/>
    <b v="1"/>
    <m/>
    <b v="1"/>
    <m/>
    <m/>
    <m/>
    <m/>
    <s v="I don't know"/>
    <m/>
    <m/>
    <m/>
    <m/>
    <m/>
    <m/>
    <b v="1"/>
    <s v="No"/>
    <s v="Due to financial situation"/>
    <s v="Lack of awareness Lack of transportation"/>
    <b v="1"/>
    <m/>
    <b v="1"/>
    <m/>
    <m/>
    <m/>
    <m/>
    <m/>
    <m/>
    <m/>
    <s v="No"/>
    <m/>
    <m/>
    <s v="Yes"/>
    <n v="7"/>
    <s v="لأنشغال الاهل في العمل من اجل احتياجات العيش"/>
    <s v="Yes"/>
    <s v="اطفال اثنين يعملون في مجال بيع الالبسة عند احد اصحاب المحلات والثاني في المنطقة الصناعية بالنجارة"/>
    <s v="uuid:0ee93b6f-f3e2-4199-afe4-5740c527217e"/>
    <n v="73108194"/>
    <s v="0ee93b6f-f3e2-4199-afe4-5740c527217e"/>
    <d v="2021-01-20T13:09:15"/>
    <n v="80"/>
    <m/>
    <n v="-1"/>
    <m/>
    <m/>
    <s v="202101191358"/>
    <n v="1606"/>
    <s v="nsenumerator"/>
    <n v="569832"/>
  </r>
  <r>
    <s v="2021-01-20T11:11:59.180+03:00"/>
    <s v="2021-01-20T14:45:58.273+03:00"/>
    <s v="0"/>
    <s v="خلود عساف"/>
    <x v="1"/>
    <m/>
    <d v="2021-01-20T00:00:00"/>
    <s v="Idleb"/>
    <s v="All"/>
    <s v="Yes"/>
    <n v="39"/>
    <s v="31-50 Years"/>
    <s v="Male"/>
    <s v="Married"/>
    <s v="Host"/>
    <m/>
    <n v="0"/>
    <n v="0"/>
    <s v="Yes"/>
    <n v="0"/>
    <n v="0"/>
    <n v="1"/>
    <s v="1"/>
    <n v="2"/>
    <s v="3"/>
    <n v="2"/>
    <n v="5"/>
    <n v="6"/>
    <n v="0"/>
    <n v="2"/>
    <n v="2"/>
    <n v="600"/>
    <n v="400"/>
    <n v="-200"/>
    <s v="عمل خاص"/>
    <m/>
    <s v="Hospital"/>
    <b v="1"/>
    <m/>
    <m/>
    <m/>
    <m/>
    <m/>
    <m/>
    <m/>
    <n v="10"/>
    <s v="Motorcycle"/>
    <m/>
    <s v="Do not know"/>
    <s v="بحاجة إلى عيادة عينية"/>
    <s v="Inaccessible due to cost"/>
    <m/>
    <m/>
    <m/>
    <b v="1"/>
    <m/>
    <m/>
    <m/>
    <m/>
    <m/>
    <m/>
    <m/>
    <s v="No"/>
    <m/>
    <m/>
    <m/>
    <m/>
    <s v="Yes"/>
    <s v="Yes"/>
    <m/>
    <s v="Yes"/>
    <s v="Yes"/>
    <m/>
    <m/>
    <m/>
    <m/>
    <m/>
    <m/>
    <m/>
    <m/>
    <m/>
    <m/>
    <m/>
    <s v="Non communicable diseases (NCD) drugs (chronic, cardiac, diabetes, hyper-tension, asthma)"/>
    <b v="1"/>
    <m/>
    <m/>
    <m/>
    <m/>
    <m/>
    <m/>
    <m/>
    <s v="Yes"/>
    <m/>
    <m/>
    <m/>
    <m/>
    <m/>
    <m/>
    <m/>
    <m/>
    <m/>
    <s v="Hospital for normal delivery Public primary health care facility"/>
    <m/>
    <m/>
    <m/>
    <b v="1"/>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Vegetables (including leafy vegetables) Fruit (all types) Meat, Poultry, Offal (beef, goat, lamb, poultry), etc)"/>
    <b v="1"/>
    <m/>
    <b v="1"/>
    <b v="1"/>
    <b v="1"/>
    <m/>
    <m/>
    <m/>
    <m/>
    <m/>
    <m/>
    <n v="4"/>
    <s v="diverse"/>
    <s v="Yes"/>
    <m/>
    <s v="High food prices/no money to buy Market is too far"/>
    <m/>
    <b v="1"/>
    <b v="1"/>
    <m/>
    <m/>
    <m/>
    <m/>
    <m/>
    <s v="Yes"/>
    <m/>
    <s v="No"/>
    <m/>
    <m/>
    <m/>
    <m/>
    <m/>
    <m/>
    <m/>
    <s v="No – my children don't need this"/>
    <s v="Yes"/>
    <m/>
    <m/>
    <m/>
    <s v="0"/>
    <s v="0"/>
    <s v="No"/>
    <s v="No - no difficulty"/>
    <s v="No - no difficulty"/>
    <m/>
    <m/>
    <m/>
    <m/>
    <m/>
    <m/>
    <m/>
    <m/>
    <m/>
    <m/>
    <m/>
    <m/>
    <m/>
    <s v="Fear"/>
    <b v="1"/>
    <m/>
    <m/>
    <m/>
    <m/>
    <m/>
    <m/>
    <m/>
    <m/>
    <m/>
    <m/>
    <m/>
    <m/>
    <m/>
    <m/>
    <m/>
    <m/>
    <m/>
    <s v="Children"/>
    <m/>
    <m/>
    <b v="1"/>
    <m/>
    <s v="غير قادرين على تحمل ذلك"/>
    <s v="Prayer Speaking to a family member Speaking to a friend"/>
    <b v="1"/>
    <b v="1"/>
    <m/>
    <b v="1"/>
    <m/>
    <m/>
    <m/>
    <m/>
    <m/>
    <m/>
    <m/>
    <s v="Security"/>
    <m/>
    <b v="1"/>
    <m/>
    <m/>
    <m/>
    <m/>
    <m/>
    <m/>
    <m/>
    <s v="Yes"/>
    <m/>
    <s v="All services are accessible"/>
    <m/>
    <m/>
    <m/>
    <m/>
    <m/>
    <b v="1"/>
    <m/>
    <m/>
    <m/>
    <s v="All services are accessible"/>
    <m/>
    <m/>
    <m/>
    <m/>
    <m/>
    <b v="1"/>
    <m/>
    <m/>
    <m/>
    <s v="No"/>
    <s v="الخوف من الخطف"/>
    <s v="Kidnapping Being orphaned or losing care Neglect Desire to join armed groups Hired by armed groups"/>
    <b v="1"/>
    <b v="1"/>
    <b v="1"/>
    <m/>
    <m/>
    <m/>
    <m/>
    <m/>
    <b v="1"/>
    <m/>
    <b v="1"/>
    <m/>
    <m/>
    <m/>
    <m/>
    <m/>
    <m/>
    <m/>
    <m/>
    <s v="Women and Child support centers Parents"/>
    <m/>
    <m/>
    <m/>
    <m/>
    <b v="1"/>
    <m/>
    <m/>
    <m/>
    <m/>
    <b v="1"/>
    <m/>
    <m/>
    <m/>
    <m/>
    <s v="Quraan"/>
    <m/>
    <b v="1"/>
    <m/>
    <m/>
    <m/>
    <m/>
    <m/>
    <m/>
    <m/>
    <s v="I don't know"/>
    <m/>
    <m/>
    <m/>
    <m/>
    <m/>
    <m/>
    <b v="1"/>
    <s v="Yes"/>
    <m/>
    <s v="Security problems Lack of transportation Opening time not suitable for parents"/>
    <m/>
    <b v="1"/>
    <b v="1"/>
    <b v="1"/>
    <m/>
    <m/>
    <m/>
    <m/>
    <m/>
    <m/>
    <s v="No"/>
    <m/>
    <m/>
    <s v="No"/>
    <m/>
    <m/>
    <s v="No"/>
    <m/>
    <s v="uuid:7d2cd078-cd0a-435c-badb-e7394a0da561"/>
    <n v="73108200"/>
    <s v="7d2cd078-cd0a-435c-badb-e7394a0da561"/>
    <d v="2021-01-20T13:09:20"/>
    <n v="81"/>
    <m/>
    <n v="-1"/>
    <m/>
    <m/>
    <s v="202101191358"/>
    <n v="12839"/>
    <s v="nsenumerator"/>
    <n v="569832"/>
  </r>
  <r>
    <s v="2021-01-20T11:51:05.784+03:00"/>
    <s v="2021-01-20T12:22:31.658+03:00"/>
    <m/>
    <s v="خلود عساف"/>
    <x v="1"/>
    <m/>
    <d v="2021-01-20T00:00:00"/>
    <s v="Idleb"/>
    <s v="All"/>
    <s v="Yes"/>
    <n v="43"/>
    <s v="31-50 Years"/>
    <s v="Male"/>
    <s v="Married"/>
    <s v="IDP"/>
    <d v="2016-01-20T00:00:00"/>
    <n v="1"/>
    <n v="0"/>
    <s v="Yes"/>
    <n v="0"/>
    <n v="0"/>
    <n v="0"/>
    <s v="0"/>
    <n v="1"/>
    <s v="1"/>
    <n v="3"/>
    <n v="4"/>
    <n v="8"/>
    <n v="0"/>
    <n v="0"/>
    <n v="1"/>
    <n v="200"/>
    <n v="100"/>
    <n v="-100"/>
    <s v="عمل خاص"/>
    <m/>
    <s v="Hospital Primary health care facility"/>
    <b v="1"/>
    <b v="1"/>
    <m/>
    <m/>
    <m/>
    <m/>
    <m/>
    <m/>
    <n v="15"/>
    <s v="Walking"/>
    <m/>
    <s v="Yes"/>
    <s v="Do not know"/>
    <s v="Inaccessible due to cost Most types of medicines are not available in the market"/>
    <m/>
    <b v="1"/>
    <m/>
    <b v="1"/>
    <m/>
    <m/>
    <m/>
    <m/>
    <m/>
    <m/>
    <m/>
    <s v="Yes"/>
    <s v="No"/>
    <m/>
    <s v="Do not know"/>
    <m/>
    <s v="Yes"/>
    <s v="Yes"/>
    <m/>
    <s v="No"/>
    <m/>
    <m/>
    <m/>
    <m/>
    <m/>
    <m/>
    <m/>
    <m/>
    <m/>
    <m/>
    <m/>
    <m/>
    <s v="Non communicable diseases (NCD) drugs (chronic, cardiac, diabetes, hyper-tension, asthma) Antibiotic"/>
    <b v="1"/>
    <m/>
    <m/>
    <b v="1"/>
    <m/>
    <m/>
    <m/>
    <m/>
    <s v="Yes"/>
    <m/>
    <m/>
    <m/>
    <m/>
    <m/>
    <m/>
    <m/>
    <m/>
    <m/>
    <s v="Hospital for normal delivery Public primary health care facility"/>
    <m/>
    <m/>
    <m/>
    <b v="1"/>
    <m/>
    <b v="1"/>
    <m/>
    <m/>
    <m/>
    <m/>
    <m/>
    <m/>
    <m/>
    <m/>
    <m/>
    <m/>
    <m/>
    <m/>
    <m/>
    <m/>
    <m/>
    <m/>
    <m/>
    <s v="No – there is nothing like this in my community"/>
    <m/>
    <m/>
    <m/>
    <s v="Cereals or tubers (maize, porridge, rice, pasta, bread, rice, bulger, frikeh, kaak, pasta, indomy (noodles), manakish, thick grain-based porridge, potatoes, etc) Meat, Poultry, Offal (beef, goat, lamb, poultry), etc) Sugar, Honey, sugar products"/>
    <b v="1"/>
    <m/>
    <m/>
    <m/>
    <b v="1"/>
    <m/>
    <m/>
    <m/>
    <b v="1"/>
    <m/>
    <m/>
    <n v="3"/>
    <s v="not divers"/>
    <m/>
    <m/>
    <m/>
    <m/>
    <m/>
    <m/>
    <m/>
    <m/>
    <m/>
    <m/>
    <m/>
    <m/>
    <m/>
    <m/>
    <s v="Yes"/>
    <m/>
    <s v="High food prices/no money to buy Market is too far"/>
    <m/>
    <b v="1"/>
    <b v="1"/>
    <m/>
    <m/>
    <m/>
    <m/>
    <m/>
    <s v="Yes"/>
    <m/>
    <s v="No"/>
    <m/>
    <m/>
    <m/>
    <m/>
    <m/>
    <m/>
    <m/>
    <m/>
    <m/>
    <m/>
    <m/>
    <m/>
    <s v="0"/>
    <s v="1"/>
    <s v="No"/>
    <s v="No - no difficulty"/>
    <s v="No - no difficulty"/>
    <m/>
    <m/>
    <m/>
    <m/>
    <m/>
    <m/>
    <m/>
    <m/>
    <m/>
    <m/>
    <m/>
    <m/>
    <m/>
    <s v="No problems"/>
    <m/>
    <m/>
    <m/>
    <m/>
    <m/>
    <m/>
    <m/>
    <m/>
    <m/>
    <m/>
    <m/>
    <m/>
    <m/>
    <m/>
    <m/>
    <b v="1"/>
    <m/>
    <m/>
    <m/>
    <m/>
    <m/>
    <m/>
    <m/>
    <m/>
    <m/>
    <m/>
    <m/>
    <m/>
    <m/>
    <m/>
    <m/>
    <m/>
    <m/>
    <m/>
    <m/>
    <m/>
    <s v="Do not know"/>
    <m/>
    <m/>
    <m/>
    <m/>
    <m/>
    <m/>
    <b v="1"/>
    <m/>
    <m/>
    <s v="Maybe"/>
    <m/>
    <s v="All services are accessible"/>
    <m/>
    <m/>
    <m/>
    <m/>
    <m/>
    <b v="1"/>
    <m/>
    <m/>
    <m/>
    <s v="All services are accessible"/>
    <m/>
    <m/>
    <m/>
    <m/>
    <m/>
    <b v="1"/>
    <m/>
    <m/>
    <m/>
    <s v="Yes"/>
    <m/>
    <s v="Desire to join armed groups Kidnapping Psychological stress"/>
    <b v="1"/>
    <m/>
    <b v="1"/>
    <m/>
    <m/>
    <m/>
    <m/>
    <m/>
    <m/>
    <m/>
    <m/>
    <m/>
    <m/>
    <b v="1"/>
    <m/>
    <m/>
    <m/>
    <m/>
    <m/>
    <s v="Parents"/>
    <m/>
    <m/>
    <m/>
    <m/>
    <b v="1"/>
    <m/>
    <m/>
    <m/>
    <m/>
    <m/>
    <m/>
    <m/>
    <m/>
    <m/>
    <s v="Quraan"/>
    <m/>
    <b v="1"/>
    <m/>
    <m/>
    <m/>
    <m/>
    <m/>
    <m/>
    <m/>
    <s v="I don't know"/>
    <m/>
    <m/>
    <m/>
    <m/>
    <m/>
    <m/>
    <b v="1"/>
    <s v="Yes"/>
    <m/>
    <s v="Lack of transportation"/>
    <m/>
    <m/>
    <b v="1"/>
    <m/>
    <m/>
    <m/>
    <m/>
    <m/>
    <m/>
    <m/>
    <s v="No"/>
    <m/>
    <m/>
    <s v="No"/>
    <m/>
    <m/>
    <s v="No"/>
    <m/>
    <s v="uuid:47d315ea-5ec7-4da6-ae21-d0c386e64f0d"/>
    <n v="73108201"/>
    <s v="47d315ea-5ec7-4da6-ae21-d0c386e64f0d"/>
    <d v="2021-01-20T13:09:21"/>
    <n v="82"/>
    <m/>
    <n v="-1"/>
    <m/>
    <m/>
    <s v="202101191358"/>
    <n v="1886"/>
    <s v="nsenumerator"/>
    <n v="569832"/>
  </r>
  <r>
    <s v="2021-01-20T12:47:34.832+03:00"/>
    <s v="2021-01-20T13:12:09.240+03:00"/>
    <m/>
    <s v="خلود عساف"/>
    <x v="1"/>
    <m/>
    <d v="2021-01-20T00:00:00"/>
    <s v="Idleb"/>
    <s v="All"/>
    <s v="Yes"/>
    <n v="55"/>
    <s v="51-60 Years"/>
    <s v="Male"/>
    <s v="Married"/>
    <s v="Host"/>
    <m/>
    <n v="0"/>
    <n v="1"/>
    <s v="No"/>
    <m/>
    <m/>
    <m/>
    <m/>
    <m/>
    <m/>
    <m/>
    <m/>
    <n v="2"/>
    <n v="2"/>
    <m/>
    <n v="1"/>
    <n v="1000"/>
    <n v="800"/>
    <n v="-200"/>
    <s v="عمل خاص"/>
    <m/>
    <s v="Hospital"/>
    <b v="1"/>
    <m/>
    <m/>
    <m/>
    <m/>
    <m/>
    <m/>
    <m/>
    <n v="20"/>
    <s v="Walking"/>
    <m/>
    <s v="Yes"/>
    <s v="طبيب عصبية "/>
    <s v="Inaccessible due to cost"/>
    <m/>
    <m/>
    <m/>
    <b v="1"/>
    <m/>
    <m/>
    <m/>
    <m/>
    <m/>
    <m/>
    <m/>
    <s v="No"/>
    <m/>
    <m/>
    <m/>
    <m/>
    <s v="Yes"/>
    <s v="No"/>
    <s v="عدم توفر المال"/>
    <m/>
    <m/>
    <m/>
    <m/>
    <m/>
    <m/>
    <m/>
    <m/>
    <m/>
    <m/>
    <m/>
    <m/>
    <m/>
    <s v="Non communicable diseases (NCD) drugs (chronic, cardiac, diabetes, hyper-tension, asthma) Other"/>
    <b v="1"/>
    <m/>
    <m/>
    <m/>
    <b v="1"/>
    <m/>
    <m/>
    <s v="أدوية فتق المعدة والروماتيزم"/>
    <s v="Yes"/>
    <m/>
    <m/>
    <m/>
    <m/>
    <m/>
    <m/>
    <m/>
    <m/>
    <m/>
    <s v="At private primary health care centre/hospital Hospital for normal delivery"/>
    <m/>
    <m/>
    <m/>
    <m/>
    <b v="1"/>
    <b v="1"/>
    <m/>
    <m/>
    <m/>
    <m/>
    <m/>
    <m/>
    <m/>
    <m/>
    <m/>
    <m/>
    <m/>
    <m/>
    <m/>
    <m/>
    <m/>
    <m/>
    <m/>
    <s v="I don't know"/>
    <m/>
    <m/>
    <m/>
    <m/>
    <m/>
    <m/>
    <m/>
    <m/>
    <m/>
    <m/>
    <m/>
    <m/>
    <m/>
    <m/>
    <m/>
    <m/>
    <m/>
    <m/>
    <m/>
    <m/>
    <m/>
    <m/>
    <m/>
    <m/>
    <m/>
    <m/>
    <m/>
    <m/>
    <m/>
    <m/>
    <m/>
    <s v="Yes"/>
    <m/>
    <s v="No barriers, satisfied with food available"/>
    <b v="1"/>
    <m/>
    <m/>
    <m/>
    <m/>
    <m/>
    <m/>
    <m/>
    <s v="Yes"/>
    <m/>
    <s v="Yes"/>
    <s v="High food prices/no money to buy"/>
    <b v="1"/>
    <m/>
    <m/>
    <m/>
    <m/>
    <m/>
    <m/>
    <m/>
    <m/>
    <m/>
    <m/>
    <m/>
    <s v="0"/>
    <s v="No"/>
    <s v="No - no difficulty"/>
    <s v="No - no difficulty"/>
    <m/>
    <m/>
    <m/>
    <m/>
    <m/>
    <m/>
    <m/>
    <m/>
    <m/>
    <m/>
    <m/>
    <m/>
    <m/>
    <s v="Hopelessness Sadness Econimic"/>
    <m/>
    <m/>
    <b v="1"/>
    <m/>
    <b v="1"/>
    <m/>
    <m/>
    <m/>
    <b v="1"/>
    <m/>
    <m/>
    <m/>
    <m/>
    <m/>
    <m/>
    <m/>
    <m/>
    <m/>
    <s v="Adult Men"/>
    <m/>
    <b v="1"/>
    <m/>
    <m/>
    <s v="تقع المسؤلية الأكبر على عاتقهم"/>
    <s v="Exercise Speaking to a family member Prayer"/>
    <b v="1"/>
    <m/>
    <b v="1"/>
    <b v="1"/>
    <m/>
    <m/>
    <m/>
    <m/>
    <m/>
    <m/>
    <m/>
    <s v="Security"/>
    <m/>
    <b v="1"/>
    <m/>
    <m/>
    <m/>
    <m/>
    <m/>
    <m/>
    <m/>
    <s v="Yes"/>
    <m/>
    <s v="Do not know"/>
    <m/>
    <m/>
    <m/>
    <m/>
    <m/>
    <m/>
    <b v="1"/>
    <m/>
    <m/>
    <s v="Do not know"/>
    <m/>
    <m/>
    <m/>
    <m/>
    <m/>
    <m/>
    <b v="1"/>
    <m/>
    <m/>
    <s v="Yes"/>
    <m/>
    <s v="School dropout Kidnapping Neglect Desire to join armed groups Psychological stress Physical or psychological disabilities due to the war Being orphaned or losing care"/>
    <b v="1"/>
    <m/>
    <b v="1"/>
    <b v="1"/>
    <m/>
    <m/>
    <m/>
    <m/>
    <b v="1"/>
    <m/>
    <b v="1"/>
    <m/>
    <b v="1"/>
    <b v="1"/>
    <m/>
    <m/>
    <m/>
    <m/>
    <m/>
    <s v="Parents"/>
    <m/>
    <m/>
    <m/>
    <m/>
    <b v="1"/>
    <m/>
    <m/>
    <m/>
    <m/>
    <m/>
    <m/>
    <m/>
    <m/>
    <m/>
    <s v="Sport activity Quraan"/>
    <b v="1"/>
    <b v="1"/>
    <m/>
    <m/>
    <m/>
    <m/>
    <m/>
    <m/>
    <m/>
    <s v="Children separated from their parents Children living on the street"/>
    <b v="1"/>
    <b v="1"/>
    <m/>
    <m/>
    <m/>
    <m/>
    <m/>
    <m/>
    <m/>
    <m/>
    <m/>
    <m/>
    <m/>
    <m/>
    <m/>
    <m/>
    <m/>
    <m/>
    <m/>
    <m/>
    <m/>
    <m/>
    <m/>
    <m/>
    <m/>
    <m/>
    <m/>
    <m/>
    <s v="uuid:6cc22bee-d4ee-4815-9f9a-fd875de4a610"/>
    <n v="73108203"/>
    <s v="6cc22bee-d4ee-4815-9f9a-fd875de4a610"/>
    <d v="2021-01-20T13:09:22"/>
    <n v="83"/>
    <m/>
    <n v="-1"/>
    <m/>
    <m/>
    <s v="202101191358"/>
    <n v="1475"/>
    <s v="nsenumerator"/>
    <n v="569832"/>
  </r>
  <r>
    <s v="2021-01-20T13:19:26.087+03:00"/>
    <s v="2021-01-20T13:42:39.102+03:00"/>
    <m/>
    <s v="خلود عساف"/>
    <x v="1"/>
    <m/>
    <d v="2021-01-20T00:00:00"/>
    <s v="Idleb"/>
    <s v="All"/>
    <s v="Yes"/>
    <n v="22"/>
    <s v="18-30 Years"/>
    <s v="Male"/>
    <s v="Single"/>
    <s v="Host"/>
    <m/>
    <n v="0"/>
    <n v="1"/>
    <s v="No"/>
    <m/>
    <m/>
    <m/>
    <m/>
    <m/>
    <m/>
    <m/>
    <m/>
    <n v="7"/>
    <n v="1"/>
    <m/>
    <n v="0"/>
    <n v="1000"/>
    <n v="0"/>
    <n v="-1000"/>
    <m/>
    <s v="عن طريق مساعدة من قبل الأخ"/>
    <s v="Hospital"/>
    <b v="1"/>
    <m/>
    <m/>
    <m/>
    <m/>
    <m/>
    <m/>
    <m/>
    <n v="999"/>
    <s v="Taxi"/>
    <m/>
    <s v="Yes"/>
    <s v="Do not know"/>
    <s v="Inaccessible due to cost"/>
    <m/>
    <m/>
    <m/>
    <b v="1"/>
    <m/>
    <m/>
    <m/>
    <m/>
    <m/>
    <m/>
    <m/>
    <s v="No"/>
    <m/>
    <m/>
    <m/>
    <m/>
    <s v="Yes"/>
    <s v="Yes"/>
    <m/>
    <s v="Yes"/>
    <s v="Yes"/>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m/>
    <s v="0"/>
    <s v="No"/>
    <s v="Yes – a lot of difficulty"/>
    <s v="Yes – some difficulty"/>
    <s v="No – it's a minor injury"/>
    <s v="No"/>
    <m/>
    <m/>
    <m/>
    <m/>
    <m/>
    <m/>
    <m/>
    <m/>
    <m/>
    <s v="No, but we need one"/>
    <m/>
    <s v="Econimic"/>
    <m/>
    <m/>
    <m/>
    <m/>
    <b v="1"/>
    <m/>
    <m/>
    <m/>
    <m/>
    <m/>
    <m/>
    <m/>
    <m/>
    <m/>
    <m/>
    <m/>
    <m/>
    <m/>
    <s v="Adult Men"/>
    <m/>
    <b v="1"/>
    <m/>
    <m/>
    <s v="تقع على عاتقهم المسؤلية الأكبر"/>
    <s v="Prayer"/>
    <m/>
    <m/>
    <m/>
    <b v="1"/>
    <m/>
    <m/>
    <m/>
    <m/>
    <m/>
    <m/>
    <m/>
    <s v="Do not know"/>
    <m/>
    <m/>
    <m/>
    <m/>
    <m/>
    <m/>
    <b v="1"/>
    <m/>
    <m/>
    <s v="Yes"/>
    <m/>
    <s v="All services are accessible"/>
    <m/>
    <m/>
    <m/>
    <m/>
    <m/>
    <b v="1"/>
    <m/>
    <m/>
    <m/>
    <s v="All services are accessible"/>
    <m/>
    <m/>
    <m/>
    <m/>
    <m/>
    <b v="1"/>
    <m/>
    <m/>
    <m/>
    <s v="Yes"/>
    <m/>
    <s v="Kidnapping Sexual abuse Desire to join armed groups"/>
    <b v="1"/>
    <m/>
    <b v="1"/>
    <m/>
    <m/>
    <m/>
    <m/>
    <m/>
    <m/>
    <b v="1"/>
    <m/>
    <m/>
    <m/>
    <m/>
    <m/>
    <m/>
    <m/>
    <m/>
    <m/>
    <s v="School teachers Parents"/>
    <m/>
    <m/>
    <m/>
    <b v="1"/>
    <b v="1"/>
    <m/>
    <m/>
    <m/>
    <m/>
    <m/>
    <m/>
    <m/>
    <m/>
    <m/>
    <s v="Awareness / educational activities / psychosocial support Quraan"/>
    <m/>
    <b v="1"/>
    <m/>
    <m/>
    <b v="1"/>
    <m/>
    <m/>
    <m/>
    <m/>
    <s v="I don't know"/>
    <m/>
    <m/>
    <m/>
    <m/>
    <m/>
    <m/>
    <b v="1"/>
    <m/>
    <m/>
    <m/>
    <m/>
    <m/>
    <m/>
    <m/>
    <m/>
    <m/>
    <m/>
    <m/>
    <m/>
    <m/>
    <m/>
    <m/>
    <m/>
    <m/>
    <m/>
    <m/>
    <m/>
    <m/>
    <s v="uuid:91695a87-6e27-4a75-a580-84d948329d0a"/>
    <n v="73108204"/>
    <s v="91695a87-6e27-4a75-a580-84d948329d0a"/>
    <d v="2021-01-20T13:09:23"/>
    <n v="84"/>
    <m/>
    <n v="-1"/>
    <m/>
    <m/>
    <s v="202101191358"/>
    <n v="1393"/>
    <s v="nsenumerator"/>
    <n v="569832"/>
  </r>
  <r>
    <s v="2021-01-20T13:48:31.650+03:00"/>
    <s v="2021-01-20T14:14:36.439+03:00"/>
    <m/>
    <s v="خلود عساف"/>
    <x v="1"/>
    <m/>
    <d v="2021-01-20T00:00:00"/>
    <s v="Idleb"/>
    <s v="All"/>
    <s v="Yes"/>
    <n v="35"/>
    <s v="31-50 Years"/>
    <s v="Male"/>
    <s v="Divorced"/>
    <s v="Host"/>
    <m/>
    <n v="0"/>
    <n v="2"/>
    <s v="Yes"/>
    <n v="0"/>
    <n v="0"/>
    <n v="1"/>
    <s v="1"/>
    <n v="2"/>
    <s v="3"/>
    <n v="0"/>
    <n v="3"/>
    <n v="5"/>
    <n v="2"/>
    <n v="0"/>
    <n v="1"/>
    <n v="1500"/>
    <n v="1000"/>
    <n v="-500"/>
    <s v="عمل حر"/>
    <m/>
    <s v="Primary health care facility"/>
    <m/>
    <b v="1"/>
    <m/>
    <m/>
    <m/>
    <m/>
    <m/>
    <m/>
    <n v="15"/>
    <s v="Walking"/>
    <m/>
    <s v="Yes"/>
    <s v="Do not know"/>
    <s v="Inaccessible due to cost"/>
    <m/>
    <m/>
    <m/>
    <b v="1"/>
    <m/>
    <m/>
    <m/>
    <m/>
    <m/>
    <m/>
    <m/>
    <s v="No"/>
    <m/>
    <m/>
    <m/>
    <m/>
    <s v="Yes"/>
    <s v="Yes"/>
    <m/>
    <s v="Yes"/>
    <s v="No"/>
    <s v="Inaccessible due to cost"/>
    <m/>
    <m/>
    <m/>
    <b v="1"/>
    <m/>
    <m/>
    <m/>
    <m/>
    <m/>
    <m/>
    <s v="Non communicable diseases (NCD) drugs (chronic, cardiac, diabetes, hyper-tension, asthma)"/>
    <b v="1"/>
    <m/>
    <m/>
    <m/>
    <m/>
    <m/>
    <m/>
    <m/>
    <s v="Yes"/>
    <m/>
    <m/>
    <m/>
    <m/>
    <m/>
    <m/>
    <m/>
    <m/>
    <m/>
    <s v="Public primary health care facility At private primary health care centre/hospital Hospital for normal delivery"/>
    <m/>
    <m/>
    <m/>
    <b v="1"/>
    <b v="1"/>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No"/>
    <s v="Should be gradual"/>
    <s v="High food prices/no money to buy"/>
    <m/>
    <b v="1"/>
    <m/>
    <m/>
    <m/>
    <m/>
    <m/>
    <m/>
    <s v="Yes"/>
    <m/>
    <s v="No"/>
    <m/>
    <m/>
    <m/>
    <m/>
    <m/>
    <m/>
    <m/>
    <s v="No – my children don't need this"/>
    <s v="No"/>
    <m/>
    <m/>
    <m/>
    <s v="0"/>
    <s v="0"/>
    <s v="Yes"/>
    <m/>
    <m/>
    <s v="Yes, - high severity (highly impacting daily activities)"/>
    <s v="No"/>
    <m/>
    <m/>
    <m/>
    <m/>
    <m/>
    <m/>
    <m/>
    <m/>
    <m/>
    <s v="No, but we need one"/>
    <m/>
    <s v="Problems sleeping Hopelessness Sadness moodwings Fear"/>
    <b v="1"/>
    <m/>
    <b v="1"/>
    <b v="1"/>
    <m/>
    <m/>
    <m/>
    <m/>
    <b v="1"/>
    <b v="1"/>
    <m/>
    <m/>
    <m/>
    <m/>
    <m/>
    <m/>
    <m/>
    <m/>
    <s v="Children"/>
    <m/>
    <m/>
    <b v="1"/>
    <m/>
    <s v="بسبب قسوة المعاملة من قبل الأب"/>
    <s v="Speaking to a family member"/>
    <b v="1"/>
    <m/>
    <m/>
    <m/>
    <m/>
    <m/>
    <m/>
    <m/>
    <m/>
    <m/>
    <m/>
    <s v="Do not know"/>
    <m/>
    <m/>
    <m/>
    <m/>
    <m/>
    <m/>
    <b v="1"/>
    <m/>
    <m/>
    <s v="Yes"/>
    <m/>
    <s v="All services are accessible"/>
    <m/>
    <m/>
    <m/>
    <m/>
    <m/>
    <b v="1"/>
    <m/>
    <m/>
    <m/>
    <s v="All services are accessible"/>
    <m/>
    <m/>
    <m/>
    <m/>
    <m/>
    <b v="1"/>
    <m/>
    <m/>
    <m/>
    <s v="Yes"/>
    <m/>
    <s v="Kidnapping Physical abuse Psychological stress"/>
    <b v="1"/>
    <m/>
    <m/>
    <m/>
    <m/>
    <m/>
    <m/>
    <b v="1"/>
    <m/>
    <m/>
    <m/>
    <m/>
    <m/>
    <b v="1"/>
    <m/>
    <m/>
    <m/>
    <m/>
    <m/>
    <s v="Community/social workers Relatives"/>
    <m/>
    <m/>
    <m/>
    <m/>
    <m/>
    <b v="1"/>
    <m/>
    <b v="1"/>
    <m/>
    <m/>
    <m/>
    <m/>
    <m/>
    <m/>
    <s v="Awareness / educational activities / psychosocial support Quraan"/>
    <m/>
    <b v="1"/>
    <m/>
    <m/>
    <b v="1"/>
    <m/>
    <m/>
    <m/>
    <m/>
    <s v="Children separated from their parents"/>
    <b v="1"/>
    <m/>
    <m/>
    <m/>
    <m/>
    <m/>
    <m/>
    <s v="Yes"/>
    <m/>
    <s v="Lack of transportation"/>
    <m/>
    <m/>
    <b v="1"/>
    <m/>
    <m/>
    <m/>
    <m/>
    <m/>
    <m/>
    <m/>
    <s v="No"/>
    <m/>
    <m/>
    <m/>
    <m/>
    <m/>
    <s v="No"/>
    <m/>
    <s v="uuid:bac5fdef-91d4-45d3-bc33-3438e5e74690"/>
    <n v="73108207"/>
    <s v="bac5fdef-91d4-45d3-bc33-3438e5e74690"/>
    <d v="2021-01-20T13:09:23"/>
    <n v="85"/>
    <m/>
    <n v="-1"/>
    <m/>
    <m/>
    <s v="202101191358"/>
    <n v="1565"/>
    <s v="nsenumerator"/>
    <n v="569832"/>
  </r>
  <r>
    <s v="2021-01-20T14:23:13.316+03:00"/>
    <s v="2021-01-20T14:42:29.137+03:00"/>
    <m/>
    <s v="خلود عساف"/>
    <x v="1"/>
    <m/>
    <d v="2021-01-20T00:00:00"/>
    <s v="Idleb"/>
    <s v="All"/>
    <s v="Yes"/>
    <n v="33"/>
    <s v="31-50 Years"/>
    <s v="Male"/>
    <s v="Married"/>
    <s v="Host"/>
    <m/>
    <n v="0"/>
    <n v="0"/>
    <s v="Yes"/>
    <n v="0"/>
    <n v="1"/>
    <n v="1"/>
    <s v="2"/>
    <n v="0"/>
    <s v="2"/>
    <n v="0"/>
    <n v="2"/>
    <n v="4"/>
    <n v="0"/>
    <n v="0"/>
    <n v="1"/>
    <n v="2000"/>
    <n v="2000"/>
    <n v="0"/>
    <s v="عمل (موظف)"/>
    <m/>
    <s v="Hospital Primary health care facility"/>
    <b v="1"/>
    <b v="1"/>
    <m/>
    <m/>
    <m/>
    <m/>
    <m/>
    <m/>
    <n v="20"/>
    <s v="Walking"/>
    <m/>
    <s v="Do not know"/>
    <s v="عيادة سنية مجانية وعينية وعصبية"/>
    <s v="Inaccessible due to cost Inaccessible due to transport or other logistical reason"/>
    <m/>
    <m/>
    <m/>
    <b v="1"/>
    <m/>
    <b v="1"/>
    <m/>
    <m/>
    <m/>
    <m/>
    <m/>
    <s v="No"/>
    <m/>
    <m/>
    <m/>
    <m/>
    <s v="Yes"/>
    <s v="Yes"/>
    <m/>
    <s v="Yes"/>
    <s v="Yes"/>
    <m/>
    <m/>
    <m/>
    <m/>
    <m/>
    <m/>
    <m/>
    <m/>
    <m/>
    <m/>
    <m/>
    <s v="Non communicable diseases (NCD) drugs (chronic, cardiac, diabetes, hyper-tension, asthma)"/>
    <b v="1"/>
    <m/>
    <m/>
    <m/>
    <m/>
    <m/>
    <m/>
    <m/>
    <s v="Yes"/>
    <m/>
    <m/>
    <m/>
    <m/>
    <m/>
    <m/>
    <m/>
    <m/>
    <m/>
    <s v="Public primary health care facility At private primary health care centre/hospital Hospital for normal delivery"/>
    <m/>
    <m/>
    <m/>
    <b v="1"/>
    <b v="1"/>
    <b v="1"/>
    <m/>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No barriers, satisfied with food available"/>
    <b v="1"/>
    <m/>
    <m/>
    <m/>
    <m/>
    <m/>
    <m/>
    <m/>
    <s v="Yes"/>
    <m/>
    <s v="No"/>
    <m/>
    <m/>
    <m/>
    <m/>
    <m/>
    <m/>
    <m/>
    <s v="No – my children don't need this"/>
    <s v="No"/>
    <m/>
    <m/>
    <m/>
    <s v="1"/>
    <s v="0"/>
    <s v="No"/>
    <s v="No - no difficulty"/>
    <s v="No - no difficulty"/>
    <m/>
    <m/>
    <m/>
    <m/>
    <m/>
    <m/>
    <m/>
    <m/>
    <m/>
    <m/>
    <m/>
    <m/>
    <m/>
    <s v="No problems"/>
    <m/>
    <m/>
    <m/>
    <m/>
    <m/>
    <m/>
    <m/>
    <m/>
    <m/>
    <m/>
    <m/>
    <m/>
    <m/>
    <m/>
    <m/>
    <b v="1"/>
    <m/>
    <m/>
    <m/>
    <m/>
    <m/>
    <m/>
    <m/>
    <m/>
    <m/>
    <m/>
    <m/>
    <m/>
    <m/>
    <m/>
    <m/>
    <m/>
    <m/>
    <m/>
    <m/>
    <m/>
    <s v="No obstacles"/>
    <m/>
    <m/>
    <m/>
    <m/>
    <m/>
    <m/>
    <m/>
    <b v="1"/>
    <m/>
    <s v="Yes"/>
    <m/>
    <s v="All services are accessible"/>
    <m/>
    <m/>
    <m/>
    <m/>
    <m/>
    <b v="1"/>
    <m/>
    <m/>
    <m/>
    <s v="All services are accessible"/>
    <m/>
    <m/>
    <m/>
    <m/>
    <m/>
    <b v="1"/>
    <m/>
    <m/>
    <m/>
    <s v="Yes"/>
    <m/>
    <s v="Hired by armed groups School dropout Desire to join armed groups Neglect Psychological stress"/>
    <m/>
    <b v="1"/>
    <b v="1"/>
    <b v="1"/>
    <m/>
    <m/>
    <m/>
    <m/>
    <b v="1"/>
    <m/>
    <m/>
    <m/>
    <m/>
    <b v="1"/>
    <m/>
    <m/>
    <m/>
    <m/>
    <m/>
    <s v="School teachers Parents Community/social workers"/>
    <m/>
    <m/>
    <m/>
    <b v="1"/>
    <b v="1"/>
    <m/>
    <m/>
    <b v="1"/>
    <m/>
    <m/>
    <m/>
    <m/>
    <m/>
    <m/>
    <s v="Sport activity Quraan Awareness / educational activities / psychosocial support"/>
    <b v="1"/>
    <b v="1"/>
    <m/>
    <m/>
    <b v="1"/>
    <m/>
    <m/>
    <m/>
    <m/>
    <s v="I don't know"/>
    <m/>
    <m/>
    <m/>
    <m/>
    <m/>
    <m/>
    <b v="1"/>
    <s v="Yes"/>
    <m/>
    <s v="Lack of transportation"/>
    <m/>
    <m/>
    <b v="1"/>
    <m/>
    <m/>
    <m/>
    <m/>
    <m/>
    <m/>
    <m/>
    <s v="No"/>
    <m/>
    <m/>
    <m/>
    <m/>
    <m/>
    <s v="No"/>
    <m/>
    <s v="uuid:0317f90c-ddf8-4863-bd2e-2b1086f20e7e"/>
    <n v="73108208"/>
    <s v="0317f90c-ddf8-4863-bd2e-2b1086f20e7e"/>
    <d v="2021-01-20T13:09:24"/>
    <n v="86"/>
    <m/>
    <n v="-1"/>
    <m/>
    <m/>
    <s v="202101191358"/>
    <n v="1156"/>
    <s v="nsenumerator"/>
    <n v="569832"/>
  </r>
  <r>
    <s v="2021-01-20T10:13:27.637+02:00"/>
    <s v="2021-01-20T10:36:29.205+02:00"/>
    <m/>
    <s v="Ahmad Albarri"/>
    <x v="0"/>
    <s v="Ida"/>
    <d v="2021-01-20T00:00:00"/>
    <s v="Shmarekh"/>
    <s v="All"/>
    <s v="Yes"/>
    <n v="37"/>
    <s v="31-50 Years"/>
    <s v="Female"/>
    <s v="Married"/>
    <s v="IDP"/>
    <d v="2012-01-01T00:00:00"/>
    <n v="0"/>
    <n v="0"/>
    <s v="Yes"/>
    <n v="0"/>
    <n v="1"/>
    <n v="2"/>
    <s v="3"/>
    <n v="2"/>
    <s v="5"/>
    <n v="0"/>
    <n v="5"/>
    <n v="7"/>
    <n v="1"/>
    <n v="0"/>
    <n v="1"/>
    <n v="1500"/>
    <n v="450"/>
    <n v="-1050"/>
    <s v="العمل"/>
    <m/>
    <s v="Primary health care facility"/>
    <m/>
    <b v="1"/>
    <m/>
    <m/>
    <m/>
    <m/>
    <m/>
    <m/>
    <n v="20"/>
    <s v="Walking"/>
    <m/>
    <s v="Do not know"/>
    <s v="عيادات الأسنان"/>
    <s v="Inaccessible due to cost"/>
    <m/>
    <m/>
    <m/>
    <b v="1"/>
    <m/>
    <m/>
    <m/>
    <m/>
    <m/>
    <m/>
    <m/>
    <s v="No"/>
    <m/>
    <m/>
    <m/>
    <m/>
    <s v="No"/>
    <m/>
    <s v="Did not identify the diseas"/>
    <m/>
    <m/>
    <m/>
    <m/>
    <m/>
    <m/>
    <m/>
    <m/>
    <m/>
    <m/>
    <m/>
    <m/>
    <m/>
    <s v="Drugs are mostly available"/>
    <m/>
    <m/>
    <m/>
    <m/>
    <m/>
    <m/>
    <b v="1"/>
    <m/>
    <s v="Do not know"/>
    <m/>
    <m/>
    <m/>
    <m/>
    <m/>
    <m/>
    <m/>
    <m/>
    <m/>
    <s v="Hospital for surgery/ C-section Hospital for normal delivery"/>
    <m/>
    <m/>
    <m/>
    <m/>
    <m/>
    <b v="1"/>
    <b v="1"/>
    <m/>
    <m/>
    <m/>
    <m/>
    <m/>
    <m/>
    <m/>
    <m/>
    <m/>
    <m/>
    <m/>
    <m/>
    <m/>
    <m/>
    <m/>
    <m/>
    <s v="I don't know"/>
    <m/>
    <m/>
    <m/>
    <m/>
    <m/>
    <m/>
    <m/>
    <m/>
    <m/>
    <m/>
    <m/>
    <m/>
    <m/>
    <m/>
    <m/>
    <m/>
    <m/>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m/>
    <m/>
    <m/>
    <s v="1"/>
    <s v="0"/>
    <s v="No"/>
    <s v="No - no difficulty"/>
    <s v="No - no difficulty"/>
    <m/>
    <m/>
    <m/>
    <m/>
    <m/>
    <m/>
    <m/>
    <m/>
    <m/>
    <m/>
    <m/>
    <m/>
    <m/>
    <s v="No problems"/>
    <m/>
    <m/>
    <m/>
    <m/>
    <m/>
    <m/>
    <m/>
    <m/>
    <m/>
    <m/>
    <m/>
    <m/>
    <m/>
    <m/>
    <m/>
    <b v="1"/>
    <m/>
    <m/>
    <m/>
    <m/>
    <m/>
    <m/>
    <m/>
    <m/>
    <m/>
    <m/>
    <m/>
    <m/>
    <m/>
    <m/>
    <m/>
    <m/>
    <m/>
    <m/>
    <m/>
    <m/>
    <s v="Do not know"/>
    <m/>
    <m/>
    <m/>
    <m/>
    <m/>
    <m/>
    <b v="1"/>
    <m/>
    <m/>
    <s v="Yes"/>
    <m/>
    <s v="All services are accessible"/>
    <m/>
    <m/>
    <m/>
    <m/>
    <m/>
    <b v="1"/>
    <m/>
    <m/>
    <m/>
    <s v="All services are accessible"/>
    <m/>
    <m/>
    <m/>
    <m/>
    <m/>
    <b v="1"/>
    <m/>
    <m/>
    <m/>
    <s v="Yes"/>
    <m/>
    <s v="Do not know"/>
    <m/>
    <m/>
    <m/>
    <m/>
    <m/>
    <m/>
    <m/>
    <m/>
    <m/>
    <m/>
    <m/>
    <m/>
    <m/>
    <m/>
    <m/>
    <m/>
    <b v="1"/>
    <m/>
    <m/>
    <s v="Parents"/>
    <m/>
    <m/>
    <m/>
    <m/>
    <b v="1"/>
    <m/>
    <m/>
    <m/>
    <m/>
    <m/>
    <m/>
    <m/>
    <m/>
    <m/>
    <s v="Sport activity Quraan Awareness / educational activities / psychosocial support Entertainement activities"/>
    <b v="1"/>
    <b v="1"/>
    <m/>
    <m/>
    <b v="1"/>
    <b v="1"/>
    <m/>
    <m/>
    <m/>
    <s v="I don't know"/>
    <m/>
    <m/>
    <m/>
    <m/>
    <m/>
    <m/>
    <b v="1"/>
    <s v="Yes"/>
    <m/>
    <s v="No services"/>
    <m/>
    <m/>
    <m/>
    <m/>
    <m/>
    <b v="1"/>
    <m/>
    <m/>
    <m/>
    <m/>
    <s v="No"/>
    <m/>
    <m/>
    <m/>
    <m/>
    <m/>
    <s v="No"/>
    <m/>
    <s v="uuid:f2c45ba4-7879-48f4-ab81-07d9cf640ada"/>
    <n v="73108411"/>
    <s v="f2c45ba4-7879-48f4-ab81-07d9cf640ada"/>
    <d v="2021-01-20T13:13:54"/>
    <n v="87"/>
    <m/>
    <n v="-1"/>
    <m/>
    <m/>
    <s v="202101191358"/>
    <n v="1382"/>
    <s v="nsenumerator"/>
    <n v="569832"/>
  </r>
  <r>
    <s v="2021-01-20T10:42:20.180+02:00"/>
    <s v="2021-01-20T14:04:59.455+02:00"/>
    <s v="0"/>
    <s v="Ahmad Albarri"/>
    <x v="0"/>
    <s v="Ida"/>
    <d v="2021-01-20T00:00:00"/>
    <s v="Shmarekh"/>
    <s v="All"/>
    <s v="Yes"/>
    <n v="60"/>
    <s v="51-60 Years"/>
    <s v="Female"/>
    <s v="Married"/>
    <s v="IDP"/>
    <d v="2019-01-01T00:00:00"/>
    <n v="1"/>
    <n v="1"/>
    <s v="Yes"/>
    <n v="1"/>
    <n v="0"/>
    <n v="1"/>
    <s v="1"/>
    <n v="4"/>
    <s v="6"/>
    <n v="0"/>
    <n v="6"/>
    <n v="8"/>
    <n v="2"/>
    <n v="1"/>
    <n v="0"/>
    <n v="1500"/>
    <n v="0"/>
    <n v="-1500"/>
    <m/>
    <s v="NGO support (including food buskets)"/>
    <s v="Primary health care facility Emergency services-ambulance"/>
    <m/>
    <b v="1"/>
    <m/>
    <b v="1"/>
    <m/>
    <m/>
    <m/>
    <m/>
    <n v="30"/>
    <s v="Walking"/>
    <m/>
    <s v="Yes"/>
    <s v="عيادات الجلدية"/>
    <s v="Inaccessible due to cost"/>
    <m/>
    <m/>
    <m/>
    <b v="1"/>
    <m/>
    <m/>
    <m/>
    <m/>
    <m/>
    <m/>
    <m/>
    <s v="Yes"/>
    <s v="Yes"/>
    <s v="التعريف عن بعض المعلومات الصحية"/>
    <s v="Do not know"/>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s v="No"/>
    <m/>
    <m/>
    <m/>
    <m/>
    <m/>
    <m/>
    <m/>
    <m/>
    <m/>
    <m/>
    <m/>
    <s v="I don't know"/>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s v="No"/>
    <m/>
    <m/>
    <s v="0"/>
    <s v="1"/>
    <s v="No"/>
    <s v="No - no difficulty"/>
    <s v="No - no difficulty"/>
    <m/>
    <m/>
    <m/>
    <m/>
    <m/>
    <m/>
    <m/>
    <m/>
    <m/>
    <m/>
    <m/>
    <m/>
    <m/>
    <s v="No problems"/>
    <m/>
    <m/>
    <m/>
    <m/>
    <m/>
    <m/>
    <m/>
    <m/>
    <m/>
    <m/>
    <m/>
    <m/>
    <m/>
    <m/>
    <m/>
    <b v="1"/>
    <m/>
    <m/>
    <m/>
    <m/>
    <m/>
    <m/>
    <m/>
    <m/>
    <m/>
    <m/>
    <m/>
    <m/>
    <m/>
    <m/>
    <m/>
    <m/>
    <m/>
    <m/>
    <m/>
    <m/>
    <s v="Lack of awareness of the services Availability"/>
    <m/>
    <m/>
    <m/>
    <b v="1"/>
    <b v="1"/>
    <m/>
    <m/>
    <m/>
    <m/>
    <s v="Yes"/>
    <m/>
    <s v="All services are accessible"/>
    <m/>
    <m/>
    <m/>
    <m/>
    <m/>
    <b v="1"/>
    <m/>
    <m/>
    <m/>
    <s v="All services are accessible"/>
    <m/>
    <m/>
    <m/>
    <m/>
    <m/>
    <b v="1"/>
    <m/>
    <m/>
    <m/>
    <s v="Yes"/>
    <m/>
    <s v="School dropout Being orphaned or losing care Psychological stress"/>
    <m/>
    <m/>
    <m/>
    <b v="1"/>
    <m/>
    <m/>
    <m/>
    <m/>
    <m/>
    <m/>
    <b v="1"/>
    <m/>
    <m/>
    <b v="1"/>
    <m/>
    <m/>
    <m/>
    <m/>
    <m/>
    <s v="Relatives Parents"/>
    <m/>
    <m/>
    <m/>
    <m/>
    <b v="1"/>
    <b v="1"/>
    <m/>
    <m/>
    <m/>
    <m/>
    <m/>
    <m/>
    <m/>
    <m/>
    <s v="Sport activity Quraan Entertainement activities"/>
    <b v="1"/>
    <b v="1"/>
    <m/>
    <m/>
    <m/>
    <b v="1"/>
    <m/>
    <m/>
    <m/>
    <s v="I don't know"/>
    <m/>
    <m/>
    <m/>
    <m/>
    <m/>
    <m/>
    <b v="1"/>
    <s v="Yes"/>
    <m/>
    <s v="No services"/>
    <m/>
    <m/>
    <m/>
    <m/>
    <m/>
    <b v="1"/>
    <m/>
    <m/>
    <m/>
    <m/>
    <s v="No"/>
    <m/>
    <m/>
    <m/>
    <m/>
    <m/>
    <s v="No"/>
    <m/>
    <s v="uuid:434be69d-c809-4bde-b925-b27e4b9b4379"/>
    <n v="73108413"/>
    <s v="434be69d-c809-4bde-b925-b27e4b9b4379"/>
    <d v="2021-01-20T13:13:55"/>
    <n v="88"/>
    <m/>
    <n v="-1"/>
    <m/>
    <m/>
    <s v="202101191358"/>
    <n v="12159"/>
    <s v="nsenumerator"/>
    <n v="569832"/>
  </r>
  <r>
    <s v="2021-01-20T11:17:21.265+02:00"/>
    <s v="2021-01-20T14:02:56.449+02:00"/>
    <s v="0"/>
    <s v="Ahmad Albarri"/>
    <x v="0"/>
    <s v="Ida"/>
    <d v="2021-01-20T00:00:00"/>
    <s v="Shmarekh"/>
    <s v="All"/>
    <s v="Yes"/>
    <n v="47"/>
    <s v="31-50 Years"/>
    <s v="Male"/>
    <s v="Married"/>
    <s v="IDP"/>
    <d v="2012-01-01T00:00:00"/>
    <n v="0"/>
    <n v="1"/>
    <s v="Yes"/>
    <n v="0"/>
    <n v="0"/>
    <n v="0"/>
    <s v="0"/>
    <n v="2"/>
    <s v="2"/>
    <n v="1"/>
    <n v="3"/>
    <n v="8"/>
    <n v="1"/>
    <n v="0"/>
    <n v="1"/>
    <n v="1000"/>
    <n v="150"/>
    <n v="-850"/>
    <s v="عمل يومي"/>
    <m/>
    <s v="Primary health care facility"/>
    <m/>
    <b v="1"/>
    <m/>
    <m/>
    <m/>
    <m/>
    <m/>
    <m/>
    <n v="20"/>
    <s v="Walking"/>
    <m/>
    <s v="Yes"/>
    <s v="Do not know"/>
    <s v="Some types of medicines are not available in the market Inaccessible due to cost Inaccessible due to transport or other logistical reason"/>
    <b v="1"/>
    <m/>
    <m/>
    <b v="1"/>
    <m/>
    <b v="1"/>
    <m/>
    <m/>
    <m/>
    <m/>
    <m/>
    <s v="Yes"/>
    <s v="Yes"/>
    <s v="زيادة الوعي"/>
    <s v="Do not know"/>
    <m/>
    <s v="Do not know"/>
    <m/>
    <m/>
    <m/>
    <m/>
    <m/>
    <m/>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I don't know"/>
    <m/>
    <m/>
    <m/>
    <m/>
    <m/>
    <m/>
    <m/>
    <m/>
    <m/>
    <m/>
    <m/>
    <m/>
    <m/>
    <m/>
    <m/>
    <m/>
    <m/>
    <m/>
    <m/>
    <m/>
    <m/>
    <m/>
    <m/>
    <m/>
    <m/>
    <m/>
    <m/>
    <m/>
    <m/>
    <m/>
    <m/>
    <s v="Yes"/>
    <m/>
    <s v="High food prices/no money to buy"/>
    <m/>
    <b v="1"/>
    <m/>
    <m/>
    <m/>
    <m/>
    <m/>
    <m/>
    <s v="Yes"/>
    <m/>
    <s v="Yes"/>
    <s v="High food prices/no money to buy"/>
    <b v="1"/>
    <m/>
    <m/>
    <m/>
    <m/>
    <m/>
    <m/>
    <m/>
    <m/>
    <m/>
    <m/>
    <s v="0"/>
    <s v="0"/>
    <s v="Yes"/>
    <m/>
    <m/>
    <s v="Yes, - high severity (impairing daily activities)"/>
    <s v="No"/>
    <m/>
    <m/>
    <m/>
    <m/>
    <m/>
    <m/>
    <m/>
    <m/>
    <m/>
    <s v="No, but we need one"/>
    <m/>
    <s v="Anger Inability to carry out work or daily tasks"/>
    <m/>
    <b v="1"/>
    <m/>
    <m/>
    <m/>
    <m/>
    <m/>
    <m/>
    <m/>
    <m/>
    <m/>
    <b v="1"/>
    <m/>
    <m/>
    <m/>
    <m/>
    <m/>
    <m/>
    <s v="Adult Men Elderly"/>
    <m/>
    <b v="1"/>
    <m/>
    <b v="1"/>
    <s v="بسبب الضغط والأوضاع الراهنة"/>
    <s v="Speaking to a family member Speaking to a friend Smoking"/>
    <b v="1"/>
    <b v="1"/>
    <m/>
    <m/>
    <m/>
    <m/>
    <b v="1"/>
    <m/>
    <m/>
    <m/>
    <m/>
    <s v="Do not know"/>
    <m/>
    <m/>
    <m/>
    <m/>
    <m/>
    <m/>
    <b v="1"/>
    <m/>
    <m/>
    <s v="Maybe"/>
    <m/>
    <s v="Skills building services Extracurricular activities/women &amp; girls centers Educational services"/>
    <m/>
    <b v="1"/>
    <b v="1"/>
    <b v="1"/>
    <m/>
    <m/>
    <m/>
    <m/>
    <s v="Due to cultral factors / husband doesn’t allow them "/>
    <s v="Health services Educational services Skills building services Extracurricular activities/women &amp; girls centers"/>
    <b v="1"/>
    <b v="1"/>
    <b v="1"/>
    <b v="1"/>
    <m/>
    <m/>
    <m/>
    <m/>
    <s v="due to cultural factors / Father or husband does not allow them"/>
    <s v="Yes"/>
    <m/>
    <s v="School dropout Being orphaned or losing care Neglect"/>
    <m/>
    <m/>
    <m/>
    <b v="1"/>
    <m/>
    <m/>
    <m/>
    <m/>
    <b v="1"/>
    <m/>
    <b v="1"/>
    <m/>
    <m/>
    <m/>
    <m/>
    <m/>
    <m/>
    <m/>
    <m/>
    <s v="Parents"/>
    <m/>
    <m/>
    <m/>
    <m/>
    <b v="1"/>
    <m/>
    <m/>
    <m/>
    <m/>
    <m/>
    <m/>
    <m/>
    <m/>
    <m/>
    <s v="Quraan Awareness / educational activities / psychosocial support"/>
    <m/>
    <b v="1"/>
    <m/>
    <m/>
    <b v="1"/>
    <m/>
    <m/>
    <m/>
    <m/>
    <s v="Children separated from their parents Orphans living in the community"/>
    <b v="1"/>
    <m/>
    <b v="1"/>
    <m/>
    <m/>
    <m/>
    <m/>
    <s v="Yes"/>
    <m/>
    <s v="No services"/>
    <m/>
    <m/>
    <m/>
    <m/>
    <m/>
    <b v="1"/>
    <m/>
    <m/>
    <m/>
    <m/>
    <s v="No"/>
    <m/>
    <m/>
    <s v="No"/>
    <m/>
    <m/>
    <s v="No"/>
    <m/>
    <s v="uuid:a5d332d5-da13-4a5b-9734-94590dda55dd"/>
    <n v="73108415"/>
    <s v="a5d332d5-da13-4a5b-9734-94590dda55dd"/>
    <d v="2021-01-20T13:13:55"/>
    <n v="89"/>
    <m/>
    <n v="-1"/>
    <m/>
    <m/>
    <s v="202101191358"/>
    <n v="9935"/>
    <s v="nsenumerator"/>
    <n v="569832"/>
  </r>
  <r>
    <s v="2021-01-20T12:04:35.493+02:00"/>
    <s v="2021-01-20T12:28:20.824+02:00"/>
    <m/>
    <s v="Ahmad Albarri "/>
    <x v="0"/>
    <s v="Ida"/>
    <d v="2021-01-20T00:00:00"/>
    <s v="Shmarekh"/>
    <s v="All"/>
    <s v="Yes"/>
    <n v="38"/>
    <s v="31-50 Years"/>
    <s v="Male"/>
    <s v="Married"/>
    <s v="IDP"/>
    <d v="2015-01-01T00:00:00"/>
    <n v="1"/>
    <n v="1"/>
    <s v="Yes"/>
    <n v="1"/>
    <n v="2"/>
    <n v="1"/>
    <s v="3"/>
    <n v="1"/>
    <s v="5"/>
    <n v="0"/>
    <n v="5"/>
    <n v="8"/>
    <n v="1"/>
    <n v="0"/>
    <n v="2"/>
    <n v="1000"/>
    <n v="500"/>
    <n v="-500"/>
    <s v="عمل يومي"/>
    <m/>
    <s v="Primary health care facility Emergency services-ambulance"/>
    <m/>
    <b v="1"/>
    <m/>
    <b v="1"/>
    <m/>
    <m/>
    <m/>
    <m/>
    <n v="10"/>
    <s v="Walking"/>
    <m/>
    <s v="Yes"/>
    <s v="عيادات الأسنان"/>
    <s v="Some types of medicines are not available in the market Inaccessible due to cost"/>
    <b v="1"/>
    <m/>
    <m/>
    <b v="1"/>
    <m/>
    <m/>
    <m/>
    <m/>
    <m/>
    <m/>
    <m/>
    <s v="Yes"/>
    <s v="Yes"/>
    <s v="التوعية عن عدة مواضيع صحية"/>
    <s v="No"/>
    <m/>
    <s v="No"/>
    <m/>
    <s v="Did not identify the diseas"/>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s v="No"/>
    <m/>
    <m/>
    <m/>
    <m/>
    <m/>
    <m/>
    <m/>
    <m/>
    <m/>
    <m/>
    <m/>
    <s v="I don't know"/>
    <m/>
    <m/>
    <m/>
    <s v="Legumes and nuts e.g. hommos, fouls, beans, chick peas, lentils Oil/Fat (oils, fats, butter, ghee etc) Condiments (spices, tea, coffee, sauces etc) or other miscellaneous food"/>
    <m/>
    <b v="1"/>
    <m/>
    <m/>
    <m/>
    <m/>
    <m/>
    <m/>
    <m/>
    <b v="1"/>
    <b v="1"/>
    <n v="3"/>
    <s v="not divers"/>
    <s v="Legumes and nuts e.g. hommos, fouls, beans, chick peas, lentils Oil/Fat (oils, fats, butter, ghee etc) Condiments (spices, tea, coffee, sauces etc) or other miscellaneous food"/>
    <m/>
    <b v="1"/>
    <m/>
    <m/>
    <m/>
    <m/>
    <m/>
    <m/>
    <m/>
    <b v="1"/>
    <b v="1"/>
    <n v="3"/>
    <s v="not divers"/>
    <s v="Yes"/>
    <m/>
    <s v="High food prices/no money to buy"/>
    <m/>
    <b v="1"/>
    <m/>
    <m/>
    <m/>
    <m/>
    <m/>
    <m/>
    <s v="Yes"/>
    <m/>
    <s v="Yes"/>
    <s v="High food prices/no money to buy"/>
    <b v="1"/>
    <m/>
    <m/>
    <m/>
    <m/>
    <m/>
    <s v="No – my children don't need this"/>
    <s v="Yes"/>
    <s v="No"/>
    <m/>
    <m/>
    <s v="2"/>
    <s v="1"/>
    <s v="Yes"/>
    <m/>
    <m/>
    <s v="Yes, - high severity (impairing daily activities)"/>
    <s v="Yes"/>
    <s v="Transportation issues"/>
    <m/>
    <m/>
    <b v="1"/>
    <m/>
    <m/>
    <m/>
    <m/>
    <m/>
    <s v="No, but we need one"/>
    <m/>
    <s v="No problems"/>
    <m/>
    <m/>
    <m/>
    <m/>
    <m/>
    <m/>
    <m/>
    <m/>
    <m/>
    <m/>
    <m/>
    <m/>
    <m/>
    <m/>
    <m/>
    <b v="1"/>
    <m/>
    <m/>
    <m/>
    <m/>
    <m/>
    <m/>
    <m/>
    <m/>
    <m/>
    <m/>
    <m/>
    <m/>
    <m/>
    <m/>
    <m/>
    <m/>
    <m/>
    <m/>
    <m/>
    <m/>
    <s v="No obstacles"/>
    <m/>
    <m/>
    <m/>
    <m/>
    <m/>
    <m/>
    <m/>
    <b v="1"/>
    <m/>
    <s v="Maybe"/>
    <m/>
    <s v="All services are accessible"/>
    <m/>
    <m/>
    <m/>
    <m/>
    <m/>
    <b v="1"/>
    <m/>
    <m/>
    <m/>
    <s v="All services are accessible"/>
    <m/>
    <m/>
    <m/>
    <m/>
    <m/>
    <b v="1"/>
    <m/>
    <m/>
    <m/>
    <s v="Yes"/>
    <m/>
    <s v="Do not know"/>
    <m/>
    <m/>
    <m/>
    <m/>
    <m/>
    <m/>
    <m/>
    <m/>
    <m/>
    <m/>
    <m/>
    <m/>
    <m/>
    <m/>
    <m/>
    <m/>
    <b v="1"/>
    <m/>
    <m/>
    <s v="Community/social workers Parents"/>
    <m/>
    <m/>
    <m/>
    <m/>
    <b v="1"/>
    <m/>
    <m/>
    <b v="1"/>
    <m/>
    <m/>
    <m/>
    <m/>
    <m/>
    <m/>
    <s v="Quraan Painting / re-creational activity Entertainement activities Awareness / educational activities / psychosocial support"/>
    <m/>
    <b v="1"/>
    <m/>
    <b v="1"/>
    <b v="1"/>
    <b v="1"/>
    <m/>
    <m/>
    <m/>
    <s v="Children separated from their parents Orphans living in the community"/>
    <b v="1"/>
    <m/>
    <b v="1"/>
    <m/>
    <m/>
    <m/>
    <m/>
    <s v="Yes"/>
    <m/>
    <s v="No barriers"/>
    <m/>
    <m/>
    <m/>
    <m/>
    <m/>
    <m/>
    <m/>
    <m/>
    <b v="1"/>
    <m/>
    <s v="No"/>
    <m/>
    <m/>
    <m/>
    <m/>
    <m/>
    <s v="No"/>
    <m/>
    <s v="uuid:c5fa89ce-8778-4d87-9163-1f8519ba91a4"/>
    <n v="73108418"/>
    <s v="c5fa89ce-8778-4d87-9163-1f8519ba91a4"/>
    <d v="2021-01-20T13:13:56"/>
    <n v="90"/>
    <m/>
    <n v="-1"/>
    <m/>
    <m/>
    <s v="202101191358"/>
    <n v="1425"/>
    <s v="nsenumerator"/>
    <n v="569832"/>
  </r>
  <r>
    <s v="2021-01-20T12:38:44.538+02:00"/>
    <s v="2021-01-20T14:04:03.433+02:00"/>
    <s v="0"/>
    <s v="Ahmad Albarri"/>
    <x v="0"/>
    <s v="Ida"/>
    <d v="2021-01-20T00:00:00"/>
    <s v="Shmarekh"/>
    <s v="All"/>
    <s v="Yes"/>
    <n v="26"/>
    <s v="18-30 Years"/>
    <s v="Male"/>
    <s v="Married"/>
    <s v="IDP"/>
    <d v="2015-06-01T00:00:00"/>
    <n v="0"/>
    <n v="0"/>
    <s v="Yes"/>
    <n v="0"/>
    <n v="1"/>
    <n v="4"/>
    <s v="5"/>
    <n v="2"/>
    <s v="7"/>
    <n v="0"/>
    <n v="7"/>
    <n v="7"/>
    <n v="0"/>
    <n v="0"/>
    <n v="1"/>
    <n v="1200"/>
    <n v="400"/>
    <n v="-800"/>
    <s v="العمل"/>
    <m/>
    <s v="Primary health care facility Emergency services-ambulance"/>
    <m/>
    <b v="1"/>
    <m/>
    <b v="1"/>
    <m/>
    <m/>
    <m/>
    <m/>
    <n v="15"/>
    <s v="Walking"/>
    <m/>
    <s v="Yes"/>
    <s v="عيادات الجلدية"/>
    <s v="Some types of medicines are not available in the market Inaccessible due to cost"/>
    <b v="1"/>
    <m/>
    <m/>
    <b v="1"/>
    <m/>
    <m/>
    <m/>
    <m/>
    <m/>
    <m/>
    <m/>
    <s v="Yes"/>
    <s v="Yes"/>
    <s v="التوعية عن عدة أمور صحية"/>
    <s v="Do not know"/>
    <m/>
    <s v="Do not know"/>
    <m/>
    <m/>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Anger"/>
    <m/>
    <b v="1"/>
    <m/>
    <m/>
    <m/>
    <m/>
    <m/>
    <m/>
    <m/>
    <m/>
    <m/>
    <m/>
    <m/>
    <m/>
    <m/>
    <m/>
    <m/>
    <m/>
    <s v="Adult Women"/>
    <b v="1"/>
    <m/>
    <m/>
    <m/>
    <s v="النساء أكثر تأثر في الأوضاع الحالية"/>
    <s v="Violence"/>
    <m/>
    <m/>
    <m/>
    <m/>
    <m/>
    <b v="1"/>
    <m/>
    <m/>
    <m/>
    <m/>
    <m/>
    <s v="Availability Lack of awareness of the services"/>
    <m/>
    <m/>
    <m/>
    <b v="1"/>
    <b v="1"/>
    <m/>
    <m/>
    <m/>
    <m/>
    <s v="Yes"/>
    <m/>
    <s v="All services are accessible"/>
    <m/>
    <m/>
    <m/>
    <m/>
    <m/>
    <b v="1"/>
    <m/>
    <m/>
    <m/>
    <s v="All services are accessible"/>
    <m/>
    <m/>
    <m/>
    <m/>
    <m/>
    <b v="1"/>
    <m/>
    <m/>
    <m/>
    <s v="Yes"/>
    <m/>
    <s v="Kidnapping School dropout Child labour Neglect Being orphaned or losing care"/>
    <b v="1"/>
    <m/>
    <m/>
    <b v="1"/>
    <b v="1"/>
    <m/>
    <m/>
    <m/>
    <b v="1"/>
    <m/>
    <b v="1"/>
    <m/>
    <m/>
    <m/>
    <m/>
    <m/>
    <m/>
    <m/>
    <s v="العمل في ورش"/>
    <s v="Parents"/>
    <m/>
    <m/>
    <m/>
    <m/>
    <b v="1"/>
    <m/>
    <m/>
    <m/>
    <m/>
    <m/>
    <m/>
    <m/>
    <m/>
    <m/>
    <s v="Sport activity Quraan Awareness / educational activities / psychosocial support Entertainement activities"/>
    <b v="1"/>
    <b v="1"/>
    <m/>
    <m/>
    <b v="1"/>
    <b v="1"/>
    <m/>
    <m/>
    <m/>
    <s v="I don't know"/>
    <m/>
    <m/>
    <m/>
    <m/>
    <m/>
    <m/>
    <b v="1"/>
    <s v="Yes"/>
    <m/>
    <s v="No services"/>
    <m/>
    <m/>
    <m/>
    <m/>
    <m/>
    <b v="1"/>
    <m/>
    <m/>
    <m/>
    <m/>
    <s v="No"/>
    <m/>
    <m/>
    <m/>
    <m/>
    <m/>
    <s v="No"/>
    <m/>
    <s v="uuid:4d804feb-5517-45c4-9e15-7f3210eb215d"/>
    <n v="73108420"/>
    <s v="4d804feb-5517-45c4-9e15-7f3210eb215d"/>
    <d v="2021-01-20T13:13:57"/>
    <n v="91"/>
    <m/>
    <n v="-1"/>
    <m/>
    <m/>
    <s v="202101191358"/>
    <n v="5119"/>
    <s v="nsenumerator"/>
    <n v="569832"/>
  </r>
  <r>
    <s v="2021-01-20T13:21:04.881+02:00"/>
    <s v="2021-01-20T14:04:32.050+02:00"/>
    <s v="0"/>
    <s v="Ahmad Albarri"/>
    <x v="0"/>
    <s v="Ida"/>
    <d v="2021-01-20T00:00:00"/>
    <s v="Shmarekh"/>
    <s v="All"/>
    <s v="Yes"/>
    <n v="25"/>
    <s v="18-30 Years"/>
    <s v="Female"/>
    <s v="Married"/>
    <s v="IDP"/>
    <d v="2013-01-01T00:00:00"/>
    <n v="0"/>
    <n v="1"/>
    <s v="Yes"/>
    <n v="0"/>
    <n v="1"/>
    <n v="2"/>
    <s v="3"/>
    <n v="2"/>
    <s v="5"/>
    <n v="0"/>
    <n v="5"/>
    <n v="8"/>
    <n v="0"/>
    <n v="0"/>
    <n v="1"/>
    <n v="1500"/>
    <n v="350"/>
    <n v="-1150"/>
    <s v="عمل يومي"/>
    <m/>
    <s v="Primary health care facility Emergency services-ambulance"/>
    <m/>
    <b v="1"/>
    <m/>
    <b v="1"/>
    <m/>
    <m/>
    <m/>
    <m/>
    <n v="20"/>
    <s v="Walking"/>
    <m/>
    <s v="Yes"/>
    <s v="Do not know"/>
    <s v="Inaccessible due to cost"/>
    <m/>
    <m/>
    <m/>
    <b v="1"/>
    <m/>
    <m/>
    <m/>
    <m/>
    <m/>
    <m/>
    <m/>
    <s v="Yes"/>
    <s v="Yes"/>
    <s v="التوعية عن عدة مواضيع صحية"/>
    <s v="Do not know"/>
    <m/>
    <s v="Yes"/>
    <s v="Yes"/>
    <m/>
    <s v="Yes"/>
    <s v="Yes"/>
    <m/>
    <m/>
    <m/>
    <m/>
    <m/>
    <m/>
    <m/>
    <m/>
    <m/>
    <m/>
    <m/>
    <s v="Pediatric medicine Reproductive health medicines Antibiotic"/>
    <m/>
    <b v="1"/>
    <b v="1"/>
    <b v="1"/>
    <m/>
    <m/>
    <m/>
    <m/>
    <s v="Yes"/>
    <m/>
    <m/>
    <m/>
    <m/>
    <m/>
    <m/>
    <m/>
    <m/>
    <m/>
    <s v="Hospital for surgery/ C-section Hospital for normal delivery At private primary health care centre/hospital"/>
    <m/>
    <m/>
    <m/>
    <m/>
    <b v="1"/>
    <b v="1"/>
    <b v="1"/>
    <m/>
    <m/>
    <m/>
    <m/>
    <m/>
    <m/>
    <m/>
    <m/>
    <m/>
    <m/>
    <m/>
    <m/>
    <m/>
    <m/>
    <m/>
    <m/>
    <s v="I don't know"/>
    <m/>
    <m/>
    <m/>
    <m/>
    <m/>
    <m/>
    <m/>
    <m/>
    <m/>
    <m/>
    <m/>
    <m/>
    <m/>
    <m/>
    <m/>
    <m/>
    <m/>
    <s v="Cereals or tubers (maize, porridge, rice, pasta, bread, rice, bulger, frikeh, kaak, pasta, indomy (noodles), manakish, thick grain-based porridge, potatoes, etc) Milk and Milk Products (milk, yoghurt, cheese, etc) Condiments (spices, tea, coffee, sauces etc) or other miscellaneous food"/>
    <b v="1"/>
    <m/>
    <m/>
    <m/>
    <m/>
    <m/>
    <b v="1"/>
    <m/>
    <m/>
    <m/>
    <b v="1"/>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No problems"/>
    <m/>
    <m/>
    <m/>
    <m/>
    <m/>
    <m/>
    <m/>
    <m/>
    <m/>
    <m/>
    <m/>
    <m/>
    <m/>
    <m/>
    <m/>
    <b v="1"/>
    <m/>
    <m/>
    <m/>
    <m/>
    <m/>
    <m/>
    <m/>
    <m/>
    <m/>
    <m/>
    <m/>
    <m/>
    <m/>
    <m/>
    <m/>
    <m/>
    <m/>
    <m/>
    <m/>
    <m/>
    <s v="No obstacles"/>
    <m/>
    <m/>
    <m/>
    <m/>
    <m/>
    <m/>
    <m/>
    <b v="1"/>
    <m/>
    <s v="Yes"/>
    <m/>
    <s v="Educational services Skills building services Extracurricular activities/women &amp; girls centers"/>
    <m/>
    <b v="1"/>
    <b v="1"/>
    <b v="1"/>
    <m/>
    <m/>
    <m/>
    <m/>
    <s v="Due to lack of free time"/>
    <s v="All services are accessible"/>
    <m/>
    <m/>
    <m/>
    <m/>
    <m/>
    <b v="1"/>
    <m/>
    <m/>
    <m/>
    <s v="Yes"/>
    <m/>
    <s v="School dropout Neglect"/>
    <m/>
    <m/>
    <m/>
    <b v="1"/>
    <m/>
    <m/>
    <m/>
    <m/>
    <b v="1"/>
    <m/>
    <m/>
    <m/>
    <m/>
    <m/>
    <m/>
    <m/>
    <m/>
    <m/>
    <m/>
    <s v="Parents"/>
    <m/>
    <m/>
    <m/>
    <m/>
    <b v="1"/>
    <m/>
    <m/>
    <m/>
    <m/>
    <m/>
    <m/>
    <m/>
    <m/>
    <m/>
    <s v="Quraan Sport activity"/>
    <b v="1"/>
    <b v="1"/>
    <m/>
    <m/>
    <m/>
    <m/>
    <m/>
    <m/>
    <m/>
    <s v="I don't know"/>
    <m/>
    <m/>
    <m/>
    <m/>
    <m/>
    <m/>
    <b v="1"/>
    <s v="Yes"/>
    <m/>
    <s v="Lack of transportation"/>
    <m/>
    <m/>
    <b v="1"/>
    <m/>
    <m/>
    <m/>
    <m/>
    <m/>
    <m/>
    <m/>
    <s v="No"/>
    <m/>
    <m/>
    <m/>
    <m/>
    <m/>
    <s v="No"/>
    <m/>
    <s v="uuid:ce000f3f-f391-48d9-b8d9-67b75b3e34d0"/>
    <n v="73108421"/>
    <s v="ce000f3f-f391-48d9-b8d9-67b75b3e34d0"/>
    <d v="2021-01-20T13:13:57"/>
    <n v="92"/>
    <m/>
    <n v="-1"/>
    <m/>
    <m/>
    <s v="202101191358"/>
    <n v="2608"/>
    <s v="nsenumerator"/>
    <n v="569832"/>
  </r>
  <r>
    <s v="2021-01-20T10:02:27.834+02:00"/>
    <s v="2021-01-20T10:27:56.570+02:00"/>
    <m/>
    <s v="صبا لاذقاني"/>
    <x v="1"/>
    <m/>
    <d v="2021-01-20T00:00:00"/>
    <s v="Idleb"/>
    <s v="All"/>
    <s v="Yes"/>
    <n v="36"/>
    <s v="31-50 Years"/>
    <s v="Male"/>
    <s v="Married"/>
    <s v="IDP"/>
    <d v="2020-03-22T00:00:00"/>
    <n v="0"/>
    <n v="2"/>
    <s v="Yes"/>
    <n v="0"/>
    <n v="0"/>
    <n v="1"/>
    <s v="1"/>
    <n v="0"/>
    <s v="1"/>
    <n v="0"/>
    <n v="1"/>
    <n v="7"/>
    <n v="0"/>
    <n v="0"/>
    <n v="1"/>
    <n v="3000"/>
    <n v="1200"/>
    <n v="-1800"/>
    <s v="العمل في مدرسة "/>
    <m/>
    <s v="Primary health care facility"/>
    <m/>
    <b v="1"/>
    <m/>
    <m/>
    <m/>
    <m/>
    <m/>
    <m/>
    <n v="15"/>
    <s v="Walking"/>
    <m/>
    <s v="Yes"/>
    <s v="Do not know"/>
    <s v="Not available in the market at all Inaccessible due to cost"/>
    <m/>
    <m/>
    <b v="1"/>
    <b v="1"/>
    <m/>
    <m/>
    <m/>
    <m/>
    <m/>
    <m/>
    <m/>
    <s v="No"/>
    <m/>
    <m/>
    <m/>
    <m/>
    <s v="No"/>
    <m/>
    <m/>
    <m/>
    <m/>
    <m/>
    <m/>
    <m/>
    <m/>
    <m/>
    <m/>
    <m/>
    <m/>
    <m/>
    <m/>
    <m/>
    <s v="Non communicable diseases (NCD) drugs (chronic, cardiac, diabetes, hyper-tension, asthma) Reproductive health medicines Antibiotic"/>
    <b v="1"/>
    <m/>
    <b v="1"/>
    <b v="1"/>
    <m/>
    <m/>
    <m/>
    <m/>
    <s v="Do not know"/>
    <m/>
    <m/>
    <m/>
    <m/>
    <m/>
    <m/>
    <m/>
    <m/>
    <m/>
    <s v="Hospital for normal delivery At private primary health care centre/hospital"/>
    <m/>
    <m/>
    <m/>
    <m/>
    <b v="1"/>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Sugar, Honey, sugar products Fruit (all types)"/>
    <b v="1"/>
    <b v="1"/>
    <m/>
    <b v="1"/>
    <m/>
    <m/>
    <m/>
    <m/>
    <b v="1"/>
    <m/>
    <m/>
    <n v="4"/>
    <s v="diverse"/>
    <s v="Yes"/>
    <m/>
    <s v="High food prices/no money to buy Market is too far"/>
    <m/>
    <b v="1"/>
    <b v="1"/>
    <m/>
    <m/>
    <m/>
    <m/>
    <m/>
    <s v="Yes"/>
    <m/>
    <s v="No"/>
    <m/>
    <m/>
    <m/>
    <m/>
    <m/>
    <m/>
    <m/>
    <s v="No – my children don't need this"/>
    <s v="No"/>
    <m/>
    <m/>
    <m/>
    <s v="0"/>
    <s v="0"/>
    <s v="No"/>
    <s v="No - no difficulty"/>
    <s v="No - no difficulty"/>
    <m/>
    <m/>
    <m/>
    <m/>
    <m/>
    <m/>
    <m/>
    <m/>
    <m/>
    <m/>
    <m/>
    <m/>
    <m/>
    <s v="Fear"/>
    <b v="1"/>
    <m/>
    <m/>
    <m/>
    <m/>
    <m/>
    <m/>
    <m/>
    <m/>
    <m/>
    <m/>
    <m/>
    <m/>
    <m/>
    <m/>
    <m/>
    <m/>
    <m/>
    <s v="Children Adult Women"/>
    <b v="1"/>
    <m/>
    <b v="1"/>
    <m/>
    <s v="من وضع البلد "/>
    <s v="Prayer"/>
    <m/>
    <m/>
    <m/>
    <b v="1"/>
    <m/>
    <m/>
    <m/>
    <m/>
    <m/>
    <m/>
    <m/>
    <s v="Do not know"/>
    <m/>
    <m/>
    <m/>
    <m/>
    <m/>
    <m/>
    <b v="1"/>
    <m/>
    <m/>
    <s v="Yes"/>
    <m/>
    <s v="Extracurricular activities/women &amp; girls centers Health services"/>
    <b v="1"/>
    <m/>
    <m/>
    <b v="1"/>
    <m/>
    <m/>
    <m/>
    <m/>
    <s v="Due to transportation issues / far distance of facilities"/>
    <s v="Do not know"/>
    <m/>
    <m/>
    <m/>
    <m/>
    <m/>
    <m/>
    <b v="1"/>
    <m/>
    <m/>
    <s v="Yes"/>
    <m/>
    <s v="Kidnapping Being orphaned or losing care"/>
    <b v="1"/>
    <m/>
    <m/>
    <m/>
    <m/>
    <m/>
    <m/>
    <m/>
    <m/>
    <m/>
    <b v="1"/>
    <m/>
    <m/>
    <m/>
    <m/>
    <m/>
    <m/>
    <m/>
    <m/>
    <s v="Religious leaders"/>
    <b v="1"/>
    <m/>
    <m/>
    <m/>
    <m/>
    <m/>
    <m/>
    <m/>
    <m/>
    <m/>
    <m/>
    <m/>
    <m/>
    <m/>
    <s v="Awareness / educational activities / psychosocial support Quraan"/>
    <m/>
    <b v="1"/>
    <m/>
    <m/>
    <b v="1"/>
    <m/>
    <m/>
    <m/>
    <m/>
    <s v="No, none of these"/>
    <m/>
    <m/>
    <m/>
    <m/>
    <m/>
    <b v="1"/>
    <m/>
    <s v="No"/>
    <s v="Too young to enroll in school"/>
    <s v="Security problems Lack of transportation"/>
    <m/>
    <b v="1"/>
    <b v="1"/>
    <m/>
    <m/>
    <m/>
    <m/>
    <m/>
    <m/>
    <m/>
    <s v="No"/>
    <m/>
    <m/>
    <m/>
    <m/>
    <m/>
    <s v="No"/>
    <m/>
    <s v="uuid:28dfa225-6973-4507-90ad-7246dc1afb57"/>
    <n v="73108531"/>
    <s v="28dfa225-6973-4507-90ad-7246dc1afb57"/>
    <d v="2021-01-20T13:15:30"/>
    <n v="93"/>
    <m/>
    <n v="-1"/>
    <m/>
    <m/>
    <s v="202101191358"/>
    <n v="1529"/>
    <s v="nsenumerator"/>
    <n v="569832"/>
  </r>
  <r>
    <s v="2021-01-20T10:32:58.449+02:00"/>
    <s v="2021-01-20T10:59:08.928+02:00"/>
    <m/>
    <s v="صبا لاذقاني"/>
    <x v="1"/>
    <m/>
    <d v="2021-01-20T00:00:00"/>
    <s v="Idleb"/>
    <s v="All"/>
    <s v="Yes"/>
    <n v="26"/>
    <s v="18-30 Years"/>
    <s v="Male"/>
    <s v="Married"/>
    <s v="IDP"/>
    <d v="2020-02-11T00:00:00"/>
    <n v="0"/>
    <n v="1"/>
    <s v="Yes"/>
    <n v="0"/>
    <n v="1"/>
    <n v="1"/>
    <s v="2"/>
    <n v="1"/>
    <s v="3"/>
    <n v="0"/>
    <n v="3"/>
    <n v="5"/>
    <n v="0"/>
    <n v="0"/>
    <n v="1"/>
    <n v="3000"/>
    <n v="2500"/>
    <n v="-500"/>
    <s v="العمل في محل موالح "/>
    <m/>
    <s v="Primary health care facility"/>
    <m/>
    <b v="1"/>
    <m/>
    <m/>
    <m/>
    <m/>
    <m/>
    <m/>
    <n v="10"/>
    <s v="Walking"/>
    <m/>
    <s v="Yes"/>
    <s v="صيدلية ..مستوصف مناوب "/>
    <s v="Inaccessible due to cost"/>
    <m/>
    <m/>
    <m/>
    <b v="1"/>
    <m/>
    <m/>
    <m/>
    <m/>
    <m/>
    <m/>
    <m/>
    <s v="Yes"/>
    <s v="Yes"/>
    <s v="عن سوء التغذية للاطفال "/>
    <s v="No"/>
    <m/>
    <s v="No"/>
    <m/>
    <m/>
    <m/>
    <m/>
    <m/>
    <m/>
    <m/>
    <m/>
    <m/>
    <m/>
    <m/>
    <m/>
    <m/>
    <m/>
    <m/>
    <s v="Non communicable diseases (NCD) drugs (chronic, cardiac, diabetes, hyper-tension, asthma) Reproductive health medicines Antibiotic"/>
    <b v="1"/>
    <m/>
    <b v="1"/>
    <b v="1"/>
    <m/>
    <m/>
    <m/>
    <m/>
    <s v="Yes"/>
    <m/>
    <m/>
    <m/>
    <m/>
    <m/>
    <m/>
    <m/>
    <m/>
    <m/>
    <s v="Hospital for normal delivery"/>
    <m/>
    <m/>
    <m/>
    <m/>
    <m/>
    <b v="1"/>
    <m/>
    <m/>
    <m/>
    <m/>
    <m/>
    <m/>
    <m/>
    <m/>
    <m/>
    <m/>
    <m/>
    <m/>
    <m/>
    <m/>
    <m/>
    <m/>
    <m/>
    <s v="Yes – I have"/>
    <s v="Regular"/>
    <s v="Weekly"/>
    <m/>
    <m/>
    <m/>
    <m/>
    <m/>
    <m/>
    <m/>
    <m/>
    <m/>
    <m/>
    <m/>
    <m/>
    <m/>
    <m/>
    <m/>
    <s v="Vegetables (including leafy vegetables) Cereals or tubers (maize, porridge, rice, pasta, bread, rice, bulger, frikeh, kaak, pasta, indomy (noodles), manakish, thick grain-based porridge, potatoes, etc) Sugar, Honey, sugar products"/>
    <b v="1"/>
    <m/>
    <b v="1"/>
    <m/>
    <m/>
    <m/>
    <m/>
    <m/>
    <b v="1"/>
    <m/>
    <m/>
    <n v="3"/>
    <s v="not divers"/>
    <s v="Yes"/>
    <m/>
    <s v="Market is too far High food prices/no money to buy"/>
    <m/>
    <b v="1"/>
    <b v="1"/>
    <m/>
    <m/>
    <m/>
    <m/>
    <m/>
    <s v="Yes"/>
    <m/>
    <s v="Do not know"/>
    <m/>
    <m/>
    <m/>
    <m/>
    <m/>
    <m/>
    <m/>
    <s v="Yes"/>
    <s v="Yes"/>
    <m/>
    <m/>
    <m/>
    <s v="1"/>
    <s v="0"/>
    <s v="No"/>
    <s v="No - no difficulty"/>
    <s v="No - no difficulty"/>
    <m/>
    <m/>
    <m/>
    <m/>
    <m/>
    <m/>
    <m/>
    <m/>
    <m/>
    <m/>
    <m/>
    <m/>
    <m/>
    <s v="No problems"/>
    <m/>
    <m/>
    <m/>
    <m/>
    <m/>
    <m/>
    <m/>
    <m/>
    <m/>
    <m/>
    <m/>
    <m/>
    <m/>
    <m/>
    <m/>
    <b v="1"/>
    <m/>
    <m/>
    <m/>
    <m/>
    <m/>
    <m/>
    <m/>
    <m/>
    <m/>
    <m/>
    <m/>
    <m/>
    <m/>
    <m/>
    <m/>
    <m/>
    <m/>
    <m/>
    <m/>
    <m/>
    <s v="Do not know"/>
    <m/>
    <m/>
    <m/>
    <m/>
    <m/>
    <m/>
    <b v="1"/>
    <m/>
    <m/>
    <s v="Yes"/>
    <m/>
    <s v="Educational services Health services"/>
    <b v="1"/>
    <b v="1"/>
    <m/>
    <m/>
    <m/>
    <m/>
    <m/>
    <m/>
    <s v="Due to transportation issues / far distance of facilities"/>
    <s v="Educational services"/>
    <m/>
    <b v="1"/>
    <m/>
    <m/>
    <m/>
    <m/>
    <m/>
    <m/>
    <s v="due to transportation issues / far distance of facilities"/>
    <s v="Yes"/>
    <m/>
    <s v="Do not know"/>
    <m/>
    <m/>
    <m/>
    <m/>
    <m/>
    <m/>
    <m/>
    <m/>
    <m/>
    <m/>
    <m/>
    <m/>
    <m/>
    <m/>
    <m/>
    <m/>
    <b v="1"/>
    <m/>
    <m/>
    <s v="Parents"/>
    <m/>
    <m/>
    <m/>
    <m/>
    <b v="1"/>
    <m/>
    <m/>
    <m/>
    <m/>
    <m/>
    <m/>
    <m/>
    <m/>
    <m/>
    <s v="Quraan Awareness / educational activities / psychosocial support"/>
    <m/>
    <b v="1"/>
    <m/>
    <m/>
    <b v="1"/>
    <m/>
    <m/>
    <m/>
    <m/>
    <s v="I don't know"/>
    <m/>
    <m/>
    <m/>
    <m/>
    <m/>
    <m/>
    <b v="1"/>
    <s v="Yes"/>
    <m/>
    <s v="Lack of transportation"/>
    <m/>
    <m/>
    <b v="1"/>
    <m/>
    <m/>
    <m/>
    <m/>
    <m/>
    <m/>
    <m/>
    <s v="No"/>
    <m/>
    <m/>
    <m/>
    <m/>
    <m/>
    <s v="No"/>
    <m/>
    <s v="uuid:a36c8095-088b-45bb-9948-cd60ce2fe38b"/>
    <n v="73108533"/>
    <s v="a36c8095-088b-45bb-9948-cd60ce2fe38b"/>
    <d v="2021-01-20T13:15:31"/>
    <n v="94"/>
    <m/>
    <n v="-1"/>
    <m/>
    <m/>
    <s v="202101191358"/>
    <n v="1570"/>
    <s v="nsenumerator"/>
    <n v="569832"/>
  </r>
  <r>
    <s v="2021-01-20T11:18:42.799+02:00"/>
    <s v="2021-01-20T11:30:37.437+02:00"/>
    <m/>
    <s v="صبا لاذقاني"/>
    <x v="1"/>
    <m/>
    <d v="2021-01-20T00:00:00"/>
    <s v="Idleb"/>
    <s v="All"/>
    <s v="Yes"/>
    <n v="35"/>
    <s v="31-50 Years"/>
    <s v="Male"/>
    <s v="Married"/>
    <s v="Host"/>
    <m/>
    <n v="1"/>
    <n v="1"/>
    <s v="Yes"/>
    <n v="0"/>
    <n v="1"/>
    <n v="1"/>
    <s v="2"/>
    <n v="2"/>
    <s v="4"/>
    <n v="0"/>
    <n v="4"/>
    <n v="6"/>
    <n v="0"/>
    <n v="0"/>
    <n v="1"/>
    <n v="3000"/>
    <n v="150"/>
    <n v="-2850"/>
    <s v="فاتح محل بسطة "/>
    <m/>
    <s v="Primary health care facility"/>
    <m/>
    <b v="1"/>
    <m/>
    <m/>
    <m/>
    <m/>
    <m/>
    <m/>
    <n v="10"/>
    <s v="Walking"/>
    <m/>
    <s v="Do not know"/>
    <s v="جلدية ..عصبية ...اطفاال"/>
    <s v="Inaccessible due to cost"/>
    <m/>
    <m/>
    <m/>
    <b v="1"/>
    <m/>
    <m/>
    <m/>
    <m/>
    <m/>
    <m/>
    <m/>
    <s v="No"/>
    <m/>
    <m/>
    <m/>
    <m/>
    <s v="No"/>
    <m/>
    <m/>
    <m/>
    <m/>
    <m/>
    <m/>
    <m/>
    <m/>
    <m/>
    <m/>
    <m/>
    <m/>
    <m/>
    <m/>
    <m/>
    <s v="Antibiotic Reproductive health medicines"/>
    <m/>
    <m/>
    <b v="1"/>
    <b v="1"/>
    <m/>
    <m/>
    <m/>
    <m/>
    <s v="No"/>
    <s v="Transportation issues"/>
    <m/>
    <m/>
    <m/>
    <b v="1"/>
    <m/>
    <m/>
    <m/>
    <m/>
    <s v="Hospital for surgery/ C-section"/>
    <m/>
    <m/>
    <m/>
    <m/>
    <m/>
    <m/>
    <b v="1"/>
    <m/>
    <m/>
    <m/>
    <m/>
    <m/>
    <m/>
    <m/>
    <m/>
    <m/>
    <m/>
    <m/>
    <m/>
    <m/>
    <m/>
    <m/>
    <m/>
    <s v="I don't know"/>
    <m/>
    <m/>
    <m/>
    <s v="Vegetables (including leafy vegetables) Cereals or tubers (maize, porridge, rice, pasta, bread, rice, bulger, frikeh, kaak, pasta, indomy (noodles), manakish, thick grain-based porridge, potatoes, etc)"/>
    <b v="1"/>
    <m/>
    <b v="1"/>
    <m/>
    <m/>
    <m/>
    <m/>
    <m/>
    <m/>
    <m/>
    <m/>
    <n v="2"/>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Market is too far High food prices/no money to buy"/>
    <m/>
    <b v="1"/>
    <b v="1"/>
    <m/>
    <m/>
    <m/>
    <m/>
    <m/>
    <s v="Yes"/>
    <m/>
    <s v="Yes"/>
    <s v="Market is too far"/>
    <m/>
    <b v="1"/>
    <m/>
    <m/>
    <m/>
    <m/>
    <s v="No – my children don't need this"/>
    <s v="No"/>
    <m/>
    <m/>
    <m/>
    <s v="1"/>
    <s v="1"/>
    <s v="No"/>
    <s v="No - no difficulty"/>
    <s v="Don`t know"/>
    <m/>
    <m/>
    <m/>
    <m/>
    <m/>
    <m/>
    <m/>
    <m/>
    <m/>
    <m/>
    <m/>
    <m/>
    <m/>
    <s v="Sadness"/>
    <m/>
    <m/>
    <b v="1"/>
    <m/>
    <m/>
    <m/>
    <m/>
    <m/>
    <m/>
    <m/>
    <m/>
    <m/>
    <m/>
    <m/>
    <m/>
    <m/>
    <m/>
    <m/>
    <s v="Adult Women"/>
    <b v="1"/>
    <m/>
    <m/>
    <m/>
    <s v="حالة وفاة "/>
    <s v="Speaking to a friend Prayer"/>
    <m/>
    <b v="1"/>
    <m/>
    <b v="1"/>
    <m/>
    <m/>
    <m/>
    <m/>
    <m/>
    <m/>
    <m/>
    <s v="No obstacles"/>
    <m/>
    <m/>
    <m/>
    <m/>
    <m/>
    <m/>
    <m/>
    <b v="1"/>
    <m/>
    <s v="Yes"/>
    <m/>
    <s v="Do not know"/>
    <m/>
    <m/>
    <m/>
    <m/>
    <m/>
    <m/>
    <b v="1"/>
    <m/>
    <m/>
    <s v="Educational services"/>
    <m/>
    <b v="1"/>
    <m/>
    <m/>
    <m/>
    <m/>
    <m/>
    <m/>
    <s v="due to transportation issues / far distance of facilities"/>
    <s v="Yes"/>
    <m/>
    <s v="Do not know"/>
    <m/>
    <m/>
    <m/>
    <m/>
    <m/>
    <m/>
    <m/>
    <m/>
    <m/>
    <m/>
    <m/>
    <m/>
    <m/>
    <m/>
    <m/>
    <m/>
    <b v="1"/>
    <m/>
    <m/>
    <s v="Parents"/>
    <m/>
    <m/>
    <m/>
    <m/>
    <b v="1"/>
    <m/>
    <m/>
    <m/>
    <m/>
    <m/>
    <m/>
    <m/>
    <m/>
    <m/>
    <s v="Painting / re-creational activity Quraan"/>
    <m/>
    <b v="1"/>
    <m/>
    <b v="1"/>
    <m/>
    <m/>
    <m/>
    <m/>
    <m/>
    <s v="I don't know"/>
    <m/>
    <m/>
    <m/>
    <m/>
    <m/>
    <m/>
    <b v="1"/>
    <s v="Yes"/>
    <m/>
    <s v="Do not know"/>
    <m/>
    <m/>
    <m/>
    <m/>
    <m/>
    <m/>
    <m/>
    <b v="1"/>
    <m/>
    <m/>
    <s v="No"/>
    <m/>
    <m/>
    <m/>
    <m/>
    <m/>
    <s v="No"/>
    <m/>
    <s v="uuid:0e7d73c6-5201-418f-86ef-9949cd578c45"/>
    <n v="73108534"/>
    <s v="0e7d73c6-5201-418f-86ef-9949cd578c45"/>
    <d v="2021-01-20T13:15:31"/>
    <n v="95"/>
    <m/>
    <n v="-1"/>
    <m/>
    <m/>
    <s v="202101191358"/>
    <n v="715"/>
    <s v="nsenumerator"/>
    <n v="569832"/>
  </r>
  <r>
    <s v="2021-01-20T11:49:46.749+02:00"/>
    <s v="2021-01-20T11:59:03.908+02:00"/>
    <m/>
    <s v="صبا لاذقاني "/>
    <x v="1"/>
    <m/>
    <d v="2021-01-20T00:00:00"/>
    <s v="Idleb"/>
    <s v="All"/>
    <s v="Yes"/>
    <n v="75"/>
    <s v="Elderly&gt;60"/>
    <s v="Male"/>
    <s v="Widowed"/>
    <s v="Host"/>
    <m/>
    <n v="1"/>
    <n v="1"/>
    <s v="No"/>
    <m/>
    <m/>
    <m/>
    <m/>
    <m/>
    <m/>
    <m/>
    <m/>
    <n v="5"/>
    <n v="0"/>
    <m/>
    <n v="2"/>
    <n v="3500"/>
    <n v="750"/>
    <n v="-2750"/>
    <s v="بيع العاب وبالة "/>
    <m/>
    <s v="Primary health care facility"/>
    <m/>
    <b v="1"/>
    <m/>
    <m/>
    <m/>
    <m/>
    <m/>
    <m/>
    <n v="10"/>
    <s v="Walking"/>
    <m/>
    <s v="Yes"/>
    <s v="عصبية وداخلية "/>
    <s v="Inaccessible due to cost"/>
    <m/>
    <m/>
    <m/>
    <b v="1"/>
    <m/>
    <m/>
    <m/>
    <m/>
    <m/>
    <m/>
    <m/>
    <s v="No"/>
    <m/>
    <m/>
    <m/>
    <m/>
    <s v="No"/>
    <m/>
    <m/>
    <m/>
    <m/>
    <m/>
    <m/>
    <m/>
    <m/>
    <m/>
    <m/>
    <m/>
    <m/>
    <m/>
    <m/>
    <m/>
    <s v="Reproductive health medicines Antibiotic"/>
    <m/>
    <m/>
    <b v="1"/>
    <b v="1"/>
    <m/>
    <m/>
    <m/>
    <m/>
    <s v="Yes"/>
    <m/>
    <m/>
    <m/>
    <m/>
    <m/>
    <m/>
    <m/>
    <m/>
    <m/>
    <s v="At private primary health care centre/hospital"/>
    <m/>
    <m/>
    <m/>
    <m/>
    <b v="1"/>
    <m/>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m/>
    <m/>
    <m/>
    <m/>
    <m/>
    <m/>
    <m/>
    <m/>
    <m/>
    <m/>
    <m/>
    <m/>
    <m/>
    <m/>
    <s v="Yes"/>
    <m/>
    <s v="Market is too far High food prices/no money to buy"/>
    <m/>
    <b v="1"/>
    <b v="1"/>
    <m/>
    <m/>
    <m/>
    <m/>
    <m/>
    <s v="Yes"/>
    <m/>
    <s v="No"/>
    <m/>
    <m/>
    <m/>
    <m/>
    <m/>
    <m/>
    <m/>
    <m/>
    <m/>
    <m/>
    <m/>
    <m/>
    <m/>
    <s v="1"/>
    <s v="No"/>
    <s v="No - no difficulty"/>
    <s v="No - no difficulty"/>
    <m/>
    <m/>
    <m/>
    <m/>
    <m/>
    <m/>
    <m/>
    <m/>
    <m/>
    <m/>
    <m/>
    <m/>
    <m/>
    <s v="Sadness"/>
    <m/>
    <m/>
    <b v="1"/>
    <m/>
    <m/>
    <m/>
    <m/>
    <m/>
    <m/>
    <m/>
    <m/>
    <m/>
    <m/>
    <m/>
    <m/>
    <m/>
    <m/>
    <m/>
    <s v="Elderly"/>
    <m/>
    <m/>
    <m/>
    <b v="1"/>
    <s v="وفاة الزوج "/>
    <s v="Prayer"/>
    <m/>
    <m/>
    <m/>
    <b v="1"/>
    <m/>
    <m/>
    <m/>
    <m/>
    <m/>
    <m/>
    <m/>
    <s v="Do not know"/>
    <m/>
    <m/>
    <m/>
    <m/>
    <m/>
    <m/>
    <b v="1"/>
    <m/>
    <m/>
    <s v="Maybe"/>
    <m/>
    <s v="Extracurricular activities/women &amp; girls centers Health services"/>
    <b v="1"/>
    <m/>
    <m/>
    <b v="1"/>
    <m/>
    <m/>
    <m/>
    <m/>
    <s v="Due to transportation issues / far distance of facilities"/>
    <s v="Do not know"/>
    <m/>
    <m/>
    <m/>
    <m/>
    <m/>
    <m/>
    <b v="1"/>
    <m/>
    <m/>
    <s v="Yes"/>
    <m/>
    <s v="Do not know"/>
    <m/>
    <m/>
    <m/>
    <m/>
    <m/>
    <m/>
    <m/>
    <m/>
    <m/>
    <m/>
    <m/>
    <m/>
    <m/>
    <m/>
    <m/>
    <m/>
    <b v="1"/>
    <m/>
    <m/>
    <s v="Relatives Siblings"/>
    <m/>
    <b v="1"/>
    <m/>
    <m/>
    <m/>
    <b v="1"/>
    <m/>
    <m/>
    <m/>
    <m/>
    <m/>
    <m/>
    <m/>
    <m/>
    <s v="Quraan Painting / re-creational activity"/>
    <m/>
    <b v="1"/>
    <m/>
    <b v="1"/>
    <m/>
    <m/>
    <m/>
    <m/>
    <m/>
    <s v="I don't know"/>
    <m/>
    <m/>
    <m/>
    <m/>
    <m/>
    <m/>
    <b v="1"/>
    <m/>
    <m/>
    <m/>
    <m/>
    <m/>
    <m/>
    <m/>
    <m/>
    <m/>
    <m/>
    <m/>
    <m/>
    <m/>
    <m/>
    <m/>
    <m/>
    <m/>
    <m/>
    <m/>
    <m/>
    <m/>
    <s v="uuid:c956dee3-c938-4e3e-952a-e6e688216652"/>
    <n v="73108536"/>
    <s v="c956dee3-c938-4e3e-952a-e6e688216652"/>
    <d v="2021-01-20T13:15:32"/>
    <n v="96"/>
    <m/>
    <n v="-1"/>
    <m/>
    <m/>
    <s v="202101191358"/>
    <n v="557"/>
    <s v="nsenumerator"/>
    <n v="569832"/>
  </r>
  <r>
    <s v="2021-01-20T12:08:12.758+02:00"/>
    <s v="2021-01-20T12:08:30.492+02:00"/>
    <m/>
    <s v="صبا لاذقاني"/>
    <x v="1"/>
    <m/>
    <d v="2021-01-20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cdf4844-9a3e-43f3-876a-9e329dde4b6a"/>
    <n v="73108538"/>
    <s v="9cdf4844-9a3e-43f3-876a-9e329dde4b6a"/>
    <d v="2021-01-20T13:15:33"/>
    <n v="97"/>
    <m/>
    <n v="-1"/>
    <m/>
    <m/>
    <s v="202101191358"/>
    <n v="18"/>
    <s v="nsenumerator"/>
    <n v="569832"/>
  </r>
  <r>
    <s v="2021-01-20T13:07:18.910+02:00"/>
    <s v="2021-01-20T13:17:58.119+02:00"/>
    <m/>
    <s v="صبا لاذقاني"/>
    <x v="1"/>
    <m/>
    <d v="2021-01-20T00:00:00"/>
    <s v="Idleb"/>
    <s v="All"/>
    <s v="Yes"/>
    <n v="27"/>
    <s v="18-30 Years"/>
    <s v="Male"/>
    <s v="Married"/>
    <s v="IDP"/>
    <d v="2018-01-01T00:00:00"/>
    <n v="0"/>
    <n v="0"/>
    <s v="Yes"/>
    <n v="0"/>
    <n v="0"/>
    <n v="1"/>
    <s v="1"/>
    <n v="1"/>
    <s v="2"/>
    <n v="0"/>
    <n v="2"/>
    <n v="7"/>
    <n v="0"/>
    <n v="1"/>
    <n v="1"/>
    <n v="3000"/>
    <n v="500"/>
    <n v="-2500"/>
    <s v="مركز كمبيوتر "/>
    <m/>
    <s v="Hospital"/>
    <b v="1"/>
    <m/>
    <m/>
    <m/>
    <m/>
    <m/>
    <m/>
    <m/>
    <n v="10"/>
    <s v="Walking"/>
    <m/>
    <s v="Yes"/>
    <s v="دكتور صدرية ...داخلية "/>
    <s v="Inaccessible due to cost Not available in the market at all"/>
    <m/>
    <m/>
    <b v="1"/>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s v="not divers"/>
    <s v="Yes"/>
    <m/>
    <s v="High food prices/no money to buy"/>
    <m/>
    <b v="1"/>
    <m/>
    <m/>
    <m/>
    <m/>
    <m/>
    <m/>
    <s v="Yes"/>
    <m/>
    <s v="Do not know"/>
    <m/>
    <m/>
    <m/>
    <m/>
    <m/>
    <m/>
    <m/>
    <s v="No – my children don't need this"/>
    <s v="No"/>
    <m/>
    <m/>
    <m/>
    <s v="0"/>
    <s v="0"/>
    <s v="No"/>
    <s v="Yes – some difficulty"/>
    <s v="No - no difficulty"/>
    <s v="No – it's a minor injury"/>
    <s v="No"/>
    <m/>
    <m/>
    <m/>
    <m/>
    <m/>
    <m/>
    <m/>
    <m/>
    <m/>
    <s v="No, but we need one"/>
    <m/>
    <s v="Econimic"/>
    <m/>
    <m/>
    <m/>
    <m/>
    <b v="1"/>
    <m/>
    <m/>
    <m/>
    <m/>
    <m/>
    <m/>
    <m/>
    <m/>
    <m/>
    <m/>
    <m/>
    <m/>
    <m/>
    <s v="Adult Men"/>
    <m/>
    <b v="1"/>
    <m/>
    <m/>
    <s v="عدم توفر المال والقدرة على العمل "/>
    <s v="Prayer"/>
    <m/>
    <m/>
    <m/>
    <b v="1"/>
    <m/>
    <m/>
    <m/>
    <m/>
    <m/>
    <m/>
    <m/>
    <s v="Do not know"/>
    <m/>
    <m/>
    <m/>
    <m/>
    <m/>
    <m/>
    <b v="1"/>
    <m/>
    <m/>
    <s v="Maybe"/>
    <m/>
    <s v="Educational services"/>
    <m/>
    <b v="1"/>
    <m/>
    <m/>
    <m/>
    <m/>
    <m/>
    <m/>
    <s v="Due to transportation issues / far distance of facilities"/>
    <s v="Educational services Extracurricular activities/women &amp; girls centers"/>
    <m/>
    <b v="1"/>
    <m/>
    <b v="1"/>
    <m/>
    <m/>
    <m/>
    <m/>
    <m/>
    <s v="Yes"/>
    <m/>
    <s v="Do not know"/>
    <m/>
    <m/>
    <m/>
    <m/>
    <m/>
    <m/>
    <m/>
    <m/>
    <m/>
    <m/>
    <m/>
    <m/>
    <m/>
    <m/>
    <m/>
    <m/>
    <b v="1"/>
    <m/>
    <m/>
    <s v="Siblings Parents"/>
    <m/>
    <b v="1"/>
    <m/>
    <m/>
    <b v="1"/>
    <m/>
    <m/>
    <m/>
    <m/>
    <m/>
    <m/>
    <m/>
    <m/>
    <m/>
    <s v="Quraan Awareness / educational activities / psychosocial support Entertainement activities"/>
    <m/>
    <b v="1"/>
    <m/>
    <m/>
    <b v="1"/>
    <b v="1"/>
    <m/>
    <m/>
    <m/>
    <s v="I don't know"/>
    <m/>
    <m/>
    <m/>
    <m/>
    <m/>
    <m/>
    <b v="1"/>
    <s v="No"/>
    <s v="Due to financial situation"/>
    <s v="Lack of transportation"/>
    <m/>
    <m/>
    <b v="1"/>
    <m/>
    <m/>
    <m/>
    <m/>
    <m/>
    <m/>
    <m/>
    <s v="No"/>
    <m/>
    <m/>
    <m/>
    <m/>
    <m/>
    <s v="No"/>
    <m/>
    <s v="uuid:24eec22f-b253-49ea-8e83-bc860d81a0f3"/>
    <n v="73108539"/>
    <s v="24eec22f-b253-49ea-8e83-bc860d81a0f3"/>
    <d v="2021-01-20T13:15:33"/>
    <n v="98"/>
    <m/>
    <n v="-1"/>
    <m/>
    <m/>
    <s v="202101191358"/>
    <n v="640"/>
    <s v="nsenumerator"/>
    <n v="569832"/>
  </r>
  <r>
    <s v="2021-01-20T13:21:45.476+02:00"/>
    <s v="2021-01-20T14:00:30.610+02:00"/>
    <m/>
    <s v="صبا لاذقاني"/>
    <x v="1"/>
    <m/>
    <d v="2021-01-20T00:00:00"/>
    <s v="Idleb"/>
    <s v="All"/>
    <s v="Yes"/>
    <n v="23"/>
    <s v="18-30 Years"/>
    <s v="Male"/>
    <s v="Married"/>
    <s v="IDP"/>
    <d v="2019-01-20T00:00:00"/>
    <n v="1"/>
    <n v="0"/>
    <s v="Yes"/>
    <n v="0"/>
    <n v="1"/>
    <n v="1"/>
    <s v="2"/>
    <n v="0"/>
    <s v="2"/>
    <n v="1"/>
    <n v="3"/>
    <n v="8"/>
    <n v="1"/>
    <n v="0"/>
    <n v="1"/>
    <n v="5000"/>
    <n v="3500"/>
    <n v="-1500"/>
    <s v="مهندس مياه "/>
    <m/>
    <s v="Primary health care facility"/>
    <m/>
    <b v="1"/>
    <m/>
    <m/>
    <m/>
    <m/>
    <m/>
    <m/>
    <n v="5"/>
    <s v="Walking"/>
    <m/>
    <s v="Yes"/>
    <s v="Do not know"/>
    <s v="Not available in the market at all Inaccessible due to cost"/>
    <m/>
    <m/>
    <b v="1"/>
    <b v="1"/>
    <m/>
    <m/>
    <m/>
    <m/>
    <m/>
    <m/>
    <m/>
    <s v="No"/>
    <m/>
    <m/>
    <m/>
    <m/>
    <s v="No"/>
    <m/>
    <m/>
    <m/>
    <m/>
    <m/>
    <m/>
    <m/>
    <m/>
    <m/>
    <m/>
    <m/>
    <m/>
    <m/>
    <m/>
    <m/>
    <s v="Non communicable diseases (NCD) drugs (chronic, cardiac, diabetes, hyper-tension, asthma)"/>
    <b v="1"/>
    <m/>
    <m/>
    <m/>
    <m/>
    <m/>
    <m/>
    <m/>
    <s v="Yes"/>
    <m/>
    <m/>
    <m/>
    <m/>
    <m/>
    <m/>
    <m/>
    <m/>
    <m/>
    <s v="At private primary health care centre/hospital"/>
    <m/>
    <m/>
    <m/>
    <m/>
    <b v="1"/>
    <m/>
    <m/>
    <m/>
    <m/>
    <m/>
    <m/>
    <m/>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Fruit (all types)"/>
    <b v="1"/>
    <m/>
    <b v="1"/>
    <b v="1"/>
    <m/>
    <m/>
    <m/>
    <m/>
    <m/>
    <m/>
    <m/>
    <n v="3"/>
    <s v="not divers"/>
    <s v="Yes"/>
    <m/>
    <s v="No barriers, satisfied with food available"/>
    <b v="1"/>
    <m/>
    <m/>
    <m/>
    <m/>
    <m/>
    <m/>
    <m/>
    <s v="Yes"/>
    <m/>
    <s v="Do not know"/>
    <m/>
    <m/>
    <m/>
    <m/>
    <m/>
    <m/>
    <m/>
    <s v="Yes"/>
    <s v="Yes"/>
    <m/>
    <m/>
    <m/>
    <s v="1"/>
    <s v="1"/>
    <s v="No"/>
    <s v="No - no difficulty"/>
    <s v="No - no difficulty"/>
    <m/>
    <m/>
    <m/>
    <m/>
    <m/>
    <m/>
    <m/>
    <m/>
    <m/>
    <m/>
    <m/>
    <m/>
    <m/>
    <s v="Do not know"/>
    <m/>
    <m/>
    <m/>
    <m/>
    <m/>
    <m/>
    <m/>
    <m/>
    <m/>
    <m/>
    <m/>
    <m/>
    <m/>
    <m/>
    <m/>
    <m/>
    <b v="1"/>
    <m/>
    <m/>
    <m/>
    <m/>
    <m/>
    <m/>
    <m/>
    <m/>
    <m/>
    <m/>
    <m/>
    <m/>
    <m/>
    <m/>
    <m/>
    <m/>
    <m/>
    <m/>
    <m/>
    <s v="Do not know"/>
    <m/>
    <m/>
    <m/>
    <m/>
    <m/>
    <m/>
    <b v="1"/>
    <m/>
    <m/>
    <s v="Maybe"/>
    <m/>
    <s v="Do not know"/>
    <m/>
    <m/>
    <m/>
    <m/>
    <m/>
    <m/>
    <b v="1"/>
    <m/>
    <m/>
    <s v="Do not know"/>
    <m/>
    <m/>
    <m/>
    <m/>
    <m/>
    <m/>
    <b v="1"/>
    <m/>
    <m/>
    <s v="Yes"/>
    <m/>
    <s v="No dangers"/>
    <m/>
    <m/>
    <m/>
    <m/>
    <m/>
    <m/>
    <m/>
    <m/>
    <m/>
    <m/>
    <m/>
    <m/>
    <m/>
    <m/>
    <m/>
    <b v="1"/>
    <m/>
    <m/>
    <m/>
    <s v="Siblings Parents"/>
    <m/>
    <b v="1"/>
    <m/>
    <m/>
    <b v="1"/>
    <m/>
    <m/>
    <m/>
    <m/>
    <m/>
    <m/>
    <m/>
    <m/>
    <m/>
    <s v="Quraan Hand crafts Entertainement activities"/>
    <m/>
    <b v="1"/>
    <b v="1"/>
    <m/>
    <m/>
    <b v="1"/>
    <m/>
    <m/>
    <m/>
    <s v="No, none of these"/>
    <m/>
    <m/>
    <m/>
    <m/>
    <m/>
    <b v="1"/>
    <m/>
    <s v="Yes"/>
    <m/>
    <s v="No services"/>
    <m/>
    <m/>
    <m/>
    <m/>
    <m/>
    <b v="1"/>
    <m/>
    <m/>
    <m/>
    <m/>
    <s v="No"/>
    <m/>
    <m/>
    <s v="No"/>
    <m/>
    <m/>
    <s v="No"/>
    <m/>
    <s v="uuid:adf7bbb7-6923-45d5-96dc-0be528ec69e3"/>
    <n v="73108540"/>
    <s v="adf7bbb7-6923-45d5-96dc-0be528ec69e3"/>
    <d v="2021-01-20T13:15:34"/>
    <n v="99"/>
    <m/>
    <n v="-1"/>
    <m/>
    <m/>
    <s v="202101191358"/>
    <n v="2325"/>
    <s v="nsenumerator"/>
    <n v="569832"/>
  </r>
  <r>
    <s v="2021-01-20T14:03:20.669+02:00"/>
    <s v="2021-01-20T14:14:52.141+02:00"/>
    <m/>
    <s v="صبا لاذقاني"/>
    <x v="1"/>
    <m/>
    <d v="2021-01-20T00:00:00"/>
    <s v="Idleb"/>
    <s v="All"/>
    <s v="Yes"/>
    <n v="19"/>
    <s v="18-30 Years"/>
    <s v="Male"/>
    <s v="Married"/>
    <s v="Host"/>
    <m/>
    <n v="0"/>
    <n v="0"/>
    <s v="Yes"/>
    <n v="0"/>
    <n v="1"/>
    <n v="1"/>
    <s v="2"/>
    <n v="0"/>
    <s v="2"/>
    <n v="0"/>
    <n v="2"/>
    <n v="4"/>
    <n v="0"/>
    <n v="0"/>
    <n v="1"/>
    <n v="1500"/>
    <n v="500"/>
    <n v="-1000"/>
    <s v="مبلط "/>
    <m/>
    <s v="Primary health care facility"/>
    <m/>
    <b v="1"/>
    <m/>
    <m/>
    <m/>
    <m/>
    <m/>
    <m/>
    <n v="5"/>
    <s v="Walking"/>
    <m/>
    <s v="Yes"/>
    <s v="طبيب اسنان "/>
    <s v="Some types of medicines are not available in the market Inaccessible due to cost Expired medicine"/>
    <b v="1"/>
    <m/>
    <m/>
    <b v="1"/>
    <m/>
    <m/>
    <b v="1"/>
    <m/>
    <m/>
    <m/>
    <m/>
    <s v="No"/>
    <m/>
    <m/>
    <m/>
    <m/>
    <s v="No"/>
    <m/>
    <m/>
    <m/>
    <m/>
    <m/>
    <m/>
    <m/>
    <m/>
    <m/>
    <m/>
    <m/>
    <m/>
    <m/>
    <m/>
    <m/>
    <s v="I don't know"/>
    <m/>
    <m/>
    <m/>
    <m/>
    <m/>
    <b v="1"/>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Fruit (all types) Vegetables (including leafy vegetables) Condiments (spices, tea, coffee, sauces etc) or other miscellaneous food"/>
    <b v="1"/>
    <m/>
    <b v="1"/>
    <b v="1"/>
    <m/>
    <m/>
    <m/>
    <m/>
    <m/>
    <m/>
    <b v="1"/>
    <n v="4"/>
    <s v="diverse"/>
    <s v="Yes"/>
    <m/>
    <s v="No barriers, satisfied with food available"/>
    <b v="1"/>
    <m/>
    <m/>
    <m/>
    <m/>
    <m/>
    <m/>
    <m/>
    <s v="Yes"/>
    <m/>
    <s v="No"/>
    <m/>
    <m/>
    <m/>
    <m/>
    <m/>
    <m/>
    <m/>
    <s v="Yes"/>
    <s v="Yes"/>
    <m/>
    <m/>
    <m/>
    <s v="1"/>
    <s v="0"/>
    <s v="No"/>
    <s v="No - no difficulty"/>
    <s v="No - no difficulty"/>
    <m/>
    <m/>
    <m/>
    <m/>
    <m/>
    <m/>
    <m/>
    <m/>
    <m/>
    <m/>
    <m/>
    <m/>
    <m/>
    <s v="Do not know"/>
    <m/>
    <m/>
    <m/>
    <m/>
    <m/>
    <m/>
    <m/>
    <m/>
    <m/>
    <m/>
    <m/>
    <m/>
    <m/>
    <m/>
    <m/>
    <m/>
    <b v="1"/>
    <m/>
    <m/>
    <m/>
    <m/>
    <m/>
    <m/>
    <m/>
    <m/>
    <m/>
    <m/>
    <m/>
    <m/>
    <m/>
    <m/>
    <m/>
    <m/>
    <m/>
    <m/>
    <m/>
    <s v="Do not know"/>
    <m/>
    <m/>
    <m/>
    <m/>
    <m/>
    <m/>
    <b v="1"/>
    <m/>
    <m/>
    <s v="No"/>
    <s v="لا اعرف "/>
    <s v="Extracurricular activities/women &amp; girls centers Health services"/>
    <b v="1"/>
    <m/>
    <m/>
    <b v="1"/>
    <m/>
    <m/>
    <m/>
    <m/>
    <s v="المعاملة السيئة في المستوصف "/>
    <s v="Do not know"/>
    <m/>
    <m/>
    <m/>
    <m/>
    <m/>
    <m/>
    <b v="1"/>
    <m/>
    <m/>
    <s v="Yes"/>
    <m/>
    <s v="No dangers"/>
    <m/>
    <m/>
    <m/>
    <m/>
    <m/>
    <m/>
    <m/>
    <m/>
    <m/>
    <m/>
    <m/>
    <m/>
    <m/>
    <m/>
    <m/>
    <b v="1"/>
    <m/>
    <m/>
    <m/>
    <s v="Relatives Parents"/>
    <m/>
    <m/>
    <m/>
    <m/>
    <b v="1"/>
    <b v="1"/>
    <m/>
    <m/>
    <m/>
    <m/>
    <m/>
    <m/>
    <m/>
    <m/>
    <s v="Quraan Painting / re-creational activity Entertainement activities"/>
    <m/>
    <b v="1"/>
    <m/>
    <b v="1"/>
    <m/>
    <b v="1"/>
    <m/>
    <m/>
    <m/>
    <s v="I don't know"/>
    <m/>
    <m/>
    <m/>
    <m/>
    <m/>
    <m/>
    <b v="1"/>
    <s v="Yes"/>
    <m/>
    <s v="Lack of transportation"/>
    <m/>
    <m/>
    <b v="1"/>
    <m/>
    <m/>
    <m/>
    <m/>
    <m/>
    <m/>
    <m/>
    <s v="No"/>
    <m/>
    <m/>
    <m/>
    <m/>
    <m/>
    <s v="No"/>
    <m/>
    <s v="uuid:83c4977f-893a-4d34-bdd0-06ec06fa9966"/>
    <n v="73108542"/>
    <s v="83c4977f-893a-4d34-bdd0-06ec06fa9966"/>
    <d v="2021-01-20T13:15:35"/>
    <n v="100"/>
    <m/>
    <n v="-1"/>
    <m/>
    <m/>
    <s v="202101191358"/>
    <n v="692"/>
    <s v="nsenumerator"/>
    <n v="569832"/>
  </r>
  <r>
    <s v="2021-01-20T14:15:37.369+02:00"/>
    <s v="2021-01-20T14:30:08.917+02:00"/>
    <m/>
    <s v="صبا لاذقاني"/>
    <x v="1"/>
    <m/>
    <d v="2021-01-20T00:00:00"/>
    <s v="Idleb"/>
    <s v="All"/>
    <s v="Yes"/>
    <n v="21"/>
    <s v="18-30 Years"/>
    <s v="Male"/>
    <s v="Married"/>
    <s v="Host"/>
    <m/>
    <n v="1"/>
    <n v="0"/>
    <s v="Yes"/>
    <n v="0"/>
    <n v="1"/>
    <n v="0"/>
    <s v="1"/>
    <n v="0"/>
    <s v="1"/>
    <n v="0"/>
    <n v="1"/>
    <n v="3"/>
    <n v="0"/>
    <n v="0"/>
    <n v="1"/>
    <n v="1500"/>
    <n v="750"/>
    <n v="-750"/>
    <s v="عمل الزوج"/>
    <m/>
    <s v="Primary health care facility"/>
    <m/>
    <b v="1"/>
    <m/>
    <m/>
    <m/>
    <m/>
    <m/>
    <m/>
    <n v="4"/>
    <s v="Walking"/>
    <m/>
    <s v="No"/>
    <s v="مستوصف اسنان وحوامل"/>
    <s v="Inaccessible due to cost"/>
    <m/>
    <m/>
    <m/>
    <b v="1"/>
    <m/>
    <m/>
    <m/>
    <m/>
    <m/>
    <m/>
    <m/>
    <s v="No"/>
    <m/>
    <m/>
    <m/>
    <m/>
    <s v="No"/>
    <m/>
    <m/>
    <m/>
    <m/>
    <m/>
    <m/>
    <m/>
    <m/>
    <m/>
    <m/>
    <m/>
    <m/>
    <m/>
    <m/>
    <m/>
    <s v="Antibiotic"/>
    <m/>
    <m/>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s v="not divers"/>
    <s v="Cereals or tubers (maize, porridge, rice, pasta, bread, rice, bulger, frikeh, kaak, pasta, indomy (noodles), manakish, thick grain-based porridge, potatoes, etc) Vegetables (including leafy vegetables) Legumes and nuts e.g. hommos, fouls, beans, chick peas, lentils"/>
    <b v="1"/>
    <b v="1"/>
    <b v="1"/>
    <m/>
    <m/>
    <m/>
    <m/>
    <m/>
    <m/>
    <m/>
    <m/>
    <n v="3"/>
    <s v="not divers"/>
    <s v="Yes"/>
    <m/>
    <s v="High food prices/no money to buy"/>
    <m/>
    <b v="1"/>
    <m/>
    <m/>
    <m/>
    <m/>
    <m/>
    <m/>
    <s v="Yes"/>
    <m/>
    <s v="No"/>
    <m/>
    <m/>
    <m/>
    <m/>
    <m/>
    <m/>
    <m/>
    <s v="No – my children don't need this"/>
    <s v="No"/>
    <m/>
    <m/>
    <m/>
    <s v="1"/>
    <s v="1"/>
    <s v="No"/>
    <s v="No - no difficulty"/>
    <s v="No - no difficulty"/>
    <m/>
    <m/>
    <m/>
    <m/>
    <m/>
    <m/>
    <m/>
    <m/>
    <m/>
    <m/>
    <m/>
    <m/>
    <m/>
    <s v="No problems"/>
    <m/>
    <m/>
    <m/>
    <m/>
    <m/>
    <m/>
    <m/>
    <m/>
    <m/>
    <m/>
    <m/>
    <m/>
    <m/>
    <m/>
    <m/>
    <b v="1"/>
    <m/>
    <m/>
    <m/>
    <m/>
    <m/>
    <m/>
    <m/>
    <m/>
    <m/>
    <m/>
    <m/>
    <m/>
    <m/>
    <m/>
    <m/>
    <m/>
    <m/>
    <m/>
    <m/>
    <m/>
    <s v="Do not know"/>
    <m/>
    <m/>
    <m/>
    <m/>
    <m/>
    <m/>
    <b v="1"/>
    <m/>
    <m/>
    <s v="Yes"/>
    <m/>
    <s v="Extracurricular activities/women &amp; girls centers Skills building services"/>
    <m/>
    <m/>
    <b v="1"/>
    <b v="1"/>
    <m/>
    <m/>
    <m/>
    <m/>
    <s v="Due to transportation issues / far distance of facilities"/>
    <s v="Do not know"/>
    <m/>
    <m/>
    <m/>
    <m/>
    <m/>
    <m/>
    <b v="1"/>
    <m/>
    <m/>
    <s v="Yes"/>
    <m/>
    <s v="Child labour School dropout"/>
    <m/>
    <m/>
    <m/>
    <b v="1"/>
    <b v="1"/>
    <m/>
    <m/>
    <m/>
    <m/>
    <m/>
    <m/>
    <m/>
    <m/>
    <m/>
    <m/>
    <m/>
    <m/>
    <m/>
    <s v="الاستغلال"/>
    <s v="Parents Siblings"/>
    <m/>
    <b v="1"/>
    <m/>
    <m/>
    <b v="1"/>
    <m/>
    <m/>
    <m/>
    <m/>
    <m/>
    <m/>
    <m/>
    <m/>
    <m/>
    <s v="Awareness / educational activities / psychosocial support Quraan"/>
    <m/>
    <b v="1"/>
    <m/>
    <m/>
    <b v="1"/>
    <m/>
    <m/>
    <m/>
    <m/>
    <s v="No, none of these"/>
    <m/>
    <m/>
    <m/>
    <m/>
    <m/>
    <b v="1"/>
    <m/>
    <s v="No"/>
    <s v="Too young to enroll in school"/>
    <s v="No services"/>
    <m/>
    <m/>
    <m/>
    <m/>
    <m/>
    <b v="1"/>
    <m/>
    <m/>
    <m/>
    <m/>
    <s v="No"/>
    <m/>
    <m/>
    <m/>
    <m/>
    <m/>
    <s v="No"/>
    <m/>
    <s v="uuid:1b7fc856-cf08-422f-a6ae-1b5dd61dac28"/>
    <n v="73108543"/>
    <s v="1b7fc856-cf08-422f-a6ae-1b5dd61dac28"/>
    <d v="2021-01-20T13:15:35"/>
    <n v="101"/>
    <m/>
    <n v="-1"/>
    <m/>
    <m/>
    <s v="202101191358"/>
    <n v="871"/>
    <s v="nsenumerator"/>
    <n v="569832"/>
  </r>
  <r>
    <s v="2021-01-20T10:05:02.515+03:00"/>
    <s v="2021-01-20T10:27:27.963+03:00"/>
    <m/>
    <s v="جهينة الحمود"/>
    <x v="1"/>
    <m/>
    <d v="2021-01-20T00:00:00"/>
    <s v="Idleb"/>
    <s v="All"/>
    <s v="Yes"/>
    <n v="34"/>
    <s v="31-50 Years"/>
    <s v="Male"/>
    <s v="Married"/>
    <s v="Host"/>
    <m/>
    <n v="0"/>
    <n v="0"/>
    <s v="Yes"/>
    <n v="0"/>
    <n v="0"/>
    <n v="0"/>
    <s v="0"/>
    <n v="2"/>
    <s v="2"/>
    <n v="2"/>
    <n v="4"/>
    <n v="6"/>
    <n v="0"/>
    <n v="1"/>
    <n v="1"/>
    <n v="3000"/>
    <n v="2000"/>
    <n v="-1000"/>
    <s v="عمل الاب(بيع ادوات منزلية)"/>
    <m/>
    <s v="Primary health care facility"/>
    <m/>
    <b v="1"/>
    <m/>
    <m/>
    <m/>
    <m/>
    <m/>
    <m/>
    <n v="5"/>
    <s v="Walking"/>
    <m/>
    <s v="Yes"/>
    <s v="Everything is available"/>
    <s v="Inaccessible due to cost"/>
    <m/>
    <m/>
    <m/>
    <b v="1"/>
    <m/>
    <m/>
    <m/>
    <m/>
    <m/>
    <m/>
    <m/>
    <s v="No"/>
    <m/>
    <m/>
    <m/>
    <m/>
    <s v="No"/>
    <m/>
    <m/>
    <m/>
    <m/>
    <m/>
    <m/>
    <m/>
    <m/>
    <m/>
    <m/>
    <m/>
    <m/>
    <m/>
    <m/>
    <m/>
    <s v="Antibiotic Reproductive health medicines Non communicable diseases (NCD) drugs (chronic, cardiac, diabetes, hyper-tension, asthma) Pediatric medicine"/>
    <b v="1"/>
    <b v="1"/>
    <b v="1"/>
    <b v="1"/>
    <m/>
    <m/>
    <m/>
    <m/>
    <s v="Yes"/>
    <m/>
    <m/>
    <m/>
    <m/>
    <m/>
    <m/>
    <m/>
    <m/>
    <m/>
    <s v="Hospital for normal delivery Hospital for surgery/ C-section"/>
    <m/>
    <m/>
    <m/>
    <m/>
    <m/>
    <b v="1"/>
    <b v="1"/>
    <m/>
    <m/>
    <m/>
    <m/>
    <m/>
    <m/>
    <m/>
    <m/>
    <m/>
    <m/>
    <m/>
    <m/>
    <m/>
    <m/>
    <m/>
    <m/>
    <s v="No – this is not something me or anyone in my household would attend"/>
    <m/>
    <m/>
    <m/>
    <m/>
    <m/>
    <m/>
    <m/>
    <m/>
    <m/>
    <m/>
    <m/>
    <m/>
    <m/>
    <m/>
    <m/>
    <m/>
    <m/>
    <m/>
    <m/>
    <m/>
    <m/>
    <m/>
    <m/>
    <m/>
    <m/>
    <m/>
    <m/>
    <m/>
    <m/>
    <m/>
    <m/>
    <s v="Yes"/>
    <m/>
    <s v="Market is not safe"/>
    <m/>
    <m/>
    <m/>
    <b v="1"/>
    <m/>
    <m/>
    <m/>
    <m/>
    <s v="Yes"/>
    <m/>
    <s v="Yes"/>
    <s v="Market is not safe High food prices/no money to buy"/>
    <b v="1"/>
    <m/>
    <b v="1"/>
    <m/>
    <m/>
    <m/>
    <m/>
    <m/>
    <m/>
    <m/>
    <m/>
    <s v="0"/>
    <s v="0"/>
    <s v="No"/>
    <s v="No - no difficulty"/>
    <s v="No - no difficulty"/>
    <m/>
    <m/>
    <m/>
    <m/>
    <m/>
    <m/>
    <m/>
    <m/>
    <m/>
    <m/>
    <m/>
    <m/>
    <m/>
    <s v="Fear Family conflict"/>
    <b v="1"/>
    <m/>
    <m/>
    <m/>
    <m/>
    <m/>
    <b v="1"/>
    <m/>
    <m/>
    <m/>
    <m/>
    <m/>
    <m/>
    <m/>
    <m/>
    <m/>
    <m/>
    <m/>
    <s v="Adult Women Children"/>
    <b v="1"/>
    <m/>
    <b v="1"/>
    <m/>
    <s v="لان النساء والاطفال اكثر عاطفية"/>
    <s v="Prayer"/>
    <m/>
    <m/>
    <m/>
    <b v="1"/>
    <m/>
    <m/>
    <m/>
    <m/>
    <m/>
    <m/>
    <m/>
    <s v="Stigma"/>
    <b v="1"/>
    <m/>
    <m/>
    <m/>
    <m/>
    <m/>
    <m/>
    <m/>
    <m/>
    <s v="Yes"/>
    <m/>
    <s v="Extracurricular activities/women &amp; girls centers Skills building services"/>
    <m/>
    <m/>
    <b v="1"/>
    <b v="1"/>
    <m/>
    <m/>
    <m/>
    <m/>
    <s v="Due to lack of awarness"/>
    <s v="Extracurricular activities/women &amp; girls centers"/>
    <m/>
    <m/>
    <m/>
    <b v="1"/>
    <m/>
    <m/>
    <m/>
    <m/>
    <s v="due to transportation issues / far distance of facilities"/>
    <s v="Yes"/>
    <m/>
    <s v="Kidnapping Hired by armed groups Desire to join armed groups School dropout Begging Early marriage Physical abuse Neglect Psychological stress"/>
    <b v="1"/>
    <b v="1"/>
    <b v="1"/>
    <b v="1"/>
    <m/>
    <b v="1"/>
    <b v="1"/>
    <b v="1"/>
    <b v="1"/>
    <m/>
    <m/>
    <m/>
    <m/>
    <b v="1"/>
    <m/>
    <m/>
    <m/>
    <m/>
    <m/>
    <s v="School teachers Parents Relatives"/>
    <m/>
    <m/>
    <m/>
    <b v="1"/>
    <b v="1"/>
    <b v="1"/>
    <m/>
    <m/>
    <m/>
    <m/>
    <m/>
    <m/>
    <m/>
    <m/>
    <s v="Quraan Awareness / educational activities / psychosocial support"/>
    <m/>
    <b v="1"/>
    <m/>
    <m/>
    <b v="1"/>
    <m/>
    <m/>
    <m/>
    <m/>
    <s v="Children separated from their parents Child-headed households Children who have been associated with fighting forces"/>
    <b v="1"/>
    <m/>
    <m/>
    <b v="1"/>
    <b v="1"/>
    <m/>
    <m/>
    <s v="Yes"/>
    <m/>
    <s v="Lack of transportation Opening time not suitable for parents Security problems"/>
    <m/>
    <b v="1"/>
    <b v="1"/>
    <b v="1"/>
    <m/>
    <m/>
    <m/>
    <m/>
    <m/>
    <m/>
    <s v="No"/>
    <m/>
    <m/>
    <s v="No"/>
    <m/>
    <m/>
    <s v="No"/>
    <m/>
    <s v="uuid:d65e1f52-59d6-4a77-82d9-636562390c76"/>
    <n v="73108693"/>
    <s v="d65e1f52-59d6-4a77-82d9-636562390c76"/>
    <d v="2021-01-20T13:19:01"/>
    <n v="102"/>
    <m/>
    <n v="-1"/>
    <m/>
    <m/>
    <s v="202101191358"/>
    <n v="1345"/>
    <s v="nsenumerator"/>
    <n v="569832"/>
  </r>
  <r>
    <s v="2021-01-20T11:03:38.230+03:00"/>
    <s v="2021-01-20T11:17:52.841+03:00"/>
    <m/>
    <s v="جهينة الحمود"/>
    <x v="1"/>
    <m/>
    <d v="2021-01-20T00:00:00"/>
    <s v="Idleb"/>
    <s v="All"/>
    <s v="Yes"/>
    <n v="29"/>
    <s v="18-30 Years"/>
    <s v="Male"/>
    <s v="Married"/>
    <s v="Host"/>
    <m/>
    <n v="0"/>
    <n v="0"/>
    <s v="Yes"/>
    <n v="0"/>
    <n v="1"/>
    <n v="1"/>
    <s v="2"/>
    <n v="2"/>
    <s v="4"/>
    <n v="1"/>
    <n v="5"/>
    <n v="7"/>
    <n v="0"/>
    <n v="0"/>
    <n v="1"/>
    <n v="1500"/>
    <n v="1000"/>
    <n v="-500"/>
    <s v="عمل الاب(عامل يومية)"/>
    <m/>
    <s v="Primary health care facility"/>
    <m/>
    <b v="1"/>
    <m/>
    <m/>
    <m/>
    <m/>
    <m/>
    <m/>
    <n v="5"/>
    <s v="Walking"/>
    <m/>
    <s v="Yes"/>
    <s v="Everything is available"/>
    <s v="Inaccessible due to cost"/>
    <m/>
    <m/>
    <m/>
    <b v="1"/>
    <m/>
    <m/>
    <m/>
    <m/>
    <m/>
    <m/>
    <m/>
    <s v="Yes"/>
    <s v="Yes"/>
    <s v="اعطاء معلومات عن تنظيم الاسرة"/>
    <s v="No"/>
    <m/>
    <s v="No"/>
    <m/>
    <m/>
    <m/>
    <m/>
    <m/>
    <m/>
    <m/>
    <m/>
    <m/>
    <m/>
    <m/>
    <m/>
    <m/>
    <m/>
    <m/>
    <s v="Pediatric medicine Non communicable diseases (NCD) drugs (chronic, cardiac, diabetes, hyper-tension, asthma) Reproductive health medicines"/>
    <b v="1"/>
    <b v="1"/>
    <b v="1"/>
    <m/>
    <m/>
    <m/>
    <m/>
    <m/>
    <s v="Yes"/>
    <m/>
    <m/>
    <m/>
    <m/>
    <m/>
    <m/>
    <m/>
    <m/>
    <m/>
    <s v="Hospital for surgery/ C-section"/>
    <m/>
    <m/>
    <m/>
    <m/>
    <m/>
    <m/>
    <b v="1"/>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1"/>
    <s v="0"/>
    <s v="No"/>
    <s v="No - no difficulty"/>
    <s v="No - no difficulty"/>
    <m/>
    <m/>
    <m/>
    <m/>
    <m/>
    <m/>
    <m/>
    <m/>
    <m/>
    <m/>
    <m/>
    <m/>
    <m/>
    <s v="Anger moodwings Econimic"/>
    <m/>
    <b v="1"/>
    <m/>
    <b v="1"/>
    <b v="1"/>
    <m/>
    <m/>
    <m/>
    <m/>
    <m/>
    <m/>
    <m/>
    <m/>
    <m/>
    <m/>
    <m/>
    <m/>
    <m/>
    <s v="Adult Women Elderly"/>
    <b v="1"/>
    <m/>
    <m/>
    <b v="1"/>
    <s v="الوضع الاقتصادي السيء"/>
    <s v="Speaking to a friend Speaking to a family member"/>
    <b v="1"/>
    <b v="1"/>
    <m/>
    <m/>
    <m/>
    <m/>
    <m/>
    <m/>
    <m/>
    <m/>
    <m/>
    <s v="Other"/>
    <m/>
    <m/>
    <m/>
    <m/>
    <m/>
    <b v="1"/>
    <m/>
    <m/>
    <s v="غير مسموح للمراة "/>
    <s v="No"/>
    <s v="غير مسموح لي "/>
    <s v="Extracurricular activities/women &amp; girls centers Skills building services Educational services"/>
    <m/>
    <b v="1"/>
    <b v="1"/>
    <b v="1"/>
    <m/>
    <m/>
    <m/>
    <m/>
    <s v="Due to cultral factors / husband doesn’t allow them "/>
    <s v="Do not know"/>
    <m/>
    <m/>
    <m/>
    <m/>
    <m/>
    <m/>
    <b v="1"/>
    <m/>
    <m/>
    <s v="No"/>
    <s v="العادات والتقاليد"/>
    <s v="Kidnapping Hired by armed groups"/>
    <b v="1"/>
    <b v="1"/>
    <m/>
    <m/>
    <m/>
    <m/>
    <m/>
    <m/>
    <m/>
    <m/>
    <m/>
    <m/>
    <m/>
    <m/>
    <m/>
    <m/>
    <m/>
    <m/>
    <m/>
    <s v="Parents"/>
    <m/>
    <m/>
    <m/>
    <m/>
    <b v="1"/>
    <m/>
    <m/>
    <m/>
    <m/>
    <m/>
    <m/>
    <m/>
    <m/>
    <m/>
    <s v="Quraan"/>
    <m/>
    <b v="1"/>
    <m/>
    <m/>
    <m/>
    <m/>
    <m/>
    <m/>
    <m/>
    <s v="Child-headed households Orphans living in the community"/>
    <m/>
    <m/>
    <b v="1"/>
    <b v="1"/>
    <m/>
    <m/>
    <m/>
    <s v="Yes"/>
    <m/>
    <s v="Security problems"/>
    <m/>
    <b v="1"/>
    <m/>
    <m/>
    <m/>
    <m/>
    <m/>
    <m/>
    <m/>
    <m/>
    <s v="No"/>
    <m/>
    <m/>
    <s v="No"/>
    <m/>
    <m/>
    <s v="No"/>
    <m/>
    <s v="uuid:87819f2a-98b2-49a5-ad0e-9d706efa713c"/>
    <n v="73108694"/>
    <s v="87819f2a-98b2-49a5-ad0e-9d706efa713c"/>
    <d v="2021-01-20T13:19:02"/>
    <n v="103"/>
    <m/>
    <n v="-1"/>
    <m/>
    <m/>
    <s v="202101191358"/>
    <n v="854"/>
    <s v="nsenumerator"/>
    <n v="569832"/>
  </r>
  <r>
    <s v="2021-01-20T11:27:04.035+03:00"/>
    <s v="2021-01-20T11:36:18.572+03:00"/>
    <m/>
    <s v="جهينة الحمود"/>
    <x v="1"/>
    <m/>
    <d v="2021-01-20T00:00:00"/>
    <s v="Idleb"/>
    <s v="All"/>
    <s v="Yes"/>
    <n v="33"/>
    <s v="31-50 Years"/>
    <s v="Male"/>
    <s v="Married"/>
    <s v="Host"/>
    <m/>
    <n v="0"/>
    <n v="0"/>
    <s v="Yes"/>
    <n v="0"/>
    <n v="1"/>
    <n v="1"/>
    <s v="2"/>
    <n v="0"/>
    <s v="2"/>
    <n v="2"/>
    <n v="4"/>
    <n v="6"/>
    <n v="0"/>
    <n v="1"/>
    <n v="1"/>
    <n v="2000"/>
    <n v="1000"/>
    <n v="-1000"/>
    <s v="عمل الاب(عامل يومي)"/>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Pediatric medicine Antibiotic Reproductive health medicines"/>
    <b v="1"/>
    <b v="1"/>
    <b v="1"/>
    <b v="1"/>
    <m/>
    <m/>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arket is not safe"/>
    <m/>
    <b v="1"/>
    <m/>
    <b v="1"/>
    <m/>
    <m/>
    <m/>
    <m/>
    <s v="Yes"/>
    <m/>
    <s v="No"/>
    <m/>
    <m/>
    <m/>
    <m/>
    <m/>
    <m/>
    <m/>
    <s v="No – my children don't need this"/>
    <s v="No"/>
    <m/>
    <m/>
    <m/>
    <s v="1"/>
    <s v="0"/>
    <s v="No"/>
    <s v="No - no difficulty"/>
    <s v="No - no difficulty"/>
    <m/>
    <m/>
    <m/>
    <m/>
    <m/>
    <m/>
    <m/>
    <m/>
    <m/>
    <m/>
    <m/>
    <m/>
    <m/>
    <s v="Family conflict Econimic Fear"/>
    <b v="1"/>
    <m/>
    <m/>
    <m/>
    <b v="1"/>
    <m/>
    <b v="1"/>
    <m/>
    <m/>
    <m/>
    <m/>
    <m/>
    <m/>
    <m/>
    <m/>
    <m/>
    <m/>
    <m/>
    <s v="Adult Women Children"/>
    <b v="1"/>
    <m/>
    <b v="1"/>
    <m/>
    <s v="الوضع المعيشي والخوف من القصف"/>
    <s v="Has professional consultation"/>
    <m/>
    <m/>
    <m/>
    <m/>
    <b v="1"/>
    <m/>
    <m/>
    <m/>
    <m/>
    <m/>
    <m/>
    <s v="Stigma"/>
    <b v="1"/>
    <m/>
    <m/>
    <m/>
    <m/>
    <m/>
    <m/>
    <m/>
    <m/>
    <s v="Yes"/>
    <m/>
    <s v="Skills building services"/>
    <m/>
    <m/>
    <b v="1"/>
    <m/>
    <m/>
    <m/>
    <m/>
    <m/>
    <s v="Due to cultral factors / husband doesn’t allow them "/>
    <s v="Do not know"/>
    <m/>
    <m/>
    <m/>
    <m/>
    <m/>
    <m/>
    <b v="1"/>
    <m/>
    <m/>
    <s v="Yes"/>
    <m/>
    <s v="Neglect Kidnapping Early marriage Physical abuse"/>
    <b v="1"/>
    <m/>
    <m/>
    <m/>
    <m/>
    <m/>
    <b v="1"/>
    <b v="1"/>
    <b v="1"/>
    <m/>
    <m/>
    <m/>
    <m/>
    <m/>
    <m/>
    <m/>
    <m/>
    <m/>
    <m/>
    <s v="Siblings Parents Community/social workers"/>
    <m/>
    <b v="1"/>
    <m/>
    <m/>
    <b v="1"/>
    <m/>
    <m/>
    <b v="1"/>
    <m/>
    <m/>
    <m/>
    <m/>
    <m/>
    <m/>
    <s v="Awareness / educational activities / psychosocial support Entertainement activities"/>
    <m/>
    <m/>
    <m/>
    <m/>
    <b v="1"/>
    <b v="1"/>
    <m/>
    <m/>
    <m/>
    <s v="Orphans living in the community Child-headed households Children who have been associated with fighting forces"/>
    <m/>
    <m/>
    <b v="1"/>
    <b v="1"/>
    <b v="1"/>
    <m/>
    <m/>
    <s v="Yes"/>
    <m/>
    <s v="Security problems Lack of awareness"/>
    <b v="1"/>
    <b v="1"/>
    <m/>
    <m/>
    <m/>
    <m/>
    <m/>
    <m/>
    <m/>
    <m/>
    <s v="No"/>
    <m/>
    <m/>
    <s v="No"/>
    <m/>
    <m/>
    <s v="No"/>
    <m/>
    <s v="uuid:d121fdc8-9cab-4a77-aeda-3747b790fcc1"/>
    <n v="73108695"/>
    <s v="d121fdc8-9cab-4a77-aeda-3747b790fcc1"/>
    <d v="2021-01-20T13:19:03"/>
    <n v="104"/>
    <m/>
    <n v="-1"/>
    <m/>
    <m/>
    <s v="202101191358"/>
    <n v="554"/>
    <s v="nsenumerator"/>
    <n v="569832"/>
  </r>
  <r>
    <s v="2021-01-20T11:59:35.487+03:00"/>
    <s v="2021-01-20T12:07:43.424+03:00"/>
    <m/>
    <s v="جهينة الحمود"/>
    <x v="1"/>
    <m/>
    <d v="2021-01-20T00:00:00"/>
    <s v="Idleb"/>
    <s v="All"/>
    <s v="Yes"/>
    <n v="50"/>
    <s v="31-50 Years"/>
    <s v="Male"/>
    <s v="Widowed"/>
    <s v="IDP"/>
    <d v="2017-08-11T00:00:00"/>
    <n v="0"/>
    <n v="0"/>
    <s v="No"/>
    <m/>
    <m/>
    <m/>
    <m/>
    <m/>
    <m/>
    <m/>
    <m/>
    <n v="3"/>
    <n v="1"/>
    <m/>
    <n v="1"/>
    <n v="2500"/>
    <n v="1500"/>
    <n v="-1000"/>
    <s v="مساعدات انسانية ومساعدات من قبل الاقارب"/>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b v="1"/>
    <m/>
    <m/>
    <m/>
    <m/>
    <m/>
    <m/>
    <m/>
    <s v="Do not know"/>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No - no difficulty"/>
    <s v="Yes – some difficulty"/>
    <s v="Yes – moderate severity (slightly impacting daily activities)"/>
    <s v="Do not know"/>
    <m/>
    <m/>
    <m/>
    <m/>
    <m/>
    <m/>
    <m/>
    <m/>
    <m/>
    <s v="No, not needed"/>
    <m/>
    <s v="Econimic Sadness Fear"/>
    <b v="1"/>
    <m/>
    <b v="1"/>
    <m/>
    <b v="1"/>
    <m/>
    <m/>
    <m/>
    <m/>
    <m/>
    <m/>
    <m/>
    <m/>
    <m/>
    <m/>
    <m/>
    <m/>
    <m/>
    <s v="Adult Women"/>
    <b v="1"/>
    <m/>
    <m/>
    <m/>
    <s v="بسبب الاوضاع الاقتصادية وعدم وجود عمل"/>
    <s v="Prayer Smoking"/>
    <m/>
    <m/>
    <m/>
    <b v="1"/>
    <m/>
    <m/>
    <b v="1"/>
    <m/>
    <m/>
    <m/>
    <m/>
    <s v="Security Lack of awareness of the services"/>
    <m/>
    <b v="1"/>
    <m/>
    <m/>
    <b v="1"/>
    <m/>
    <m/>
    <m/>
    <m/>
    <s v="Yes"/>
    <m/>
    <s v="Skills building services"/>
    <m/>
    <m/>
    <b v="1"/>
    <m/>
    <m/>
    <m/>
    <m/>
    <m/>
    <m/>
    <s v="Skills building services Extracurricular activities/women &amp; girls centers"/>
    <m/>
    <m/>
    <b v="1"/>
    <b v="1"/>
    <m/>
    <m/>
    <m/>
    <m/>
    <s v="due to lack of security"/>
    <s v="No"/>
    <s v="الوضع الامني والخوف"/>
    <s v="Hired by armed groups Desire to join armed groups Kidnapping School dropout Early marriage Begging Alcohol/substance misuse Psychological stress"/>
    <b v="1"/>
    <b v="1"/>
    <b v="1"/>
    <b v="1"/>
    <m/>
    <b v="1"/>
    <b v="1"/>
    <m/>
    <m/>
    <m/>
    <m/>
    <b v="1"/>
    <m/>
    <b v="1"/>
    <m/>
    <m/>
    <m/>
    <m/>
    <m/>
    <s v="School teachers Parents"/>
    <m/>
    <m/>
    <m/>
    <b v="1"/>
    <b v="1"/>
    <m/>
    <m/>
    <m/>
    <m/>
    <m/>
    <m/>
    <m/>
    <m/>
    <m/>
    <s v="Quraan Awareness / educational activities / psychosocial support"/>
    <m/>
    <b v="1"/>
    <m/>
    <m/>
    <b v="1"/>
    <m/>
    <m/>
    <m/>
    <m/>
    <s v="Orphans living in the community Child-headed households Children who have been associated with fighting forces"/>
    <m/>
    <m/>
    <b v="1"/>
    <b v="1"/>
    <b v="1"/>
    <m/>
    <m/>
    <m/>
    <m/>
    <m/>
    <m/>
    <m/>
    <m/>
    <m/>
    <m/>
    <m/>
    <m/>
    <m/>
    <m/>
    <m/>
    <m/>
    <m/>
    <m/>
    <m/>
    <m/>
    <m/>
    <m/>
    <m/>
    <s v="uuid:b5b3cbd9-fe89-4232-8850-9ae844c81edc"/>
    <n v="73108696"/>
    <s v="b5b3cbd9-fe89-4232-8850-9ae844c81edc"/>
    <d v="2021-01-20T13:19:04"/>
    <n v="105"/>
    <m/>
    <n v="-1"/>
    <m/>
    <m/>
    <s v="202101191358"/>
    <n v="488"/>
    <s v="nsenumerator"/>
    <n v="569832"/>
  </r>
  <r>
    <s v="2021-01-20T12:17:35.042+03:00"/>
    <s v="2021-01-20T12:30:38.697+03:00"/>
    <m/>
    <s v="جهينة الحمود"/>
    <x v="1"/>
    <m/>
    <d v="2021-01-20T00:00:00"/>
    <s v="Idleb"/>
    <s v="All"/>
    <s v="Yes"/>
    <n v="37"/>
    <s v="31-50 Years"/>
    <s v="Male"/>
    <s v="Married"/>
    <s v="IDP"/>
    <d v="2019-09-12T00:00:00"/>
    <n v="0"/>
    <n v="0"/>
    <s v="Yes"/>
    <n v="0"/>
    <n v="0"/>
    <n v="0"/>
    <s v="0"/>
    <n v="1"/>
    <s v="1"/>
    <n v="4"/>
    <n v="5"/>
    <n v="13"/>
    <n v="1"/>
    <n v="0"/>
    <n v="2"/>
    <n v="3000"/>
    <n v="2000"/>
    <n v="-1000"/>
    <s v="دكان سمانة"/>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arket is too far"/>
    <m/>
    <b v="1"/>
    <b v="1"/>
    <m/>
    <m/>
    <m/>
    <m/>
    <m/>
    <s v="Yes"/>
    <m/>
    <s v="Yes"/>
    <s v="High food prices/no money to buy"/>
    <b v="1"/>
    <m/>
    <m/>
    <m/>
    <m/>
    <m/>
    <m/>
    <m/>
    <m/>
    <m/>
    <m/>
    <s v="0"/>
    <s v="0"/>
    <s v="No"/>
    <s v="No - no difficulty"/>
    <s v="No - no difficulty"/>
    <m/>
    <m/>
    <m/>
    <m/>
    <m/>
    <m/>
    <m/>
    <m/>
    <m/>
    <m/>
    <m/>
    <m/>
    <m/>
    <s v="Econimic Sadness Anxiety moodwings"/>
    <m/>
    <m/>
    <b v="1"/>
    <b v="1"/>
    <b v="1"/>
    <b v="1"/>
    <m/>
    <m/>
    <m/>
    <m/>
    <m/>
    <m/>
    <m/>
    <m/>
    <m/>
    <m/>
    <m/>
    <m/>
    <s v="Adult Women"/>
    <b v="1"/>
    <m/>
    <m/>
    <m/>
    <s v="بسبب النزوح والتفكير"/>
    <s v="Speaking to a friend Smoking"/>
    <m/>
    <b v="1"/>
    <m/>
    <m/>
    <m/>
    <m/>
    <b v="1"/>
    <m/>
    <m/>
    <m/>
    <m/>
    <s v="Lack of awareness of the services"/>
    <m/>
    <m/>
    <m/>
    <m/>
    <b v="1"/>
    <m/>
    <m/>
    <m/>
    <m/>
    <s v="Yes"/>
    <m/>
    <s v="Educational services Skills building services"/>
    <m/>
    <b v="1"/>
    <b v="1"/>
    <m/>
    <m/>
    <m/>
    <m/>
    <m/>
    <s v="النزوح المتكرر"/>
    <s v="Educational services Skills building services"/>
    <m/>
    <b v="1"/>
    <b v="1"/>
    <m/>
    <m/>
    <m/>
    <m/>
    <m/>
    <s v="due to lack of security"/>
    <s v="Yes"/>
    <m/>
    <s v="School dropout Kidnapping Being orphaned or losing care"/>
    <b v="1"/>
    <m/>
    <m/>
    <b v="1"/>
    <m/>
    <m/>
    <m/>
    <m/>
    <m/>
    <m/>
    <b v="1"/>
    <m/>
    <m/>
    <m/>
    <m/>
    <m/>
    <m/>
    <m/>
    <m/>
    <s v="Parents"/>
    <m/>
    <m/>
    <m/>
    <m/>
    <b v="1"/>
    <m/>
    <m/>
    <m/>
    <m/>
    <m/>
    <m/>
    <m/>
    <m/>
    <m/>
    <s v="Quraan Awareness / educational activities / psychosocial support"/>
    <m/>
    <b v="1"/>
    <m/>
    <m/>
    <b v="1"/>
    <m/>
    <m/>
    <m/>
    <m/>
    <s v="Orphans living in the community"/>
    <m/>
    <m/>
    <b v="1"/>
    <m/>
    <m/>
    <m/>
    <m/>
    <s v="No"/>
    <s v="بسبب النزوح المتكرر"/>
    <s v="Security problems"/>
    <m/>
    <b v="1"/>
    <m/>
    <m/>
    <m/>
    <m/>
    <m/>
    <m/>
    <m/>
    <m/>
    <s v="No"/>
    <m/>
    <m/>
    <s v="No"/>
    <m/>
    <m/>
    <s v="No"/>
    <m/>
    <s v="uuid:7a034191-4a8d-4b68-b53a-b2517eb7a830"/>
    <n v="73108697"/>
    <s v="7a034191-4a8d-4b68-b53a-b2517eb7a830"/>
    <d v="2021-01-20T13:19:05"/>
    <n v="106"/>
    <m/>
    <n v="-1"/>
    <m/>
    <m/>
    <s v="202101191358"/>
    <n v="783"/>
    <s v="nsenumerator"/>
    <n v="569832"/>
  </r>
  <r>
    <s v="2021-01-20T13:00:30.961+03:00"/>
    <s v="2021-01-20T13:06:09.653+03:00"/>
    <m/>
    <s v="جهينة الحمود"/>
    <x v="1"/>
    <m/>
    <d v="2021-01-20T00:00:00"/>
    <s v="Idleb"/>
    <s v="All"/>
    <s v="Yes"/>
    <n v="61"/>
    <s v="Elderly&gt;60"/>
    <s v="Male"/>
    <s v="Married"/>
    <s v="Host"/>
    <m/>
    <n v="0"/>
    <n v="2"/>
    <s v="No"/>
    <m/>
    <m/>
    <m/>
    <m/>
    <m/>
    <m/>
    <m/>
    <m/>
    <n v="3"/>
    <n v="1"/>
    <m/>
    <n v="0"/>
    <n v="1000"/>
    <n v="0"/>
    <n v="-1000"/>
    <m/>
    <s v="مساعدات من الاقارب"/>
    <s v="Primary health care facility"/>
    <m/>
    <b v="1"/>
    <m/>
    <m/>
    <m/>
    <m/>
    <m/>
    <m/>
    <n v="15"/>
    <s v="Walking"/>
    <m/>
    <s v="Yes"/>
    <s v="Everything is available"/>
    <s v="Inaccessible due to cost"/>
    <m/>
    <m/>
    <m/>
    <b v="1"/>
    <m/>
    <m/>
    <m/>
    <m/>
    <m/>
    <m/>
    <m/>
    <s v="No"/>
    <m/>
    <m/>
    <m/>
    <m/>
    <s v="No"/>
    <m/>
    <m/>
    <m/>
    <m/>
    <m/>
    <m/>
    <m/>
    <m/>
    <m/>
    <m/>
    <m/>
    <m/>
    <m/>
    <m/>
    <m/>
    <s v="Non communicable diseases (NCD) drugs (chronic, cardiac, diabetes, hyper-tension, asthma)"/>
    <b v="1"/>
    <m/>
    <m/>
    <m/>
    <m/>
    <m/>
    <m/>
    <m/>
    <s v="Yes"/>
    <m/>
    <m/>
    <m/>
    <m/>
    <m/>
    <m/>
    <m/>
    <m/>
    <m/>
    <s v="Hospital for surgery/ C-section"/>
    <m/>
    <m/>
    <m/>
    <m/>
    <m/>
    <m/>
    <b v="1"/>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No - no difficulty"/>
    <s v="Yes – some difficulty"/>
    <s v="No – it's a minor injury"/>
    <s v="No"/>
    <m/>
    <m/>
    <m/>
    <m/>
    <m/>
    <m/>
    <m/>
    <m/>
    <m/>
    <s v="No, not needed"/>
    <m/>
    <s v="Econimic Problems sleeping"/>
    <m/>
    <m/>
    <m/>
    <m/>
    <b v="1"/>
    <m/>
    <m/>
    <m/>
    <m/>
    <b v="1"/>
    <m/>
    <m/>
    <m/>
    <m/>
    <m/>
    <m/>
    <m/>
    <m/>
    <s v="Adult Men"/>
    <m/>
    <b v="1"/>
    <m/>
    <m/>
    <s v="كبر السن"/>
    <s v="Prayer"/>
    <m/>
    <m/>
    <m/>
    <b v="1"/>
    <m/>
    <m/>
    <m/>
    <m/>
    <m/>
    <m/>
    <m/>
    <s v="Lack of awareness of the services"/>
    <m/>
    <m/>
    <m/>
    <m/>
    <b v="1"/>
    <m/>
    <m/>
    <m/>
    <m/>
    <s v="No"/>
    <s v="لسنا بحاجة"/>
    <s v="Do not know"/>
    <m/>
    <m/>
    <m/>
    <m/>
    <m/>
    <m/>
    <b v="1"/>
    <m/>
    <m/>
    <s v="Do not know"/>
    <m/>
    <m/>
    <m/>
    <m/>
    <m/>
    <m/>
    <b v="1"/>
    <m/>
    <m/>
    <s v="No"/>
    <s v="بسبب الوضع الامني"/>
    <s v="Kidnapping Hired by armed groups"/>
    <b v="1"/>
    <b v="1"/>
    <m/>
    <m/>
    <m/>
    <m/>
    <m/>
    <m/>
    <m/>
    <m/>
    <m/>
    <m/>
    <m/>
    <m/>
    <m/>
    <m/>
    <m/>
    <m/>
    <m/>
    <s v="Parents"/>
    <m/>
    <m/>
    <m/>
    <m/>
    <b v="1"/>
    <m/>
    <m/>
    <m/>
    <m/>
    <m/>
    <m/>
    <m/>
    <m/>
    <m/>
    <s v="Quraan Hand crafts"/>
    <m/>
    <b v="1"/>
    <b v="1"/>
    <m/>
    <m/>
    <m/>
    <m/>
    <m/>
    <m/>
    <s v="Children who have been associated with fighting forces Orphans living in the community"/>
    <m/>
    <m/>
    <b v="1"/>
    <m/>
    <b v="1"/>
    <m/>
    <m/>
    <m/>
    <m/>
    <m/>
    <m/>
    <m/>
    <m/>
    <m/>
    <m/>
    <m/>
    <m/>
    <m/>
    <m/>
    <m/>
    <m/>
    <m/>
    <m/>
    <m/>
    <m/>
    <m/>
    <m/>
    <m/>
    <s v="uuid:e3ecfecd-1604-48c7-9eef-921e444fe86a"/>
    <n v="73108699"/>
    <s v="e3ecfecd-1604-48c7-9eef-921e444fe86a"/>
    <d v="2021-01-20T13:19:06"/>
    <n v="107"/>
    <m/>
    <n v="-1"/>
    <m/>
    <m/>
    <s v="202101191358"/>
    <n v="339"/>
    <s v="nsenumerator"/>
    <n v="569832"/>
  </r>
  <r>
    <s v="2021-01-20T13:34:40.172+03:00"/>
    <s v="2021-01-20T13:50:26.178+03:00"/>
    <m/>
    <s v="جهينة الحمود"/>
    <x v="1"/>
    <m/>
    <d v="2021-01-20T00:00:00"/>
    <s v="Idleb"/>
    <s v="All"/>
    <s v="Yes"/>
    <n v="35"/>
    <s v="31-50 Years"/>
    <s v="Male"/>
    <s v="Married"/>
    <s v="Host"/>
    <m/>
    <n v="0"/>
    <n v="0"/>
    <s v="Yes"/>
    <n v="0"/>
    <n v="0"/>
    <n v="0"/>
    <s v="0"/>
    <n v="2"/>
    <s v="2"/>
    <n v="2"/>
    <n v="4"/>
    <n v="6"/>
    <n v="1"/>
    <n v="0"/>
    <n v="1"/>
    <n v="1500"/>
    <n v="1000"/>
    <n v="-500"/>
    <s v="عمل الاب (سائق)"/>
    <m/>
    <s v="Primary health care facility"/>
    <m/>
    <b v="1"/>
    <m/>
    <m/>
    <m/>
    <m/>
    <m/>
    <m/>
    <n v="10"/>
    <s v="Walking"/>
    <m/>
    <s v="Yes"/>
    <s v="Everything is available"/>
    <s v="Inaccessible due to cost Some types of medicines are not available in the market"/>
    <b v="1"/>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Yes – some difficulty"/>
    <s v="Yes – moderate severity (slightly impacting daily activities)"/>
    <s v="No"/>
    <m/>
    <m/>
    <m/>
    <m/>
    <m/>
    <m/>
    <m/>
    <m/>
    <m/>
    <s v="No, not needed"/>
    <m/>
    <s v="Econimic"/>
    <m/>
    <m/>
    <m/>
    <m/>
    <b v="1"/>
    <m/>
    <m/>
    <m/>
    <m/>
    <m/>
    <m/>
    <m/>
    <m/>
    <m/>
    <m/>
    <m/>
    <m/>
    <m/>
    <s v="Adult Men"/>
    <m/>
    <b v="1"/>
    <m/>
    <m/>
    <s v="بسبب قلة الموارد والغلاء"/>
    <s v="Prayer Smoking"/>
    <m/>
    <m/>
    <m/>
    <b v="1"/>
    <m/>
    <m/>
    <b v="1"/>
    <m/>
    <m/>
    <m/>
    <m/>
    <s v="Lack of awareness of the services"/>
    <m/>
    <m/>
    <m/>
    <m/>
    <b v="1"/>
    <m/>
    <m/>
    <m/>
    <m/>
    <s v="No"/>
    <s v="لا توجد لدي رغبة"/>
    <s v="Educational services Skills building services Extracurricular activities/women &amp; girls centers"/>
    <m/>
    <b v="1"/>
    <b v="1"/>
    <b v="1"/>
    <m/>
    <m/>
    <m/>
    <m/>
    <s v="Due to lack of awarness"/>
    <s v="Skills building services Educational services"/>
    <m/>
    <b v="1"/>
    <b v="1"/>
    <m/>
    <m/>
    <m/>
    <m/>
    <m/>
    <s v="due to lack of security"/>
    <s v="No"/>
    <s v="سوء الوضع الامني والخوف"/>
    <s v="Kidnapping Hired by armed groups Child labour School dropout Early marriage Physical abuse"/>
    <b v="1"/>
    <b v="1"/>
    <m/>
    <b v="1"/>
    <b v="1"/>
    <m/>
    <b v="1"/>
    <b v="1"/>
    <m/>
    <m/>
    <m/>
    <m/>
    <m/>
    <m/>
    <m/>
    <m/>
    <m/>
    <m/>
    <s v="العمل في الصناعة"/>
    <s v="Parents"/>
    <m/>
    <m/>
    <m/>
    <m/>
    <b v="1"/>
    <m/>
    <m/>
    <m/>
    <m/>
    <m/>
    <m/>
    <m/>
    <m/>
    <m/>
    <s v="Quraan"/>
    <m/>
    <b v="1"/>
    <m/>
    <m/>
    <m/>
    <m/>
    <m/>
    <m/>
    <m/>
    <s v="Children who have been associated with fighting forces Child-headed households Orphans living in the community"/>
    <m/>
    <m/>
    <b v="1"/>
    <b v="1"/>
    <b v="1"/>
    <m/>
    <m/>
    <s v="No"/>
    <s v="بسبب الوضع الامني"/>
    <s v="Security problems"/>
    <m/>
    <b v="1"/>
    <m/>
    <m/>
    <m/>
    <m/>
    <m/>
    <m/>
    <m/>
    <m/>
    <s v="No"/>
    <m/>
    <m/>
    <s v="No"/>
    <m/>
    <m/>
    <s v="Yes"/>
    <s v="يعمل الاطفال بالصناعة عند ورشات تصليح سيارات"/>
    <s v="uuid:955b9eaa-cfb3-4179-8dd7-ffe78f47d30c"/>
    <n v="73108700"/>
    <s v="955b9eaa-cfb3-4179-8dd7-ffe78f47d30c"/>
    <d v="2021-01-20T13:19:07"/>
    <n v="108"/>
    <m/>
    <n v="-1"/>
    <m/>
    <m/>
    <s v="202101191358"/>
    <n v="946"/>
    <s v="nsenumerator"/>
    <n v="569832"/>
  </r>
  <r>
    <s v="2021-01-20T10:04:10.331+03:00"/>
    <s v="2021-01-20T11:05:14.287+03:00"/>
    <m/>
    <s v="آية بيطار"/>
    <x v="1"/>
    <m/>
    <d v="2021-01-20T00:00:00"/>
    <s v="Idleb"/>
    <s v="All"/>
    <s v="Yes"/>
    <n v="48"/>
    <s v="31-50 Years"/>
    <s v="Male"/>
    <s v="Married"/>
    <s v="Host"/>
    <m/>
    <n v="0"/>
    <n v="0"/>
    <s v="Yes"/>
    <n v="0"/>
    <n v="0"/>
    <n v="0"/>
    <s v="0"/>
    <n v="1"/>
    <s v="1"/>
    <n v="1"/>
    <n v="2"/>
    <n v="7"/>
    <n v="0"/>
    <n v="0"/>
    <n v="1"/>
    <n v="3000"/>
    <n v="4000"/>
    <n v="1000"/>
    <s v="عمل الاب"/>
    <m/>
    <s v="Primary health care facility"/>
    <m/>
    <b v="1"/>
    <m/>
    <m/>
    <m/>
    <m/>
    <m/>
    <m/>
    <n v="10"/>
    <s v="Walking"/>
    <m/>
    <s v="Yes"/>
    <s v="Everything is available"/>
    <s v="Inaccessible due to cost"/>
    <m/>
    <m/>
    <m/>
    <b v="1"/>
    <m/>
    <m/>
    <m/>
    <m/>
    <m/>
    <m/>
    <m/>
    <s v="No"/>
    <m/>
    <m/>
    <m/>
    <m/>
    <s v="Yes"/>
    <s v="Yes"/>
    <m/>
    <s v="Yes"/>
    <s v="Yes"/>
    <m/>
    <m/>
    <m/>
    <m/>
    <m/>
    <m/>
    <m/>
    <m/>
    <m/>
    <m/>
    <m/>
    <s v="Drugs are mostly available"/>
    <m/>
    <m/>
    <m/>
    <m/>
    <m/>
    <m/>
    <b v="1"/>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No"/>
    <m/>
    <m/>
    <m/>
    <m/>
    <m/>
    <m/>
    <m/>
    <m/>
    <m/>
    <s v="Yes"/>
    <s v="Yes"/>
    <s v="Fear Econimic"/>
    <b v="1"/>
    <m/>
    <m/>
    <m/>
    <b v="1"/>
    <m/>
    <m/>
    <m/>
    <m/>
    <m/>
    <m/>
    <m/>
    <m/>
    <m/>
    <m/>
    <m/>
    <m/>
    <m/>
    <s v="Adult Women Adult Men"/>
    <b v="1"/>
    <b v="1"/>
    <m/>
    <m/>
    <s v="بسبب الوضع الحالي "/>
    <s v="Speaking to a family member"/>
    <b v="1"/>
    <m/>
    <m/>
    <m/>
    <m/>
    <m/>
    <m/>
    <m/>
    <m/>
    <m/>
    <m/>
    <s v="Do not know"/>
    <m/>
    <m/>
    <m/>
    <m/>
    <m/>
    <m/>
    <b v="1"/>
    <m/>
    <m/>
    <s v="Maybe"/>
    <m/>
    <s v="Educational services Skills building services"/>
    <m/>
    <b v="1"/>
    <b v="1"/>
    <m/>
    <m/>
    <m/>
    <m/>
    <m/>
    <s v="بسبب احتياجات خاصة"/>
    <s v="Do not know"/>
    <m/>
    <m/>
    <m/>
    <m/>
    <m/>
    <m/>
    <b v="1"/>
    <m/>
    <m/>
    <s v="Yes"/>
    <m/>
    <s v="Kidnapping"/>
    <b v="1"/>
    <m/>
    <m/>
    <m/>
    <m/>
    <m/>
    <m/>
    <m/>
    <m/>
    <m/>
    <m/>
    <m/>
    <m/>
    <m/>
    <m/>
    <m/>
    <m/>
    <m/>
    <m/>
    <s v="Parents"/>
    <m/>
    <m/>
    <m/>
    <m/>
    <b v="1"/>
    <m/>
    <m/>
    <m/>
    <m/>
    <m/>
    <m/>
    <m/>
    <m/>
    <m/>
    <s v="Quraan"/>
    <m/>
    <b v="1"/>
    <m/>
    <m/>
    <m/>
    <m/>
    <m/>
    <m/>
    <m/>
    <s v="Children living on the street Orphans living in the community"/>
    <m/>
    <b v="1"/>
    <b v="1"/>
    <m/>
    <m/>
    <m/>
    <m/>
    <s v="No"/>
    <s v="بسبب احتياجات خاصة"/>
    <s v="Lack of awareness"/>
    <b v="1"/>
    <m/>
    <m/>
    <m/>
    <m/>
    <m/>
    <m/>
    <m/>
    <m/>
    <m/>
    <s v="No"/>
    <m/>
    <m/>
    <s v="No"/>
    <m/>
    <m/>
    <s v="No"/>
    <m/>
    <s v="uuid:13e29aa9-b6eb-4aa3-891b-7dfcbb3305f2"/>
    <n v="73108755"/>
    <s v="13e29aa9-b6eb-4aa3-891b-7dfcbb3305f2"/>
    <d v="2021-01-20T13:20:12"/>
    <n v="109"/>
    <m/>
    <n v="-1"/>
    <m/>
    <m/>
    <s v="202101191358"/>
    <n v="3664"/>
    <s v="nsenumerator"/>
    <n v="569832"/>
  </r>
  <r>
    <s v="2021-01-20T11:06:31.844+03:00"/>
    <s v="2021-01-20T11:25:40.992+03:00"/>
    <m/>
    <s v="آية بيطار"/>
    <x v="1"/>
    <m/>
    <d v="2021-01-20T00:00:00"/>
    <s v="Idleb"/>
    <s v="All"/>
    <s v="Yes"/>
    <n v="58"/>
    <s v="51-60 Years"/>
    <s v="Male"/>
    <s v="Widowed"/>
    <s v="Host"/>
    <m/>
    <n v="0"/>
    <n v="0"/>
    <s v="Yes"/>
    <n v="0"/>
    <n v="0"/>
    <n v="0"/>
    <s v="0"/>
    <n v="0"/>
    <s v="0"/>
    <n v="1"/>
    <n v="1"/>
    <n v="7"/>
    <n v="0"/>
    <n v="0"/>
    <n v="0"/>
    <n v="1500"/>
    <n v="350"/>
    <n v="-1150"/>
    <s v="اجار بيت"/>
    <m/>
    <s v="Primary health care facility"/>
    <m/>
    <b v="1"/>
    <m/>
    <m/>
    <m/>
    <m/>
    <m/>
    <m/>
    <n v="10"/>
    <s v="Walking"/>
    <m/>
    <s v="Do not know"/>
    <s v="الأدوية"/>
    <s v="Not available in the market at all"/>
    <m/>
    <m/>
    <b v="1"/>
    <m/>
    <m/>
    <m/>
    <m/>
    <m/>
    <m/>
    <m/>
    <m/>
    <s v="No"/>
    <m/>
    <m/>
    <m/>
    <m/>
    <s v="No"/>
    <m/>
    <m/>
    <m/>
    <m/>
    <m/>
    <m/>
    <m/>
    <m/>
    <m/>
    <m/>
    <m/>
    <m/>
    <m/>
    <m/>
    <m/>
    <s v="Antibiotic"/>
    <m/>
    <m/>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s v="0"/>
    <s v="0"/>
    <s v="No"/>
    <s v="No - no difficulty"/>
    <s v="No - no difficulty"/>
    <m/>
    <m/>
    <m/>
    <m/>
    <m/>
    <m/>
    <m/>
    <m/>
    <m/>
    <m/>
    <m/>
    <m/>
    <m/>
    <s v="No problems"/>
    <m/>
    <m/>
    <m/>
    <m/>
    <m/>
    <m/>
    <m/>
    <m/>
    <m/>
    <m/>
    <m/>
    <m/>
    <m/>
    <m/>
    <m/>
    <b v="1"/>
    <m/>
    <m/>
    <m/>
    <m/>
    <m/>
    <m/>
    <m/>
    <m/>
    <m/>
    <m/>
    <m/>
    <m/>
    <m/>
    <m/>
    <m/>
    <m/>
    <m/>
    <m/>
    <m/>
    <m/>
    <s v="No obstacles"/>
    <m/>
    <m/>
    <m/>
    <m/>
    <m/>
    <m/>
    <m/>
    <b v="1"/>
    <m/>
    <s v="Yes"/>
    <m/>
    <s v="Do not know"/>
    <m/>
    <m/>
    <m/>
    <m/>
    <m/>
    <m/>
    <b v="1"/>
    <m/>
    <m/>
    <s v="Extracurricular activities/women &amp; girls centers"/>
    <m/>
    <m/>
    <m/>
    <b v="1"/>
    <m/>
    <m/>
    <m/>
    <m/>
    <m/>
    <s v="Yes"/>
    <m/>
    <s v="Kidnapping"/>
    <b v="1"/>
    <m/>
    <m/>
    <m/>
    <m/>
    <m/>
    <m/>
    <m/>
    <m/>
    <m/>
    <m/>
    <m/>
    <m/>
    <m/>
    <m/>
    <m/>
    <m/>
    <m/>
    <m/>
    <s v="Relatives"/>
    <m/>
    <m/>
    <m/>
    <m/>
    <m/>
    <b v="1"/>
    <m/>
    <m/>
    <m/>
    <m/>
    <m/>
    <m/>
    <m/>
    <m/>
    <s v="Quraan Awareness / educational activities / psychosocial support"/>
    <m/>
    <b v="1"/>
    <m/>
    <m/>
    <b v="1"/>
    <m/>
    <m/>
    <m/>
    <m/>
    <s v="Child-headed households Children living on the street Children separated from their parents Orphans living in the community"/>
    <b v="1"/>
    <b v="1"/>
    <b v="1"/>
    <b v="1"/>
    <m/>
    <m/>
    <m/>
    <s v="Yes"/>
    <m/>
    <s v="No services"/>
    <m/>
    <m/>
    <m/>
    <m/>
    <m/>
    <b v="1"/>
    <m/>
    <m/>
    <m/>
    <m/>
    <m/>
    <m/>
    <m/>
    <s v="No"/>
    <m/>
    <m/>
    <s v="No"/>
    <m/>
    <s v="uuid:472c76c1-ee9f-477e-9639-d64fc9081b8c"/>
    <n v="73108757"/>
    <s v="472c76c1-ee9f-477e-9639-d64fc9081b8c"/>
    <d v="2021-01-20T13:20:13"/>
    <n v="110"/>
    <m/>
    <n v="-1"/>
    <m/>
    <m/>
    <s v="202101191358"/>
    <n v="1149"/>
    <s v="nsenumerator"/>
    <n v="569832"/>
  </r>
  <r>
    <s v="2021-01-20T11:25:54.523+03:00"/>
    <s v="2021-01-20T11:47:18.797+03:00"/>
    <m/>
    <s v="آية بيطار"/>
    <x v="1"/>
    <m/>
    <d v="2021-01-20T00:00:00"/>
    <s v="Idleb"/>
    <s v="All"/>
    <s v="Yes"/>
    <n v="33"/>
    <s v="31-50 Years"/>
    <s v="Male"/>
    <s v="Widowed"/>
    <s v="IDP"/>
    <d v="2019-01-01T00:00:00"/>
    <n v="0"/>
    <n v="3"/>
    <s v="Yes"/>
    <n v="0"/>
    <n v="0"/>
    <n v="0"/>
    <s v="0"/>
    <n v="2"/>
    <s v="2"/>
    <n v="0"/>
    <n v="2"/>
    <n v="6"/>
    <n v="1"/>
    <n v="0"/>
    <n v="0"/>
    <n v="3000"/>
    <n v="1500"/>
    <n v="-1500"/>
    <s v="مساعدات"/>
    <m/>
    <s v="Primary health care facility"/>
    <m/>
    <b v="1"/>
    <m/>
    <m/>
    <m/>
    <m/>
    <m/>
    <m/>
    <n v="10"/>
    <s v="Walking"/>
    <m/>
    <s v="Yes"/>
    <s v="عصبية وداخلية"/>
    <s v="Inaccessible due to cost"/>
    <m/>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No"/>
    <m/>
    <m/>
    <m/>
    <m/>
    <m/>
    <m/>
    <m/>
    <m/>
    <m/>
    <m/>
    <m/>
    <m/>
    <s v="0"/>
    <s v="0"/>
    <s v="No"/>
    <s v="No - no difficulty"/>
    <s v="No - no difficulty"/>
    <m/>
    <m/>
    <m/>
    <m/>
    <m/>
    <m/>
    <m/>
    <m/>
    <m/>
    <m/>
    <m/>
    <m/>
    <m/>
    <s v="No problems"/>
    <m/>
    <m/>
    <m/>
    <m/>
    <m/>
    <m/>
    <m/>
    <m/>
    <m/>
    <m/>
    <m/>
    <m/>
    <m/>
    <m/>
    <m/>
    <b v="1"/>
    <m/>
    <m/>
    <m/>
    <m/>
    <m/>
    <m/>
    <m/>
    <m/>
    <m/>
    <m/>
    <m/>
    <m/>
    <m/>
    <m/>
    <m/>
    <m/>
    <m/>
    <m/>
    <m/>
    <m/>
    <s v="No obstacles"/>
    <m/>
    <m/>
    <m/>
    <m/>
    <m/>
    <m/>
    <m/>
    <b v="1"/>
    <m/>
    <s v="Maybe"/>
    <m/>
    <s v="Educational services"/>
    <m/>
    <b v="1"/>
    <m/>
    <m/>
    <m/>
    <m/>
    <m/>
    <m/>
    <s v="Due to transportation issues / far distance of facilities"/>
    <s v="Extracurricular activities/women &amp; girls centers"/>
    <m/>
    <m/>
    <m/>
    <b v="1"/>
    <m/>
    <m/>
    <m/>
    <m/>
    <s v="due to transportation issues / far distance of facilities"/>
    <s v="Yes"/>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s v="Yes"/>
    <m/>
    <s v="Lack of transportation"/>
    <m/>
    <m/>
    <b v="1"/>
    <m/>
    <m/>
    <m/>
    <m/>
    <m/>
    <m/>
    <m/>
    <s v="No"/>
    <m/>
    <m/>
    <m/>
    <m/>
    <m/>
    <s v="No"/>
    <m/>
    <s v="uuid:57e158b0-6f5a-4e2b-b044-f04eb7dc2140"/>
    <n v="73108761"/>
    <s v="57e158b0-6f5a-4e2b-b044-f04eb7dc2140"/>
    <d v="2021-01-20T13:20:14"/>
    <n v="111"/>
    <m/>
    <n v="-1"/>
    <m/>
    <m/>
    <s v="202101191358"/>
    <n v="1284"/>
    <s v="nsenumerator"/>
    <n v="569832"/>
  </r>
  <r>
    <s v="2021-01-20T11:47:24.604+03:00"/>
    <s v="2021-01-20T12:24:47.063+03:00"/>
    <m/>
    <s v="آية بيطار"/>
    <x v="1"/>
    <m/>
    <d v="2021-01-20T00:00:00"/>
    <s v="Idleb"/>
    <s v="All"/>
    <s v="Yes"/>
    <n v="65"/>
    <s v="Elderly&gt;60"/>
    <s v="Male"/>
    <s v="Married"/>
    <s v="IDP"/>
    <d v="2020-01-27T00:00:00"/>
    <n v="1"/>
    <n v="2"/>
    <s v="Yes"/>
    <n v="0"/>
    <n v="1"/>
    <n v="1"/>
    <s v="2"/>
    <n v="0"/>
    <s v="2"/>
    <n v="0"/>
    <n v="2"/>
    <n v="6"/>
    <n v="1"/>
    <n v="0"/>
    <n v="1"/>
    <n v="3500"/>
    <n v="2500"/>
    <n v="-1000"/>
    <s v="محل الاحذية"/>
    <m/>
    <s v="Primary health care facility"/>
    <m/>
    <b v="1"/>
    <m/>
    <m/>
    <m/>
    <m/>
    <m/>
    <m/>
    <n v="10"/>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s v="not divers"/>
    <s v="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
    <b v="1"/>
    <m/>
    <b v="1"/>
    <b v="1"/>
    <b v="1"/>
    <m/>
    <b v="1"/>
    <m/>
    <m/>
    <m/>
    <m/>
    <n v="5"/>
    <s v="diverse"/>
    <s v="Yes"/>
    <m/>
    <s v="High food prices/no money to buy Market is too far"/>
    <m/>
    <b v="1"/>
    <b v="1"/>
    <m/>
    <m/>
    <m/>
    <m/>
    <m/>
    <s v="Yes"/>
    <m/>
    <s v="Yes"/>
    <s v="High food prices/no money to buy"/>
    <b v="1"/>
    <m/>
    <m/>
    <m/>
    <m/>
    <m/>
    <s v="No – my children don't need this"/>
    <s v="No"/>
    <m/>
    <m/>
    <m/>
    <s v="1"/>
    <s v="1"/>
    <s v="No"/>
    <s v="No - no difficulty"/>
    <s v="No - no difficulty"/>
    <m/>
    <m/>
    <m/>
    <m/>
    <m/>
    <m/>
    <m/>
    <m/>
    <m/>
    <m/>
    <m/>
    <m/>
    <m/>
    <s v="Do not know"/>
    <m/>
    <m/>
    <m/>
    <m/>
    <m/>
    <m/>
    <m/>
    <m/>
    <m/>
    <m/>
    <m/>
    <m/>
    <m/>
    <m/>
    <m/>
    <m/>
    <b v="1"/>
    <m/>
    <m/>
    <m/>
    <m/>
    <m/>
    <m/>
    <m/>
    <m/>
    <m/>
    <m/>
    <m/>
    <m/>
    <m/>
    <m/>
    <m/>
    <m/>
    <m/>
    <m/>
    <m/>
    <s v="Do not know"/>
    <m/>
    <m/>
    <m/>
    <m/>
    <m/>
    <m/>
    <b v="1"/>
    <m/>
    <m/>
    <s v="Maybe"/>
    <m/>
    <s v="Do not know"/>
    <m/>
    <m/>
    <m/>
    <m/>
    <m/>
    <m/>
    <b v="1"/>
    <m/>
    <m/>
    <s v="All services are accessible"/>
    <m/>
    <m/>
    <m/>
    <m/>
    <m/>
    <b v="1"/>
    <m/>
    <m/>
    <m/>
    <s v="Yes"/>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s v="No"/>
    <s v="Too young to enroll in school"/>
    <s v="No barriers"/>
    <m/>
    <m/>
    <m/>
    <m/>
    <m/>
    <m/>
    <m/>
    <m/>
    <b v="1"/>
    <m/>
    <s v="No"/>
    <m/>
    <m/>
    <m/>
    <m/>
    <m/>
    <s v="No"/>
    <m/>
    <s v="uuid:59f558ac-7c50-4116-86aa-80f4290940ff"/>
    <n v="73108763"/>
    <s v="59f558ac-7c50-4116-86aa-80f4290940ff"/>
    <d v="2021-01-20T13:20:15"/>
    <n v="112"/>
    <m/>
    <n v="-1"/>
    <m/>
    <m/>
    <s v="202101191358"/>
    <n v="2243"/>
    <s v="nsenumerator"/>
    <n v="569832"/>
  </r>
  <r>
    <s v="2021-01-20T12:39:11.683+03:00"/>
    <s v="2021-01-20T12:49:07.958+03:00"/>
    <m/>
    <s v="آية بيطار"/>
    <x v="1"/>
    <m/>
    <d v="2021-01-20T00:00:00"/>
    <s v="Idleb"/>
    <s v="All"/>
    <s v="Yes"/>
    <n v="46"/>
    <s v="31-50 Years"/>
    <s v="Male"/>
    <s v="Married"/>
    <s v="Host"/>
    <m/>
    <n v="0"/>
    <n v="0"/>
    <s v="No"/>
    <m/>
    <m/>
    <m/>
    <m/>
    <m/>
    <m/>
    <m/>
    <m/>
    <n v="3"/>
    <n v="0"/>
    <m/>
    <n v="2"/>
    <n v="1500"/>
    <n v="1800"/>
    <n v="300"/>
    <s v="موظفين قطاع تعليمي"/>
    <m/>
    <s v="Primary health care facility"/>
    <m/>
    <b v="1"/>
    <m/>
    <m/>
    <m/>
    <m/>
    <m/>
    <m/>
    <n v="10"/>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No"/>
    <m/>
    <m/>
    <m/>
    <m/>
    <m/>
    <m/>
    <m/>
    <m/>
    <m/>
    <m/>
    <m/>
    <m/>
    <m/>
    <s v="0"/>
    <s v="No"/>
    <s v="No - no difficulty"/>
    <s v="No - no difficulty"/>
    <m/>
    <m/>
    <m/>
    <m/>
    <m/>
    <m/>
    <m/>
    <m/>
    <m/>
    <m/>
    <m/>
    <m/>
    <m/>
    <s v="No problems"/>
    <m/>
    <m/>
    <m/>
    <m/>
    <m/>
    <m/>
    <m/>
    <m/>
    <m/>
    <m/>
    <m/>
    <m/>
    <m/>
    <m/>
    <m/>
    <b v="1"/>
    <m/>
    <m/>
    <m/>
    <m/>
    <m/>
    <m/>
    <m/>
    <m/>
    <m/>
    <m/>
    <m/>
    <m/>
    <m/>
    <m/>
    <m/>
    <m/>
    <m/>
    <m/>
    <m/>
    <m/>
    <s v="Do not know"/>
    <m/>
    <m/>
    <m/>
    <m/>
    <m/>
    <m/>
    <b v="1"/>
    <m/>
    <m/>
    <s v="Yes"/>
    <m/>
    <s v="Health services"/>
    <b v="1"/>
    <m/>
    <m/>
    <m/>
    <m/>
    <m/>
    <m/>
    <m/>
    <m/>
    <s v="Extracurricular activities/women &amp; girls centers Skills building services"/>
    <m/>
    <m/>
    <b v="1"/>
    <b v="1"/>
    <m/>
    <m/>
    <m/>
    <m/>
    <m/>
    <s v="Yes"/>
    <m/>
    <s v="No dangers"/>
    <m/>
    <m/>
    <m/>
    <m/>
    <m/>
    <m/>
    <m/>
    <m/>
    <m/>
    <m/>
    <m/>
    <m/>
    <m/>
    <m/>
    <m/>
    <b v="1"/>
    <m/>
    <m/>
    <m/>
    <s v="Parents"/>
    <m/>
    <m/>
    <m/>
    <m/>
    <b v="1"/>
    <m/>
    <m/>
    <m/>
    <m/>
    <m/>
    <m/>
    <m/>
    <m/>
    <m/>
    <s v="Quraan Entertainement activities Awareness / educational activities / psychosocial support"/>
    <m/>
    <b v="1"/>
    <m/>
    <m/>
    <b v="1"/>
    <b v="1"/>
    <m/>
    <m/>
    <m/>
    <s v="Children separated from their parents Children living on the street Orphans living in the community Child-headed households"/>
    <b v="1"/>
    <b v="1"/>
    <b v="1"/>
    <b v="1"/>
    <m/>
    <m/>
    <m/>
    <m/>
    <m/>
    <m/>
    <m/>
    <m/>
    <m/>
    <m/>
    <m/>
    <m/>
    <m/>
    <m/>
    <m/>
    <m/>
    <m/>
    <m/>
    <m/>
    <m/>
    <m/>
    <m/>
    <m/>
    <m/>
    <s v="uuid:6f499046-0770-426f-a8cd-43685bcffe2e"/>
    <n v="73108767"/>
    <s v="6f499046-0770-426f-a8cd-43685bcffe2e"/>
    <d v="2021-01-20T13:20:16"/>
    <n v="113"/>
    <m/>
    <n v="-1"/>
    <m/>
    <m/>
    <s v="202101191358"/>
    <n v="596"/>
    <s v="nsenumerator"/>
    <n v="569832"/>
  </r>
  <r>
    <s v="2021-01-20T13:07:11.879+03:00"/>
    <s v="2021-01-20T13:18:25.724+03:00"/>
    <m/>
    <s v="آية بيطار"/>
    <x v="1"/>
    <m/>
    <d v="2021-01-20T00:00:00"/>
    <s v="Idleb"/>
    <s v="All"/>
    <s v="Yes"/>
    <n v="35"/>
    <s v="31-50 Years"/>
    <s v="Male"/>
    <s v="Married"/>
    <s v="IDP"/>
    <d v="2018-01-01T00:00:00"/>
    <n v="0"/>
    <n v="0"/>
    <s v="Yes"/>
    <n v="0"/>
    <n v="0"/>
    <n v="1"/>
    <s v="1"/>
    <n v="2"/>
    <s v="3"/>
    <n v="2"/>
    <n v="5"/>
    <n v="7"/>
    <n v="0"/>
    <n v="0"/>
    <n v="1"/>
    <n v="3500"/>
    <n v="1500"/>
    <n v="-2000"/>
    <s v="عامل "/>
    <m/>
    <s v="Primary health care facility"/>
    <m/>
    <b v="1"/>
    <m/>
    <m/>
    <m/>
    <m/>
    <m/>
    <m/>
    <n v="10"/>
    <s v="Walking"/>
    <m/>
    <s v="Do not know"/>
    <s v="Do not know"/>
    <s v="Inaccessible due to cost"/>
    <m/>
    <m/>
    <m/>
    <b v="1"/>
    <m/>
    <m/>
    <m/>
    <m/>
    <m/>
    <m/>
    <m/>
    <s v="No"/>
    <m/>
    <m/>
    <m/>
    <m/>
    <s v="No"/>
    <m/>
    <m/>
    <m/>
    <m/>
    <m/>
    <m/>
    <m/>
    <m/>
    <m/>
    <m/>
    <m/>
    <m/>
    <m/>
    <m/>
    <m/>
    <s v="I don't know"/>
    <m/>
    <m/>
    <m/>
    <m/>
    <m/>
    <b v="1"/>
    <m/>
    <m/>
    <s v="Do not know"/>
    <m/>
    <m/>
    <m/>
    <m/>
    <m/>
    <m/>
    <m/>
    <m/>
    <m/>
    <s v="Hospital for normal delivery"/>
    <m/>
    <m/>
    <m/>
    <m/>
    <m/>
    <b v="1"/>
    <m/>
    <m/>
    <m/>
    <m/>
    <m/>
    <m/>
    <m/>
    <m/>
    <m/>
    <m/>
    <m/>
    <m/>
    <m/>
    <m/>
    <m/>
    <m/>
    <m/>
    <s v="No – this is not something me or anyone in my household would attend"/>
    <m/>
    <m/>
    <m/>
    <m/>
    <m/>
    <m/>
    <m/>
    <m/>
    <m/>
    <m/>
    <m/>
    <m/>
    <m/>
    <m/>
    <m/>
    <m/>
    <m/>
    <s v="Legumes and nuts e.g. hommos, fouls, beans, chick peas, lentils"/>
    <m/>
    <b v="1"/>
    <m/>
    <m/>
    <m/>
    <m/>
    <m/>
    <m/>
    <m/>
    <m/>
    <m/>
    <n v="1"/>
    <s v="not divers"/>
    <s v="Yes"/>
    <m/>
    <s v="High food prices/no money to buy"/>
    <m/>
    <b v="1"/>
    <m/>
    <m/>
    <m/>
    <m/>
    <m/>
    <m/>
    <s v="Yes"/>
    <m/>
    <s v="No"/>
    <m/>
    <m/>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Skills building services"/>
    <m/>
    <m/>
    <b v="1"/>
    <m/>
    <m/>
    <m/>
    <m/>
    <m/>
    <m/>
    <s v="Do not know"/>
    <m/>
    <m/>
    <m/>
    <m/>
    <m/>
    <m/>
    <b v="1"/>
    <m/>
    <m/>
    <s v="Yes"/>
    <m/>
    <s v="Do not know"/>
    <m/>
    <m/>
    <m/>
    <m/>
    <m/>
    <m/>
    <m/>
    <m/>
    <m/>
    <m/>
    <m/>
    <m/>
    <m/>
    <m/>
    <m/>
    <m/>
    <b v="1"/>
    <m/>
    <m/>
    <s v="Parents Relatives"/>
    <m/>
    <m/>
    <m/>
    <m/>
    <b v="1"/>
    <b v="1"/>
    <m/>
    <m/>
    <m/>
    <m/>
    <m/>
    <m/>
    <m/>
    <m/>
    <s v="Quraan Entertainement activities"/>
    <m/>
    <b v="1"/>
    <m/>
    <m/>
    <m/>
    <b v="1"/>
    <m/>
    <m/>
    <m/>
    <s v="Children separated from their parents Orphans living in the community Child-headed households Children living on the street"/>
    <b v="1"/>
    <b v="1"/>
    <b v="1"/>
    <b v="1"/>
    <m/>
    <m/>
    <m/>
    <s v="Yes"/>
    <m/>
    <s v="No services"/>
    <m/>
    <m/>
    <m/>
    <m/>
    <m/>
    <b v="1"/>
    <m/>
    <m/>
    <m/>
    <m/>
    <s v="No"/>
    <m/>
    <m/>
    <s v="No"/>
    <m/>
    <m/>
    <s v="No"/>
    <m/>
    <s v="uuid:677f1cb0-eee4-4e38-9caa-fba24b0c1dff"/>
    <n v="73108771"/>
    <s v="677f1cb0-eee4-4e38-9caa-fba24b0c1dff"/>
    <d v="2021-01-20T13:20:18"/>
    <n v="114"/>
    <m/>
    <n v="-1"/>
    <m/>
    <m/>
    <s v="202101191358"/>
    <n v="674"/>
    <s v="nsenumerator"/>
    <n v="569832"/>
  </r>
  <r>
    <s v="2021-01-20T13:46:48.649+03:00"/>
    <s v="2021-01-20T13:56:35.623+03:00"/>
    <m/>
    <s v="آية بيطار"/>
    <x v="1"/>
    <m/>
    <d v="2021-01-20T00:00:00"/>
    <s v="Idleb"/>
    <s v="All"/>
    <s v="Yes"/>
    <n v="35"/>
    <s v="31-50 Years"/>
    <s v="Male"/>
    <s v="Married"/>
    <s v="IDP"/>
    <d v="2019-01-20T00:00:00"/>
    <n v="1"/>
    <n v="2"/>
    <s v="Yes"/>
    <n v="0"/>
    <n v="1"/>
    <n v="1"/>
    <s v="2"/>
    <n v="2"/>
    <s v="4"/>
    <n v="1"/>
    <n v="5"/>
    <n v="12"/>
    <n v="1"/>
    <n v="0"/>
    <n v="2"/>
    <n v="3500"/>
    <n v="1800"/>
    <n v="-1700"/>
    <s v="شغل خاص ...شغل منظمة"/>
    <m/>
    <s v="Hospital"/>
    <b v="1"/>
    <m/>
    <m/>
    <m/>
    <m/>
    <m/>
    <m/>
    <m/>
    <n v="5"/>
    <s v="Walking"/>
    <m/>
    <s v="Yes"/>
    <s v="نسائية داخلية"/>
    <s v="Inaccessible due to cost Not available in the market at all"/>
    <m/>
    <m/>
    <b v="1"/>
    <b v="1"/>
    <m/>
    <m/>
    <m/>
    <m/>
    <m/>
    <m/>
    <m/>
    <s v="No"/>
    <m/>
    <m/>
    <m/>
    <m/>
    <s v="No"/>
    <m/>
    <m/>
    <m/>
    <m/>
    <m/>
    <m/>
    <m/>
    <m/>
    <m/>
    <m/>
    <m/>
    <m/>
    <m/>
    <m/>
    <m/>
    <s v="Non communicable diseases (NCD) drugs (chronic, cardiac, diabetes, hyper-tension, asthma) Reproductive health medicines"/>
    <b v="1"/>
    <m/>
    <b v="1"/>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Fruit (all types)"/>
    <b v="1"/>
    <b v="1"/>
    <m/>
    <b v="1"/>
    <m/>
    <m/>
    <m/>
    <m/>
    <m/>
    <m/>
    <m/>
    <n v="3"/>
    <s v="not divers"/>
    <s v="Cereals or tubers (maize, porridge, rice, pasta, bread, rice, bulger, frikeh, kaak, pasta, indomy (noodles), manakish, thick grain-based porridge, potatoes, etc) Vegetables (including leafy vegetables) Fruit (all types)"/>
    <b v="1"/>
    <m/>
    <b v="1"/>
    <b v="1"/>
    <m/>
    <m/>
    <m/>
    <m/>
    <m/>
    <m/>
    <m/>
    <n v="3"/>
    <s v="not divers"/>
    <s v="Yes"/>
    <m/>
    <s v="Market is too far High food prices/no money to buy"/>
    <m/>
    <b v="1"/>
    <b v="1"/>
    <m/>
    <m/>
    <m/>
    <m/>
    <m/>
    <s v="Yes"/>
    <m/>
    <s v="No"/>
    <m/>
    <m/>
    <m/>
    <m/>
    <m/>
    <m/>
    <m/>
    <s v="No – my children don't need this"/>
    <s v="No"/>
    <m/>
    <m/>
    <m/>
    <s v="1"/>
    <s v="1"/>
    <s v="No"/>
    <s v="No - no difficulty"/>
    <s v="No - no difficulty"/>
    <m/>
    <m/>
    <m/>
    <m/>
    <m/>
    <m/>
    <m/>
    <m/>
    <m/>
    <m/>
    <m/>
    <m/>
    <m/>
    <s v="No problems"/>
    <m/>
    <m/>
    <m/>
    <m/>
    <m/>
    <m/>
    <m/>
    <m/>
    <m/>
    <m/>
    <m/>
    <m/>
    <m/>
    <m/>
    <m/>
    <b v="1"/>
    <m/>
    <m/>
    <m/>
    <m/>
    <m/>
    <m/>
    <m/>
    <m/>
    <m/>
    <m/>
    <m/>
    <m/>
    <m/>
    <m/>
    <m/>
    <m/>
    <m/>
    <m/>
    <m/>
    <m/>
    <s v="Do not know"/>
    <m/>
    <m/>
    <m/>
    <m/>
    <m/>
    <m/>
    <b v="1"/>
    <m/>
    <m/>
    <s v="Maybe"/>
    <m/>
    <s v="Extracurricular activities/women &amp; girls centers"/>
    <m/>
    <m/>
    <m/>
    <b v="1"/>
    <m/>
    <m/>
    <m/>
    <m/>
    <m/>
    <s v="Skills building services Educational services"/>
    <m/>
    <b v="1"/>
    <b v="1"/>
    <m/>
    <m/>
    <m/>
    <m/>
    <m/>
    <m/>
    <s v="Yes"/>
    <m/>
    <s v="Neglect"/>
    <m/>
    <m/>
    <m/>
    <m/>
    <m/>
    <m/>
    <m/>
    <m/>
    <b v="1"/>
    <m/>
    <m/>
    <m/>
    <m/>
    <m/>
    <m/>
    <m/>
    <m/>
    <m/>
    <m/>
    <s v="Parents"/>
    <m/>
    <m/>
    <m/>
    <m/>
    <b v="1"/>
    <m/>
    <m/>
    <m/>
    <m/>
    <m/>
    <m/>
    <m/>
    <m/>
    <m/>
    <s v="Quraan Awareness / educational activities / psychosocial support Entertainement activities"/>
    <m/>
    <b v="1"/>
    <m/>
    <m/>
    <b v="1"/>
    <b v="1"/>
    <m/>
    <m/>
    <m/>
    <s v="I don't know"/>
    <m/>
    <m/>
    <m/>
    <m/>
    <m/>
    <m/>
    <b v="1"/>
    <s v="Yes"/>
    <m/>
    <s v="No barriers"/>
    <m/>
    <m/>
    <m/>
    <m/>
    <m/>
    <m/>
    <m/>
    <m/>
    <b v="1"/>
    <m/>
    <s v="No"/>
    <m/>
    <m/>
    <s v="No"/>
    <m/>
    <m/>
    <s v="No"/>
    <m/>
    <s v="uuid:e8babdcb-0702-47d0-8f21-4f404b8d9956"/>
    <n v="73108774"/>
    <s v="e8babdcb-0702-47d0-8f21-4f404b8d9956"/>
    <d v="2021-01-20T13:20:19"/>
    <n v="115"/>
    <m/>
    <n v="-1"/>
    <m/>
    <m/>
    <s v="202101191358"/>
    <n v="587"/>
    <s v="nsenumerator"/>
    <n v="569832"/>
  </r>
  <r>
    <s v="2021-01-20T14:04:11.710+03:00"/>
    <s v="2021-01-20T14:16:01.496+03:00"/>
    <m/>
    <s v="آية بيطار"/>
    <x v="1"/>
    <m/>
    <d v="2021-01-20T00:00:00"/>
    <s v="Idleb"/>
    <s v="All"/>
    <s v="Yes"/>
    <n v="43"/>
    <s v="31-50 Years"/>
    <s v="Male"/>
    <s v="Married"/>
    <s v="Host"/>
    <m/>
    <n v="1"/>
    <n v="0"/>
    <s v="Yes"/>
    <n v="0"/>
    <n v="0"/>
    <n v="0"/>
    <s v="0"/>
    <n v="0"/>
    <s v="0"/>
    <n v="2"/>
    <n v="2"/>
    <n v="6"/>
    <n v="0"/>
    <n v="0"/>
    <n v="1"/>
    <n v="4000"/>
    <n v="5000"/>
    <n v="1000"/>
    <s v="موظف بقطاع الصة"/>
    <m/>
    <s v="Primary health care facility"/>
    <m/>
    <b v="1"/>
    <m/>
    <m/>
    <m/>
    <m/>
    <m/>
    <m/>
    <n v="5"/>
    <s v="Walking"/>
    <m/>
    <s v="Yes"/>
    <s v="Do not know"/>
    <s v="There are no significant difficulties"/>
    <m/>
    <m/>
    <m/>
    <m/>
    <m/>
    <m/>
    <m/>
    <m/>
    <m/>
    <b v="1"/>
    <m/>
    <s v="Yes"/>
    <s v="No"/>
    <m/>
    <s v="Do not know"/>
    <m/>
    <s v="No"/>
    <m/>
    <m/>
    <m/>
    <m/>
    <m/>
    <m/>
    <m/>
    <m/>
    <m/>
    <m/>
    <m/>
    <m/>
    <m/>
    <m/>
    <m/>
    <s v="Drugs are mostly available"/>
    <m/>
    <m/>
    <m/>
    <m/>
    <m/>
    <m/>
    <b v="1"/>
    <m/>
    <s v="Yes"/>
    <m/>
    <m/>
    <m/>
    <m/>
    <m/>
    <m/>
    <m/>
    <m/>
    <m/>
    <s v="At private primary health care centre/hospital"/>
    <m/>
    <m/>
    <m/>
    <m/>
    <b v="1"/>
    <m/>
    <m/>
    <m/>
    <m/>
    <m/>
    <m/>
    <m/>
    <m/>
    <m/>
    <m/>
    <m/>
    <m/>
    <m/>
    <m/>
    <m/>
    <m/>
    <m/>
    <m/>
    <s v="No – this is not something me or anyone in my household would attend"/>
    <m/>
    <m/>
    <m/>
    <s v="Cereals or tubers (maize, porridge, rice, pasta, bread, rice, bulger, frikeh, kaak, pasta, indomy (noodles), manakish, thick grain-based porridge, potatoes, etc) Meat, Poultry, Offal (beef, goat, lamb, poultry), etc)"/>
    <b v="1"/>
    <m/>
    <m/>
    <m/>
    <b v="1"/>
    <m/>
    <m/>
    <m/>
    <m/>
    <m/>
    <m/>
    <n v="2"/>
    <s v="not divers"/>
    <m/>
    <m/>
    <m/>
    <m/>
    <m/>
    <m/>
    <m/>
    <m/>
    <m/>
    <m/>
    <m/>
    <m/>
    <m/>
    <m/>
    <s v="Yes"/>
    <m/>
    <s v="No barriers, satisfied with food available"/>
    <b v="1"/>
    <m/>
    <m/>
    <m/>
    <m/>
    <m/>
    <m/>
    <m/>
    <s v="Yes"/>
    <m/>
    <s v="Do not know"/>
    <m/>
    <m/>
    <m/>
    <m/>
    <m/>
    <m/>
    <m/>
    <m/>
    <m/>
    <m/>
    <m/>
    <m/>
    <s v="0"/>
    <s v="1"/>
    <s v="No"/>
    <s v="No - no difficulty"/>
    <s v="No - no difficulty"/>
    <m/>
    <m/>
    <m/>
    <m/>
    <m/>
    <m/>
    <m/>
    <m/>
    <m/>
    <m/>
    <m/>
    <m/>
    <m/>
    <s v="No problems"/>
    <m/>
    <m/>
    <m/>
    <m/>
    <m/>
    <m/>
    <m/>
    <m/>
    <m/>
    <m/>
    <m/>
    <m/>
    <m/>
    <m/>
    <m/>
    <b v="1"/>
    <m/>
    <m/>
    <m/>
    <m/>
    <m/>
    <m/>
    <m/>
    <m/>
    <m/>
    <m/>
    <m/>
    <m/>
    <m/>
    <m/>
    <m/>
    <m/>
    <m/>
    <m/>
    <m/>
    <m/>
    <s v="No obstacles"/>
    <m/>
    <m/>
    <m/>
    <m/>
    <m/>
    <m/>
    <m/>
    <b v="1"/>
    <m/>
    <s v="Maybe"/>
    <m/>
    <s v="All services are accessible"/>
    <m/>
    <m/>
    <m/>
    <m/>
    <m/>
    <b v="1"/>
    <m/>
    <m/>
    <m/>
    <s v="All services are accessible"/>
    <m/>
    <m/>
    <m/>
    <m/>
    <m/>
    <b v="1"/>
    <m/>
    <m/>
    <m/>
    <s v="Yes"/>
    <m/>
    <s v="No dangers"/>
    <m/>
    <m/>
    <m/>
    <m/>
    <m/>
    <m/>
    <m/>
    <m/>
    <m/>
    <m/>
    <m/>
    <m/>
    <m/>
    <m/>
    <m/>
    <b v="1"/>
    <m/>
    <m/>
    <m/>
    <s v="Parents Relatives"/>
    <m/>
    <m/>
    <m/>
    <m/>
    <b v="1"/>
    <b v="1"/>
    <m/>
    <m/>
    <m/>
    <m/>
    <m/>
    <m/>
    <m/>
    <m/>
    <s v="Awareness / educational activities / psychosocial support Entertainement activities"/>
    <m/>
    <m/>
    <m/>
    <m/>
    <b v="1"/>
    <b v="1"/>
    <m/>
    <m/>
    <m/>
    <s v="Children separated from their parents Children living on the street"/>
    <b v="1"/>
    <b v="1"/>
    <m/>
    <m/>
    <m/>
    <m/>
    <m/>
    <s v="Yes"/>
    <m/>
    <s v="No barriers"/>
    <m/>
    <m/>
    <m/>
    <m/>
    <m/>
    <m/>
    <m/>
    <m/>
    <b v="1"/>
    <m/>
    <m/>
    <m/>
    <m/>
    <s v="No"/>
    <m/>
    <m/>
    <s v="No"/>
    <m/>
    <s v="uuid:6251537b-e424-4cbc-b47a-3897093a8379"/>
    <n v="73108777"/>
    <s v="6251537b-e424-4cbc-b47a-3897093a8379"/>
    <d v="2021-01-20T13:20:21"/>
    <n v="116"/>
    <m/>
    <n v="-1"/>
    <m/>
    <m/>
    <s v="202101191358"/>
    <n v="710"/>
    <s v="nsenumerator"/>
    <n v="569832"/>
  </r>
  <r>
    <s v="2021-01-21T10:19:05.660+02:00"/>
    <s v="2021-01-21T10:53:11.443+02:00"/>
    <m/>
    <s v="خلود عساف"/>
    <x v="1"/>
    <m/>
    <d v="2021-01-21T00:00:00"/>
    <s v="Idleb"/>
    <s v="All"/>
    <s v="Yes"/>
    <n v="50"/>
    <s v="31-50 Years"/>
    <s v="Male"/>
    <s v="Married"/>
    <s v="IDP"/>
    <d v="2018-01-21T00:00:00"/>
    <n v="0"/>
    <n v="1"/>
    <s v="No"/>
    <m/>
    <m/>
    <m/>
    <m/>
    <m/>
    <m/>
    <m/>
    <m/>
    <n v="4"/>
    <n v="1"/>
    <m/>
    <n v="1"/>
    <n v="1000"/>
    <n v="800"/>
    <n v="-200"/>
    <s v="عمل حر"/>
    <m/>
    <s v="Hospital Primary health care facility"/>
    <b v="1"/>
    <b v="1"/>
    <m/>
    <m/>
    <m/>
    <m/>
    <m/>
    <m/>
    <n v="10"/>
    <s v="Walking"/>
    <m/>
    <s v="Do not know"/>
    <s v="عيادة سنية وعصبية"/>
    <s v="Inaccessible due to cost"/>
    <m/>
    <m/>
    <m/>
    <b v="1"/>
    <m/>
    <m/>
    <m/>
    <m/>
    <m/>
    <m/>
    <m/>
    <s v="Yes"/>
    <s v="No"/>
    <m/>
    <s v="Do not know"/>
    <m/>
    <s v="Yes"/>
    <s v="Yes"/>
    <m/>
    <s v="Yes"/>
    <s v="Yes"/>
    <m/>
    <m/>
    <m/>
    <m/>
    <m/>
    <m/>
    <m/>
    <m/>
    <m/>
    <m/>
    <m/>
    <s v="Non communicable diseases (NCD) drugs (chronic, cardiac, diabetes, hyper-tension, asthma) Antibiotic"/>
    <b v="1"/>
    <m/>
    <m/>
    <b v="1"/>
    <m/>
    <m/>
    <m/>
    <m/>
    <s v="Yes"/>
    <m/>
    <m/>
    <m/>
    <m/>
    <m/>
    <m/>
    <m/>
    <m/>
    <m/>
    <s v="At home with skilled birth attendant Hospital for normal delivery"/>
    <m/>
    <b v="1"/>
    <m/>
    <m/>
    <m/>
    <b v="1"/>
    <m/>
    <m/>
    <m/>
    <m/>
    <s v="حسب رأي المستفيدة ان الولادة في المنزل تتيح لها الراحة التامة والخصوصية التامة لها"/>
    <m/>
    <m/>
    <m/>
    <m/>
    <m/>
    <m/>
    <m/>
    <m/>
    <m/>
    <m/>
    <m/>
    <m/>
    <s v="No – there is nothing like this in my community"/>
    <m/>
    <m/>
    <m/>
    <m/>
    <m/>
    <m/>
    <m/>
    <m/>
    <m/>
    <m/>
    <m/>
    <m/>
    <m/>
    <m/>
    <m/>
    <m/>
    <m/>
    <m/>
    <m/>
    <m/>
    <m/>
    <m/>
    <m/>
    <m/>
    <m/>
    <m/>
    <m/>
    <m/>
    <m/>
    <m/>
    <m/>
    <s v="Yes"/>
    <m/>
    <s v="High food prices/no money to buy"/>
    <m/>
    <b v="1"/>
    <m/>
    <m/>
    <m/>
    <m/>
    <m/>
    <m/>
    <s v="Yes"/>
    <m/>
    <s v="No"/>
    <m/>
    <m/>
    <m/>
    <m/>
    <m/>
    <m/>
    <m/>
    <m/>
    <m/>
    <m/>
    <m/>
    <m/>
    <m/>
    <s v="0"/>
    <s v="No"/>
    <s v="No - no difficulty"/>
    <s v="No - no difficulty"/>
    <m/>
    <m/>
    <m/>
    <m/>
    <m/>
    <m/>
    <m/>
    <m/>
    <m/>
    <m/>
    <m/>
    <m/>
    <m/>
    <s v="Fear Econimic Sadness Anxiety"/>
    <b v="1"/>
    <m/>
    <b v="1"/>
    <m/>
    <b v="1"/>
    <b v="1"/>
    <m/>
    <m/>
    <m/>
    <m/>
    <m/>
    <m/>
    <m/>
    <m/>
    <m/>
    <m/>
    <m/>
    <m/>
    <s v="Adult Women Children"/>
    <b v="1"/>
    <m/>
    <b v="1"/>
    <m/>
    <s v="النساء تكون عاطفية اكثر من الرجال"/>
    <s v="Speaking to a family member Prayer"/>
    <b v="1"/>
    <m/>
    <m/>
    <b v="1"/>
    <m/>
    <m/>
    <m/>
    <m/>
    <m/>
    <m/>
    <m/>
    <s v="Do not know"/>
    <m/>
    <m/>
    <m/>
    <m/>
    <m/>
    <m/>
    <b v="1"/>
    <m/>
    <m/>
    <s v="Maybe"/>
    <m/>
    <s v="Skills building services Educational services"/>
    <m/>
    <b v="1"/>
    <b v="1"/>
    <m/>
    <m/>
    <m/>
    <m/>
    <m/>
    <s v="Due to transportation issues / far distance of facilities"/>
    <s v="All services are accessible"/>
    <m/>
    <m/>
    <m/>
    <m/>
    <m/>
    <b v="1"/>
    <m/>
    <m/>
    <m/>
    <s v="Yes"/>
    <m/>
    <s v="Kidnapping Sexual abuse Neglect"/>
    <b v="1"/>
    <m/>
    <m/>
    <m/>
    <m/>
    <m/>
    <m/>
    <m/>
    <b v="1"/>
    <b v="1"/>
    <m/>
    <m/>
    <m/>
    <m/>
    <m/>
    <m/>
    <m/>
    <m/>
    <m/>
    <s v="Parents School teachers"/>
    <m/>
    <m/>
    <m/>
    <b v="1"/>
    <b v="1"/>
    <m/>
    <m/>
    <m/>
    <m/>
    <m/>
    <m/>
    <m/>
    <m/>
    <m/>
    <s v="Sport activity Quraan Awareness / educational activities / psychosocial support"/>
    <b v="1"/>
    <b v="1"/>
    <m/>
    <m/>
    <b v="1"/>
    <m/>
    <m/>
    <m/>
    <m/>
    <s v="I don't know"/>
    <m/>
    <m/>
    <m/>
    <m/>
    <m/>
    <m/>
    <b v="1"/>
    <m/>
    <m/>
    <m/>
    <m/>
    <m/>
    <m/>
    <m/>
    <m/>
    <m/>
    <m/>
    <m/>
    <m/>
    <m/>
    <m/>
    <m/>
    <m/>
    <m/>
    <m/>
    <m/>
    <m/>
    <m/>
    <s v="uuid:fe019957-5895-4805-b7cf-29bd026b84a8"/>
    <n v="73148196"/>
    <s v="fe019957-5895-4805-b7cf-29bd026b84a8"/>
    <d v="2021-01-21T10:12:04"/>
    <n v="117"/>
    <m/>
    <n v="-1"/>
    <m/>
    <m/>
    <s v="202101191358"/>
    <n v="2046"/>
    <s v="nsenumerator"/>
    <n v="569832"/>
  </r>
  <r>
    <s v="2021-01-21T10:58:18.211+02:00"/>
    <s v="2021-01-21T11:24:50.761+02:00"/>
    <m/>
    <s v="مصطفى فائز يازجي"/>
    <x v="1"/>
    <m/>
    <d v="2021-01-21T00:00:00"/>
    <s v="Idleb"/>
    <s v="All"/>
    <s v="Yes"/>
    <n v="38"/>
    <s v="31-50 Years"/>
    <s v="Female"/>
    <s v="Married"/>
    <s v="IDP"/>
    <d v="2017-05-10T00:00:00"/>
    <n v="1"/>
    <n v="0"/>
    <s v="Yes"/>
    <n v="1"/>
    <n v="0"/>
    <n v="1"/>
    <s v="1"/>
    <n v="1"/>
    <s v="3"/>
    <n v="0"/>
    <n v="3"/>
    <n v="5"/>
    <n v="0"/>
    <n v="0"/>
    <n v="0"/>
    <n v="2500"/>
    <n v="2000"/>
    <n v="-500"/>
    <s v="عمل خاص في محل احذية "/>
    <m/>
    <s v="Hospital"/>
    <b v="1"/>
    <m/>
    <m/>
    <m/>
    <m/>
    <m/>
    <m/>
    <m/>
    <n v="15"/>
    <s v="Motorcycle"/>
    <m/>
    <s v="No"/>
    <s v="Do not know"/>
    <s v="Inaccessible due to cost Most types of medicines are not available in the market"/>
    <m/>
    <b v="1"/>
    <m/>
    <b v="1"/>
    <m/>
    <m/>
    <m/>
    <m/>
    <m/>
    <m/>
    <m/>
    <s v="Do not know"/>
    <m/>
    <m/>
    <m/>
    <m/>
    <s v="Yes"/>
    <s v="Yes"/>
    <m/>
    <s v="Yes"/>
    <s v="No"/>
    <s v="Inaccessible due to cost Most types of medicines are not available in the market"/>
    <m/>
    <b v="1"/>
    <m/>
    <b v="1"/>
    <m/>
    <m/>
    <m/>
    <m/>
    <m/>
    <m/>
    <s v="Non communicable diseases (NCD) drugs (chronic, cardiac, diabetes, hyper-tension, asthma) Pediatric medicine"/>
    <b v="1"/>
    <b v="1"/>
    <m/>
    <m/>
    <m/>
    <m/>
    <m/>
    <m/>
    <s v="Yes"/>
    <m/>
    <m/>
    <m/>
    <m/>
    <m/>
    <m/>
    <m/>
    <m/>
    <m/>
    <s v="At private primary health care centre/hospital"/>
    <m/>
    <m/>
    <m/>
    <m/>
    <b v="1"/>
    <m/>
    <m/>
    <m/>
    <m/>
    <m/>
    <m/>
    <s v="No"/>
    <m/>
    <m/>
    <m/>
    <m/>
    <m/>
    <m/>
    <m/>
    <m/>
    <m/>
    <m/>
    <m/>
    <s v="Yes – someone in my household has"/>
    <s v="One Time"/>
    <m/>
    <m/>
    <s v="Fruit (all types) Sugar, Honey, sugar products Condiments (spices, tea, coffee, sauces etc) or other miscellaneous food"/>
    <m/>
    <m/>
    <m/>
    <b v="1"/>
    <m/>
    <m/>
    <m/>
    <m/>
    <b v="1"/>
    <m/>
    <b v="1"/>
    <n v="3"/>
    <s v="not divers"/>
    <s v="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
    <b v="1"/>
    <m/>
    <b v="1"/>
    <b v="1"/>
    <m/>
    <m/>
    <m/>
    <m/>
    <b v="1"/>
    <m/>
    <b v="1"/>
    <n v="5"/>
    <s v="diverse"/>
    <s v="Yes"/>
    <m/>
    <s v="High food prices/no money to buy"/>
    <m/>
    <b v="1"/>
    <m/>
    <m/>
    <m/>
    <m/>
    <m/>
    <m/>
    <s v="Yes"/>
    <m/>
    <s v="Do not know"/>
    <m/>
    <m/>
    <m/>
    <m/>
    <m/>
    <m/>
    <m/>
    <s v="No – my children don't need this"/>
    <s v="No"/>
    <s v="No"/>
    <m/>
    <m/>
    <s v="0"/>
    <s v="1"/>
    <s v="No"/>
    <s v="No - no difficulty"/>
    <s v="No - no difficulty"/>
    <m/>
    <m/>
    <m/>
    <m/>
    <m/>
    <m/>
    <m/>
    <m/>
    <m/>
    <m/>
    <m/>
    <m/>
    <m/>
    <s v="Econimic Problems Concentrating Sadness Fear"/>
    <b v="1"/>
    <m/>
    <b v="1"/>
    <m/>
    <b v="1"/>
    <m/>
    <m/>
    <m/>
    <m/>
    <m/>
    <m/>
    <m/>
    <b v="1"/>
    <m/>
    <m/>
    <m/>
    <m/>
    <m/>
    <s v="Adult Women Children"/>
    <b v="1"/>
    <m/>
    <b v="1"/>
    <m/>
    <s v="قلة الوعي "/>
    <s v="Speaking to a family member"/>
    <b v="1"/>
    <m/>
    <m/>
    <m/>
    <m/>
    <m/>
    <m/>
    <m/>
    <m/>
    <m/>
    <m/>
    <s v="Accessibility Availability"/>
    <m/>
    <m/>
    <b v="1"/>
    <b v="1"/>
    <m/>
    <m/>
    <m/>
    <m/>
    <m/>
    <s v="No"/>
    <s v="لست بحاجة "/>
    <s v="Educational services"/>
    <m/>
    <b v="1"/>
    <m/>
    <m/>
    <m/>
    <m/>
    <m/>
    <m/>
    <m/>
    <s v="Educational services Skills building services"/>
    <m/>
    <b v="1"/>
    <b v="1"/>
    <m/>
    <m/>
    <m/>
    <m/>
    <m/>
    <m/>
    <s v="Yes"/>
    <m/>
    <s v="Kidnapping School dropout Neglect"/>
    <b v="1"/>
    <m/>
    <m/>
    <b v="1"/>
    <m/>
    <m/>
    <m/>
    <m/>
    <b v="1"/>
    <m/>
    <m/>
    <m/>
    <m/>
    <m/>
    <m/>
    <m/>
    <m/>
    <m/>
    <m/>
    <s v="Parents Relatives"/>
    <m/>
    <m/>
    <m/>
    <m/>
    <b v="1"/>
    <b v="1"/>
    <m/>
    <m/>
    <m/>
    <m/>
    <m/>
    <m/>
    <m/>
    <m/>
    <s v="Awareness / educational activities / psychosocial support Entertainement activities Hand crafts"/>
    <m/>
    <m/>
    <b v="1"/>
    <m/>
    <b v="1"/>
    <b v="1"/>
    <m/>
    <m/>
    <m/>
    <s v="I don't know"/>
    <m/>
    <m/>
    <m/>
    <m/>
    <m/>
    <m/>
    <b v="1"/>
    <s v="Yes"/>
    <m/>
    <s v="Lack of transportation Lack of awareness"/>
    <b v="1"/>
    <m/>
    <b v="1"/>
    <m/>
    <m/>
    <m/>
    <m/>
    <m/>
    <m/>
    <m/>
    <s v="No"/>
    <m/>
    <m/>
    <m/>
    <m/>
    <m/>
    <s v="No"/>
    <m/>
    <s v="uuid:86b2914c-6318-4aa7-80e7-79bb6b825f5b"/>
    <n v="73148197"/>
    <s v="86b2914c-6318-4aa7-80e7-79bb6b825f5b"/>
    <d v="2021-01-21T10:12:05"/>
    <n v="118"/>
    <m/>
    <n v="-1"/>
    <m/>
    <m/>
    <s v="202101191358"/>
    <n v="1592"/>
    <s v="nsenumerator"/>
    <n v="569832"/>
  </r>
  <r>
    <s v="2021-01-21T10:31:33.054+03:00"/>
    <s v="2021-01-21T11:12:44.530+03:00"/>
    <m/>
    <s v="محمد شيخ حسين"/>
    <x v="1"/>
    <m/>
    <d v="2021-01-21T00:00:00"/>
    <s v="Idleb"/>
    <s v="All"/>
    <s v="Yes"/>
    <n v="43"/>
    <s v="31-50 Years"/>
    <s v="Female"/>
    <s v="Married"/>
    <s v="IDP"/>
    <d v="2017-03-14T00:00:00"/>
    <n v="1"/>
    <n v="0"/>
    <s v="Yes"/>
    <n v="0"/>
    <n v="1"/>
    <n v="0"/>
    <s v="1"/>
    <n v="3"/>
    <s v="4"/>
    <n v="1"/>
    <n v="5"/>
    <n v="7"/>
    <n v="0"/>
    <n v="0"/>
    <n v="1"/>
    <n v="3000"/>
    <n v="100"/>
    <n v="-2900"/>
    <s v="مساعدات"/>
    <m/>
    <s v="Hospital Primary health care facility"/>
    <b v="1"/>
    <b v="1"/>
    <m/>
    <m/>
    <m/>
    <m/>
    <m/>
    <m/>
    <n v="3"/>
    <s v="Walking"/>
    <m/>
    <s v="Yes"/>
    <s v="Do not know"/>
    <s v="Most types of medicines are not available in the market Not available in the market at all Inaccessible due to cost Expired medicine"/>
    <m/>
    <b v="1"/>
    <b v="1"/>
    <b v="1"/>
    <m/>
    <m/>
    <b v="1"/>
    <m/>
    <m/>
    <m/>
    <m/>
    <s v="No"/>
    <m/>
    <m/>
    <m/>
    <m/>
    <s v="No"/>
    <m/>
    <m/>
    <m/>
    <m/>
    <m/>
    <m/>
    <m/>
    <m/>
    <m/>
    <m/>
    <m/>
    <m/>
    <m/>
    <m/>
    <m/>
    <s v="Pediatric medicine"/>
    <m/>
    <b v="1"/>
    <m/>
    <m/>
    <m/>
    <m/>
    <m/>
    <m/>
    <s v="Yes"/>
    <m/>
    <m/>
    <m/>
    <m/>
    <m/>
    <m/>
    <m/>
    <m/>
    <m/>
    <s v="Hospital for normal delivery"/>
    <m/>
    <m/>
    <m/>
    <m/>
    <m/>
    <b v="1"/>
    <m/>
    <m/>
    <m/>
    <m/>
    <m/>
    <m/>
    <m/>
    <m/>
    <m/>
    <m/>
    <m/>
    <m/>
    <m/>
    <m/>
    <m/>
    <m/>
    <m/>
    <s v="I don't know"/>
    <m/>
    <m/>
    <m/>
    <s v="Legumes and nuts e.g. hommos, fouls, beans, chick peas, lentils Vegetables (including leafy vegetables)"/>
    <m/>
    <b v="1"/>
    <b v="1"/>
    <m/>
    <m/>
    <m/>
    <m/>
    <m/>
    <m/>
    <m/>
    <m/>
    <n v="2"/>
    <s v="not divers"/>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Yes"/>
    <m/>
    <s v="High food prices/no money to buy"/>
    <m/>
    <b v="1"/>
    <m/>
    <m/>
    <m/>
    <m/>
    <m/>
    <m/>
    <s v="Do not know"/>
    <m/>
    <s v="Do not know"/>
    <m/>
    <m/>
    <m/>
    <m/>
    <m/>
    <m/>
    <m/>
    <s v="Yes"/>
    <s v="No"/>
    <m/>
    <m/>
    <m/>
    <s v="1"/>
    <s v="1"/>
    <s v="No"/>
    <s v="No - no difficulty"/>
    <s v="No - no difficulty"/>
    <m/>
    <m/>
    <m/>
    <m/>
    <m/>
    <m/>
    <m/>
    <m/>
    <m/>
    <m/>
    <m/>
    <m/>
    <m/>
    <s v="Fear Sadness moodwings Econimic Conflict within community Problems Concentrating"/>
    <b v="1"/>
    <m/>
    <b v="1"/>
    <b v="1"/>
    <b v="1"/>
    <m/>
    <m/>
    <m/>
    <m/>
    <m/>
    <b v="1"/>
    <m/>
    <b v="1"/>
    <m/>
    <m/>
    <m/>
    <m/>
    <m/>
    <s v="Adult Women Adult Men Children Elderly"/>
    <b v="1"/>
    <b v="1"/>
    <b v="1"/>
    <b v="1"/>
    <s v="لأننا في زمن أزمة وحرب "/>
    <s v="Speaking to a family member Prayer Has professional consultation Smoking"/>
    <b v="1"/>
    <m/>
    <m/>
    <b v="1"/>
    <b v="1"/>
    <m/>
    <b v="1"/>
    <m/>
    <m/>
    <m/>
    <m/>
    <s v="Stigma Accessibility Lack of awareness of the services"/>
    <b v="1"/>
    <m/>
    <b v="1"/>
    <m/>
    <b v="1"/>
    <m/>
    <m/>
    <m/>
    <m/>
    <s v="Yes"/>
    <m/>
    <s v="Do not know"/>
    <m/>
    <m/>
    <m/>
    <m/>
    <m/>
    <m/>
    <b v="1"/>
    <m/>
    <m/>
    <s v="Do not know"/>
    <m/>
    <m/>
    <m/>
    <m/>
    <m/>
    <m/>
    <b v="1"/>
    <m/>
    <m/>
    <s v="No"/>
    <s v="بسبب انعدام الأمان"/>
    <s v="Kidnapping Hired by armed groups Desire to join armed groups School dropout Child labour Begging Early marriage Physical abuse Neglect Sexual abuse Being orphaned or losing care Physical or psychological disabilities due to the war Psychological stress"/>
    <b v="1"/>
    <b v="1"/>
    <b v="1"/>
    <b v="1"/>
    <b v="1"/>
    <b v="1"/>
    <b v="1"/>
    <b v="1"/>
    <b v="1"/>
    <b v="1"/>
    <b v="1"/>
    <m/>
    <b v="1"/>
    <b v="1"/>
    <m/>
    <m/>
    <m/>
    <m/>
    <s v="الحرف اليدوية المهنية"/>
    <s v="Siblings Parents Community/social workers"/>
    <m/>
    <b v="1"/>
    <m/>
    <m/>
    <b v="1"/>
    <m/>
    <m/>
    <b v="1"/>
    <m/>
    <m/>
    <m/>
    <m/>
    <m/>
    <m/>
    <s v="Sport activity Quraan Painting / re-creational activity Awareness / educational activities / psychosocial support Entertainement activities"/>
    <b v="1"/>
    <b v="1"/>
    <m/>
    <b v="1"/>
    <b v="1"/>
    <b v="1"/>
    <m/>
    <m/>
    <m/>
    <s v="Children who have been associated with fighting forces"/>
    <m/>
    <m/>
    <m/>
    <m/>
    <b v="1"/>
    <m/>
    <m/>
    <s v="Yes"/>
    <m/>
    <s v="Lack of awareness Security problems Lack of transportation Opening time not suitable for parents Distrust of staff or their activities"/>
    <b v="1"/>
    <b v="1"/>
    <b v="1"/>
    <b v="1"/>
    <b v="1"/>
    <m/>
    <m/>
    <m/>
    <m/>
    <m/>
    <s v="No"/>
    <m/>
    <m/>
    <s v="No"/>
    <m/>
    <m/>
    <s v="No"/>
    <m/>
    <s v="uuid:3ecd4002-db36-4e7b-b828-160b7635dba8"/>
    <n v="73148217"/>
    <s v="3ecd4002-db36-4e7b-b828-160b7635dba8"/>
    <d v="2021-01-21T10:12:20"/>
    <n v="119"/>
    <m/>
    <n v="-1"/>
    <m/>
    <m/>
    <s v="202101191358"/>
    <n v="2471"/>
    <s v="nsenumerator"/>
    <n v="569832"/>
  </r>
  <r>
    <s v="2021-01-21T10:16:43.463+03:00"/>
    <s v="2021-01-21T10:44:31.198+03:00"/>
    <m/>
    <s v="كوثر برادعي "/>
    <x v="1"/>
    <m/>
    <d v="2021-01-21T00:00:00"/>
    <s v="Idleb"/>
    <s v="All"/>
    <s v="Yes"/>
    <n v="49"/>
    <s v="31-50 Years"/>
    <s v="Male"/>
    <s v="Single"/>
    <s v="IDP"/>
    <d v="2019-01-05T00:00:00"/>
    <n v="0"/>
    <n v="2"/>
    <s v="No"/>
    <m/>
    <m/>
    <m/>
    <m/>
    <m/>
    <m/>
    <m/>
    <m/>
    <n v="4"/>
    <n v="1"/>
    <m/>
    <n v="0"/>
    <n v="1000"/>
    <n v="200"/>
    <n v="-800"/>
    <s v="محل تجاري"/>
    <m/>
    <s v="No services"/>
    <m/>
    <m/>
    <m/>
    <m/>
    <m/>
    <m/>
    <b v="1"/>
    <m/>
    <m/>
    <m/>
    <m/>
    <s v="Do not know"/>
    <s v="Do not know"/>
    <s v="Not available in the market at all Inaccessible due to cost"/>
    <m/>
    <m/>
    <b v="1"/>
    <b v="1"/>
    <m/>
    <m/>
    <m/>
    <m/>
    <m/>
    <m/>
    <m/>
    <s v="Yes"/>
    <s v="No"/>
    <m/>
    <s v="Do not know"/>
    <m/>
    <s v="No"/>
    <m/>
    <m/>
    <m/>
    <m/>
    <m/>
    <m/>
    <m/>
    <m/>
    <m/>
    <m/>
    <m/>
    <m/>
    <m/>
    <m/>
    <m/>
    <s v="Non communicable diseases (NCD) drugs (chronic, cardiac, diabetes, hyper-tension, asthma)"/>
    <b v="1"/>
    <m/>
    <m/>
    <m/>
    <m/>
    <m/>
    <m/>
    <m/>
    <s v="No"/>
    <s v="Other"/>
    <m/>
    <m/>
    <m/>
    <m/>
    <m/>
    <b v="1"/>
    <m/>
    <s v="عدم معرفة مراكز الخدمة"/>
    <s v="Public primary health care facility"/>
    <m/>
    <m/>
    <m/>
    <b v="1"/>
    <m/>
    <m/>
    <m/>
    <m/>
    <m/>
    <m/>
    <m/>
    <m/>
    <m/>
    <m/>
    <m/>
    <m/>
    <m/>
    <m/>
    <m/>
    <m/>
    <m/>
    <m/>
    <m/>
    <s v="Yes – I have"/>
    <s v="One Time"/>
    <m/>
    <m/>
    <m/>
    <m/>
    <m/>
    <m/>
    <m/>
    <m/>
    <m/>
    <m/>
    <m/>
    <m/>
    <m/>
    <m/>
    <m/>
    <m/>
    <m/>
    <m/>
    <m/>
    <m/>
    <m/>
    <m/>
    <m/>
    <m/>
    <m/>
    <m/>
    <m/>
    <m/>
    <m/>
    <m/>
    <s v="No"/>
    <s v="To avoid illness"/>
    <s v="Market is too far High food prices/no money to buy"/>
    <m/>
    <b v="1"/>
    <b v="1"/>
    <m/>
    <m/>
    <m/>
    <m/>
    <m/>
    <s v="Yes"/>
    <m/>
    <s v="Do not know"/>
    <m/>
    <m/>
    <m/>
    <m/>
    <m/>
    <m/>
    <m/>
    <m/>
    <m/>
    <m/>
    <m/>
    <m/>
    <m/>
    <s v="0"/>
    <s v="Yes"/>
    <m/>
    <m/>
    <s v="Yes, - high severity (impairing daily activities)"/>
    <s v="Do not know"/>
    <m/>
    <m/>
    <m/>
    <m/>
    <m/>
    <m/>
    <m/>
    <m/>
    <m/>
    <s v="No, but we need one"/>
    <m/>
    <s v="Econimic"/>
    <m/>
    <m/>
    <m/>
    <m/>
    <b v="1"/>
    <m/>
    <m/>
    <m/>
    <m/>
    <m/>
    <m/>
    <m/>
    <m/>
    <m/>
    <m/>
    <m/>
    <m/>
    <m/>
    <s v="Adult Men"/>
    <m/>
    <b v="1"/>
    <m/>
    <m/>
    <s v="لانو يواجهون تحديات خارج المنزل لتأمين الدخل والاحتياجات المطلوبة"/>
    <s v="Prayer"/>
    <m/>
    <m/>
    <m/>
    <b v="1"/>
    <m/>
    <m/>
    <m/>
    <m/>
    <m/>
    <m/>
    <m/>
    <s v="Do not know"/>
    <m/>
    <m/>
    <m/>
    <m/>
    <m/>
    <m/>
    <b v="1"/>
    <m/>
    <m/>
    <s v="Maybe"/>
    <m/>
    <s v="Do not know"/>
    <m/>
    <m/>
    <m/>
    <m/>
    <m/>
    <m/>
    <b v="1"/>
    <m/>
    <m/>
    <s v="Do not know"/>
    <m/>
    <m/>
    <m/>
    <m/>
    <m/>
    <m/>
    <b v="1"/>
    <m/>
    <m/>
    <s v="Yes"/>
    <m/>
    <s v="Kidnapping Early marriage Child labour"/>
    <b v="1"/>
    <m/>
    <m/>
    <m/>
    <b v="1"/>
    <m/>
    <b v="1"/>
    <m/>
    <m/>
    <m/>
    <m/>
    <m/>
    <m/>
    <m/>
    <m/>
    <m/>
    <m/>
    <m/>
    <s v="بيع على البسطة بالشارع"/>
    <s v="Relatives Parents"/>
    <m/>
    <m/>
    <m/>
    <m/>
    <b v="1"/>
    <b v="1"/>
    <m/>
    <m/>
    <m/>
    <m/>
    <m/>
    <m/>
    <m/>
    <m/>
    <s v="Quraan Entertainement activities"/>
    <m/>
    <b v="1"/>
    <m/>
    <m/>
    <m/>
    <b v="1"/>
    <m/>
    <m/>
    <m/>
    <s v="Children living on the street Children separated from their parents"/>
    <b v="1"/>
    <b v="1"/>
    <m/>
    <m/>
    <m/>
    <m/>
    <m/>
    <m/>
    <m/>
    <m/>
    <m/>
    <m/>
    <m/>
    <m/>
    <m/>
    <m/>
    <m/>
    <m/>
    <m/>
    <m/>
    <m/>
    <m/>
    <m/>
    <m/>
    <m/>
    <m/>
    <m/>
    <m/>
    <s v="uuid:946f5efc-37fd-47fe-b55f-5498dc69486d"/>
    <n v="73148457"/>
    <s v="946f5efc-37fd-47fe-b55f-5498dc69486d"/>
    <d v="2021-01-21T10:16:50"/>
    <n v="120"/>
    <m/>
    <n v="-1"/>
    <m/>
    <m/>
    <s v="202101191358"/>
    <n v="1668"/>
    <s v="nsenumerator"/>
    <n v="569832"/>
  </r>
  <r>
    <s v="2021-01-21T10:46:52.175+03:00"/>
    <s v="2021-01-21T11:57:55.325+03:00"/>
    <s v="0"/>
    <s v="كوثر برادعي"/>
    <x v="1"/>
    <m/>
    <d v="2021-01-21T00:00:00"/>
    <s v="Idleb"/>
    <s v="All"/>
    <s v="Yes"/>
    <n v="53"/>
    <s v="51-60 Years"/>
    <s v="Male"/>
    <s v="Married"/>
    <s v="IDP"/>
    <d v="2019-01-21T00:00:00"/>
    <n v="0"/>
    <n v="1"/>
    <s v="No"/>
    <m/>
    <m/>
    <m/>
    <m/>
    <m/>
    <m/>
    <m/>
    <m/>
    <n v="5"/>
    <n v="2"/>
    <m/>
    <n v="1"/>
    <n v="1200"/>
    <n v="1000"/>
    <n v="-200"/>
    <s v="موظفة"/>
    <m/>
    <s v="Hospital"/>
    <b v="1"/>
    <m/>
    <m/>
    <m/>
    <m/>
    <m/>
    <m/>
    <m/>
    <n v="999"/>
    <s v="Motorcycle"/>
    <m/>
    <s v="Yes"/>
    <s v="Do not know"/>
    <s v="Inaccessible due to cost Expired medicine Not available in the market at all"/>
    <m/>
    <m/>
    <b v="1"/>
    <b v="1"/>
    <m/>
    <m/>
    <b v="1"/>
    <m/>
    <m/>
    <m/>
    <m/>
    <s v="No"/>
    <m/>
    <m/>
    <m/>
    <m/>
    <s v="Yes"/>
    <s v="Yes"/>
    <m/>
    <s v="No"/>
    <m/>
    <m/>
    <m/>
    <m/>
    <m/>
    <m/>
    <m/>
    <m/>
    <m/>
    <m/>
    <m/>
    <m/>
    <s v="Non communicable diseases (NCD) drugs (chronic, cardiac, diabetes, hyper-tension, asthma)"/>
    <b v="1"/>
    <m/>
    <m/>
    <m/>
    <m/>
    <m/>
    <m/>
    <m/>
    <s v="No"/>
    <s v="Other"/>
    <m/>
    <m/>
    <m/>
    <m/>
    <m/>
    <b v="1"/>
    <m/>
    <s v="لا يوجد نساء حوامل أو مرضعات"/>
    <s v="Hospital for normal delivery"/>
    <m/>
    <m/>
    <m/>
    <m/>
    <m/>
    <b v="1"/>
    <m/>
    <m/>
    <m/>
    <m/>
    <m/>
    <m/>
    <m/>
    <m/>
    <m/>
    <m/>
    <m/>
    <m/>
    <m/>
    <m/>
    <m/>
    <m/>
    <m/>
    <s v="No – this is not something me or anyone in my household would attend"/>
    <m/>
    <m/>
    <m/>
    <m/>
    <m/>
    <m/>
    <m/>
    <m/>
    <m/>
    <m/>
    <m/>
    <m/>
    <m/>
    <m/>
    <m/>
    <m/>
    <m/>
    <m/>
    <m/>
    <m/>
    <m/>
    <m/>
    <m/>
    <m/>
    <m/>
    <m/>
    <m/>
    <m/>
    <m/>
    <m/>
    <m/>
    <s v="Yes"/>
    <m/>
    <s v="Market is too far High food prices/no money to buy"/>
    <m/>
    <b v="1"/>
    <b v="1"/>
    <m/>
    <m/>
    <m/>
    <m/>
    <m/>
    <s v="Yes"/>
    <m/>
    <s v="Yes"/>
    <s v="High food prices/no money to buy Market is too far"/>
    <b v="1"/>
    <b v="1"/>
    <m/>
    <m/>
    <m/>
    <m/>
    <m/>
    <m/>
    <m/>
    <m/>
    <m/>
    <m/>
    <s v="0"/>
    <s v="No"/>
    <s v="No - no difficulty"/>
    <s v="No - no difficulty"/>
    <m/>
    <m/>
    <m/>
    <m/>
    <m/>
    <m/>
    <m/>
    <m/>
    <m/>
    <m/>
    <m/>
    <m/>
    <m/>
    <s v="Family conflict Fear"/>
    <b v="1"/>
    <m/>
    <m/>
    <m/>
    <m/>
    <m/>
    <b v="1"/>
    <m/>
    <m/>
    <m/>
    <m/>
    <m/>
    <m/>
    <m/>
    <m/>
    <m/>
    <m/>
    <m/>
    <s v="Adult Women"/>
    <b v="1"/>
    <m/>
    <m/>
    <m/>
    <s v="الفئة الاضعف وبسبب النزوح "/>
    <s v="Prayer Smoking"/>
    <m/>
    <m/>
    <m/>
    <b v="1"/>
    <m/>
    <m/>
    <b v="1"/>
    <m/>
    <m/>
    <m/>
    <m/>
    <s v="Do not know"/>
    <m/>
    <m/>
    <m/>
    <m/>
    <m/>
    <m/>
    <b v="1"/>
    <m/>
    <m/>
    <s v="Yes"/>
    <m/>
    <s v="Extracurricular activities/women &amp; girls centers"/>
    <m/>
    <m/>
    <m/>
    <b v="1"/>
    <m/>
    <m/>
    <m/>
    <m/>
    <s v="Due to lack of awarness"/>
    <s v="Educational services Extracurricular activities/women &amp; girls centers"/>
    <m/>
    <b v="1"/>
    <m/>
    <b v="1"/>
    <m/>
    <m/>
    <m/>
    <m/>
    <s v="عدم معرفة الخدمة"/>
    <s v="No"/>
    <s v="لأسباب أمنية"/>
    <s v="Kidnapping Being orphaned or losing care Early marriage"/>
    <b v="1"/>
    <m/>
    <m/>
    <m/>
    <m/>
    <m/>
    <b v="1"/>
    <m/>
    <m/>
    <m/>
    <b v="1"/>
    <m/>
    <m/>
    <m/>
    <m/>
    <m/>
    <m/>
    <m/>
    <m/>
    <s v="Siblings"/>
    <m/>
    <b v="1"/>
    <m/>
    <m/>
    <m/>
    <m/>
    <m/>
    <m/>
    <m/>
    <m/>
    <m/>
    <m/>
    <m/>
    <m/>
    <s v="Hand crafts Quraan"/>
    <m/>
    <b v="1"/>
    <b v="1"/>
    <m/>
    <m/>
    <m/>
    <m/>
    <m/>
    <m/>
    <s v="Children who have been associated with fighting forces"/>
    <m/>
    <m/>
    <m/>
    <m/>
    <b v="1"/>
    <m/>
    <m/>
    <m/>
    <m/>
    <m/>
    <m/>
    <m/>
    <m/>
    <m/>
    <m/>
    <m/>
    <m/>
    <m/>
    <m/>
    <m/>
    <m/>
    <m/>
    <m/>
    <m/>
    <m/>
    <m/>
    <m/>
    <m/>
    <s v="uuid:aad96bee-d59d-4ff5-8f76-e359790ace3d"/>
    <n v="73148458"/>
    <s v="aad96bee-d59d-4ff5-8f76-e359790ace3d"/>
    <d v="2021-01-21T10:16:51"/>
    <n v="121"/>
    <m/>
    <n v="-1"/>
    <m/>
    <m/>
    <s v="202101191358"/>
    <n v="4263"/>
    <s v="nsenumerator"/>
    <n v="569832"/>
  </r>
  <r>
    <s v="2021-01-20T14:18:39.415+03:00"/>
    <s v="2021-01-21T11:26:54.874+03:00"/>
    <m/>
    <s v="نسرين خطيب"/>
    <x v="1"/>
    <m/>
    <d v="2021-01-20T00:00:00"/>
    <s v="Idleb"/>
    <s v="All"/>
    <s v="Yes"/>
    <n v="30"/>
    <s v="18-30 Years"/>
    <s v="Male"/>
    <s v="Married"/>
    <s v="IDP"/>
    <d v="2018-01-01T00:00:00"/>
    <n v="1"/>
    <n v="0"/>
    <s v="Yes"/>
    <n v="0"/>
    <n v="1"/>
    <n v="1"/>
    <s v="2"/>
    <n v="0"/>
    <s v="2"/>
    <n v="0"/>
    <n v="2"/>
    <n v="4"/>
    <n v="0"/>
    <n v="0"/>
    <n v="2"/>
    <n v="3000"/>
    <n v="1000"/>
    <n v="-2000"/>
    <s v="الام معلمة والاب مهندس"/>
    <m/>
    <s v="No services"/>
    <m/>
    <m/>
    <m/>
    <m/>
    <m/>
    <m/>
    <b v="1"/>
    <m/>
    <m/>
    <m/>
    <m/>
    <s v="No"/>
    <s v="مركز طبي "/>
    <s v="Inaccessible due to cost Inaccessible due to security risks"/>
    <m/>
    <m/>
    <m/>
    <b v="1"/>
    <b v="1"/>
    <m/>
    <m/>
    <m/>
    <m/>
    <m/>
    <m/>
    <s v="No"/>
    <m/>
    <m/>
    <m/>
    <m/>
    <s v="Yes"/>
    <s v="No"/>
    <s v="Self-treated at home or brought medicine from pharmacy"/>
    <m/>
    <m/>
    <m/>
    <m/>
    <m/>
    <m/>
    <m/>
    <m/>
    <m/>
    <m/>
    <m/>
    <m/>
    <m/>
    <s v="Pediatric medicine"/>
    <m/>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
    <b v="1"/>
    <b v="1"/>
    <b v="1"/>
    <b v="1"/>
    <b v="1"/>
    <m/>
    <m/>
    <m/>
    <m/>
    <m/>
    <m/>
    <n v="5"/>
    <s v="diverse"/>
    <s v="Fruit (all types) Meat, Poultry, Offal (beef, goat, lamb, poultry), etc) Milk and Milk Products (milk, yoghurt, cheese, etc)"/>
    <m/>
    <m/>
    <m/>
    <b v="1"/>
    <b v="1"/>
    <m/>
    <b v="1"/>
    <m/>
    <m/>
    <m/>
    <m/>
    <n v="3"/>
    <s v="not divers"/>
    <s v="Yes"/>
    <m/>
    <s v="Market is too far Market is not safe"/>
    <m/>
    <m/>
    <b v="1"/>
    <b v="1"/>
    <m/>
    <m/>
    <m/>
    <m/>
    <s v="Yes"/>
    <m/>
    <s v="No"/>
    <m/>
    <m/>
    <m/>
    <m/>
    <m/>
    <m/>
    <m/>
    <s v="No – my children don't need this"/>
    <s v="No"/>
    <m/>
    <m/>
    <m/>
    <s v="1"/>
    <s v="1"/>
    <s v="No"/>
    <s v="No - no difficulty"/>
    <s v="No - no difficulty"/>
    <m/>
    <m/>
    <m/>
    <m/>
    <m/>
    <m/>
    <m/>
    <m/>
    <m/>
    <m/>
    <m/>
    <m/>
    <m/>
    <s v="Fear"/>
    <b v="1"/>
    <m/>
    <m/>
    <m/>
    <m/>
    <m/>
    <m/>
    <m/>
    <m/>
    <m/>
    <m/>
    <m/>
    <m/>
    <m/>
    <m/>
    <m/>
    <m/>
    <m/>
    <s v="Children"/>
    <m/>
    <m/>
    <b v="1"/>
    <m/>
    <s v="لايستطيعون تأمين احتياجاتهم"/>
    <s v="Speaking to a family member"/>
    <b v="1"/>
    <m/>
    <m/>
    <m/>
    <m/>
    <m/>
    <m/>
    <m/>
    <m/>
    <m/>
    <m/>
    <s v="Availability"/>
    <m/>
    <m/>
    <m/>
    <b v="1"/>
    <m/>
    <m/>
    <m/>
    <m/>
    <m/>
    <s v="Maybe"/>
    <m/>
    <s v="Health services Educational services"/>
    <b v="1"/>
    <b v="1"/>
    <m/>
    <m/>
    <m/>
    <m/>
    <m/>
    <m/>
    <m/>
    <s v="Health services Educational services"/>
    <b v="1"/>
    <b v="1"/>
    <m/>
    <m/>
    <m/>
    <m/>
    <m/>
    <m/>
    <m/>
    <s v="Yes"/>
    <m/>
    <s v="Do not know"/>
    <m/>
    <m/>
    <m/>
    <m/>
    <m/>
    <m/>
    <m/>
    <m/>
    <m/>
    <m/>
    <m/>
    <m/>
    <m/>
    <m/>
    <m/>
    <m/>
    <b v="1"/>
    <m/>
    <m/>
    <s v="Siblings School teachers Parents Relatives"/>
    <m/>
    <b v="1"/>
    <m/>
    <b v="1"/>
    <b v="1"/>
    <b v="1"/>
    <m/>
    <m/>
    <m/>
    <m/>
    <m/>
    <m/>
    <m/>
    <m/>
    <s v="Sport activity Quraan Painting / re-creational activity"/>
    <b v="1"/>
    <b v="1"/>
    <m/>
    <b v="1"/>
    <m/>
    <m/>
    <m/>
    <m/>
    <m/>
    <s v="I don't know"/>
    <m/>
    <m/>
    <m/>
    <m/>
    <m/>
    <m/>
    <b v="1"/>
    <s v="Yes"/>
    <m/>
    <s v="Security problems Lack of transportation"/>
    <m/>
    <b v="1"/>
    <b v="1"/>
    <m/>
    <m/>
    <m/>
    <m/>
    <m/>
    <m/>
    <m/>
    <s v="No"/>
    <m/>
    <m/>
    <m/>
    <m/>
    <m/>
    <s v="No"/>
    <m/>
    <s v="uuid:b276ccb1-ed3a-441b-a456-6aa5c55184fd"/>
    <n v="73148545"/>
    <s v="b276ccb1-ed3a-441b-a456-6aa5c55184fd"/>
    <d v="2021-01-21T10:18:27"/>
    <n v="122"/>
    <m/>
    <n v="-1"/>
    <m/>
    <m/>
    <s v="202101191358"/>
    <n v="76095"/>
    <s v="nsenumerator"/>
    <n v="569832"/>
  </r>
  <r>
    <s v="2021-01-21T22:16:03.829+03:00"/>
    <s v="2021-01-21T22:50:24.385+03:00"/>
    <m/>
    <s v="اية طماع"/>
    <x v="1"/>
    <m/>
    <d v="2021-01-21T00:00:00"/>
    <s v="Idleb"/>
    <s v="All"/>
    <s v="Yes"/>
    <n v="55"/>
    <s v="51-60 Years"/>
    <s v="Male"/>
    <s v="Married"/>
    <s v="Host"/>
    <m/>
    <n v="0"/>
    <n v="1"/>
    <s v="No"/>
    <m/>
    <m/>
    <m/>
    <m/>
    <m/>
    <m/>
    <m/>
    <m/>
    <n v="3"/>
    <n v="2"/>
    <m/>
    <n v="2"/>
    <n v="2000"/>
    <n v="1000"/>
    <n v="-1000"/>
    <s v="اولادي يصرفون علي"/>
    <m/>
    <s v="Primary health care facility"/>
    <m/>
    <b v="1"/>
    <m/>
    <m/>
    <m/>
    <m/>
    <m/>
    <m/>
    <n v="3"/>
    <s v="Walking"/>
    <m/>
    <s v="Yes"/>
    <s v="مركز تصوير مجاني"/>
    <s v="Inaccessible due to cost"/>
    <m/>
    <m/>
    <m/>
    <b v="1"/>
    <m/>
    <m/>
    <m/>
    <m/>
    <m/>
    <m/>
    <m/>
    <s v="Yes"/>
    <s v="Yes"/>
    <s v="لم يتم إعطاء ادوية"/>
    <s v="No"/>
    <m/>
    <s v="Yes"/>
    <s v="Yes"/>
    <m/>
    <s v="No"/>
    <m/>
    <m/>
    <m/>
    <m/>
    <m/>
    <m/>
    <m/>
    <m/>
    <m/>
    <m/>
    <m/>
    <m/>
    <s v="Non communicable diseases (NCD) drugs (chronic, cardiac, diabetes, hyper-tension, asthma) Antibiotic"/>
    <b v="1"/>
    <m/>
    <m/>
    <b v="1"/>
    <m/>
    <m/>
    <m/>
    <m/>
    <s v="Yes"/>
    <m/>
    <m/>
    <m/>
    <m/>
    <m/>
    <m/>
    <m/>
    <m/>
    <m/>
    <s v="At home with skilled birth attendant"/>
    <m/>
    <b v="1"/>
    <m/>
    <m/>
    <m/>
    <m/>
    <m/>
    <m/>
    <m/>
    <m/>
    <s v="لم يكن هناك مشافي"/>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Yes"/>
    <m/>
    <m/>
    <s v="Yes – moderate severity (slightly impacting daily activities)"/>
    <s v="Yes"/>
    <s v="Financial issues"/>
    <m/>
    <b v="1"/>
    <m/>
    <m/>
    <m/>
    <m/>
    <m/>
    <m/>
    <s v="No, but we need one"/>
    <m/>
    <s v="Fear Anger Family conflict"/>
    <b v="1"/>
    <b v="1"/>
    <m/>
    <m/>
    <m/>
    <m/>
    <b v="1"/>
    <m/>
    <m/>
    <m/>
    <m/>
    <m/>
    <m/>
    <m/>
    <m/>
    <m/>
    <m/>
    <m/>
    <s v="Adult Women Adult Men"/>
    <b v="1"/>
    <b v="1"/>
    <m/>
    <m/>
    <s v="بسبب الأوضاع الصعبة"/>
    <s v="Other"/>
    <m/>
    <m/>
    <m/>
    <m/>
    <m/>
    <m/>
    <m/>
    <m/>
    <m/>
    <b v="1"/>
    <s v="السكوت"/>
    <s v="Other"/>
    <m/>
    <m/>
    <m/>
    <m/>
    <m/>
    <b v="1"/>
    <m/>
    <m/>
    <s v="لا اريد أن يعلم احد"/>
    <s v="Maybe"/>
    <m/>
    <s v="Do not know"/>
    <m/>
    <m/>
    <m/>
    <m/>
    <m/>
    <m/>
    <b v="1"/>
    <m/>
    <m/>
    <s v="Do not know"/>
    <m/>
    <m/>
    <m/>
    <m/>
    <m/>
    <m/>
    <b v="1"/>
    <m/>
    <m/>
    <s v="Yes"/>
    <m/>
    <s v="Do not know"/>
    <m/>
    <m/>
    <m/>
    <m/>
    <m/>
    <m/>
    <m/>
    <m/>
    <m/>
    <m/>
    <m/>
    <m/>
    <m/>
    <m/>
    <m/>
    <m/>
    <b v="1"/>
    <m/>
    <m/>
    <s v="Other"/>
    <m/>
    <m/>
    <m/>
    <m/>
    <m/>
    <m/>
    <m/>
    <m/>
    <m/>
    <m/>
    <m/>
    <b v="1"/>
    <m/>
    <s v="لا احد"/>
    <s v="Do not know"/>
    <m/>
    <m/>
    <m/>
    <m/>
    <m/>
    <m/>
    <m/>
    <b v="1"/>
    <m/>
    <s v="I don't know"/>
    <m/>
    <m/>
    <m/>
    <m/>
    <m/>
    <m/>
    <b v="1"/>
    <m/>
    <m/>
    <m/>
    <m/>
    <m/>
    <m/>
    <m/>
    <m/>
    <m/>
    <m/>
    <m/>
    <m/>
    <m/>
    <m/>
    <m/>
    <m/>
    <m/>
    <m/>
    <m/>
    <m/>
    <m/>
    <s v="uuid:44c16d65-e484-4928-9ff6-f67c9fb93104"/>
    <n v="73148556"/>
    <s v="44c16d65-e484-4928-9ff6-f67c9fb93104"/>
    <d v="2021-01-21T10:18:38"/>
    <n v="123"/>
    <m/>
    <n v="-1"/>
    <m/>
    <m/>
    <s v="202101191358"/>
    <n v="2061"/>
    <s v="nsenumerator"/>
    <n v="569832"/>
  </r>
  <r>
    <s v="2021-01-21T22:51:57.127+03:00"/>
    <s v="2021-01-21T23:33:09.745+03:00"/>
    <m/>
    <s v="اية طماع"/>
    <x v="1"/>
    <m/>
    <d v="2021-01-21T00:00:00"/>
    <s v="Idleb"/>
    <s v="All"/>
    <s v="Yes"/>
    <n v="18"/>
    <s v="18-30 Years"/>
    <s v="Male"/>
    <s v="Married"/>
    <s v="IDP"/>
    <d v="2018-04-25T00:00:00"/>
    <n v="1"/>
    <n v="0"/>
    <s v="Yes"/>
    <n v="1"/>
    <n v="0"/>
    <n v="0"/>
    <s v="0"/>
    <n v="0"/>
    <s v="1"/>
    <n v="0"/>
    <n v="1"/>
    <n v="3"/>
    <n v="0"/>
    <n v="0"/>
    <n v="1"/>
    <n v="1000"/>
    <n v="500"/>
    <n v="-500"/>
    <s v="عامل"/>
    <m/>
    <s v="Primary health care facility"/>
    <m/>
    <b v="1"/>
    <m/>
    <m/>
    <m/>
    <m/>
    <m/>
    <m/>
    <n v="2"/>
    <s v="Walking"/>
    <m/>
    <s v="Do not know"/>
    <s v="Do not know"/>
    <s v="Some types of medicines are not available in the market Inaccessible due to cost"/>
    <b v="1"/>
    <m/>
    <m/>
    <b v="1"/>
    <m/>
    <m/>
    <m/>
    <m/>
    <m/>
    <m/>
    <m/>
    <s v="No"/>
    <m/>
    <m/>
    <m/>
    <m/>
    <s v="No"/>
    <m/>
    <m/>
    <m/>
    <m/>
    <m/>
    <m/>
    <m/>
    <m/>
    <m/>
    <m/>
    <m/>
    <m/>
    <m/>
    <m/>
    <m/>
    <s v="Drugs are mostly available"/>
    <m/>
    <m/>
    <m/>
    <m/>
    <m/>
    <m/>
    <b v="1"/>
    <m/>
    <s v="Yes"/>
    <m/>
    <m/>
    <m/>
    <m/>
    <m/>
    <m/>
    <m/>
    <m/>
    <m/>
    <s v="Hospital for normal delivery"/>
    <m/>
    <m/>
    <m/>
    <m/>
    <m/>
    <b v="1"/>
    <m/>
    <m/>
    <m/>
    <m/>
    <m/>
    <s v="No"/>
    <m/>
    <m/>
    <m/>
    <m/>
    <m/>
    <m/>
    <m/>
    <m/>
    <m/>
    <m/>
    <m/>
    <s v="Yes – I have"/>
    <s v="One Time"/>
    <m/>
    <m/>
    <s v="Cereals or tubers (maize, porridge, rice, pasta, bread, rice, bulger, frikeh, kaak, pasta, indomy (noodles), manakish, thick grain-based porridge, potatoes, etc) Legumes and nuts e.g. hommos, fouls, beans, chick peas, lentils"/>
    <b v="1"/>
    <b v="1"/>
    <m/>
    <m/>
    <m/>
    <m/>
    <m/>
    <m/>
    <m/>
    <m/>
    <m/>
    <n v="2"/>
    <s v="not divers"/>
    <m/>
    <m/>
    <m/>
    <m/>
    <m/>
    <m/>
    <m/>
    <m/>
    <m/>
    <m/>
    <m/>
    <m/>
    <m/>
    <m/>
    <s v="Yes"/>
    <m/>
    <s v="High food prices/no money to buy"/>
    <m/>
    <b v="1"/>
    <m/>
    <m/>
    <m/>
    <m/>
    <m/>
    <m/>
    <s v="Yes"/>
    <m/>
    <s v="Yes"/>
    <s v="High food prices/no money to buy"/>
    <b v="1"/>
    <m/>
    <m/>
    <m/>
    <m/>
    <m/>
    <s v="No – my children don't need this"/>
    <s v="No"/>
    <s v="No"/>
    <m/>
    <m/>
    <s v="0"/>
    <s v="1"/>
    <s v="No"/>
    <s v="No - no difficulty"/>
    <s v="No - no difficulty"/>
    <m/>
    <m/>
    <m/>
    <m/>
    <m/>
    <m/>
    <m/>
    <m/>
    <m/>
    <m/>
    <m/>
    <m/>
    <m/>
    <s v="No problems"/>
    <m/>
    <m/>
    <m/>
    <m/>
    <m/>
    <m/>
    <m/>
    <m/>
    <m/>
    <m/>
    <m/>
    <m/>
    <m/>
    <m/>
    <m/>
    <b v="1"/>
    <m/>
    <m/>
    <m/>
    <m/>
    <m/>
    <m/>
    <m/>
    <m/>
    <m/>
    <m/>
    <m/>
    <m/>
    <m/>
    <m/>
    <m/>
    <m/>
    <m/>
    <m/>
    <m/>
    <m/>
    <s v="No obstacles"/>
    <m/>
    <m/>
    <m/>
    <m/>
    <m/>
    <m/>
    <m/>
    <b v="1"/>
    <m/>
    <s v="Yes"/>
    <m/>
    <s v="All services are accessible"/>
    <m/>
    <m/>
    <m/>
    <m/>
    <m/>
    <b v="1"/>
    <m/>
    <m/>
    <m/>
    <s v="All services are accessible"/>
    <m/>
    <m/>
    <m/>
    <m/>
    <m/>
    <b v="1"/>
    <m/>
    <m/>
    <m/>
    <s v="No"/>
    <s v="زوجي لا يريد"/>
    <s v="Do not know"/>
    <m/>
    <m/>
    <m/>
    <m/>
    <m/>
    <m/>
    <m/>
    <m/>
    <m/>
    <m/>
    <m/>
    <m/>
    <m/>
    <m/>
    <m/>
    <m/>
    <b v="1"/>
    <m/>
    <m/>
    <s v="Parents"/>
    <m/>
    <m/>
    <m/>
    <m/>
    <b v="1"/>
    <m/>
    <m/>
    <m/>
    <m/>
    <m/>
    <m/>
    <m/>
    <m/>
    <m/>
    <s v="Sport activity Quraan"/>
    <b v="1"/>
    <b v="1"/>
    <m/>
    <m/>
    <m/>
    <m/>
    <m/>
    <m/>
    <m/>
    <s v="I don't know"/>
    <m/>
    <m/>
    <m/>
    <m/>
    <m/>
    <m/>
    <b v="1"/>
    <s v="No"/>
    <s v="Too young to enroll in school"/>
    <s v="Do not know"/>
    <m/>
    <m/>
    <m/>
    <m/>
    <m/>
    <m/>
    <m/>
    <b v="1"/>
    <m/>
    <m/>
    <s v="No"/>
    <m/>
    <m/>
    <m/>
    <m/>
    <m/>
    <s v="No"/>
    <m/>
    <s v="uuid:19ff9b04-a8f5-46ec-b76f-87b4d1a4381e"/>
    <n v="73148557"/>
    <s v="19ff9b04-a8f5-46ec-b76f-87b4d1a4381e"/>
    <d v="2021-01-21T10:18:38"/>
    <n v="124"/>
    <m/>
    <n v="-1"/>
    <m/>
    <m/>
    <s v="202101191358"/>
    <n v="2472"/>
    <s v="nsenumerator"/>
    <n v="569832"/>
  </r>
  <r>
    <s v="2021-01-21T09:40:46.741+03:00"/>
    <s v="2021-01-21T10:15:10.806+03:00"/>
    <m/>
    <s v="راما العم "/>
    <x v="1"/>
    <m/>
    <d v="2021-01-21T00:00:00"/>
    <s v="Ma'arrat Tamasrin"/>
    <s v="Health sector"/>
    <s v="Yes"/>
    <n v="40"/>
    <s v="31-50 Years"/>
    <s v="Male"/>
    <s v="Married"/>
    <s v="IDP"/>
    <d v="2020-01-21T00:00:00"/>
    <n v="0"/>
    <n v="0"/>
    <s v="Yes"/>
    <n v="0"/>
    <n v="0"/>
    <n v="0"/>
    <s v="0"/>
    <n v="1"/>
    <s v="1"/>
    <n v="5"/>
    <n v="6"/>
    <n v="8"/>
    <n v="1"/>
    <n v="0"/>
    <n v="1"/>
    <n v="1000"/>
    <n v="200"/>
    <n v="-800"/>
    <s v="عامل "/>
    <m/>
    <s v="Primary health care facility"/>
    <m/>
    <b v="1"/>
    <m/>
    <m/>
    <m/>
    <m/>
    <m/>
    <m/>
    <n v="30"/>
    <s v="Walking"/>
    <m/>
    <s v="Yes"/>
    <s v="Everything is available"/>
    <s v="Inaccessible due to cost"/>
    <m/>
    <m/>
    <m/>
    <b v="1"/>
    <m/>
    <m/>
    <m/>
    <m/>
    <m/>
    <m/>
    <m/>
    <s v="No"/>
    <m/>
    <m/>
    <m/>
    <m/>
    <s v="No"/>
    <m/>
    <m/>
    <m/>
    <m/>
    <m/>
    <m/>
    <m/>
    <m/>
    <m/>
    <m/>
    <m/>
    <m/>
    <m/>
    <m/>
    <m/>
    <s v="Drugs are mostly available"/>
    <m/>
    <m/>
    <m/>
    <m/>
    <m/>
    <m/>
    <b v="1"/>
    <m/>
    <s v="No"/>
    <s v="Financial issues Transportation issues"/>
    <m/>
    <b v="1"/>
    <m/>
    <b v="1"/>
    <m/>
    <m/>
    <m/>
    <m/>
    <s v="Public primary health care facility"/>
    <m/>
    <m/>
    <m/>
    <b v="1"/>
    <m/>
    <m/>
    <m/>
    <m/>
    <m/>
    <m/>
    <m/>
    <m/>
    <m/>
    <m/>
    <m/>
    <m/>
    <m/>
    <m/>
    <m/>
    <m/>
    <m/>
    <m/>
    <m/>
    <s v="Yes – someone in my household has"/>
    <s v="Regular"/>
    <s v="Weekly"/>
    <m/>
    <m/>
    <m/>
    <m/>
    <m/>
    <m/>
    <m/>
    <m/>
    <m/>
    <m/>
    <m/>
    <m/>
    <m/>
    <m/>
    <m/>
    <m/>
    <m/>
    <m/>
    <m/>
    <m/>
    <m/>
    <m/>
    <m/>
    <m/>
    <m/>
    <m/>
    <m/>
    <m/>
    <m/>
    <s v="Yes"/>
    <m/>
    <s v="High food prices/no money to buy"/>
    <m/>
    <b v="1"/>
    <m/>
    <m/>
    <m/>
    <m/>
    <m/>
    <m/>
    <s v="Yes"/>
    <m/>
    <s v="Yes"/>
    <s v="High food prices/no money to buy"/>
    <b v="1"/>
    <m/>
    <m/>
    <m/>
    <m/>
    <m/>
    <m/>
    <m/>
    <m/>
    <m/>
    <m/>
    <s v="0"/>
    <s v="0"/>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e1deec1-641a-4735-9694-ce407dc94b9a"/>
    <n v="73155485"/>
    <s v="4e1deec1-641a-4735-9694-ce407dc94b9a"/>
    <d v="2021-01-21T12:45:45"/>
    <n v="127"/>
    <m/>
    <n v="-1"/>
    <m/>
    <m/>
    <s v="202101191358"/>
    <n v="2064"/>
    <s v="nsenumerator"/>
    <n v="569832"/>
  </r>
  <r>
    <s v="2021-01-21T10:28:35.061+03:00"/>
    <s v="2021-01-21T11:02:03.307+03:00"/>
    <m/>
    <s v="راما العم "/>
    <x v="1"/>
    <m/>
    <d v="2021-01-21T00:00:00"/>
    <s v="Ma'arrat Tamasrin"/>
    <s v="Health sector"/>
    <s v="Yes"/>
    <n v="21"/>
    <s v="18-30 Years"/>
    <s v="Male"/>
    <s v="Married"/>
    <s v="IDP"/>
    <d v="2020-04-01T00:00:00"/>
    <n v="1"/>
    <n v="2"/>
    <s v="Yes"/>
    <n v="0"/>
    <n v="0"/>
    <n v="2"/>
    <s v="2"/>
    <n v="0"/>
    <s v="2"/>
    <n v="0"/>
    <n v="2"/>
    <n v="7"/>
    <n v="2"/>
    <n v="0"/>
    <n v="1"/>
    <n v="600"/>
    <n v="300"/>
    <n v="-300"/>
    <s v="عامل "/>
    <m/>
    <s v="Primary health care facility"/>
    <m/>
    <b v="1"/>
    <m/>
    <m/>
    <m/>
    <m/>
    <m/>
    <m/>
    <n v="20"/>
    <s v="Walking"/>
    <m/>
    <s v="Yes"/>
    <s v="Do not know"/>
    <s v="Most types of medicines are not available in the market Inaccessible due to cost"/>
    <m/>
    <b v="1"/>
    <m/>
    <b v="1"/>
    <m/>
    <m/>
    <m/>
    <m/>
    <m/>
    <m/>
    <m/>
    <s v="Yes"/>
    <s v="Yes"/>
    <s v="توعية عن الكورونا"/>
    <s v="No"/>
    <m/>
    <s v="Yes"/>
    <s v="No"/>
    <s v="بسبب صعوبة التسجيل للحجز في المرفق الصحي "/>
    <m/>
    <m/>
    <m/>
    <m/>
    <m/>
    <m/>
    <m/>
    <m/>
    <m/>
    <m/>
    <m/>
    <m/>
    <m/>
    <s v="Non communicable diseases (NCD) drugs (chronic, cardiac, diabetes, hyper-tension, asthma) Pediatric medicine"/>
    <b v="1"/>
    <b v="1"/>
    <m/>
    <m/>
    <m/>
    <m/>
    <m/>
    <m/>
    <s v="No"/>
    <s v="Other"/>
    <m/>
    <m/>
    <m/>
    <m/>
    <m/>
    <b v="1"/>
    <m/>
    <s v="بسبب صعوبة الحجز "/>
    <s v="Hospital for normal delivery"/>
    <m/>
    <m/>
    <m/>
    <m/>
    <m/>
    <b v="1"/>
    <m/>
    <m/>
    <m/>
    <m/>
    <m/>
    <m/>
    <m/>
    <m/>
    <m/>
    <m/>
    <m/>
    <m/>
    <m/>
    <m/>
    <m/>
    <m/>
    <m/>
    <s v="Yes – I have"/>
    <s v="Regular"/>
    <s v="Every 2 month"/>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5cedafe-5863-44a8-9992-252122b000fc"/>
    <n v="73155486"/>
    <s v="95cedafe-5863-44a8-9992-252122b000fc"/>
    <d v="2021-01-21T12:45:46"/>
    <n v="128"/>
    <m/>
    <n v="-1"/>
    <m/>
    <m/>
    <s v="202101191358"/>
    <n v="2008"/>
    <s v="nsenumerator"/>
    <n v="569832"/>
  </r>
  <r>
    <s v="2021-01-21T11:09:30.750+03:00"/>
    <s v="2021-01-21T11:36:34.045+03:00"/>
    <m/>
    <s v="راما العم "/>
    <x v="1"/>
    <m/>
    <d v="2021-01-21T00:00:00"/>
    <s v="Ma'arrat Tamasrin"/>
    <s v="Health sector"/>
    <s v="Yes"/>
    <n v="40"/>
    <s v="31-50 Years"/>
    <s v="Male"/>
    <s v="Married"/>
    <s v="IDP"/>
    <d v="2020-08-07T00:00:00"/>
    <n v="0"/>
    <n v="1"/>
    <s v="Yes"/>
    <n v="0"/>
    <n v="0"/>
    <n v="2"/>
    <s v="2"/>
    <n v="1"/>
    <s v="3"/>
    <n v="1"/>
    <n v="4"/>
    <n v="10"/>
    <n v="1"/>
    <n v="0"/>
    <n v="2"/>
    <n v="900"/>
    <n v="300"/>
    <n v="-600"/>
    <s v="عاملان"/>
    <m/>
    <s v="Primary health care facility"/>
    <m/>
    <b v="1"/>
    <m/>
    <m/>
    <m/>
    <m/>
    <m/>
    <m/>
    <n v="15"/>
    <s v="Walking"/>
    <m/>
    <s v="Yes"/>
    <s v="Do not know"/>
    <s v="Inaccessible due to cost"/>
    <m/>
    <m/>
    <m/>
    <b v="1"/>
    <m/>
    <m/>
    <m/>
    <m/>
    <m/>
    <m/>
    <m/>
    <s v="Yes"/>
    <s v="Yes"/>
    <s v="تزويد بالخدمات"/>
    <s v="No"/>
    <m/>
    <s v="No"/>
    <m/>
    <m/>
    <m/>
    <m/>
    <m/>
    <m/>
    <m/>
    <m/>
    <m/>
    <m/>
    <m/>
    <m/>
    <m/>
    <m/>
    <m/>
    <s v="Pediatric medicine"/>
    <m/>
    <b v="1"/>
    <m/>
    <m/>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0"/>
    <s v="0"/>
    <s v="Yes"/>
    <m/>
    <m/>
    <s v="Yes, - high severity (impair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480d2cd-b5d5-4fa7-8504-e94c16c2c61a"/>
    <n v="73155487"/>
    <s v="b480d2cd-b5d5-4fa7-8504-e94c16c2c61a"/>
    <d v="2021-01-21T12:45:47"/>
    <n v="129"/>
    <m/>
    <n v="-1"/>
    <m/>
    <m/>
    <s v="202101191358"/>
    <n v="1624"/>
    <s v="nsenumerator"/>
    <n v="569832"/>
  </r>
  <r>
    <s v="2021-01-21T11:50:20.019+03:00"/>
    <s v="2021-01-21T12:18:41.605+03:00"/>
    <m/>
    <s v="راما العم "/>
    <x v="1"/>
    <m/>
    <d v="2021-01-21T00:00:00"/>
    <s v="Ma'arrat Tamasrin"/>
    <s v="Health sector"/>
    <s v="Yes"/>
    <n v="30"/>
    <s v="18-30 Years"/>
    <s v="Male"/>
    <s v="Married"/>
    <s v="Host"/>
    <m/>
    <n v="0"/>
    <n v="0"/>
    <s v="Yes"/>
    <n v="0"/>
    <n v="0"/>
    <n v="1"/>
    <s v="1"/>
    <n v="1"/>
    <s v="2"/>
    <n v="0"/>
    <n v="2"/>
    <n v="4"/>
    <n v="0"/>
    <n v="0"/>
    <n v="1"/>
    <n v="700"/>
    <n v="400"/>
    <n v="-300"/>
    <s v="عامل "/>
    <m/>
    <s v="Hospital"/>
    <b v="1"/>
    <m/>
    <m/>
    <m/>
    <m/>
    <m/>
    <m/>
    <m/>
    <n v="20"/>
    <s v="Motorcycle"/>
    <m/>
    <s v="Yes"/>
    <s v="Do not know"/>
    <s v="There are no significant difficulties"/>
    <m/>
    <m/>
    <m/>
    <m/>
    <m/>
    <m/>
    <m/>
    <m/>
    <m/>
    <b v="1"/>
    <m/>
    <s v="No"/>
    <m/>
    <m/>
    <m/>
    <m/>
    <s v="No"/>
    <m/>
    <m/>
    <m/>
    <m/>
    <m/>
    <m/>
    <m/>
    <m/>
    <m/>
    <m/>
    <m/>
    <m/>
    <m/>
    <m/>
    <m/>
    <s v="Drugs are mostly available"/>
    <m/>
    <m/>
    <m/>
    <m/>
    <m/>
    <m/>
    <b v="1"/>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b v="1"/>
    <m/>
    <m/>
    <m/>
    <m/>
    <m/>
    <m/>
    <m/>
    <m/>
    <m/>
    <m/>
    <n v="1"/>
    <s v="not divers"/>
    <s v="Yes"/>
    <m/>
    <s v="Market is too far"/>
    <m/>
    <m/>
    <b v="1"/>
    <m/>
    <m/>
    <m/>
    <m/>
    <m/>
    <s v="Yes"/>
    <m/>
    <s v="Yes"/>
    <s v="Market is too far"/>
    <m/>
    <b v="1"/>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217c811-b038-41c5-945a-5943ca6f7ba6"/>
    <n v="73155488"/>
    <s v="6217c811-b038-41c5-945a-5943ca6f7ba6"/>
    <d v="2021-01-21T12:45:47"/>
    <n v="130"/>
    <m/>
    <n v="-1"/>
    <m/>
    <m/>
    <s v="202101191358"/>
    <n v="1701"/>
    <s v="nsenumerator"/>
    <n v="569832"/>
  </r>
  <r>
    <s v="2021-01-21T12:34:19.153+03:00"/>
    <s v="2021-01-21T12:55:36.029+03:00"/>
    <m/>
    <s v="راما العم "/>
    <x v="1"/>
    <m/>
    <d v="2021-01-21T00:00:00"/>
    <s v="Ma'arrat Tamasrin"/>
    <s v="Health sector"/>
    <s v="Yes"/>
    <n v="21"/>
    <s v="18-30 Years"/>
    <s v="Male"/>
    <s v="Married"/>
    <s v="Host"/>
    <m/>
    <n v="0"/>
    <n v="0"/>
    <s v="Yes"/>
    <n v="0"/>
    <n v="1"/>
    <n v="0"/>
    <s v="1"/>
    <n v="0"/>
    <s v="1"/>
    <n v="0"/>
    <n v="1"/>
    <n v="3"/>
    <n v="0"/>
    <n v="0"/>
    <n v="1"/>
    <n v="1500"/>
    <n v="1000"/>
    <n v="-500"/>
    <s v="موظف"/>
    <m/>
    <s v="Hospital Primary health care facility"/>
    <b v="1"/>
    <b v="1"/>
    <m/>
    <m/>
    <m/>
    <m/>
    <m/>
    <m/>
    <n v="10"/>
    <s v="Walking"/>
    <m/>
    <s v="Yes"/>
    <s v="Do not know"/>
    <s v="There are no significant difficulties"/>
    <m/>
    <m/>
    <m/>
    <m/>
    <m/>
    <m/>
    <m/>
    <m/>
    <m/>
    <b v="1"/>
    <m/>
    <s v="No"/>
    <m/>
    <m/>
    <m/>
    <m/>
    <s v="No"/>
    <m/>
    <m/>
    <m/>
    <m/>
    <m/>
    <m/>
    <m/>
    <m/>
    <m/>
    <m/>
    <m/>
    <m/>
    <m/>
    <m/>
    <m/>
    <s v="Drugs are mostly available"/>
    <m/>
    <m/>
    <m/>
    <m/>
    <m/>
    <m/>
    <b v="1"/>
    <m/>
    <s v="Yes"/>
    <m/>
    <m/>
    <m/>
    <m/>
    <m/>
    <m/>
    <m/>
    <m/>
    <m/>
    <s v="At private primary health care centre/hospital"/>
    <m/>
    <m/>
    <m/>
    <m/>
    <b v="1"/>
    <m/>
    <m/>
    <m/>
    <m/>
    <m/>
    <m/>
    <m/>
    <m/>
    <m/>
    <m/>
    <m/>
    <m/>
    <m/>
    <m/>
    <m/>
    <m/>
    <m/>
    <m/>
    <s v="Yes – someone in my household has"/>
    <s v="One Time"/>
    <m/>
    <m/>
    <m/>
    <m/>
    <m/>
    <m/>
    <m/>
    <m/>
    <m/>
    <m/>
    <m/>
    <m/>
    <m/>
    <m/>
    <m/>
    <m/>
    <s v="Fruit (all types) Cereals or tubers (maize, porridge, rice, pasta, bread, rice, bulger, frikeh, kaak, pasta, indomy (noodles), manakish, thick grain-based porridge, potatoes, etc)"/>
    <b v="1"/>
    <m/>
    <m/>
    <b v="1"/>
    <m/>
    <m/>
    <m/>
    <m/>
    <m/>
    <m/>
    <m/>
    <n v="2"/>
    <s v="not divers"/>
    <s v="Yes"/>
    <m/>
    <s v="No barriers, satisfied with food available"/>
    <b v="1"/>
    <m/>
    <m/>
    <m/>
    <m/>
    <m/>
    <m/>
    <m/>
    <s v="Yes"/>
    <m/>
    <s v="No"/>
    <m/>
    <m/>
    <m/>
    <m/>
    <m/>
    <m/>
    <m/>
    <s v="No – my children don't need this"/>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cd63013-ff0b-46f5-8d66-9d04f3dbfff4"/>
    <n v="73155490"/>
    <s v="6cd63013-ff0b-46f5-8d66-9d04f3dbfff4"/>
    <d v="2021-01-21T12:45:48"/>
    <n v="131"/>
    <m/>
    <n v="-1"/>
    <m/>
    <m/>
    <s v="202101191358"/>
    <n v="1277"/>
    <s v="nsenumerator"/>
    <n v="569832"/>
  </r>
  <r>
    <s v="2021-01-21T10:12:02.582+03:00"/>
    <s v="2021-01-21T10:40:49.057+03:00"/>
    <m/>
    <s v="اشكيناز عبدو"/>
    <x v="1"/>
    <m/>
    <d v="2021-01-21T00:00:00"/>
    <s v="Kafr - Kafrehmul"/>
    <s v="All"/>
    <s v="Yes"/>
    <n v="40"/>
    <s v="31-50 Years"/>
    <s v="Male"/>
    <s v="Married"/>
    <s v="IDP"/>
    <d v="2019-01-21T00:00:00"/>
    <n v="0"/>
    <n v="1"/>
    <s v="Yes"/>
    <n v="0"/>
    <n v="0"/>
    <n v="1"/>
    <s v="1"/>
    <n v="2"/>
    <s v="3"/>
    <n v="2"/>
    <n v="5"/>
    <n v="9"/>
    <n v="1"/>
    <n v="1"/>
    <n v="0"/>
    <n v="1000"/>
    <n v="0"/>
    <n v="-1000"/>
    <m/>
    <s v="NGO support (including food buskets)"/>
    <s v="Primary health care facility Emergency services-ambulance"/>
    <m/>
    <b v="1"/>
    <m/>
    <b v="1"/>
    <m/>
    <m/>
    <m/>
    <m/>
    <n v="999"/>
    <s v="Walking"/>
    <m/>
    <s v="Yes"/>
    <s v="Do not know"/>
    <s v="Some types of medicines are not available in the market Inaccessible due to cost"/>
    <b v="1"/>
    <m/>
    <m/>
    <b v="1"/>
    <m/>
    <m/>
    <m/>
    <m/>
    <m/>
    <m/>
    <m/>
    <s v="Yes"/>
    <s v="Yes"/>
    <s v="تفيدنا في الكثير مما نحتاجه وخاصة سوء التغذية"/>
    <s v="Do not know"/>
    <m/>
    <s v="No"/>
    <m/>
    <m/>
    <m/>
    <m/>
    <m/>
    <m/>
    <m/>
    <m/>
    <m/>
    <m/>
    <m/>
    <m/>
    <m/>
    <m/>
    <m/>
    <s v="Pediatric medicine Antibiotic"/>
    <m/>
    <b v="1"/>
    <m/>
    <b v="1"/>
    <m/>
    <m/>
    <m/>
    <m/>
    <s v="Yes"/>
    <m/>
    <m/>
    <m/>
    <m/>
    <m/>
    <m/>
    <m/>
    <m/>
    <m/>
    <s v="Public primary health care facility Hospital for normal delivery"/>
    <m/>
    <m/>
    <m/>
    <b v="1"/>
    <m/>
    <b v="1"/>
    <m/>
    <m/>
    <m/>
    <m/>
    <m/>
    <m/>
    <m/>
    <m/>
    <m/>
    <m/>
    <m/>
    <m/>
    <m/>
    <m/>
    <m/>
    <m/>
    <m/>
    <s v="Yes – someone in my household has"/>
    <s v="Regular"/>
    <s v="Every 2 month"/>
    <m/>
    <m/>
    <m/>
    <m/>
    <m/>
    <m/>
    <m/>
    <m/>
    <m/>
    <m/>
    <m/>
    <m/>
    <m/>
    <m/>
    <m/>
    <s v="Cereals or tubers (maize, porridge, rice, pasta, bread, rice, bulger, frikeh, kaak, pasta, indomy (noodles), manakish, thick grain-based porridge, potatoes, etc) Oil/Fat (oils, fats, butter, ghee etc)"/>
    <b v="1"/>
    <m/>
    <m/>
    <m/>
    <m/>
    <m/>
    <m/>
    <m/>
    <m/>
    <b v="1"/>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Sadness Problems sleeping Fear"/>
    <b v="1"/>
    <m/>
    <b v="1"/>
    <m/>
    <m/>
    <m/>
    <m/>
    <m/>
    <m/>
    <b v="1"/>
    <m/>
    <m/>
    <m/>
    <m/>
    <m/>
    <m/>
    <m/>
    <m/>
    <s v="Adult Women Children"/>
    <b v="1"/>
    <m/>
    <b v="1"/>
    <m/>
    <s v="بسبب الظروف العامة"/>
    <s v="Speaking to a family member Prayer Has professional consultation"/>
    <b v="1"/>
    <m/>
    <m/>
    <b v="1"/>
    <b v="1"/>
    <m/>
    <m/>
    <m/>
    <m/>
    <m/>
    <m/>
    <s v="Stigma"/>
    <b v="1"/>
    <m/>
    <m/>
    <m/>
    <m/>
    <m/>
    <m/>
    <m/>
    <m/>
    <s v="Yes"/>
    <m/>
    <s v="Skills building services Extracurricular activities/women &amp; girls centers"/>
    <m/>
    <m/>
    <b v="1"/>
    <b v="1"/>
    <m/>
    <m/>
    <m/>
    <m/>
    <s v="Due to financial issues"/>
    <s v="Educational services"/>
    <m/>
    <b v="1"/>
    <m/>
    <m/>
    <m/>
    <m/>
    <m/>
    <m/>
    <s v="due to cultural factors / Father or husband does not allow them"/>
    <s v="No"/>
    <s v="بسبب انعدام الامان"/>
    <s v="Kidnapping School dropout Child labour Begging Psychological stress"/>
    <b v="1"/>
    <m/>
    <m/>
    <b v="1"/>
    <b v="1"/>
    <b v="1"/>
    <m/>
    <m/>
    <m/>
    <m/>
    <m/>
    <m/>
    <m/>
    <b v="1"/>
    <m/>
    <m/>
    <m/>
    <m/>
    <s v="العمل في،امور البناء "/>
    <s v="Parents Community/social workers Women and Child support centers"/>
    <m/>
    <m/>
    <m/>
    <m/>
    <b v="1"/>
    <m/>
    <m/>
    <b v="1"/>
    <m/>
    <b v="1"/>
    <m/>
    <m/>
    <m/>
    <m/>
    <s v="Quraan Entertainement activities Awareness / educational activities / psychosocial support"/>
    <m/>
    <b v="1"/>
    <m/>
    <m/>
    <b v="1"/>
    <b v="1"/>
    <m/>
    <m/>
    <m/>
    <s v="I don't know"/>
    <m/>
    <m/>
    <m/>
    <m/>
    <m/>
    <m/>
    <b v="1"/>
    <s v="Yes"/>
    <m/>
    <s v="Lack of transportation"/>
    <m/>
    <m/>
    <b v="1"/>
    <m/>
    <m/>
    <m/>
    <m/>
    <m/>
    <m/>
    <m/>
    <s v="No"/>
    <m/>
    <m/>
    <s v="No"/>
    <m/>
    <m/>
    <s v="No"/>
    <m/>
    <s v="uuid:ce783ce4-57a0-4dcd-8cd9-b997c28c2053"/>
    <n v="73155581"/>
    <s v="ce783ce4-57a0-4dcd-8cd9-b997c28c2053"/>
    <d v="2021-01-21T12:49:02"/>
    <n v="132"/>
    <m/>
    <n v="-1"/>
    <m/>
    <m/>
    <s v="202101191358"/>
    <n v="1727"/>
    <s v="nsenumerator"/>
    <n v="569832"/>
  </r>
  <r>
    <s v="2021-01-21T10:56:24.902+03:00"/>
    <s v="2021-01-21T11:24:45.816+03:00"/>
    <m/>
    <s v="اشكيناز عبدو"/>
    <x v="1"/>
    <m/>
    <d v="2021-01-21T00:00:00"/>
    <s v="Kafr - Kafrehmul"/>
    <s v="All"/>
    <s v="Yes"/>
    <n v="30"/>
    <s v="18-30 Years"/>
    <s v="Male"/>
    <s v="Married"/>
    <s v="IDP"/>
    <d v="2018-01-21T00:00:00"/>
    <n v="0"/>
    <n v="2"/>
    <s v="Yes"/>
    <n v="0"/>
    <n v="1"/>
    <n v="0"/>
    <s v="1"/>
    <n v="2"/>
    <s v="3"/>
    <n v="0"/>
    <n v="3"/>
    <n v="7"/>
    <n v="2"/>
    <n v="1"/>
    <n v="1"/>
    <n v="1500"/>
    <n v="500"/>
    <n v="-1000"/>
    <s v="عمل بسيط وسلة غذائية"/>
    <m/>
    <s v="Primary health care facility Emergency services-ambulance"/>
    <m/>
    <b v="1"/>
    <m/>
    <b v="1"/>
    <m/>
    <m/>
    <m/>
    <m/>
    <n v="15"/>
    <s v="Walking"/>
    <m/>
    <s v="Yes"/>
    <s v="اطفالي بحاجة لطبيب عينية وغير متوفر بالمرفق الصحي بالقرية"/>
    <s v="Some types of medicines are not available in the market Inaccessible due to cost"/>
    <b v="1"/>
    <m/>
    <m/>
    <b v="1"/>
    <m/>
    <m/>
    <m/>
    <m/>
    <m/>
    <m/>
    <m/>
    <s v="Yes"/>
    <s v="Yes"/>
    <s v="معلومات كافية وتوعية حول الصحة العامة والتغذية"/>
    <s v="Do not know"/>
    <m/>
    <s v="Yes"/>
    <s v="Yes"/>
    <m/>
    <s v="Yes"/>
    <s v="Yes"/>
    <m/>
    <m/>
    <m/>
    <m/>
    <m/>
    <m/>
    <m/>
    <m/>
    <m/>
    <m/>
    <m/>
    <s v="Pediatric medicine"/>
    <m/>
    <b v="1"/>
    <m/>
    <m/>
    <m/>
    <m/>
    <m/>
    <m/>
    <s v="Yes"/>
    <m/>
    <m/>
    <m/>
    <m/>
    <m/>
    <m/>
    <m/>
    <m/>
    <m/>
    <s v="Hospital for normal delivery"/>
    <m/>
    <m/>
    <m/>
    <m/>
    <m/>
    <b v="1"/>
    <m/>
    <m/>
    <m/>
    <m/>
    <m/>
    <m/>
    <m/>
    <m/>
    <m/>
    <m/>
    <m/>
    <m/>
    <m/>
    <m/>
    <m/>
    <m/>
    <m/>
    <s v="Yes – I have"/>
    <s v="Regular"/>
    <s v="Every 2 month"/>
    <m/>
    <m/>
    <m/>
    <m/>
    <m/>
    <m/>
    <m/>
    <m/>
    <m/>
    <m/>
    <m/>
    <m/>
    <m/>
    <m/>
    <m/>
    <s v="Legumes and nuts e.g. hommos, fouls, beans, chick peas, lentils Oil/Fat (oils, fats, butter, ghee etc)"/>
    <m/>
    <b v="1"/>
    <m/>
    <m/>
    <m/>
    <m/>
    <m/>
    <m/>
    <m/>
    <b v="1"/>
    <m/>
    <n v="2"/>
    <s v="not divers"/>
    <s v="Do not know"/>
    <m/>
    <s v="High food prices/no money to buy"/>
    <m/>
    <b v="1"/>
    <m/>
    <m/>
    <m/>
    <m/>
    <m/>
    <m/>
    <s v="Yes"/>
    <m/>
    <s v="Yes"/>
    <s v="High food prices/no money to buy"/>
    <b v="1"/>
    <m/>
    <m/>
    <m/>
    <m/>
    <m/>
    <s v="Yes"/>
    <s v="Yes"/>
    <m/>
    <m/>
    <m/>
    <s v="1"/>
    <s v="0"/>
    <s v="Yes"/>
    <m/>
    <m/>
    <s v="Yes, - high severity (highly impacting daily activities)"/>
    <s v="Do not know"/>
    <m/>
    <m/>
    <m/>
    <m/>
    <m/>
    <m/>
    <m/>
    <m/>
    <m/>
    <s v="Yes"/>
    <s v="Yes"/>
    <s v="Fear Sadness moodwings"/>
    <b v="1"/>
    <m/>
    <b v="1"/>
    <b v="1"/>
    <m/>
    <m/>
    <m/>
    <m/>
    <m/>
    <m/>
    <m/>
    <m/>
    <m/>
    <m/>
    <m/>
    <m/>
    <m/>
    <m/>
    <s v="Children Elderly"/>
    <m/>
    <m/>
    <b v="1"/>
    <b v="1"/>
    <s v="الخوف من الظروف العامة وضغط الحياة"/>
    <s v="Speaking to a family member Has professional consultation Exercise"/>
    <b v="1"/>
    <m/>
    <b v="1"/>
    <m/>
    <b v="1"/>
    <m/>
    <m/>
    <m/>
    <m/>
    <m/>
    <m/>
    <s v="No obstacles"/>
    <m/>
    <m/>
    <m/>
    <m/>
    <m/>
    <m/>
    <m/>
    <b v="1"/>
    <m/>
    <s v="Yes"/>
    <m/>
    <s v="Do not know"/>
    <m/>
    <m/>
    <m/>
    <m/>
    <m/>
    <m/>
    <b v="1"/>
    <m/>
    <m/>
    <s v="Educational services"/>
    <m/>
    <b v="1"/>
    <m/>
    <m/>
    <m/>
    <m/>
    <m/>
    <m/>
    <s v="due to transportation issues / far distance of facilities"/>
    <s v="Yes"/>
    <m/>
    <s v="Kidnapping Early marriage Being orphaned or losing care Psychological stress"/>
    <b v="1"/>
    <m/>
    <m/>
    <m/>
    <m/>
    <m/>
    <b v="1"/>
    <m/>
    <m/>
    <m/>
    <b v="1"/>
    <m/>
    <m/>
    <b v="1"/>
    <m/>
    <m/>
    <m/>
    <m/>
    <m/>
    <s v="Parents Women and Child support centers"/>
    <m/>
    <m/>
    <m/>
    <m/>
    <b v="1"/>
    <m/>
    <m/>
    <m/>
    <m/>
    <b v="1"/>
    <m/>
    <m/>
    <m/>
    <m/>
    <s v="Quraan Awareness / educational activities / psychosocial support Entertainement activities"/>
    <m/>
    <b v="1"/>
    <m/>
    <m/>
    <b v="1"/>
    <b v="1"/>
    <m/>
    <m/>
    <m/>
    <s v="Orphans living in the community"/>
    <m/>
    <m/>
    <b v="1"/>
    <m/>
    <m/>
    <m/>
    <m/>
    <s v="Yes"/>
    <m/>
    <s v="Lack of transportation"/>
    <m/>
    <m/>
    <b v="1"/>
    <m/>
    <m/>
    <m/>
    <m/>
    <m/>
    <m/>
    <m/>
    <s v="No"/>
    <m/>
    <m/>
    <m/>
    <m/>
    <m/>
    <s v="No"/>
    <m/>
    <s v="uuid:1c7b83d3-2e9b-458d-86e1-43eb9d1eacb9"/>
    <n v="73155582"/>
    <s v="1c7b83d3-2e9b-458d-86e1-43eb9d1eacb9"/>
    <d v="2021-01-21T12:49:04"/>
    <n v="133"/>
    <m/>
    <n v="-1"/>
    <m/>
    <m/>
    <s v="202101191358"/>
    <n v="1701"/>
    <s v="nsenumerator"/>
    <n v="569832"/>
  </r>
  <r>
    <s v="2021-01-21T11:56:17.529+03:00"/>
    <s v="2021-01-21T12:24:17.711+03:00"/>
    <m/>
    <s v="اشكينازعبدو"/>
    <x v="1"/>
    <m/>
    <d v="2021-01-21T00:00:00"/>
    <s v="Kafr - Kafrehmul"/>
    <s v="All"/>
    <s v="Yes"/>
    <n v="36"/>
    <s v="31-50 Years"/>
    <s v="Male"/>
    <s v="Widowed"/>
    <s v="IDP"/>
    <d v="2019-01-21T00:00:00"/>
    <n v="0"/>
    <n v="1"/>
    <s v="Yes"/>
    <n v="0"/>
    <n v="0"/>
    <n v="0"/>
    <s v="0"/>
    <n v="4"/>
    <s v="4"/>
    <n v="1"/>
    <n v="5"/>
    <n v="7"/>
    <n v="1"/>
    <n v="0"/>
    <n v="0"/>
    <n v="800"/>
    <n v="500"/>
    <n v="-300"/>
    <s v="0"/>
    <m/>
    <s v="Primary health care facility"/>
    <m/>
    <b v="1"/>
    <m/>
    <m/>
    <m/>
    <m/>
    <m/>
    <m/>
    <n v="20"/>
    <s v="Motorcycle"/>
    <m/>
    <s v="Yes"/>
    <s v="Do not know"/>
    <s v="Some types of medicines are not available in the market Inaccessible due to cost"/>
    <b v="1"/>
    <m/>
    <m/>
    <b v="1"/>
    <m/>
    <m/>
    <m/>
    <m/>
    <m/>
    <m/>
    <m/>
    <s v="Yes"/>
    <s v="Yes"/>
    <s v="امور تفيد الاسرة والعائلة بشكل عام"/>
    <s v="Do not know"/>
    <m/>
    <s v="No"/>
    <m/>
    <m/>
    <m/>
    <m/>
    <m/>
    <m/>
    <m/>
    <m/>
    <m/>
    <m/>
    <m/>
    <m/>
    <m/>
    <m/>
    <m/>
    <s v="Pediatric medicine Antibiotic"/>
    <m/>
    <b v="1"/>
    <m/>
    <b v="1"/>
    <m/>
    <m/>
    <m/>
    <m/>
    <s v="Yes"/>
    <m/>
    <m/>
    <m/>
    <m/>
    <m/>
    <m/>
    <m/>
    <m/>
    <m/>
    <s v="Hospital for normal delivery"/>
    <m/>
    <m/>
    <m/>
    <m/>
    <m/>
    <b v="1"/>
    <m/>
    <m/>
    <m/>
    <m/>
    <m/>
    <m/>
    <m/>
    <m/>
    <m/>
    <m/>
    <m/>
    <m/>
    <m/>
    <m/>
    <m/>
    <m/>
    <m/>
    <s v="Yes – someone in my household has"/>
    <s v="One Time"/>
    <m/>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Do not know"/>
    <m/>
    <m/>
    <m/>
    <m/>
    <m/>
    <m/>
    <m/>
    <m/>
    <m/>
    <s v="No, not needed"/>
    <m/>
    <s v="Anger moodwings Problems Concentrating"/>
    <m/>
    <b v="1"/>
    <m/>
    <b v="1"/>
    <m/>
    <m/>
    <m/>
    <m/>
    <m/>
    <m/>
    <m/>
    <m/>
    <b v="1"/>
    <m/>
    <m/>
    <m/>
    <m/>
    <m/>
    <s v="Adult Women"/>
    <b v="1"/>
    <m/>
    <m/>
    <m/>
    <s v="ضغوطات الحياة وتحمل المسؤولية "/>
    <s v="Speaking to a family member Prayer Has professional consultation"/>
    <b v="1"/>
    <m/>
    <m/>
    <b v="1"/>
    <b v="1"/>
    <m/>
    <m/>
    <m/>
    <m/>
    <m/>
    <m/>
    <s v="Stigma"/>
    <b v="1"/>
    <m/>
    <m/>
    <m/>
    <m/>
    <m/>
    <m/>
    <m/>
    <m/>
    <s v="Yes"/>
    <m/>
    <s v="Skills building services Educational services"/>
    <m/>
    <b v="1"/>
    <b v="1"/>
    <m/>
    <m/>
    <m/>
    <m/>
    <m/>
    <s v="Due to transportation issues / far distance of facilities"/>
    <s v="Do not know"/>
    <m/>
    <m/>
    <m/>
    <m/>
    <m/>
    <m/>
    <b v="1"/>
    <m/>
    <m/>
    <s v="Yes"/>
    <m/>
    <s v="Kidnapping Physical abuse Being orphaned or losing care Psychological stress"/>
    <b v="1"/>
    <m/>
    <m/>
    <m/>
    <m/>
    <m/>
    <m/>
    <b v="1"/>
    <m/>
    <m/>
    <b v="1"/>
    <m/>
    <m/>
    <b v="1"/>
    <m/>
    <m/>
    <m/>
    <m/>
    <m/>
    <s v="Siblings Parents Women and Child support centers"/>
    <m/>
    <b v="1"/>
    <m/>
    <m/>
    <b v="1"/>
    <m/>
    <m/>
    <m/>
    <m/>
    <b v="1"/>
    <m/>
    <m/>
    <m/>
    <m/>
    <s v="Quraan Awareness / educational activities / psychosocial support Sport activity"/>
    <b v="1"/>
    <b v="1"/>
    <m/>
    <m/>
    <b v="1"/>
    <m/>
    <m/>
    <m/>
    <m/>
    <s v="Children separated from their parents Orphans living in the community"/>
    <b v="1"/>
    <m/>
    <b v="1"/>
    <m/>
    <m/>
    <m/>
    <m/>
    <s v="Yes"/>
    <m/>
    <s v="Lack of transportation"/>
    <m/>
    <m/>
    <b v="1"/>
    <m/>
    <m/>
    <m/>
    <m/>
    <m/>
    <m/>
    <m/>
    <s v="No"/>
    <m/>
    <m/>
    <s v="No"/>
    <m/>
    <m/>
    <s v="No"/>
    <m/>
    <s v="uuid:8bfd9a7c-861f-4f76-a831-66b54bd17ea1"/>
    <n v="73155583"/>
    <s v="8bfd9a7c-861f-4f76-a831-66b54bd17ea1"/>
    <d v="2021-01-21T12:49:05"/>
    <n v="134"/>
    <m/>
    <n v="-1"/>
    <m/>
    <m/>
    <s v="202101191358"/>
    <n v="1680"/>
    <s v="nsenumerator"/>
    <n v="569832"/>
  </r>
  <r>
    <s v="2021-01-21T10:19:07.959+03:00"/>
    <s v="2021-01-21T10:37:08.301+03:00"/>
    <m/>
    <s v="محمد العيسى"/>
    <x v="1"/>
    <m/>
    <d v="2021-01-21T00:00:00"/>
    <s v="Deir Hassan - Darhashan"/>
    <s v="All"/>
    <s v="Yes"/>
    <n v="40"/>
    <s v="31-50 Years"/>
    <s v="Female"/>
    <s v="Married"/>
    <s v="IDP"/>
    <d v="2016-01-21T00:00:00"/>
    <n v="1"/>
    <n v="0"/>
    <s v="Yes"/>
    <n v="1"/>
    <n v="1"/>
    <n v="2"/>
    <s v="3"/>
    <n v="1"/>
    <s v="5"/>
    <n v="2"/>
    <n v="7"/>
    <n v="11"/>
    <n v="1"/>
    <n v="0"/>
    <n v="2"/>
    <n v="2000"/>
    <n v="800"/>
    <n v="-1200"/>
    <s v="اليد العاملة"/>
    <m/>
    <s v="Primary health care facility"/>
    <m/>
    <b v="1"/>
    <m/>
    <m/>
    <m/>
    <m/>
    <m/>
    <m/>
    <n v="20"/>
    <s v="Walking"/>
    <m/>
    <s v="No"/>
    <s v="مشفى حروق"/>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Public primary health care facility"/>
    <m/>
    <m/>
    <m/>
    <b v="1"/>
    <m/>
    <m/>
    <m/>
    <m/>
    <m/>
    <m/>
    <m/>
    <s v="No"/>
    <m/>
    <m/>
    <m/>
    <m/>
    <m/>
    <m/>
    <m/>
    <m/>
    <m/>
    <m/>
    <m/>
    <s v="I don't know"/>
    <m/>
    <m/>
    <m/>
    <s v="Cereals or tubers (maize, porridge, rice, pasta, bread, rice, bulger, frikeh, kaak, pasta, indomy (noodles), manakish, thick grain-based porridge, potatoes, etc) Fruit (all types)"/>
    <b v="1"/>
    <m/>
    <m/>
    <b v="1"/>
    <m/>
    <m/>
    <m/>
    <m/>
    <m/>
    <m/>
    <m/>
    <n v="2"/>
    <s v="not divers"/>
    <s v="Cereals or tubers (maize, porridge, rice, pasta, bread, rice, bulger, frikeh, kaak, pasta, indomy (noodles), manakish, thick grain-based porridge, potatoes, etc) Fruit (all types)"/>
    <b v="1"/>
    <m/>
    <m/>
    <b v="1"/>
    <m/>
    <m/>
    <m/>
    <m/>
    <m/>
    <m/>
    <m/>
    <n v="2"/>
    <s v="not divers"/>
    <s v="Yes"/>
    <m/>
    <s v="Market is too far High food prices/no money to buy"/>
    <m/>
    <b v="1"/>
    <b v="1"/>
    <m/>
    <m/>
    <m/>
    <m/>
    <m/>
    <s v="Yes"/>
    <m/>
    <s v="Do not know"/>
    <m/>
    <m/>
    <m/>
    <m/>
    <m/>
    <m/>
    <m/>
    <s v="No – my children don't need this"/>
    <s v="Yes"/>
    <s v="No"/>
    <m/>
    <m/>
    <s v="1"/>
    <s v="1"/>
    <s v="No"/>
    <s v="No - no difficulty"/>
    <s v="No - no difficulty"/>
    <m/>
    <m/>
    <m/>
    <m/>
    <m/>
    <m/>
    <m/>
    <m/>
    <m/>
    <m/>
    <m/>
    <m/>
    <m/>
    <s v="Fear Sadness Problems sleeping Problems Concentrating"/>
    <b v="1"/>
    <m/>
    <b v="1"/>
    <m/>
    <m/>
    <m/>
    <m/>
    <m/>
    <m/>
    <b v="1"/>
    <m/>
    <m/>
    <b v="1"/>
    <m/>
    <m/>
    <m/>
    <m/>
    <m/>
    <s v="Children Elderly"/>
    <m/>
    <m/>
    <b v="1"/>
    <b v="1"/>
    <s v="لانهم بحاجة لعناية"/>
    <s v="Speaking to a family member Smoking Prayer"/>
    <b v="1"/>
    <m/>
    <m/>
    <b v="1"/>
    <m/>
    <m/>
    <b v="1"/>
    <m/>
    <m/>
    <m/>
    <m/>
    <s v="Accessibility Lack of awareness of the services"/>
    <m/>
    <m/>
    <b v="1"/>
    <m/>
    <b v="1"/>
    <m/>
    <m/>
    <m/>
    <m/>
    <s v="Yes"/>
    <m/>
    <s v="Educational services"/>
    <m/>
    <b v="1"/>
    <m/>
    <m/>
    <m/>
    <m/>
    <m/>
    <m/>
    <s v="Due to financial issues"/>
    <s v="Educational services Skills building services"/>
    <m/>
    <b v="1"/>
    <b v="1"/>
    <m/>
    <m/>
    <m/>
    <m/>
    <m/>
    <s v="due to lack of security"/>
    <s v="No"/>
    <s v="عادات و تقاليد"/>
    <s v="Kidnapping School dropout Physical abuse"/>
    <b v="1"/>
    <m/>
    <m/>
    <b v="1"/>
    <m/>
    <m/>
    <m/>
    <b v="1"/>
    <m/>
    <m/>
    <m/>
    <m/>
    <m/>
    <m/>
    <m/>
    <m/>
    <m/>
    <m/>
    <m/>
    <s v="Siblings Parents Relatives"/>
    <m/>
    <b v="1"/>
    <m/>
    <m/>
    <b v="1"/>
    <b v="1"/>
    <m/>
    <m/>
    <m/>
    <m/>
    <m/>
    <m/>
    <m/>
    <m/>
    <s v="Quraan Hand crafts Entertainement activities"/>
    <m/>
    <b v="1"/>
    <b v="1"/>
    <m/>
    <m/>
    <b v="1"/>
    <m/>
    <m/>
    <m/>
    <s v="Orphans living in the community"/>
    <m/>
    <m/>
    <b v="1"/>
    <m/>
    <m/>
    <m/>
    <m/>
    <s v="No"/>
    <s v="Due to financial situation"/>
    <s v="No services"/>
    <m/>
    <m/>
    <m/>
    <m/>
    <m/>
    <b v="1"/>
    <m/>
    <m/>
    <m/>
    <m/>
    <s v="No"/>
    <m/>
    <m/>
    <s v="No"/>
    <m/>
    <m/>
    <s v="No"/>
    <m/>
    <s v="uuid:3d379e80-de0a-41a0-930c-bc425e9769c0"/>
    <n v="73155622"/>
    <s v="3d379e80-de0a-41a0-930c-bc425e9769c0"/>
    <d v="2021-01-21T12:50:44"/>
    <n v="135"/>
    <m/>
    <n v="-1"/>
    <m/>
    <m/>
    <s v="202101191358"/>
    <n v="1081"/>
    <s v="nsenumerator"/>
    <n v="569832"/>
  </r>
  <r>
    <s v="2021-01-21T10:40:57.961+03:00"/>
    <s v="2021-01-21T11:25:08.404+03:00"/>
    <m/>
    <s v="محمد العيسى"/>
    <x v="1"/>
    <m/>
    <d v="2021-01-21T00:00:00"/>
    <s v="Deir Hassan - Darhashan"/>
    <s v="All"/>
    <s v="Yes"/>
    <n v="30"/>
    <s v="18-30 Years"/>
    <s v="Female"/>
    <s v="Married"/>
    <s v="IDP"/>
    <d v="2015-01-21T00:00:00"/>
    <n v="1"/>
    <n v="0"/>
    <s v="Yes"/>
    <n v="0"/>
    <n v="0"/>
    <n v="3"/>
    <s v="3"/>
    <n v="1"/>
    <s v="4"/>
    <n v="0"/>
    <n v="4"/>
    <n v="6"/>
    <n v="0"/>
    <n v="0"/>
    <n v="1"/>
    <n v="1500"/>
    <n v="500"/>
    <n v="-1000"/>
    <s v="كفالة مجاهد"/>
    <m/>
    <s v="Primary health care facility"/>
    <m/>
    <b v="1"/>
    <m/>
    <m/>
    <m/>
    <m/>
    <m/>
    <m/>
    <n v="5"/>
    <s v="Walking"/>
    <m/>
    <s v="No"/>
    <s v="بحاجة لدكتور اطفال"/>
    <s v="Not available in the market at all"/>
    <m/>
    <m/>
    <b v="1"/>
    <m/>
    <m/>
    <m/>
    <m/>
    <m/>
    <m/>
    <m/>
    <m/>
    <s v="No"/>
    <m/>
    <m/>
    <m/>
    <m/>
    <s v="No"/>
    <m/>
    <m/>
    <m/>
    <m/>
    <m/>
    <m/>
    <m/>
    <m/>
    <m/>
    <m/>
    <m/>
    <m/>
    <m/>
    <m/>
    <m/>
    <s v="Antibiotic"/>
    <m/>
    <m/>
    <m/>
    <b v="1"/>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Eggs"/>
    <b v="1"/>
    <m/>
    <m/>
    <m/>
    <m/>
    <m/>
    <m/>
    <b v="1"/>
    <m/>
    <m/>
    <m/>
    <n v="2"/>
    <s v="not divers"/>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High food prices/no money to buy"/>
    <m/>
    <b v="1"/>
    <m/>
    <m/>
    <m/>
    <m/>
    <m/>
    <m/>
    <s v="Yes"/>
    <m/>
    <s v="Do not know"/>
    <m/>
    <m/>
    <m/>
    <m/>
    <m/>
    <m/>
    <m/>
    <s v="No – my children don't need this"/>
    <s v="Yes"/>
    <m/>
    <m/>
    <m/>
    <s v="0"/>
    <s v="1"/>
    <s v="No"/>
    <s v="No - no difficulty"/>
    <s v="No - no difficulty"/>
    <m/>
    <m/>
    <m/>
    <m/>
    <m/>
    <m/>
    <m/>
    <m/>
    <m/>
    <m/>
    <m/>
    <m/>
    <m/>
    <s v="Fear Sadness Econimic Problems sleeping"/>
    <b v="1"/>
    <m/>
    <b v="1"/>
    <m/>
    <b v="1"/>
    <m/>
    <m/>
    <m/>
    <m/>
    <b v="1"/>
    <m/>
    <m/>
    <m/>
    <m/>
    <m/>
    <m/>
    <m/>
    <m/>
    <s v="Children Adult Men"/>
    <m/>
    <b v="1"/>
    <b v="1"/>
    <m/>
    <s v="لانهم بحاجة للعناية"/>
    <s v="Prayer Speaking to a family member"/>
    <b v="1"/>
    <m/>
    <m/>
    <b v="1"/>
    <m/>
    <m/>
    <m/>
    <m/>
    <m/>
    <m/>
    <m/>
    <s v="Do not know"/>
    <m/>
    <m/>
    <m/>
    <m/>
    <m/>
    <m/>
    <b v="1"/>
    <m/>
    <m/>
    <s v="Maybe"/>
    <m/>
    <s v="Health services Educational services"/>
    <b v="1"/>
    <b v="1"/>
    <m/>
    <m/>
    <m/>
    <m/>
    <m/>
    <m/>
    <s v="Due to financial issues"/>
    <s v="Educational services Skills building services"/>
    <m/>
    <b v="1"/>
    <b v="1"/>
    <m/>
    <m/>
    <m/>
    <m/>
    <m/>
    <s v="due to transportation issues / far distance of facilities"/>
    <s v="No"/>
    <s v="بسبب الوضع الامني"/>
    <s v="School dropout Begging Neglect Physical abuse Being orphaned or losing care"/>
    <m/>
    <m/>
    <m/>
    <b v="1"/>
    <m/>
    <b v="1"/>
    <m/>
    <b v="1"/>
    <b v="1"/>
    <m/>
    <b v="1"/>
    <m/>
    <m/>
    <m/>
    <m/>
    <m/>
    <m/>
    <m/>
    <m/>
    <s v="Siblings Parents Relatives School teachers"/>
    <m/>
    <b v="1"/>
    <m/>
    <b v="1"/>
    <b v="1"/>
    <b v="1"/>
    <m/>
    <m/>
    <m/>
    <m/>
    <m/>
    <m/>
    <m/>
    <m/>
    <s v="Sport activity Painting / re-creational activity Entertainement activities"/>
    <b v="1"/>
    <m/>
    <m/>
    <b v="1"/>
    <m/>
    <b v="1"/>
    <m/>
    <m/>
    <m/>
    <s v="Children separated from their parents Child-headed households Orphans living in the community"/>
    <b v="1"/>
    <m/>
    <b v="1"/>
    <b v="1"/>
    <m/>
    <m/>
    <m/>
    <s v="Yes"/>
    <m/>
    <s v="No services"/>
    <m/>
    <m/>
    <m/>
    <m/>
    <m/>
    <b v="1"/>
    <m/>
    <m/>
    <m/>
    <m/>
    <s v="No"/>
    <m/>
    <m/>
    <m/>
    <m/>
    <m/>
    <s v="No"/>
    <m/>
    <s v="uuid:8d5541d5-2332-49cd-8aa9-043b2537a319"/>
    <n v="73155624"/>
    <s v="8d5541d5-2332-49cd-8aa9-043b2537a319"/>
    <d v="2021-01-21T12:50:45"/>
    <n v="136"/>
    <m/>
    <n v="-1"/>
    <m/>
    <m/>
    <s v="202101191358"/>
    <n v="2651"/>
    <s v="nsenumerator"/>
    <n v="569832"/>
  </r>
  <r>
    <s v="2021-01-21T10:22:48.089+03:00"/>
    <s v="2021-01-21T11:18:35.203+03:00"/>
    <s v="0"/>
    <s v="محمد الحسن"/>
    <x v="1"/>
    <m/>
    <d v="2021-01-21T00:00:00"/>
    <s v="Dana"/>
    <s v="All"/>
    <s v="Yes"/>
    <n v="54"/>
    <s v="51-60 Years"/>
    <s v="Female"/>
    <s v="Married"/>
    <s v="IDP"/>
    <d v="2012-10-05T00:00:00"/>
    <n v="1"/>
    <n v="0"/>
    <s v="Yes"/>
    <n v="0"/>
    <n v="1"/>
    <n v="2"/>
    <s v="3"/>
    <n v="2"/>
    <s v="5"/>
    <n v="3"/>
    <n v="8"/>
    <n v="10"/>
    <n v="1"/>
    <n v="0"/>
    <n v="1"/>
    <n v="1500"/>
    <n v="400"/>
    <n v="-1100"/>
    <s v="اعمال حرة"/>
    <m/>
    <s v="No services"/>
    <m/>
    <m/>
    <m/>
    <m/>
    <m/>
    <m/>
    <b v="1"/>
    <m/>
    <m/>
    <m/>
    <m/>
    <s v="No"/>
    <s v="نقطة طبية"/>
    <s v="Most types of medicines are not available in the market Inaccessible due to cost Inaccessible due to transport or other logistical reason"/>
    <m/>
    <b v="1"/>
    <m/>
    <b v="1"/>
    <m/>
    <b v="1"/>
    <m/>
    <m/>
    <m/>
    <m/>
    <m/>
    <s v="No"/>
    <m/>
    <m/>
    <m/>
    <m/>
    <s v="No"/>
    <m/>
    <m/>
    <m/>
    <m/>
    <m/>
    <m/>
    <m/>
    <m/>
    <m/>
    <m/>
    <m/>
    <m/>
    <m/>
    <m/>
    <m/>
    <s v="Non communicable diseases (NCD) drugs (chronic, cardiac, diabetes, hyper-tension, asthma) Reproductive health medicines"/>
    <b v="1"/>
    <m/>
    <b v="1"/>
    <m/>
    <m/>
    <m/>
    <m/>
    <m/>
    <s v="No"/>
    <s v="Transportation issues Security issues"/>
    <b v="1"/>
    <m/>
    <m/>
    <b v="1"/>
    <m/>
    <m/>
    <m/>
    <m/>
    <s v="At home with skilled birth attendant"/>
    <m/>
    <b v="1"/>
    <m/>
    <m/>
    <m/>
    <m/>
    <m/>
    <m/>
    <m/>
    <m/>
    <s v="عدم الرغبة بلذهاب إلى المستشفى"/>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this service is not available"/>
    <s v="No"/>
    <m/>
    <m/>
    <m/>
    <s v="1"/>
    <s v="1"/>
    <s v="No"/>
    <s v="No - no difficulty"/>
    <s v="No - no difficulty"/>
    <m/>
    <m/>
    <m/>
    <m/>
    <m/>
    <m/>
    <m/>
    <m/>
    <m/>
    <m/>
    <m/>
    <m/>
    <m/>
    <s v="Econimic Anger Family conflict Conflict within community"/>
    <m/>
    <b v="1"/>
    <m/>
    <m/>
    <b v="1"/>
    <m/>
    <b v="1"/>
    <m/>
    <m/>
    <m/>
    <b v="1"/>
    <m/>
    <m/>
    <m/>
    <m/>
    <m/>
    <m/>
    <m/>
    <s v="Adult Men"/>
    <m/>
    <b v="1"/>
    <m/>
    <m/>
    <s v="بسبب النزوح والاوضاع الصعبه"/>
    <s v="Prayer Speaking to a friend Smoking"/>
    <m/>
    <b v="1"/>
    <m/>
    <b v="1"/>
    <m/>
    <m/>
    <b v="1"/>
    <m/>
    <m/>
    <m/>
    <m/>
    <s v="Stigma Lack of awareness of the services"/>
    <b v="1"/>
    <m/>
    <m/>
    <m/>
    <b v="1"/>
    <m/>
    <m/>
    <m/>
    <m/>
    <s v="Yes"/>
    <m/>
    <s v="Health services Educational services Skills building services"/>
    <b v="1"/>
    <b v="1"/>
    <b v="1"/>
    <m/>
    <m/>
    <m/>
    <m/>
    <m/>
    <s v="Due to lack of security"/>
    <s v="Health services Educational services Skills building services"/>
    <b v="1"/>
    <b v="1"/>
    <b v="1"/>
    <m/>
    <m/>
    <m/>
    <m/>
    <m/>
    <s v="due to lack of security"/>
    <s v="No"/>
    <s v="الأوضاع الصعبه"/>
    <s v="Begging Physical abuse Sexual abuse Psychological stress School dropout Hired by armed groups Neglect Early marriage"/>
    <m/>
    <b v="1"/>
    <m/>
    <b v="1"/>
    <m/>
    <b v="1"/>
    <b v="1"/>
    <b v="1"/>
    <b v="1"/>
    <b v="1"/>
    <m/>
    <m/>
    <m/>
    <b v="1"/>
    <m/>
    <m/>
    <m/>
    <m/>
    <m/>
    <s v="Siblings Community/social workers Religious leaders"/>
    <b v="1"/>
    <b v="1"/>
    <m/>
    <m/>
    <m/>
    <m/>
    <m/>
    <b v="1"/>
    <m/>
    <m/>
    <m/>
    <m/>
    <m/>
    <m/>
    <s v="Awareness / educational activities / psychosocial support Entertainement activities Quraan Sport activity"/>
    <b v="1"/>
    <b v="1"/>
    <m/>
    <m/>
    <b v="1"/>
    <b v="1"/>
    <m/>
    <m/>
    <m/>
    <s v="Children who have been associated with fighting forces Children separated from their parents"/>
    <b v="1"/>
    <m/>
    <m/>
    <m/>
    <b v="1"/>
    <m/>
    <m/>
    <s v="Yes"/>
    <m/>
    <s v="No services"/>
    <m/>
    <m/>
    <m/>
    <m/>
    <m/>
    <b v="1"/>
    <m/>
    <m/>
    <m/>
    <m/>
    <s v="No"/>
    <m/>
    <m/>
    <s v="No"/>
    <m/>
    <m/>
    <s v="No"/>
    <m/>
    <s v="uuid:86f9337a-29ab-459c-888c-766123c27135"/>
    <n v="73155626"/>
    <s v="86f9337a-29ab-459c-888c-766123c27135"/>
    <d v="2021-01-21T12:50:46"/>
    <n v="137"/>
    <m/>
    <n v="-1"/>
    <m/>
    <m/>
    <s v="202101191358"/>
    <n v="3347"/>
    <s v="nsenumerator"/>
    <n v="569832"/>
  </r>
  <r>
    <s v="2021-01-21T12:16:17.400+03:00"/>
    <s v="2021-01-21T13:23:55.684+03:00"/>
    <m/>
    <s v="محمد العيسى"/>
    <x v="1"/>
    <m/>
    <d v="2021-01-21T00:00:00"/>
    <s v="Deir Hassan - Darhashan"/>
    <s v="All"/>
    <s v="Yes"/>
    <n v="36"/>
    <s v="31-50 Years"/>
    <s v="Female"/>
    <s v="Married"/>
    <s v="IDP"/>
    <d v="2015-03-16T00:00:00"/>
    <n v="0"/>
    <n v="0"/>
    <s v="Yes"/>
    <n v="0"/>
    <n v="0"/>
    <n v="2"/>
    <s v="2"/>
    <n v="0"/>
    <s v="2"/>
    <n v="0"/>
    <n v="2"/>
    <n v="4"/>
    <n v="1"/>
    <n v="0"/>
    <n v="1"/>
    <n v="1000"/>
    <n v="400"/>
    <n v="-600"/>
    <s v="عمل يدوي"/>
    <m/>
    <s v="Primary health care facility"/>
    <m/>
    <b v="1"/>
    <m/>
    <m/>
    <m/>
    <m/>
    <m/>
    <m/>
    <n v="5"/>
    <s v="Walking"/>
    <m/>
    <s v="Yes"/>
    <s v="Do not know"/>
    <s v="Inaccessible due to cost"/>
    <m/>
    <m/>
    <m/>
    <b v="1"/>
    <m/>
    <m/>
    <m/>
    <m/>
    <m/>
    <m/>
    <m/>
    <s v="Yes"/>
    <s v="No"/>
    <m/>
    <s v="No"/>
    <m/>
    <s v="No"/>
    <m/>
    <m/>
    <m/>
    <m/>
    <m/>
    <m/>
    <m/>
    <m/>
    <m/>
    <m/>
    <m/>
    <m/>
    <m/>
    <m/>
    <m/>
    <s v="Pediatric medicine Non communicable diseases (NCD) drugs (chronic, cardiac, diabetes, hyper-tension, asthma)"/>
    <b v="1"/>
    <b v="1"/>
    <m/>
    <m/>
    <m/>
    <m/>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No"/>
    <m/>
    <m/>
    <m/>
    <m/>
    <m/>
    <m/>
    <m/>
    <s v="No – my children don't need this"/>
    <s v="No"/>
    <m/>
    <m/>
    <m/>
    <s v="0"/>
    <s v="0"/>
    <s v="No"/>
    <s v="No - no difficulty"/>
    <s v="No - no difficulty"/>
    <m/>
    <m/>
    <m/>
    <m/>
    <m/>
    <m/>
    <m/>
    <m/>
    <m/>
    <m/>
    <m/>
    <m/>
    <m/>
    <s v="Econimic Anger"/>
    <m/>
    <b v="1"/>
    <m/>
    <m/>
    <b v="1"/>
    <m/>
    <m/>
    <m/>
    <m/>
    <m/>
    <m/>
    <m/>
    <m/>
    <m/>
    <m/>
    <m/>
    <m/>
    <m/>
    <s v="Adult Men"/>
    <m/>
    <b v="1"/>
    <m/>
    <m/>
    <s v="بسبب الوضع الاقتصادي"/>
    <s v="Speaking to a friend Prayer Smoking"/>
    <m/>
    <b v="1"/>
    <m/>
    <b v="1"/>
    <m/>
    <m/>
    <b v="1"/>
    <m/>
    <m/>
    <m/>
    <m/>
    <s v="Do not know"/>
    <m/>
    <m/>
    <m/>
    <m/>
    <m/>
    <m/>
    <b v="1"/>
    <m/>
    <m/>
    <s v="Maybe"/>
    <m/>
    <s v="Health services"/>
    <b v="1"/>
    <m/>
    <m/>
    <m/>
    <m/>
    <m/>
    <m/>
    <m/>
    <s v="Due to lack of security"/>
    <s v="Educational services"/>
    <m/>
    <b v="1"/>
    <m/>
    <m/>
    <m/>
    <m/>
    <m/>
    <m/>
    <s v="الوضع الاقتصادي"/>
    <s v="Yes"/>
    <m/>
    <s v="Kidnapping Sexual abuse"/>
    <b v="1"/>
    <m/>
    <m/>
    <m/>
    <m/>
    <m/>
    <m/>
    <m/>
    <m/>
    <b v="1"/>
    <m/>
    <m/>
    <m/>
    <m/>
    <m/>
    <m/>
    <m/>
    <m/>
    <m/>
    <s v="Parents"/>
    <m/>
    <m/>
    <m/>
    <m/>
    <b v="1"/>
    <m/>
    <m/>
    <m/>
    <m/>
    <m/>
    <m/>
    <m/>
    <m/>
    <m/>
    <s v="Other"/>
    <m/>
    <m/>
    <m/>
    <m/>
    <m/>
    <m/>
    <b v="1"/>
    <m/>
    <s v="حدائق"/>
    <s v="Children separated from their parents Children who have been associated with fighting forces Orphans living in the community"/>
    <b v="1"/>
    <m/>
    <b v="1"/>
    <m/>
    <b v="1"/>
    <m/>
    <m/>
    <s v="No"/>
    <s v="Too young to enroll in school"/>
    <s v="No services"/>
    <m/>
    <m/>
    <m/>
    <m/>
    <m/>
    <b v="1"/>
    <m/>
    <m/>
    <m/>
    <m/>
    <s v="Yes"/>
    <n v="8"/>
    <s v="بسبب الأم تدرس و الاب يعمل"/>
    <m/>
    <m/>
    <m/>
    <s v="No"/>
    <m/>
    <s v="uuid:15558232-2fd7-4507-a0bc-52d39efb4b24"/>
    <n v="73155627"/>
    <s v="15558232-2fd7-4507-a0bc-52d39efb4b24"/>
    <d v="2021-01-21T12:50:46"/>
    <n v="138"/>
    <m/>
    <n v="-1"/>
    <m/>
    <m/>
    <s v="202101191358"/>
    <n v="4058"/>
    <s v="nsenumerator"/>
    <n v="569832"/>
  </r>
  <r>
    <s v="2021-01-21T12:43:58.803+03:00"/>
    <s v="2021-01-21T13:21:47.212+03:00"/>
    <m/>
    <s v="محمد الحسن "/>
    <x v="1"/>
    <m/>
    <d v="2021-01-21T00:00:00"/>
    <s v="Dana"/>
    <s v="All"/>
    <s v="Yes"/>
    <n v="28"/>
    <s v="18-30 Years"/>
    <s v="Female"/>
    <s v="Married"/>
    <s v="IDP"/>
    <d v="2013-08-12T00:00:00"/>
    <n v="1"/>
    <n v="0"/>
    <s v="Yes"/>
    <n v="0"/>
    <n v="0"/>
    <n v="2"/>
    <s v="2"/>
    <n v="0"/>
    <s v="2"/>
    <n v="0"/>
    <n v="2"/>
    <n v="4"/>
    <n v="0"/>
    <n v="0"/>
    <n v="1"/>
    <n v="1500"/>
    <n v="300"/>
    <n v="-1200"/>
    <s v="سلة غذائية "/>
    <m/>
    <s v="No services"/>
    <m/>
    <m/>
    <m/>
    <m/>
    <m/>
    <m/>
    <b v="1"/>
    <m/>
    <m/>
    <m/>
    <m/>
    <s v="No"/>
    <s v="مزكر طبي "/>
    <s v="Inaccessible due to cost Inaccessible due to transport or other logistical reason"/>
    <m/>
    <m/>
    <m/>
    <b v="1"/>
    <m/>
    <b v="1"/>
    <m/>
    <m/>
    <m/>
    <m/>
    <m/>
    <s v="No"/>
    <m/>
    <m/>
    <m/>
    <m/>
    <s v="No"/>
    <m/>
    <m/>
    <m/>
    <m/>
    <m/>
    <m/>
    <m/>
    <m/>
    <m/>
    <m/>
    <m/>
    <m/>
    <m/>
    <m/>
    <m/>
    <s v="Pediatric medicine Antibiotic Non communicable diseases (NCD) drugs (chronic, cardiac, diabetes, hyper-tension, asthma)"/>
    <b v="1"/>
    <b v="1"/>
    <m/>
    <b v="1"/>
    <m/>
    <m/>
    <m/>
    <m/>
    <s v="No"/>
    <s v="Cultural factors Financial issues"/>
    <m/>
    <b v="1"/>
    <b v="1"/>
    <m/>
    <m/>
    <m/>
    <m/>
    <m/>
    <s v="At home with skilled birth attendant"/>
    <m/>
    <b v="1"/>
    <m/>
    <m/>
    <m/>
    <m/>
    <m/>
    <m/>
    <m/>
    <m/>
    <s v="عدم الرغبة بلذهاب إلى المستشفى "/>
    <m/>
    <m/>
    <m/>
    <m/>
    <m/>
    <m/>
    <m/>
    <m/>
    <m/>
    <m/>
    <m/>
    <m/>
    <s v="Yes – I have"/>
    <s v="One Time"/>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this service is not available"/>
    <s v="No"/>
    <m/>
    <m/>
    <m/>
    <s v="0"/>
    <s v="1"/>
    <s v="No"/>
    <s v="No - no difficulty"/>
    <s v="No - no difficulty"/>
    <m/>
    <m/>
    <m/>
    <m/>
    <m/>
    <m/>
    <m/>
    <m/>
    <m/>
    <m/>
    <m/>
    <m/>
    <m/>
    <s v="moodwings Econimic Fear Anxiety"/>
    <b v="1"/>
    <m/>
    <m/>
    <b v="1"/>
    <b v="1"/>
    <b v="1"/>
    <m/>
    <m/>
    <m/>
    <m/>
    <m/>
    <m/>
    <m/>
    <m/>
    <m/>
    <m/>
    <m/>
    <m/>
    <s v="Adult Men"/>
    <m/>
    <b v="1"/>
    <m/>
    <m/>
    <s v="النزوح والاوضاع المعيشية الصعبة"/>
    <s v="Prayer Speaking to a friend Smoking"/>
    <m/>
    <b v="1"/>
    <m/>
    <b v="1"/>
    <m/>
    <m/>
    <b v="1"/>
    <m/>
    <m/>
    <m/>
    <m/>
    <s v="Stigma Lack of awareness of the services"/>
    <b v="1"/>
    <m/>
    <m/>
    <m/>
    <b v="1"/>
    <m/>
    <m/>
    <m/>
    <m/>
    <s v="Yes"/>
    <m/>
    <s v="All services are accessible"/>
    <m/>
    <m/>
    <m/>
    <m/>
    <m/>
    <b v="1"/>
    <m/>
    <m/>
    <m/>
    <s v="Educational services Extracurricular activities/women &amp; girls centers Skills building services"/>
    <m/>
    <b v="1"/>
    <b v="1"/>
    <b v="1"/>
    <m/>
    <m/>
    <m/>
    <m/>
    <s v="due to lack of security"/>
    <s v="No"/>
    <s v="عادات وتقاليد "/>
    <s v="Sexual abuse Begging Physical abuse Neglect Early marriage"/>
    <m/>
    <m/>
    <m/>
    <m/>
    <m/>
    <b v="1"/>
    <b v="1"/>
    <b v="1"/>
    <b v="1"/>
    <b v="1"/>
    <m/>
    <m/>
    <m/>
    <m/>
    <m/>
    <m/>
    <m/>
    <m/>
    <m/>
    <s v="Siblings Community/social workers Religious leaders"/>
    <b v="1"/>
    <b v="1"/>
    <m/>
    <m/>
    <m/>
    <m/>
    <m/>
    <b v="1"/>
    <m/>
    <m/>
    <m/>
    <m/>
    <m/>
    <m/>
    <s v="Sport activity Quraan Awareness / educational activities / psychosocial support Entertainement activities"/>
    <b v="1"/>
    <b v="1"/>
    <m/>
    <m/>
    <b v="1"/>
    <b v="1"/>
    <m/>
    <m/>
    <m/>
    <s v="Children separated from their parents Children living on the street"/>
    <b v="1"/>
    <b v="1"/>
    <m/>
    <m/>
    <m/>
    <m/>
    <m/>
    <s v="No"/>
    <s v="قلة اهتمام "/>
    <s v="Lack of awareness Opening time not suitable for parents"/>
    <b v="1"/>
    <m/>
    <m/>
    <b v="1"/>
    <m/>
    <m/>
    <m/>
    <m/>
    <m/>
    <m/>
    <s v="No"/>
    <m/>
    <m/>
    <m/>
    <m/>
    <m/>
    <s v="No"/>
    <m/>
    <s v="uuid:2c80d7d7-ae64-4bfb-a092-de5431edbd95"/>
    <n v="73155629"/>
    <s v="2c80d7d7-ae64-4bfb-a092-de5431edbd95"/>
    <d v="2021-01-21T12:50:46"/>
    <n v="139"/>
    <m/>
    <n v="-1"/>
    <m/>
    <m/>
    <s v="202101191358"/>
    <n v="2269"/>
    <s v="nsenumerator"/>
    <n v="569832"/>
  </r>
  <r>
    <s v="2021-01-21T10:15:11.125+02:00"/>
    <s v="2021-01-21T10:44:00.284+02:00"/>
    <m/>
    <s v="مروة حلاق"/>
    <x v="1"/>
    <m/>
    <d v="2021-01-21T00:00:00"/>
    <s v="Kafr - Kafrehmul"/>
    <s v="All"/>
    <s v="Yes"/>
    <n v="34"/>
    <s v="31-50 Years"/>
    <s v="Male"/>
    <s v="Married"/>
    <s v="IDP"/>
    <d v="2020-01-01T00:00:00"/>
    <n v="0"/>
    <n v="1"/>
    <s v="Yes"/>
    <n v="0"/>
    <n v="0"/>
    <n v="1"/>
    <s v="1"/>
    <n v="3"/>
    <s v="4"/>
    <n v="1"/>
    <n v="5"/>
    <n v="9"/>
    <n v="1"/>
    <n v="1"/>
    <n v="0"/>
    <n v="1000"/>
    <n v="0"/>
    <n v="-1000"/>
    <m/>
    <s v="NGO support (including food buskets)"/>
    <s v="Primary health care facility"/>
    <m/>
    <b v="1"/>
    <m/>
    <m/>
    <m/>
    <m/>
    <m/>
    <m/>
    <n v="10"/>
    <s v="Walking"/>
    <m/>
    <s v="Yes"/>
    <s v="نعم نحتاج مشفى توليد "/>
    <s v="Inaccessible due to cost"/>
    <m/>
    <m/>
    <m/>
    <b v="1"/>
    <m/>
    <m/>
    <m/>
    <m/>
    <m/>
    <m/>
    <m/>
    <s v="Yes"/>
    <s v="Yes"/>
    <s v="تحدثوا معنا عن المرض والكورونا والنظافة وغسيل الطعام "/>
    <s v="Do not know"/>
    <m/>
    <s v="No"/>
    <m/>
    <m/>
    <m/>
    <m/>
    <m/>
    <m/>
    <m/>
    <m/>
    <m/>
    <m/>
    <m/>
    <m/>
    <m/>
    <m/>
    <m/>
    <s v="Antibiotic Pediatric medicine"/>
    <m/>
    <b v="1"/>
    <m/>
    <b v="1"/>
    <m/>
    <m/>
    <m/>
    <m/>
    <s v="Yes"/>
    <m/>
    <m/>
    <m/>
    <m/>
    <m/>
    <m/>
    <m/>
    <m/>
    <m/>
    <s v="Hospital for normal delivery"/>
    <m/>
    <m/>
    <m/>
    <m/>
    <m/>
    <b v="1"/>
    <m/>
    <m/>
    <m/>
    <m/>
    <m/>
    <m/>
    <m/>
    <m/>
    <m/>
    <m/>
    <m/>
    <m/>
    <m/>
    <m/>
    <m/>
    <m/>
    <m/>
    <s v="Yes – I have"/>
    <s v="Regular"/>
    <s v="Every 2 month"/>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Food is not available"/>
    <b v="1"/>
    <m/>
    <m/>
    <b v="1"/>
    <m/>
    <m/>
    <s v="Yes"/>
    <s v="Yes"/>
    <m/>
    <m/>
    <m/>
    <s v="0"/>
    <s v="0"/>
    <s v="No"/>
    <s v="No - no difficulty"/>
    <s v="No - no difficulty"/>
    <m/>
    <m/>
    <m/>
    <m/>
    <m/>
    <m/>
    <m/>
    <m/>
    <m/>
    <m/>
    <m/>
    <m/>
    <m/>
    <s v="Fear Anxiety"/>
    <b v="1"/>
    <m/>
    <m/>
    <m/>
    <m/>
    <b v="1"/>
    <m/>
    <m/>
    <m/>
    <m/>
    <m/>
    <m/>
    <m/>
    <m/>
    <m/>
    <m/>
    <m/>
    <m/>
    <s v="Adult Women"/>
    <b v="1"/>
    <m/>
    <m/>
    <m/>
    <s v="بسبب الوضع المعيشي والسكن بالمخيم خاصة فصل الشتاء"/>
    <s v="Speaking to a family member Prayer"/>
    <b v="1"/>
    <m/>
    <m/>
    <b v="1"/>
    <m/>
    <m/>
    <m/>
    <m/>
    <m/>
    <m/>
    <m/>
    <s v="Lack of awareness of the services"/>
    <m/>
    <m/>
    <m/>
    <m/>
    <b v="1"/>
    <m/>
    <m/>
    <m/>
    <m/>
    <s v="No"/>
    <s v="لان الذي أعاني منه هو ضغط نفسي يذهب مع مرور الأيام اذا تحسن وضعنا المعيشي"/>
    <s v="Educational services"/>
    <m/>
    <b v="1"/>
    <m/>
    <m/>
    <m/>
    <m/>
    <m/>
    <m/>
    <s v="Due to financial issues"/>
    <s v="Educational services"/>
    <m/>
    <b v="1"/>
    <m/>
    <m/>
    <m/>
    <m/>
    <m/>
    <m/>
    <s v="due to cultural factors / Father or husband does not allow them"/>
    <s v="Yes"/>
    <m/>
    <s v="Being orphaned or losing care Physical or psychological disabilities due to the war Psychological stress"/>
    <m/>
    <m/>
    <m/>
    <m/>
    <m/>
    <m/>
    <m/>
    <m/>
    <m/>
    <m/>
    <b v="1"/>
    <m/>
    <b v="1"/>
    <b v="1"/>
    <m/>
    <m/>
    <m/>
    <m/>
    <m/>
    <s v="Parents"/>
    <m/>
    <m/>
    <m/>
    <m/>
    <b v="1"/>
    <m/>
    <m/>
    <m/>
    <m/>
    <m/>
    <m/>
    <m/>
    <m/>
    <m/>
    <s v="Quraan"/>
    <m/>
    <b v="1"/>
    <m/>
    <m/>
    <m/>
    <m/>
    <m/>
    <m/>
    <m/>
    <s v="Orphans living in the community"/>
    <m/>
    <m/>
    <b v="1"/>
    <m/>
    <m/>
    <m/>
    <m/>
    <s v="Yes"/>
    <m/>
    <s v="Lack of transportation"/>
    <m/>
    <m/>
    <b v="1"/>
    <m/>
    <m/>
    <m/>
    <m/>
    <m/>
    <m/>
    <m/>
    <s v="No"/>
    <m/>
    <m/>
    <s v="No"/>
    <m/>
    <m/>
    <s v="No"/>
    <m/>
    <s v="uuid:3dcae600-367d-41bc-8916-85b0691d4206"/>
    <n v="73155682"/>
    <s v="3dcae600-367d-41bc-8916-85b0691d4206"/>
    <d v="2021-01-21T12:51:28"/>
    <n v="140"/>
    <m/>
    <n v="-1"/>
    <m/>
    <m/>
    <s v="202101191358"/>
    <n v="1729"/>
    <s v="nsenumerator"/>
    <n v="569832"/>
  </r>
  <r>
    <s v="2021-01-21T10:57:47.806+02:00"/>
    <s v="2021-01-21T11:26:52.460+02:00"/>
    <m/>
    <s v="مروة حلاق"/>
    <x v="1"/>
    <m/>
    <d v="2021-01-21T00:00:00"/>
    <s v="Kafr - Kafrehmul"/>
    <s v="All"/>
    <s v="Yes"/>
    <n v="31"/>
    <s v="31-50 Years"/>
    <s v="Male"/>
    <s v="Widowed"/>
    <s v="IDP"/>
    <d v="2019-11-01T00:00:00"/>
    <n v="1"/>
    <n v="2"/>
    <s v="Yes"/>
    <n v="1"/>
    <n v="0"/>
    <n v="1"/>
    <s v="1"/>
    <n v="3"/>
    <s v="5"/>
    <n v="0"/>
    <n v="5"/>
    <n v="8"/>
    <n v="2"/>
    <n v="0"/>
    <n v="0"/>
    <n v="1500"/>
    <n v="0"/>
    <n v="-1500"/>
    <m/>
    <s v="NGO support (including food buskets)"/>
    <s v="Primary health care facility"/>
    <m/>
    <b v="1"/>
    <m/>
    <m/>
    <m/>
    <m/>
    <m/>
    <m/>
    <n v="5"/>
    <s v="Walking"/>
    <m/>
    <s v="Yes"/>
    <s v="التوليد "/>
    <s v="Inaccessible due to cost"/>
    <m/>
    <m/>
    <m/>
    <b v="1"/>
    <m/>
    <m/>
    <m/>
    <m/>
    <m/>
    <m/>
    <m/>
    <s v="Yes"/>
    <s v="Yes"/>
    <s v="تحدثوا عن الكورونا والدعم النفسي للطفل "/>
    <s v="No"/>
    <m/>
    <s v="Yes"/>
    <s v="No"/>
    <s v="Self-treated at home or brought medicine from pharmacy"/>
    <m/>
    <m/>
    <m/>
    <m/>
    <m/>
    <m/>
    <m/>
    <m/>
    <m/>
    <m/>
    <m/>
    <m/>
    <m/>
    <s v="Antibiotic Pediatric medicine"/>
    <m/>
    <b v="1"/>
    <m/>
    <b v="1"/>
    <m/>
    <m/>
    <m/>
    <m/>
    <s v="Yes"/>
    <m/>
    <m/>
    <m/>
    <m/>
    <m/>
    <m/>
    <m/>
    <m/>
    <m/>
    <s v="Hospital for normal delivery"/>
    <m/>
    <m/>
    <m/>
    <m/>
    <m/>
    <b v="1"/>
    <m/>
    <m/>
    <m/>
    <m/>
    <m/>
    <s v="Yes"/>
    <s v="Not enough milk"/>
    <m/>
    <m/>
    <m/>
    <b v="1"/>
    <m/>
    <m/>
    <m/>
    <m/>
    <m/>
    <m/>
    <s v="Yes – someone in my household has"/>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Yes"/>
    <s v="No"/>
    <m/>
    <m/>
    <s v="0"/>
    <s v="1"/>
    <s v="Yes"/>
    <m/>
    <m/>
    <s v="Yes, - high severity (impairing daily activities)"/>
    <s v="No"/>
    <m/>
    <m/>
    <m/>
    <m/>
    <m/>
    <m/>
    <m/>
    <m/>
    <m/>
    <s v="Yes"/>
    <s v="Yes"/>
    <s v="Sadness Hopelessness Problems Concentrating"/>
    <m/>
    <m/>
    <b v="1"/>
    <m/>
    <m/>
    <m/>
    <m/>
    <m/>
    <b v="1"/>
    <m/>
    <m/>
    <m/>
    <b v="1"/>
    <m/>
    <m/>
    <m/>
    <m/>
    <m/>
    <s v="Adult Women"/>
    <b v="1"/>
    <m/>
    <m/>
    <m/>
    <s v="بسبب فقدان الزوج وتحمل المسؤولية والنزوح"/>
    <s v="Speaking to a family member Prayer"/>
    <b v="1"/>
    <m/>
    <m/>
    <b v="1"/>
    <m/>
    <m/>
    <m/>
    <m/>
    <m/>
    <m/>
    <m/>
    <s v="Lack of awareness of the services"/>
    <m/>
    <m/>
    <m/>
    <m/>
    <b v="1"/>
    <m/>
    <m/>
    <m/>
    <m/>
    <s v="Yes"/>
    <m/>
    <s v="Skills building services"/>
    <m/>
    <m/>
    <b v="1"/>
    <m/>
    <m/>
    <m/>
    <m/>
    <m/>
    <s v="Due to lack of awarness"/>
    <s v="Educational services"/>
    <m/>
    <b v="1"/>
    <m/>
    <m/>
    <m/>
    <m/>
    <m/>
    <m/>
    <s v="due to cultural factors / Father or husband does not allow them"/>
    <s v="Yes"/>
    <m/>
    <s v="Psychological stress Physical or psychological disabilities due to the war Kidnapping Early marriage Being orphaned or losing care"/>
    <b v="1"/>
    <m/>
    <m/>
    <m/>
    <m/>
    <m/>
    <b v="1"/>
    <m/>
    <m/>
    <m/>
    <b v="1"/>
    <m/>
    <b v="1"/>
    <b v="1"/>
    <m/>
    <m/>
    <m/>
    <m/>
    <m/>
    <s v="Parents"/>
    <m/>
    <m/>
    <m/>
    <m/>
    <b v="1"/>
    <m/>
    <m/>
    <m/>
    <m/>
    <m/>
    <m/>
    <m/>
    <m/>
    <m/>
    <s v="Quraan Awareness / educational activities / psychosocial support"/>
    <m/>
    <b v="1"/>
    <m/>
    <m/>
    <b v="1"/>
    <m/>
    <m/>
    <m/>
    <m/>
    <s v="Orphans living in the community"/>
    <m/>
    <m/>
    <b v="1"/>
    <m/>
    <m/>
    <m/>
    <m/>
    <s v="Yes"/>
    <m/>
    <s v="Do not know"/>
    <m/>
    <m/>
    <m/>
    <m/>
    <m/>
    <m/>
    <m/>
    <b v="1"/>
    <m/>
    <m/>
    <s v="No"/>
    <m/>
    <m/>
    <m/>
    <m/>
    <m/>
    <s v="No"/>
    <m/>
    <s v="uuid:859e1752-9bd9-4d0f-8709-6e1a34847fbe"/>
    <n v="73155683"/>
    <s v="859e1752-9bd9-4d0f-8709-6e1a34847fbe"/>
    <d v="2021-01-21T12:51:29"/>
    <n v="141"/>
    <m/>
    <n v="-1"/>
    <m/>
    <m/>
    <s v="202101191358"/>
    <n v="1745"/>
    <s v="nsenumerator"/>
    <n v="569832"/>
  </r>
  <r>
    <s v="2021-01-21T11:58:23.665+02:00"/>
    <s v="2021-01-21T12:21:10.850+02:00"/>
    <m/>
    <s v="مروة حلاق"/>
    <x v="1"/>
    <m/>
    <d v="2021-01-21T00:00:00"/>
    <s v="Kafr - Kafrehmul"/>
    <s v="All"/>
    <s v="Yes"/>
    <n v="35"/>
    <s v="31-50 Years"/>
    <s v="Male"/>
    <s v="Married"/>
    <s v="Host"/>
    <m/>
    <n v="0"/>
    <n v="0"/>
    <s v="Yes"/>
    <n v="0"/>
    <n v="0"/>
    <n v="2"/>
    <s v="2"/>
    <n v="2"/>
    <s v="4"/>
    <n v="1"/>
    <n v="5"/>
    <n v="7"/>
    <n v="0"/>
    <n v="0"/>
    <n v="1"/>
    <n v="400"/>
    <n v="350"/>
    <n v="-50"/>
    <s v="الزوج يعمل بمعمل أعلاف"/>
    <m/>
    <s v="Primary health care facility"/>
    <m/>
    <b v="1"/>
    <m/>
    <m/>
    <m/>
    <m/>
    <m/>
    <m/>
    <n v="30"/>
    <s v="Walking"/>
    <m/>
    <s v="Yes"/>
    <s v="مشافي توليد "/>
    <s v="Inaccessible due to cost"/>
    <m/>
    <m/>
    <m/>
    <b v="1"/>
    <m/>
    <m/>
    <m/>
    <m/>
    <m/>
    <m/>
    <m/>
    <s v="Yes"/>
    <s v="Yes"/>
    <s v="تحدثوا معنا عن مرض الكورونا"/>
    <s v="No"/>
    <m/>
    <s v="Yes"/>
    <s v="Yes"/>
    <m/>
    <s v="Yes"/>
    <s v="Yes"/>
    <m/>
    <m/>
    <m/>
    <m/>
    <m/>
    <m/>
    <m/>
    <m/>
    <m/>
    <m/>
    <m/>
    <s v="Antibiotic"/>
    <m/>
    <m/>
    <m/>
    <b v="1"/>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moodwings Econimic Anxiety Family conflict Changes in Appetite"/>
    <b v="1"/>
    <b v="1"/>
    <b v="1"/>
    <b v="1"/>
    <b v="1"/>
    <b v="1"/>
    <b v="1"/>
    <b v="1"/>
    <m/>
    <m/>
    <m/>
    <m/>
    <m/>
    <m/>
    <m/>
    <m/>
    <m/>
    <m/>
    <s v="Adult Women Adult Men"/>
    <b v="1"/>
    <b v="1"/>
    <m/>
    <m/>
    <s v="بسبب الحرب وسوء الوضع المادي"/>
    <s v="Prayer Speaking to a family member"/>
    <b v="1"/>
    <m/>
    <m/>
    <b v="1"/>
    <m/>
    <m/>
    <m/>
    <m/>
    <m/>
    <m/>
    <m/>
    <s v="Lack of awareness of the services"/>
    <m/>
    <m/>
    <m/>
    <m/>
    <b v="1"/>
    <m/>
    <m/>
    <m/>
    <m/>
    <s v="Yes"/>
    <m/>
    <s v="Do not know"/>
    <m/>
    <m/>
    <m/>
    <m/>
    <m/>
    <m/>
    <b v="1"/>
    <m/>
    <m/>
    <s v="Do not know"/>
    <m/>
    <m/>
    <m/>
    <m/>
    <m/>
    <m/>
    <b v="1"/>
    <m/>
    <m/>
    <s v="Yes"/>
    <m/>
    <s v="Kidnapping Early marriage Being orphaned or losing care Psychological stress"/>
    <b v="1"/>
    <m/>
    <m/>
    <m/>
    <m/>
    <m/>
    <b v="1"/>
    <m/>
    <m/>
    <m/>
    <b v="1"/>
    <m/>
    <m/>
    <b v="1"/>
    <m/>
    <m/>
    <m/>
    <m/>
    <m/>
    <s v="Parents"/>
    <m/>
    <m/>
    <m/>
    <m/>
    <b v="1"/>
    <m/>
    <m/>
    <m/>
    <m/>
    <m/>
    <m/>
    <m/>
    <m/>
    <m/>
    <s v="Quraan"/>
    <m/>
    <b v="1"/>
    <m/>
    <m/>
    <m/>
    <m/>
    <m/>
    <m/>
    <m/>
    <s v="Orphans living in the community"/>
    <m/>
    <m/>
    <b v="1"/>
    <m/>
    <m/>
    <m/>
    <m/>
    <s v="Yes"/>
    <m/>
    <s v="Do not know"/>
    <m/>
    <m/>
    <m/>
    <m/>
    <m/>
    <m/>
    <m/>
    <b v="1"/>
    <m/>
    <m/>
    <s v="No"/>
    <m/>
    <m/>
    <s v="No"/>
    <m/>
    <m/>
    <s v="No"/>
    <m/>
    <s v="uuid:873e642c-eac4-4c90-b037-338128ae6d01"/>
    <n v="73155684"/>
    <s v="873e642c-eac4-4c90-b037-338128ae6d01"/>
    <d v="2021-01-21T12:51:29"/>
    <n v="142"/>
    <m/>
    <n v="-1"/>
    <m/>
    <m/>
    <s v="202101191358"/>
    <n v="1367"/>
    <s v="nsenumerator"/>
    <n v="569832"/>
  </r>
  <r>
    <s v="2021-01-21T10:27:53.585+03:00"/>
    <s v="2021-01-21T10:58:34.381+03:00"/>
    <m/>
    <s v="اماني العبدالله"/>
    <x v="1"/>
    <m/>
    <d v="2021-01-21T00:00:00"/>
    <s v="Deir Hassan - Darhashan"/>
    <s v="All"/>
    <s v="Yes"/>
    <n v="32"/>
    <s v="31-50 Years"/>
    <s v="Male"/>
    <s v="Married"/>
    <s v="IDP"/>
    <d v="2018-08-01T00:00:00"/>
    <n v="1"/>
    <n v="0"/>
    <s v="Yes"/>
    <n v="0"/>
    <n v="0"/>
    <n v="1"/>
    <s v="1"/>
    <n v="2"/>
    <s v="3"/>
    <n v="0"/>
    <n v="3"/>
    <n v="6"/>
    <n v="0"/>
    <n v="0"/>
    <n v="0"/>
    <n v="1500"/>
    <n v="600"/>
    <n v="-900"/>
    <s v="السله الشهريه ومساعدات من الاقرباء"/>
    <m/>
    <s v="Primary health care facility"/>
    <m/>
    <b v="1"/>
    <m/>
    <m/>
    <m/>
    <m/>
    <m/>
    <m/>
    <n v="12"/>
    <s v="Walking"/>
    <m/>
    <s v="Yes"/>
    <s v="Do not know"/>
    <s v="Most types of medicines are not available in the market Inaccessible due to cost"/>
    <m/>
    <b v="1"/>
    <m/>
    <b v="1"/>
    <m/>
    <m/>
    <m/>
    <m/>
    <m/>
    <m/>
    <m/>
    <s v="Yes"/>
    <s v="Yes"/>
    <s v="استفدت من المعلومات لأجل اولادي"/>
    <s v="Do not know"/>
    <m/>
    <s v="No"/>
    <m/>
    <m/>
    <m/>
    <m/>
    <m/>
    <m/>
    <m/>
    <m/>
    <m/>
    <m/>
    <m/>
    <m/>
    <m/>
    <m/>
    <m/>
    <s v="Reproductive health medicines Other"/>
    <m/>
    <m/>
    <b v="1"/>
    <m/>
    <b v="1"/>
    <m/>
    <m/>
    <s v="ادويه مرخى عضلي"/>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No"/>
    <s v="To avoid illness"/>
    <s v="High food prices/no money to buy"/>
    <m/>
    <b v="1"/>
    <m/>
    <m/>
    <m/>
    <m/>
    <m/>
    <m/>
    <s v="No"/>
    <s v="من اجل تعب الجسم"/>
    <s v="No"/>
    <m/>
    <m/>
    <m/>
    <m/>
    <m/>
    <m/>
    <m/>
    <s v="No – this service is not available"/>
    <s v="Yes"/>
    <m/>
    <m/>
    <m/>
    <s v="0"/>
    <s v="1"/>
    <s v="Yes"/>
    <m/>
    <m/>
    <s v="Yes, - high severity (impairing daily activities)"/>
    <s v="Do not know"/>
    <m/>
    <m/>
    <m/>
    <m/>
    <m/>
    <m/>
    <m/>
    <m/>
    <m/>
    <s v="No, but we need one"/>
    <m/>
    <s v="Econimic Anger Anxiety"/>
    <m/>
    <b v="1"/>
    <m/>
    <m/>
    <b v="1"/>
    <b v="1"/>
    <m/>
    <m/>
    <m/>
    <m/>
    <m/>
    <m/>
    <m/>
    <m/>
    <m/>
    <m/>
    <m/>
    <m/>
    <s v="Children"/>
    <m/>
    <m/>
    <b v="1"/>
    <m/>
    <s v="لأنهم غير مستوعبين للوضع"/>
    <s v="Prayer Speaking to a family member Smoking Violence"/>
    <b v="1"/>
    <m/>
    <m/>
    <b v="1"/>
    <m/>
    <b v="1"/>
    <b v="1"/>
    <m/>
    <m/>
    <m/>
    <m/>
    <s v="Lack of awareness of the services Stigma"/>
    <b v="1"/>
    <m/>
    <m/>
    <m/>
    <b v="1"/>
    <m/>
    <m/>
    <m/>
    <m/>
    <s v="Maybe"/>
    <m/>
    <s v="Skills building services Educational services Health services"/>
    <b v="1"/>
    <b v="1"/>
    <b v="1"/>
    <m/>
    <m/>
    <m/>
    <m/>
    <m/>
    <s v="Due to transportation issues / far distance of facilities"/>
    <s v="Skills building services"/>
    <m/>
    <m/>
    <b v="1"/>
    <m/>
    <m/>
    <m/>
    <m/>
    <m/>
    <s v="due to lack of security"/>
    <s v="No"/>
    <s v="بسبب عمليات الخطف أو الخوف من العار"/>
    <s v="Kidnapping School dropout Early marriage"/>
    <b v="1"/>
    <m/>
    <m/>
    <b v="1"/>
    <m/>
    <m/>
    <b v="1"/>
    <m/>
    <m/>
    <m/>
    <m/>
    <m/>
    <m/>
    <m/>
    <m/>
    <m/>
    <m/>
    <m/>
    <m/>
    <s v="Parents"/>
    <m/>
    <m/>
    <m/>
    <m/>
    <b v="1"/>
    <m/>
    <m/>
    <m/>
    <m/>
    <m/>
    <m/>
    <m/>
    <m/>
    <m/>
    <s v="Entertainement activities Quraan Painting / re-creational activity"/>
    <m/>
    <b v="1"/>
    <m/>
    <b v="1"/>
    <m/>
    <b v="1"/>
    <m/>
    <m/>
    <m/>
    <s v="Children who have been associated with fighting forces"/>
    <m/>
    <m/>
    <m/>
    <m/>
    <b v="1"/>
    <m/>
    <m/>
    <s v="No"/>
    <s v="بسبب الخوف"/>
    <s v="No services"/>
    <m/>
    <m/>
    <m/>
    <m/>
    <m/>
    <b v="1"/>
    <m/>
    <m/>
    <m/>
    <m/>
    <s v="No"/>
    <m/>
    <m/>
    <m/>
    <m/>
    <m/>
    <s v="Yes"/>
    <s v="طفل عمره12 يعمل بتصليح السيارات"/>
    <s v="uuid:41c78b18-b4b2-4f21-9efc-70dd4425c3e1"/>
    <n v="73155689"/>
    <s v="41c78b18-b4b2-4f21-9efc-70dd4425c3e1"/>
    <d v="2021-01-21T12:51:52"/>
    <n v="143"/>
    <m/>
    <n v="-1"/>
    <m/>
    <m/>
    <s v="202101191358"/>
    <n v="1841"/>
    <s v="nsenumerator"/>
    <n v="569832"/>
  </r>
  <r>
    <s v="2021-01-21T11:00:22.459+03:00"/>
    <s v="2021-01-21T11:27:49.405+03:00"/>
    <m/>
    <s v="اماني العبدالله"/>
    <x v="1"/>
    <m/>
    <d v="2021-01-21T00:00:00"/>
    <s v="Deir Hassan - Darhashan"/>
    <s v="All"/>
    <s v="Yes"/>
    <n v="28"/>
    <s v="18-30 Years"/>
    <s v="Male"/>
    <s v="Married"/>
    <s v="IDP"/>
    <d v="2019-11-01T00:00:00"/>
    <n v="1"/>
    <n v="0"/>
    <s v="Yes"/>
    <n v="0"/>
    <n v="1"/>
    <n v="1"/>
    <s v="2"/>
    <n v="0"/>
    <s v="2"/>
    <n v="0"/>
    <n v="2"/>
    <n v="4"/>
    <n v="0"/>
    <n v="0"/>
    <n v="1"/>
    <n v="500"/>
    <n v="400"/>
    <n v="-100"/>
    <s v="سله شهريه....عمل الرجل"/>
    <m/>
    <s v="Primary health care facility"/>
    <m/>
    <b v="1"/>
    <m/>
    <m/>
    <m/>
    <m/>
    <m/>
    <m/>
    <n v="15"/>
    <s v="Walking"/>
    <m/>
    <s v="Do not know"/>
    <s v="Do not know"/>
    <s v="Inaccessible due to cost Most types of medicines are not available in the market"/>
    <m/>
    <b v="1"/>
    <m/>
    <b v="1"/>
    <m/>
    <m/>
    <m/>
    <m/>
    <m/>
    <m/>
    <m/>
    <s v="Yes"/>
    <s v="Do not know"/>
    <m/>
    <s v="Do not know"/>
    <m/>
    <s v="Yes"/>
    <s v="Yes"/>
    <m/>
    <s v="Yes"/>
    <s v="No"/>
    <s v="Most types of medicines are not available in the market"/>
    <m/>
    <b v="1"/>
    <m/>
    <m/>
    <m/>
    <m/>
    <m/>
    <m/>
    <m/>
    <m/>
    <s v="Other"/>
    <m/>
    <m/>
    <m/>
    <m/>
    <b v="1"/>
    <m/>
    <m/>
    <s v="ادويه السعال والرشح"/>
    <s v="Yes"/>
    <m/>
    <m/>
    <m/>
    <m/>
    <m/>
    <m/>
    <m/>
    <m/>
    <m/>
    <s v="Hospital for normal delivery Hospital for surgery/ C-section"/>
    <m/>
    <m/>
    <m/>
    <m/>
    <m/>
    <b v="1"/>
    <b v="1"/>
    <m/>
    <m/>
    <m/>
    <m/>
    <m/>
    <m/>
    <m/>
    <m/>
    <m/>
    <m/>
    <m/>
    <m/>
    <m/>
    <m/>
    <m/>
    <m/>
    <s v="No – there is nothing like this in my community"/>
    <m/>
    <m/>
    <m/>
    <s v="Vegetables (including leafy vegetables) Cereals or tubers (maize, porridge, rice, pasta, bread, rice, bulger, frikeh, kaak, pasta, indomy (noodles), manakish, thick grain-based porridge, potatoes, etc)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Child will not eat certain foods"/>
    <m/>
    <b v="1"/>
    <m/>
    <m/>
    <m/>
    <b v="1"/>
    <m/>
    <m/>
    <s v="Yes"/>
    <m/>
    <s v="Do not know"/>
    <m/>
    <m/>
    <m/>
    <m/>
    <m/>
    <m/>
    <m/>
    <s v="No – this service is not available"/>
    <s v="Yes"/>
    <m/>
    <m/>
    <m/>
    <s v="1"/>
    <s v="1"/>
    <s v="No"/>
    <s v="No - no difficulty"/>
    <s v="No - no difficulty"/>
    <m/>
    <m/>
    <m/>
    <m/>
    <m/>
    <m/>
    <m/>
    <m/>
    <m/>
    <m/>
    <m/>
    <m/>
    <m/>
    <s v="moodwings Fear Econimic"/>
    <b v="1"/>
    <m/>
    <m/>
    <b v="1"/>
    <b v="1"/>
    <m/>
    <m/>
    <m/>
    <m/>
    <m/>
    <m/>
    <m/>
    <m/>
    <m/>
    <m/>
    <m/>
    <m/>
    <m/>
    <s v="Adult Women Adult Men"/>
    <b v="1"/>
    <b v="1"/>
    <m/>
    <m/>
    <s v="لانهم يحملون المسؤوليه"/>
    <s v="Speaking to a family member Prayer Smoking"/>
    <b v="1"/>
    <m/>
    <m/>
    <b v="1"/>
    <m/>
    <m/>
    <b v="1"/>
    <m/>
    <m/>
    <m/>
    <m/>
    <s v="Accessibility Availability"/>
    <m/>
    <m/>
    <b v="1"/>
    <b v="1"/>
    <m/>
    <m/>
    <m/>
    <m/>
    <m/>
    <s v="Yes"/>
    <m/>
    <s v="Other Skills building services"/>
    <m/>
    <m/>
    <b v="1"/>
    <m/>
    <b v="1"/>
    <m/>
    <m/>
    <s v="مراكز دعم نفسي للطفل"/>
    <s v="Due to transportation issues / far distance of facilities"/>
    <s v="Skills building services"/>
    <m/>
    <m/>
    <b v="1"/>
    <m/>
    <m/>
    <m/>
    <m/>
    <m/>
    <s v="due to transportation issues / far distance of facilities"/>
    <s v="Yes"/>
    <m/>
    <s v="School dropout Early marriage Physical abuse Physical or psychological disabilities due to the war"/>
    <m/>
    <m/>
    <m/>
    <b v="1"/>
    <m/>
    <m/>
    <b v="1"/>
    <b v="1"/>
    <m/>
    <m/>
    <m/>
    <m/>
    <b v="1"/>
    <m/>
    <m/>
    <m/>
    <m/>
    <m/>
    <m/>
    <s v="Women and Child support centers"/>
    <m/>
    <m/>
    <m/>
    <m/>
    <m/>
    <m/>
    <m/>
    <m/>
    <m/>
    <b v="1"/>
    <m/>
    <m/>
    <m/>
    <m/>
    <s v="Quraan Sport activity Hand crafts Painting / re-creational activity Awareness / educational activities / psychosocial support Entertainement activities"/>
    <b v="1"/>
    <b v="1"/>
    <b v="1"/>
    <b v="1"/>
    <b v="1"/>
    <b v="1"/>
    <m/>
    <m/>
    <m/>
    <s v="Child-headed households"/>
    <m/>
    <m/>
    <m/>
    <b v="1"/>
    <m/>
    <m/>
    <m/>
    <s v="No"/>
    <s v="Too young to enroll in school"/>
    <s v="Lack of transportation"/>
    <m/>
    <m/>
    <b v="1"/>
    <m/>
    <m/>
    <m/>
    <m/>
    <m/>
    <m/>
    <m/>
    <s v="No"/>
    <m/>
    <m/>
    <m/>
    <m/>
    <m/>
    <s v="No"/>
    <m/>
    <s v="uuid:e0f51115-5a20-4a66-ac0d-62948c928ad0"/>
    <n v="73155690"/>
    <s v="e0f51115-5a20-4a66-ac0d-62948c928ad0"/>
    <d v="2021-01-21T12:51:53"/>
    <n v="144"/>
    <m/>
    <n v="-1"/>
    <m/>
    <m/>
    <s v="202101191358"/>
    <n v="1647"/>
    <s v="nsenumerator"/>
    <n v="569832"/>
  </r>
  <r>
    <s v="2021-01-21T12:44:41.516+02:00"/>
    <s v="2021-01-21T13:05:35.135+02:00"/>
    <m/>
    <s v="ابتسام قبلان"/>
    <x v="1"/>
    <m/>
    <d v="2021-01-21T00:00:00"/>
    <s v="Dana"/>
    <s v="All"/>
    <s v="Yes"/>
    <n v="30"/>
    <s v="18-30 Years"/>
    <s v="Male"/>
    <s v="Married"/>
    <s v="IDP"/>
    <d v="2017-01-21T00:00:00"/>
    <n v="0"/>
    <n v="0"/>
    <s v="Yes"/>
    <n v="0"/>
    <n v="1"/>
    <n v="0"/>
    <s v="1"/>
    <n v="4"/>
    <s v="5"/>
    <n v="1"/>
    <n v="6"/>
    <n v="7"/>
    <n v="0"/>
    <n v="0"/>
    <n v="1"/>
    <n v="1400"/>
    <n v="150"/>
    <n v="-1250"/>
    <s v="تحويل من مصدر"/>
    <m/>
    <s v="Hospital"/>
    <b v="1"/>
    <m/>
    <m/>
    <m/>
    <m/>
    <m/>
    <m/>
    <m/>
    <n v="60"/>
    <s v="Walking"/>
    <m/>
    <s v="No"/>
    <s v="عيادة متنقلة"/>
    <s v="Inaccessible due to cost Inaccessible due to transport or other logistical reason"/>
    <m/>
    <m/>
    <m/>
    <b v="1"/>
    <m/>
    <b v="1"/>
    <m/>
    <m/>
    <m/>
    <m/>
    <m/>
    <s v="Yes"/>
    <s v="Yes"/>
    <s v="زيادة الوعي "/>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Vegetables (including leafy vegetables)"/>
    <m/>
    <b v="1"/>
    <b v="1"/>
    <m/>
    <m/>
    <m/>
    <m/>
    <m/>
    <m/>
    <m/>
    <m/>
    <n v="2"/>
    <s v="not divers"/>
    <s v="Yes"/>
    <m/>
    <s v="High food prices/no money to buy Market is too far"/>
    <m/>
    <b v="1"/>
    <b v="1"/>
    <m/>
    <m/>
    <m/>
    <m/>
    <m/>
    <s v="Yes"/>
    <m/>
    <s v="Yes"/>
    <s v="Market is too far High food prices/no money to buy"/>
    <b v="1"/>
    <b v="1"/>
    <m/>
    <m/>
    <m/>
    <m/>
    <s v="No – my children don't need this"/>
    <s v="Yes"/>
    <m/>
    <m/>
    <m/>
    <s v="1"/>
    <s v="0"/>
    <s v="No"/>
    <s v="No - no difficulty"/>
    <s v="No - no difficulty"/>
    <m/>
    <m/>
    <m/>
    <m/>
    <m/>
    <m/>
    <m/>
    <m/>
    <m/>
    <m/>
    <m/>
    <m/>
    <m/>
    <s v="moodwings Problems sleeping"/>
    <m/>
    <m/>
    <m/>
    <b v="1"/>
    <m/>
    <m/>
    <m/>
    <m/>
    <m/>
    <b v="1"/>
    <m/>
    <m/>
    <m/>
    <m/>
    <m/>
    <m/>
    <m/>
    <m/>
    <s v="Children"/>
    <m/>
    <m/>
    <b v="1"/>
    <m/>
    <s v="ضيق المكان وعدم تواجد مرافق ترفبهية"/>
    <s v="Speaking to a family member"/>
    <b v="1"/>
    <m/>
    <m/>
    <m/>
    <m/>
    <m/>
    <m/>
    <m/>
    <m/>
    <m/>
    <m/>
    <s v="Lack of awareness of the services"/>
    <m/>
    <m/>
    <m/>
    <m/>
    <b v="1"/>
    <m/>
    <m/>
    <m/>
    <m/>
    <s v="Yes"/>
    <m/>
    <s v="Extracurricular activities/women &amp; girls centers"/>
    <m/>
    <m/>
    <m/>
    <b v="1"/>
    <m/>
    <m/>
    <m/>
    <m/>
    <m/>
    <s v="Educational services"/>
    <m/>
    <b v="1"/>
    <m/>
    <m/>
    <m/>
    <m/>
    <m/>
    <m/>
    <m/>
    <s v="Yes"/>
    <m/>
    <s v="Psychological stress"/>
    <m/>
    <m/>
    <m/>
    <m/>
    <m/>
    <m/>
    <m/>
    <m/>
    <m/>
    <m/>
    <m/>
    <m/>
    <m/>
    <b v="1"/>
    <m/>
    <m/>
    <m/>
    <m/>
    <m/>
    <s v="Relatives"/>
    <m/>
    <m/>
    <m/>
    <m/>
    <m/>
    <b v="1"/>
    <m/>
    <m/>
    <m/>
    <m/>
    <m/>
    <m/>
    <m/>
    <m/>
    <s v="Quraan Hand crafts"/>
    <m/>
    <b v="1"/>
    <b v="1"/>
    <m/>
    <m/>
    <m/>
    <m/>
    <m/>
    <m/>
    <s v="No, none of these"/>
    <m/>
    <m/>
    <m/>
    <m/>
    <m/>
    <b v="1"/>
    <m/>
    <s v="Yes"/>
    <m/>
    <s v="Lack of awareness"/>
    <b v="1"/>
    <m/>
    <m/>
    <m/>
    <m/>
    <m/>
    <m/>
    <m/>
    <m/>
    <m/>
    <s v="Yes"/>
    <n v="2"/>
    <s v="زيارةاقارب"/>
    <s v="No"/>
    <m/>
    <m/>
    <s v="No"/>
    <m/>
    <s v="uuid:c414affd-03e4-43eb-bcc7-ad9aaf583445"/>
    <n v="73155691"/>
    <s v="c414affd-03e4-43eb-bcc7-ad9aaf583445"/>
    <d v="2021-01-21T12:51:53"/>
    <n v="145"/>
    <m/>
    <n v="-1"/>
    <m/>
    <m/>
    <s v="202101191358"/>
    <n v="1254"/>
    <s v="nsenumerator"/>
    <n v="569832"/>
  </r>
  <r>
    <s v="2021-01-21T11:45:55.776+03:00"/>
    <s v="2021-01-21T12:09:30.189+03:00"/>
    <m/>
    <s v="أماني العبدالله"/>
    <x v="1"/>
    <m/>
    <d v="2021-01-21T00:00:00"/>
    <s v="Deir Hassan - Darhashan"/>
    <s v="All"/>
    <s v="Yes"/>
    <n v="29"/>
    <s v="18-30 Years"/>
    <s v="Male"/>
    <s v="Married"/>
    <s v="IDP"/>
    <d v="2017-08-01T00:00:00"/>
    <n v="1"/>
    <n v="0"/>
    <s v="Yes"/>
    <n v="0"/>
    <n v="1"/>
    <n v="0"/>
    <s v="1"/>
    <n v="1"/>
    <s v="2"/>
    <n v="0"/>
    <n v="2"/>
    <n v="4"/>
    <n v="0"/>
    <n v="0"/>
    <n v="2"/>
    <n v="1000"/>
    <n v="600"/>
    <n v="-400"/>
    <s v="الرجل والطفل يعمل والسله الشهريه"/>
    <m/>
    <s v="Primary health care facility"/>
    <m/>
    <b v="1"/>
    <m/>
    <m/>
    <m/>
    <m/>
    <m/>
    <m/>
    <n v="30"/>
    <s v="Walking"/>
    <m/>
    <s v="Do not know"/>
    <s v="Do not know"/>
    <s v="Not available in the market at all Inaccessible due to cost"/>
    <m/>
    <m/>
    <b v="1"/>
    <b v="1"/>
    <m/>
    <m/>
    <m/>
    <m/>
    <m/>
    <m/>
    <m/>
    <s v="Yes"/>
    <s v="Yes"/>
    <s v="التعلم من المعلومات الصحيه لأجل النظافه الشخصيه"/>
    <s v="Do not know"/>
    <m/>
    <s v="No"/>
    <m/>
    <m/>
    <m/>
    <m/>
    <m/>
    <m/>
    <m/>
    <m/>
    <m/>
    <m/>
    <m/>
    <m/>
    <m/>
    <m/>
    <m/>
    <s v="Drugs are mostly available"/>
    <m/>
    <m/>
    <m/>
    <m/>
    <m/>
    <m/>
    <b v="1"/>
    <m/>
    <s v="Yes"/>
    <m/>
    <m/>
    <m/>
    <m/>
    <m/>
    <m/>
    <m/>
    <m/>
    <m/>
    <s v="Hospital for surgery/ C-section"/>
    <m/>
    <m/>
    <m/>
    <m/>
    <m/>
    <m/>
    <b v="1"/>
    <m/>
    <m/>
    <m/>
    <m/>
    <m/>
    <m/>
    <m/>
    <m/>
    <m/>
    <m/>
    <m/>
    <m/>
    <m/>
    <m/>
    <m/>
    <m/>
    <s v="Yes – someone in my household has"/>
    <s v="One Time"/>
    <m/>
    <m/>
    <s v="Legumes and nuts e.g. hommos, fouls, beans, chick peas, lentils Vegetables (including leafy vegetables)"/>
    <m/>
    <b v="1"/>
    <b v="1"/>
    <m/>
    <m/>
    <m/>
    <m/>
    <m/>
    <m/>
    <m/>
    <m/>
    <n v="2"/>
    <s v="not divers"/>
    <s v="Vegetables (including leafy vegetables) Legumes and nuts e.g. hommos, fouls, beans, chick peas, lentils"/>
    <m/>
    <b v="1"/>
    <b v="1"/>
    <m/>
    <m/>
    <m/>
    <m/>
    <m/>
    <m/>
    <m/>
    <m/>
    <n v="2"/>
    <s v="not divers"/>
    <s v="Do not know"/>
    <m/>
    <s v="High food prices/no money to buy"/>
    <m/>
    <b v="1"/>
    <m/>
    <m/>
    <m/>
    <m/>
    <m/>
    <m/>
    <s v="Yes"/>
    <m/>
    <s v="Yes"/>
    <s v="High food prices/no money to buy"/>
    <b v="1"/>
    <m/>
    <m/>
    <m/>
    <m/>
    <m/>
    <s v="No – this service is not available"/>
    <s v="Yes"/>
    <m/>
    <m/>
    <m/>
    <s v="1"/>
    <s v="1"/>
    <s v="No"/>
    <s v="No - no difficulty"/>
    <s v="No - no difficulty"/>
    <m/>
    <m/>
    <m/>
    <m/>
    <m/>
    <m/>
    <m/>
    <m/>
    <m/>
    <m/>
    <m/>
    <m/>
    <m/>
    <s v="Anger Sadness Econimic Anxiety"/>
    <m/>
    <b v="1"/>
    <b v="1"/>
    <m/>
    <b v="1"/>
    <b v="1"/>
    <m/>
    <m/>
    <m/>
    <m/>
    <m/>
    <m/>
    <m/>
    <m/>
    <m/>
    <m/>
    <m/>
    <m/>
    <s v="Adult Women"/>
    <b v="1"/>
    <m/>
    <m/>
    <m/>
    <s v="كونهم الفئه الاكثر تضررا"/>
    <s v="Prayer Speaking to a family member"/>
    <b v="1"/>
    <m/>
    <m/>
    <b v="1"/>
    <m/>
    <m/>
    <m/>
    <m/>
    <m/>
    <m/>
    <m/>
    <s v="Accessibility Availability"/>
    <m/>
    <m/>
    <b v="1"/>
    <b v="1"/>
    <m/>
    <m/>
    <m/>
    <m/>
    <m/>
    <s v="Yes"/>
    <m/>
    <s v="Skills building services Extracurricular activities/women &amp; girls centers"/>
    <m/>
    <m/>
    <b v="1"/>
    <b v="1"/>
    <m/>
    <m/>
    <m/>
    <m/>
    <s v="Due to transportation issues / far distance of facilities"/>
    <s v="Skills building services Educational services Extracurricular activities/women &amp; girls centers"/>
    <m/>
    <b v="1"/>
    <b v="1"/>
    <b v="1"/>
    <m/>
    <m/>
    <m/>
    <m/>
    <m/>
    <s v="Yes"/>
    <m/>
    <s v="Kidnapping Desire to join armed groups School dropout Early marriage"/>
    <b v="1"/>
    <m/>
    <b v="1"/>
    <b v="1"/>
    <m/>
    <m/>
    <b v="1"/>
    <m/>
    <m/>
    <m/>
    <m/>
    <m/>
    <m/>
    <m/>
    <m/>
    <m/>
    <m/>
    <m/>
    <m/>
    <s v="School teachers Community/social workers Women and Child support centers"/>
    <m/>
    <m/>
    <m/>
    <b v="1"/>
    <m/>
    <m/>
    <m/>
    <b v="1"/>
    <m/>
    <b v="1"/>
    <m/>
    <m/>
    <m/>
    <m/>
    <s v="Sport activity Quraan Hand crafts Painting / re-creational activity Awareness / educational activities / psychosocial support Entertainement activities"/>
    <b v="1"/>
    <b v="1"/>
    <b v="1"/>
    <b v="1"/>
    <b v="1"/>
    <b v="1"/>
    <m/>
    <m/>
    <m/>
    <s v="I don't know"/>
    <m/>
    <m/>
    <m/>
    <m/>
    <m/>
    <m/>
    <b v="1"/>
    <s v="No"/>
    <s v="Due to far distance / lack of transportations"/>
    <s v="No services"/>
    <m/>
    <m/>
    <m/>
    <m/>
    <m/>
    <b v="1"/>
    <m/>
    <m/>
    <m/>
    <m/>
    <s v="No"/>
    <m/>
    <m/>
    <m/>
    <m/>
    <m/>
    <s v="Yes"/>
    <s v="طفل عمره 12سنه يعمل بالحدادة"/>
    <s v="uuid:e51a3ac0-0ac5-410c-ab1c-2c1cf94e7e1f"/>
    <n v="73155692"/>
    <s v="e51a3ac0-0ac5-410c-ab1c-2c1cf94e7e1f"/>
    <d v="2021-01-21T12:51:54"/>
    <n v="146"/>
    <m/>
    <n v="-1"/>
    <m/>
    <m/>
    <s v="202101191358"/>
    <n v="1415"/>
    <s v="nsenumerator"/>
    <n v="569832"/>
  </r>
  <r>
    <s v="2021-01-21T09:54:20.572+02:00"/>
    <s v="2021-01-21T11:04:38.615+02:00"/>
    <s v="0"/>
    <s v="منى الحاج رحمون"/>
    <x v="1"/>
    <m/>
    <d v="2021-01-21T00:00:00"/>
    <s v="Deir Hassan - Darhashan"/>
    <s v="All"/>
    <s v="Yes"/>
    <n v="30"/>
    <s v="18-30 Years"/>
    <s v="Male"/>
    <s v="Married"/>
    <s v="IDP"/>
    <d v="2019-01-21T00:00:00"/>
    <n v="0"/>
    <n v="2"/>
    <s v="Yes"/>
    <n v="0"/>
    <n v="0"/>
    <n v="1"/>
    <s v="1"/>
    <n v="1"/>
    <s v="2"/>
    <n v="0"/>
    <n v="2"/>
    <n v="5"/>
    <n v="1"/>
    <n v="0"/>
    <n v="0"/>
    <n v="700"/>
    <n v="350"/>
    <n v="-350"/>
    <s v="لا بوجد"/>
    <m/>
    <s v="Primary health care facility"/>
    <m/>
    <b v="1"/>
    <m/>
    <m/>
    <m/>
    <m/>
    <m/>
    <m/>
    <n v="999"/>
    <s v="Walking"/>
    <m/>
    <s v="No"/>
    <s v="Do not know"/>
    <s v="Inaccessible due to cost"/>
    <m/>
    <m/>
    <m/>
    <b v="1"/>
    <m/>
    <m/>
    <m/>
    <m/>
    <m/>
    <m/>
    <m/>
    <s v="No"/>
    <m/>
    <m/>
    <m/>
    <m/>
    <s v="No"/>
    <m/>
    <m/>
    <m/>
    <m/>
    <m/>
    <m/>
    <m/>
    <m/>
    <m/>
    <m/>
    <m/>
    <m/>
    <m/>
    <m/>
    <m/>
    <s v="Drugs are mostly available"/>
    <m/>
    <m/>
    <m/>
    <m/>
    <m/>
    <m/>
    <b v="1"/>
    <m/>
    <s v="No"/>
    <s v="Transportation issues"/>
    <m/>
    <m/>
    <m/>
    <b v="1"/>
    <m/>
    <m/>
    <m/>
    <m/>
    <s v="Hospital for normal delivery"/>
    <m/>
    <m/>
    <m/>
    <m/>
    <m/>
    <b v="1"/>
    <m/>
    <m/>
    <m/>
    <m/>
    <m/>
    <m/>
    <m/>
    <m/>
    <m/>
    <m/>
    <m/>
    <m/>
    <m/>
    <m/>
    <m/>
    <m/>
    <m/>
    <s v="No – there is nothing like this in my community"/>
    <m/>
    <m/>
    <m/>
    <m/>
    <m/>
    <m/>
    <m/>
    <m/>
    <m/>
    <m/>
    <m/>
    <m/>
    <m/>
    <m/>
    <m/>
    <m/>
    <m/>
    <s v="Vegetables (including leafy vegetables) Legumes and nuts e.g. hommos, fouls, beans, chick peas, lentils"/>
    <m/>
    <b v="1"/>
    <b v="1"/>
    <m/>
    <m/>
    <m/>
    <m/>
    <m/>
    <m/>
    <m/>
    <m/>
    <n v="2"/>
    <s v="not divers"/>
    <s v="Do not know"/>
    <m/>
    <s v="High food prices/no money to buy"/>
    <m/>
    <b v="1"/>
    <m/>
    <m/>
    <m/>
    <m/>
    <m/>
    <m/>
    <s v="No"/>
    <s v="بسبب عدم زيادة الوزن"/>
    <s v="Do not know"/>
    <m/>
    <m/>
    <m/>
    <m/>
    <m/>
    <m/>
    <m/>
    <s v="No – my children don't need this"/>
    <s v="No"/>
    <m/>
    <m/>
    <m/>
    <s v="0"/>
    <s v="0"/>
    <s v="Yes"/>
    <m/>
    <m/>
    <s v="Yes, - high severity (impairing daily activities)"/>
    <s v="Yes"/>
    <s v="Transportation issues"/>
    <m/>
    <m/>
    <b v="1"/>
    <m/>
    <m/>
    <m/>
    <m/>
    <m/>
    <s v="No, not needed"/>
    <m/>
    <s v="Fear Sadness moodwings"/>
    <b v="1"/>
    <m/>
    <b v="1"/>
    <b v="1"/>
    <m/>
    <m/>
    <m/>
    <m/>
    <m/>
    <m/>
    <m/>
    <m/>
    <m/>
    <m/>
    <m/>
    <m/>
    <m/>
    <m/>
    <s v="Adult Women"/>
    <b v="1"/>
    <m/>
    <m/>
    <m/>
    <s v="لانهم أكثر حساسية من غيرهم"/>
    <s v="Speaking to a family member"/>
    <b v="1"/>
    <m/>
    <m/>
    <m/>
    <m/>
    <m/>
    <m/>
    <m/>
    <m/>
    <m/>
    <m/>
    <s v="Lack of awareness of the services"/>
    <m/>
    <m/>
    <m/>
    <m/>
    <b v="1"/>
    <m/>
    <m/>
    <m/>
    <m/>
    <s v="Yes"/>
    <m/>
    <s v="Health services Educational services"/>
    <b v="1"/>
    <b v="1"/>
    <m/>
    <m/>
    <m/>
    <m/>
    <m/>
    <m/>
    <s v="Due to cultral factors / husband doesn’t allow them "/>
    <s v="Health services Educational services"/>
    <b v="1"/>
    <b v="1"/>
    <m/>
    <m/>
    <m/>
    <m/>
    <m/>
    <m/>
    <s v="due to cultural factors / Father or husband does not allow them"/>
    <s v="No"/>
    <s v="العادات والتقاليد وغياب الامان"/>
    <s v="Kidnapping"/>
    <b v="1"/>
    <m/>
    <m/>
    <m/>
    <m/>
    <m/>
    <m/>
    <m/>
    <m/>
    <m/>
    <m/>
    <m/>
    <m/>
    <m/>
    <m/>
    <m/>
    <m/>
    <m/>
    <m/>
    <s v="Parents"/>
    <m/>
    <m/>
    <m/>
    <m/>
    <b v="1"/>
    <m/>
    <m/>
    <m/>
    <m/>
    <m/>
    <m/>
    <m/>
    <m/>
    <m/>
    <s v="Quraan Entertainement activities"/>
    <m/>
    <b v="1"/>
    <m/>
    <m/>
    <m/>
    <b v="1"/>
    <m/>
    <m/>
    <m/>
    <s v="Children living on the street Children separated from their parents"/>
    <b v="1"/>
    <b v="1"/>
    <m/>
    <m/>
    <m/>
    <m/>
    <m/>
    <s v="No"/>
    <s v="Too young to enroll in school"/>
    <s v="Lack of transportation"/>
    <m/>
    <m/>
    <b v="1"/>
    <m/>
    <m/>
    <m/>
    <m/>
    <m/>
    <m/>
    <m/>
    <s v="No"/>
    <m/>
    <m/>
    <m/>
    <m/>
    <m/>
    <s v="No"/>
    <m/>
    <s v="uuid:78b9f89d-413f-4a67-ac6f-4d460a7eb112"/>
    <n v="73155693"/>
    <s v="78b9f89d-413f-4a67-ac6f-4d460a7eb112"/>
    <d v="2021-01-21T12:51:54"/>
    <n v="147"/>
    <m/>
    <n v="-1"/>
    <m/>
    <m/>
    <s v="202101191358"/>
    <n v="4218"/>
    <s v="nsenumerator"/>
    <n v="569832"/>
  </r>
  <r>
    <s v="2021-01-21T13:11:46.220+02:00"/>
    <s v="2021-01-21T13:28:34.544+02:00"/>
    <m/>
    <s v="ابتسام قبلان"/>
    <x v="1"/>
    <m/>
    <d v="2021-01-21T00:00:00"/>
    <s v="Dana"/>
    <s v="All"/>
    <s v="Yes"/>
    <n v="33"/>
    <s v="31-50 Years"/>
    <s v="Female"/>
    <s v="Married"/>
    <s v="IDP"/>
    <d v="2017-11-21T00:00:00"/>
    <n v="1"/>
    <n v="1"/>
    <s v="Yes"/>
    <n v="0"/>
    <n v="1"/>
    <n v="0"/>
    <s v="1"/>
    <n v="3"/>
    <s v="4"/>
    <n v="0"/>
    <n v="4"/>
    <n v="7"/>
    <n v="1"/>
    <n v="0"/>
    <n v="0"/>
    <n v="700"/>
    <n v="100"/>
    <n v="-600"/>
    <s v="بيع السلة"/>
    <m/>
    <s v="No services"/>
    <m/>
    <m/>
    <m/>
    <m/>
    <m/>
    <m/>
    <b v="1"/>
    <m/>
    <m/>
    <m/>
    <m/>
    <s v="No"/>
    <s v="عيادة متنقلة"/>
    <s v="Most types of medicines are not available in the market Inaccessible due to cost"/>
    <m/>
    <b v="1"/>
    <m/>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Regular"/>
    <s v="Monthly"/>
    <m/>
    <s v="Legumes and nuts e.g. hommos, fouls, beans, chick peas, lentils Vegetables (including leafy vegetables)"/>
    <m/>
    <b v="1"/>
    <b v="1"/>
    <m/>
    <m/>
    <m/>
    <m/>
    <m/>
    <m/>
    <m/>
    <m/>
    <n v="2"/>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No"/>
    <m/>
    <m/>
    <m/>
    <s v="1"/>
    <s v="1"/>
    <s v="Yes"/>
    <m/>
    <m/>
    <s v="No – it's a minor injury"/>
    <s v="No"/>
    <m/>
    <m/>
    <m/>
    <m/>
    <m/>
    <m/>
    <m/>
    <m/>
    <m/>
    <s v="No, not needed"/>
    <m/>
    <s v="Econimic Fear Anger"/>
    <b v="1"/>
    <b v="1"/>
    <m/>
    <m/>
    <b v="1"/>
    <m/>
    <m/>
    <m/>
    <m/>
    <m/>
    <m/>
    <m/>
    <m/>
    <m/>
    <m/>
    <m/>
    <m/>
    <m/>
    <s v="Children Elderly"/>
    <m/>
    <m/>
    <b v="1"/>
    <b v="1"/>
    <s v="لانهم اكثر ضعفا"/>
    <s v="Speaking to a family member"/>
    <b v="1"/>
    <m/>
    <m/>
    <m/>
    <m/>
    <m/>
    <m/>
    <m/>
    <m/>
    <m/>
    <m/>
    <s v="Accessibility"/>
    <m/>
    <m/>
    <b v="1"/>
    <m/>
    <m/>
    <m/>
    <m/>
    <m/>
    <m/>
    <s v="Yes"/>
    <m/>
    <s v="All services are accessible"/>
    <m/>
    <m/>
    <m/>
    <m/>
    <m/>
    <b v="1"/>
    <m/>
    <m/>
    <m/>
    <s v="Skills building services"/>
    <m/>
    <m/>
    <b v="1"/>
    <m/>
    <m/>
    <m/>
    <m/>
    <m/>
    <m/>
    <s v="Yes"/>
    <m/>
    <s v="Kidnapping School dropout"/>
    <b v="1"/>
    <m/>
    <m/>
    <b v="1"/>
    <m/>
    <m/>
    <m/>
    <m/>
    <m/>
    <m/>
    <m/>
    <m/>
    <m/>
    <m/>
    <m/>
    <m/>
    <m/>
    <m/>
    <m/>
    <s v="Siblings"/>
    <m/>
    <b v="1"/>
    <m/>
    <m/>
    <m/>
    <m/>
    <m/>
    <m/>
    <m/>
    <m/>
    <m/>
    <m/>
    <m/>
    <m/>
    <s v="Quraan"/>
    <m/>
    <b v="1"/>
    <m/>
    <m/>
    <m/>
    <m/>
    <m/>
    <m/>
    <m/>
    <s v="No, none of these"/>
    <m/>
    <m/>
    <m/>
    <m/>
    <m/>
    <b v="1"/>
    <m/>
    <s v="Yes"/>
    <m/>
    <s v="No services"/>
    <m/>
    <m/>
    <m/>
    <m/>
    <m/>
    <b v="1"/>
    <m/>
    <m/>
    <m/>
    <m/>
    <s v="No"/>
    <m/>
    <m/>
    <m/>
    <m/>
    <m/>
    <s v="No"/>
    <m/>
    <s v="uuid:d544be17-2b4b-4706-b5dd-024cb60a20fd"/>
    <n v="73155694"/>
    <s v="d544be17-2b4b-4706-b5dd-024cb60a20fd"/>
    <d v="2021-01-21T12:51:54"/>
    <n v="148"/>
    <m/>
    <n v="-1"/>
    <m/>
    <m/>
    <s v="202101191358"/>
    <n v="1008"/>
    <s v="nsenumerator"/>
    <n v="569832"/>
  </r>
  <r>
    <s v="2021-01-21T09:50:22.521+02:00"/>
    <s v="2021-01-21T11:06:28.487+02:00"/>
    <s v="0"/>
    <s v="طلال صطوف الحاجي"/>
    <x v="1"/>
    <m/>
    <d v="2021-01-21T00:00:00"/>
    <s v="Deir Hassan - Darhashan"/>
    <s v="All"/>
    <s v="Yes"/>
    <n v="50"/>
    <s v="31-50 Years"/>
    <s v="Female"/>
    <s v="Married"/>
    <s v="IDP"/>
    <d v="2014-12-01T00:00:00"/>
    <n v="1"/>
    <n v="0"/>
    <s v="Yes"/>
    <n v="0"/>
    <n v="1"/>
    <n v="1"/>
    <s v="2"/>
    <n v="2"/>
    <s v="4"/>
    <n v="2"/>
    <n v="6"/>
    <n v="10"/>
    <n v="1"/>
    <n v="1"/>
    <n v="0"/>
    <n v="1000"/>
    <n v="160"/>
    <n v="-840"/>
    <s v="السلة الشهرية والاصدقاء"/>
    <m/>
    <s v="Primary health care facility"/>
    <m/>
    <b v="1"/>
    <m/>
    <m/>
    <m/>
    <m/>
    <m/>
    <m/>
    <n v="15"/>
    <s v="Walking"/>
    <m/>
    <s v="Yes"/>
    <s v="Do not know"/>
    <s v="Inaccessible due to cost"/>
    <m/>
    <m/>
    <m/>
    <b v="1"/>
    <m/>
    <m/>
    <m/>
    <m/>
    <m/>
    <m/>
    <m/>
    <s v="Yes"/>
    <s v="Yes"/>
    <s v="المزيد من التوعية"/>
    <s v="No"/>
    <m/>
    <s v="No"/>
    <m/>
    <s v="Did not identify the diseas"/>
    <m/>
    <m/>
    <m/>
    <m/>
    <m/>
    <m/>
    <m/>
    <m/>
    <m/>
    <m/>
    <m/>
    <m/>
    <m/>
    <s v="Antibiotic"/>
    <m/>
    <m/>
    <m/>
    <b v="1"/>
    <m/>
    <m/>
    <m/>
    <m/>
    <s v="Yes"/>
    <m/>
    <m/>
    <m/>
    <m/>
    <m/>
    <m/>
    <m/>
    <m/>
    <m/>
    <s v="Hospital for surgery/ C-section"/>
    <m/>
    <m/>
    <m/>
    <m/>
    <m/>
    <m/>
    <b v="1"/>
    <m/>
    <m/>
    <m/>
    <m/>
    <m/>
    <m/>
    <m/>
    <m/>
    <m/>
    <m/>
    <m/>
    <m/>
    <m/>
    <m/>
    <m/>
    <m/>
    <s v="I don't know"/>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Legumes and nuts e.g. hommos, fouls, beans, chick peas, lentils"/>
    <b v="1"/>
    <b v="1"/>
    <m/>
    <m/>
    <m/>
    <m/>
    <m/>
    <m/>
    <m/>
    <m/>
    <m/>
    <n v="2"/>
    <s v="not divers"/>
    <s v="Do not know"/>
    <m/>
    <s v="High food prices/no money to buy"/>
    <m/>
    <b v="1"/>
    <m/>
    <m/>
    <m/>
    <m/>
    <m/>
    <m/>
    <s v="Do not know"/>
    <m/>
    <s v="Yes"/>
    <s v="High food prices/no money to buy"/>
    <b v="1"/>
    <m/>
    <m/>
    <m/>
    <m/>
    <m/>
    <s v="No – this service is not available"/>
    <s v="Yes"/>
    <m/>
    <m/>
    <m/>
    <s v="1"/>
    <s v="1"/>
    <s v="Yes"/>
    <m/>
    <m/>
    <s v="Yes, - high severity (highly impacting daily activities)"/>
    <s v="No"/>
    <m/>
    <m/>
    <m/>
    <m/>
    <m/>
    <m/>
    <m/>
    <m/>
    <m/>
    <s v="No, but we need one"/>
    <m/>
    <s v="Sadness Anxiety"/>
    <m/>
    <m/>
    <b v="1"/>
    <m/>
    <m/>
    <b v="1"/>
    <m/>
    <m/>
    <m/>
    <m/>
    <m/>
    <m/>
    <m/>
    <m/>
    <m/>
    <m/>
    <m/>
    <m/>
    <s v="Adult Men"/>
    <m/>
    <b v="1"/>
    <m/>
    <m/>
    <s v="بسبب تحمل المسؤولية"/>
    <s v="Speaking to a friend"/>
    <m/>
    <b v="1"/>
    <m/>
    <m/>
    <m/>
    <m/>
    <m/>
    <m/>
    <m/>
    <m/>
    <m/>
    <s v="Accessibility"/>
    <m/>
    <m/>
    <b v="1"/>
    <m/>
    <m/>
    <m/>
    <m/>
    <m/>
    <m/>
    <s v="No"/>
    <s v="لا يفدم خدمات مادية"/>
    <s v="Educational services Skills building services"/>
    <m/>
    <b v="1"/>
    <b v="1"/>
    <m/>
    <m/>
    <m/>
    <m/>
    <m/>
    <s v="Due to transportation issues / far distance of facilities"/>
    <s v="Educational services Skills building services"/>
    <m/>
    <b v="1"/>
    <b v="1"/>
    <m/>
    <m/>
    <m/>
    <m/>
    <m/>
    <s v="due to transportation issues / far distance of facilities"/>
    <s v="Yes"/>
    <m/>
    <s v="School dropout Early marriage"/>
    <m/>
    <m/>
    <m/>
    <b v="1"/>
    <m/>
    <m/>
    <b v="1"/>
    <m/>
    <m/>
    <m/>
    <m/>
    <m/>
    <m/>
    <m/>
    <m/>
    <m/>
    <m/>
    <m/>
    <m/>
    <s v="Parents"/>
    <m/>
    <m/>
    <m/>
    <m/>
    <b v="1"/>
    <m/>
    <m/>
    <m/>
    <m/>
    <m/>
    <m/>
    <m/>
    <m/>
    <m/>
    <s v="Sport activity Entertainement activities"/>
    <b v="1"/>
    <m/>
    <m/>
    <m/>
    <m/>
    <b v="1"/>
    <m/>
    <m/>
    <m/>
    <s v="Child-headed households"/>
    <m/>
    <m/>
    <m/>
    <b v="1"/>
    <m/>
    <m/>
    <m/>
    <s v="Yes"/>
    <m/>
    <s v="Lack of transportation"/>
    <m/>
    <m/>
    <b v="1"/>
    <m/>
    <m/>
    <m/>
    <m/>
    <m/>
    <m/>
    <m/>
    <s v="No"/>
    <m/>
    <m/>
    <s v="No"/>
    <m/>
    <m/>
    <s v="Yes"/>
    <s v="العمل في المطعم لطفل ذكر عمر 16 سنة وهو معاق حركيا"/>
    <s v="uuid:e8931f6a-d866-49cf-9982-7ade2d261a86"/>
    <n v="73155695"/>
    <s v="e8931f6a-d866-49cf-9982-7ade2d261a86"/>
    <d v="2021-01-21T12:51:55"/>
    <n v="149"/>
    <m/>
    <n v="-1"/>
    <m/>
    <m/>
    <s v="202101191358"/>
    <n v="4566"/>
    <s v="nsenumerator"/>
    <n v="569832"/>
  </r>
  <r>
    <s v="2021-01-21T10:39:59.567+02:00"/>
    <s v="2021-01-21T10:48:58.669+02:00"/>
    <m/>
    <s v="منى الحاج رحمون"/>
    <x v="1"/>
    <m/>
    <d v="2021-01-21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d29ed4c-f49c-47b5-9b6f-9534b0f28996"/>
    <n v="73155696"/>
    <s v="5d29ed4c-f49c-47b5-9b6f-9534b0f28996"/>
    <d v="2021-01-21T12:51:55"/>
    <n v="150"/>
    <m/>
    <n v="-1"/>
    <m/>
    <m/>
    <s v="202101191358"/>
    <n v="539"/>
    <s v="nsenumerator"/>
    <n v="569832"/>
  </r>
  <r>
    <s v="2021-01-21T10:30:40.129+02:00"/>
    <s v="2021-01-21T10:50:49.779+02:00"/>
    <m/>
    <s v="طلال صطوف الحاجي"/>
    <x v="1"/>
    <m/>
    <d v="2021-01-21T00:00:00"/>
    <s v="Deir Hassan - Darhashan"/>
    <s v="All"/>
    <s v="Yes"/>
    <n v="36"/>
    <s v="31-50 Years"/>
    <s v="Female"/>
    <s v="Married"/>
    <s v="IDP"/>
    <d v="2013-01-21T00:00:00"/>
    <n v="2"/>
    <n v="1"/>
    <s v="Yes"/>
    <n v="0"/>
    <n v="1"/>
    <n v="3"/>
    <s v="4"/>
    <n v="2"/>
    <s v="6"/>
    <n v="0"/>
    <n v="6"/>
    <n v="10"/>
    <n v="2"/>
    <n v="0"/>
    <n v="0"/>
    <n v="2000"/>
    <n v="150"/>
    <n v="-1850"/>
    <s v="السلة الشهرية"/>
    <m/>
    <s v="Primary health care facility"/>
    <m/>
    <b v="1"/>
    <m/>
    <m/>
    <m/>
    <m/>
    <m/>
    <m/>
    <n v="20"/>
    <s v="Walking"/>
    <m/>
    <m/>
    <s v="مشفى عام"/>
    <s v="Inaccessible due to cost"/>
    <m/>
    <m/>
    <m/>
    <b v="1"/>
    <m/>
    <m/>
    <m/>
    <m/>
    <m/>
    <m/>
    <m/>
    <s v="Yes"/>
    <s v="Yes"/>
    <s v="زيادة الوعي"/>
    <s v="No"/>
    <m/>
    <s v="Yes"/>
    <s v="No"/>
    <s v="Self-treated at home or brought medicine from pharmacy"/>
    <m/>
    <m/>
    <m/>
    <m/>
    <m/>
    <m/>
    <m/>
    <m/>
    <m/>
    <m/>
    <m/>
    <m/>
    <m/>
    <s v="Non communicable diseases (NCD) drugs (chronic, cardiac, diabetes, hyper-tension, asthma)"/>
    <b v="1"/>
    <m/>
    <m/>
    <m/>
    <m/>
    <m/>
    <m/>
    <m/>
    <s v="No"/>
    <s v="Transportation issues"/>
    <m/>
    <m/>
    <m/>
    <b v="1"/>
    <m/>
    <m/>
    <m/>
    <m/>
    <s v="Hospital for surgery/ C-section"/>
    <m/>
    <m/>
    <m/>
    <m/>
    <m/>
    <m/>
    <b v="1"/>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this service is not available"/>
    <s v="No"/>
    <m/>
    <m/>
    <m/>
    <s v="1"/>
    <s v="2"/>
    <s v="No"/>
    <s v="No - no difficulty"/>
    <s v="No - no difficulty"/>
    <m/>
    <m/>
    <m/>
    <m/>
    <m/>
    <m/>
    <m/>
    <m/>
    <m/>
    <m/>
    <m/>
    <m/>
    <m/>
    <s v="Anxiety Family conflict Fear"/>
    <b v="1"/>
    <m/>
    <m/>
    <m/>
    <m/>
    <b v="1"/>
    <b v="1"/>
    <m/>
    <m/>
    <m/>
    <m/>
    <m/>
    <m/>
    <m/>
    <m/>
    <m/>
    <m/>
    <m/>
    <s v="Children"/>
    <m/>
    <m/>
    <b v="1"/>
    <m/>
    <s v="بسبب الضعف وقلة الوعي"/>
    <s v="Speaking to a friend Speaking to a family member"/>
    <b v="1"/>
    <b v="1"/>
    <m/>
    <m/>
    <m/>
    <m/>
    <m/>
    <m/>
    <m/>
    <m/>
    <m/>
    <s v="Stigma Accessibility"/>
    <b v="1"/>
    <m/>
    <b v="1"/>
    <m/>
    <m/>
    <m/>
    <m/>
    <m/>
    <m/>
    <s v="Yes"/>
    <m/>
    <s v="Health services Educational services Skills building services"/>
    <b v="1"/>
    <b v="1"/>
    <b v="1"/>
    <m/>
    <m/>
    <m/>
    <m/>
    <m/>
    <m/>
    <s v="Educational services Skills building services"/>
    <m/>
    <b v="1"/>
    <b v="1"/>
    <m/>
    <m/>
    <m/>
    <m/>
    <m/>
    <m/>
    <s v="Yes"/>
    <m/>
    <s v="Early marriage Psychological stress"/>
    <m/>
    <m/>
    <m/>
    <m/>
    <m/>
    <m/>
    <b v="1"/>
    <m/>
    <m/>
    <m/>
    <m/>
    <m/>
    <m/>
    <b v="1"/>
    <m/>
    <m/>
    <m/>
    <m/>
    <m/>
    <s v="Siblings Parents"/>
    <m/>
    <b v="1"/>
    <m/>
    <m/>
    <b v="1"/>
    <m/>
    <m/>
    <m/>
    <m/>
    <m/>
    <m/>
    <m/>
    <m/>
    <m/>
    <s v="Sport activity Hand crafts"/>
    <b v="1"/>
    <m/>
    <b v="1"/>
    <m/>
    <m/>
    <m/>
    <m/>
    <m/>
    <m/>
    <s v="Orphans living in the community"/>
    <m/>
    <m/>
    <b v="1"/>
    <m/>
    <m/>
    <m/>
    <m/>
    <s v="Yes"/>
    <m/>
    <s v="Lack of transportation"/>
    <m/>
    <m/>
    <b v="1"/>
    <m/>
    <m/>
    <m/>
    <m/>
    <m/>
    <m/>
    <m/>
    <s v="No"/>
    <m/>
    <m/>
    <m/>
    <m/>
    <m/>
    <s v="No"/>
    <m/>
    <s v="uuid:12b6fbd7-29f2-411a-9fe1-9d3fcb577d8a"/>
    <n v="73155697"/>
    <s v="12b6fbd7-29f2-411a-9fe1-9d3fcb577d8a"/>
    <d v="2021-01-21T12:51:56"/>
    <n v="151"/>
    <m/>
    <n v="-1"/>
    <m/>
    <m/>
    <s v="202101191358"/>
    <n v="1209"/>
    <s v="nsenumerator"/>
    <n v="569832"/>
  </r>
  <r>
    <s v="2021-01-21T10:45:50.307+03:00"/>
    <s v="2021-01-21T11:56:43.461+03:00"/>
    <m/>
    <s v="سمر الخلف"/>
    <x v="1"/>
    <m/>
    <d v="2021-01-21T00:00:00"/>
    <s v="Dana"/>
    <s v="All"/>
    <s v="Yes"/>
    <n v="43"/>
    <s v="31-50 Years"/>
    <s v="Female"/>
    <s v="Married"/>
    <s v="IDP"/>
    <d v="2018-04-05T00:00:00"/>
    <n v="1"/>
    <n v="0"/>
    <s v="Yes"/>
    <n v="0"/>
    <n v="0"/>
    <n v="0"/>
    <s v="0"/>
    <n v="2"/>
    <s v="2"/>
    <n v="3"/>
    <n v="5"/>
    <n v="7"/>
    <n v="0"/>
    <n v="0"/>
    <n v="0"/>
    <n v="800"/>
    <n v="0"/>
    <n v="-800"/>
    <m/>
    <s v="NGO support (including food buskets)"/>
    <s v="No services"/>
    <m/>
    <m/>
    <m/>
    <m/>
    <m/>
    <m/>
    <b v="1"/>
    <m/>
    <m/>
    <m/>
    <m/>
    <s v="Yes"/>
    <s v="الاسعافات الاولية "/>
    <s v="Inaccessible due to cost"/>
    <m/>
    <m/>
    <m/>
    <b v="1"/>
    <m/>
    <m/>
    <m/>
    <m/>
    <m/>
    <m/>
    <m/>
    <s v="Yes"/>
    <s v="Yes"/>
    <s v="التأكيد على اهمية النظافة  وكيفية الاهتمام بالاطفال "/>
    <s v="No"/>
    <m/>
    <s v="No"/>
    <m/>
    <m/>
    <m/>
    <m/>
    <m/>
    <m/>
    <m/>
    <m/>
    <m/>
    <m/>
    <m/>
    <m/>
    <m/>
    <m/>
    <m/>
    <s v="Non communicable diseases (NCD) drugs (chronic, cardiac, diabetes, hyper-tension, asthma)"/>
    <b v="1"/>
    <m/>
    <m/>
    <m/>
    <m/>
    <m/>
    <m/>
    <m/>
    <s v="No"/>
    <s v="Financial issues Transportation issues"/>
    <m/>
    <b v="1"/>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m/>
    <m/>
    <m/>
    <m/>
    <m/>
    <m/>
    <m/>
    <m/>
    <m/>
    <m/>
    <m/>
    <m/>
    <m/>
    <m/>
    <s v="Yes"/>
    <m/>
    <s v="High food prices/no money to buy"/>
    <m/>
    <b v="1"/>
    <m/>
    <m/>
    <m/>
    <m/>
    <m/>
    <m/>
    <s v="Yes"/>
    <m/>
    <s v="Yes"/>
    <s v="High food prices/no money to buy"/>
    <b v="1"/>
    <m/>
    <m/>
    <m/>
    <m/>
    <m/>
    <m/>
    <m/>
    <m/>
    <m/>
    <m/>
    <s v="0"/>
    <s v="1"/>
    <s v="No"/>
    <s v="No - no difficulty"/>
    <s v="No - no difficulty"/>
    <m/>
    <m/>
    <m/>
    <m/>
    <m/>
    <m/>
    <m/>
    <m/>
    <m/>
    <m/>
    <m/>
    <m/>
    <m/>
    <s v="Other"/>
    <m/>
    <m/>
    <m/>
    <m/>
    <m/>
    <m/>
    <m/>
    <m/>
    <m/>
    <m/>
    <m/>
    <m/>
    <m/>
    <m/>
    <b v="1"/>
    <m/>
    <m/>
    <s v="بسبب الوضع الصعب ادى الى مشاكل عنف بين افراد الاسرة "/>
    <s v="Adult Women Children"/>
    <b v="1"/>
    <m/>
    <b v="1"/>
    <m/>
    <s v="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
    <s v="Prayer Other"/>
    <m/>
    <m/>
    <m/>
    <b v="1"/>
    <m/>
    <m/>
    <m/>
    <m/>
    <m/>
    <b v="1"/>
    <s v="بحبس بقلبي اكتر الايام "/>
    <s v="Lack of awareness of the services"/>
    <m/>
    <m/>
    <m/>
    <m/>
    <b v="1"/>
    <m/>
    <m/>
    <m/>
    <m/>
    <s v="Yes"/>
    <m/>
    <s v="Extracurricular activities/women &amp; girls centers Skills building services"/>
    <m/>
    <m/>
    <b v="1"/>
    <b v="1"/>
    <m/>
    <m/>
    <m/>
    <m/>
    <m/>
    <s v="Educational services Extracurricular activities/women &amp; girls centers Skills building services"/>
    <m/>
    <b v="1"/>
    <b v="1"/>
    <b v="1"/>
    <m/>
    <m/>
    <m/>
    <m/>
    <m/>
    <s v="No"/>
    <s v="بسبب العادات والتقاليد  "/>
    <s v="School dropout Child labour"/>
    <m/>
    <m/>
    <m/>
    <b v="1"/>
    <b v="1"/>
    <m/>
    <m/>
    <m/>
    <m/>
    <m/>
    <m/>
    <m/>
    <m/>
    <m/>
    <m/>
    <m/>
    <m/>
    <m/>
    <s v="خبز على التنور  عمالة خطرة ممكن الطفل يتعرض للحرق    "/>
    <s v="Parents"/>
    <m/>
    <m/>
    <m/>
    <m/>
    <b v="1"/>
    <m/>
    <m/>
    <m/>
    <m/>
    <m/>
    <m/>
    <m/>
    <m/>
    <m/>
    <s v="Awareness / educational activities / psychosocial support Hand crafts"/>
    <m/>
    <m/>
    <b v="1"/>
    <m/>
    <b v="1"/>
    <m/>
    <m/>
    <m/>
    <m/>
    <s v="Orphans living in the community"/>
    <m/>
    <m/>
    <b v="1"/>
    <m/>
    <m/>
    <m/>
    <m/>
    <s v="No"/>
    <s v="بسبب انقطاع الاطفال عن المدرسة لمدة طويلة  واصبح عمرهم اكبر من انه يدخل صف اول او تاني "/>
    <s v="Lack of transportation Lack of awareness"/>
    <b v="1"/>
    <m/>
    <b v="1"/>
    <m/>
    <m/>
    <m/>
    <m/>
    <m/>
    <m/>
    <m/>
    <s v="No"/>
    <m/>
    <m/>
    <s v="No"/>
    <m/>
    <m/>
    <s v="Yes"/>
    <s v="طفلي يعمل لدى شخص للخبز على التنور "/>
    <s v="uuid:b5406436-c528-4623-bdec-0f6cda9db01e"/>
    <n v="73155698"/>
    <s v="b5406436-c528-4623-bdec-0f6cda9db01e"/>
    <d v="2021-01-21T12:51:56"/>
    <n v="152"/>
    <m/>
    <n v="-1"/>
    <m/>
    <m/>
    <s v="202101191358"/>
    <n v="4253"/>
    <s v="nsenumerator"/>
    <n v="569832"/>
  </r>
  <r>
    <s v="2021-01-21T11:04:43.168+02:00"/>
    <s v="2021-01-21T11:43:31.056+02:00"/>
    <m/>
    <s v="منى الحاج رحمون"/>
    <x v="1"/>
    <m/>
    <d v="2021-01-21T00:00:00"/>
    <s v="Deir Hassan - Darhashan"/>
    <s v="All"/>
    <s v="Yes"/>
    <n v="25"/>
    <s v="18-30 Years"/>
    <s v="Male"/>
    <s v="Married"/>
    <s v="IDP"/>
    <d v="2018-01-21T00:00:00"/>
    <n v="1"/>
    <n v="0"/>
    <s v="Yes"/>
    <n v="0"/>
    <n v="1"/>
    <n v="1"/>
    <s v="2"/>
    <n v="0"/>
    <s v="2"/>
    <n v="0"/>
    <n v="2"/>
    <n v="4"/>
    <n v="0"/>
    <n v="0"/>
    <n v="1"/>
    <n v="800"/>
    <n v="400"/>
    <n v="-400"/>
    <s v="الزوج يعمل اعمال حرة"/>
    <m/>
    <s v="Primary health care facility"/>
    <m/>
    <b v="1"/>
    <m/>
    <m/>
    <m/>
    <m/>
    <m/>
    <m/>
    <n v="10"/>
    <s v="Walking"/>
    <m/>
    <s v="Yes"/>
    <s v="Do not know"/>
    <s v="Inaccessible due to cost"/>
    <m/>
    <m/>
    <m/>
    <b v="1"/>
    <m/>
    <m/>
    <m/>
    <m/>
    <m/>
    <m/>
    <m/>
    <s v="Yes"/>
    <s v="Yes"/>
    <s v="فريق تغذية تمت توعية النساء عن سوء التعذية"/>
    <s v="No"/>
    <m/>
    <s v="No"/>
    <m/>
    <m/>
    <m/>
    <m/>
    <m/>
    <m/>
    <m/>
    <m/>
    <m/>
    <m/>
    <m/>
    <m/>
    <m/>
    <m/>
    <m/>
    <s v="Drugs are mostly available"/>
    <m/>
    <m/>
    <m/>
    <m/>
    <m/>
    <m/>
    <b v="1"/>
    <m/>
    <s v="Yes"/>
    <m/>
    <m/>
    <m/>
    <m/>
    <m/>
    <m/>
    <m/>
    <m/>
    <m/>
    <s v="Hospital for normal delivery Hospital for surgery/ C-section"/>
    <m/>
    <m/>
    <m/>
    <m/>
    <m/>
    <b v="1"/>
    <b v="1"/>
    <m/>
    <m/>
    <m/>
    <m/>
    <m/>
    <m/>
    <m/>
    <m/>
    <m/>
    <m/>
    <m/>
    <m/>
    <m/>
    <m/>
    <m/>
    <m/>
    <s v="No – there is nothing like this in my community"/>
    <m/>
    <m/>
    <m/>
    <s v="Meat, Poultry, Offal (beef, goat, lamb, poultry), etc) Milk and Milk Products (milk, yoghurt, cheese, etc) Vegetables (including leafy vegetables)"/>
    <m/>
    <m/>
    <b v="1"/>
    <m/>
    <b v="1"/>
    <m/>
    <b v="1"/>
    <m/>
    <m/>
    <m/>
    <m/>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Sadness Anger"/>
    <m/>
    <b v="1"/>
    <b v="1"/>
    <m/>
    <m/>
    <m/>
    <m/>
    <m/>
    <m/>
    <m/>
    <m/>
    <m/>
    <m/>
    <m/>
    <m/>
    <m/>
    <m/>
    <m/>
    <s v="Adult Men"/>
    <m/>
    <b v="1"/>
    <m/>
    <m/>
    <s v="لانه يتحمل مسؤولية أكثر "/>
    <s v="Speaking to a friend"/>
    <m/>
    <b v="1"/>
    <m/>
    <m/>
    <m/>
    <m/>
    <m/>
    <m/>
    <m/>
    <m/>
    <m/>
    <s v="Lack of awareness of the services"/>
    <m/>
    <m/>
    <m/>
    <m/>
    <b v="1"/>
    <m/>
    <m/>
    <m/>
    <m/>
    <s v="Maybe"/>
    <m/>
    <s v="All services are accessible"/>
    <m/>
    <m/>
    <m/>
    <m/>
    <m/>
    <b v="1"/>
    <m/>
    <m/>
    <m/>
    <s v="All services are accessible"/>
    <m/>
    <m/>
    <m/>
    <m/>
    <m/>
    <b v="1"/>
    <m/>
    <m/>
    <m/>
    <s v="No"/>
    <s v="بسبب التنشئة الاجتماعية"/>
    <s v="Kidnapping"/>
    <b v="1"/>
    <m/>
    <m/>
    <m/>
    <m/>
    <m/>
    <m/>
    <m/>
    <m/>
    <m/>
    <m/>
    <m/>
    <m/>
    <m/>
    <m/>
    <m/>
    <m/>
    <m/>
    <m/>
    <s v="School teachers"/>
    <m/>
    <m/>
    <m/>
    <b v="1"/>
    <m/>
    <m/>
    <m/>
    <m/>
    <m/>
    <m/>
    <m/>
    <m/>
    <m/>
    <m/>
    <s v="Entertainement activities Quraan Awareness / educational activities / psychosocial support"/>
    <m/>
    <b v="1"/>
    <m/>
    <m/>
    <b v="1"/>
    <b v="1"/>
    <m/>
    <m/>
    <m/>
    <s v="Children separated from their parents Orphans living in the community"/>
    <b v="1"/>
    <m/>
    <b v="1"/>
    <m/>
    <m/>
    <m/>
    <m/>
    <s v="No"/>
    <s v="Too young to enroll in school"/>
    <s v="Lack of transportation Lack of awareness"/>
    <b v="1"/>
    <m/>
    <b v="1"/>
    <m/>
    <m/>
    <m/>
    <m/>
    <m/>
    <m/>
    <m/>
    <s v="No"/>
    <m/>
    <m/>
    <m/>
    <m/>
    <m/>
    <s v="No"/>
    <m/>
    <s v="uuid:6b12b55c-93a1-403e-8b39-02115c876c37"/>
    <n v="73155699"/>
    <s v="6b12b55c-93a1-403e-8b39-02115c876c37"/>
    <d v="2021-01-21T12:51:56"/>
    <n v="153"/>
    <m/>
    <n v="-1"/>
    <m/>
    <m/>
    <s v="202101191358"/>
    <n v="2328"/>
    <s v="nsenumerator"/>
    <n v="569832"/>
  </r>
  <r>
    <s v="2021-01-21T12:03:40.466+03:00"/>
    <s v="2021-01-21T12:41:51.878+03:00"/>
    <m/>
    <s v="سمر الخلف "/>
    <x v="1"/>
    <m/>
    <d v="2021-01-21T00:00:00"/>
    <s v="Dana"/>
    <s v="All"/>
    <s v="Yes"/>
    <n v="32"/>
    <s v="31-50 Years"/>
    <s v="Male"/>
    <s v="Widowed"/>
    <s v="IDP"/>
    <d v="2019-03-02T00:00:00"/>
    <n v="2"/>
    <n v="1"/>
    <s v="Yes"/>
    <n v="1"/>
    <n v="4"/>
    <n v="4"/>
    <s v="8"/>
    <n v="4"/>
    <s v="13"/>
    <n v="3"/>
    <n v="16"/>
    <n v="21"/>
    <n v="2"/>
    <n v="1"/>
    <n v="0"/>
    <n v="1500"/>
    <n v="0"/>
    <n v="-1500"/>
    <m/>
    <s v="NGO support (including food buskets)"/>
    <s v="No services"/>
    <m/>
    <m/>
    <m/>
    <m/>
    <m/>
    <m/>
    <b v="1"/>
    <m/>
    <m/>
    <m/>
    <m/>
    <s v="Yes"/>
    <s v="دواء للكلوي   دواء للسكري "/>
    <s v="Inaccessible due to cost"/>
    <m/>
    <m/>
    <m/>
    <b v="1"/>
    <m/>
    <m/>
    <m/>
    <m/>
    <m/>
    <m/>
    <m/>
    <s v="Yes"/>
    <s v="Yes"/>
    <s v="علمت النساء والاطفال كيفية الوقاية من كوفيد 19 "/>
    <s v="No"/>
    <m/>
    <s v="Yes"/>
    <s v="Yes"/>
    <m/>
    <s v="Yes"/>
    <s v="No"/>
    <s v="Inaccessible due to cost Inaccessible due to transport or other logistical reason"/>
    <m/>
    <m/>
    <m/>
    <b v="1"/>
    <m/>
    <b v="1"/>
    <m/>
    <m/>
    <m/>
    <m/>
    <s v="Non communicable diseases (NCD) drugs (chronic, cardiac, diabetes, hyper-tension, asthma) Pediatric medicine"/>
    <b v="1"/>
    <b v="1"/>
    <m/>
    <m/>
    <m/>
    <m/>
    <m/>
    <m/>
    <s v="No"/>
    <s v="Financial issues Transportation issues"/>
    <m/>
    <b v="1"/>
    <m/>
    <b v="1"/>
    <m/>
    <m/>
    <m/>
    <m/>
    <s v="Hospital for normal delivery"/>
    <m/>
    <m/>
    <m/>
    <m/>
    <m/>
    <b v="1"/>
    <m/>
    <m/>
    <m/>
    <m/>
    <m/>
    <s v="No"/>
    <m/>
    <m/>
    <m/>
    <m/>
    <m/>
    <m/>
    <m/>
    <m/>
    <m/>
    <m/>
    <m/>
    <s v="Yes – someone in my household has"/>
    <s v="One Time"/>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s v="No"/>
    <m/>
    <m/>
    <s v="4"/>
    <s v="2"/>
    <s v="Yes"/>
    <m/>
    <m/>
    <s v="Yes – moderate severity (slightly impacting daily activities)"/>
    <s v="No"/>
    <m/>
    <m/>
    <m/>
    <m/>
    <m/>
    <m/>
    <m/>
    <m/>
    <m/>
    <s v="No, but we need one"/>
    <m/>
    <s v="Fear Anger moodwings Econimic Family conflict"/>
    <b v="1"/>
    <b v="1"/>
    <m/>
    <b v="1"/>
    <b v="1"/>
    <m/>
    <b v="1"/>
    <m/>
    <m/>
    <m/>
    <m/>
    <m/>
    <m/>
    <m/>
    <m/>
    <m/>
    <m/>
    <m/>
    <s v="Children"/>
    <m/>
    <m/>
    <b v="1"/>
    <m/>
    <s v="لانهم محرمون من ابسط الحقوق "/>
    <s v="Prayer"/>
    <m/>
    <m/>
    <m/>
    <b v="1"/>
    <m/>
    <m/>
    <m/>
    <m/>
    <m/>
    <m/>
    <m/>
    <s v="Other"/>
    <m/>
    <m/>
    <m/>
    <m/>
    <m/>
    <b v="1"/>
    <m/>
    <m/>
    <s v="بسبب عدم توفر المراكز المذكورة "/>
    <s v="Yes"/>
    <m/>
    <s v="Skills building services"/>
    <m/>
    <m/>
    <b v="1"/>
    <m/>
    <m/>
    <m/>
    <m/>
    <m/>
    <m/>
    <s v="Educational services Skills building services"/>
    <m/>
    <b v="1"/>
    <b v="1"/>
    <m/>
    <m/>
    <m/>
    <m/>
    <m/>
    <m/>
    <s v="Yes"/>
    <m/>
    <s v="School dropout"/>
    <m/>
    <m/>
    <m/>
    <b v="1"/>
    <m/>
    <m/>
    <m/>
    <m/>
    <m/>
    <m/>
    <m/>
    <m/>
    <m/>
    <m/>
    <m/>
    <m/>
    <m/>
    <m/>
    <m/>
    <s v="Parents"/>
    <m/>
    <m/>
    <m/>
    <m/>
    <b v="1"/>
    <m/>
    <m/>
    <m/>
    <m/>
    <m/>
    <m/>
    <m/>
    <m/>
    <m/>
    <s v="Sport activity Hand crafts Awareness / educational activities / psychosocial support"/>
    <b v="1"/>
    <m/>
    <b v="1"/>
    <m/>
    <b v="1"/>
    <m/>
    <m/>
    <m/>
    <m/>
    <s v="Orphans living in the community"/>
    <m/>
    <m/>
    <b v="1"/>
    <m/>
    <m/>
    <m/>
    <m/>
    <s v="No"/>
    <s v="Due to far distance / lack of transportations"/>
    <s v="No services"/>
    <m/>
    <m/>
    <m/>
    <m/>
    <m/>
    <b v="1"/>
    <m/>
    <m/>
    <m/>
    <m/>
    <s v="No"/>
    <m/>
    <m/>
    <s v="No"/>
    <m/>
    <m/>
    <s v="No"/>
    <m/>
    <s v="uuid:75c3ad7d-0e8f-4bb0-96ea-dec9f960487c"/>
    <n v="73155700"/>
    <s v="75c3ad7d-0e8f-4bb0-96ea-dec9f960487c"/>
    <d v="2021-01-21T12:51:58"/>
    <n v="154"/>
    <m/>
    <n v="-1"/>
    <m/>
    <m/>
    <s v="202101191358"/>
    <n v="2291"/>
    <s v="nsenumerator"/>
    <n v="569832"/>
  </r>
  <r>
    <s v="2021-01-21T11:40:27.060+02:00"/>
    <s v="2021-01-21T11:51:46.756+02:00"/>
    <m/>
    <s v="طلال صطوف الحاجي"/>
    <x v="1"/>
    <m/>
    <d v="2021-01-21T00:00:00"/>
    <s v="Deir Hassan - Darhashan"/>
    <s v="All"/>
    <s v="Yes"/>
    <n v="70"/>
    <s v="Elderly&gt;60"/>
    <s v="Female"/>
    <s v="Married"/>
    <s v="IDP"/>
    <d v="2019-01-21T00:00:00"/>
    <n v="0"/>
    <n v="2"/>
    <s v="Yes"/>
    <n v="0"/>
    <n v="1"/>
    <n v="1"/>
    <s v="2"/>
    <n v="0"/>
    <s v="2"/>
    <n v="2"/>
    <n v="4"/>
    <n v="7"/>
    <n v="1"/>
    <n v="0"/>
    <n v="0"/>
    <n v="1000"/>
    <n v="0"/>
    <n v="-1000"/>
    <m/>
    <s v="NGO support (including food buskets)"/>
    <s v="Primary health care facility"/>
    <m/>
    <b v="1"/>
    <m/>
    <m/>
    <m/>
    <m/>
    <m/>
    <m/>
    <n v="15"/>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No"/>
    <m/>
    <m/>
    <m/>
    <m/>
    <m/>
    <m/>
    <m/>
    <s v="No – this service is not available"/>
    <s v="Yes"/>
    <m/>
    <m/>
    <m/>
    <s v="1"/>
    <s v="0"/>
    <s v="No"/>
    <s v="No - no difficulty"/>
    <s v="No - no difficulty"/>
    <m/>
    <m/>
    <m/>
    <m/>
    <m/>
    <m/>
    <m/>
    <m/>
    <m/>
    <m/>
    <m/>
    <m/>
    <m/>
    <s v="Fear Sadness"/>
    <b v="1"/>
    <m/>
    <b v="1"/>
    <m/>
    <m/>
    <m/>
    <m/>
    <m/>
    <m/>
    <m/>
    <m/>
    <m/>
    <m/>
    <m/>
    <m/>
    <m/>
    <m/>
    <m/>
    <s v="Adult Women Children"/>
    <b v="1"/>
    <m/>
    <b v="1"/>
    <m/>
    <s v="بسبب قلة الوعي والضعف"/>
    <s v="Speaking to a friend Smoking"/>
    <m/>
    <b v="1"/>
    <m/>
    <m/>
    <m/>
    <m/>
    <b v="1"/>
    <m/>
    <m/>
    <m/>
    <m/>
    <s v="Stigma Accessibility"/>
    <b v="1"/>
    <m/>
    <b v="1"/>
    <m/>
    <m/>
    <m/>
    <m/>
    <m/>
    <m/>
    <s v="Yes"/>
    <m/>
    <s v="Educational services Skills building services"/>
    <m/>
    <b v="1"/>
    <b v="1"/>
    <m/>
    <m/>
    <m/>
    <m/>
    <m/>
    <m/>
    <s v="Educational services Skills building services Extracurricular activities/women &amp; girls centers"/>
    <m/>
    <b v="1"/>
    <b v="1"/>
    <b v="1"/>
    <m/>
    <m/>
    <m/>
    <m/>
    <s v="due to transportation issues / far distance of facilities"/>
    <s v="Yes"/>
    <m/>
    <s v="No dangers"/>
    <m/>
    <m/>
    <m/>
    <m/>
    <m/>
    <m/>
    <m/>
    <m/>
    <m/>
    <m/>
    <m/>
    <m/>
    <m/>
    <m/>
    <m/>
    <b v="1"/>
    <m/>
    <m/>
    <m/>
    <s v="Siblings Parents"/>
    <m/>
    <b v="1"/>
    <m/>
    <m/>
    <b v="1"/>
    <m/>
    <m/>
    <m/>
    <m/>
    <m/>
    <m/>
    <m/>
    <m/>
    <m/>
    <s v="Sport activity Quraan Hand crafts"/>
    <b v="1"/>
    <b v="1"/>
    <b v="1"/>
    <m/>
    <m/>
    <m/>
    <m/>
    <m/>
    <m/>
    <s v="Child-headed households Orphans living in the community"/>
    <m/>
    <m/>
    <b v="1"/>
    <b v="1"/>
    <m/>
    <m/>
    <m/>
    <s v="Yes"/>
    <m/>
    <s v="Do not know"/>
    <m/>
    <m/>
    <m/>
    <m/>
    <m/>
    <m/>
    <m/>
    <b v="1"/>
    <m/>
    <m/>
    <s v="No"/>
    <m/>
    <m/>
    <s v="No"/>
    <m/>
    <m/>
    <s v="No"/>
    <m/>
    <s v="uuid:6ce93c5c-8c0f-421b-93a9-a6e09efc5136"/>
    <n v="73155701"/>
    <s v="6ce93c5c-8c0f-421b-93a9-a6e09efc5136"/>
    <d v="2021-01-21T12:51:58"/>
    <n v="155"/>
    <m/>
    <n v="-1"/>
    <m/>
    <m/>
    <s v="202101191358"/>
    <n v="679"/>
    <s v="nsenumerator"/>
    <n v="569832"/>
  </r>
  <r>
    <s v="2021-01-21T12:45:28.818+03:00"/>
    <s v="2021-01-21T13:12:17.666+03:00"/>
    <m/>
    <s v="سمر الخلف "/>
    <x v="1"/>
    <m/>
    <d v="2021-01-21T00:00:00"/>
    <s v="Dana"/>
    <s v="All"/>
    <s v="Yes"/>
    <n v="53"/>
    <s v="51-60 Years"/>
    <s v="Female"/>
    <s v="Married"/>
    <s v="IDP"/>
    <d v="2018-06-01T00:00:00"/>
    <n v="0"/>
    <n v="0"/>
    <s v="Yes"/>
    <n v="0"/>
    <n v="0"/>
    <n v="1"/>
    <s v="1"/>
    <n v="2"/>
    <s v="3"/>
    <n v="1"/>
    <n v="4"/>
    <n v="7"/>
    <n v="0"/>
    <n v="0"/>
    <n v="1"/>
    <n v="2000"/>
    <n v="1500"/>
    <n v="-500"/>
    <s v="التعليم بالمدرسة    مدرس "/>
    <m/>
    <s v="No services"/>
    <m/>
    <m/>
    <m/>
    <m/>
    <m/>
    <m/>
    <b v="1"/>
    <m/>
    <m/>
    <m/>
    <m/>
    <s v="No"/>
    <s v="طب اطفال ونسائية "/>
    <s v="Inaccessible due to transport or other logistical reason"/>
    <m/>
    <m/>
    <m/>
    <m/>
    <m/>
    <b v="1"/>
    <m/>
    <m/>
    <m/>
    <m/>
    <m/>
    <s v="Yes"/>
    <s v="Yes"/>
    <s v="الوقاية الصحية المحافظة على النظافة الشخصية "/>
    <s v="No"/>
    <m/>
    <s v="No"/>
    <m/>
    <m/>
    <m/>
    <m/>
    <m/>
    <m/>
    <m/>
    <m/>
    <m/>
    <m/>
    <m/>
    <m/>
    <m/>
    <m/>
    <m/>
    <s v="Pediatric medicine Reproductive health medicines"/>
    <m/>
    <b v="1"/>
    <b v="1"/>
    <m/>
    <m/>
    <m/>
    <m/>
    <m/>
    <s v="No"/>
    <s v="No services available"/>
    <m/>
    <m/>
    <m/>
    <m/>
    <b v="1"/>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Fruit (all types) Eggs"/>
    <b v="1"/>
    <m/>
    <b v="1"/>
    <b v="1"/>
    <m/>
    <m/>
    <m/>
    <b v="1"/>
    <m/>
    <m/>
    <m/>
    <n v="4"/>
    <s v="diverse"/>
    <s v="Yes"/>
    <m/>
    <s v="High food prices/no money to buy"/>
    <m/>
    <b v="1"/>
    <m/>
    <m/>
    <m/>
    <m/>
    <m/>
    <m/>
    <s v="Yes"/>
    <m/>
    <s v="Yes"/>
    <s v="High food prices/no money to buy"/>
    <b v="1"/>
    <m/>
    <m/>
    <m/>
    <m/>
    <m/>
    <s v="No – my children don't need this"/>
    <s v="No"/>
    <m/>
    <m/>
    <m/>
    <s v="0"/>
    <s v="0"/>
    <s v="Yes"/>
    <m/>
    <m/>
    <s v="Yes, - high severity (impairing daily activities)"/>
    <s v="No"/>
    <m/>
    <m/>
    <m/>
    <m/>
    <m/>
    <m/>
    <m/>
    <m/>
    <m/>
    <s v="Yes"/>
    <s v="Yes"/>
    <s v="Sadness"/>
    <m/>
    <m/>
    <b v="1"/>
    <m/>
    <m/>
    <m/>
    <m/>
    <m/>
    <m/>
    <m/>
    <m/>
    <m/>
    <m/>
    <m/>
    <m/>
    <m/>
    <m/>
    <m/>
    <s v="Adult Women"/>
    <b v="1"/>
    <m/>
    <m/>
    <m/>
    <s v="بسبب فقدان احد الاولاد  "/>
    <s v="Prayer Speaking to a family member"/>
    <b v="1"/>
    <m/>
    <m/>
    <b v="1"/>
    <m/>
    <m/>
    <m/>
    <m/>
    <m/>
    <m/>
    <m/>
    <s v="Stigma"/>
    <b v="1"/>
    <m/>
    <m/>
    <m/>
    <m/>
    <m/>
    <m/>
    <m/>
    <m/>
    <s v="Yes"/>
    <m/>
    <s v="Educational services Extracurricular activities/women &amp; girls centers"/>
    <m/>
    <b v="1"/>
    <m/>
    <b v="1"/>
    <m/>
    <m/>
    <m/>
    <m/>
    <m/>
    <s v="Health services Educational services Skills building services"/>
    <b v="1"/>
    <b v="1"/>
    <b v="1"/>
    <m/>
    <m/>
    <m/>
    <m/>
    <m/>
    <m/>
    <s v="Yes"/>
    <m/>
    <s v="Child labour School dropout"/>
    <m/>
    <m/>
    <m/>
    <b v="1"/>
    <b v="1"/>
    <m/>
    <m/>
    <m/>
    <m/>
    <m/>
    <m/>
    <m/>
    <m/>
    <m/>
    <m/>
    <m/>
    <m/>
    <m/>
    <s v="لم قمامة من الحاويات  "/>
    <s v="Parents"/>
    <m/>
    <m/>
    <m/>
    <m/>
    <b v="1"/>
    <m/>
    <m/>
    <m/>
    <m/>
    <m/>
    <m/>
    <m/>
    <m/>
    <m/>
    <s v="Sport activity Quraan"/>
    <b v="1"/>
    <b v="1"/>
    <m/>
    <m/>
    <m/>
    <m/>
    <m/>
    <m/>
    <m/>
    <s v="Orphans living in the community"/>
    <m/>
    <m/>
    <b v="1"/>
    <m/>
    <m/>
    <m/>
    <m/>
    <s v="Yes"/>
    <m/>
    <s v="No services"/>
    <m/>
    <m/>
    <m/>
    <m/>
    <m/>
    <b v="1"/>
    <m/>
    <m/>
    <m/>
    <m/>
    <s v="No"/>
    <m/>
    <m/>
    <s v="No"/>
    <m/>
    <m/>
    <s v="No"/>
    <m/>
    <s v="uuid:f91998ea-b38d-4366-ad15-a4b228041fa7"/>
    <n v="73155702"/>
    <s v="f91998ea-b38d-4366-ad15-a4b228041fa7"/>
    <d v="2021-01-21T12:51:59"/>
    <n v="156"/>
    <m/>
    <n v="-1"/>
    <m/>
    <m/>
    <s v="202101191358"/>
    <n v="1609"/>
    <s v="nsenumerator"/>
    <n v="569832"/>
  </r>
  <r>
    <s v="2021-01-21T13:44:40.438+03:00"/>
    <s v="2021-01-21T14:06:55.255+03:00"/>
    <m/>
    <s v="سمر الخلف"/>
    <x v="1"/>
    <m/>
    <d v="2021-01-21T00:00:00"/>
    <s v="Dana"/>
    <s v="All"/>
    <s v="Yes"/>
    <n v="61"/>
    <s v="Elderly&gt;60"/>
    <s v="Male"/>
    <s v="Married"/>
    <s v="IDP"/>
    <d v="2017-04-18T00:00:00"/>
    <n v="2"/>
    <n v="2"/>
    <s v="Yes"/>
    <n v="0"/>
    <n v="2"/>
    <n v="1"/>
    <s v="3"/>
    <n v="0"/>
    <s v="3"/>
    <n v="0"/>
    <n v="3"/>
    <n v="7"/>
    <n v="1"/>
    <n v="0"/>
    <n v="1"/>
    <n v="1000"/>
    <n v="0"/>
    <n v="-1000"/>
    <s v="سلة الاغاثة "/>
    <s v="NGO support (including food buskets)"/>
    <s v="No services"/>
    <m/>
    <m/>
    <m/>
    <m/>
    <m/>
    <m/>
    <b v="1"/>
    <m/>
    <m/>
    <m/>
    <m/>
    <s v="Yes"/>
    <s v="نعم طب اطفال وعيادة نسائية "/>
    <s v="Inaccessible due to cost"/>
    <m/>
    <m/>
    <m/>
    <b v="1"/>
    <m/>
    <m/>
    <m/>
    <m/>
    <m/>
    <m/>
    <m/>
    <s v="Yes"/>
    <s v="Yes"/>
    <s v="زيادة وعي "/>
    <s v="No"/>
    <m/>
    <s v="Yes"/>
    <s v="No"/>
    <s v="Lack of hospital/health facility"/>
    <m/>
    <m/>
    <m/>
    <m/>
    <m/>
    <m/>
    <m/>
    <m/>
    <m/>
    <m/>
    <m/>
    <m/>
    <m/>
    <s v="Non communicable diseases (NCD) drugs (chronic, cardiac, diabetes, hyper-tension, asthma) Pediatric medicine Reproductive health medicines"/>
    <b v="1"/>
    <b v="1"/>
    <b v="1"/>
    <m/>
    <m/>
    <m/>
    <m/>
    <m/>
    <s v="No"/>
    <s v="Transportation issues Financial issues"/>
    <m/>
    <b v="1"/>
    <m/>
    <b v="1"/>
    <m/>
    <m/>
    <m/>
    <m/>
    <s v="Other"/>
    <m/>
    <m/>
    <m/>
    <m/>
    <m/>
    <m/>
    <m/>
    <b v="1"/>
    <m/>
    <s v="مشفى الدانا بعيد قليلا "/>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2"/>
    <s v="2"/>
    <s v="Yes"/>
    <m/>
    <m/>
    <s v="Yes, - high severity (highly impacting daily activities)"/>
    <s v="No"/>
    <m/>
    <m/>
    <m/>
    <m/>
    <m/>
    <m/>
    <m/>
    <m/>
    <m/>
    <s v="No, but we need one"/>
    <m/>
    <s v="Anxiety Family conflict"/>
    <m/>
    <m/>
    <m/>
    <m/>
    <m/>
    <b v="1"/>
    <b v="1"/>
    <m/>
    <m/>
    <m/>
    <m/>
    <m/>
    <m/>
    <m/>
    <m/>
    <m/>
    <m/>
    <m/>
    <s v="Adult Men Adult Women"/>
    <b v="1"/>
    <b v="1"/>
    <m/>
    <m/>
    <s v="بسبب الوضع الصعب والضغوط "/>
    <s v="Smoking Speaking to a friend"/>
    <m/>
    <b v="1"/>
    <m/>
    <m/>
    <m/>
    <m/>
    <b v="1"/>
    <m/>
    <m/>
    <m/>
    <m/>
    <s v="Stigma"/>
    <b v="1"/>
    <m/>
    <m/>
    <m/>
    <m/>
    <m/>
    <m/>
    <m/>
    <m/>
    <s v="Yes"/>
    <m/>
    <s v="Health services Extracurricular activities/women &amp; girls centers"/>
    <b v="1"/>
    <m/>
    <m/>
    <b v="1"/>
    <m/>
    <m/>
    <m/>
    <m/>
    <m/>
    <s v="Educational services Health services"/>
    <b v="1"/>
    <b v="1"/>
    <m/>
    <m/>
    <m/>
    <m/>
    <m/>
    <m/>
    <m/>
    <s v="Yes"/>
    <m/>
    <s v="School dropout"/>
    <m/>
    <m/>
    <m/>
    <b v="1"/>
    <m/>
    <m/>
    <m/>
    <m/>
    <m/>
    <m/>
    <m/>
    <m/>
    <m/>
    <m/>
    <m/>
    <m/>
    <m/>
    <m/>
    <m/>
    <s v="Parents"/>
    <m/>
    <m/>
    <m/>
    <m/>
    <b v="1"/>
    <m/>
    <m/>
    <m/>
    <m/>
    <m/>
    <m/>
    <m/>
    <m/>
    <m/>
    <s v="Quraan Awareness / educational activities / psychosocial support"/>
    <m/>
    <b v="1"/>
    <m/>
    <m/>
    <b v="1"/>
    <m/>
    <m/>
    <m/>
    <m/>
    <s v="No, none of these"/>
    <m/>
    <m/>
    <m/>
    <m/>
    <m/>
    <b v="1"/>
    <m/>
    <s v="Yes"/>
    <m/>
    <s v="No services"/>
    <m/>
    <m/>
    <m/>
    <m/>
    <m/>
    <b v="1"/>
    <m/>
    <m/>
    <m/>
    <m/>
    <s v="No"/>
    <m/>
    <m/>
    <m/>
    <m/>
    <m/>
    <s v="No"/>
    <m/>
    <s v="uuid:26654d12-ea37-4b98-884c-232076447326"/>
    <n v="73155703"/>
    <s v="26654d12-ea37-4b98-884c-232076447326"/>
    <d v="2021-01-21T12:51:59"/>
    <n v="157"/>
    <m/>
    <n v="-1"/>
    <m/>
    <m/>
    <s v="202101191358"/>
    <n v="1335"/>
    <s v="nsenumerator"/>
    <n v="569832"/>
  </r>
  <r>
    <s v="2021-01-21T09:05:07.682+02:00"/>
    <s v="2021-01-21T14:26:31.732+02:00"/>
    <s v="0"/>
    <s v="نور بركات"/>
    <x v="1"/>
    <m/>
    <d v="2021-01-21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4342080-bb31-4d5f-90b2-b9892ac69fb3"/>
    <n v="73155711"/>
    <s v="a4342080-bb31-4d5f-90b2-b9892ac69fb3"/>
    <d v="2021-01-21T12:52:10"/>
    <n v="158"/>
    <m/>
    <n v="-1"/>
    <m/>
    <m/>
    <s v="202101191358"/>
    <n v="19284"/>
    <s v="nsenumerator"/>
    <n v="569832"/>
  </r>
  <r>
    <s v="2021-01-21T09:57:49.766+02:00"/>
    <s v="2021-01-21T10:54:53.785+02:00"/>
    <m/>
    <s v="نور بركات"/>
    <x v="1"/>
    <m/>
    <d v="2021-01-21T00:00:00"/>
    <s v="Deir Hassan - Darhashan"/>
    <s v="All"/>
    <s v="Yes"/>
    <n v="60"/>
    <s v="51-60 Years"/>
    <s v="Male"/>
    <s v="Married"/>
    <s v="IDP"/>
    <d v="2018-01-18T00:00:00"/>
    <n v="0"/>
    <n v="2"/>
    <s v="No"/>
    <m/>
    <m/>
    <m/>
    <m/>
    <m/>
    <m/>
    <m/>
    <m/>
    <n v="6"/>
    <n v="1"/>
    <m/>
    <n v="1"/>
    <n v="700"/>
    <n v="200"/>
    <n v="-500"/>
    <s v="الابن يعمل ممرض ويساعد العائلة"/>
    <m/>
    <s v="Primary health care facility"/>
    <m/>
    <b v="1"/>
    <m/>
    <m/>
    <m/>
    <m/>
    <m/>
    <m/>
    <n v="10"/>
    <s v="Walking"/>
    <m/>
    <s v="Yes"/>
    <s v="طبيب بولية وعظمية"/>
    <s v="Some types of medicines are not available in the market Inaccessible due to cost"/>
    <b v="1"/>
    <m/>
    <m/>
    <b v="1"/>
    <m/>
    <m/>
    <m/>
    <m/>
    <m/>
    <m/>
    <m/>
    <s v="No"/>
    <m/>
    <m/>
    <m/>
    <m/>
    <s v="No"/>
    <m/>
    <m/>
    <m/>
    <m/>
    <m/>
    <m/>
    <m/>
    <m/>
    <m/>
    <m/>
    <m/>
    <m/>
    <m/>
    <m/>
    <m/>
    <s v="Non communicable diseases (NCD) drugs (chronic, cardiac, diabetes, hyper-tension, asthma) Other"/>
    <b v="1"/>
    <m/>
    <m/>
    <m/>
    <b v="1"/>
    <m/>
    <m/>
    <s v="ادوية اسبرين وأدوية عصبية"/>
    <s v="Yes"/>
    <m/>
    <m/>
    <m/>
    <m/>
    <m/>
    <m/>
    <m/>
    <m/>
    <m/>
    <s v="Hospital for surgery/ C-section Hospital for normal delivery"/>
    <m/>
    <m/>
    <m/>
    <m/>
    <m/>
    <b v="1"/>
    <b v="1"/>
    <m/>
    <m/>
    <m/>
    <m/>
    <m/>
    <m/>
    <m/>
    <m/>
    <m/>
    <m/>
    <m/>
    <m/>
    <m/>
    <m/>
    <m/>
    <m/>
    <s v="No – there is nothing like this in my community"/>
    <m/>
    <m/>
    <m/>
    <m/>
    <m/>
    <m/>
    <m/>
    <m/>
    <m/>
    <m/>
    <m/>
    <m/>
    <m/>
    <m/>
    <m/>
    <m/>
    <m/>
    <m/>
    <m/>
    <m/>
    <m/>
    <m/>
    <m/>
    <m/>
    <m/>
    <m/>
    <m/>
    <m/>
    <m/>
    <m/>
    <m/>
    <s v="Yes"/>
    <m/>
    <s v="High food prices/no money to buy Other"/>
    <m/>
    <b v="1"/>
    <m/>
    <m/>
    <m/>
    <m/>
    <b v="1"/>
    <s v="اكثر الأحيان يأتي دعم للمخيم غير كاف لكل العوائل الموجودة"/>
    <s v="Yes"/>
    <m/>
    <s v="Yes"/>
    <s v="High food prices/no money to buy"/>
    <b v="1"/>
    <m/>
    <m/>
    <m/>
    <m/>
    <m/>
    <m/>
    <m/>
    <m/>
    <m/>
    <m/>
    <m/>
    <s v="0"/>
    <s v="Yes"/>
    <m/>
    <m/>
    <s v="Yes – moderate severity (slightly impacting daily activities)"/>
    <s v="Yes"/>
    <s v="Financial issues"/>
    <m/>
    <b v="1"/>
    <m/>
    <m/>
    <m/>
    <m/>
    <m/>
    <m/>
    <s v="No, but we need one"/>
    <m/>
    <s v="Anger moodwings Hopelessness"/>
    <m/>
    <b v="1"/>
    <m/>
    <b v="1"/>
    <m/>
    <m/>
    <m/>
    <m/>
    <b v="1"/>
    <m/>
    <m/>
    <m/>
    <m/>
    <m/>
    <m/>
    <m/>
    <m/>
    <m/>
    <s v="Adult Women Elderly Adult Men"/>
    <b v="1"/>
    <b v="1"/>
    <m/>
    <b v="1"/>
    <s v="الكبار بسبب تغيير الاوضاع بعد النزوح وتأثر الرجال نفسيا وجسديا بعد خروجه من المعتقل"/>
    <s v="Speaking to a family member Prayer Withdrawal/Isolation"/>
    <b v="1"/>
    <m/>
    <m/>
    <b v="1"/>
    <m/>
    <m/>
    <m/>
    <m/>
    <b v="1"/>
    <m/>
    <m/>
    <s v="Stigma Other"/>
    <b v="1"/>
    <m/>
    <m/>
    <m/>
    <m/>
    <b v="1"/>
    <m/>
    <m/>
    <s v="لايوجد أحد يقدم المساعدة"/>
    <s v="Yes"/>
    <m/>
    <s v="All services are accessible"/>
    <m/>
    <m/>
    <m/>
    <m/>
    <m/>
    <b v="1"/>
    <m/>
    <m/>
    <m/>
    <s v="All services are accessible"/>
    <m/>
    <m/>
    <m/>
    <m/>
    <m/>
    <b v="1"/>
    <m/>
    <m/>
    <m/>
    <s v="Yes"/>
    <m/>
    <s v="Kidnapping"/>
    <b v="1"/>
    <m/>
    <m/>
    <m/>
    <m/>
    <m/>
    <m/>
    <m/>
    <m/>
    <m/>
    <m/>
    <m/>
    <m/>
    <m/>
    <m/>
    <m/>
    <m/>
    <m/>
    <m/>
    <s v="Siblings Parents"/>
    <m/>
    <b v="1"/>
    <m/>
    <m/>
    <b v="1"/>
    <m/>
    <m/>
    <m/>
    <m/>
    <m/>
    <m/>
    <m/>
    <m/>
    <m/>
    <s v="Sport activity Quraan Hand crafts Other"/>
    <b v="1"/>
    <b v="1"/>
    <b v="1"/>
    <m/>
    <m/>
    <m/>
    <b v="1"/>
    <m/>
    <s v="مراكز تعليمية"/>
    <s v="Children separated from their parents Orphans living in the community"/>
    <b v="1"/>
    <m/>
    <b v="1"/>
    <m/>
    <m/>
    <m/>
    <m/>
    <m/>
    <m/>
    <m/>
    <m/>
    <m/>
    <m/>
    <m/>
    <m/>
    <m/>
    <m/>
    <m/>
    <m/>
    <m/>
    <m/>
    <m/>
    <m/>
    <m/>
    <m/>
    <m/>
    <m/>
    <m/>
    <s v="uuid:26b4434e-703e-47e9-a7ce-215a8d93f375"/>
    <n v="73155712"/>
    <s v="26b4434e-703e-47e9-a7ce-215a8d93f375"/>
    <d v="2021-01-21T12:52:11"/>
    <n v="159"/>
    <m/>
    <n v="-1"/>
    <m/>
    <m/>
    <s v="202101191358"/>
    <n v="3424"/>
    <s v="nsenumerator"/>
    <n v="569832"/>
  </r>
  <r>
    <s v="2021-01-21T11:00:23.549+02:00"/>
    <s v="2021-01-21T11:37:16.755+02:00"/>
    <s v="0"/>
    <s v="نور بركات"/>
    <x v="1"/>
    <m/>
    <d v="2021-01-21T00:00:00"/>
    <s v="Deir Hassan - Darhashan"/>
    <s v="All"/>
    <s v="Yes"/>
    <n v="26"/>
    <s v="18-30 Years"/>
    <s v="Male"/>
    <s v="Married"/>
    <s v="IDP"/>
    <d v="2018-01-21T00:00:00"/>
    <n v="1"/>
    <n v="0"/>
    <s v="Yes"/>
    <n v="0"/>
    <n v="1"/>
    <n v="1"/>
    <s v="2"/>
    <n v="1"/>
    <s v="3"/>
    <n v="0"/>
    <n v="3"/>
    <n v="5"/>
    <n v="0"/>
    <n v="0"/>
    <n v="1"/>
    <n v="1000"/>
    <n v="400"/>
    <n v="-600"/>
    <s v="عامل بناء"/>
    <m/>
    <s v="Primary health care facility Hospital"/>
    <b v="1"/>
    <b v="1"/>
    <m/>
    <m/>
    <m/>
    <m/>
    <m/>
    <m/>
    <n v="7"/>
    <s v="Motorcycle"/>
    <m/>
    <s v="Yes"/>
    <s v="طب اطفال"/>
    <s v="Inaccessible due to cost"/>
    <m/>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
    <b v="1"/>
    <m/>
    <m/>
    <m/>
    <m/>
    <m/>
    <m/>
    <s v="Yes"/>
    <m/>
    <s v="Yes"/>
    <s v="High food prices/no money to buy"/>
    <b v="1"/>
    <m/>
    <m/>
    <m/>
    <m/>
    <m/>
    <s v="No – this service is not available"/>
    <s v="Yes"/>
    <m/>
    <m/>
    <m/>
    <s v="1"/>
    <s v="1"/>
    <s v="No"/>
    <s v="No - no difficulty"/>
    <s v="No - no difficulty"/>
    <m/>
    <m/>
    <m/>
    <m/>
    <m/>
    <m/>
    <m/>
    <m/>
    <m/>
    <m/>
    <m/>
    <m/>
    <m/>
    <s v="Sadness Econimic"/>
    <m/>
    <m/>
    <b v="1"/>
    <m/>
    <b v="1"/>
    <m/>
    <m/>
    <m/>
    <m/>
    <m/>
    <m/>
    <m/>
    <m/>
    <m/>
    <m/>
    <m/>
    <m/>
    <m/>
    <s v="Adult Men"/>
    <m/>
    <b v="1"/>
    <m/>
    <m/>
    <s v="لأني مسؤولية البيت والأطفال تقع على عاتقه"/>
    <s v="Prayer"/>
    <m/>
    <m/>
    <m/>
    <b v="1"/>
    <m/>
    <m/>
    <m/>
    <m/>
    <m/>
    <m/>
    <m/>
    <s v="Accessibility"/>
    <m/>
    <m/>
    <b v="1"/>
    <m/>
    <m/>
    <m/>
    <m/>
    <m/>
    <m/>
    <s v="Maybe"/>
    <m/>
    <s v="Educational services"/>
    <m/>
    <b v="1"/>
    <m/>
    <m/>
    <m/>
    <m/>
    <m/>
    <m/>
    <s v="Due to cultral factors / husband doesn’t allow them "/>
    <s v="Educational services"/>
    <m/>
    <b v="1"/>
    <m/>
    <m/>
    <m/>
    <m/>
    <m/>
    <m/>
    <s v="due to cultural factors / Father or husband does not allow them"/>
    <s v="Yes"/>
    <m/>
    <s v="Kidnapping Physical abuse Other"/>
    <b v="1"/>
    <m/>
    <m/>
    <m/>
    <m/>
    <m/>
    <m/>
    <b v="1"/>
    <m/>
    <m/>
    <m/>
    <m/>
    <m/>
    <m/>
    <b v="1"/>
    <m/>
    <m/>
    <s v="من عدوى انتقال الامراض"/>
    <m/>
    <s v="Parents"/>
    <m/>
    <m/>
    <m/>
    <m/>
    <b v="1"/>
    <m/>
    <m/>
    <m/>
    <m/>
    <m/>
    <m/>
    <m/>
    <m/>
    <m/>
    <s v="Awareness / educational activities / psychosocial support Sport activity Hand crafts Painting / re-creational activity Quraan Entertainement activities"/>
    <b v="1"/>
    <b v="1"/>
    <b v="1"/>
    <b v="1"/>
    <b v="1"/>
    <b v="1"/>
    <m/>
    <m/>
    <m/>
    <s v="Children separated from their parents Orphans living in the community Children who have been associated with fighting forces"/>
    <b v="1"/>
    <m/>
    <b v="1"/>
    <m/>
    <b v="1"/>
    <m/>
    <m/>
    <s v="Yes"/>
    <m/>
    <s v="Lack of transportation Security problems"/>
    <m/>
    <b v="1"/>
    <b v="1"/>
    <m/>
    <m/>
    <m/>
    <m/>
    <m/>
    <m/>
    <m/>
    <s v="No"/>
    <m/>
    <m/>
    <m/>
    <m/>
    <m/>
    <s v="No"/>
    <m/>
    <s v="uuid:6eef978c-7206-4b01-98cf-b3f63e4c103d"/>
    <n v="73155714"/>
    <s v="6eef978c-7206-4b01-98cf-b3f63e4c103d"/>
    <d v="2021-01-21T12:52:11"/>
    <n v="160"/>
    <m/>
    <n v="-1"/>
    <m/>
    <m/>
    <s v="202101191358"/>
    <n v="2213"/>
    <s v="nsenumerator"/>
    <n v="569832"/>
  </r>
  <r>
    <s v="2021-01-21T10:42:55.764+03:00"/>
    <s v="2021-01-21T11:06:59.727+03:00"/>
    <m/>
    <s v="محمد العثمان "/>
    <x v="1"/>
    <m/>
    <d v="2021-01-21T00:00:00"/>
    <s v="Ma'arrat Tamasrin"/>
    <s v="Health sector"/>
    <s v="Yes"/>
    <n v="50"/>
    <s v="31-50 Years"/>
    <s v="Female"/>
    <s v="Married"/>
    <s v="IDP"/>
    <d v="2020-01-07T00:00:00"/>
    <n v="1"/>
    <n v="0"/>
    <s v="Yes"/>
    <n v="1"/>
    <n v="3"/>
    <n v="0"/>
    <s v="3"/>
    <n v="0"/>
    <s v="4"/>
    <n v="0"/>
    <n v="4"/>
    <n v="6"/>
    <n v="0"/>
    <n v="0"/>
    <n v="2"/>
    <n v="700"/>
    <n v="350"/>
    <n v="-350"/>
    <s v="مساعدات انسانية "/>
    <m/>
    <s v="Hospital Primary health care facility Emergency services-ambulance"/>
    <b v="1"/>
    <b v="1"/>
    <m/>
    <b v="1"/>
    <m/>
    <m/>
    <m/>
    <m/>
    <n v="30"/>
    <s v="Walking"/>
    <m/>
    <s v="Yes"/>
    <s v="Do not know"/>
    <s v="Some types of medicines are not available in the market Inaccessible due to cost Expired medicine"/>
    <b v="1"/>
    <m/>
    <m/>
    <b v="1"/>
    <m/>
    <m/>
    <b v="1"/>
    <m/>
    <m/>
    <m/>
    <m/>
    <s v="Yes"/>
    <s v="Yes"/>
    <s v="الوقاية من كورونا- الوقاية من اللشمانيا- النظافة وغسل اليدين"/>
    <s v="No"/>
    <m/>
    <s v="Yes"/>
    <s v="No"/>
    <s v="Self-treated at home or brought medicine from pharmacy"/>
    <m/>
    <m/>
    <m/>
    <m/>
    <m/>
    <m/>
    <m/>
    <m/>
    <m/>
    <m/>
    <m/>
    <m/>
    <m/>
    <s v="Non communicable diseases (NCD) drugs (chronic, cardiac, diabetes, hyper-tension, asthma) Reproductive health medicines"/>
    <b v="1"/>
    <m/>
    <b v="1"/>
    <m/>
    <m/>
    <m/>
    <m/>
    <m/>
    <s v="Yes"/>
    <m/>
    <m/>
    <m/>
    <m/>
    <m/>
    <m/>
    <m/>
    <m/>
    <m/>
    <s v="At home with skilled birth attendant"/>
    <m/>
    <b v="1"/>
    <m/>
    <m/>
    <m/>
    <m/>
    <m/>
    <m/>
    <m/>
    <m/>
    <s v="Not aware of services"/>
    <s v="No"/>
    <m/>
    <m/>
    <m/>
    <m/>
    <m/>
    <m/>
    <m/>
    <m/>
    <m/>
    <m/>
    <m/>
    <s v="Yes – I have"/>
    <s v="Regular"/>
    <s v="Weekly"/>
    <m/>
    <s v="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
    <b v="1"/>
    <m/>
    <b v="1"/>
    <b v="1"/>
    <m/>
    <m/>
    <m/>
    <m/>
    <b v="1"/>
    <m/>
    <b v="1"/>
    <n v="5"/>
    <s v="diverse"/>
    <s v="Cereals or tubers (maize, porridge, rice, pasta, bread, rice, bulger, frikeh, kaak, pasta, indomy (noodles), manakish, thick grain-based porridge, potatoes, etc) Vegetables (including leafy vegetables) Milk and Milk Products (milk, yoghurt, cheese, etc) Sugar, Honey, sugar products"/>
    <b v="1"/>
    <m/>
    <b v="1"/>
    <m/>
    <m/>
    <m/>
    <b v="1"/>
    <m/>
    <b v="1"/>
    <m/>
    <m/>
    <n v="4"/>
    <s v="diverse"/>
    <s v="Yes"/>
    <m/>
    <s v="High food prices/no money to buy"/>
    <m/>
    <b v="1"/>
    <m/>
    <m/>
    <m/>
    <m/>
    <m/>
    <m/>
    <s v="Yes"/>
    <m/>
    <s v="Yes"/>
    <s v="High food prices/no money to buy"/>
    <b v="1"/>
    <m/>
    <m/>
    <m/>
    <m/>
    <m/>
    <s v="No – this service is not available"/>
    <s v="Yes"/>
    <s v="Yes"/>
    <s v="فاعل خير "/>
    <n v="1"/>
    <s v="3"/>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1bb08ee-0747-4fc9-b762-6fa374f084b4"/>
    <n v="73155764"/>
    <s v="41bb08ee-0747-4fc9-b762-6fa374f084b4"/>
    <d v="2021-01-21T12:53:43"/>
    <n v="161"/>
    <m/>
    <n v="-1"/>
    <m/>
    <m/>
    <s v="202101191358"/>
    <n v="1444"/>
    <s v="nsenumerator"/>
    <n v="569832"/>
  </r>
  <r>
    <s v="2021-01-21T11:27:27.873+03:00"/>
    <s v="2021-01-21T11:59:32.453+03:00"/>
    <m/>
    <s v="محمد "/>
    <x v="1"/>
    <m/>
    <d v="2021-01-21T00:00:00"/>
    <s v="Ma'arrat Tamasrin"/>
    <s v="Health sector"/>
    <s v="Yes"/>
    <n v="42"/>
    <s v="31-50 Years"/>
    <s v="Female"/>
    <s v="Married"/>
    <s v="IDP"/>
    <d v="2018-11-10T00:00:00"/>
    <n v="1"/>
    <n v="1"/>
    <s v="Yes"/>
    <n v="0"/>
    <n v="1"/>
    <n v="2"/>
    <s v="3"/>
    <n v="2"/>
    <s v="5"/>
    <n v="1"/>
    <n v="6"/>
    <n v="8"/>
    <n v="0"/>
    <n v="0"/>
    <n v="0"/>
    <n v="1500"/>
    <n v="1300"/>
    <n v="-200"/>
    <s v="بيع غنم كل شهر "/>
    <m/>
    <s v="Hospital Emergency services-ambulance Primary health care facility"/>
    <b v="1"/>
    <b v="1"/>
    <m/>
    <b v="1"/>
    <m/>
    <m/>
    <m/>
    <m/>
    <n v="15"/>
    <s v="Motorcycle"/>
    <m/>
    <s v="Yes"/>
    <s v="Do not know"/>
    <s v="Some types of medicines are not available in the market Inaccessible due to cost"/>
    <b v="1"/>
    <m/>
    <m/>
    <b v="1"/>
    <m/>
    <m/>
    <m/>
    <m/>
    <m/>
    <m/>
    <m/>
    <s v="Yes"/>
    <s v="Yes"/>
    <s v="لقد اعطونا كل شيء يتعلق بالمرض "/>
    <s v="No"/>
    <m/>
    <s v="Yes"/>
    <s v="Yes"/>
    <m/>
    <s v="Yes"/>
    <s v="No"/>
    <s v="Some types of medicines are not available in the market"/>
    <b v="1"/>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1"/>
    <s v="1"/>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3fe45d5-5be9-4065-8ad7-2cc3f4a44f1c"/>
    <n v="73155765"/>
    <s v="03fe45d5-5be9-4065-8ad7-2cc3f4a44f1c"/>
    <d v="2021-01-21T12:53:44"/>
    <n v="162"/>
    <m/>
    <n v="-1"/>
    <m/>
    <m/>
    <s v="202101191358"/>
    <n v="1925"/>
    <s v="nsenumerator"/>
    <n v="569832"/>
  </r>
  <r>
    <s v="2021-01-21T12:10:25.732+03:00"/>
    <s v="2021-01-21T12:36:54.230+03:00"/>
    <m/>
    <s v="محمد العثمان "/>
    <x v="1"/>
    <m/>
    <d v="2021-01-21T00:00:00"/>
    <s v="Ma'arrat Tamasrin"/>
    <s v="Health sector"/>
    <s v="Yes"/>
    <n v="50"/>
    <s v="31-50 Years"/>
    <s v="Female"/>
    <s v="Married"/>
    <s v="Host"/>
    <m/>
    <n v="0"/>
    <n v="0"/>
    <s v="Yes"/>
    <n v="0"/>
    <n v="0"/>
    <n v="0"/>
    <s v="0"/>
    <n v="0"/>
    <s v="0"/>
    <n v="0"/>
    <n v="0"/>
    <n v="5"/>
    <n v="0"/>
    <m/>
    <n v="1"/>
    <n v="400"/>
    <n v="300"/>
    <n v="-100"/>
    <s v="ضمان زيتون بشكل سنوي"/>
    <m/>
    <s v="Hospital Emergency services-ambulance Primary health care facility"/>
    <b v="1"/>
    <b v="1"/>
    <m/>
    <b v="1"/>
    <m/>
    <m/>
    <m/>
    <m/>
    <n v="5"/>
    <s v="Walking"/>
    <m/>
    <s v="Yes"/>
    <s v="Do not know"/>
    <s v="There are no significant difficulties"/>
    <m/>
    <m/>
    <m/>
    <m/>
    <m/>
    <m/>
    <m/>
    <m/>
    <m/>
    <b v="1"/>
    <m/>
    <s v="Yes"/>
    <s v="Do not know"/>
    <m/>
    <s v="No"/>
    <m/>
    <s v="Yes"/>
    <s v="Yes"/>
    <m/>
    <s v="Yes"/>
    <s v="Yes"/>
    <m/>
    <m/>
    <m/>
    <m/>
    <m/>
    <m/>
    <m/>
    <m/>
    <m/>
    <m/>
    <m/>
    <s v="Drugs are mostly available"/>
    <m/>
    <m/>
    <m/>
    <m/>
    <m/>
    <m/>
    <b v="1"/>
    <m/>
    <s v="Yes"/>
    <m/>
    <m/>
    <m/>
    <m/>
    <m/>
    <m/>
    <m/>
    <m/>
    <m/>
    <s v="Hospital for surgery/ C-section"/>
    <m/>
    <m/>
    <m/>
    <m/>
    <m/>
    <m/>
    <b v="1"/>
    <m/>
    <m/>
    <m/>
    <m/>
    <m/>
    <m/>
    <m/>
    <m/>
    <m/>
    <m/>
    <m/>
    <m/>
    <m/>
    <m/>
    <m/>
    <m/>
    <s v="Yes – someone in my household has"/>
    <s v="Regular"/>
    <s v="Weekly"/>
    <m/>
    <m/>
    <m/>
    <m/>
    <m/>
    <m/>
    <m/>
    <m/>
    <m/>
    <m/>
    <m/>
    <m/>
    <m/>
    <m/>
    <m/>
    <m/>
    <m/>
    <m/>
    <m/>
    <m/>
    <m/>
    <m/>
    <m/>
    <m/>
    <m/>
    <m/>
    <m/>
    <m/>
    <m/>
    <s v="No"/>
    <s v="To avoid illness"/>
    <s v="No barriers, satisfied with food available"/>
    <b v="1"/>
    <m/>
    <m/>
    <m/>
    <m/>
    <m/>
    <m/>
    <m/>
    <s v="Yes"/>
    <m/>
    <s v="No"/>
    <m/>
    <m/>
    <m/>
    <m/>
    <m/>
    <m/>
    <m/>
    <m/>
    <m/>
    <m/>
    <m/>
    <m/>
    <s v="0"/>
    <s v="0"/>
    <s v="Yes"/>
    <m/>
    <m/>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b4a8d3c-b0e0-407d-ad97-a948215bdcc2"/>
    <n v="73155766"/>
    <s v="ab4a8d3c-b0e0-407d-ad97-a948215bdcc2"/>
    <d v="2021-01-21T12:53:45"/>
    <n v="163"/>
    <m/>
    <n v="-1"/>
    <m/>
    <m/>
    <s v="202101191358"/>
    <n v="1589"/>
    <s v="nsenumerator"/>
    <n v="569832"/>
  </r>
  <r>
    <s v="2021-01-21T12:40:19.051+03:00"/>
    <s v="2021-01-21T13:09:13.203+03:00"/>
    <m/>
    <s v="محمد العثمان "/>
    <x v="1"/>
    <m/>
    <d v="2021-01-21T00:00:00"/>
    <s v="Ma'arrat Tamasrin"/>
    <s v="Health sector"/>
    <s v="Yes"/>
    <n v="40"/>
    <s v="31-50 Years"/>
    <s v="Female"/>
    <s v="Married"/>
    <s v="IDP"/>
    <d v="2020-01-20T00:00:00"/>
    <n v="1"/>
    <n v="1"/>
    <s v="Yes"/>
    <n v="1"/>
    <n v="0"/>
    <n v="1"/>
    <s v="1"/>
    <n v="1"/>
    <s v="3"/>
    <n v="1"/>
    <n v="4"/>
    <n v="6"/>
    <n v="0"/>
    <n v="1"/>
    <n v="1"/>
    <n v="1000"/>
    <n v="500"/>
    <n v="-500"/>
    <s v="عامل في سوق الخضرة "/>
    <m/>
    <s v="Hospital Emergency services-ambulance"/>
    <b v="1"/>
    <m/>
    <m/>
    <b v="1"/>
    <m/>
    <m/>
    <m/>
    <m/>
    <n v="20"/>
    <s v="Motorcycle"/>
    <m/>
    <s v="Yes"/>
    <s v="Do not know"/>
    <s v="There are no significant difficulties"/>
    <m/>
    <m/>
    <m/>
    <m/>
    <m/>
    <m/>
    <m/>
    <m/>
    <m/>
    <b v="1"/>
    <m/>
    <s v="No"/>
    <m/>
    <m/>
    <m/>
    <m/>
    <s v="No"/>
    <m/>
    <m/>
    <m/>
    <m/>
    <m/>
    <m/>
    <m/>
    <m/>
    <m/>
    <m/>
    <m/>
    <m/>
    <m/>
    <m/>
    <m/>
    <s v="Drugs are mostly available"/>
    <m/>
    <m/>
    <m/>
    <m/>
    <m/>
    <m/>
    <b v="1"/>
    <m/>
    <s v="Yes"/>
    <m/>
    <m/>
    <m/>
    <m/>
    <m/>
    <m/>
    <m/>
    <m/>
    <m/>
    <s v="Hospital for surgery/ C-section"/>
    <m/>
    <m/>
    <m/>
    <m/>
    <m/>
    <m/>
    <b v="1"/>
    <m/>
    <m/>
    <m/>
    <m/>
    <s v="No"/>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s v="No"/>
    <m/>
    <m/>
    <s v="0"/>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0addee8-7ae9-4761-9f02-f3f183f5cc52"/>
    <n v="73155767"/>
    <s v="40addee8-7ae9-4761-9f02-f3f183f5cc52"/>
    <d v="2021-01-21T12:53:46"/>
    <n v="164"/>
    <m/>
    <n v="-1"/>
    <m/>
    <m/>
    <s v="202101191358"/>
    <n v="1734"/>
    <s v="nsenumerator"/>
    <n v="569832"/>
  </r>
  <r>
    <s v="2021-01-21T13:35:59.528+03:00"/>
    <s v="2021-01-21T14:03:07.140+03:00"/>
    <m/>
    <s v="محمد العثمان "/>
    <x v="1"/>
    <m/>
    <d v="2021-01-21T00:00:00"/>
    <s v="Ma'arrat Tamasrin"/>
    <s v="Health sector"/>
    <s v="Yes"/>
    <n v="43"/>
    <s v="31-50 Years"/>
    <s v="Female"/>
    <s v="Married"/>
    <s v="Host"/>
    <m/>
    <n v="0"/>
    <n v="0"/>
    <s v="Yes"/>
    <n v="0"/>
    <n v="0"/>
    <n v="0"/>
    <s v="0"/>
    <n v="3"/>
    <s v="3"/>
    <n v="3"/>
    <n v="6"/>
    <n v="8"/>
    <n v="0"/>
    <n v="0"/>
    <n v="1"/>
    <n v="600"/>
    <n v="550"/>
    <n v="-50"/>
    <s v="صاحب مشتل زراعة  "/>
    <m/>
    <s v="Hospital Emergency services-ambulance Primary health care facility"/>
    <b v="1"/>
    <b v="1"/>
    <m/>
    <b v="1"/>
    <m/>
    <m/>
    <m/>
    <m/>
    <n v="8"/>
    <s v="Walking"/>
    <m/>
    <s v="Yes"/>
    <s v="Do not know"/>
    <s v="Some types of medicines are not available in the market Expired medicine"/>
    <b v="1"/>
    <m/>
    <m/>
    <m/>
    <m/>
    <m/>
    <b v="1"/>
    <m/>
    <m/>
    <m/>
    <m/>
    <s v="No"/>
    <m/>
    <m/>
    <m/>
    <m/>
    <s v="No"/>
    <m/>
    <s v="Did not identify the diseas"/>
    <m/>
    <m/>
    <m/>
    <m/>
    <m/>
    <m/>
    <m/>
    <m/>
    <m/>
    <m/>
    <m/>
    <m/>
    <m/>
    <s v="Drugs are mostly available"/>
    <m/>
    <m/>
    <m/>
    <m/>
    <m/>
    <m/>
    <b v="1"/>
    <m/>
    <s v="Yes"/>
    <m/>
    <m/>
    <m/>
    <m/>
    <m/>
    <m/>
    <m/>
    <m/>
    <m/>
    <s v="Hospital for normal delivery Hospital for surgery/ C-section"/>
    <m/>
    <m/>
    <m/>
    <m/>
    <m/>
    <b v="1"/>
    <b v="1"/>
    <m/>
    <m/>
    <m/>
    <m/>
    <m/>
    <m/>
    <m/>
    <m/>
    <m/>
    <m/>
    <m/>
    <m/>
    <m/>
    <m/>
    <m/>
    <m/>
    <s v="Yes – I have"/>
    <s v="One Time"/>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06ea8f6-8d2e-40a2-9cba-6561546e9ca7"/>
    <n v="73155768"/>
    <s v="006ea8f6-8d2e-40a2-9cba-6561546e9ca7"/>
    <d v="2021-01-21T12:53:46"/>
    <n v="165"/>
    <m/>
    <n v="-1"/>
    <m/>
    <m/>
    <s v="202101191358"/>
    <n v="1628"/>
    <s v="nsenumerator"/>
    <n v="569832"/>
  </r>
  <r>
    <s v="2021-01-21T09:44:47.585+03:00"/>
    <s v="2021-01-21T10:22:50.466+03:00"/>
    <m/>
    <s v="وردة الغزول"/>
    <x v="1"/>
    <m/>
    <d v="2021-01-21T00:00:00"/>
    <s v="Ma'arrat Tamasrin"/>
    <s v="Health sector"/>
    <s v="Yes"/>
    <n v="30"/>
    <s v="18-30 Years"/>
    <s v="Male"/>
    <s v="Married"/>
    <s v="IDP"/>
    <d v="2020-01-21T00:00:00"/>
    <n v="1"/>
    <n v="0"/>
    <s v="Yes"/>
    <n v="0"/>
    <n v="1"/>
    <n v="1"/>
    <s v="2"/>
    <n v="2"/>
    <s v="4"/>
    <n v="0"/>
    <n v="4"/>
    <n v="6"/>
    <n v="0"/>
    <n v="0"/>
    <n v="0"/>
    <n v="1500"/>
    <n v="900"/>
    <n v="-600"/>
    <s v="مساعدات "/>
    <m/>
    <s v="Primary health care facility Hospital"/>
    <b v="1"/>
    <b v="1"/>
    <m/>
    <m/>
    <m/>
    <m/>
    <m/>
    <m/>
    <n v="30"/>
    <s v="Walking"/>
    <m/>
    <s v="Yes"/>
    <s v="Do not know"/>
    <s v="Inaccessible due to cost Inaccessible due to transport or other logistical reason Not available in the market at all"/>
    <m/>
    <m/>
    <b v="1"/>
    <b v="1"/>
    <m/>
    <b v="1"/>
    <m/>
    <m/>
    <m/>
    <m/>
    <m/>
    <s v="Yes"/>
    <s v="Yes"/>
    <s v="كيفية ارضاع الطفل _كيفية تنظيم الأسرة"/>
    <s v="No"/>
    <m/>
    <s v="Yes"/>
    <s v="Yes"/>
    <m/>
    <s v="Yes"/>
    <s v="Yes"/>
    <m/>
    <m/>
    <m/>
    <m/>
    <m/>
    <m/>
    <m/>
    <m/>
    <m/>
    <m/>
    <m/>
    <s v="Non communicable diseases (NCD) drugs (chronic, cardiac, diabetes, hyper-tension, asthma) Pediatric medicine"/>
    <b v="1"/>
    <b v="1"/>
    <m/>
    <m/>
    <m/>
    <m/>
    <m/>
    <m/>
    <s v="Yes"/>
    <m/>
    <m/>
    <m/>
    <m/>
    <m/>
    <m/>
    <m/>
    <m/>
    <m/>
    <s v="Hospital for normal delivery Hospital for surgery/ C-section"/>
    <m/>
    <m/>
    <m/>
    <m/>
    <m/>
    <b v="1"/>
    <b v="1"/>
    <m/>
    <m/>
    <m/>
    <m/>
    <m/>
    <m/>
    <m/>
    <m/>
    <m/>
    <m/>
    <m/>
    <m/>
    <m/>
    <m/>
    <m/>
    <m/>
    <s v="No – this is not something me or anyone in my household would attend"/>
    <m/>
    <m/>
    <m/>
    <s v="Oil/Fat (oils, fats, butter, ghee etc) Condiments (spices, tea, coffee, sauces etc) or other miscellaneous food Milk and Milk Products (milk, yoghurt, cheese, etc)"/>
    <m/>
    <m/>
    <m/>
    <m/>
    <m/>
    <m/>
    <b v="1"/>
    <m/>
    <m/>
    <b v="1"/>
    <b v="1"/>
    <n v="3"/>
    <s v="not divers"/>
    <s v="Milk and Milk Products (milk, yoghurt, cheese, etc) Oil/Fat (oils, fats, butter, ghee etc) Condiments (spices, tea, coffee, sauces etc) or other miscellaneous food"/>
    <m/>
    <m/>
    <m/>
    <m/>
    <m/>
    <m/>
    <b v="1"/>
    <m/>
    <m/>
    <b v="1"/>
    <b v="1"/>
    <n v="3"/>
    <s v="not divers"/>
    <s v="Yes"/>
    <m/>
    <s v="High food prices/no money to buy"/>
    <m/>
    <b v="1"/>
    <m/>
    <m/>
    <m/>
    <m/>
    <m/>
    <m/>
    <s v="Yes"/>
    <m/>
    <s v="Yes"/>
    <s v="High food prices/no money to buy"/>
    <b v="1"/>
    <m/>
    <m/>
    <m/>
    <m/>
    <m/>
    <s v="Yes"/>
    <s v="Yes"/>
    <m/>
    <m/>
    <m/>
    <s v="1"/>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9db1c9b-f6eb-4efb-b899-0a23e9dd5a4b"/>
    <n v="73155833"/>
    <s v="c9db1c9b-f6eb-4efb-b899-0a23e9dd5a4b"/>
    <d v="2021-01-21T12:56:01"/>
    <n v="166"/>
    <m/>
    <n v="-1"/>
    <m/>
    <m/>
    <s v="202101191358"/>
    <n v="2283"/>
    <s v="nsenumerator"/>
    <n v="569832"/>
  </r>
  <r>
    <s v="2021-01-21T10:34:53.438+03:00"/>
    <s v="2021-01-21T11:05:22.247+03:00"/>
    <m/>
    <s v="وردة الغزول"/>
    <x v="1"/>
    <m/>
    <d v="2021-01-21T00:00:00"/>
    <s v="Ma'arrat Tamasrin"/>
    <s v="Health sector"/>
    <s v="Yes"/>
    <n v="23"/>
    <s v="18-30 Years"/>
    <s v="Male"/>
    <s v="Married"/>
    <s v="IDP"/>
    <d v="2019-12-01T00:00:00"/>
    <n v="1"/>
    <n v="2"/>
    <s v="No"/>
    <m/>
    <m/>
    <m/>
    <m/>
    <m/>
    <m/>
    <m/>
    <m/>
    <n v="4"/>
    <n v="2"/>
    <m/>
    <n v="1"/>
    <n v="600"/>
    <n v="300"/>
    <n v="-300"/>
    <s v="عامل"/>
    <m/>
    <s v="Hospital"/>
    <b v="1"/>
    <m/>
    <m/>
    <m/>
    <m/>
    <m/>
    <m/>
    <m/>
    <n v="30"/>
    <s v="Motorcycle"/>
    <m/>
    <s v="Yes"/>
    <s v="Do not know"/>
    <s v="Inaccessible due to cost"/>
    <m/>
    <m/>
    <m/>
    <b v="1"/>
    <m/>
    <m/>
    <m/>
    <m/>
    <m/>
    <m/>
    <m/>
    <s v="Yes"/>
    <s v="No"/>
    <m/>
    <s v="No"/>
    <m/>
    <s v="Yes"/>
    <s v="Yes"/>
    <m/>
    <s v="Yes"/>
    <s v="Yes"/>
    <m/>
    <m/>
    <m/>
    <m/>
    <m/>
    <m/>
    <m/>
    <m/>
    <m/>
    <m/>
    <m/>
    <s v="Reproductive health medicines"/>
    <m/>
    <m/>
    <b v="1"/>
    <m/>
    <m/>
    <m/>
    <m/>
    <m/>
    <s v="No"/>
    <s v="Transportation issues Security issues"/>
    <b v="1"/>
    <m/>
    <m/>
    <b v="1"/>
    <m/>
    <m/>
    <m/>
    <m/>
    <s v="At home alone Hospital for normal delivery At private primary health care centre/hospital"/>
    <b v="1"/>
    <m/>
    <m/>
    <m/>
    <b v="1"/>
    <b v="1"/>
    <m/>
    <m/>
    <m/>
    <m/>
    <s v="Sudden delivery"/>
    <m/>
    <m/>
    <m/>
    <m/>
    <m/>
    <m/>
    <m/>
    <m/>
    <m/>
    <m/>
    <m/>
    <m/>
    <s v="Yes – someone in my household has"/>
    <s v="Regular"/>
    <s v="Monthly"/>
    <m/>
    <s v="Oil/Fat (oils, fats, butter, ghee etc) Cereals or tubers (maize, porridge, rice, pasta, bread, rice, bulger, frikeh, kaak, pasta, indomy (noodles), manakish, thick grain-based porridge, potatoes, etc)"/>
    <b v="1"/>
    <m/>
    <m/>
    <m/>
    <m/>
    <m/>
    <m/>
    <m/>
    <m/>
    <b v="1"/>
    <m/>
    <n v="2"/>
    <s v="not divers"/>
    <m/>
    <m/>
    <m/>
    <m/>
    <m/>
    <m/>
    <m/>
    <m/>
    <m/>
    <m/>
    <m/>
    <m/>
    <m/>
    <m/>
    <s v="Yes"/>
    <m/>
    <s v="High food prices/no money to buy"/>
    <m/>
    <b v="1"/>
    <m/>
    <m/>
    <m/>
    <m/>
    <m/>
    <m/>
    <s v="Yes"/>
    <m/>
    <s v="Yes"/>
    <s v="High food prices/no money to buy"/>
    <b v="1"/>
    <m/>
    <m/>
    <m/>
    <m/>
    <m/>
    <m/>
    <m/>
    <m/>
    <m/>
    <m/>
    <m/>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42dfd97-955c-4b99-b924-f8ab2ca6ee91"/>
    <n v="73155835"/>
    <s v="042dfd97-955c-4b99-b924-f8ab2ca6ee91"/>
    <d v="2021-01-21T12:56:02"/>
    <n v="167"/>
    <m/>
    <n v="-1"/>
    <m/>
    <m/>
    <s v="202101191358"/>
    <n v="1829"/>
    <s v="nsenumerator"/>
    <n v="569832"/>
  </r>
  <r>
    <s v="2021-01-21T11:16:03.416+03:00"/>
    <s v="2021-01-21T11:40:16.446+03:00"/>
    <m/>
    <s v="وردة الغزول"/>
    <x v="1"/>
    <m/>
    <d v="2021-01-21T00:00:00"/>
    <s v="Ma'arrat Tamasrin"/>
    <s v="Health sector"/>
    <s v="Yes"/>
    <n v="30"/>
    <s v="18-30 Years"/>
    <s v="Male"/>
    <s v="Single"/>
    <s v="IDP"/>
    <d v="2020-08-01T00:00:00"/>
    <n v="0"/>
    <n v="1"/>
    <s v="Yes"/>
    <n v="0"/>
    <n v="0"/>
    <n v="3"/>
    <s v="3"/>
    <n v="5"/>
    <s v="8"/>
    <n v="1"/>
    <n v="9"/>
    <n v="14"/>
    <n v="0"/>
    <n v="0"/>
    <n v="3"/>
    <n v="1000"/>
    <n v="300"/>
    <n v="-700"/>
    <s v="مساعدات وإحسان"/>
    <m/>
    <s v="Primary health care facility"/>
    <m/>
    <b v="1"/>
    <m/>
    <m/>
    <m/>
    <m/>
    <m/>
    <m/>
    <n v="10"/>
    <s v="Walking"/>
    <m/>
    <s v="Yes"/>
    <s v="Do not know"/>
    <s v="Most types of medicines are not available in the market Inaccessible due to cost"/>
    <m/>
    <b v="1"/>
    <m/>
    <b v="1"/>
    <m/>
    <m/>
    <m/>
    <m/>
    <m/>
    <m/>
    <m/>
    <s v="No"/>
    <m/>
    <m/>
    <m/>
    <m/>
    <s v="Yes"/>
    <s v="Yes"/>
    <m/>
    <s v="Yes"/>
    <s v="Yes"/>
    <m/>
    <m/>
    <m/>
    <m/>
    <m/>
    <m/>
    <m/>
    <m/>
    <m/>
    <m/>
    <m/>
    <s v="I don't know"/>
    <m/>
    <m/>
    <m/>
    <m/>
    <m/>
    <b v="1"/>
    <m/>
    <m/>
    <s v="Do not know"/>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Oil/Fat (oils, fats, butter, ghee etc)"/>
    <b v="1"/>
    <m/>
    <b v="1"/>
    <m/>
    <m/>
    <m/>
    <m/>
    <m/>
    <m/>
    <b v="1"/>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3654a51-8fa5-46dc-b725-19f5a771e2bb"/>
    <n v="73155836"/>
    <s v="93654a51-8fa5-46dc-b725-19f5a771e2bb"/>
    <d v="2021-01-21T12:56:03"/>
    <n v="168"/>
    <m/>
    <n v="-1"/>
    <m/>
    <m/>
    <s v="202101191358"/>
    <n v="1453"/>
    <s v="nsenumerator"/>
    <n v="569832"/>
  </r>
  <r>
    <s v="2021-01-21T11:55:37.331+03:00"/>
    <s v="2021-01-21T12:21:13.058+03:00"/>
    <m/>
    <s v="وردة الغزول"/>
    <x v="1"/>
    <m/>
    <d v="2021-01-21T00:00:00"/>
    <s v="Ma'arrat Tamasrin"/>
    <s v="Health sector"/>
    <s v="Yes"/>
    <n v="23"/>
    <s v="18-30 Years"/>
    <s v="Male"/>
    <s v="Married"/>
    <s v="Host"/>
    <m/>
    <n v="0"/>
    <n v="0"/>
    <s v="No"/>
    <m/>
    <m/>
    <m/>
    <m/>
    <m/>
    <m/>
    <m/>
    <m/>
    <n v="1"/>
    <n v="0"/>
    <m/>
    <n v="1"/>
    <n v="800"/>
    <n v="300"/>
    <n v="-500"/>
    <s v="نجار"/>
    <m/>
    <s v="Hospital Emergency services-ambulance"/>
    <b v="1"/>
    <m/>
    <m/>
    <b v="1"/>
    <m/>
    <m/>
    <m/>
    <m/>
    <n v="2"/>
    <s v="Walking"/>
    <m/>
    <s v="Yes"/>
    <s v="Do not know"/>
    <s v="Most types of medicines are not available in the market Inaccessible due to cost"/>
    <m/>
    <b v="1"/>
    <m/>
    <b v="1"/>
    <m/>
    <m/>
    <m/>
    <m/>
    <m/>
    <m/>
    <m/>
    <s v="No"/>
    <m/>
    <m/>
    <m/>
    <m/>
    <s v="No"/>
    <m/>
    <m/>
    <m/>
    <m/>
    <m/>
    <m/>
    <m/>
    <m/>
    <m/>
    <m/>
    <m/>
    <m/>
    <m/>
    <m/>
    <m/>
    <s v="Other"/>
    <m/>
    <m/>
    <m/>
    <m/>
    <b v="1"/>
    <m/>
    <m/>
    <s v="أدوية الأمراض الجلدية"/>
    <s v="No"/>
    <s v="Other"/>
    <m/>
    <m/>
    <m/>
    <m/>
    <m/>
    <b v="1"/>
    <m/>
    <s v="صعوبة الحجز بالمراكز"/>
    <s v="At private primary health care centre/hospital"/>
    <m/>
    <m/>
    <m/>
    <m/>
    <b v="1"/>
    <m/>
    <m/>
    <m/>
    <m/>
    <m/>
    <m/>
    <m/>
    <m/>
    <m/>
    <m/>
    <m/>
    <m/>
    <m/>
    <m/>
    <m/>
    <m/>
    <m/>
    <m/>
    <s v="No – there is nothing like this in my community"/>
    <m/>
    <m/>
    <m/>
    <m/>
    <m/>
    <m/>
    <m/>
    <m/>
    <m/>
    <m/>
    <m/>
    <m/>
    <m/>
    <m/>
    <m/>
    <m/>
    <m/>
    <m/>
    <m/>
    <m/>
    <m/>
    <m/>
    <m/>
    <m/>
    <m/>
    <m/>
    <m/>
    <m/>
    <m/>
    <m/>
    <m/>
    <s v="No"/>
    <s v="To avoid illness"/>
    <s v="High food prices/no money to buy"/>
    <m/>
    <b v="1"/>
    <m/>
    <m/>
    <m/>
    <m/>
    <m/>
    <m/>
    <s v="Yes"/>
    <m/>
    <s v="Yes"/>
    <s v="High food prices/no money to buy"/>
    <b v="1"/>
    <m/>
    <m/>
    <m/>
    <m/>
    <m/>
    <m/>
    <m/>
    <m/>
    <m/>
    <m/>
    <m/>
    <s v="0"/>
    <s v="No"/>
    <s v="Yes – some difficulty"/>
    <s v="No - no difficulty"/>
    <s v="No – it's a minor injury"/>
    <s v="Yes"/>
    <s v="Do not know"/>
    <m/>
    <m/>
    <m/>
    <m/>
    <m/>
    <b v="1"/>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0cb12b6-e193-44bf-ae64-934da1d2e0b3"/>
    <n v="73155837"/>
    <s v="80cb12b6-e193-44bf-ae64-934da1d2e0b3"/>
    <d v="2021-01-21T12:56:03"/>
    <n v="169"/>
    <m/>
    <n v="-1"/>
    <m/>
    <m/>
    <s v="202101191358"/>
    <n v="1536"/>
    <s v="nsenumerator"/>
    <n v="569832"/>
  </r>
  <r>
    <s v="2021-01-21T09:42:18.950+03:00"/>
    <s v="2021-01-21T14:54:29.357+03:00"/>
    <s v="0"/>
    <s v="عبد العزيز بايرلي"/>
    <x v="1"/>
    <m/>
    <d v="2021-01-21T00:00:00"/>
    <s v="Dana"/>
    <s v="All"/>
    <s v="Yes"/>
    <n v="43"/>
    <s v="31-50 Years"/>
    <s v="Male"/>
    <s v="Married"/>
    <s v="IDP"/>
    <d v="2020-02-15T00:00:00"/>
    <n v="0"/>
    <n v="1"/>
    <s v="Yes"/>
    <n v="0"/>
    <n v="0"/>
    <n v="1"/>
    <s v="1"/>
    <n v="3"/>
    <s v="4"/>
    <n v="4"/>
    <n v="8"/>
    <n v="14"/>
    <n v="0"/>
    <n v="0"/>
    <n v="2"/>
    <n v="400"/>
    <n v="300"/>
    <n v="-100"/>
    <s v="عمل بالحدادة"/>
    <m/>
    <s v="Primary health care facility"/>
    <m/>
    <b v="1"/>
    <m/>
    <m/>
    <m/>
    <m/>
    <m/>
    <m/>
    <n v="60"/>
    <s v="Walking"/>
    <m/>
    <s v="No"/>
    <s v="مركز علاج فيزيايي"/>
    <s v="Inaccessible due to cost"/>
    <m/>
    <m/>
    <m/>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Regular"/>
    <s v="Monthly"/>
    <m/>
    <m/>
    <m/>
    <m/>
    <m/>
    <m/>
    <m/>
    <m/>
    <m/>
    <m/>
    <m/>
    <m/>
    <m/>
    <m/>
    <m/>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No"/>
    <m/>
    <m/>
    <m/>
    <s v="0"/>
    <s v="0"/>
    <s v="Yes"/>
    <m/>
    <m/>
    <s v="Yes, - high severity (highly impacting daily activities)"/>
    <s v="No"/>
    <m/>
    <m/>
    <m/>
    <m/>
    <m/>
    <m/>
    <m/>
    <m/>
    <m/>
    <s v="No, but we need one"/>
    <m/>
    <s v="Fear Hopelessness Econimic"/>
    <b v="1"/>
    <m/>
    <m/>
    <m/>
    <b v="1"/>
    <m/>
    <m/>
    <m/>
    <b v="1"/>
    <m/>
    <m/>
    <m/>
    <m/>
    <m/>
    <m/>
    <m/>
    <m/>
    <m/>
    <s v="Children Adult Women"/>
    <b v="1"/>
    <m/>
    <b v="1"/>
    <m/>
    <s v="لانهم اكثر ضعفا"/>
    <s v="Speaking to a family member"/>
    <b v="1"/>
    <m/>
    <m/>
    <m/>
    <m/>
    <m/>
    <m/>
    <m/>
    <m/>
    <m/>
    <m/>
    <s v="Accessibility"/>
    <m/>
    <m/>
    <b v="1"/>
    <m/>
    <m/>
    <m/>
    <m/>
    <m/>
    <m/>
    <s v="Maybe"/>
    <m/>
    <s v="Do not know"/>
    <m/>
    <m/>
    <m/>
    <m/>
    <m/>
    <m/>
    <b v="1"/>
    <m/>
    <m/>
    <s v="Do not know"/>
    <m/>
    <m/>
    <m/>
    <m/>
    <m/>
    <m/>
    <b v="1"/>
    <m/>
    <m/>
    <s v="Yes"/>
    <m/>
    <s v="Kidnapping"/>
    <b v="1"/>
    <m/>
    <m/>
    <m/>
    <m/>
    <m/>
    <m/>
    <m/>
    <m/>
    <m/>
    <m/>
    <m/>
    <m/>
    <m/>
    <m/>
    <m/>
    <m/>
    <m/>
    <m/>
    <s v="Parents Relatives"/>
    <m/>
    <m/>
    <m/>
    <m/>
    <b v="1"/>
    <b v="1"/>
    <m/>
    <m/>
    <m/>
    <m/>
    <m/>
    <m/>
    <m/>
    <m/>
    <s v="Quraan"/>
    <m/>
    <b v="1"/>
    <m/>
    <m/>
    <m/>
    <m/>
    <m/>
    <m/>
    <m/>
    <s v="No, none of these"/>
    <m/>
    <m/>
    <m/>
    <m/>
    <m/>
    <b v="1"/>
    <m/>
    <s v="Yes"/>
    <m/>
    <s v="Lack of awareness"/>
    <b v="1"/>
    <m/>
    <m/>
    <m/>
    <m/>
    <m/>
    <m/>
    <m/>
    <m/>
    <m/>
    <s v="No"/>
    <m/>
    <m/>
    <s v="No"/>
    <m/>
    <m/>
    <s v="Yes"/>
    <s v="مساعدة الاب في دخل البيت"/>
    <s v="uuid:6e0323af-b0ba-4c24-a4ed-51a7f90936a8"/>
    <n v="73155852"/>
    <s v="6e0323af-b0ba-4c24-a4ed-51a7f90936a8"/>
    <d v="2021-01-21T12:56:18"/>
    <n v="170"/>
    <m/>
    <n v="-1"/>
    <m/>
    <m/>
    <s v="202101191358"/>
    <n v="18731"/>
    <s v="nsenumerator"/>
    <n v="569832"/>
  </r>
  <r>
    <s v="2021-01-21T10:55:16.422+03:00"/>
    <s v="2021-01-21T14:54:46.881+03:00"/>
    <s v="0"/>
    <s v="عبد العزيز بايرلي"/>
    <x v="1"/>
    <m/>
    <d v="2021-01-21T00:00:00"/>
    <s v="Dana"/>
    <s v="All"/>
    <s v="Yes"/>
    <n v="56"/>
    <s v="51-60 Years"/>
    <s v="Female"/>
    <s v="Married"/>
    <s v="IDP"/>
    <d v="2016-01-21T00:00:00"/>
    <n v="0"/>
    <n v="1"/>
    <s v="Yes"/>
    <n v="0"/>
    <n v="0"/>
    <n v="1"/>
    <s v="1"/>
    <n v="5"/>
    <s v="6"/>
    <n v="4"/>
    <n v="10"/>
    <n v="13"/>
    <n v="2"/>
    <n v="0"/>
    <n v="0"/>
    <n v="500"/>
    <n v="150"/>
    <n v="-350"/>
    <s v="سلة المساعدة"/>
    <m/>
    <s v="Do not know"/>
    <m/>
    <m/>
    <m/>
    <m/>
    <m/>
    <b v="1"/>
    <m/>
    <m/>
    <m/>
    <m/>
    <m/>
    <s v="No"/>
    <s v="تواجد مراكز صحية"/>
    <s v="Inaccessible due to cost Not available in the market at all"/>
    <m/>
    <m/>
    <b v="1"/>
    <b v="1"/>
    <m/>
    <m/>
    <m/>
    <m/>
    <m/>
    <m/>
    <m/>
    <s v="Yes"/>
    <s v="Yes"/>
    <s v="زيادة الوعي"/>
    <s v="No"/>
    <m/>
    <s v="Do not know"/>
    <m/>
    <m/>
    <m/>
    <m/>
    <m/>
    <m/>
    <m/>
    <m/>
    <m/>
    <m/>
    <m/>
    <m/>
    <m/>
    <m/>
    <m/>
    <s v="Antibiotic Pediatric medicine"/>
    <m/>
    <b v="1"/>
    <m/>
    <b v="1"/>
    <m/>
    <m/>
    <m/>
    <m/>
    <s v="Yes"/>
    <m/>
    <m/>
    <m/>
    <m/>
    <m/>
    <m/>
    <m/>
    <m/>
    <m/>
    <s v="Hospital for normal delivery"/>
    <m/>
    <m/>
    <m/>
    <m/>
    <m/>
    <b v="1"/>
    <m/>
    <m/>
    <m/>
    <m/>
    <m/>
    <m/>
    <m/>
    <m/>
    <m/>
    <m/>
    <m/>
    <m/>
    <m/>
    <m/>
    <m/>
    <m/>
    <m/>
    <s v="Yes – someone in my household has"/>
    <s v="Regular"/>
    <s v="Monthly"/>
    <m/>
    <m/>
    <m/>
    <m/>
    <m/>
    <m/>
    <m/>
    <m/>
    <m/>
    <m/>
    <m/>
    <m/>
    <m/>
    <m/>
    <m/>
    <s v="Legumes and nuts e.g. hommos, fouls, beans, chick peas, lentils"/>
    <m/>
    <b v="1"/>
    <m/>
    <m/>
    <m/>
    <m/>
    <m/>
    <m/>
    <m/>
    <m/>
    <m/>
    <n v="1"/>
    <s v="not divers"/>
    <s v="Yes"/>
    <m/>
    <s v="High food prices/no money to buy Market is too far"/>
    <m/>
    <b v="1"/>
    <b v="1"/>
    <m/>
    <m/>
    <m/>
    <m/>
    <m/>
    <s v="Yes"/>
    <m/>
    <s v="Yes"/>
    <s v="Market is too far"/>
    <m/>
    <b v="1"/>
    <m/>
    <m/>
    <m/>
    <m/>
    <s v="No – my children don't need this"/>
    <s v="No"/>
    <m/>
    <m/>
    <m/>
    <s v="0"/>
    <s v="0"/>
    <s v="No"/>
    <s v="No - no difficulty"/>
    <s v="No - no difficulty"/>
    <m/>
    <m/>
    <m/>
    <m/>
    <m/>
    <m/>
    <m/>
    <m/>
    <m/>
    <m/>
    <m/>
    <m/>
    <m/>
    <s v="Family conflict Fear Anger"/>
    <b v="1"/>
    <b v="1"/>
    <m/>
    <m/>
    <m/>
    <m/>
    <b v="1"/>
    <m/>
    <m/>
    <m/>
    <m/>
    <m/>
    <m/>
    <m/>
    <m/>
    <m/>
    <m/>
    <m/>
    <s v="Adult Women Children"/>
    <b v="1"/>
    <m/>
    <b v="1"/>
    <m/>
    <s v="لانهم ضعفاء"/>
    <s v="Speaking to a family member"/>
    <b v="1"/>
    <m/>
    <m/>
    <m/>
    <m/>
    <m/>
    <m/>
    <m/>
    <m/>
    <m/>
    <m/>
    <s v="Do not know"/>
    <m/>
    <m/>
    <m/>
    <m/>
    <m/>
    <m/>
    <b v="1"/>
    <m/>
    <m/>
    <s v="Maybe"/>
    <m/>
    <s v="Educational services"/>
    <m/>
    <b v="1"/>
    <m/>
    <m/>
    <m/>
    <m/>
    <m/>
    <m/>
    <m/>
    <s v="Educational services"/>
    <m/>
    <b v="1"/>
    <m/>
    <m/>
    <m/>
    <m/>
    <m/>
    <m/>
    <m/>
    <s v="Yes"/>
    <m/>
    <s v="Early marriage"/>
    <m/>
    <m/>
    <m/>
    <m/>
    <m/>
    <m/>
    <b v="1"/>
    <m/>
    <m/>
    <m/>
    <m/>
    <m/>
    <m/>
    <m/>
    <m/>
    <m/>
    <m/>
    <m/>
    <m/>
    <s v="Neighbours"/>
    <m/>
    <m/>
    <b v="1"/>
    <m/>
    <m/>
    <m/>
    <m/>
    <m/>
    <m/>
    <m/>
    <m/>
    <m/>
    <m/>
    <m/>
    <s v="Quraan"/>
    <m/>
    <b v="1"/>
    <m/>
    <m/>
    <m/>
    <m/>
    <m/>
    <m/>
    <m/>
    <s v="No, none of these"/>
    <m/>
    <m/>
    <m/>
    <m/>
    <m/>
    <b v="1"/>
    <m/>
    <s v="Yes"/>
    <m/>
    <s v="Opening time not suitable for parents"/>
    <m/>
    <m/>
    <m/>
    <b v="1"/>
    <m/>
    <m/>
    <m/>
    <m/>
    <m/>
    <m/>
    <s v="No"/>
    <m/>
    <m/>
    <s v="No"/>
    <m/>
    <m/>
    <s v="No"/>
    <m/>
    <s v="uuid:4ccb2679-067e-4167-bb00-0adb3b3c9066"/>
    <n v="73155854"/>
    <s v="4ccb2679-067e-4167-bb00-0adb3b3c9066"/>
    <d v="2021-01-21T12:56:19"/>
    <n v="171"/>
    <m/>
    <n v="-1"/>
    <m/>
    <m/>
    <s v="202101191358"/>
    <n v="14370"/>
    <s v="nsenumerator"/>
    <n v="569832"/>
  </r>
  <r>
    <s v="2021-01-21T11:22:26.083+03:00"/>
    <s v="2021-01-21T14:55:00.321+03:00"/>
    <s v="0"/>
    <s v="عبد العزيز بايرلي"/>
    <x v="1"/>
    <m/>
    <d v="2021-01-21T00:00:00"/>
    <s v="Dana"/>
    <s v="All"/>
    <s v="Yes"/>
    <n v="63"/>
    <s v="Elderly&gt;60"/>
    <s v="Female"/>
    <s v="Married"/>
    <s v="IDP"/>
    <d v="2020-01-21T00:00:00"/>
    <n v="0"/>
    <n v="1"/>
    <s v="Yes"/>
    <n v="0"/>
    <n v="0"/>
    <n v="1"/>
    <s v="1"/>
    <n v="3"/>
    <s v="4"/>
    <n v="0"/>
    <n v="4"/>
    <n v="6"/>
    <n v="0"/>
    <n v="0"/>
    <n v="1"/>
    <n v="600"/>
    <n v="1500"/>
    <n v="900"/>
    <s v="بيع الخضر"/>
    <m/>
    <s v="No services"/>
    <m/>
    <m/>
    <m/>
    <m/>
    <m/>
    <m/>
    <b v="1"/>
    <m/>
    <m/>
    <m/>
    <m/>
    <s v="No"/>
    <s v="نقطة طبية"/>
    <s v="Not available in the market at all Inaccessible due to cost"/>
    <m/>
    <m/>
    <b v="1"/>
    <b v="1"/>
    <m/>
    <m/>
    <m/>
    <m/>
    <m/>
    <m/>
    <m/>
    <s v="No"/>
    <m/>
    <m/>
    <m/>
    <m/>
    <s v="No"/>
    <m/>
    <m/>
    <m/>
    <m/>
    <m/>
    <m/>
    <m/>
    <m/>
    <m/>
    <m/>
    <m/>
    <m/>
    <m/>
    <m/>
    <m/>
    <s v="Pediatric medicine Antibiotic"/>
    <m/>
    <b v="1"/>
    <m/>
    <b v="1"/>
    <m/>
    <m/>
    <m/>
    <m/>
    <s v="Do not know"/>
    <m/>
    <m/>
    <m/>
    <m/>
    <m/>
    <m/>
    <m/>
    <m/>
    <m/>
    <s v="Hospital for normal delivery"/>
    <m/>
    <m/>
    <m/>
    <m/>
    <m/>
    <b v="1"/>
    <m/>
    <m/>
    <m/>
    <m/>
    <m/>
    <m/>
    <m/>
    <m/>
    <m/>
    <m/>
    <m/>
    <m/>
    <m/>
    <m/>
    <m/>
    <m/>
    <m/>
    <s v="Yes – someone in my household has"/>
    <s v="One Time"/>
    <m/>
    <m/>
    <m/>
    <m/>
    <m/>
    <m/>
    <m/>
    <m/>
    <m/>
    <m/>
    <m/>
    <m/>
    <m/>
    <m/>
    <m/>
    <m/>
    <s v="Legumes and nuts e.g. hommos, fouls, beans, chick peas, lentils Vegetables (including leafy vegetables)"/>
    <m/>
    <b v="1"/>
    <b v="1"/>
    <m/>
    <m/>
    <m/>
    <m/>
    <m/>
    <m/>
    <m/>
    <m/>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s v="Problems sleeping Hopelessness Econimic"/>
    <m/>
    <m/>
    <m/>
    <m/>
    <b v="1"/>
    <m/>
    <m/>
    <m/>
    <b v="1"/>
    <b v="1"/>
    <m/>
    <m/>
    <m/>
    <m/>
    <m/>
    <m/>
    <m/>
    <m/>
    <s v="Children Adult Women"/>
    <b v="1"/>
    <m/>
    <b v="1"/>
    <m/>
    <s v="لانهم ضعفاء"/>
    <s v="Speaking to a family member"/>
    <b v="1"/>
    <m/>
    <m/>
    <m/>
    <m/>
    <m/>
    <m/>
    <m/>
    <m/>
    <m/>
    <m/>
    <s v="Lack of awareness of the services"/>
    <m/>
    <m/>
    <m/>
    <m/>
    <b v="1"/>
    <m/>
    <m/>
    <m/>
    <m/>
    <s v="Yes"/>
    <m/>
    <s v="Health services"/>
    <b v="1"/>
    <m/>
    <m/>
    <m/>
    <m/>
    <m/>
    <m/>
    <m/>
    <m/>
    <s v="Educational services"/>
    <m/>
    <b v="1"/>
    <m/>
    <m/>
    <m/>
    <m/>
    <m/>
    <m/>
    <m/>
    <s v="Yes"/>
    <m/>
    <s v="Neglect"/>
    <m/>
    <m/>
    <m/>
    <m/>
    <m/>
    <m/>
    <m/>
    <m/>
    <b v="1"/>
    <m/>
    <m/>
    <m/>
    <m/>
    <m/>
    <m/>
    <m/>
    <m/>
    <m/>
    <m/>
    <s v="Relatives"/>
    <m/>
    <m/>
    <m/>
    <m/>
    <m/>
    <b v="1"/>
    <m/>
    <m/>
    <m/>
    <m/>
    <m/>
    <m/>
    <m/>
    <m/>
    <s v="Quraan"/>
    <m/>
    <b v="1"/>
    <m/>
    <m/>
    <m/>
    <m/>
    <m/>
    <m/>
    <m/>
    <s v="No, none of these"/>
    <m/>
    <m/>
    <m/>
    <m/>
    <m/>
    <b v="1"/>
    <m/>
    <s v="Yes"/>
    <m/>
    <s v="No services"/>
    <m/>
    <m/>
    <m/>
    <m/>
    <m/>
    <b v="1"/>
    <m/>
    <m/>
    <m/>
    <m/>
    <s v="No"/>
    <m/>
    <m/>
    <m/>
    <m/>
    <m/>
    <s v="No"/>
    <m/>
    <s v="uuid:645b457e-e105-48c5-ad4d-7f7491b6fa5c"/>
    <n v="73155855"/>
    <s v="645b457e-e105-48c5-ad4d-7f7491b6fa5c"/>
    <d v="2021-01-21T12:56:19"/>
    <n v="172"/>
    <m/>
    <n v="-1"/>
    <m/>
    <m/>
    <s v="202101191358"/>
    <n v="12754"/>
    <s v="nsenumerator"/>
    <n v="569832"/>
  </r>
  <r>
    <s v="2021-01-21T09:50:44.109+02:00"/>
    <s v="2021-01-21T12:25:27.737+02:00"/>
    <s v="0"/>
    <s v="سلام حسن أبو حمدان"/>
    <x v="1"/>
    <m/>
    <d v="2021-01-21T00:00:00"/>
    <s v="Hazano"/>
    <s v="All"/>
    <s v="Yes"/>
    <n v="30"/>
    <s v="18-30 Years"/>
    <s v="Male"/>
    <s v="Married"/>
    <s v="IDP"/>
    <d v="2011-01-21T00:00:00"/>
    <n v="2"/>
    <n v="1"/>
    <s v="Yes"/>
    <n v="1"/>
    <n v="0"/>
    <n v="2"/>
    <s v="2"/>
    <n v="4"/>
    <s v="7"/>
    <n v="0"/>
    <n v="7"/>
    <n v="17"/>
    <n v="1"/>
    <n v="0"/>
    <n v="1"/>
    <n v="500"/>
    <n v="0"/>
    <n v="-500"/>
    <s v="عامل"/>
    <s v="NGO support (including food buskets)"/>
    <s v="Primary health care facility"/>
    <m/>
    <b v="1"/>
    <m/>
    <m/>
    <m/>
    <m/>
    <m/>
    <m/>
    <n v="5"/>
    <s v="Motorcycle"/>
    <m/>
    <s v="No"/>
    <s v="مشفى يتوفر فيه كل الاختصاصات الطبية"/>
    <s v="Inaccessible due to cost Inaccessible due to transport or other logistical reason"/>
    <m/>
    <m/>
    <m/>
    <b v="1"/>
    <m/>
    <b v="1"/>
    <m/>
    <m/>
    <m/>
    <m/>
    <m/>
    <s v="No"/>
    <m/>
    <m/>
    <m/>
    <m/>
    <s v="No"/>
    <m/>
    <m/>
    <m/>
    <m/>
    <m/>
    <m/>
    <m/>
    <m/>
    <m/>
    <m/>
    <m/>
    <m/>
    <m/>
    <m/>
    <m/>
    <s v="Pediatric medicine Non communicable diseases (NCD) drugs (chronic, cardiac, diabetes, hyper-tension, asthma) Antibiotic"/>
    <b v="1"/>
    <b v="1"/>
    <m/>
    <b v="1"/>
    <m/>
    <m/>
    <m/>
    <m/>
    <s v="No"/>
    <s v="Transportation issues Financial issues"/>
    <m/>
    <b v="1"/>
    <m/>
    <b v="1"/>
    <m/>
    <m/>
    <m/>
    <m/>
    <s v="Public primary health care facility"/>
    <m/>
    <m/>
    <m/>
    <b v="1"/>
    <m/>
    <m/>
    <m/>
    <m/>
    <m/>
    <m/>
    <m/>
    <s v="Yes"/>
    <s v="Not enough milk Started using contraception"/>
    <m/>
    <m/>
    <m/>
    <b v="1"/>
    <m/>
    <m/>
    <m/>
    <b v="1"/>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No – my children don't need this"/>
    <s v="No"/>
    <s v="No"/>
    <m/>
    <m/>
    <s v="0"/>
    <s v="2"/>
    <s v="Yes"/>
    <m/>
    <m/>
    <s v="Yes, - high severity (highly impacting daily activities)"/>
    <s v="No"/>
    <m/>
    <m/>
    <m/>
    <m/>
    <m/>
    <m/>
    <m/>
    <m/>
    <m/>
    <s v="Yes"/>
    <s v="Yes"/>
    <s v="Family conflict Inability to carry out work or daily tasks Conflict within community Anger Econimic Hopelessness"/>
    <m/>
    <b v="1"/>
    <m/>
    <m/>
    <b v="1"/>
    <m/>
    <b v="1"/>
    <m/>
    <b v="1"/>
    <m/>
    <b v="1"/>
    <b v="1"/>
    <m/>
    <m/>
    <m/>
    <m/>
    <m/>
    <m/>
    <s v="Children Elderly"/>
    <m/>
    <m/>
    <b v="1"/>
    <b v="1"/>
    <s v="بسبب الإعاقة التى يعانون منها الاطفال _x000a_وكبار السن نتيجة العجز"/>
    <s v="Speaking to a friend Prayer"/>
    <m/>
    <b v="1"/>
    <m/>
    <b v="1"/>
    <m/>
    <m/>
    <m/>
    <m/>
    <m/>
    <m/>
    <m/>
    <s v="Accessibility"/>
    <m/>
    <m/>
    <b v="1"/>
    <m/>
    <m/>
    <m/>
    <m/>
    <m/>
    <m/>
    <s v="Yes"/>
    <m/>
    <s v="Health services Educational services Extracurricular activities/women &amp; girls centers"/>
    <b v="1"/>
    <b v="1"/>
    <m/>
    <b v="1"/>
    <m/>
    <m/>
    <m/>
    <m/>
    <s v="Due to lack of free time"/>
    <s v="Health services Educational services Extracurricular activities/women &amp; girls centers"/>
    <b v="1"/>
    <b v="1"/>
    <m/>
    <b v="1"/>
    <m/>
    <m/>
    <m/>
    <m/>
    <s v="بسبب الإعاقة والتنمر من قبل اصدقاء المدرسة"/>
    <s v="No"/>
    <s v="بسبب العادات والتقاليد"/>
    <s v="Kidnapping School dropout Being orphaned or losing care Physical abuse Physical or psychological disabilities due to the war"/>
    <b v="1"/>
    <m/>
    <m/>
    <b v="1"/>
    <m/>
    <m/>
    <m/>
    <b v="1"/>
    <m/>
    <m/>
    <b v="1"/>
    <m/>
    <b v="1"/>
    <m/>
    <m/>
    <m/>
    <m/>
    <m/>
    <m/>
    <s v="Parents"/>
    <m/>
    <m/>
    <m/>
    <m/>
    <b v="1"/>
    <m/>
    <m/>
    <m/>
    <m/>
    <m/>
    <m/>
    <m/>
    <m/>
    <m/>
    <s v="Quraan Hand crafts"/>
    <m/>
    <b v="1"/>
    <b v="1"/>
    <m/>
    <m/>
    <m/>
    <m/>
    <m/>
    <m/>
    <s v="Children separated from their parents Orphans living in the community"/>
    <b v="1"/>
    <m/>
    <b v="1"/>
    <m/>
    <m/>
    <m/>
    <m/>
    <s v="No"/>
    <s v="بسبب إعاقة التى يعانون منها الاطفال"/>
    <s v="Lack of transportation"/>
    <m/>
    <m/>
    <b v="1"/>
    <m/>
    <m/>
    <m/>
    <m/>
    <m/>
    <m/>
    <m/>
    <s v="No"/>
    <m/>
    <m/>
    <m/>
    <m/>
    <m/>
    <s v="No"/>
    <m/>
    <s v="uuid:cb005997-1c60-46f4-ab71-d0ac156aa0c3"/>
    <n v="73155861"/>
    <s v="cb005997-1c60-46f4-ab71-d0ac156aa0c3"/>
    <d v="2021-01-21T12:56:28"/>
    <n v="173"/>
    <m/>
    <n v="-1"/>
    <m/>
    <m/>
    <s v="202101191358"/>
    <n v="9283"/>
    <s v="nsenumerator"/>
    <n v="569832"/>
  </r>
  <r>
    <s v="2021-01-21T11:04:33.510+02:00"/>
    <s v="2021-01-21T11:44:00.806+02:00"/>
    <m/>
    <s v="سلام حسن أبو حمدان"/>
    <x v="1"/>
    <m/>
    <d v="2021-01-21T00:00:00"/>
    <s v="Hazano"/>
    <s v="All"/>
    <s v="Yes"/>
    <n v="48"/>
    <s v="31-50 Years"/>
    <s v="Male"/>
    <s v="Married"/>
    <s v="Host"/>
    <m/>
    <n v="1"/>
    <n v="1"/>
    <s v="Yes"/>
    <n v="0"/>
    <n v="1"/>
    <n v="1"/>
    <s v="2"/>
    <n v="3"/>
    <s v="5"/>
    <n v="2"/>
    <n v="7"/>
    <n v="15"/>
    <n v="1"/>
    <n v="0"/>
    <n v="2"/>
    <n v="700"/>
    <n v="300"/>
    <n v="-400"/>
    <s v="عمال يومية "/>
    <m/>
    <s v="Primary health care facility"/>
    <m/>
    <b v="1"/>
    <m/>
    <m/>
    <m/>
    <m/>
    <m/>
    <m/>
    <n v="15"/>
    <s v="Walking"/>
    <m/>
    <s v="No"/>
    <s v="توفير مشفى يحتوي كافة الاختصاصات الطبيةومشفى للتوليد "/>
    <s v="Inaccessible due to cost Inaccessible due to transport or other logistical reason Most types of medicines are not available in the market"/>
    <m/>
    <b v="1"/>
    <m/>
    <b v="1"/>
    <m/>
    <b v="1"/>
    <m/>
    <m/>
    <m/>
    <m/>
    <m/>
    <s v="No"/>
    <m/>
    <m/>
    <m/>
    <m/>
    <s v="No"/>
    <m/>
    <m/>
    <m/>
    <m/>
    <m/>
    <m/>
    <m/>
    <m/>
    <m/>
    <m/>
    <m/>
    <m/>
    <m/>
    <m/>
    <m/>
    <s v="Non communicable diseases (NCD) drugs (chronic, cardiac, diabetes, hyper-tension, asthma) Pediatric medicine Reproductive health medicines"/>
    <b v="1"/>
    <b v="1"/>
    <b v="1"/>
    <m/>
    <m/>
    <m/>
    <m/>
    <m/>
    <s v="No"/>
    <s v="No services available"/>
    <m/>
    <m/>
    <m/>
    <m/>
    <b v="1"/>
    <m/>
    <m/>
    <m/>
    <s v="Hospital for normal delivery"/>
    <m/>
    <m/>
    <m/>
    <m/>
    <m/>
    <b v="1"/>
    <m/>
    <m/>
    <m/>
    <m/>
    <m/>
    <m/>
    <m/>
    <m/>
    <m/>
    <m/>
    <m/>
    <m/>
    <m/>
    <m/>
    <m/>
    <m/>
    <m/>
    <s v="Yes – I have"/>
    <s v="Regular"/>
    <s v="Weekly"/>
    <m/>
    <s v="Meat, Poultry, Offal (beef, goat, lamb, poultry), etc)"/>
    <m/>
    <m/>
    <m/>
    <m/>
    <b v="1"/>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my children don't need this"/>
    <s v="No"/>
    <m/>
    <m/>
    <m/>
    <s v="1"/>
    <s v="1"/>
    <s v="No"/>
    <s v="No - no difficulty"/>
    <s v="No - no difficulty"/>
    <m/>
    <m/>
    <m/>
    <m/>
    <m/>
    <m/>
    <m/>
    <m/>
    <m/>
    <m/>
    <m/>
    <m/>
    <m/>
    <s v="Sadness Anxiety Inability to carry out work or daily tasks Anger"/>
    <m/>
    <b v="1"/>
    <b v="1"/>
    <m/>
    <m/>
    <b v="1"/>
    <m/>
    <m/>
    <m/>
    <m/>
    <m/>
    <b v="1"/>
    <m/>
    <m/>
    <m/>
    <m/>
    <m/>
    <m/>
    <s v="Adult Women"/>
    <b v="1"/>
    <m/>
    <m/>
    <m/>
    <s v="بسبب موت أبنائها "/>
    <s v="Prayer Speaking to a family member"/>
    <b v="1"/>
    <m/>
    <m/>
    <b v="1"/>
    <m/>
    <m/>
    <m/>
    <m/>
    <m/>
    <m/>
    <m/>
    <s v="Accessibility Availability"/>
    <m/>
    <m/>
    <b v="1"/>
    <b v="1"/>
    <m/>
    <m/>
    <m/>
    <m/>
    <m/>
    <s v="Maybe"/>
    <m/>
    <s v="Health services Skills building services Extracurricular activities/women &amp; girls centers"/>
    <b v="1"/>
    <m/>
    <b v="1"/>
    <b v="1"/>
    <m/>
    <m/>
    <m/>
    <m/>
    <m/>
    <s v="Health services Skills building services Extracurricular activities/women &amp; girls centers"/>
    <b v="1"/>
    <m/>
    <b v="1"/>
    <b v="1"/>
    <m/>
    <m/>
    <m/>
    <m/>
    <m/>
    <s v="No"/>
    <s v="بسبب الضوابط الدينية"/>
    <s v="Being orphaned or losing care Kidnapping Child labour School dropout"/>
    <b v="1"/>
    <m/>
    <m/>
    <b v="1"/>
    <b v="1"/>
    <m/>
    <m/>
    <m/>
    <m/>
    <m/>
    <b v="1"/>
    <m/>
    <m/>
    <m/>
    <m/>
    <m/>
    <m/>
    <m/>
    <s v="اعمال العتالة "/>
    <s v="Parents Relatives Community/social workers Women and Child support centers"/>
    <m/>
    <m/>
    <m/>
    <m/>
    <b v="1"/>
    <b v="1"/>
    <m/>
    <b v="1"/>
    <m/>
    <b v="1"/>
    <m/>
    <m/>
    <m/>
    <m/>
    <s v="Quraan Hand crafts Awareness / educational activities / psychosocial support"/>
    <m/>
    <b v="1"/>
    <b v="1"/>
    <m/>
    <b v="1"/>
    <m/>
    <m/>
    <m/>
    <m/>
    <s v="Children separated from their parents Orphans living in the community Child-headed households"/>
    <b v="1"/>
    <m/>
    <b v="1"/>
    <b v="1"/>
    <m/>
    <m/>
    <m/>
    <s v="Yes"/>
    <m/>
    <s v="No services"/>
    <m/>
    <m/>
    <m/>
    <m/>
    <m/>
    <b v="1"/>
    <m/>
    <m/>
    <m/>
    <m/>
    <s v="No"/>
    <m/>
    <m/>
    <s v="Yes"/>
    <n v="8"/>
    <s v="لتأمين المعيشة الأهل "/>
    <s v="Yes"/>
    <s v="بسبب الحاجة لتأمين المعيشة "/>
    <s v="uuid:737b4055-f42b-4f38-b310-4ab9238e0083"/>
    <n v="73155863"/>
    <s v="737b4055-f42b-4f38-b310-4ab9238e0083"/>
    <d v="2021-01-21T12:56:30"/>
    <n v="174"/>
    <m/>
    <n v="-1"/>
    <m/>
    <m/>
    <s v="202101191358"/>
    <n v="2367"/>
    <s v="nsenumerator"/>
    <n v="569832"/>
  </r>
  <r>
    <s v="2021-01-21T13:02:05.691+02:00"/>
    <s v="2021-01-21T13:55:19.805+02:00"/>
    <s v="0"/>
    <s v="سلام حسن أبو حمدان"/>
    <x v="1"/>
    <m/>
    <d v="2021-01-21T00:00:00"/>
    <s v="Hazano"/>
    <s v="All"/>
    <s v="Yes"/>
    <n v="40"/>
    <s v="31-50 Years"/>
    <s v="Male"/>
    <s v="Married"/>
    <s v="IDP"/>
    <d v="2019-06-01T00:00:00"/>
    <n v="1"/>
    <n v="0"/>
    <s v="Yes"/>
    <n v="0"/>
    <n v="1"/>
    <n v="0"/>
    <s v="1"/>
    <n v="1"/>
    <s v="2"/>
    <n v="3"/>
    <n v="5"/>
    <n v="9"/>
    <n v="0"/>
    <n v="0"/>
    <n v="3"/>
    <n v="1000"/>
    <n v="500"/>
    <n v="-500"/>
    <s v="عمال يومية"/>
    <m/>
    <s v="Primary health care facility"/>
    <m/>
    <b v="1"/>
    <m/>
    <m/>
    <m/>
    <m/>
    <m/>
    <m/>
    <n v="15"/>
    <s v="Walking"/>
    <m/>
    <s v="No"/>
    <s v="توفير حليب للاطفال ومستلزمات رعاية الطفل"/>
    <s v="Inaccessible due to cost"/>
    <m/>
    <m/>
    <m/>
    <b v="1"/>
    <m/>
    <m/>
    <m/>
    <m/>
    <m/>
    <m/>
    <m/>
    <s v="Yes"/>
    <s v="Yes"/>
    <s v="جلسة عن أهمية النظافة العامة وتم تقديم المنظفات"/>
    <s v="No"/>
    <m/>
    <s v="No"/>
    <m/>
    <s v="Did not identify the diseas"/>
    <m/>
    <m/>
    <m/>
    <m/>
    <m/>
    <m/>
    <m/>
    <m/>
    <m/>
    <m/>
    <m/>
    <m/>
    <m/>
    <s v="Pediatric medicine Antibiotic"/>
    <m/>
    <b v="1"/>
    <m/>
    <b v="1"/>
    <m/>
    <m/>
    <m/>
    <m/>
    <s v="Yes"/>
    <m/>
    <m/>
    <m/>
    <m/>
    <m/>
    <m/>
    <m/>
    <m/>
    <m/>
    <s v="Hospital for normal delivery"/>
    <m/>
    <m/>
    <m/>
    <m/>
    <m/>
    <b v="1"/>
    <m/>
    <m/>
    <m/>
    <m/>
    <m/>
    <m/>
    <m/>
    <m/>
    <m/>
    <m/>
    <m/>
    <m/>
    <m/>
    <m/>
    <m/>
    <m/>
    <m/>
    <s v="Yes – I have"/>
    <s v="Regular"/>
    <s v="Every 2 month"/>
    <m/>
    <s v="Oil/Fat (oils, fats, butter, ghee etc)"/>
    <m/>
    <m/>
    <m/>
    <m/>
    <m/>
    <m/>
    <m/>
    <m/>
    <m/>
    <b v="1"/>
    <m/>
    <n v="1"/>
    <s v="not divers"/>
    <s v="Oil/Fat (oils, fats, butter, ghee etc)"/>
    <m/>
    <m/>
    <m/>
    <m/>
    <m/>
    <m/>
    <m/>
    <m/>
    <m/>
    <b v="1"/>
    <m/>
    <n v="1"/>
    <s v="not divers"/>
    <s v="Yes"/>
    <m/>
    <s v="High food prices/no money to buy Market is too far"/>
    <m/>
    <b v="1"/>
    <b v="1"/>
    <m/>
    <m/>
    <m/>
    <m/>
    <m/>
    <s v="Yes"/>
    <m/>
    <s v="Yes"/>
    <s v="High food prices/no money to buy Market is too far"/>
    <b v="1"/>
    <b v="1"/>
    <m/>
    <m/>
    <m/>
    <m/>
    <s v="No – my children don't need this"/>
    <s v="No"/>
    <m/>
    <m/>
    <m/>
    <s v="1"/>
    <s v="1"/>
    <s v="Yes"/>
    <m/>
    <m/>
    <s v="No – it's a minor injury"/>
    <s v="No"/>
    <m/>
    <m/>
    <m/>
    <m/>
    <m/>
    <m/>
    <m/>
    <m/>
    <m/>
    <s v="No, but we need one"/>
    <m/>
    <s v="Anxiety Econimic Sadness"/>
    <m/>
    <m/>
    <b v="1"/>
    <m/>
    <b v="1"/>
    <b v="1"/>
    <m/>
    <m/>
    <m/>
    <m/>
    <m/>
    <m/>
    <m/>
    <m/>
    <m/>
    <m/>
    <m/>
    <m/>
    <s v="Adult Women Adult Men"/>
    <b v="1"/>
    <b v="1"/>
    <m/>
    <m/>
    <s v="بسبب سوء الظروف المعيشية"/>
    <s v="Prayer"/>
    <m/>
    <m/>
    <m/>
    <b v="1"/>
    <m/>
    <m/>
    <m/>
    <m/>
    <m/>
    <m/>
    <m/>
    <s v="Availability"/>
    <m/>
    <m/>
    <m/>
    <b v="1"/>
    <m/>
    <m/>
    <m/>
    <m/>
    <m/>
    <s v="Yes"/>
    <m/>
    <s v="Extracurricular activities/women &amp; girls centers Skills building services"/>
    <m/>
    <m/>
    <b v="1"/>
    <b v="1"/>
    <m/>
    <m/>
    <m/>
    <m/>
    <s v="Due to lack of awarness"/>
    <s v="Skills building services"/>
    <m/>
    <m/>
    <b v="1"/>
    <m/>
    <m/>
    <m/>
    <m/>
    <m/>
    <s v="بسبب عدم المعرفة ضمن المنطقة"/>
    <s v="No"/>
    <s v="بسبب عدم المعرفة بالمنطقة وعدم وجود أشخاص مساعدين"/>
    <s v="School dropout Child labour Kidnapping"/>
    <b v="1"/>
    <m/>
    <m/>
    <b v="1"/>
    <b v="1"/>
    <m/>
    <m/>
    <m/>
    <m/>
    <m/>
    <m/>
    <m/>
    <m/>
    <m/>
    <m/>
    <m/>
    <m/>
    <m/>
    <s v="بيع الخبز في الشارع"/>
    <s v="Parents Relatives Neighbours Siblings"/>
    <m/>
    <b v="1"/>
    <b v="1"/>
    <m/>
    <b v="1"/>
    <b v="1"/>
    <m/>
    <m/>
    <m/>
    <m/>
    <m/>
    <m/>
    <m/>
    <m/>
    <s v="Quraan Hand crafts Awareness / educational activities / psychosocial support"/>
    <m/>
    <b v="1"/>
    <b v="1"/>
    <m/>
    <b v="1"/>
    <m/>
    <m/>
    <m/>
    <m/>
    <s v="No, none of these"/>
    <m/>
    <m/>
    <m/>
    <m/>
    <m/>
    <b v="1"/>
    <m/>
    <s v="No"/>
    <s v="Children work to support their families"/>
    <s v="Do not know"/>
    <m/>
    <m/>
    <m/>
    <m/>
    <m/>
    <m/>
    <m/>
    <b v="1"/>
    <m/>
    <m/>
    <s v="No"/>
    <m/>
    <m/>
    <s v="Yes"/>
    <n v="12"/>
    <s v="بسبب العمل خارج المنزل"/>
    <s v="Yes"/>
    <s v="بسبب سوء الظروف المعيشية ومساعدة الأهل في تأمين الاحتياجات"/>
    <s v="uuid:f8dc6dec-ff99-4951-9870-0241b3255912"/>
    <n v="73155865"/>
    <s v="f8dc6dec-ff99-4951-9870-0241b3255912"/>
    <d v="2021-01-21T12:56:31"/>
    <n v="175"/>
    <m/>
    <n v="-1"/>
    <m/>
    <m/>
    <s v="202101191358"/>
    <n v="3194"/>
    <s v="nsenumerator"/>
    <n v="569832"/>
  </r>
  <r>
    <s v="2021-01-21T12:03:40.554+03:00"/>
    <s v="2021-01-21T15:07:07.543+03:00"/>
    <s v="0"/>
    <s v="ديبو حاج حمود"/>
    <x v="1"/>
    <m/>
    <d v="2021-01-21T00:00:00"/>
    <s v="Harim"/>
    <s v="Health sector"/>
    <s v="Yes"/>
    <n v="32"/>
    <s v="31-50 Years"/>
    <s v="Female"/>
    <s v="Married"/>
    <s v="IDP"/>
    <d v="2015-01-21T00:00:00"/>
    <n v="1"/>
    <n v="2"/>
    <s v="Yes"/>
    <n v="1"/>
    <n v="0"/>
    <n v="1"/>
    <s v="1"/>
    <n v="1"/>
    <s v="3"/>
    <n v="0"/>
    <n v="3"/>
    <n v="7"/>
    <n v="1"/>
    <n v="0"/>
    <n v="2"/>
    <n v="750"/>
    <n v="0"/>
    <n v="-750"/>
    <s v="لايوجد"/>
    <s v="NGO support (including food buskets)"/>
    <s v="No services"/>
    <m/>
    <m/>
    <m/>
    <m/>
    <m/>
    <m/>
    <b v="1"/>
    <m/>
    <m/>
    <m/>
    <m/>
    <s v="No"/>
    <s v="مركز صحي وعيادات متنقلة"/>
    <s v="Some types of medicines are not available in the market Inaccessible due to cost"/>
    <b v="1"/>
    <m/>
    <m/>
    <b v="1"/>
    <m/>
    <m/>
    <m/>
    <m/>
    <m/>
    <m/>
    <m/>
    <s v="No"/>
    <m/>
    <m/>
    <m/>
    <m/>
    <s v="Yes"/>
    <s v="No"/>
    <s v="Self-treated at home or brought medicine from pharmacy"/>
    <m/>
    <m/>
    <m/>
    <m/>
    <m/>
    <m/>
    <m/>
    <m/>
    <m/>
    <m/>
    <m/>
    <m/>
    <m/>
    <s v="Pediatric medicine Antibiotic"/>
    <m/>
    <b v="1"/>
    <m/>
    <b v="1"/>
    <m/>
    <m/>
    <m/>
    <m/>
    <s v="Do not know"/>
    <m/>
    <m/>
    <m/>
    <m/>
    <m/>
    <m/>
    <m/>
    <m/>
    <m/>
    <s v="Hospital for normal delivery Hospital for surgery/ C-section"/>
    <m/>
    <m/>
    <m/>
    <m/>
    <m/>
    <b v="1"/>
    <b v="1"/>
    <m/>
    <m/>
    <m/>
    <m/>
    <s v="No"/>
    <m/>
    <m/>
    <m/>
    <m/>
    <m/>
    <m/>
    <m/>
    <m/>
    <m/>
    <m/>
    <m/>
    <s v="No – there is nothing like this in my community"/>
    <m/>
    <m/>
    <m/>
    <s v="Legumes and nuts e.g. hommos, fouls, beans, chick peas, lentils Vegetables (including leafy vegetables) Eggs"/>
    <m/>
    <b v="1"/>
    <b v="1"/>
    <m/>
    <m/>
    <m/>
    <m/>
    <b v="1"/>
    <m/>
    <m/>
    <m/>
    <n v="3"/>
    <s v="not divers"/>
    <s v="Milk and Milk Products (milk, yoghurt, cheese, etc) Eggs"/>
    <m/>
    <m/>
    <m/>
    <m/>
    <m/>
    <m/>
    <b v="1"/>
    <b v="1"/>
    <m/>
    <m/>
    <m/>
    <n v="2"/>
    <s v="not divers"/>
    <s v="Yes"/>
    <m/>
    <s v="High food prices/no money to buy Market is too far"/>
    <m/>
    <b v="1"/>
    <b v="1"/>
    <m/>
    <m/>
    <m/>
    <m/>
    <m/>
    <s v="Yes"/>
    <m/>
    <s v="Yes"/>
    <s v="High food prices/no money to buy Market is too far"/>
    <b v="1"/>
    <b v="1"/>
    <m/>
    <m/>
    <m/>
    <m/>
    <s v="No – this service is not available"/>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d820694f-bd7e-4f30-819d-1958711b8e1a"/>
    <n v="73155978"/>
    <s v="d820694f-bd7e-4f30-819d-1958711b8e1a"/>
    <d v="2021-01-21T12:58:50"/>
    <n v="176"/>
    <m/>
    <n v="-1"/>
    <m/>
    <m/>
    <s v="202101191358"/>
    <n v="11007"/>
    <s v="nsenumerator"/>
    <n v="569832"/>
  </r>
  <r>
    <s v="2021-01-21T12:34:18.462+03:00"/>
    <s v="2021-01-21T12:47:59.538+03:00"/>
    <m/>
    <s v="ديبو حاج حمود"/>
    <x v="1"/>
    <m/>
    <d v="2021-01-21T00:00:00"/>
    <s v="Harim"/>
    <s v="Health sector"/>
    <s v="Yes"/>
    <n v="39"/>
    <s v="31-50 Years"/>
    <s v="Female"/>
    <s v="Married"/>
    <s v="Host"/>
    <m/>
    <n v="0"/>
    <n v="0"/>
    <s v="Yes"/>
    <n v="0"/>
    <n v="0"/>
    <n v="1"/>
    <s v="1"/>
    <n v="1"/>
    <s v="2"/>
    <n v="1"/>
    <n v="3"/>
    <n v="5"/>
    <n v="0"/>
    <n v="0"/>
    <n v="1"/>
    <n v="2500"/>
    <n v="1000"/>
    <n v="-1500"/>
    <s v="معلم مدرسة"/>
    <m/>
    <s v="Hospital Primary health care facility Specialist services Emergency services-ambulance"/>
    <b v="1"/>
    <b v="1"/>
    <b v="1"/>
    <b v="1"/>
    <m/>
    <m/>
    <m/>
    <m/>
    <n v="15"/>
    <s v="Walking"/>
    <m/>
    <s v="No"/>
    <s v="مشفى جراحة وعمليات وعظمية وغسيل كلى وتفتيت حصى"/>
    <s v="Most types of medicines are not available in the market Inaccessible due to cost"/>
    <m/>
    <b v="1"/>
    <m/>
    <b v="1"/>
    <m/>
    <m/>
    <m/>
    <m/>
    <m/>
    <m/>
    <m/>
    <s v="Yes"/>
    <s v="Yes"/>
    <s v="جلسة عن الإرضاع الطبيعي وجلسة عن الكورونا ونقص التغذية"/>
    <s v="No"/>
    <m/>
    <s v="Yes"/>
    <s v="Yes"/>
    <m/>
    <s v="Yes"/>
    <s v="No"/>
    <s v="Some types of medicines are not available in the market Inaccessible due to cost"/>
    <b v="1"/>
    <m/>
    <m/>
    <b v="1"/>
    <m/>
    <m/>
    <m/>
    <m/>
    <m/>
    <m/>
    <s v="Non communicable diseases (NCD) drugs (chronic, cardiac, diabetes, hyper-tension, asthma) Antibiotic Pediatric medicine"/>
    <b v="1"/>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31ac532-4eb4-4ea8-852d-e6bc2f2cfb97"/>
    <n v="73155980"/>
    <s v="c31ac532-4eb4-4ea8-852d-e6bc2f2cfb97"/>
    <d v="2021-01-21T12:58:51"/>
    <n v="177"/>
    <m/>
    <n v="-1"/>
    <m/>
    <m/>
    <s v="202101191358"/>
    <n v="821"/>
    <s v="nsenumerator"/>
    <n v="569832"/>
  </r>
  <r>
    <s v="2021-01-21T12:52:20.189+03:00"/>
    <s v="2021-01-21T13:17:33.842+03:00"/>
    <m/>
    <s v="ديبو حاج حمود"/>
    <x v="1"/>
    <m/>
    <d v="2021-01-21T00:00:00"/>
    <s v="Harim"/>
    <s v="Health sector"/>
    <s v="Yes"/>
    <n v="33"/>
    <s v="31-50 Years"/>
    <s v="Female"/>
    <s v="Married"/>
    <s v="Host"/>
    <m/>
    <n v="1"/>
    <n v="0"/>
    <s v="Yes"/>
    <n v="0"/>
    <n v="2"/>
    <n v="2"/>
    <s v="4"/>
    <n v="1"/>
    <s v="5"/>
    <n v="0"/>
    <n v="5"/>
    <n v="7"/>
    <n v="0"/>
    <n v="0"/>
    <n v="1"/>
    <n v="1500"/>
    <n v="500"/>
    <n v="-1000"/>
    <s v="عامل"/>
    <m/>
    <s v="Emergency services-ambulance Hospital"/>
    <b v="1"/>
    <m/>
    <m/>
    <b v="1"/>
    <m/>
    <m/>
    <m/>
    <m/>
    <n v="30"/>
    <s v="Walking"/>
    <m/>
    <s v="No"/>
    <s v="عمليات القلب والحروق"/>
    <s v="Some types of medicines are not available in the market Inaccessible due to cost Not available in the market at all"/>
    <b v="1"/>
    <m/>
    <b v="1"/>
    <b v="1"/>
    <m/>
    <m/>
    <m/>
    <m/>
    <m/>
    <m/>
    <m/>
    <s v="Do not know"/>
    <m/>
    <m/>
    <m/>
    <m/>
    <s v="Yes"/>
    <s v="No"/>
    <s v="Self-treated at home or brought medicine from pharmacy"/>
    <m/>
    <m/>
    <m/>
    <m/>
    <m/>
    <m/>
    <m/>
    <m/>
    <m/>
    <m/>
    <m/>
    <m/>
    <m/>
    <s v="Pediatric medicine"/>
    <m/>
    <b v="1"/>
    <m/>
    <m/>
    <m/>
    <m/>
    <m/>
    <m/>
    <s v="Do not know"/>
    <m/>
    <m/>
    <m/>
    <m/>
    <m/>
    <m/>
    <m/>
    <m/>
    <m/>
    <s v="Public primary health care facility Hospital for normal delivery"/>
    <m/>
    <m/>
    <m/>
    <b v="1"/>
    <m/>
    <b v="1"/>
    <m/>
    <m/>
    <m/>
    <m/>
    <m/>
    <m/>
    <m/>
    <m/>
    <m/>
    <m/>
    <m/>
    <m/>
    <m/>
    <m/>
    <m/>
    <m/>
    <m/>
    <s v="Yes – someone in my household has"/>
    <s v="One Time"/>
    <m/>
    <m/>
    <s v="Vegetables (including leafy vegetables) Eggs Oil/Fat (oils, fats, butter, ghee etc)"/>
    <m/>
    <m/>
    <b v="1"/>
    <m/>
    <m/>
    <m/>
    <m/>
    <b v="1"/>
    <m/>
    <b v="1"/>
    <m/>
    <n v="3"/>
    <s v="not divers"/>
    <s v="Legumes and nuts e.g. hommos, fouls, beans, chick peas, lentils Cereals or tubers (maize, porridge, rice, pasta, bread, rice, bulger, frikeh, kaak, pasta, indomy (noodles), manakish, thick grain-based porridge, potatoes, etc) Oil/Fat (oils, fats, butter, ghee etc)"/>
    <b v="1"/>
    <b v="1"/>
    <m/>
    <m/>
    <m/>
    <m/>
    <m/>
    <m/>
    <m/>
    <b v="1"/>
    <m/>
    <n v="3"/>
    <s v="not divers"/>
    <s v="Yes"/>
    <m/>
    <s v="High food prices/no money to buy"/>
    <m/>
    <b v="1"/>
    <m/>
    <m/>
    <m/>
    <m/>
    <m/>
    <m/>
    <s v="Yes"/>
    <m/>
    <s v="Yes"/>
    <s v="High food prices/no money to buy"/>
    <b v="1"/>
    <m/>
    <m/>
    <m/>
    <m/>
    <m/>
    <s v="No – this service is not available"/>
    <s v="No"/>
    <m/>
    <m/>
    <m/>
    <s v="2"/>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c19ecfb-f42d-483a-b903-c362354c9e80"/>
    <n v="73155984"/>
    <s v="8c19ecfb-f42d-483a-b903-c362354c9e80"/>
    <d v="2021-01-21T12:58:51"/>
    <n v="178"/>
    <m/>
    <n v="-1"/>
    <m/>
    <m/>
    <s v="202101191358"/>
    <n v="1513"/>
    <s v="nsenumerator"/>
    <n v="569832"/>
  </r>
  <r>
    <s v="2021-01-21T14:24:51.127+03:00"/>
    <s v="2021-01-21T14:30:19.716+03:00"/>
    <m/>
    <s v="ديبو حاج حمود"/>
    <x v="1"/>
    <m/>
    <d v="2021-01-21T00:00:00"/>
    <s v="Harim"/>
    <s v="Health sector"/>
    <s v="Yes"/>
    <n v="61"/>
    <s v="Elderly&gt;60"/>
    <s v="Male"/>
    <s v="Widowed"/>
    <s v="IDP"/>
    <d v="2014-02-04T00:00:00"/>
    <n v="0"/>
    <n v="1"/>
    <s v="No"/>
    <m/>
    <m/>
    <m/>
    <m/>
    <m/>
    <m/>
    <m/>
    <m/>
    <n v="1"/>
    <n v="1"/>
    <m/>
    <n v="0"/>
    <n v="200"/>
    <n v="0"/>
    <n v="-200"/>
    <m/>
    <s v="NGO support (including food buskets)"/>
    <s v="No services"/>
    <m/>
    <m/>
    <m/>
    <m/>
    <m/>
    <m/>
    <b v="1"/>
    <m/>
    <m/>
    <m/>
    <m/>
    <s v="No"/>
    <s v="مشفى"/>
    <s v="Most types of medicines are not available in the market Inaccessible due to cost"/>
    <m/>
    <b v="1"/>
    <m/>
    <b v="1"/>
    <m/>
    <m/>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m/>
    <s v="0"/>
    <s v="Yes"/>
    <m/>
    <m/>
    <s v="No – it's a minor injury"/>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ac4d8ca-4145-4091-b70d-b8eb30fd60d8"/>
    <n v="73155989"/>
    <s v="5ac4d8ca-4145-4091-b70d-b8eb30fd60d8"/>
    <d v="2021-01-21T12:58:53"/>
    <n v="179"/>
    <m/>
    <n v="-1"/>
    <m/>
    <m/>
    <s v="202101191358"/>
    <n v="328"/>
    <s v="nsenumerator"/>
    <n v="569832"/>
  </r>
  <r>
    <s v="2021-01-21T09:45:50.173+03:00"/>
    <s v="2021-01-21T09:58:18.321+03:00"/>
    <m/>
    <s v="رانيا سريو"/>
    <x v="1"/>
    <m/>
    <d v="2021-01-21T00:00:00"/>
    <s v="Harim"/>
    <s v="Health sector"/>
    <s v="Yes"/>
    <n v="22"/>
    <s v="18-30 Years"/>
    <s v="Male"/>
    <s v="Married"/>
    <s v="IDP"/>
    <d v="2018-01-01T00:00:00"/>
    <n v="1"/>
    <n v="2"/>
    <s v="Yes"/>
    <n v="1"/>
    <n v="1"/>
    <n v="1"/>
    <s v="2"/>
    <n v="1"/>
    <s v="4"/>
    <n v="0"/>
    <n v="4"/>
    <n v="8"/>
    <n v="0"/>
    <n v="0"/>
    <n v="1"/>
    <n v="300"/>
    <n v="100"/>
    <n v="-200"/>
    <s v="الاب ملتحق بالجيش الحر"/>
    <m/>
    <s v="No services"/>
    <m/>
    <m/>
    <m/>
    <m/>
    <m/>
    <m/>
    <b v="1"/>
    <m/>
    <m/>
    <m/>
    <m/>
    <s v="No"/>
    <s v="نحتاج مشفى "/>
    <s v="Inaccessible due to cost Some types of medicines are not available in the market"/>
    <b v="1"/>
    <m/>
    <m/>
    <b v="1"/>
    <m/>
    <m/>
    <m/>
    <m/>
    <m/>
    <m/>
    <m/>
    <s v="No"/>
    <m/>
    <m/>
    <m/>
    <m/>
    <s v="No"/>
    <m/>
    <m/>
    <m/>
    <m/>
    <m/>
    <m/>
    <m/>
    <m/>
    <m/>
    <m/>
    <m/>
    <m/>
    <m/>
    <m/>
    <m/>
    <s v="Pediatric medicine Reproductive health medicines Antibiotic"/>
    <m/>
    <b v="1"/>
    <b v="1"/>
    <b v="1"/>
    <m/>
    <m/>
    <m/>
    <m/>
    <s v="No"/>
    <s v="No services available"/>
    <m/>
    <m/>
    <m/>
    <m/>
    <b v="1"/>
    <m/>
    <m/>
    <m/>
    <s v="Hospital for surgery/ C-section"/>
    <m/>
    <m/>
    <m/>
    <m/>
    <m/>
    <m/>
    <b v="1"/>
    <m/>
    <m/>
    <m/>
    <m/>
    <s v="No"/>
    <m/>
    <m/>
    <m/>
    <m/>
    <m/>
    <m/>
    <m/>
    <m/>
    <m/>
    <m/>
    <m/>
    <s v="No – there is nothing like this in my community"/>
    <m/>
    <m/>
    <m/>
    <s v="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
    <b v="1"/>
    <m/>
    <b v="1"/>
    <m/>
    <m/>
    <m/>
    <m/>
    <m/>
    <b v="1"/>
    <b v="1"/>
    <b v="1"/>
    <n v="5"/>
    <s v="diverse"/>
    <s v="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
    <b v="1"/>
    <m/>
    <b v="1"/>
    <b v="1"/>
    <m/>
    <m/>
    <b v="1"/>
    <m/>
    <m/>
    <b v="1"/>
    <b v="1"/>
    <n v="6"/>
    <s v="diverse"/>
    <s v="Yes"/>
    <m/>
    <s v="High food prices/no money to buy"/>
    <m/>
    <b v="1"/>
    <m/>
    <m/>
    <m/>
    <m/>
    <m/>
    <m/>
    <s v="Yes"/>
    <m/>
    <s v="No"/>
    <m/>
    <m/>
    <m/>
    <m/>
    <m/>
    <m/>
    <m/>
    <s v="No – my children don't need this"/>
    <s v="No"/>
    <s v="No"/>
    <m/>
    <m/>
    <s v="1"/>
    <s v="1"/>
    <s v="Yes"/>
    <m/>
    <m/>
    <s v="Yes, - high severity (impairing daily activities)"/>
    <s v="No"/>
    <m/>
    <m/>
    <m/>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445ce6b-49ec-4baf-b476-22523c0e1a27"/>
    <n v="73156006"/>
    <s v="f445ce6b-49ec-4baf-b476-22523c0e1a27"/>
    <d v="2021-01-21T12:59:06"/>
    <n v="180"/>
    <m/>
    <n v="-1"/>
    <m/>
    <m/>
    <s v="202101191358"/>
    <n v="748"/>
    <s v="nsenumerator"/>
    <n v="569832"/>
  </r>
  <r>
    <s v="2021-01-21T10:09:54.349+03:00"/>
    <s v="2021-01-21T10:18:14.464+03:00"/>
    <m/>
    <s v="رانيا سريو"/>
    <x v="1"/>
    <m/>
    <d v="2021-01-21T00:00:00"/>
    <s v="Harim"/>
    <s v="Health sector"/>
    <s v="Yes"/>
    <n v="54"/>
    <s v="51-60 Years"/>
    <s v="Male"/>
    <s v="Married"/>
    <s v="IDP"/>
    <d v="2014-01-01T00:00:00"/>
    <n v="1"/>
    <n v="1"/>
    <s v="Yes"/>
    <n v="1"/>
    <n v="0"/>
    <n v="1"/>
    <s v="1"/>
    <n v="0"/>
    <s v="2"/>
    <n v="0"/>
    <n v="2"/>
    <n v="9"/>
    <n v="2"/>
    <n v="2"/>
    <n v="1"/>
    <n v="500"/>
    <n v="200"/>
    <n v="-300"/>
    <s v="الاب يعمل في بيع الاحذية"/>
    <m/>
    <s v="No services"/>
    <m/>
    <m/>
    <m/>
    <m/>
    <m/>
    <m/>
    <b v="1"/>
    <m/>
    <m/>
    <m/>
    <m/>
    <s v="No"/>
    <s v="نحتاج لمشفى"/>
    <s v="Inaccessible due to cost Some types of medicines are not available in the market Inaccessible due to transport or other logistical reason"/>
    <b v="1"/>
    <m/>
    <m/>
    <b v="1"/>
    <m/>
    <b v="1"/>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Vegetables (including leafy vegetables) Milk and Milk Products (milk, yoghurt, cheese, etc) Meat, Poultry, Offal (beef, goat, lamb, poultry), etc)"/>
    <b v="1"/>
    <m/>
    <b v="1"/>
    <m/>
    <b v="1"/>
    <m/>
    <b v="1"/>
    <m/>
    <m/>
    <m/>
    <m/>
    <n v="4"/>
    <s v="not divers"/>
    <s v="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
    <b v="1"/>
    <m/>
    <b v="1"/>
    <m/>
    <b v="1"/>
    <m/>
    <m/>
    <m/>
    <m/>
    <b v="1"/>
    <b v="1"/>
    <n v="5"/>
    <s v="diverse"/>
    <s v="Yes"/>
    <m/>
    <s v="High food prices/no money to buy"/>
    <m/>
    <b v="1"/>
    <m/>
    <m/>
    <m/>
    <m/>
    <m/>
    <m/>
    <s v="Yes"/>
    <m/>
    <s v="No"/>
    <m/>
    <m/>
    <m/>
    <m/>
    <m/>
    <m/>
    <m/>
    <s v="No – my children don't need this"/>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0f8b325-55bb-4d12-a202-7d753a5165b4"/>
    <n v="73156007"/>
    <s v="b0f8b325-55bb-4d12-a202-7d753a5165b4"/>
    <d v="2021-01-21T12:59:07"/>
    <n v="181"/>
    <m/>
    <n v="-1"/>
    <m/>
    <m/>
    <s v="202101191358"/>
    <n v="500"/>
    <s v="nsenumerator"/>
    <n v="569832"/>
  </r>
  <r>
    <s v="2021-01-21T10:24:36.014+03:00"/>
    <s v="2021-01-21T13:39:42.527+03:00"/>
    <s v="0"/>
    <s v="رانيا سريو"/>
    <x v="1"/>
    <m/>
    <d v="2021-01-21T00:00:00"/>
    <s v="Harim"/>
    <s v="Health sector"/>
    <s v="Yes"/>
    <n v="50"/>
    <s v="31-50 Years"/>
    <s v="Male"/>
    <s v="Married"/>
    <s v="IDP"/>
    <d v="2015-02-18T00:00:00"/>
    <n v="0"/>
    <n v="1"/>
    <s v="No"/>
    <m/>
    <m/>
    <m/>
    <m/>
    <m/>
    <m/>
    <m/>
    <m/>
    <n v="5"/>
    <n v="2"/>
    <m/>
    <n v="0"/>
    <n v="300"/>
    <n v="0"/>
    <n v="-300"/>
    <m/>
    <s v="NGO support (including food buskets)"/>
    <s v="No services"/>
    <m/>
    <m/>
    <m/>
    <m/>
    <m/>
    <m/>
    <b v="1"/>
    <m/>
    <m/>
    <m/>
    <m/>
    <s v="No"/>
    <s v="نحتاج مشفى"/>
    <s v="Inaccessible due to cost Some types of medicines are not available in the market"/>
    <b v="1"/>
    <m/>
    <m/>
    <b v="1"/>
    <m/>
    <m/>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m/>
    <m/>
    <m/>
    <m/>
    <m/>
    <m/>
    <m/>
    <m/>
    <m/>
    <m/>
    <m/>
    <m/>
    <s v="Yes – I have"/>
    <s v="One Time"/>
    <m/>
    <m/>
    <m/>
    <m/>
    <m/>
    <m/>
    <m/>
    <m/>
    <m/>
    <m/>
    <m/>
    <m/>
    <m/>
    <m/>
    <m/>
    <m/>
    <m/>
    <m/>
    <m/>
    <m/>
    <m/>
    <m/>
    <m/>
    <m/>
    <m/>
    <m/>
    <m/>
    <m/>
    <m/>
    <m/>
    <s v="Yes"/>
    <m/>
    <s v="High food prices/no money to buy"/>
    <m/>
    <b v="1"/>
    <m/>
    <m/>
    <m/>
    <m/>
    <m/>
    <m/>
    <s v="Yes"/>
    <m/>
    <s v="No"/>
    <m/>
    <m/>
    <m/>
    <m/>
    <m/>
    <m/>
    <m/>
    <m/>
    <m/>
    <m/>
    <m/>
    <m/>
    <m/>
    <s v="0"/>
    <s v="Yes"/>
    <m/>
    <m/>
    <s v="Yes – moderate severity (slightly impacting daily activities)"/>
    <s v="Yes"/>
    <s v="No Challenges"/>
    <m/>
    <m/>
    <m/>
    <m/>
    <m/>
    <m/>
    <b v="1"/>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1982b4dd-7b1d-4e74-be8a-439356289bba"/>
    <n v="73156008"/>
    <s v="1982b4dd-7b1d-4e74-be8a-439356289bba"/>
    <d v="2021-01-21T12:59:07"/>
    <n v="182"/>
    <m/>
    <n v="-1"/>
    <m/>
    <m/>
    <s v="202101191358"/>
    <n v="11706"/>
    <s v="nsenumerator"/>
    <n v="569832"/>
  </r>
  <r>
    <s v="2021-01-21T10:45:10.446+03:00"/>
    <s v="2021-01-21T10:50:13.697+03:00"/>
    <m/>
    <s v="رانيا سريو"/>
    <x v="1"/>
    <m/>
    <d v="2021-01-21T00:00:00"/>
    <s v="Harim"/>
    <s v="Health sector"/>
    <s v="Yes"/>
    <n v="33"/>
    <s v="31-50 Years"/>
    <s v="Male"/>
    <s v="Divorced"/>
    <s v="IDP"/>
    <d v="2017-01-01T00:00:00"/>
    <n v="0"/>
    <n v="0"/>
    <s v="Yes"/>
    <n v="0"/>
    <n v="0"/>
    <n v="1"/>
    <s v="1"/>
    <n v="0"/>
    <s v="1"/>
    <n v="0"/>
    <n v="1"/>
    <n v="3"/>
    <n v="0"/>
    <n v="0"/>
    <n v="1"/>
    <n v="200"/>
    <n v="150"/>
    <n v="-50"/>
    <s v="الاب يعمل في اصلاح السيارات"/>
    <m/>
    <s v="No services"/>
    <m/>
    <m/>
    <m/>
    <m/>
    <m/>
    <m/>
    <b v="1"/>
    <m/>
    <m/>
    <m/>
    <m/>
    <s v="No"/>
    <s v="نحتاج لمشفى"/>
    <s v="Most types of medicines are not available in the market Inaccessible due to cost"/>
    <m/>
    <b v="1"/>
    <m/>
    <b v="1"/>
    <m/>
    <m/>
    <m/>
    <m/>
    <m/>
    <m/>
    <m/>
    <s v="No"/>
    <m/>
    <m/>
    <m/>
    <m/>
    <s v="No"/>
    <m/>
    <m/>
    <m/>
    <m/>
    <m/>
    <m/>
    <m/>
    <m/>
    <m/>
    <m/>
    <m/>
    <m/>
    <m/>
    <m/>
    <m/>
    <s v="Non communicable diseases (NCD) drugs (chronic, cardiac, diabetes, hyper-tension, asthma) Pediatric medicine"/>
    <b v="1"/>
    <b v="1"/>
    <m/>
    <m/>
    <m/>
    <m/>
    <m/>
    <m/>
    <s v="No"/>
    <s v="No services available"/>
    <m/>
    <m/>
    <m/>
    <m/>
    <b v="1"/>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No"/>
    <m/>
    <m/>
    <m/>
    <m/>
    <m/>
    <m/>
    <m/>
    <s v="No – this service is not available"/>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8c3f0d3-c60e-4698-ad1d-2dacabcf34b3"/>
    <n v="73156009"/>
    <s v="78c3f0d3-c60e-4698-ad1d-2dacabcf34b3"/>
    <d v="2021-01-21T12:59:08"/>
    <n v="183"/>
    <m/>
    <n v="-1"/>
    <m/>
    <m/>
    <s v="202101191358"/>
    <n v="303"/>
    <s v="nsenumerator"/>
    <n v="569832"/>
  </r>
  <r>
    <s v="2021-01-21T11:12:54.467+03:00"/>
    <s v="2021-01-21T12:36:07.886+03:00"/>
    <s v="0"/>
    <s v="رانيا سريو"/>
    <x v="1"/>
    <m/>
    <d v="2021-01-21T00:00:00"/>
    <s v="Harim"/>
    <s v="Health sector"/>
    <s v="Yes"/>
    <n v="25"/>
    <s v="18-30 Years"/>
    <s v="Male"/>
    <s v="Married"/>
    <s v="IDP"/>
    <d v="2014-12-01T00:00:00"/>
    <n v="1"/>
    <n v="0"/>
    <s v="Yes"/>
    <n v="1"/>
    <n v="0"/>
    <n v="0"/>
    <s v="0"/>
    <n v="0"/>
    <s v="1"/>
    <n v="0"/>
    <n v="1"/>
    <n v="3"/>
    <n v="0"/>
    <n v="0"/>
    <n v="1"/>
    <n v="200"/>
    <n v="150"/>
    <n v="-50"/>
    <s v="الاب يعمل بالعتالة"/>
    <m/>
    <s v="No services"/>
    <m/>
    <m/>
    <m/>
    <m/>
    <m/>
    <m/>
    <b v="1"/>
    <m/>
    <m/>
    <m/>
    <m/>
    <s v="Do not know"/>
    <s v="نحنا نحتاج لمشفى"/>
    <s v="Inaccessible due to cost Some types of medicines are not available in the market"/>
    <b v="1"/>
    <m/>
    <m/>
    <b v="1"/>
    <m/>
    <m/>
    <m/>
    <m/>
    <m/>
    <m/>
    <m/>
    <s v="No"/>
    <m/>
    <m/>
    <m/>
    <m/>
    <s v="No"/>
    <m/>
    <m/>
    <m/>
    <m/>
    <m/>
    <m/>
    <m/>
    <m/>
    <m/>
    <m/>
    <m/>
    <m/>
    <m/>
    <m/>
    <m/>
    <s v="Non communicable diseases (NCD) drugs (chronic, cardiac, diabetes, hyper-tension, asthma) Pediatric medicine Reproductive health medicines"/>
    <b v="1"/>
    <b v="1"/>
    <b v="1"/>
    <m/>
    <m/>
    <m/>
    <m/>
    <m/>
    <s v="No"/>
    <s v="No services available"/>
    <m/>
    <m/>
    <m/>
    <m/>
    <b v="1"/>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not divers"/>
    <m/>
    <m/>
    <m/>
    <m/>
    <m/>
    <m/>
    <m/>
    <m/>
    <m/>
    <m/>
    <m/>
    <m/>
    <m/>
    <m/>
    <s v="Yes"/>
    <m/>
    <s v="High food prices/no money to buy"/>
    <m/>
    <b v="1"/>
    <m/>
    <m/>
    <m/>
    <m/>
    <m/>
    <m/>
    <s v="Yes"/>
    <m/>
    <s v="No"/>
    <m/>
    <m/>
    <m/>
    <m/>
    <m/>
    <m/>
    <m/>
    <s v="No – this service is not available"/>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1f0e02c2-58c3-49ea-92a8-70ef1e805b65"/>
    <n v="73156012"/>
    <s v="1f0e02c2-58c3-49ea-92a8-70ef1e805b65"/>
    <d v="2021-01-21T12:59:09"/>
    <n v="184"/>
    <m/>
    <n v="-1"/>
    <m/>
    <m/>
    <s v="202101191358"/>
    <n v="4993"/>
    <s v="nsenumerator"/>
    <n v="569832"/>
  </r>
  <r>
    <s v="2021-01-21T11:27:06.143+03:00"/>
    <s v="2021-01-21T11:36:18.928+03:00"/>
    <m/>
    <s v="رانيا سريو"/>
    <x v="1"/>
    <m/>
    <d v="2021-01-21T00:00:00"/>
    <s v="Harim"/>
    <s v="Health sector"/>
    <s v="Yes"/>
    <n v="22"/>
    <s v="18-30 Years"/>
    <s v="Male"/>
    <s v="Married"/>
    <s v="Host"/>
    <m/>
    <n v="1"/>
    <n v="0"/>
    <s v="Yes"/>
    <n v="0"/>
    <n v="1"/>
    <n v="0"/>
    <s v="1"/>
    <n v="0"/>
    <s v="1"/>
    <n v="0"/>
    <n v="1"/>
    <n v="4"/>
    <n v="0"/>
    <n v="0"/>
    <n v="1"/>
    <n v="300"/>
    <n v="400"/>
    <n v="100"/>
    <s v="الاب يعمل في منظمة srd"/>
    <m/>
    <s v="Hospital Primary health care facility Emergency services-ambulance"/>
    <b v="1"/>
    <b v="1"/>
    <m/>
    <b v="1"/>
    <m/>
    <m/>
    <m/>
    <m/>
    <n v="30"/>
    <s v="Walking"/>
    <m/>
    <s v="Yes"/>
    <s v="Everything is available"/>
    <s v="Inaccessible due to cost Expired medicine"/>
    <m/>
    <m/>
    <m/>
    <b v="1"/>
    <m/>
    <m/>
    <b v="1"/>
    <m/>
    <m/>
    <m/>
    <m/>
    <s v="Yes"/>
    <s v="Yes"/>
    <s v="لقد زارتني منظمة sda وتحدثت معي عن الليشمانيا والكوفيد"/>
    <s v="No"/>
    <m/>
    <s v="Yes"/>
    <s v="Yes"/>
    <m/>
    <s v="Yes"/>
    <s v="Yes"/>
    <m/>
    <m/>
    <m/>
    <m/>
    <m/>
    <m/>
    <m/>
    <m/>
    <m/>
    <m/>
    <m/>
    <s v="Non communicable diseases (NCD) drugs (chronic, cardiac, diabetes, hyper-tension, asthma) Antibiotic"/>
    <b v="1"/>
    <m/>
    <m/>
    <b v="1"/>
    <m/>
    <m/>
    <m/>
    <m/>
    <s v="Yes"/>
    <m/>
    <m/>
    <m/>
    <m/>
    <m/>
    <m/>
    <m/>
    <m/>
    <m/>
    <s v="Hospital for normal delivery Hospital for surgery/ C-section At private primary health care centre/hospital"/>
    <m/>
    <m/>
    <m/>
    <m/>
    <b v="1"/>
    <b v="1"/>
    <b v="1"/>
    <m/>
    <m/>
    <m/>
    <m/>
    <m/>
    <m/>
    <m/>
    <m/>
    <m/>
    <m/>
    <m/>
    <m/>
    <m/>
    <m/>
    <m/>
    <m/>
    <s v="Yes – I have"/>
    <s v="Regular"/>
    <s v="Weekly"/>
    <m/>
    <s v="Cereals or tubers (maize, porridge, rice, pasta, bread, rice, bulger, frikeh, kaak, pasta, indomy (noodles), manakish, thick grain-based porridge, potatoes, etc) Vegetables (including leafy vegetables) Meat, Poultry, Offal (beef, goat, lamb, poultry), etc)"/>
    <b v="1"/>
    <m/>
    <b v="1"/>
    <m/>
    <b v="1"/>
    <m/>
    <m/>
    <m/>
    <m/>
    <m/>
    <m/>
    <n v="3"/>
    <s v="not divers"/>
    <s v="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
    <b v="1"/>
    <m/>
    <m/>
    <m/>
    <b v="1"/>
    <b v="1"/>
    <b v="1"/>
    <m/>
    <m/>
    <m/>
    <b v="1"/>
    <n v="5"/>
    <s v="diverse"/>
    <s v="Yes"/>
    <m/>
    <s v="High food prices/no money to buy Child will not eat certain foods"/>
    <m/>
    <b v="1"/>
    <m/>
    <m/>
    <m/>
    <b v="1"/>
    <m/>
    <m/>
    <s v="Yes"/>
    <m/>
    <s v="No"/>
    <m/>
    <m/>
    <m/>
    <m/>
    <m/>
    <m/>
    <m/>
    <s v="No – my children don't need this"/>
    <s v="Yes"/>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0b67c09-7fee-47c8-ab29-aac793584e66"/>
    <n v="73156013"/>
    <s v="30b67c09-7fee-47c8-ab29-aac793584e66"/>
    <d v="2021-01-21T12:59:10"/>
    <n v="185"/>
    <m/>
    <n v="-1"/>
    <m/>
    <m/>
    <s v="202101191358"/>
    <n v="552"/>
    <s v="nsenumerator"/>
    <n v="569832"/>
  </r>
  <r>
    <s v="2021-01-21T11:58:30.051+03:00"/>
    <s v="2021-01-21T12:08:26.300+03:00"/>
    <m/>
    <s v="رانيا سريو"/>
    <x v="1"/>
    <m/>
    <d v="2021-01-21T00:00:00"/>
    <s v="Harim"/>
    <s v="Health sector"/>
    <s v="Yes"/>
    <n v="40"/>
    <s v="31-50 Years"/>
    <s v="Male"/>
    <s v="Widowed"/>
    <s v="Host"/>
    <m/>
    <n v="1"/>
    <n v="0"/>
    <s v="Yes"/>
    <n v="0"/>
    <n v="1"/>
    <n v="0"/>
    <s v="1"/>
    <n v="0"/>
    <s v="1"/>
    <n v="0"/>
    <n v="1"/>
    <n v="4"/>
    <n v="0"/>
    <n v="0"/>
    <n v="1"/>
    <n v="300"/>
    <n v="500"/>
    <n v="200"/>
    <s v="الاب يعمل بالحدادة"/>
    <m/>
    <s v="Hospital Emergency services-ambulance Specialist services"/>
    <b v="1"/>
    <m/>
    <b v="1"/>
    <b v="1"/>
    <m/>
    <m/>
    <m/>
    <m/>
    <n v="70"/>
    <s v="Motorcycle"/>
    <m/>
    <s v="Yes"/>
    <s v="نحتاج مشفى لعلاج الامراض الخطيرة كالسىطان والتهاب الكبد_x000a_"/>
    <s v="Inaccessible due to cost Some types of medicines are not available in the market"/>
    <b v="1"/>
    <m/>
    <m/>
    <b v="1"/>
    <m/>
    <m/>
    <m/>
    <m/>
    <m/>
    <m/>
    <m/>
    <s v="Yes"/>
    <s v="Yes"/>
    <s v="زارتني منظمة dsa"/>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s v="Vegetables (including leafy vegetables) Meat, Poultry, Offal (beef, goat, lamb, poultry), etc) Sugar, Honey, sugar products Oil/Fat (oils, fats, butter, ghee etc) Condiments (spices, tea, coffee, sauces etc) or other miscellaneous food"/>
    <m/>
    <m/>
    <b v="1"/>
    <m/>
    <b v="1"/>
    <m/>
    <m/>
    <m/>
    <b v="1"/>
    <b v="1"/>
    <b v="1"/>
    <n v="5"/>
    <s v="diverse"/>
    <s v="Meat, Poultry, Offal (beef, goat, lamb, poultry), etc) Vegetables (including leafy vegetables) Milk and Milk Products (milk, yoghurt, cheese, etc) Sugar, Honey, sugar products Oil/Fat (oils, fats, butter, ghee etc)"/>
    <m/>
    <m/>
    <b v="1"/>
    <m/>
    <b v="1"/>
    <m/>
    <b v="1"/>
    <m/>
    <b v="1"/>
    <b v="1"/>
    <m/>
    <n v="5"/>
    <s v="diverse"/>
    <s v="Yes"/>
    <m/>
    <s v="High food prices/no money to buy Market is not safe"/>
    <m/>
    <b v="1"/>
    <m/>
    <b v="1"/>
    <m/>
    <m/>
    <m/>
    <m/>
    <s v="Yes"/>
    <m/>
    <s v="No"/>
    <m/>
    <m/>
    <m/>
    <m/>
    <m/>
    <m/>
    <m/>
    <s v="No – my children don't need this"/>
    <s v="No"/>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ecc73447-919c-4c7b-b0bf-f7791f9ada14"/>
    <n v="73156014"/>
    <s v="ecc73447-919c-4c7b-b0bf-f7791f9ada14"/>
    <d v="2021-01-21T12:59:10"/>
    <n v="186"/>
    <m/>
    <n v="-1"/>
    <m/>
    <m/>
    <s v="202101191358"/>
    <n v="596"/>
    <s v="nsenumerator"/>
    <n v="569832"/>
  </r>
  <r>
    <s v="2021-01-21T09:48:09.332+03:00"/>
    <s v="2021-01-21T11:03:11.369+03:00"/>
    <s v="0"/>
    <s v="زكرياعباس"/>
    <x v="1"/>
    <m/>
    <d v="2021-01-21T00:00:00"/>
    <s v="Hazano"/>
    <s v="All"/>
    <s v="Yes"/>
    <n v="66"/>
    <s v="Elderly&gt;60"/>
    <s v="Female"/>
    <s v="Married"/>
    <s v="IDP"/>
    <d v="2018-01-07T00:00:00"/>
    <n v="1"/>
    <n v="1"/>
    <s v="Yes"/>
    <n v="0"/>
    <n v="0"/>
    <n v="0"/>
    <s v="0"/>
    <n v="2"/>
    <s v="2"/>
    <n v="0"/>
    <n v="2"/>
    <n v="10"/>
    <n v="0"/>
    <n v="0"/>
    <n v="3"/>
    <n v="1500"/>
    <n v="200"/>
    <n v="-1300"/>
    <s v="معونات"/>
    <m/>
    <s v="Primary health care facility"/>
    <m/>
    <b v="1"/>
    <m/>
    <m/>
    <m/>
    <m/>
    <m/>
    <m/>
    <n v="15"/>
    <s v="Walking"/>
    <m/>
    <s v="Yes"/>
    <s v="Do not know"/>
    <s v="Inaccessible due to cost"/>
    <m/>
    <m/>
    <m/>
    <b v="1"/>
    <m/>
    <m/>
    <m/>
    <m/>
    <m/>
    <m/>
    <m/>
    <s v="Yes"/>
    <s v="Yes"/>
    <s v="نرجوا دعم اكثر"/>
    <s v="Yes"/>
    <s v="لامانع عن طريق التواصل الاجتماعي"/>
    <s v="Yes"/>
    <s v="Yes"/>
    <m/>
    <s v="Yes"/>
    <s v="Yes"/>
    <m/>
    <m/>
    <m/>
    <m/>
    <m/>
    <m/>
    <m/>
    <m/>
    <m/>
    <m/>
    <m/>
    <s v="Drugs are mostly available"/>
    <m/>
    <m/>
    <m/>
    <m/>
    <m/>
    <m/>
    <b v="1"/>
    <m/>
    <s v="Yes"/>
    <m/>
    <m/>
    <m/>
    <m/>
    <m/>
    <m/>
    <m/>
    <m/>
    <m/>
    <s v="Hospital for normal delivery"/>
    <m/>
    <m/>
    <m/>
    <m/>
    <m/>
    <b v="1"/>
    <m/>
    <m/>
    <m/>
    <m/>
    <m/>
    <m/>
    <m/>
    <m/>
    <m/>
    <m/>
    <m/>
    <m/>
    <m/>
    <m/>
    <m/>
    <m/>
    <m/>
    <s v="Yes – someone in my household has"/>
    <s v="Regular"/>
    <s v="More than that"/>
    <s v="لايوجد فتره محدده"/>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not divers"/>
    <m/>
    <m/>
    <m/>
    <m/>
    <m/>
    <m/>
    <m/>
    <m/>
    <m/>
    <m/>
    <m/>
    <m/>
    <m/>
    <m/>
    <s v="Yes"/>
    <m/>
    <s v="High food prices/no money to buy"/>
    <m/>
    <b v="1"/>
    <m/>
    <m/>
    <m/>
    <m/>
    <m/>
    <m/>
    <s v="Yes"/>
    <m/>
    <s v="No"/>
    <m/>
    <m/>
    <m/>
    <m/>
    <m/>
    <m/>
    <m/>
    <m/>
    <m/>
    <m/>
    <m/>
    <m/>
    <s v="0"/>
    <s v="1"/>
    <s v="Yes"/>
    <m/>
    <m/>
    <s v="Yes, - high severity (impairing daily activities)"/>
    <s v="Yes"/>
    <s v="Financial issues"/>
    <m/>
    <b v="1"/>
    <m/>
    <m/>
    <m/>
    <m/>
    <m/>
    <m/>
    <s v="No, but we need one"/>
    <m/>
    <s v="Fear Anger Problems sleeping"/>
    <b v="1"/>
    <b v="1"/>
    <m/>
    <m/>
    <m/>
    <m/>
    <m/>
    <m/>
    <m/>
    <b v="1"/>
    <m/>
    <m/>
    <m/>
    <m/>
    <m/>
    <m/>
    <m/>
    <m/>
    <s v="Children Adult Women"/>
    <b v="1"/>
    <m/>
    <b v="1"/>
    <m/>
    <s v="لااعرف"/>
    <s v="Speaking to a family member Prayer"/>
    <b v="1"/>
    <m/>
    <m/>
    <b v="1"/>
    <m/>
    <m/>
    <m/>
    <m/>
    <m/>
    <m/>
    <m/>
    <s v="Lack of awareness of the services"/>
    <m/>
    <m/>
    <m/>
    <m/>
    <b v="1"/>
    <m/>
    <m/>
    <m/>
    <m/>
    <s v="Yes"/>
    <m/>
    <s v="All services are accessible"/>
    <m/>
    <m/>
    <m/>
    <m/>
    <m/>
    <b v="1"/>
    <m/>
    <m/>
    <m/>
    <s v="All services are accessible"/>
    <m/>
    <m/>
    <m/>
    <m/>
    <m/>
    <b v="1"/>
    <m/>
    <m/>
    <m/>
    <s v="No"/>
    <s v="لا يجوز"/>
    <s v="Kidnapping School dropout"/>
    <b v="1"/>
    <m/>
    <m/>
    <b v="1"/>
    <m/>
    <m/>
    <m/>
    <m/>
    <m/>
    <m/>
    <m/>
    <m/>
    <m/>
    <m/>
    <m/>
    <m/>
    <m/>
    <m/>
    <m/>
    <s v="Parents Relatives"/>
    <m/>
    <m/>
    <m/>
    <m/>
    <b v="1"/>
    <b v="1"/>
    <m/>
    <m/>
    <m/>
    <m/>
    <m/>
    <m/>
    <m/>
    <m/>
    <s v="Quraan Hand crafts"/>
    <m/>
    <b v="1"/>
    <b v="1"/>
    <m/>
    <m/>
    <m/>
    <m/>
    <m/>
    <m/>
    <s v="Children who have been associated with fighting forces"/>
    <m/>
    <m/>
    <m/>
    <m/>
    <b v="1"/>
    <m/>
    <m/>
    <s v="Yes"/>
    <m/>
    <s v="No barriers"/>
    <m/>
    <m/>
    <m/>
    <m/>
    <m/>
    <m/>
    <m/>
    <m/>
    <b v="1"/>
    <m/>
    <s v="No"/>
    <m/>
    <m/>
    <m/>
    <m/>
    <m/>
    <s v="No"/>
    <m/>
    <s v="uuid:c4a27442-ea9d-4b5f-b9b8-b2dba231395c"/>
    <n v="73156031"/>
    <s v="c4a27442-ea9d-4b5f-b9b8-b2dba231395c"/>
    <d v="2021-01-21T12:59:56"/>
    <n v="187"/>
    <m/>
    <n v="-1"/>
    <m/>
    <m/>
    <s v="202101191358"/>
    <n v="4502"/>
    <s v="nsenumerator"/>
    <n v="569832"/>
  </r>
  <r>
    <s v="2021-01-21T09:27:49.528+02:00"/>
    <s v="2021-01-21T12:05:19.684+02:00"/>
    <s v="0"/>
    <s v="ريما طكو"/>
    <x v="1"/>
    <m/>
    <d v="2021-01-21T00:00:00"/>
    <s v="Harim"/>
    <s v="Health sector"/>
    <s v="Yes"/>
    <n v="26"/>
    <s v="18-30 Years"/>
    <s v="Male"/>
    <s v="Married"/>
    <s v="IDP"/>
    <d v="2018-02-01T00:00:00"/>
    <n v="0"/>
    <n v="1"/>
    <s v="Yes"/>
    <n v="0"/>
    <n v="1"/>
    <n v="0"/>
    <s v="1"/>
    <n v="1"/>
    <s v="2"/>
    <n v="0"/>
    <n v="2"/>
    <n v="6"/>
    <n v="1"/>
    <n v="0"/>
    <n v="0"/>
    <n v="500"/>
    <n v="0"/>
    <n v="-500"/>
    <m/>
    <s v="باعو سيارة وعم يصرفون منها"/>
    <s v="No services"/>
    <m/>
    <m/>
    <m/>
    <m/>
    <m/>
    <m/>
    <b v="1"/>
    <m/>
    <m/>
    <m/>
    <m/>
    <s v="No"/>
    <s v="مشفى"/>
    <s v="Some types of medicines are not available in the market Inaccessible due to cost Inaccessible due to transport or other logistical reason"/>
    <b v="1"/>
    <m/>
    <m/>
    <b v="1"/>
    <m/>
    <b v="1"/>
    <m/>
    <m/>
    <m/>
    <m/>
    <m/>
    <s v="Yes"/>
    <s v="Yes"/>
    <s v="معلومات عن كوفيد 19"/>
    <s v="No"/>
    <m/>
    <s v="Yes"/>
    <s v="Yes"/>
    <m/>
    <s v="Yes"/>
    <s v="Yes"/>
    <m/>
    <m/>
    <m/>
    <m/>
    <m/>
    <m/>
    <m/>
    <m/>
    <m/>
    <m/>
    <m/>
    <s v="Non communicable diseases (NCD) drugs (chronic, cardiac, diabetes, hyper-tension, asthma)"/>
    <b v="1"/>
    <m/>
    <m/>
    <m/>
    <m/>
    <m/>
    <m/>
    <m/>
    <s v="Yes"/>
    <m/>
    <m/>
    <m/>
    <m/>
    <m/>
    <m/>
    <m/>
    <m/>
    <m/>
    <s v="Hospital for surgery/ C-section"/>
    <m/>
    <m/>
    <m/>
    <m/>
    <m/>
    <m/>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
    <b v="1"/>
    <b v="1"/>
    <b v="1"/>
    <m/>
    <m/>
    <b v="1"/>
    <m/>
    <m/>
    <m/>
    <b v="1"/>
    <b v="1"/>
    <n v="6"/>
    <s v="diverse"/>
    <s v="Yes"/>
    <m/>
    <s v="High food prices/no money to buy"/>
    <m/>
    <b v="1"/>
    <m/>
    <m/>
    <m/>
    <m/>
    <m/>
    <m/>
    <s v="Yes"/>
    <m/>
    <s v="No"/>
    <m/>
    <m/>
    <m/>
    <m/>
    <m/>
    <m/>
    <m/>
    <s v="No – my children don't need this"/>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1cc890c-93b0-4bdc-9a82-b2dda8c17f9c"/>
    <n v="73156032"/>
    <s v="c1cc890c-93b0-4bdc-9a82-b2dda8c17f9c"/>
    <d v="2021-01-21T12:59:56"/>
    <n v="188"/>
    <m/>
    <n v="-1"/>
    <m/>
    <m/>
    <s v="202101191358"/>
    <n v="9450"/>
    <s v="nsenumerator"/>
    <n v="569832"/>
  </r>
  <r>
    <s v="2021-01-21T11:50:47.969+03:00"/>
    <s v="2021-01-21T12:40:36.075+03:00"/>
    <m/>
    <s v="زكرياعباس"/>
    <x v="1"/>
    <m/>
    <d v="2021-01-21T00:00:00"/>
    <s v="Hazano"/>
    <s v="All"/>
    <s v="Yes"/>
    <n v="52"/>
    <s v="51-60 Years"/>
    <s v="Female"/>
    <s v="Married"/>
    <s v="IDP"/>
    <d v="2019-01-09T00:00:00"/>
    <n v="2"/>
    <n v="0"/>
    <s v="Yes"/>
    <n v="0"/>
    <n v="2"/>
    <n v="4"/>
    <s v="6"/>
    <n v="4"/>
    <s v="10"/>
    <n v="0"/>
    <n v="10"/>
    <n v="15"/>
    <n v="0"/>
    <n v="0"/>
    <n v="1"/>
    <n v="500"/>
    <n v="250"/>
    <n v="-250"/>
    <s v="معونات_x000a_عمل حر"/>
    <m/>
    <s v="Primary health care facility"/>
    <m/>
    <b v="1"/>
    <m/>
    <m/>
    <m/>
    <m/>
    <m/>
    <m/>
    <n v="12"/>
    <s v="Walking"/>
    <m/>
    <s v="Yes"/>
    <s v="Do not know"/>
    <s v="Inaccessible due to cost"/>
    <m/>
    <m/>
    <m/>
    <b v="1"/>
    <m/>
    <m/>
    <m/>
    <m/>
    <m/>
    <m/>
    <m/>
    <s v="Yes"/>
    <s v="Yes"/>
    <s v="معلومات مفيده"/>
    <s v="Yes"/>
    <s v="تواصل اجتماعي"/>
    <s v="Yes"/>
    <s v="Yes"/>
    <m/>
    <s v="Yes"/>
    <s v="Yes"/>
    <m/>
    <m/>
    <m/>
    <m/>
    <m/>
    <m/>
    <m/>
    <m/>
    <m/>
    <m/>
    <m/>
    <s v="I don't know"/>
    <m/>
    <m/>
    <m/>
    <m/>
    <m/>
    <b v="1"/>
    <m/>
    <m/>
    <s v="Yes"/>
    <m/>
    <m/>
    <m/>
    <m/>
    <m/>
    <m/>
    <m/>
    <m/>
    <m/>
    <s v="Hospital for normal delivery"/>
    <m/>
    <m/>
    <m/>
    <m/>
    <m/>
    <b v="1"/>
    <m/>
    <m/>
    <m/>
    <m/>
    <m/>
    <m/>
    <m/>
    <m/>
    <m/>
    <m/>
    <m/>
    <m/>
    <m/>
    <m/>
    <m/>
    <m/>
    <m/>
    <s v="Yes – someone in my household has"/>
    <s v="One Time"/>
    <m/>
    <m/>
    <s v="Legumes and nuts e.g. hommos, fouls, beans, chick peas, lentils Vegetables (including leafy vegetables) Fruit (all types) Milk and Milk Products (milk, yoghurt, cheese, etc) Oil/Fat (oils, fats, butter, ghee etc) Condiments (spices, tea, coffee, sauces etc) or other miscellaneous food"/>
    <m/>
    <b v="1"/>
    <b v="1"/>
    <b v="1"/>
    <m/>
    <m/>
    <b v="1"/>
    <m/>
    <m/>
    <b v="1"/>
    <b v="1"/>
    <n v="6"/>
    <s v="diverse"/>
    <s v="Legumes and nuts e.g. hommos, fouls, beans, chick peas, lentils Vegetables (including leafy vegetables) Fruit (all types) Oil/Fat (oils, fats, butter, ghee etc) Condiments (spices, tea, coffee, sauces etc) or other miscellaneous food"/>
    <m/>
    <b v="1"/>
    <b v="1"/>
    <b v="1"/>
    <m/>
    <m/>
    <m/>
    <m/>
    <m/>
    <b v="1"/>
    <b v="1"/>
    <n v="5"/>
    <s v="diverse"/>
    <s v="Yes"/>
    <m/>
    <s v="High food prices/no money to buy"/>
    <m/>
    <b v="1"/>
    <m/>
    <m/>
    <m/>
    <m/>
    <m/>
    <m/>
    <s v="Yes"/>
    <m/>
    <s v="No"/>
    <m/>
    <m/>
    <m/>
    <m/>
    <m/>
    <m/>
    <m/>
    <s v="No – my children don't need this"/>
    <s v="No"/>
    <m/>
    <m/>
    <m/>
    <s v="2"/>
    <s v="2"/>
    <s v="No"/>
    <s v="No - no difficulty"/>
    <s v="No - no difficulty"/>
    <m/>
    <m/>
    <m/>
    <m/>
    <m/>
    <m/>
    <m/>
    <m/>
    <m/>
    <m/>
    <m/>
    <m/>
    <m/>
    <s v="Fear Anger Problems sleeping Econimic"/>
    <b v="1"/>
    <b v="1"/>
    <m/>
    <m/>
    <b v="1"/>
    <m/>
    <m/>
    <m/>
    <m/>
    <b v="1"/>
    <m/>
    <m/>
    <m/>
    <m/>
    <m/>
    <m/>
    <m/>
    <m/>
    <s v="Elderly Adult Women"/>
    <b v="1"/>
    <m/>
    <m/>
    <b v="1"/>
    <s v="لااعلم"/>
    <s v="Prayer Smoking Speaking to a family member"/>
    <b v="1"/>
    <m/>
    <m/>
    <b v="1"/>
    <m/>
    <m/>
    <b v="1"/>
    <m/>
    <m/>
    <m/>
    <m/>
    <s v="Security Lack of awareness of the services"/>
    <m/>
    <b v="1"/>
    <m/>
    <m/>
    <b v="1"/>
    <m/>
    <m/>
    <m/>
    <m/>
    <s v="Yes"/>
    <m/>
    <s v="All services are accessible"/>
    <m/>
    <m/>
    <m/>
    <m/>
    <m/>
    <b v="1"/>
    <m/>
    <m/>
    <m/>
    <s v="All services are accessible"/>
    <m/>
    <m/>
    <m/>
    <m/>
    <m/>
    <b v="1"/>
    <m/>
    <m/>
    <m/>
    <s v="Yes"/>
    <m/>
    <s v="Kidnapping School dropout Neglect"/>
    <b v="1"/>
    <m/>
    <m/>
    <b v="1"/>
    <m/>
    <m/>
    <m/>
    <m/>
    <b v="1"/>
    <m/>
    <m/>
    <m/>
    <m/>
    <m/>
    <m/>
    <m/>
    <m/>
    <m/>
    <m/>
    <s v="Siblings Parents Relatives"/>
    <m/>
    <b v="1"/>
    <m/>
    <m/>
    <b v="1"/>
    <b v="1"/>
    <m/>
    <m/>
    <m/>
    <m/>
    <m/>
    <m/>
    <m/>
    <m/>
    <s v="Hand crafts Quraan"/>
    <m/>
    <b v="1"/>
    <b v="1"/>
    <m/>
    <m/>
    <m/>
    <m/>
    <m/>
    <m/>
    <s v="Orphans living in the community"/>
    <m/>
    <m/>
    <b v="1"/>
    <m/>
    <m/>
    <m/>
    <m/>
    <s v="Yes"/>
    <m/>
    <s v="No services"/>
    <m/>
    <m/>
    <m/>
    <m/>
    <m/>
    <b v="1"/>
    <m/>
    <m/>
    <m/>
    <m/>
    <s v="No"/>
    <m/>
    <m/>
    <m/>
    <m/>
    <m/>
    <s v="No"/>
    <m/>
    <s v="uuid:fcdea512-2a02-401f-bdad-6ca5220c5892"/>
    <n v="73156033"/>
    <s v="fcdea512-2a02-401f-bdad-6ca5220c5892"/>
    <d v="2021-01-21T12:59:56"/>
    <n v="189"/>
    <m/>
    <n v="-1"/>
    <m/>
    <m/>
    <s v="202101191358"/>
    <n v="2989"/>
    <s v="nsenumerator"/>
    <n v="569832"/>
  </r>
  <r>
    <s v="2021-01-21T10:07:54.170+02:00"/>
    <s v="2021-01-21T11:58:51.102+02:00"/>
    <s v="0"/>
    <s v="ريما طكو"/>
    <x v="1"/>
    <m/>
    <d v="2021-01-21T00:00:00"/>
    <s v="Harim"/>
    <s v="Health sector"/>
    <s v="Yes"/>
    <n v="57"/>
    <s v="51-60 Years"/>
    <s v="Male"/>
    <s v="Married"/>
    <s v="IDP"/>
    <d v="2016-06-06T00:00:00"/>
    <n v="0"/>
    <n v="1"/>
    <s v="Yes"/>
    <n v="0"/>
    <n v="0"/>
    <n v="0"/>
    <s v="0"/>
    <n v="0"/>
    <s v="0"/>
    <n v="1"/>
    <n v="1"/>
    <n v="3"/>
    <n v="2"/>
    <n v="0"/>
    <n v="0"/>
    <n v="1200"/>
    <n v="0"/>
    <n v="-1200"/>
    <m/>
    <s v="NGO support (including food buskets)"/>
    <s v="No services"/>
    <m/>
    <m/>
    <m/>
    <m/>
    <m/>
    <m/>
    <b v="1"/>
    <m/>
    <m/>
    <m/>
    <m/>
    <s v="No"/>
    <s v="مستشفى"/>
    <s v="Inaccessible due to cost"/>
    <m/>
    <m/>
    <m/>
    <b v="1"/>
    <m/>
    <m/>
    <m/>
    <m/>
    <m/>
    <m/>
    <m/>
    <s v="Do not know"/>
    <m/>
    <m/>
    <m/>
    <m/>
    <s v="Yes"/>
    <s v="Yes"/>
    <m/>
    <s v="Yes"/>
    <s v="Yes"/>
    <m/>
    <m/>
    <m/>
    <m/>
    <m/>
    <m/>
    <m/>
    <m/>
    <m/>
    <m/>
    <m/>
    <s v="Non communicable diseases (NCD) drugs (chronic, cardiac, diabetes, hyper-tension, asthma)"/>
    <b v="1"/>
    <m/>
    <m/>
    <m/>
    <m/>
    <m/>
    <m/>
    <m/>
    <s v="Yes"/>
    <m/>
    <m/>
    <m/>
    <m/>
    <m/>
    <m/>
    <m/>
    <m/>
    <m/>
    <s v="Hospital for surgery/ C-section"/>
    <m/>
    <m/>
    <m/>
    <m/>
    <m/>
    <m/>
    <b v="1"/>
    <m/>
    <m/>
    <m/>
    <m/>
    <m/>
    <m/>
    <m/>
    <m/>
    <m/>
    <m/>
    <m/>
    <m/>
    <m/>
    <m/>
    <m/>
    <m/>
    <s v="I don't know"/>
    <m/>
    <m/>
    <m/>
    <m/>
    <m/>
    <m/>
    <m/>
    <m/>
    <m/>
    <m/>
    <m/>
    <m/>
    <m/>
    <m/>
    <m/>
    <m/>
    <m/>
    <m/>
    <m/>
    <m/>
    <m/>
    <m/>
    <m/>
    <m/>
    <m/>
    <m/>
    <m/>
    <m/>
    <m/>
    <m/>
    <m/>
    <s v="Do not know"/>
    <m/>
    <s v="High food prices/no money to buy"/>
    <m/>
    <b v="1"/>
    <m/>
    <m/>
    <m/>
    <m/>
    <m/>
    <m/>
    <s v="Yes"/>
    <m/>
    <s v="Yes"/>
    <s v="High food prices/no money to buy"/>
    <b v="1"/>
    <m/>
    <m/>
    <m/>
    <m/>
    <m/>
    <m/>
    <m/>
    <m/>
    <m/>
    <m/>
    <s v="0"/>
    <s v="0"/>
    <s v="No"/>
    <s v="Yes – a lot of difficulty"/>
    <s v="No - no difficulty"/>
    <s v="Yes, - high severity (impair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11e0adb-85d5-4dbd-ba89-1de527d9745d"/>
    <n v="73156034"/>
    <s v="c11e0adb-85d5-4dbd-ba89-1de527d9745d"/>
    <d v="2021-01-21T12:59:56"/>
    <n v="190"/>
    <m/>
    <n v="-1"/>
    <m/>
    <m/>
    <s v="202101191358"/>
    <n v="6657"/>
    <s v="nsenumerator"/>
    <n v="569832"/>
  </r>
  <r>
    <s v="2021-01-21T13:13:52.246+03:00"/>
    <s v="2021-01-21T13:59:03.278+03:00"/>
    <m/>
    <s v="زكرياعباس"/>
    <x v="1"/>
    <m/>
    <d v="2021-01-21T00:00:00"/>
    <s v="Hazano"/>
    <s v="All"/>
    <s v="Yes"/>
    <n v="28"/>
    <s v="18-30 Years"/>
    <s v="Female"/>
    <s v="Married"/>
    <s v="Host"/>
    <m/>
    <n v="1"/>
    <n v="1"/>
    <s v="Yes"/>
    <n v="0"/>
    <n v="1"/>
    <n v="1"/>
    <s v="2"/>
    <n v="0"/>
    <s v="2"/>
    <n v="1"/>
    <n v="3"/>
    <n v="5"/>
    <n v="1"/>
    <n v="0"/>
    <n v="0"/>
    <n v="1000"/>
    <n v="400"/>
    <n v="-600"/>
    <s v="معونات_x000a_مساعدات"/>
    <m/>
    <s v="Primary health care facility"/>
    <m/>
    <b v="1"/>
    <m/>
    <m/>
    <m/>
    <m/>
    <m/>
    <m/>
    <n v="10"/>
    <s v="Walking"/>
    <m/>
    <s v="Yes"/>
    <s v="Do not know"/>
    <s v="Inaccessible due to cost"/>
    <m/>
    <m/>
    <m/>
    <b v="1"/>
    <m/>
    <m/>
    <m/>
    <m/>
    <m/>
    <m/>
    <m/>
    <s v="Yes"/>
    <s v="Yes"/>
    <s v="عدد زيارات اكثر"/>
    <s v="No"/>
    <m/>
    <s v="No"/>
    <m/>
    <s v="Did not identify the diseas"/>
    <m/>
    <m/>
    <m/>
    <m/>
    <m/>
    <m/>
    <m/>
    <m/>
    <m/>
    <m/>
    <m/>
    <m/>
    <m/>
    <s v="Drugs are mostly available"/>
    <m/>
    <m/>
    <m/>
    <m/>
    <m/>
    <m/>
    <b v="1"/>
    <m/>
    <s v="Yes"/>
    <m/>
    <m/>
    <m/>
    <m/>
    <m/>
    <m/>
    <m/>
    <m/>
    <m/>
    <s v="Hospital for surgery/ C-section"/>
    <m/>
    <m/>
    <m/>
    <m/>
    <m/>
    <m/>
    <b v="1"/>
    <m/>
    <m/>
    <m/>
    <m/>
    <m/>
    <m/>
    <m/>
    <m/>
    <m/>
    <m/>
    <m/>
    <m/>
    <m/>
    <m/>
    <m/>
    <m/>
    <s v="Yes – someone in my household has"/>
    <s v="One Time"/>
    <m/>
    <m/>
    <s v="Legumes and nuts e.g. hommos, fouls, beans, chick peas, lentils Milk and Milk Products (milk, yoghurt, cheese, etc) Eggs Condiments (spices, tea, coffee, sauces etc) or other miscellaneous food Oil/Fat (oils, fats, butter, ghee etc)"/>
    <m/>
    <b v="1"/>
    <m/>
    <m/>
    <m/>
    <m/>
    <b v="1"/>
    <b v="1"/>
    <m/>
    <b v="1"/>
    <b v="1"/>
    <n v="5"/>
    <s v="diverse"/>
    <s v="Milk and Milk Products (milk, yoghurt, cheese, etc) Vegetables (including leafy vegetables) Legumes and nuts e.g. hommos, fouls, beans, chick peas, lentils Oil/Fat (oils, fats, butter, ghee etc)"/>
    <m/>
    <b v="1"/>
    <b v="1"/>
    <m/>
    <m/>
    <m/>
    <b v="1"/>
    <m/>
    <m/>
    <b v="1"/>
    <m/>
    <n v="4"/>
    <s v="diverse"/>
    <s v="Yes"/>
    <m/>
    <s v="High food prices/no money to buy"/>
    <m/>
    <b v="1"/>
    <m/>
    <m/>
    <m/>
    <m/>
    <m/>
    <m/>
    <s v="Yes"/>
    <m/>
    <s v="No"/>
    <m/>
    <m/>
    <m/>
    <m/>
    <m/>
    <m/>
    <m/>
    <s v="No – my children don't need this"/>
    <s v="Yes"/>
    <m/>
    <m/>
    <m/>
    <s v="1"/>
    <s v="1"/>
    <s v="Yes"/>
    <m/>
    <m/>
    <s v="Yes, - high severity (highly impacting daily activities)"/>
    <s v="Yes"/>
    <s v="Financial issues"/>
    <m/>
    <b v="1"/>
    <m/>
    <m/>
    <m/>
    <m/>
    <m/>
    <m/>
    <s v="Yes"/>
    <s v="Yes"/>
    <s v="Inability to carry out work or daily tasks Econimic Fear"/>
    <b v="1"/>
    <m/>
    <m/>
    <m/>
    <b v="1"/>
    <m/>
    <m/>
    <m/>
    <m/>
    <m/>
    <m/>
    <b v="1"/>
    <m/>
    <m/>
    <m/>
    <m/>
    <m/>
    <m/>
    <s v="Elderly Children"/>
    <m/>
    <m/>
    <b v="1"/>
    <b v="1"/>
    <s v="طبيعتهم"/>
    <s v="Speaking to a family member Prayer Smoking"/>
    <b v="1"/>
    <m/>
    <m/>
    <b v="1"/>
    <m/>
    <m/>
    <b v="1"/>
    <m/>
    <m/>
    <m/>
    <m/>
    <s v="Lack of awareness of the services"/>
    <m/>
    <m/>
    <m/>
    <m/>
    <b v="1"/>
    <m/>
    <m/>
    <m/>
    <m/>
    <s v="Yes"/>
    <m/>
    <s v="All services are accessible"/>
    <m/>
    <m/>
    <m/>
    <m/>
    <m/>
    <b v="1"/>
    <m/>
    <m/>
    <m/>
    <s v="All services are accessible"/>
    <m/>
    <m/>
    <m/>
    <m/>
    <m/>
    <b v="1"/>
    <m/>
    <m/>
    <m/>
    <s v="No"/>
    <s v="الوضع غير أمن"/>
    <s v="Kidnapping School dropout Neglect Being orphaned or losing care"/>
    <b v="1"/>
    <m/>
    <m/>
    <b v="1"/>
    <m/>
    <m/>
    <m/>
    <m/>
    <b v="1"/>
    <m/>
    <b v="1"/>
    <m/>
    <m/>
    <m/>
    <m/>
    <m/>
    <m/>
    <m/>
    <m/>
    <s v="Siblings Parents Women and Child support centers Community/social workers"/>
    <m/>
    <b v="1"/>
    <m/>
    <m/>
    <b v="1"/>
    <m/>
    <m/>
    <b v="1"/>
    <m/>
    <b v="1"/>
    <m/>
    <m/>
    <m/>
    <m/>
    <s v="Sport activity Quraan Awareness / educational activities / psychosocial support"/>
    <b v="1"/>
    <b v="1"/>
    <m/>
    <m/>
    <b v="1"/>
    <m/>
    <m/>
    <m/>
    <m/>
    <s v="Orphans living in the community Children who have been associated with fighting forces"/>
    <m/>
    <m/>
    <b v="1"/>
    <m/>
    <b v="1"/>
    <m/>
    <m/>
    <s v="Yes"/>
    <m/>
    <s v="No services"/>
    <m/>
    <m/>
    <m/>
    <m/>
    <m/>
    <b v="1"/>
    <m/>
    <m/>
    <m/>
    <m/>
    <s v="No"/>
    <m/>
    <m/>
    <s v="No"/>
    <m/>
    <m/>
    <s v="Yes"/>
    <s v="من اجل العيش"/>
    <s v="uuid:df02ac31-362c-416a-9397-a93ced4a149f"/>
    <n v="73156035"/>
    <s v="df02ac31-362c-416a-9397-a93ced4a149f"/>
    <d v="2021-01-21T12:59:57"/>
    <n v="191"/>
    <m/>
    <n v="-1"/>
    <m/>
    <m/>
    <s v="202101191358"/>
    <n v="2711"/>
    <s v="nsenumerator"/>
    <n v="569832"/>
  </r>
  <r>
    <s v="2021-01-21T10:21:56.557+02:00"/>
    <s v="2021-01-21T12:02:38.944+02:00"/>
    <s v="0"/>
    <s v="ريما طكو"/>
    <x v="1"/>
    <m/>
    <d v="2021-01-21T00:00:00"/>
    <s v="Harim"/>
    <s v="Health sector"/>
    <s v="Yes"/>
    <n v="59"/>
    <s v="51-60 Years"/>
    <s v="Male"/>
    <s v="Married"/>
    <s v="IDP"/>
    <d v="2016-03-01T00:00:00"/>
    <n v="1"/>
    <n v="1"/>
    <s v="Yes"/>
    <n v="0"/>
    <n v="1"/>
    <n v="0"/>
    <s v="1"/>
    <n v="1"/>
    <s v="2"/>
    <n v="0"/>
    <n v="2"/>
    <n v="7"/>
    <n v="0"/>
    <n v="0"/>
    <n v="1"/>
    <n v="500"/>
    <n v="150"/>
    <n v="-350"/>
    <s v="راتب الابن"/>
    <m/>
    <s v="No services"/>
    <m/>
    <m/>
    <m/>
    <m/>
    <m/>
    <m/>
    <b v="1"/>
    <m/>
    <m/>
    <m/>
    <m/>
    <s v="No"/>
    <s v="مركز صحي وأدوية"/>
    <s v="Most types of medicines are not available in the market Inaccessible due to cost"/>
    <m/>
    <b v="1"/>
    <m/>
    <b v="1"/>
    <m/>
    <m/>
    <m/>
    <m/>
    <m/>
    <m/>
    <m/>
    <s v="No"/>
    <m/>
    <m/>
    <m/>
    <m/>
    <s v="Yes"/>
    <s v="Yes"/>
    <m/>
    <s v="Yes"/>
    <s v="No"/>
    <s v="Most types of medicines are not available in the market Inaccessible due to cost"/>
    <m/>
    <b v="1"/>
    <m/>
    <b v="1"/>
    <m/>
    <m/>
    <m/>
    <m/>
    <m/>
    <m/>
    <s v="Antibiotic"/>
    <m/>
    <m/>
    <m/>
    <b v="1"/>
    <m/>
    <m/>
    <m/>
    <m/>
    <s v="Yes"/>
    <m/>
    <m/>
    <m/>
    <m/>
    <m/>
    <m/>
    <m/>
    <m/>
    <m/>
    <s v="Hospital for surgery/ C-section"/>
    <m/>
    <m/>
    <m/>
    <m/>
    <m/>
    <m/>
    <b v="1"/>
    <m/>
    <m/>
    <m/>
    <m/>
    <m/>
    <m/>
    <m/>
    <m/>
    <m/>
    <m/>
    <m/>
    <m/>
    <m/>
    <m/>
    <m/>
    <m/>
    <s v="No – there is nothing like this in my community"/>
    <m/>
    <m/>
    <m/>
    <s v="Cereals or tubers (maize, porridge, rice, pasta, bread, rice, bulger, frikeh, kaak, pasta, indomy (noodles), manakish, thick grain-based porridge, potatoes, etc) Vegetables (including leafy vegetables) Legumes and nuts e.g. hommos, fouls, beans, chick peas, lentils Eggs Sugar, Honey, sugar products"/>
    <b v="1"/>
    <b v="1"/>
    <b v="1"/>
    <m/>
    <m/>
    <m/>
    <m/>
    <b v="1"/>
    <b v="1"/>
    <m/>
    <m/>
    <n v="5"/>
    <s v="diverse"/>
    <s v="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
    <b v="1"/>
    <b v="1"/>
    <m/>
    <m/>
    <m/>
    <m/>
    <m/>
    <b v="1"/>
    <b v="1"/>
    <b v="1"/>
    <b v="1"/>
    <n v="6"/>
    <s v="diverse"/>
    <s v="Yes"/>
    <m/>
    <s v="Market is too far High food prices/no money to buy"/>
    <m/>
    <b v="1"/>
    <b v="1"/>
    <m/>
    <m/>
    <m/>
    <m/>
    <m/>
    <s v="Yes"/>
    <m/>
    <s v="Yes"/>
    <s v="High food prices/no money to buy Market is too far"/>
    <b v="1"/>
    <b v="1"/>
    <m/>
    <m/>
    <m/>
    <m/>
    <s v="No – my children don't need this"/>
    <s v="Yes"/>
    <m/>
    <m/>
    <m/>
    <s v="1"/>
    <s v="1"/>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3e3ae2e-7aed-41fe-93f9-df621c070f4e"/>
    <n v="73156036"/>
    <s v="53e3ae2e-7aed-41fe-93f9-df621c070f4e"/>
    <d v="2021-01-21T12:59:57"/>
    <n v="192"/>
    <m/>
    <n v="-1"/>
    <m/>
    <m/>
    <s v="202101191358"/>
    <n v="6042"/>
    <s v="nsenumerator"/>
    <n v="569832"/>
  </r>
  <r>
    <s v="2021-01-21T14:06:56.952+03:00"/>
    <s v="2021-01-21T14:40:37.453+03:00"/>
    <m/>
    <s v="زكرياعباس"/>
    <x v="1"/>
    <m/>
    <d v="2021-01-21T00:00:00"/>
    <s v="Hazano"/>
    <s v="All"/>
    <s v="Yes"/>
    <n v="56"/>
    <s v="51-60 Years"/>
    <s v="Female"/>
    <s v="Married"/>
    <s v="Host"/>
    <m/>
    <n v="0"/>
    <n v="0"/>
    <s v="Yes"/>
    <n v="0"/>
    <n v="0"/>
    <n v="0"/>
    <s v="0"/>
    <n v="1"/>
    <s v="1"/>
    <n v="0"/>
    <n v="1"/>
    <n v="4"/>
    <n v="0"/>
    <n v="0"/>
    <n v="0"/>
    <n v="2000"/>
    <n v="1500"/>
    <n v="-500"/>
    <s v="عمل حر"/>
    <m/>
    <s v="Primary health care facility"/>
    <m/>
    <b v="1"/>
    <m/>
    <m/>
    <m/>
    <m/>
    <m/>
    <m/>
    <n v="5"/>
    <s v="Walking"/>
    <m/>
    <s v="Yes"/>
    <s v="بعض الاطباء الاختصاصين"/>
    <s v="Inaccessible due to cost"/>
    <m/>
    <m/>
    <m/>
    <b v="1"/>
    <m/>
    <m/>
    <m/>
    <m/>
    <m/>
    <m/>
    <m/>
    <s v="Do not know"/>
    <m/>
    <m/>
    <m/>
    <m/>
    <s v="Yes"/>
    <s v="Yes"/>
    <m/>
    <s v="Yes"/>
    <s v="Yes"/>
    <m/>
    <m/>
    <m/>
    <m/>
    <m/>
    <m/>
    <m/>
    <m/>
    <m/>
    <m/>
    <m/>
    <s v="I don't know"/>
    <m/>
    <m/>
    <m/>
    <m/>
    <m/>
    <b v="1"/>
    <m/>
    <m/>
    <s v="Do not know"/>
    <m/>
    <m/>
    <m/>
    <m/>
    <m/>
    <m/>
    <m/>
    <m/>
    <m/>
    <s v="Hospital for surgery/ C-section"/>
    <m/>
    <m/>
    <m/>
    <m/>
    <m/>
    <m/>
    <b v="1"/>
    <m/>
    <m/>
    <m/>
    <m/>
    <m/>
    <m/>
    <m/>
    <m/>
    <m/>
    <m/>
    <m/>
    <m/>
    <m/>
    <m/>
    <m/>
    <m/>
    <s v="No – this is not something me or anyone in my household would attend"/>
    <m/>
    <m/>
    <m/>
    <m/>
    <m/>
    <m/>
    <m/>
    <m/>
    <m/>
    <m/>
    <m/>
    <m/>
    <m/>
    <m/>
    <m/>
    <m/>
    <m/>
    <m/>
    <m/>
    <m/>
    <m/>
    <m/>
    <m/>
    <m/>
    <m/>
    <m/>
    <m/>
    <m/>
    <m/>
    <m/>
    <m/>
    <s v="Yes"/>
    <m/>
    <s v="High food prices/no money to buy"/>
    <m/>
    <b v="1"/>
    <m/>
    <m/>
    <m/>
    <m/>
    <m/>
    <m/>
    <s v="Yes"/>
    <m/>
    <s v="Do not know"/>
    <m/>
    <m/>
    <m/>
    <m/>
    <m/>
    <m/>
    <m/>
    <m/>
    <m/>
    <m/>
    <m/>
    <m/>
    <s v="0"/>
    <s v="0"/>
    <s v="Yes"/>
    <m/>
    <m/>
    <s v="Yes, - high severity (impairing daily activities)"/>
    <s v="Yes"/>
    <s v="Financial issues"/>
    <m/>
    <b v="1"/>
    <m/>
    <m/>
    <m/>
    <m/>
    <m/>
    <m/>
    <s v="No, but we need one"/>
    <m/>
    <s v="Fear Econimic Sadness Problems Concentrating"/>
    <b v="1"/>
    <m/>
    <b v="1"/>
    <m/>
    <b v="1"/>
    <m/>
    <m/>
    <m/>
    <m/>
    <m/>
    <m/>
    <m/>
    <b v="1"/>
    <m/>
    <m/>
    <m/>
    <m/>
    <m/>
    <s v="Children Adult Women"/>
    <b v="1"/>
    <m/>
    <b v="1"/>
    <m/>
    <s v="لااعرف"/>
    <s v="Smoking Prayer Speaking to a family member"/>
    <b v="1"/>
    <m/>
    <m/>
    <b v="1"/>
    <m/>
    <m/>
    <b v="1"/>
    <m/>
    <m/>
    <m/>
    <m/>
    <s v="Lack of awareness of the services"/>
    <m/>
    <m/>
    <m/>
    <m/>
    <b v="1"/>
    <m/>
    <m/>
    <m/>
    <m/>
    <s v="No"/>
    <s v="من اجل نظره المجتمع"/>
    <s v="All services are accessible"/>
    <m/>
    <m/>
    <m/>
    <m/>
    <m/>
    <b v="1"/>
    <m/>
    <m/>
    <m/>
    <s v="All services are accessible"/>
    <m/>
    <m/>
    <m/>
    <m/>
    <m/>
    <b v="1"/>
    <m/>
    <m/>
    <m/>
    <s v="Yes"/>
    <m/>
    <s v="Kidnapping Desire to join armed groups School dropout Neglect Being orphaned or losing care Psychological stress"/>
    <b v="1"/>
    <m/>
    <b v="1"/>
    <b v="1"/>
    <m/>
    <m/>
    <m/>
    <m/>
    <b v="1"/>
    <m/>
    <b v="1"/>
    <m/>
    <m/>
    <b v="1"/>
    <m/>
    <m/>
    <m/>
    <m/>
    <m/>
    <s v="Women and Child support centers Religious leaders Siblings Parents"/>
    <b v="1"/>
    <b v="1"/>
    <m/>
    <m/>
    <b v="1"/>
    <m/>
    <m/>
    <m/>
    <m/>
    <b v="1"/>
    <m/>
    <m/>
    <m/>
    <m/>
    <s v="Quraan Hand crafts"/>
    <m/>
    <b v="1"/>
    <b v="1"/>
    <m/>
    <m/>
    <m/>
    <m/>
    <m/>
    <m/>
    <s v="Orphans living in the community Children who have been associated with fighting forces"/>
    <m/>
    <m/>
    <b v="1"/>
    <m/>
    <b v="1"/>
    <m/>
    <m/>
    <s v="Yes"/>
    <m/>
    <s v="Do not know"/>
    <m/>
    <m/>
    <m/>
    <m/>
    <m/>
    <m/>
    <m/>
    <b v="1"/>
    <m/>
    <m/>
    <s v="No"/>
    <m/>
    <m/>
    <m/>
    <m/>
    <m/>
    <s v="No"/>
    <m/>
    <s v="uuid:50b8597c-b98b-4910-a3e8-40987e02c2ff"/>
    <n v="73156037"/>
    <s v="50b8597c-b98b-4910-a3e8-40987e02c2ff"/>
    <d v="2021-01-21T12:59:58"/>
    <n v="193"/>
    <m/>
    <n v="-1"/>
    <m/>
    <m/>
    <s v="202101191358"/>
    <n v="2021"/>
    <s v="nsenumerator"/>
    <n v="569832"/>
  </r>
  <r>
    <s v="2021-01-21T10:37:45.485+02:00"/>
    <s v="2021-01-21T12:02:11.300+02:00"/>
    <s v="0"/>
    <s v="ريما طكو"/>
    <x v="1"/>
    <m/>
    <d v="2021-01-21T00:00:00"/>
    <s v="Harim"/>
    <s v="Health sector"/>
    <s v="Yes"/>
    <n v="25"/>
    <s v="18-30 Years"/>
    <s v="Male"/>
    <s v="Married"/>
    <s v="IDP"/>
    <d v="2019-01-21T00:00:00"/>
    <n v="0"/>
    <n v="0"/>
    <s v="Yes"/>
    <n v="0"/>
    <n v="1"/>
    <n v="0"/>
    <s v="1"/>
    <n v="1"/>
    <s v="2"/>
    <n v="0"/>
    <n v="2"/>
    <n v="6"/>
    <n v="0"/>
    <n v="1"/>
    <n v="1"/>
    <n v="500"/>
    <n v="300"/>
    <n v="-200"/>
    <s v="الزوج يعمل مع الفصائل لديه راتب"/>
    <m/>
    <s v="No services"/>
    <m/>
    <m/>
    <m/>
    <m/>
    <m/>
    <m/>
    <b v="1"/>
    <m/>
    <m/>
    <m/>
    <m/>
    <s v="No"/>
    <s v="مركز صحي وأدوية"/>
    <s v="Inaccessible due to cost"/>
    <m/>
    <m/>
    <m/>
    <b v="1"/>
    <m/>
    <m/>
    <m/>
    <m/>
    <m/>
    <m/>
    <m/>
    <s v="No"/>
    <m/>
    <m/>
    <m/>
    <m/>
    <s v="Yes"/>
    <s v="Yes"/>
    <m/>
    <s v="Yes"/>
    <s v="No"/>
    <s v="Inaccessible due to cost Some types of medicines are not available in the market"/>
    <b v="1"/>
    <m/>
    <m/>
    <b v="1"/>
    <m/>
    <m/>
    <m/>
    <m/>
    <m/>
    <m/>
    <s v="Non communicable diseases (NCD) drugs (chronic, cardiac, diabetes, hyper-tension, asthma) Pediatric medicine Antibiotic"/>
    <b v="1"/>
    <b v="1"/>
    <m/>
    <b v="1"/>
    <m/>
    <m/>
    <m/>
    <m/>
    <s v="Yes"/>
    <m/>
    <m/>
    <m/>
    <m/>
    <m/>
    <m/>
    <m/>
    <m/>
    <m/>
    <s v="Hospital for surgery/ C-section"/>
    <m/>
    <m/>
    <m/>
    <m/>
    <m/>
    <m/>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Eggs Oil/Fat (oils, fats, butter, ghee etc)"/>
    <b v="1"/>
    <b v="1"/>
    <m/>
    <m/>
    <m/>
    <m/>
    <m/>
    <b v="1"/>
    <m/>
    <b v="1"/>
    <m/>
    <n v="4"/>
    <s v="diverse"/>
    <s v="Yes"/>
    <m/>
    <s v="High food prices/no money to buy"/>
    <m/>
    <b v="1"/>
    <m/>
    <m/>
    <m/>
    <m/>
    <m/>
    <m/>
    <s v="Yes"/>
    <m/>
    <s v="Yes"/>
    <s v="High food prices/no money to buy"/>
    <b v="1"/>
    <m/>
    <m/>
    <m/>
    <m/>
    <m/>
    <s v="No – my children don't need this"/>
    <s v="Yes"/>
    <m/>
    <m/>
    <m/>
    <s v="1"/>
    <s v="0"/>
    <s v="Yes"/>
    <m/>
    <m/>
    <s v="Yes – moderate severity (slightly impacting daily activities)"/>
    <s v="No"/>
    <m/>
    <m/>
    <m/>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2a9b7d9-d376-4fd1-b799-b5f0f02514e2"/>
    <n v="73156038"/>
    <s v="a2a9b7d9-d376-4fd1-b799-b5f0f02514e2"/>
    <d v="2021-01-21T12:59:58"/>
    <n v="194"/>
    <m/>
    <n v="-1"/>
    <m/>
    <m/>
    <s v="202101191358"/>
    <n v="5066"/>
    <s v="nsenumerator"/>
    <n v="569832"/>
  </r>
  <r>
    <s v="2021-01-21T11:17:34.304+02:00"/>
    <s v="2021-01-21T13:34:04.639+02:00"/>
    <s v="0"/>
    <s v="ريما طكو"/>
    <x v="1"/>
    <m/>
    <d v="2021-01-21T00:00:00"/>
    <s v="Harim"/>
    <s v="Health sector"/>
    <s v="Yes"/>
    <n v="42"/>
    <s v="31-50 Years"/>
    <s v="Male"/>
    <s v="Married"/>
    <s v="Host"/>
    <m/>
    <n v="0"/>
    <n v="0"/>
    <s v="Yes"/>
    <n v="0"/>
    <n v="0"/>
    <n v="1"/>
    <s v="1"/>
    <n v="0"/>
    <s v="1"/>
    <n v="3"/>
    <n v="4"/>
    <n v="6"/>
    <n v="0"/>
    <n v="0"/>
    <n v="1"/>
    <n v="1500"/>
    <n v="1000"/>
    <n v="-500"/>
    <s v="الام تعمل  مستخدمة"/>
    <m/>
    <s v="Hospital Primary health care facility Emergency services-ambulance"/>
    <b v="1"/>
    <b v="1"/>
    <m/>
    <b v="1"/>
    <m/>
    <m/>
    <m/>
    <m/>
    <n v="15"/>
    <s v="Walking"/>
    <m/>
    <s v="Yes"/>
    <s v="الدواء"/>
    <s v="Inaccessible due to cost Some types of medicines are not available in the market"/>
    <b v="1"/>
    <m/>
    <m/>
    <b v="1"/>
    <m/>
    <m/>
    <m/>
    <m/>
    <m/>
    <m/>
    <m/>
    <s v="No"/>
    <m/>
    <m/>
    <m/>
    <m/>
    <s v="Yes"/>
    <s v="No"/>
    <s v="Self-treated at home or brought medicine from pharmacy"/>
    <m/>
    <m/>
    <m/>
    <m/>
    <m/>
    <m/>
    <m/>
    <m/>
    <m/>
    <m/>
    <m/>
    <m/>
    <m/>
    <s v="Antibiotic Pediatric medicine"/>
    <m/>
    <b v="1"/>
    <m/>
    <b v="1"/>
    <m/>
    <m/>
    <m/>
    <m/>
    <s v="Yes"/>
    <m/>
    <m/>
    <m/>
    <m/>
    <m/>
    <m/>
    <m/>
    <m/>
    <m/>
    <s v="Hospital for surgery/ C-section"/>
    <m/>
    <m/>
    <m/>
    <m/>
    <m/>
    <m/>
    <b v="1"/>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
    <b v="1"/>
    <b v="1"/>
    <b v="1"/>
    <m/>
    <b v="1"/>
    <m/>
    <b v="1"/>
    <m/>
    <b v="1"/>
    <b v="1"/>
    <b v="1"/>
    <n v="8"/>
    <s v="diverse"/>
    <s v="Yes"/>
    <m/>
    <s v="High food prices/no money to buy"/>
    <m/>
    <b v="1"/>
    <m/>
    <m/>
    <m/>
    <m/>
    <m/>
    <m/>
    <s v="Yes"/>
    <m/>
    <s v="No"/>
    <m/>
    <m/>
    <m/>
    <m/>
    <m/>
    <m/>
    <m/>
    <s v="No – my children don't need this"/>
    <s v="No"/>
    <m/>
    <m/>
    <m/>
    <s v="0"/>
    <s v="0"/>
    <s v="Yes"/>
    <m/>
    <m/>
    <s v="Yes – moderate severity (slightly impacting daily activities)"/>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10e724a-980d-4753-9c88-02301ad6434d"/>
    <n v="73156039"/>
    <s v="310e724a-980d-4753-9c88-02301ad6434d"/>
    <d v="2021-01-21T12:59:59"/>
    <n v="195"/>
    <m/>
    <n v="-1"/>
    <m/>
    <m/>
    <s v="202101191358"/>
    <n v="8190"/>
    <s v="nsenumerator"/>
    <n v="569832"/>
  </r>
  <r>
    <s v="2021-01-21T09:49:06.160+03:00"/>
    <s v="2021-01-21T10:14:03.096+03:00"/>
    <s v="0"/>
    <s v="نورة المرعي"/>
    <x v="1"/>
    <m/>
    <d v="2021-01-21T00:00:00"/>
    <s v="Harim"/>
    <s v="Health sector"/>
    <s v="Yes"/>
    <n v="26"/>
    <s v="18-30 Years"/>
    <s v="Male"/>
    <s v="Married"/>
    <s v="IDP"/>
    <d v="2019-01-01T00:00:00"/>
    <n v="0"/>
    <n v="0"/>
    <s v="Yes"/>
    <n v="0"/>
    <n v="0"/>
    <n v="2"/>
    <s v="2"/>
    <n v="0"/>
    <s v="2"/>
    <n v="0"/>
    <n v="2"/>
    <n v="4"/>
    <n v="0"/>
    <n v="0"/>
    <n v="1"/>
    <n v="500"/>
    <n v="200"/>
    <n v="-300"/>
    <s v="اعمال حرة متقطعة"/>
    <m/>
    <s v="Hospital"/>
    <b v="1"/>
    <m/>
    <m/>
    <m/>
    <m/>
    <m/>
    <m/>
    <m/>
    <n v="30"/>
    <s v="Motorcycle"/>
    <m/>
    <s v="No"/>
    <s v="مركز طبي قريب"/>
    <s v="Some types of medicines are not available in the market Most types of medicines are not available in the market Inaccessible due to transport or other logistical reason"/>
    <b v="1"/>
    <b v="1"/>
    <m/>
    <m/>
    <m/>
    <b v="1"/>
    <m/>
    <m/>
    <m/>
    <m/>
    <m/>
    <s v="Yes"/>
    <s v="Yes"/>
    <s v="درجة سوء التغذية قلت انخفضت لدى الطفلة"/>
    <s v="Yes"/>
    <s v="يوجد مجموعة واتس في المجال الصحي تابعة للمخيم"/>
    <s v="Yes"/>
    <s v="No"/>
    <s v="Far distance"/>
    <m/>
    <m/>
    <m/>
    <m/>
    <m/>
    <m/>
    <m/>
    <m/>
    <m/>
    <m/>
    <m/>
    <m/>
    <m/>
    <s v="Pediatric medicine"/>
    <m/>
    <b v="1"/>
    <m/>
    <m/>
    <m/>
    <m/>
    <m/>
    <m/>
    <s v="No"/>
    <s v="Transportation issues"/>
    <m/>
    <m/>
    <m/>
    <b v="1"/>
    <m/>
    <m/>
    <m/>
    <m/>
    <s v="At private primary health care centre/hospital Hospital for normal delivery"/>
    <m/>
    <m/>
    <m/>
    <m/>
    <b v="1"/>
    <b v="1"/>
    <m/>
    <m/>
    <m/>
    <m/>
    <m/>
    <m/>
    <m/>
    <m/>
    <m/>
    <m/>
    <m/>
    <m/>
    <m/>
    <m/>
    <m/>
    <m/>
    <m/>
    <s v="Yes – I have"/>
    <s v="One Time"/>
    <m/>
    <m/>
    <m/>
    <m/>
    <m/>
    <m/>
    <m/>
    <m/>
    <m/>
    <m/>
    <m/>
    <m/>
    <m/>
    <m/>
    <m/>
    <m/>
    <s v="Milk and Milk Products (milk, yoghurt, cheese, etc) Cereals or tubers (maize, porridge, rice, pasta, bread, rice, bulger, frikeh, kaak, pasta, indomy (noodles), manakish, thick grain-based porridge, potatoes, etc)"/>
    <b v="1"/>
    <m/>
    <m/>
    <m/>
    <m/>
    <m/>
    <b v="1"/>
    <m/>
    <m/>
    <m/>
    <m/>
    <n v="2"/>
    <s v="not divers"/>
    <s v="Yes"/>
    <m/>
    <s v="High food prices/no money to buy"/>
    <m/>
    <b v="1"/>
    <m/>
    <m/>
    <m/>
    <m/>
    <m/>
    <m/>
    <s v="Yes"/>
    <m/>
    <s v="Yes"/>
    <s v="High food prices/no money to buy"/>
    <b v="1"/>
    <m/>
    <m/>
    <m/>
    <m/>
    <m/>
    <s v="Yes"/>
    <s v="Yes"/>
    <m/>
    <m/>
    <m/>
    <s v="0"/>
    <s v="0"/>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c25b1e6-3f33-4b87-bfbc-33f27e9bbdf1"/>
    <n v="73156049"/>
    <s v="7c25b1e6-3f33-4b87-bfbc-33f27e9bbdf1"/>
    <d v="2021-01-21T13:00:25"/>
    <n v="196"/>
    <m/>
    <n v="-1"/>
    <m/>
    <m/>
    <s v="202101191358"/>
    <n v="1497"/>
    <s v="nsenumerator"/>
    <n v="569832"/>
  </r>
  <r>
    <s v="2021-01-21T10:21:35.198+03:00"/>
    <s v="2021-01-21T14:59:22.450+03:00"/>
    <s v="0"/>
    <s v="نورة المرعي"/>
    <x v="1"/>
    <m/>
    <d v="2021-01-21T00:00:00"/>
    <s v="Harim"/>
    <s v="Health sector"/>
    <s v="Yes"/>
    <n v="20"/>
    <s v="18-30 Years"/>
    <s v="Male"/>
    <s v="Married"/>
    <s v="IDP"/>
    <d v="2014-10-01T00:00:00"/>
    <n v="1"/>
    <n v="0"/>
    <s v="Yes"/>
    <n v="1"/>
    <n v="1"/>
    <n v="1"/>
    <s v="2"/>
    <n v="1"/>
    <s v="4"/>
    <n v="0"/>
    <n v="4"/>
    <n v="6"/>
    <n v="0"/>
    <n v="0"/>
    <n v="1"/>
    <n v="600"/>
    <n v="300"/>
    <n v="-300"/>
    <s v="الزوج عامل لدى الفصائل"/>
    <m/>
    <s v="Hospital Primary health care facility"/>
    <b v="1"/>
    <b v="1"/>
    <m/>
    <m/>
    <m/>
    <m/>
    <m/>
    <m/>
    <n v="20"/>
    <s v="Motorcycle"/>
    <m/>
    <s v="Yes"/>
    <s v="لايوجد مركز طبي قريب من المخيم"/>
    <s v="Some types of medicines are not available in the market"/>
    <b v="1"/>
    <m/>
    <m/>
    <m/>
    <m/>
    <m/>
    <m/>
    <m/>
    <m/>
    <m/>
    <m/>
    <s v="Yes"/>
    <s v="Yes"/>
    <s v="مفيدة من اجل التوعية حول الامراض"/>
    <s v="Yes"/>
    <s v="التوعية عن طريق وسائل التواصل مفيدة في حال عدن القدرة على الوصول الى المشافي"/>
    <s v="No"/>
    <m/>
    <m/>
    <m/>
    <m/>
    <m/>
    <m/>
    <m/>
    <m/>
    <m/>
    <m/>
    <m/>
    <m/>
    <m/>
    <m/>
    <m/>
    <s v="Antibiotic Pediatric medicine"/>
    <m/>
    <b v="1"/>
    <m/>
    <b v="1"/>
    <m/>
    <m/>
    <m/>
    <m/>
    <s v="Yes"/>
    <m/>
    <m/>
    <m/>
    <m/>
    <m/>
    <m/>
    <m/>
    <m/>
    <m/>
    <s v="Public primary health care facility Hospital for normal delivery"/>
    <m/>
    <m/>
    <m/>
    <b v="1"/>
    <m/>
    <b v="1"/>
    <m/>
    <m/>
    <m/>
    <m/>
    <m/>
    <s v="No"/>
    <m/>
    <m/>
    <m/>
    <m/>
    <m/>
    <m/>
    <m/>
    <m/>
    <m/>
    <m/>
    <m/>
    <s v="No – this is not something me or anyone in my household would attend"/>
    <m/>
    <m/>
    <m/>
    <s v="Legumes and nuts e.g. hommos, fouls, beans, chick peas, lentils Milk and Milk Products (milk, yoghurt, cheese, etc) Vegetables (including leafy vegetables) Fruit (all types)"/>
    <m/>
    <b v="1"/>
    <b v="1"/>
    <b v="1"/>
    <m/>
    <m/>
    <b v="1"/>
    <m/>
    <m/>
    <m/>
    <m/>
    <n v="4"/>
    <s v="not divers"/>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s v="diverse"/>
    <s v="Yes"/>
    <m/>
    <s v="High food prices/no money to buy"/>
    <m/>
    <b v="1"/>
    <m/>
    <m/>
    <m/>
    <m/>
    <m/>
    <m/>
    <s v="Yes"/>
    <m/>
    <s v="Yes"/>
    <s v="High food prices/no money to buy Food is not available"/>
    <b v="1"/>
    <m/>
    <m/>
    <b v="1"/>
    <m/>
    <m/>
    <s v="Yes"/>
    <s v="Yes"/>
    <s v="No"/>
    <m/>
    <m/>
    <s v="1"/>
    <s v="1"/>
    <s v="No"/>
    <s v="No - no difficulty"/>
    <s v="Yes – some difficulty"/>
    <s v="Yes – moderate severity (slightly impact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a395c1e-fc43-4ed0-af46-9a15d4298a72"/>
    <n v="73156050"/>
    <s v="6a395c1e-fc43-4ed0-af46-9a15d4298a72"/>
    <d v="2021-01-21T13:00:26"/>
    <n v="197"/>
    <m/>
    <n v="-1"/>
    <m/>
    <m/>
    <s v="202101191358"/>
    <n v="16667"/>
    <s v="nsenumerator"/>
    <n v="569832"/>
  </r>
  <r>
    <s v="2021-01-21T12:36:08.724+03:00"/>
    <s v="2021-01-21T12:49:44.298+03:00"/>
    <m/>
    <s v="نورة المرعي"/>
    <x v="1"/>
    <m/>
    <d v="2021-01-21T00:00:00"/>
    <s v="Harim"/>
    <s v="Health sector"/>
    <s v="Yes"/>
    <n v="35"/>
    <s v="31-50 Years"/>
    <s v="Male"/>
    <s v="Married"/>
    <s v="Host"/>
    <m/>
    <n v="0"/>
    <n v="0"/>
    <s v="Yes"/>
    <n v="0"/>
    <n v="0"/>
    <n v="2"/>
    <s v="2"/>
    <n v="2"/>
    <s v="4"/>
    <n v="1"/>
    <n v="5"/>
    <n v="8"/>
    <n v="0"/>
    <n v="0"/>
    <n v="1"/>
    <n v="1000"/>
    <n v="1200"/>
    <n v="200"/>
    <s v="محل مواد غذائية"/>
    <m/>
    <s v="Hospital Primary health care facility Emergency services-ambulance"/>
    <b v="1"/>
    <b v="1"/>
    <m/>
    <b v="1"/>
    <m/>
    <m/>
    <m/>
    <m/>
    <n v="5"/>
    <s v="Walking"/>
    <m/>
    <s v="Yes"/>
    <s v="عدم وجود مراكز لعلاج الامراض المزمنة"/>
    <s v="Some types of medicines are not available in the market"/>
    <b v="1"/>
    <m/>
    <m/>
    <m/>
    <m/>
    <m/>
    <m/>
    <m/>
    <m/>
    <m/>
    <m/>
    <s v="No"/>
    <m/>
    <m/>
    <m/>
    <m/>
    <s v="No"/>
    <m/>
    <m/>
    <m/>
    <m/>
    <m/>
    <m/>
    <m/>
    <m/>
    <m/>
    <m/>
    <m/>
    <m/>
    <m/>
    <m/>
    <m/>
    <s v="Pediatric medicine Antibiotic"/>
    <m/>
    <b v="1"/>
    <m/>
    <b v="1"/>
    <m/>
    <m/>
    <m/>
    <m/>
    <s v="Yes"/>
    <m/>
    <m/>
    <m/>
    <m/>
    <m/>
    <m/>
    <m/>
    <m/>
    <m/>
    <s v="At private primary health care centre/hospital Hospital for normal delivery"/>
    <m/>
    <m/>
    <m/>
    <m/>
    <b v="1"/>
    <b v="1"/>
    <m/>
    <m/>
    <m/>
    <m/>
    <m/>
    <m/>
    <m/>
    <m/>
    <m/>
    <m/>
    <m/>
    <m/>
    <m/>
    <m/>
    <m/>
    <m/>
    <m/>
    <s v="Yes – I have"/>
    <s v="One Time"/>
    <m/>
    <m/>
    <m/>
    <m/>
    <m/>
    <m/>
    <m/>
    <m/>
    <m/>
    <m/>
    <m/>
    <m/>
    <m/>
    <m/>
    <m/>
    <m/>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s v="diverse"/>
    <s v="Yes"/>
    <m/>
    <s v="No barriers, satisfied with food available"/>
    <b v="1"/>
    <m/>
    <m/>
    <m/>
    <m/>
    <m/>
    <m/>
    <m/>
    <s v="Yes"/>
    <m/>
    <s v="No"/>
    <m/>
    <m/>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9091798-67ad-43eb-8a1a-af21875e6e5d"/>
    <n v="73156056"/>
    <s v="f9091798-67ad-43eb-8a1a-af21875e6e5d"/>
    <d v="2021-01-21T13:00:27"/>
    <n v="198"/>
    <m/>
    <n v="-1"/>
    <m/>
    <m/>
    <s v="202101191358"/>
    <n v="816"/>
    <s v="nsenumerator"/>
    <n v="569832"/>
  </r>
  <r>
    <s v="2021-01-21T10:02:29.750+03:00"/>
    <s v="2021-01-21T10:47:43.218+03:00"/>
    <m/>
    <s v="سوسن الضبعان"/>
    <x v="1"/>
    <m/>
    <d v="2021-01-21T00:00:00"/>
    <s v="Sarmada"/>
    <s v="All"/>
    <s v="Yes"/>
    <n v="35"/>
    <s v="31-50 Years"/>
    <s v="Female"/>
    <s v="Married"/>
    <s v="IDP"/>
    <d v="2020-01-15T00:00:00"/>
    <n v="1"/>
    <n v="0"/>
    <s v="Yes"/>
    <n v="0"/>
    <n v="1"/>
    <n v="1"/>
    <s v="2"/>
    <n v="1"/>
    <s v="3"/>
    <n v="0"/>
    <n v="3"/>
    <n v="5"/>
    <n v="0"/>
    <n v="0"/>
    <n v="1"/>
    <n v="3000"/>
    <n v="0"/>
    <n v="-3000"/>
    <s v="لايوجد"/>
    <s v="NGO support (including food buskets)"/>
    <s v="Hospital Primary health care facility"/>
    <b v="1"/>
    <b v="1"/>
    <m/>
    <m/>
    <m/>
    <m/>
    <m/>
    <m/>
    <n v="999"/>
    <s v="Walking"/>
    <m/>
    <s v="Do not know"/>
    <s v="Everything is available"/>
    <s v="Inaccessible due to security risks Inaccessible due to cost"/>
    <m/>
    <m/>
    <m/>
    <b v="1"/>
    <b v="1"/>
    <m/>
    <m/>
    <m/>
    <m/>
    <m/>
    <m/>
    <s v="No"/>
    <m/>
    <m/>
    <m/>
    <m/>
    <s v="Yes"/>
    <s v="Yes"/>
    <m/>
    <s v="Yes"/>
    <s v="No"/>
    <s v="Inaccessible due to cost Inaccessible due to transport or other logistical reason"/>
    <m/>
    <m/>
    <m/>
    <b v="1"/>
    <m/>
    <b v="1"/>
    <m/>
    <m/>
    <m/>
    <m/>
    <s v="Non communicable diseases (NCD) drugs (chronic, cardiac, diabetes, hyper-tension, asthma)"/>
    <b v="1"/>
    <m/>
    <m/>
    <m/>
    <m/>
    <m/>
    <m/>
    <m/>
    <s v="No"/>
    <s v="Transportation issues"/>
    <m/>
    <m/>
    <m/>
    <b v="1"/>
    <m/>
    <m/>
    <m/>
    <m/>
    <s v="Hospital for normal delivery"/>
    <m/>
    <m/>
    <m/>
    <m/>
    <m/>
    <b v="1"/>
    <m/>
    <m/>
    <m/>
    <m/>
    <m/>
    <m/>
    <m/>
    <m/>
    <m/>
    <m/>
    <m/>
    <m/>
    <m/>
    <m/>
    <m/>
    <m/>
    <m/>
    <s v="No – there is nothing like this in my community"/>
    <m/>
    <m/>
    <m/>
    <s v="Milk and Milk Products (milk, yoghurt, cheese, etc) Vegetables (including leafy vegetables)"/>
    <m/>
    <m/>
    <b v="1"/>
    <m/>
    <m/>
    <m/>
    <b v="1"/>
    <m/>
    <m/>
    <m/>
    <m/>
    <n v="2"/>
    <s v="not divers"/>
    <s v="Milk and Milk Products (milk, yoghurt, cheese, etc)"/>
    <m/>
    <m/>
    <m/>
    <m/>
    <m/>
    <m/>
    <b v="1"/>
    <m/>
    <m/>
    <m/>
    <m/>
    <n v="1"/>
    <s v="not divers"/>
    <s v="Yes"/>
    <m/>
    <s v="High food prices/no money to buy Market is too far"/>
    <m/>
    <b v="1"/>
    <b v="1"/>
    <m/>
    <m/>
    <m/>
    <m/>
    <m/>
    <s v="Yes"/>
    <m/>
    <s v="Yes"/>
    <s v="High food prices/no money to buy Market is too far"/>
    <b v="1"/>
    <b v="1"/>
    <m/>
    <m/>
    <m/>
    <m/>
    <s v="No – this service is not available"/>
    <s v="No"/>
    <m/>
    <m/>
    <m/>
    <s v="1"/>
    <s v="1"/>
    <s v="No"/>
    <s v="No - no difficulty"/>
    <s v="No - no difficulty"/>
    <m/>
    <m/>
    <m/>
    <m/>
    <m/>
    <m/>
    <m/>
    <m/>
    <m/>
    <m/>
    <m/>
    <m/>
    <m/>
    <s v="Anger Econimic"/>
    <m/>
    <b v="1"/>
    <m/>
    <m/>
    <b v="1"/>
    <m/>
    <m/>
    <m/>
    <m/>
    <m/>
    <m/>
    <m/>
    <m/>
    <m/>
    <m/>
    <m/>
    <m/>
    <m/>
    <s v="Children"/>
    <m/>
    <m/>
    <b v="1"/>
    <m/>
    <s v="بسبب الظروف "/>
    <s v="Speaking to a family member"/>
    <b v="1"/>
    <m/>
    <m/>
    <m/>
    <m/>
    <m/>
    <m/>
    <m/>
    <m/>
    <m/>
    <m/>
    <s v="Do not know"/>
    <m/>
    <m/>
    <m/>
    <m/>
    <m/>
    <m/>
    <b v="1"/>
    <m/>
    <m/>
    <s v="Maybe"/>
    <m/>
    <s v="Health services Educational services"/>
    <b v="1"/>
    <b v="1"/>
    <m/>
    <m/>
    <m/>
    <m/>
    <m/>
    <m/>
    <s v="Due to transportation issues / far distance of facilities"/>
    <s v="Health services Educational services"/>
    <b v="1"/>
    <b v="1"/>
    <m/>
    <m/>
    <m/>
    <m/>
    <m/>
    <m/>
    <s v="due to transportation issues / far distance of facilities"/>
    <s v="No"/>
    <s v="بسبب العادات والتقاليد وقلة الامان"/>
    <s v="School dropout Neglect Psychological stress"/>
    <m/>
    <m/>
    <m/>
    <b v="1"/>
    <m/>
    <m/>
    <m/>
    <m/>
    <b v="1"/>
    <m/>
    <m/>
    <m/>
    <m/>
    <b v="1"/>
    <m/>
    <m/>
    <m/>
    <m/>
    <m/>
    <s v="Parents"/>
    <m/>
    <m/>
    <m/>
    <m/>
    <b v="1"/>
    <m/>
    <m/>
    <m/>
    <m/>
    <m/>
    <m/>
    <m/>
    <m/>
    <m/>
    <s v="Hand crafts Awareness / educational activities / psychosocial support"/>
    <m/>
    <m/>
    <b v="1"/>
    <m/>
    <b v="1"/>
    <m/>
    <m/>
    <m/>
    <m/>
    <s v="I don't know"/>
    <m/>
    <m/>
    <m/>
    <m/>
    <m/>
    <m/>
    <b v="1"/>
    <s v="No"/>
    <s v="Due to far distance / lack of transportations"/>
    <s v="Lack of transportation"/>
    <m/>
    <m/>
    <b v="1"/>
    <m/>
    <m/>
    <m/>
    <m/>
    <m/>
    <m/>
    <m/>
    <s v="Yes"/>
    <n v="3"/>
    <s v="بسبب خروجهم من المنزل"/>
    <m/>
    <m/>
    <m/>
    <s v="No"/>
    <m/>
    <s v="uuid:d0a6ac4f-92ac-45a9-8cdb-54d6a2bf7c60"/>
    <n v="73156140"/>
    <s v="d0a6ac4f-92ac-45a9-8cdb-54d6a2bf7c60"/>
    <d v="2021-01-21T13:01:57"/>
    <n v="199"/>
    <m/>
    <n v="-1"/>
    <m/>
    <m/>
    <s v="202101191358"/>
    <n v="2714"/>
    <s v="nsenumerator"/>
    <n v="569832"/>
  </r>
  <r>
    <s v="2021-01-21T11:13:33.651+03:00"/>
    <s v="2021-01-21T11:30:39.780+03:00"/>
    <m/>
    <s v="سوسن الضبعان"/>
    <x v="1"/>
    <m/>
    <d v="2021-01-21T00:00:00"/>
    <s v="Sarmada"/>
    <s v="All"/>
    <s v="Yes"/>
    <n v="45"/>
    <s v="31-50 Years"/>
    <s v="Male"/>
    <s v="Widowed"/>
    <s v="IDP"/>
    <d v="2019-12-18T00:00:00"/>
    <n v="0"/>
    <n v="0"/>
    <s v="Yes"/>
    <n v="0"/>
    <n v="0"/>
    <n v="0"/>
    <s v="0"/>
    <n v="0"/>
    <s v="0"/>
    <n v="3"/>
    <n v="3"/>
    <n v="4"/>
    <n v="0"/>
    <n v="0"/>
    <n v="0"/>
    <n v="1000"/>
    <n v="0"/>
    <n v="-1000"/>
    <m/>
    <s v="استقراض مبلغ مالي من الاقارب"/>
    <s v="Hospital Primary health care facility"/>
    <b v="1"/>
    <b v="1"/>
    <m/>
    <m/>
    <m/>
    <m/>
    <m/>
    <m/>
    <n v="999"/>
    <s v="Motorcycle"/>
    <m/>
    <s v="Do not know"/>
    <s v="Everything is available"/>
    <s v="Inaccessible due to cost"/>
    <m/>
    <m/>
    <m/>
    <b v="1"/>
    <m/>
    <m/>
    <m/>
    <m/>
    <m/>
    <m/>
    <m/>
    <s v="Yes"/>
    <s v="Yes"/>
    <s v="معلومات مفيدة طبية "/>
    <s v="Do not know"/>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too far"/>
    <m/>
    <b v="1"/>
    <b v="1"/>
    <m/>
    <m/>
    <m/>
    <m/>
    <m/>
    <s v="Yes"/>
    <m/>
    <s v="Yes"/>
    <s v="High food prices/no money to buy Market is too far"/>
    <b v="1"/>
    <b v="1"/>
    <m/>
    <m/>
    <m/>
    <m/>
    <m/>
    <m/>
    <m/>
    <m/>
    <m/>
    <s v="0"/>
    <s v="0"/>
    <s v="No"/>
    <s v="No - no difficulty"/>
    <s v="No - no difficulty"/>
    <m/>
    <m/>
    <m/>
    <m/>
    <m/>
    <m/>
    <m/>
    <m/>
    <m/>
    <m/>
    <m/>
    <m/>
    <m/>
    <s v="Sadness Anger Econimic"/>
    <m/>
    <b v="1"/>
    <b v="1"/>
    <m/>
    <b v="1"/>
    <m/>
    <m/>
    <m/>
    <m/>
    <m/>
    <m/>
    <m/>
    <m/>
    <m/>
    <m/>
    <m/>
    <m/>
    <m/>
    <s v="Children"/>
    <m/>
    <m/>
    <b v="1"/>
    <m/>
    <s v="بسبب الاهمال الذي يعانون منه"/>
    <s v="Speaking to a family member Prayer"/>
    <b v="1"/>
    <m/>
    <m/>
    <b v="1"/>
    <m/>
    <m/>
    <m/>
    <m/>
    <m/>
    <m/>
    <m/>
    <s v="Lack of awareness of the services Accessibility"/>
    <m/>
    <m/>
    <b v="1"/>
    <m/>
    <b v="1"/>
    <m/>
    <m/>
    <m/>
    <m/>
    <s v="Maybe"/>
    <m/>
    <s v="Educational services"/>
    <m/>
    <b v="1"/>
    <m/>
    <m/>
    <m/>
    <m/>
    <m/>
    <m/>
    <s v="Due to transportation issues / far distance of facilities"/>
    <s v="Health services Educational services"/>
    <b v="1"/>
    <b v="1"/>
    <m/>
    <m/>
    <m/>
    <m/>
    <m/>
    <m/>
    <s v="due to transportation issues / far distance of facilities"/>
    <s v="No"/>
    <s v="بسبب العادات والتقاليد وعدم توفر الأمان"/>
    <s v="School dropout Neglect Psychological stress"/>
    <m/>
    <m/>
    <m/>
    <b v="1"/>
    <m/>
    <m/>
    <m/>
    <m/>
    <b v="1"/>
    <m/>
    <m/>
    <m/>
    <m/>
    <b v="1"/>
    <m/>
    <m/>
    <m/>
    <m/>
    <m/>
    <s v="Parents"/>
    <m/>
    <m/>
    <m/>
    <m/>
    <b v="1"/>
    <m/>
    <m/>
    <m/>
    <m/>
    <m/>
    <m/>
    <m/>
    <m/>
    <m/>
    <s v="Awareness / educational activities / psychosocial support Entertainement activities"/>
    <m/>
    <m/>
    <m/>
    <m/>
    <b v="1"/>
    <b v="1"/>
    <m/>
    <m/>
    <m/>
    <s v="Orphans living in the community"/>
    <m/>
    <m/>
    <b v="1"/>
    <m/>
    <m/>
    <m/>
    <m/>
    <s v="No"/>
    <s v="Lack of school / training centers"/>
    <s v="Security problems Lack of transportation"/>
    <m/>
    <b v="1"/>
    <b v="1"/>
    <m/>
    <m/>
    <m/>
    <m/>
    <m/>
    <m/>
    <m/>
    <m/>
    <m/>
    <m/>
    <s v="Yes"/>
    <n v="4"/>
    <s v="بسبب خروجهم من المنزل وبسبب الضغوط التي يعانون منها"/>
    <s v="No"/>
    <m/>
    <s v="uuid:e40fa95c-68b0-4a11-b0fa-2fe3e513a056"/>
    <n v="73156142"/>
    <s v="e40fa95c-68b0-4a11-b0fa-2fe3e513a056"/>
    <d v="2021-01-21T13:01:58"/>
    <n v="200"/>
    <m/>
    <n v="-1"/>
    <m/>
    <m/>
    <s v="202101191358"/>
    <n v="1026"/>
    <s v="nsenumerator"/>
    <n v="569832"/>
  </r>
  <r>
    <s v="2021-01-21T11:41:10.207+03:00"/>
    <s v="2021-01-21T12:15:33.235+03:00"/>
    <m/>
    <s v="سوسن الضبعان"/>
    <x v="1"/>
    <m/>
    <d v="2021-01-21T00:00:00"/>
    <s v="Sarmada"/>
    <s v="All"/>
    <s v="Yes"/>
    <n v="60"/>
    <s v="51-60 Years"/>
    <s v="Male"/>
    <s v="Widowed"/>
    <s v="IDP"/>
    <d v="2020-01-06T00:00:00"/>
    <n v="1"/>
    <n v="1"/>
    <s v="Yes"/>
    <n v="0"/>
    <n v="1"/>
    <n v="0"/>
    <s v="1"/>
    <n v="2"/>
    <s v="3"/>
    <n v="1"/>
    <n v="4"/>
    <n v="6"/>
    <n v="0"/>
    <n v="0"/>
    <n v="0"/>
    <n v="2000"/>
    <n v="500"/>
    <n v="-1500"/>
    <s v="العمل الحر"/>
    <m/>
    <s v="Hospital Primary health care facility"/>
    <b v="1"/>
    <b v="1"/>
    <m/>
    <m/>
    <m/>
    <m/>
    <m/>
    <m/>
    <n v="999"/>
    <s v="Motorcycle"/>
    <m/>
    <s v="No"/>
    <s v="Everything is available"/>
    <s v="Most types of medicines are not available in the market Inaccessible due to transport or other logistical reason Inaccessible due to cost"/>
    <m/>
    <b v="1"/>
    <m/>
    <b v="1"/>
    <m/>
    <b v="1"/>
    <m/>
    <m/>
    <m/>
    <m/>
    <m/>
    <s v="No"/>
    <m/>
    <m/>
    <m/>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s v="Vegetables (including leafy vegetables) Milk and Milk Products (milk, yoghurt, cheese, etc)"/>
    <m/>
    <m/>
    <b v="1"/>
    <m/>
    <m/>
    <m/>
    <b v="1"/>
    <m/>
    <m/>
    <m/>
    <m/>
    <n v="2"/>
    <s v="not divers"/>
    <s v="Vegetables (including leafy vegetables) Milk and Milk Products (milk, yoghurt, cheese, etc)"/>
    <m/>
    <m/>
    <b v="1"/>
    <m/>
    <m/>
    <m/>
    <b v="1"/>
    <m/>
    <m/>
    <m/>
    <m/>
    <n v="2"/>
    <s v="not divers"/>
    <s v="Yes"/>
    <m/>
    <s v="High food prices/no money to buy Market is too far"/>
    <m/>
    <b v="1"/>
    <b v="1"/>
    <m/>
    <m/>
    <m/>
    <m/>
    <m/>
    <s v="Yes"/>
    <m/>
    <s v="Yes"/>
    <s v="High food prices/no money to buy Market is too far"/>
    <b v="1"/>
    <b v="1"/>
    <m/>
    <m/>
    <m/>
    <m/>
    <s v="No – my children don't need this"/>
    <s v="No"/>
    <m/>
    <m/>
    <m/>
    <s v="1"/>
    <s v="1"/>
    <s v="No"/>
    <s v="No - no difficulty"/>
    <s v="No - no difficulty"/>
    <m/>
    <m/>
    <m/>
    <m/>
    <m/>
    <m/>
    <m/>
    <m/>
    <m/>
    <m/>
    <m/>
    <m/>
    <m/>
    <s v="Anger Sadness Econimic"/>
    <m/>
    <b v="1"/>
    <b v="1"/>
    <m/>
    <b v="1"/>
    <m/>
    <m/>
    <m/>
    <m/>
    <m/>
    <m/>
    <m/>
    <m/>
    <m/>
    <m/>
    <m/>
    <m/>
    <m/>
    <s v="Children"/>
    <m/>
    <m/>
    <b v="1"/>
    <m/>
    <s v="بسبب الاهمال والظروف السيئة"/>
    <s v="Speaking to a family member Prayer"/>
    <b v="1"/>
    <m/>
    <m/>
    <b v="1"/>
    <m/>
    <m/>
    <m/>
    <m/>
    <m/>
    <m/>
    <m/>
    <s v="Lack of awareness of the services"/>
    <m/>
    <m/>
    <m/>
    <m/>
    <b v="1"/>
    <m/>
    <m/>
    <m/>
    <m/>
    <s v="Maybe"/>
    <m/>
    <s v="Educational services Skills building services"/>
    <m/>
    <b v="1"/>
    <b v="1"/>
    <m/>
    <m/>
    <m/>
    <m/>
    <m/>
    <s v="Due to transportation issues / far distance of facilities"/>
    <s v="Educational services Skills building services"/>
    <m/>
    <b v="1"/>
    <b v="1"/>
    <m/>
    <m/>
    <m/>
    <m/>
    <m/>
    <s v="due to transportation issues / far distance of facilities"/>
    <s v="No"/>
    <s v="بسبب العادات والتقاليد"/>
    <s v="School dropout Physical abuse Neglect Psychological stress"/>
    <m/>
    <m/>
    <m/>
    <b v="1"/>
    <m/>
    <m/>
    <m/>
    <b v="1"/>
    <b v="1"/>
    <m/>
    <m/>
    <m/>
    <m/>
    <b v="1"/>
    <m/>
    <m/>
    <m/>
    <m/>
    <m/>
    <s v="Parents"/>
    <m/>
    <m/>
    <m/>
    <m/>
    <b v="1"/>
    <m/>
    <m/>
    <m/>
    <m/>
    <m/>
    <m/>
    <m/>
    <m/>
    <m/>
    <s v="Awareness / educational activities / psychosocial support Hand crafts"/>
    <m/>
    <m/>
    <b v="1"/>
    <m/>
    <b v="1"/>
    <m/>
    <m/>
    <m/>
    <m/>
    <s v="Orphans living in the community Child-headed households"/>
    <m/>
    <m/>
    <b v="1"/>
    <b v="1"/>
    <m/>
    <m/>
    <m/>
    <s v="No"/>
    <s v="Due to far distance / lack of transportations"/>
    <s v="Lack of transportation"/>
    <m/>
    <m/>
    <b v="1"/>
    <m/>
    <m/>
    <m/>
    <m/>
    <m/>
    <m/>
    <m/>
    <s v="Yes"/>
    <n v="5"/>
    <s v="قضاء الوقت خارج المنزل واللعب"/>
    <s v="Yes"/>
    <n v="3"/>
    <s v="بسبب خروجهم من المنزل"/>
    <s v="No"/>
    <m/>
    <s v="uuid:3be9335c-34ec-45c2-96e2-3430094ca95e"/>
    <n v="73156144"/>
    <s v="3be9335c-34ec-45c2-96e2-3430094ca95e"/>
    <d v="2021-01-21T13:01:59"/>
    <n v="201"/>
    <m/>
    <n v="-1"/>
    <m/>
    <m/>
    <s v="202101191358"/>
    <n v="2063"/>
    <s v="nsenumerator"/>
    <n v="569832"/>
  </r>
  <r>
    <s v="2021-01-21T13:25:43.052+03:00"/>
    <s v="2021-01-21T14:13:14.732+03:00"/>
    <m/>
    <s v="سوسن الضبعان"/>
    <x v="1"/>
    <m/>
    <d v="2021-01-21T00:00:00"/>
    <s v="Sarmada"/>
    <s v="All"/>
    <s v="Yes"/>
    <n v="31"/>
    <s v="31-50 Years"/>
    <s v="Male"/>
    <s v="Widowed"/>
    <s v="Host"/>
    <m/>
    <n v="0"/>
    <n v="0"/>
    <s v="Yes"/>
    <n v="0"/>
    <n v="1"/>
    <n v="1"/>
    <s v="2"/>
    <n v="0"/>
    <s v="2"/>
    <n v="0"/>
    <n v="2"/>
    <n v="4"/>
    <n v="1"/>
    <n v="0"/>
    <n v="0"/>
    <n v="2000"/>
    <n v="1500"/>
    <n v="-500"/>
    <s v="عمل الاب"/>
    <m/>
    <s v="Hospital Primary health care facility"/>
    <b v="1"/>
    <b v="1"/>
    <m/>
    <m/>
    <m/>
    <m/>
    <m/>
    <m/>
    <n v="999"/>
    <s v="Walking"/>
    <m/>
    <s v="Yes"/>
    <s v="Everything is available"/>
    <s v="There are no significant difficulties"/>
    <m/>
    <m/>
    <m/>
    <m/>
    <m/>
    <m/>
    <m/>
    <m/>
    <m/>
    <b v="1"/>
    <m/>
    <s v="Yes"/>
    <s v="Yes"/>
    <s v="جلسات توعية"/>
    <s v="Yes"/>
    <s v="لامكانية التواصل بشكل مستمر"/>
    <s v="Yes"/>
    <s v="Yes"/>
    <m/>
    <s v="Yes"/>
    <s v="Yes"/>
    <m/>
    <m/>
    <m/>
    <m/>
    <m/>
    <m/>
    <m/>
    <m/>
    <m/>
    <m/>
    <m/>
    <s v="Non communicable diseases (NCD) drugs (chronic, cardiac, diabetes, hyper-tension, asthma) Pediatric medicine"/>
    <b v="1"/>
    <b v="1"/>
    <m/>
    <m/>
    <m/>
    <m/>
    <m/>
    <m/>
    <s v="Yes"/>
    <m/>
    <m/>
    <m/>
    <m/>
    <m/>
    <m/>
    <m/>
    <m/>
    <m/>
    <s v="Public primary health care facility Hospital for normal delivery"/>
    <m/>
    <m/>
    <m/>
    <b v="1"/>
    <m/>
    <b v="1"/>
    <m/>
    <m/>
    <m/>
    <m/>
    <m/>
    <m/>
    <m/>
    <m/>
    <m/>
    <m/>
    <m/>
    <m/>
    <m/>
    <m/>
    <m/>
    <m/>
    <m/>
    <s v="No – there is nothing like this in my community"/>
    <m/>
    <m/>
    <m/>
    <m/>
    <m/>
    <m/>
    <m/>
    <m/>
    <m/>
    <m/>
    <m/>
    <m/>
    <m/>
    <m/>
    <m/>
    <m/>
    <m/>
    <s v="Fruit (all types) Vegetables (including leafy vegetables) Milk and Milk Products (milk, yoghurt, cheese, etc)"/>
    <m/>
    <m/>
    <b v="1"/>
    <b v="1"/>
    <m/>
    <m/>
    <b v="1"/>
    <m/>
    <m/>
    <m/>
    <m/>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Econimic Anger"/>
    <m/>
    <b v="1"/>
    <m/>
    <m/>
    <b v="1"/>
    <m/>
    <m/>
    <m/>
    <m/>
    <m/>
    <m/>
    <m/>
    <m/>
    <m/>
    <m/>
    <m/>
    <m/>
    <m/>
    <s v="Children"/>
    <m/>
    <m/>
    <b v="1"/>
    <m/>
    <s v="بسبب الوضع الراهن"/>
    <s v="Speaking to a family member Prayer"/>
    <b v="1"/>
    <m/>
    <m/>
    <b v="1"/>
    <m/>
    <m/>
    <m/>
    <m/>
    <m/>
    <m/>
    <m/>
    <s v="Lack of awareness of the services"/>
    <m/>
    <m/>
    <m/>
    <m/>
    <b v="1"/>
    <m/>
    <m/>
    <m/>
    <m/>
    <s v="Yes"/>
    <m/>
    <s v="Skills building services"/>
    <m/>
    <m/>
    <b v="1"/>
    <m/>
    <m/>
    <m/>
    <m/>
    <m/>
    <m/>
    <s v="Skills building services"/>
    <m/>
    <m/>
    <b v="1"/>
    <m/>
    <m/>
    <m/>
    <m/>
    <m/>
    <s v="بسبب عدم توفرها مجانا"/>
    <s v="Yes"/>
    <m/>
    <s v="School dropout Child labour Early marriage"/>
    <m/>
    <m/>
    <m/>
    <b v="1"/>
    <b v="1"/>
    <m/>
    <b v="1"/>
    <m/>
    <m/>
    <m/>
    <m/>
    <m/>
    <m/>
    <m/>
    <m/>
    <m/>
    <m/>
    <m/>
    <s v="اعمال تهدد حياتهم بالخطر ولاتناسب اعمارهم"/>
    <s v="School teachers Parents"/>
    <m/>
    <m/>
    <m/>
    <b v="1"/>
    <b v="1"/>
    <m/>
    <m/>
    <m/>
    <m/>
    <m/>
    <m/>
    <m/>
    <m/>
    <m/>
    <s v="Awareness / educational activities / psychosocial support Hand crafts Quraan"/>
    <m/>
    <b v="1"/>
    <b v="1"/>
    <m/>
    <b v="1"/>
    <m/>
    <m/>
    <m/>
    <m/>
    <s v="Children separated from their parents Orphans living in the community"/>
    <b v="1"/>
    <m/>
    <b v="1"/>
    <m/>
    <m/>
    <m/>
    <m/>
    <s v="No"/>
    <s v="Too young to enroll in school"/>
    <s v="Lack of awareness Lack of transportation"/>
    <b v="1"/>
    <m/>
    <b v="1"/>
    <m/>
    <m/>
    <m/>
    <m/>
    <m/>
    <m/>
    <m/>
    <s v="Yes"/>
    <n v="3"/>
    <s v="الخروج للعب"/>
    <m/>
    <m/>
    <m/>
    <s v="No"/>
    <m/>
    <s v="uuid:1ada61a7-7312-4948-ac22-622958526116"/>
    <n v="73156145"/>
    <s v="1ada61a7-7312-4948-ac22-622958526116"/>
    <d v="2021-01-21T13:01:59"/>
    <n v="202"/>
    <m/>
    <n v="-1"/>
    <m/>
    <m/>
    <s v="202101191358"/>
    <n v="2851"/>
    <s v="nsenumerator"/>
    <n v="569832"/>
  </r>
  <r>
    <s v="2021-01-21T10:14:45.133+02:00"/>
    <s v="2021-01-21T11:09:40.212+02:00"/>
    <m/>
    <s v="محمود السليمان"/>
    <x v="1"/>
    <m/>
    <d v="2021-01-21T00:00:00"/>
    <s v="Sarmada"/>
    <s v="All"/>
    <s v="Yes"/>
    <n v="55"/>
    <s v="51-60 Years"/>
    <s v="Female"/>
    <s v="Married"/>
    <s v="IDP"/>
    <d v="2021-01-21T00:00:00"/>
    <n v="0"/>
    <n v="0"/>
    <s v="Yes"/>
    <n v="0"/>
    <n v="1"/>
    <n v="2"/>
    <s v="3"/>
    <n v="2"/>
    <s v="5"/>
    <n v="2"/>
    <n v="7"/>
    <n v="12"/>
    <n v="1"/>
    <n v="0"/>
    <n v="0"/>
    <n v="2000"/>
    <n v="0"/>
    <n v="-2000"/>
    <m/>
    <s v="يقوم بأخذ بعض المال من اقربائه"/>
    <s v="Hospital Primary health care facility"/>
    <b v="1"/>
    <b v="1"/>
    <m/>
    <m/>
    <m/>
    <m/>
    <m/>
    <m/>
    <n v="999"/>
    <s v="Motorcycle"/>
    <m/>
    <s v="Do not know"/>
    <s v="Everything is available"/>
    <s v="Some types of medicines are not available in the market Inaccessible due to transport or other logistical reason"/>
    <b v="1"/>
    <m/>
    <m/>
    <m/>
    <m/>
    <b v="1"/>
    <m/>
    <m/>
    <m/>
    <m/>
    <m/>
    <s v="Yes"/>
    <s v="Yes"/>
    <s v=" الأفضلية لدعم التعليم "/>
    <s v="No"/>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s v="Vegetables (including leafy vegetables)"/>
    <m/>
    <m/>
    <b v="1"/>
    <m/>
    <m/>
    <m/>
    <m/>
    <m/>
    <m/>
    <m/>
    <m/>
    <n v="1"/>
    <s v="not divers"/>
    <s v="Yes"/>
    <m/>
    <s v="High food prices/no money to buy"/>
    <m/>
    <b v="1"/>
    <m/>
    <m/>
    <m/>
    <m/>
    <m/>
    <m/>
    <s v="Yes"/>
    <m/>
    <s v="Yes"/>
    <s v="High food prices/no money to buy"/>
    <b v="1"/>
    <m/>
    <m/>
    <m/>
    <m/>
    <m/>
    <s v="Do not know"/>
    <s v="No"/>
    <m/>
    <m/>
    <m/>
    <s v="1"/>
    <s v="0"/>
    <s v="No"/>
    <s v="No - no difficulty"/>
    <s v="No - no difficulty"/>
    <m/>
    <m/>
    <m/>
    <m/>
    <m/>
    <m/>
    <m/>
    <m/>
    <m/>
    <m/>
    <m/>
    <m/>
    <m/>
    <s v="Sadness moodwings Econimic Anxiety Changes in Appetite Problems sleeping Inability to carry out work or daily tasks Anger"/>
    <m/>
    <b v="1"/>
    <b v="1"/>
    <b v="1"/>
    <b v="1"/>
    <b v="1"/>
    <m/>
    <b v="1"/>
    <m/>
    <b v="1"/>
    <m/>
    <b v="1"/>
    <m/>
    <m/>
    <m/>
    <m/>
    <m/>
    <m/>
    <s v="Children"/>
    <m/>
    <m/>
    <b v="1"/>
    <m/>
    <s v="من الأوضاع الصعبه "/>
    <s v="Smoking"/>
    <m/>
    <m/>
    <m/>
    <m/>
    <m/>
    <m/>
    <b v="1"/>
    <m/>
    <m/>
    <m/>
    <m/>
    <s v="Accessibility"/>
    <m/>
    <m/>
    <b v="1"/>
    <m/>
    <m/>
    <m/>
    <m/>
    <m/>
    <m/>
    <s v="Yes"/>
    <m/>
    <s v="Health services"/>
    <b v="1"/>
    <m/>
    <m/>
    <m/>
    <m/>
    <m/>
    <m/>
    <m/>
    <s v="Due to transportation issues / far distance of facilities"/>
    <s v="Health services"/>
    <b v="1"/>
    <m/>
    <m/>
    <m/>
    <m/>
    <m/>
    <m/>
    <m/>
    <s v="due to transportation issues / far distance of facilities"/>
    <s v="No"/>
    <s v="غير مسموح خوفا عليهم"/>
    <s v="School dropout Psychological stress"/>
    <m/>
    <m/>
    <m/>
    <b v="1"/>
    <m/>
    <m/>
    <m/>
    <m/>
    <m/>
    <m/>
    <m/>
    <m/>
    <m/>
    <b v="1"/>
    <m/>
    <m/>
    <m/>
    <m/>
    <m/>
    <s v="Siblings Parents Relatives"/>
    <m/>
    <b v="1"/>
    <m/>
    <m/>
    <b v="1"/>
    <b v="1"/>
    <m/>
    <m/>
    <m/>
    <m/>
    <m/>
    <m/>
    <m/>
    <m/>
    <s v="Quraan Awareness / educational activities / psychosocial support Entertainement activities"/>
    <m/>
    <b v="1"/>
    <m/>
    <m/>
    <b v="1"/>
    <b v="1"/>
    <m/>
    <m/>
    <m/>
    <s v="I don't know"/>
    <m/>
    <m/>
    <m/>
    <m/>
    <m/>
    <m/>
    <b v="1"/>
    <s v="Yes"/>
    <m/>
    <s v="Lack of transportation"/>
    <m/>
    <m/>
    <b v="1"/>
    <m/>
    <m/>
    <m/>
    <m/>
    <m/>
    <m/>
    <m/>
    <s v="No"/>
    <m/>
    <m/>
    <s v="No"/>
    <m/>
    <m/>
    <s v="No"/>
    <m/>
    <s v="uuid:d42edf81-8ebb-4bf4-a0a6-c3a93904b912"/>
    <n v="73156242"/>
    <s v="d42edf81-8ebb-4bf4-a0a6-c3a93904b912"/>
    <d v="2021-01-21T13:03:31"/>
    <n v="203"/>
    <m/>
    <n v="-1"/>
    <m/>
    <m/>
    <s v="202101191358"/>
    <n v="3295"/>
    <s v="nsenumerator"/>
    <n v="569832"/>
  </r>
  <r>
    <s v="2021-01-21T11:23:09.503+02:00"/>
    <s v="2021-01-21T11:47:17.073+02:00"/>
    <m/>
    <s v="محمود السليمان"/>
    <x v="1"/>
    <m/>
    <d v="2021-01-21T00:00:00"/>
    <s v="Sarmada"/>
    <s v="All"/>
    <s v="Yes"/>
    <n v="21"/>
    <s v="18-30 Years"/>
    <s v="Female"/>
    <s v="Single"/>
    <s v="IDP"/>
    <d v="2021-01-21T00:00:00"/>
    <n v="1"/>
    <n v="1"/>
    <s v="Yes"/>
    <n v="1"/>
    <n v="3"/>
    <n v="1"/>
    <s v="4"/>
    <n v="0"/>
    <s v="5"/>
    <n v="2"/>
    <n v="7"/>
    <n v="9"/>
    <n v="1"/>
    <n v="0"/>
    <n v="3"/>
    <n v="2500"/>
    <n v="300"/>
    <n v="-2200"/>
    <s v="أعمال حرة"/>
    <m/>
    <s v="Hospital"/>
    <b v="1"/>
    <m/>
    <m/>
    <m/>
    <m/>
    <m/>
    <m/>
    <m/>
    <n v="999"/>
    <s v="Motorcycle"/>
    <m/>
    <s v="No"/>
    <s v="Everything is available"/>
    <s v="Most types of medicines are not available in the market Inaccessible due to cost Inaccessible due to transport or other logistical reason"/>
    <m/>
    <b v="1"/>
    <m/>
    <b v="1"/>
    <m/>
    <b v="1"/>
    <m/>
    <m/>
    <m/>
    <m/>
    <m/>
    <s v="No"/>
    <m/>
    <m/>
    <m/>
    <m/>
    <s v="No"/>
    <m/>
    <s v="Did not identify the diseas"/>
    <m/>
    <m/>
    <m/>
    <m/>
    <m/>
    <m/>
    <m/>
    <m/>
    <m/>
    <m/>
    <m/>
    <m/>
    <m/>
    <s v="Non communicable diseases (NCD) drugs (chronic, cardiac, diabetes, hyper-tension, asthma) Pediatric medicine"/>
    <b v="1"/>
    <b v="1"/>
    <m/>
    <m/>
    <m/>
    <m/>
    <m/>
    <m/>
    <s v="Yes"/>
    <m/>
    <m/>
    <m/>
    <m/>
    <m/>
    <m/>
    <m/>
    <m/>
    <m/>
    <s v="Hospital for normal delivery"/>
    <m/>
    <m/>
    <m/>
    <m/>
    <m/>
    <b v="1"/>
    <m/>
    <m/>
    <m/>
    <m/>
    <m/>
    <s v="No"/>
    <m/>
    <m/>
    <m/>
    <m/>
    <m/>
    <m/>
    <m/>
    <m/>
    <m/>
    <m/>
    <m/>
    <s v="No – there is nothing like this in my community"/>
    <m/>
    <m/>
    <m/>
    <s v="Vegetables (including leafy vegetables)"/>
    <m/>
    <m/>
    <b v="1"/>
    <m/>
    <m/>
    <m/>
    <m/>
    <m/>
    <m/>
    <m/>
    <m/>
    <n v="1"/>
    <s v="not divers"/>
    <s v="Vegetables (including leafy vegetables)"/>
    <m/>
    <m/>
    <b v="1"/>
    <m/>
    <m/>
    <m/>
    <m/>
    <m/>
    <m/>
    <m/>
    <m/>
    <n v="1"/>
    <s v="not divers"/>
    <s v="Yes"/>
    <m/>
    <s v="Market is too far High food prices/no money to buy"/>
    <m/>
    <b v="1"/>
    <b v="1"/>
    <m/>
    <m/>
    <m/>
    <m/>
    <m/>
    <s v="Yes"/>
    <m/>
    <s v="Yes"/>
    <s v="High food prices/no money to buy Market is too far"/>
    <b v="1"/>
    <b v="1"/>
    <m/>
    <m/>
    <m/>
    <m/>
    <s v="No – my children don't need this"/>
    <s v="No"/>
    <s v="No"/>
    <m/>
    <m/>
    <s v="3"/>
    <s v="1"/>
    <s v="No"/>
    <s v="No - no difficulty"/>
    <s v="No - no difficulty"/>
    <m/>
    <m/>
    <m/>
    <m/>
    <m/>
    <m/>
    <m/>
    <m/>
    <m/>
    <m/>
    <m/>
    <m/>
    <m/>
    <s v="Anger Sadness Econimic Changes in Appetite Problems sleeping"/>
    <m/>
    <b v="1"/>
    <b v="1"/>
    <m/>
    <b v="1"/>
    <m/>
    <m/>
    <b v="1"/>
    <m/>
    <b v="1"/>
    <m/>
    <m/>
    <m/>
    <m/>
    <m/>
    <m/>
    <m/>
    <m/>
    <s v="Adult Men"/>
    <m/>
    <b v="1"/>
    <m/>
    <m/>
    <s v="النزوح"/>
    <s v="Speaking to a friend"/>
    <m/>
    <b v="1"/>
    <m/>
    <m/>
    <m/>
    <m/>
    <m/>
    <m/>
    <m/>
    <m/>
    <m/>
    <s v="Lack of awareness of the services"/>
    <m/>
    <m/>
    <m/>
    <m/>
    <b v="1"/>
    <m/>
    <m/>
    <m/>
    <m/>
    <s v="Yes"/>
    <m/>
    <s v="Do not know"/>
    <m/>
    <m/>
    <m/>
    <m/>
    <m/>
    <m/>
    <b v="1"/>
    <m/>
    <m/>
    <s v="Do not know"/>
    <m/>
    <m/>
    <m/>
    <m/>
    <m/>
    <m/>
    <b v="1"/>
    <m/>
    <m/>
    <s v="No"/>
    <s v="نخاف عليهم من الوضع "/>
    <s v="School dropout"/>
    <m/>
    <m/>
    <m/>
    <b v="1"/>
    <m/>
    <m/>
    <m/>
    <m/>
    <m/>
    <m/>
    <m/>
    <m/>
    <m/>
    <m/>
    <m/>
    <m/>
    <m/>
    <m/>
    <m/>
    <s v="Siblings Parents Relatives"/>
    <m/>
    <b v="1"/>
    <m/>
    <m/>
    <b v="1"/>
    <b v="1"/>
    <m/>
    <m/>
    <m/>
    <m/>
    <m/>
    <m/>
    <m/>
    <m/>
    <s v="Awareness / educational activities / psychosocial support Entertainement activities"/>
    <m/>
    <m/>
    <m/>
    <m/>
    <b v="1"/>
    <b v="1"/>
    <m/>
    <m/>
    <m/>
    <s v="Orphans living in the community"/>
    <m/>
    <m/>
    <b v="1"/>
    <m/>
    <m/>
    <m/>
    <m/>
    <s v="No"/>
    <s v="Due to far distance / lack of transportations"/>
    <s v="Lack of awareness Lack of transportation"/>
    <b v="1"/>
    <m/>
    <b v="1"/>
    <m/>
    <m/>
    <m/>
    <m/>
    <m/>
    <m/>
    <m/>
    <s v="No"/>
    <m/>
    <m/>
    <s v="No"/>
    <m/>
    <m/>
    <s v="No"/>
    <m/>
    <s v="uuid:d0d10164-ccc1-4a17-a7c6-565949003b49"/>
    <n v="73156244"/>
    <s v="d0d10164-ccc1-4a17-a7c6-565949003b49"/>
    <d v="2021-01-21T13:03:33"/>
    <n v="204"/>
    <m/>
    <n v="-1"/>
    <m/>
    <m/>
    <s v="202101191358"/>
    <n v="1448"/>
    <s v="nsenumerator"/>
    <n v="569832"/>
  </r>
  <r>
    <s v="2021-01-21T13:48:39.777+02:00"/>
    <s v="2021-01-21T14:10:33.891+02:00"/>
    <m/>
    <s v="محمود السليمان"/>
    <x v="1"/>
    <m/>
    <d v="2021-01-21T00:00:00"/>
    <s v="Sarmada"/>
    <s v="All"/>
    <s v="Yes"/>
    <n v="31"/>
    <s v="31-50 Years"/>
    <s v="Female"/>
    <s v="Married"/>
    <s v="Host"/>
    <m/>
    <n v="0"/>
    <n v="1"/>
    <s v="Yes"/>
    <n v="0"/>
    <n v="0"/>
    <n v="2"/>
    <s v="2"/>
    <n v="0"/>
    <s v="2"/>
    <n v="0"/>
    <n v="2"/>
    <n v="6"/>
    <n v="0"/>
    <n v="0"/>
    <n v="1"/>
    <n v="3000"/>
    <n v="2000"/>
    <n v="-1000"/>
    <s v="أعمال حرة"/>
    <m/>
    <s v="Hospital Primary health care facility Specialist services Emergency services-ambulance"/>
    <b v="1"/>
    <b v="1"/>
    <b v="1"/>
    <b v="1"/>
    <m/>
    <m/>
    <m/>
    <m/>
    <n v="10"/>
    <s v="Walking"/>
    <m/>
    <s v="No"/>
    <s v="Everything is available"/>
    <s v="Some types of medicines are not available in the market"/>
    <b v="1"/>
    <m/>
    <m/>
    <m/>
    <m/>
    <m/>
    <m/>
    <m/>
    <m/>
    <m/>
    <m/>
    <s v="No"/>
    <m/>
    <m/>
    <m/>
    <m/>
    <s v="Yes"/>
    <s v="Yes"/>
    <m/>
    <s v="Yes"/>
    <s v="Yes"/>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No – there is nothing like this in my community"/>
    <m/>
    <m/>
    <m/>
    <m/>
    <m/>
    <m/>
    <m/>
    <m/>
    <m/>
    <m/>
    <m/>
    <m/>
    <m/>
    <m/>
    <m/>
    <m/>
    <m/>
    <s v="Fruit (all types) Vegetables (including leafy vegetables) Legumes and nuts e.g. hommos, fouls, beans, chick peas, lentils"/>
    <m/>
    <b v="1"/>
    <b v="1"/>
    <b v="1"/>
    <m/>
    <m/>
    <m/>
    <m/>
    <m/>
    <m/>
    <m/>
    <n v="3"/>
    <s v="not divers"/>
    <s v="Yes"/>
    <m/>
    <s v="High food prices/no money to buy Market is too far"/>
    <m/>
    <b v="1"/>
    <b v="1"/>
    <m/>
    <m/>
    <m/>
    <m/>
    <m/>
    <s v="Yes"/>
    <m/>
    <s v="Yes"/>
    <s v="Market is too far Food is not available"/>
    <m/>
    <b v="1"/>
    <m/>
    <b v="1"/>
    <m/>
    <m/>
    <s v="No – this service is not available"/>
    <s v="No"/>
    <m/>
    <m/>
    <m/>
    <s v="0"/>
    <s v="0"/>
    <s v="No"/>
    <s v="No - no difficulty"/>
    <s v="No - no difficulty"/>
    <m/>
    <m/>
    <m/>
    <m/>
    <m/>
    <m/>
    <m/>
    <m/>
    <m/>
    <m/>
    <m/>
    <m/>
    <m/>
    <s v="Fear Anger Sadness moodwings Econimic Anxiety Family conflict Changes in Appetite Hopelessness Problems sleeping Conflict within community Inability to carry out work or daily tasks Problems Concentrating"/>
    <b v="1"/>
    <b v="1"/>
    <b v="1"/>
    <b v="1"/>
    <b v="1"/>
    <b v="1"/>
    <b v="1"/>
    <b v="1"/>
    <b v="1"/>
    <b v="1"/>
    <b v="1"/>
    <b v="1"/>
    <b v="1"/>
    <m/>
    <m/>
    <m/>
    <m/>
    <m/>
    <s v="Adult Women Adult Men Children Elderly"/>
    <b v="1"/>
    <b v="1"/>
    <b v="1"/>
    <b v="1"/>
    <s v="بسبب الوضع الراهن في البلد وعدم الاستقرار "/>
    <s v="Prayer Smoking Speaking to a family member Speaking to a friend Exercise Has professional consultation"/>
    <b v="1"/>
    <b v="1"/>
    <b v="1"/>
    <b v="1"/>
    <b v="1"/>
    <m/>
    <b v="1"/>
    <m/>
    <m/>
    <m/>
    <m/>
    <s v="Lack of awareness of the services Stigma"/>
    <b v="1"/>
    <m/>
    <m/>
    <m/>
    <b v="1"/>
    <m/>
    <m/>
    <m/>
    <m/>
    <s v="Yes"/>
    <m/>
    <s v="All services are accessible"/>
    <m/>
    <m/>
    <m/>
    <m/>
    <m/>
    <b v="1"/>
    <m/>
    <m/>
    <m/>
    <s v="All services are accessible"/>
    <m/>
    <m/>
    <m/>
    <m/>
    <m/>
    <b v="1"/>
    <m/>
    <m/>
    <m/>
    <s v="Yes"/>
    <m/>
    <s v="Kidnapping School dropout Child labour Begging Early marriage Physical abuse Neglect Sexual abuse Psychological stress Physical or psychological disabilities due to the war"/>
    <b v="1"/>
    <m/>
    <m/>
    <b v="1"/>
    <b v="1"/>
    <b v="1"/>
    <b v="1"/>
    <b v="1"/>
    <b v="1"/>
    <b v="1"/>
    <m/>
    <m/>
    <b v="1"/>
    <b v="1"/>
    <m/>
    <m/>
    <m/>
    <m/>
    <s v="العمل في مغسلة "/>
    <s v="Religious leaders Siblings Neighbours School teachers Parents Relatives Community/social workers"/>
    <b v="1"/>
    <b v="1"/>
    <b v="1"/>
    <b v="1"/>
    <b v="1"/>
    <b v="1"/>
    <m/>
    <b v="1"/>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Yes"/>
    <m/>
    <s v="Lack of awareness Security problems Lack of transportation Opening time not suitable for parents Distrust of staff or their activities"/>
    <b v="1"/>
    <b v="1"/>
    <b v="1"/>
    <b v="1"/>
    <b v="1"/>
    <m/>
    <m/>
    <m/>
    <m/>
    <m/>
    <s v="No"/>
    <m/>
    <m/>
    <m/>
    <m/>
    <m/>
    <s v="No"/>
    <m/>
    <s v="uuid:74e01320-2807-4979-a40b-c5d4cb06fbd4"/>
    <n v="73156246"/>
    <s v="74e01320-2807-4979-a40b-c5d4cb06fbd4"/>
    <d v="2021-01-21T13:03:33"/>
    <n v="205"/>
    <m/>
    <n v="-1"/>
    <m/>
    <m/>
    <s v="202101191358"/>
    <n v="1314"/>
    <s v="nsenumerator"/>
    <n v="569832"/>
  </r>
  <r>
    <s v="2021-01-21T11:34:44.908+02:00"/>
    <s v="2021-01-21T12:04:02.646+02:00"/>
    <m/>
    <s v="نجاح صالح العمر "/>
    <x v="1"/>
    <m/>
    <d v="2021-01-21T00:00:00"/>
    <s v="Sarmada"/>
    <s v="All"/>
    <s v="Yes"/>
    <n v="20"/>
    <s v="18-30 Years"/>
    <s v="Male"/>
    <s v="Married"/>
    <s v="IDP"/>
    <d v="2019-10-13T00:00:00"/>
    <n v="1"/>
    <n v="1"/>
    <s v="Yes"/>
    <n v="1"/>
    <n v="0"/>
    <n v="1"/>
    <s v="1"/>
    <n v="0"/>
    <s v="2"/>
    <n v="0"/>
    <n v="2"/>
    <n v="5"/>
    <n v="1"/>
    <n v="0"/>
    <n v="1"/>
    <n v="1500"/>
    <n v="800"/>
    <n v="-700"/>
    <s v="عامل"/>
    <m/>
    <s v="Hospital"/>
    <b v="1"/>
    <m/>
    <m/>
    <m/>
    <m/>
    <m/>
    <m/>
    <m/>
    <n v="60"/>
    <s v="Public transit"/>
    <m/>
    <s v="No"/>
    <s v="Do not know"/>
    <s v="Some types of medicines are not available in the market Inaccessible due to cost"/>
    <b v="1"/>
    <m/>
    <m/>
    <b v="1"/>
    <m/>
    <m/>
    <m/>
    <m/>
    <m/>
    <m/>
    <m/>
    <s v="No"/>
    <m/>
    <m/>
    <m/>
    <m/>
    <s v="No"/>
    <m/>
    <m/>
    <m/>
    <m/>
    <m/>
    <m/>
    <m/>
    <m/>
    <m/>
    <m/>
    <m/>
    <m/>
    <m/>
    <m/>
    <m/>
    <s v="Pediatric medicine Reproductive health medicines"/>
    <m/>
    <b v="1"/>
    <b v="1"/>
    <m/>
    <m/>
    <m/>
    <m/>
    <m/>
    <s v="No"/>
    <s v="Security issues Financial issues"/>
    <b v="1"/>
    <b v="1"/>
    <m/>
    <m/>
    <m/>
    <m/>
    <m/>
    <m/>
    <s v="Public primary health care facility"/>
    <m/>
    <m/>
    <m/>
    <b v="1"/>
    <m/>
    <m/>
    <m/>
    <m/>
    <m/>
    <m/>
    <m/>
    <s v="No"/>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بسبب الوضع الاقتصادي "/>
    <s v="High food prices/no money to buy"/>
    <m/>
    <b v="1"/>
    <m/>
    <m/>
    <m/>
    <m/>
    <m/>
    <m/>
    <s v="Yes"/>
    <m/>
    <s v="Yes"/>
    <s v="High food prices/no money to buy Food is not available"/>
    <b v="1"/>
    <m/>
    <m/>
    <b v="1"/>
    <m/>
    <m/>
    <s v="No – this service is not available"/>
    <s v="No"/>
    <s v="No"/>
    <m/>
    <m/>
    <s v="0"/>
    <s v="1"/>
    <s v="No"/>
    <s v="Yes – some difficulty"/>
    <s v="Yes – some difficulty"/>
    <s v="Yes – moderate severity (slightly impacting daily activities)"/>
    <s v="No"/>
    <m/>
    <m/>
    <m/>
    <m/>
    <m/>
    <m/>
    <m/>
    <m/>
    <m/>
    <s v="No, but we need one"/>
    <m/>
    <s v="Anger moodwings Econimic Anxiety Problems sleeping"/>
    <m/>
    <b v="1"/>
    <m/>
    <b v="1"/>
    <b v="1"/>
    <b v="1"/>
    <m/>
    <m/>
    <m/>
    <b v="1"/>
    <m/>
    <m/>
    <m/>
    <m/>
    <m/>
    <m/>
    <m/>
    <m/>
    <s v="Adult Women Adult Men Elderly"/>
    <b v="1"/>
    <b v="1"/>
    <m/>
    <b v="1"/>
    <s v="بسبب الاوضاع الامنية "/>
    <s v="Speaking to a family member"/>
    <b v="1"/>
    <m/>
    <m/>
    <m/>
    <m/>
    <m/>
    <m/>
    <m/>
    <m/>
    <m/>
    <m/>
    <s v="Lack of awareness of the services"/>
    <m/>
    <m/>
    <m/>
    <m/>
    <b v="1"/>
    <m/>
    <m/>
    <m/>
    <m/>
    <s v="Yes"/>
    <m/>
    <s v="Health services Educational services"/>
    <b v="1"/>
    <b v="1"/>
    <m/>
    <m/>
    <m/>
    <m/>
    <m/>
    <m/>
    <s v="Due to transportation issues / far distance of facilities"/>
    <s v="Health services Educational services"/>
    <b v="1"/>
    <b v="1"/>
    <m/>
    <m/>
    <m/>
    <m/>
    <m/>
    <m/>
    <s v="due to lack of security"/>
    <s v="No"/>
    <s v="بسبب الاوضاع الامنية "/>
    <s v="Kidnapping Neglect Being orphaned or losing care"/>
    <b v="1"/>
    <m/>
    <m/>
    <m/>
    <m/>
    <m/>
    <m/>
    <m/>
    <b v="1"/>
    <m/>
    <b v="1"/>
    <m/>
    <m/>
    <m/>
    <m/>
    <m/>
    <m/>
    <m/>
    <m/>
    <s v="Parents Relatives"/>
    <m/>
    <m/>
    <m/>
    <m/>
    <b v="1"/>
    <b v="1"/>
    <m/>
    <m/>
    <m/>
    <m/>
    <m/>
    <m/>
    <m/>
    <m/>
    <s v="Painting / re-creational activity Awareness / educational activities / psychosocial support Entertainement activities"/>
    <m/>
    <m/>
    <m/>
    <b v="1"/>
    <b v="1"/>
    <b v="1"/>
    <m/>
    <m/>
    <m/>
    <s v="Children living on the street Children separated from their parents Child-headed households"/>
    <b v="1"/>
    <b v="1"/>
    <m/>
    <b v="1"/>
    <m/>
    <m/>
    <m/>
    <s v="No"/>
    <s v="Lack of school / training centers"/>
    <s v="Security problems Lack of transportation"/>
    <m/>
    <b v="1"/>
    <b v="1"/>
    <m/>
    <m/>
    <m/>
    <m/>
    <m/>
    <m/>
    <m/>
    <s v="Yes"/>
    <n v="8"/>
    <s v="لايوجد شيء يفعلونه "/>
    <m/>
    <m/>
    <m/>
    <s v="No"/>
    <m/>
    <s v="uuid:224ea3e4-8f26-487d-93c3-d3e3d9930186"/>
    <n v="73156278"/>
    <s v="224ea3e4-8f26-487d-93c3-d3e3d9930186"/>
    <d v="2021-01-21T13:04:18"/>
    <n v="206"/>
    <m/>
    <n v="-1"/>
    <m/>
    <m/>
    <s v="202101191358"/>
    <n v="1758"/>
    <s v="nsenumerator"/>
    <n v="569832"/>
  </r>
  <r>
    <s v="2021-01-21T12:37:29.006+02:00"/>
    <s v="2021-01-21T13:11:14.182+02:00"/>
    <m/>
    <s v="نجاح صالح العمر "/>
    <x v="1"/>
    <m/>
    <d v="2021-01-21T00:00:00"/>
    <s v="Sarmada"/>
    <s v="All"/>
    <s v="Yes"/>
    <n v="31"/>
    <s v="31-50 Years"/>
    <s v="Male"/>
    <s v="Married"/>
    <s v="IDP"/>
    <d v="2016-09-13T00:00:00"/>
    <n v="1"/>
    <n v="0"/>
    <s v="Yes"/>
    <n v="0"/>
    <n v="0"/>
    <n v="1"/>
    <s v="1"/>
    <n v="4"/>
    <s v="5"/>
    <n v="1"/>
    <n v="6"/>
    <n v="8"/>
    <n v="1"/>
    <n v="1"/>
    <n v="1"/>
    <n v="1000"/>
    <n v="500"/>
    <n v="-500"/>
    <s v="لايوجد"/>
    <m/>
    <s v="Hospital"/>
    <b v="1"/>
    <m/>
    <m/>
    <m/>
    <m/>
    <m/>
    <m/>
    <m/>
    <n v="60"/>
    <s v="Public transit"/>
    <m/>
    <s v="No"/>
    <s v="Do not know"/>
    <s v="Inaccessible due to cost"/>
    <m/>
    <m/>
    <m/>
    <b v="1"/>
    <m/>
    <m/>
    <m/>
    <m/>
    <m/>
    <m/>
    <m/>
    <s v="No"/>
    <m/>
    <m/>
    <m/>
    <m/>
    <s v="No"/>
    <m/>
    <m/>
    <m/>
    <m/>
    <m/>
    <m/>
    <m/>
    <m/>
    <m/>
    <m/>
    <m/>
    <m/>
    <m/>
    <m/>
    <m/>
    <s v="Non communicable diseases (NCD) drugs (chronic, cardiac, diabetes, hyper-tension, asthma) Reproductive health medicines"/>
    <b v="1"/>
    <m/>
    <b v="1"/>
    <m/>
    <m/>
    <m/>
    <m/>
    <m/>
    <s v="No"/>
    <s v="Security issues Financial issues"/>
    <b v="1"/>
    <b v="1"/>
    <m/>
    <m/>
    <m/>
    <m/>
    <m/>
    <m/>
    <s v="Public primary health care facility"/>
    <m/>
    <m/>
    <m/>
    <b v="1"/>
    <m/>
    <m/>
    <m/>
    <m/>
    <m/>
    <m/>
    <m/>
    <m/>
    <m/>
    <m/>
    <m/>
    <m/>
    <m/>
    <m/>
    <m/>
    <m/>
    <m/>
    <m/>
    <m/>
    <s v="Yes – someone in my household has"/>
    <s v="One Time"/>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بسبب الاوضاع  الاقتصادية "/>
    <s v="High food prices/no money to buy Food is not available"/>
    <m/>
    <b v="1"/>
    <m/>
    <m/>
    <b v="1"/>
    <m/>
    <m/>
    <m/>
    <s v="Yes"/>
    <m/>
    <s v="Yes"/>
    <s v="High food prices/no money to buy Food is not available"/>
    <b v="1"/>
    <m/>
    <m/>
    <b v="1"/>
    <m/>
    <m/>
    <s v="No – this service is not available"/>
    <s v="No"/>
    <m/>
    <m/>
    <m/>
    <s v="0"/>
    <s v="1"/>
    <s v="No"/>
    <s v="No - no difficulty"/>
    <s v="Yes – some difficulty"/>
    <s v="Yes – moderate severity (slightly impacting daily activities)"/>
    <s v="No"/>
    <m/>
    <m/>
    <m/>
    <m/>
    <m/>
    <m/>
    <m/>
    <m/>
    <m/>
    <s v="No, but we need one"/>
    <m/>
    <s v="Anger Sadness moodwings"/>
    <m/>
    <b v="1"/>
    <b v="1"/>
    <b v="1"/>
    <m/>
    <m/>
    <m/>
    <m/>
    <m/>
    <m/>
    <m/>
    <m/>
    <m/>
    <m/>
    <m/>
    <m/>
    <m/>
    <m/>
    <s v="Adult Women Children Elderly"/>
    <b v="1"/>
    <m/>
    <b v="1"/>
    <b v="1"/>
    <s v="بسبب ضغوطات الحياة"/>
    <s v="Speaking to a friend"/>
    <m/>
    <b v="1"/>
    <m/>
    <m/>
    <m/>
    <m/>
    <m/>
    <m/>
    <m/>
    <m/>
    <m/>
    <s v="Security"/>
    <m/>
    <b v="1"/>
    <m/>
    <m/>
    <m/>
    <m/>
    <m/>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No"/>
    <s v="بسبب الاوضاع الامنية "/>
    <s v="Kidnapping School dropout"/>
    <b v="1"/>
    <m/>
    <m/>
    <b v="1"/>
    <m/>
    <m/>
    <m/>
    <m/>
    <m/>
    <m/>
    <m/>
    <m/>
    <m/>
    <m/>
    <m/>
    <m/>
    <m/>
    <m/>
    <m/>
    <s v="Parents Community/social workers Women and Child support centers"/>
    <m/>
    <m/>
    <m/>
    <m/>
    <b v="1"/>
    <m/>
    <m/>
    <b v="1"/>
    <m/>
    <b v="1"/>
    <m/>
    <m/>
    <m/>
    <m/>
    <s v="Hand crafts Awareness / educational activities / psychosocial support Entertainement activities"/>
    <m/>
    <m/>
    <b v="1"/>
    <m/>
    <b v="1"/>
    <b v="1"/>
    <m/>
    <m/>
    <m/>
    <s v="Children separated from their parents Orphans living in the community"/>
    <b v="1"/>
    <m/>
    <b v="1"/>
    <m/>
    <m/>
    <m/>
    <m/>
    <s v="Yes"/>
    <m/>
    <s v="Lack of awareness Security problems Lack of transportation"/>
    <b v="1"/>
    <b v="1"/>
    <b v="1"/>
    <m/>
    <m/>
    <m/>
    <m/>
    <m/>
    <m/>
    <m/>
    <s v="Yes"/>
    <n v="8"/>
    <s v="لا يوجد شيء يفعلونه "/>
    <s v="Yes"/>
    <n v="9"/>
    <s v="لا يوجد شيء يفعلونه "/>
    <s v="No"/>
    <m/>
    <s v="uuid:ce413e0a-93a4-487f-b0c5-01a3f94d30e8"/>
    <n v="73156280"/>
    <s v="ce413e0a-93a4-487f-b0c5-01a3f94d30e8"/>
    <d v="2021-01-21T13:04:20"/>
    <n v="207"/>
    <m/>
    <n v="-1"/>
    <m/>
    <m/>
    <s v="202101191358"/>
    <n v="2025"/>
    <s v="nsenumerator"/>
    <n v="569832"/>
  </r>
  <r>
    <s v="2021-01-21T14:40:34.880+02:00"/>
    <s v="2021-01-21T15:01:11.093+02:00"/>
    <m/>
    <s v="نجاح صالح العمر "/>
    <x v="1"/>
    <m/>
    <d v="2021-01-21T00:00:00"/>
    <s v="Sarmada"/>
    <s v="All"/>
    <s v="Yes"/>
    <n v="35"/>
    <s v="31-50 Years"/>
    <s v="Male"/>
    <s v="Married"/>
    <s v="Host"/>
    <m/>
    <n v="0"/>
    <n v="0"/>
    <s v="Yes"/>
    <n v="0"/>
    <n v="0"/>
    <n v="1"/>
    <s v="1"/>
    <n v="1"/>
    <s v="2"/>
    <n v="1"/>
    <n v="3"/>
    <n v="5"/>
    <n v="0"/>
    <n v="0"/>
    <n v="1"/>
    <n v="2000"/>
    <n v="1500"/>
    <n v="-500"/>
    <s v="تاجر "/>
    <m/>
    <s v="Hospital"/>
    <b v="1"/>
    <m/>
    <m/>
    <m/>
    <m/>
    <m/>
    <m/>
    <m/>
    <n v="999"/>
    <s v="Private car"/>
    <m/>
    <s v="No"/>
    <s v="Do not know"/>
    <s v="Most types of medicines are not available in the market"/>
    <m/>
    <b v="1"/>
    <m/>
    <m/>
    <m/>
    <m/>
    <m/>
    <m/>
    <m/>
    <m/>
    <m/>
    <s v="No"/>
    <m/>
    <m/>
    <m/>
    <m/>
    <s v="No"/>
    <m/>
    <m/>
    <m/>
    <m/>
    <m/>
    <m/>
    <m/>
    <m/>
    <m/>
    <m/>
    <m/>
    <m/>
    <m/>
    <m/>
    <m/>
    <s v="Non communicable diseases (NCD) drugs (chronic, cardiac, diabetes, hyper-tension, asthma)"/>
    <b v="1"/>
    <m/>
    <m/>
    <m/>
    <m/>
    <m/>
    <m/>
    <m/>
    <s v="No"/>
    <s v="Security issues"/>
    <b v="1"/>
    <m/>
    <m/>
    <m/>
    <m/>
    <m/>
    <m/>
    <m/>
    <s v="At private primary health care centre/hospital"/>
    <m/>
    <m/>
    <m/>
    <m/>
    <b v="1"/>
    <m/>
    <m/>
    <m/>
    <m/>
    <m/>
    <m/>
    <m/>
    <m/>
    <m/>
    <m/>
    <m/>
    <m/>
    <m/>
    <m/>
    <m/>
    <m/>
    <m/>
    <m/>
    <s v="Yes – someone in my household has"/>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Food is not available"/>
    <m/>
    <b v="1"/>
    <m/>
    <m/>
    <b v="1"/>
    <m/>
    <m/>
    <m/>
    <s v="Yes"/>
    <m/>
    <s v="Yes"/>
    <s v="High food prices/no money to buy Market is not safe"/>
    <b v="1"/>
    <m/>
    <b v="1"/>
    <m/>
    <m/>
    <m/>
    <s v="No – my children don't need this"/>
    <s v="No"/>
    <m/>
    <m/>
    <m/>
    <s v="0"/>
    <s v="0"/>
    <s v="No"/>
    <s v="Yes – some difficulty"/>
    <s v="No - no difficulty"/>
    <s v="Yes – moderate severity (slightly impacting daily activities)"/>
    <s v="No"/>
    <m/>
    <m/>
    <m/>
    <m/>
    <m/>
    <m/>
    <m/>
    <m/>
    <m/>
    <s v="No, not needed"/>
    <m/>
    <s v="Fear Anger moodwings Changes in Appetite"/>
    <b v="1"/>
    <b v="1"/>
    <m/>
    <b v="1"/>
    <m/>
    <m/>
    <m/>
    <b v="1"/>
    <m/>
    <m/>
    <m/>
    <m/>
    <m/>
    <m/>
    <m/>
    <m/>
    <m/>
    <m/>
    <s v="Adult Women Children Elderly"/>
    <b v="1"/>
    <m/>
    <b v="1"/>
    <b v="1"/>
    <s v="بسبب الاوضاع الراهنة "/>
    <s v="Speaking to a friend Speaking to a family member"/>
    <b v="1"/>
    <b v="1"/>
    <m/>
    <m/>
    <m/>
    <m/>
    <m/>
    <m/>
    <m/>
    <m/>
    <m/>
    <s v="Accessibility Lack of awareness of the services"/>
    <m/>
    <m/>
    <b v="1"/>
    <m/>
    <b v="1"/>
    <m/>
    <m/>
    <m/>
    <m/>
    <s v="Yes"/>
    <m/>
    <s v="Skills building services Health services"/>
    <b v="1"/>
    <m/>
    <b v="1"/>
    <m/>
    <m/>
    <m/>
    <m/>
    <m/>
    <s v="Due to lack of security"/>
    <s v="Skills building services"/>
    <m/>
    <m/>
    <b v="1"/>
    <m/>
    <m/>
    <m/>
    <m/>
    <m/>
    <s v="due to lack of security"/>
    <s v="Yes"/>
    <m/>
    <s v="Kidnapping Desire to join armed groups"/>
    <b v="1"/>
    <m/>
    <b v="1"/>
    <m/>
    <m/>
    <m/>
    <m/>
    <m/>
    <m/>
    <m/>
    <m/>
    <m/>
    <m/>
    <m/>
    <m/>
    <m/>
    <m/>
    <m/>
    <m/>
    <s v="Community/social workers Women and Child support centers"/>
    <m/>
    <m/>
    <m/>
    <m/>
    <m/>
    <m/>
    <m/>
    <b v="1"/>
    <m/>
    <b v="1"/>
    <m/>
    <m/>
    <m/>
    <m/>
    <s v="Awareness / educational activities / psychosocial support Entertainement activities Painting / re-creational activity"/>
    <m/>
    <m/>
    <m/>
    <b v="1"/>
    <b v="1"/>
    <b v="1"/>
    <m/>
    <m/>
    <m/>
    <s v="Children living on the street"/>
    <m/>
    <b v="1"/>
    <m/>
    <m/>
    <m/>
    <m/>
    <m/>
    <s v="Yes"/>
    <m/>
    <s v="Lack of awareness"/>
    <b v="1"/>
    <m/>
    <m/>
    <m/>
    <m/>
    <m/>
    <m/>
    <m/>
    <m/>
    <m/>
    <s v="No"/>
    <m/>
    <m/>
    <s v="No"/>
    <m/>
    <m/>
    <s v="No"/>
    <m/>
    <s v="uuid:3c2f6d44-f08e-4b12-87ae-8d0a54fe665c"/>
    <n v="73156281"/>
    <s v="3c2f6d44-f08e-4b12-87ae-8d0a54fe665c"/>
    <d v="2021-01-21T13:04:20"/>
    <n v="208"/>
    <m/>
    <n v="-1"/>
    <m/>
    <m/>
    <s v="202101191358"/>
    <n v="1237"/>
    <s v="nsenumerator"/>
    <n v="569832"/>
  </r>
  <r>
    <s v="2021-01-21T10:15:28.459+02:00"/>
    <s v="2021-01-21T10:48:28.913+02:00"/>
    <m/>
    <s v="فاطمه رسيلي"/>
    <x v="1"/>
    <m/>
    <d v="2021-01-21T00:00:00"/>
    <s v="Sarmada"/>
    <s v="All"/>
    <s v="Yes"/>
    <n v="34"/>
    <s v="31-50 Years"/>
    <s v="Male"/>
    <s v="Married"/>
    <s v="IDP"/>
    <d v="2016-01-04T00:00:00"/>
    <n v="0"/>
    <n v="2"/>
    <s v="Yes"/>
    <n v="0"/>
    <n v="0"/>
    <n v="1"/>
    <s v="1"/>
    <n v="4"/>
    <s v="5"/>
    <n v="0"/>
    <n v="5"/>
    <n v="10"/>
    <n v="2"/>
    <n v="0"/>
    <n v="1"/>
    <n v="1500"/>
    <n v="300"/>
    <n v="-1200"/>
    <s v="اعمال حره"/>
    <m/>
    <s v="Hospital"/>
    <b v="1"/>
    <m/>
    <m/>
    <m/>
    <m/>
    <m/>
    <m/>
    <m/>
    <n v="300"/>
    <s v="Public transit"/>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No"/>
    <s v="Transportation issues No services available"/>
    <m/>
    <m/>
    <m/>
    <b v="1"/>
    <b v="1"/>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b v="1"/>
    <m/>
    <m/>
    <m/>
    <m/>
    <m/>
    <m/>
    <m/>
    <m/>
    <m/>
    <m/>
    <n v="1"/>
    <s v="not divers"/>
    <s v="Yes"/>
    <m/>
    <s v="High food prices/no money to buy Child will not eat certain foods"/>
    <m/>
    <b v="1"/>
    <m/>
    <m/>
    <m/>
    <b v="1"/>
    <m/>
    <m/>
    <s v="Yes"/>
    <m/>
    <s v="Yes"/>
    <s v="High food prices/no money to buy Food is not available"/>
    <b v="1"/>
    <m/>
    <m/>
    <b v="1"/>
    <m/>
    <m/>
    <s v="No – this service is not available"/>
    <s v="No"/>
    <m/>
    <m/>
    <m/>
    <s v="0"/>
    <s v="0"/>
    <s v="Yes"/>
    <m/>
    <m/>
    <s v="Yes, - high severity (highly impacting daily activities)"/>
    <s v="No"/>
    <m/>
    <m/>
    <m/>
    <m/>
    <m/>
    <m/>
    <m/>
    <m/>
    <m/>
    <s v="No, but we need one"/>
    <m/>
    <s v="Anger Sadness moodwings Econimic Family conflict Changes in Appetite Problems sleeping"/>
    <m/>
    <b v="1"/>
    <b v="1"/>
    <b v="1"/>
    <b v="1"/>
    <m/>
    <b v="1"/>
    <b v="1"/>
    <m/>
    <b v="1"/>
    <m/>
    <m/>
    <m/>
    <m/>
    <m/>
    <m/>
    <m/>
    <m/>
    <s v="Adult Women Children Elderly"/>
    <b v="1"/>
    <m/>
    <b v="1"/>
    <b v="1"/>
    <s v="بسبب شدة وسوء الظروف المعيشية"/>
    <s v="Prayer Withdrawal/Isolation"/>
    <m/>
    <m/>
    <m/>
    <b v="1"/>
    <m/>
    <m/>
    <m/>
    <m/>
    <b v="1"/>
    <m/>
    <m/>
    <s v="Do not know"/>
    <m/>
    <m/>
    <m/>
    <m/>
    <m/>
    <m/>
    <b v="1"/>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No"/>
    <s v="بسبب قلة الامان"/>
    <s v="Kidnapping School dropout"/>
    <b v="1"/>
    <m/>
    <m/>
    <b v="1"/>
    <m/>
    <m/>
    <m/>
    <m/>
    <m/>
    <m/>
    <m/>
    <m/>
    <m/>
    <m/>
    <m/>
    <m/>
    <m/>
    <m/>
    <m/>
    <s v="Parents"/>
    <m/>
    <m/>
    <m/>
    <m/>
    <b v="1"/>
    <m/>
    <m/>
    <m/>
    <m/>
    <m/>
    <m/>
    <m/>
    <m/>
    <m/>
    <s v="Hand crafts Quraan Awareness / educational activities / psychosocial support Entertainement activities"/>
    <m/>
    <b v="1"/>
    <b v="1"/>
    <m/>
    <b v="1"/>
    <b v="1"/>
    <m/>
    <m/>
    <m/>
    <s v="Children separated from their parents Orphans living in the community"/>
    <b v="1"/>
    <m/>
    <b v="1"/>
    <m/>
    <m/>
    <m/>
    <m/>
    <s v="No"/>
    <s v="Due to far distance / lack of transportations"/>
    <s v="Lack of transportation"/>
    <m/>
    <m/>
    <b v="1"/>
    <m/>
    <m/>
    <m/>
    <m/>
    <m/>
    <m/>
    <m/>
    <s v="Yes"/>
    <n v="8"/>
    <s v="لا يوجد شيء يفعلونه"/>
    <m/>
    <m/>
    <m/>
    <s v="No"/>
    <m/>
    <s v="uuid:4d67c7f8-5424-495c-9d45-5a649a63ad68"/>
    <n v="73156287"/>
    <s v="4d67c7f8-5424-495c-9d45-5a649a63ad68"/>
    <d v="2021-01-21T13:04:29"/>
    <n v="209"/>
    <m/>
    <n v="-1"/>
    <m/>
    <m/>
    <s v="202101191358"/>
    <n v="1980"/>
    <s v="nsenumerator"/>
    <n v="569832"/>
  </r>
  <r>
    <s v="2021-01-21T11:26:44.495+02:00"/>
    <s v="2021-01-21T11:54:42.260+02:00"/>
    <m/>
    <s v="فاطمه رسيلي"/>
    <x v="1"/>
    <m/>
    <d v="2021-01-21T00:00:00"/>
    <s v="Sarmada"/>
    <s v="All"/>
    <s v="Yes"/>
    <n v="26"/>
    <s v="18-30 Years"/>
    <s v="Male"/>
    <s v="Married"/>
    <s v="IDP"/>
    <d v="2019-01-22T00:00:00"/>
    <n v="1"/>
    <n v="0"/>
    <s v="Yes"/>
    <n v="0"/>
    <n v="1"/>
    <n v="1"/>
    <s v="2"/>
    <n v="0"/>
    <s v="2"/>
    <n v="0"/>
    <n v="2"/>
    <n v="6"/>
    <n v="0"/>
    <n v="0"/>
    <n v="1"/>
    <n v="1500"/>
    <n v="300"/>
    <n v="-1200"/>
    <s v="اعمال حره"/>
    <m/>
    <s v="Hospital"/>
    <b v="1"/>
    <m/>
    <m/>
    <m/>
    <m/>
    <m/>
    <m/>
    <m/>
    <n v="60"/>
    <s v="Walking"/>
    <m/>
    <s v="No"/>
    <s v="Do not know"/>
    <s v="Inaccessible due to cost"/>
    <m/>
    <m/>
    <m/>
    <b v="1"/>
    <m/>
    <m/>
    <m/>
    <m/>
    <m/>
    <m/>
    <m/>
    <s v="No"/>
    <m/>
    <m/>
    <m/>
    <m/>
    <s v="No"/>
    <m/>
    <m/>
    <m/>
    <m/>
    <m/>
    <m/>
    <m/>
    <m/>
    <m/>
    <m/>
    <m/>
    <m/>
    <m/>
    <m/>
    <m/>
    <s v="Pediatric medicine"/>
    <m/>
    <b v="1"/>
    <m/>
    <m/>
    <m/>
    <m/>
    <m/>
    <m/>
    <s v="No"/>
    <s v="Security issues"/>
    <b v="1"/>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Anger moodwings Family conflict"/>
    <m/>
    <b v="1"/>
    <m/>
    <b v="1"/>
    <m/>
    <m/>
    <b v="1"/>
    <m/>
    <m/>
    <m/>
    <m/>
    <m/>
    <m/>
    <m/>
    <m/>
    <m/>
    <m/>
    <m/>
    <s v="Adult Men"/>
    <m/>
    <b v="1"/>
    <m/>
    <m/>
    <s v="بسبب الوضع المعيشي"/>
    <s v="Speaking to a family member"/>
    <b v="1"/>
    <m/>
    <m/>
    <m/>
    <m/>
    <m/>
    <m/>
    <m/>
    <m/>
    <m/>
    <m/>
    <s v="Security Lack of awareness of the services"/>
    <m/>
    <b v="1"/>
    <m/>
    <m/>
    <b v="1"/>
    <m/>
    <m/>
    <m/>
    <m/>
    <s v="Maybe"/>
    <m/>
    <s v="Health services Educational services"/>
    <b v="1"/>
    <b v="1"/>
    <m/>
    <m/>
    <m/>
    <m/>
    <m/>
    <m/>
    <m/>
    <s v="Educational services Health services"/>
    <b v="1"/>
    <b v="1"/>
    <m/>
    <m/>
    <m/>
    <m/>
    <m/>
    <m/>
    <m/>
    <s v="No"/>
    <s v="بسبب قله الامان"/>
    <s v="Kidnapping Neglect Psychological stress"/>
    <b v="1"/>
    <m/>
    <m/>
    <m/>
    <m/>
    <m/>
    <m/>
    <m/>
    <b v="1"/>
    <m/>
    <m/>
    <m/>
    <m/>
    <b v="1"/>
    <m/>
    <m/>
    <m/>
    <m/>
    <m/>
    <s v="Relatives"/>
    <m/>
    <m/>
    <m/>
    <m/>
    <m/>
    <b v="1"/>
    <m/>
    <m/>
    <m/>
    <m/>
    <m/>
    <m/>
    <m/>
    <m/>
    <s v="Sport activity Entertainement activities"/>
    <b v="1"/>
    <m/>
    <m/>
    <m/>
    <m/>
    <b v="1"/>
    <m/>
    <m/>
    <m/>
    <s v="Children separated from their parents"/>
    <b v="1"/>
    <m/>
    <m/>
    <m/>
    <m/>
    <m/>
    <m/>
    <s v="No"/>
    <s v="Too young to enroll in school"/>
    <s v="Lack of awareness Security problems Lack of transportation"/>
    <b v="1"/>
    <b v="1"/>
    <b v="1"/>
    <m/>
    <m/>
    <m/>
    <m/>
    <m/>
    <m/>
    <m/>
    <s v="No"/>
    <m/>
    <m/>
    <m/>
    <m/>
    <m/>
    <s v="No"/>
    <m/>
    <s v="uuid:8cbb53d9-4181-48ae-8677-58dbea43f1df"/>
    <n v="73156289"/>
    <s v="8cbb53d9-4181-48ae-8677-58dbea43f1df"/>
    <d v="2021-01-21T13:04:29"/>
    <n v="210"/>
    <m/>
    <n v="-1"/>
    <m/>
    <m/>
    <s v="202101191358"/>
    <n v="1678"/>
    <s v="nsenumerator"/>
    <n v="569832"/>
  </r>
  <r>
    <s v="2021-01-21T09:18:50.534+02:00"/>
    <s v="2021-01-21T09:37:23.822+02:00"/>
    <m/>
    <s v="بشار الاسماعيل"/>
    <x v="1"/>
    <m/>
    <d v="2021-01-21T00:00:00"/>
    <s v="Atma"/>
    <s v="All"/>
    <s v="Yes"/>
    <n v="41"/>
    <s v="31-50 Years"/>
    <s v="Female"/>
    <s v="Married"/>
    <s v="IDP"/>
    <d v="2014-04-01T00:00:00"/>
    <n v="0"/>
    <n v="0"/>
    <s v="Yes"/>
    <n v="0"/>
    <n v="0"/>
    <n v="2"/>
    <s v="2"/>
    <n v="1"/>
    <s v="3"/>
    <n v="2"/>
    <n v="5"/>
    <n v="9"/>
    <n v="1"/>
    <n v="0"/>
    <n v="1"/>
    <n v="2500"/>
    <n v="1500"/>
    <n v="-1000"/>
    <s v="العمل في سوبرماركت . اغاثات انسانية(( سلة شهرية))"/>
    <m/>
    <s v="Primary health care facility"/>
    <m/>
    <b v="1"/>
    <m/>
    <m/>
    <m/>
    <m/>
    <m/>
    <m/>
    <n v="15"/>
    <s v="Walking"/>
    <m/>
    <s v="No"/>
    <s v="مركز اسعاف ثابت "/>
    <s v="Some types of medicines are not available in the market Inaccessible due to cost Inaccessible due to transport or other logistical reason"/>
    <b v="1"/>
    <m/>
    <m/>
    <b v="1"/>
    <m/>
    <b v="1"/>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0"/>
    <s v="0"/>
    <s v="No"/>
    <s v="No - no difficulty"/>
    <s v="No - no difficulty"/>
    <m/>
    <m/>
    <m/>
    <m/>
    <m/>
    <m/>
    <m/>
    <m/>
    <m/>
    <m/>
    <m/>
    <m/>
    <m/>
    <s v="Fear Econimic"/>
    <b v="1"/>
    <m/>
    <m/>
    <m/>
    <b v="1"/>
    <m/>
    <m/>
    <m/>
    <m/>
    <m/>
    <m/>
    <m/>
    <m/>
    <m/>
    <m/>
    <m/>
    <m/>
    <m/>
    <s v="Adult Women Adult Men Children Elderly"/>
    <b v="1"/>
    <b v="1"/>
    <b v="1"/>
    <b v="1"/>
    <s v="سوء الوضع المعيشي _x000a_انعدام الأمن"/>
    <s v="Prayer"/>
    <m/>
    <m/>
    <m/>
    <b v="1"/>
    <m/>
    <m/>
    <m/>
    <m/>
    <m/>
    <m/>
    <m/>
    <s v="Accessibility"/>
    <m/>
    <m/>
    <b v="1"/>
    <m/>
    <m/>
    <m/>
    <m/>
    <m/>
    <m/>
    <s v="Maybe"/>
    <m/>
    <s v="Educational services"/>
    <m/>
    <b v="1"/>
    <m/>
    <m/>
    <m/>
    <m/>
    <m/>
    <m/>
    <s v="Due to transportation issues / far distance of facilities"/>
    <s v="Educational services"/>
    <m/>
    <b v="1"/>
    <m/>
    <m/>
    <m/>
    <m/>
    <m/>
    <m/>
    <m/>
    <s v="Yes"/>
    <m/>
    <s v="School dropout"/>
    <m/>
    <m/>
    <m/>
    <b v="1"/>
    <m/>
    <m/>
    <m/>
    <m/>
    <m/>
    <m/>
    <m/>
    <m/>
    <m/>
    <m/>
    <m/>
    <m/>
    <m/>
    <m/>
    <m/>
    <s v="School teachers Parents"/>
    <m/>
    <m/>
    <m/>
    <b v="1"/>
    <b v="1"/>
    <m/>
    <m/>
    <m/>
    <m/>
    <m/>
    <m/>
    <m/>
    <m/>
    <m/>
    <s v="Sport activity Quraan Hand crafts"/>
    <b v="1"/>
    <b v="1"/>
    <b v="1"/>
    <m/>
    <m/>
    <m/>
    <m/>
    <m/>
    <m/>
    <s v="Children separated from their parents"/>
    <b v="1"/>
    <m/>
    <m/>
    <m/>
    <m/>
    <m/>
    <m/>
    <s v="Yes"/>
    <m/>
    <s v="Lack of awareness Lack of transportation Security problems"/>
    <b v="1"/>
    <b v="1"/>
    <b v="1"/>
    <m/>
    <m/>
    <m/>
    <m/>
    <m/>
    <m/>
    <m/>
    <s v="No"/>
    <m/>
    <m/>
    <s v="Yes"/>
    <n v="4"/>
    <s v="من اجل الدراسة"/>
    <s v="No"/>
    <m/>
    <s v="uuid:aeaea4ba-9c10-4f47-a7d5-f138ffe13abf"/>
    <n v="73156354"/>
    <s v="aeaea4ba-9c10-4f47-a7d5-f138ffe13abf"/>
    <d v="2021-01-21T13:05:13"/>
    <n v="211"/>
    <m/>
    <n v="-1"/>
    <m/>
    <m/>
    <s v="202101191358"/>
    <n v="1113"/>
    <s v="nsenumerator"/>
    <n v="569832"/>
  </r>
  <r>
    <s v="2021-01-21T09:50:05.456+02:00"/>
    <s v="2021-01-21T10:14:50.346+02:00"/>
    <m/>
    <s v="بشار الاسماعيل"/>
    <x v="1"/>
    <m/>
    <d v="2021-01-21T00:00:00"/>
    <s v="Atma"/>
    <s v="All"/>
    <s v="Yes"/>
    <n v="47"/>
    <s v="31-50 Years"/>
    <s v="Female"/>
    <s v="Married"/>
    <s v="IDP"/>
    <d v="2012-01-01T00:00:00"/>
    <n v="0"/>
    <n v="0"/>
    <s v="Yes"/>
    <n v="0"/>
    <n v="0"/>
    <n v="1"/>
    <s v="1"/>
    <n v="3"/>
    <s v="4"/>
    <n v="0"/>
    <n v="4"/>
    <n v="7"/>
    <n v="1"/>
    <n v="0"/>
    <n v="1"/>
    <n v="2000"/>
    <n v="1000"/>
    <n v="-1000"/>
    <s v="عمل يدوي - سلة شهرية"/>
    <m/>
    <s v="Primary health care facility"/>
    <m/>
    <b v="1"/>
    <m/>
    <m/>
    <m/>
    <m/>
    <m/>
    <m/>
    <n v="10"/>
    <s v="Walking"/>
    <m/>
    <s v="No"/>
    <s v="طبيب عيون_x000a_طبيب عظمية _x000a_طبيب اعصاب"/>
    <s v="There are no significant difficulties"/>
    <m/>
    <m/>
    <m/>
    <m/>
    <m/>
    <m/>
    <m/>
    <m/>
    <m/>
    <b v="1"/>
    <m/>
    <s v="No"/>
    <m/>
    <m/>
    <m/>
    <m/>
    <s v="No"/>
    <m/>
    <m/>
    <m/>
    <m/>
    <m/>
    <m/>
    <m/>
    <m/>
    <m/>
    <m/>
    <m/>
    <m/>
    <m/>
    <m/>
    <m/>
    <s v="I don't know"/>
    <m/>
    <m/>
    <m/>
    <m/>
    <m/>
    <b v="1"/>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No"/>
    <m/>
    <m/>
    <m/>
    <m/>
    <m/>
    <m/>
    <m/>
    <s v="No – my children don't need this"/>
    <s v="Yes"/>
    <m/>
    <m/>
    <m/>
    <s v="0"/>
    <s v="0"/>
    <s v="No"/>
    <s v="No - no difficulty"/>
    <s v="No - no difficulty"/>
    <m/>
    <m/>
    <m/>
    <m/>
    <m/>
    <m/>
    <m/>
    <m/>
    <m/>
    <m/>
    <m/>
    <m/>
    <m/>
    <s v="Anger"/>
    <m/>
    <b v="1"/>
    <m/>
    <m/>
    <m/>
    <m/>
    <m/>
    <m/>
    <m/>
    <m/>
    <m/>
    <m/>
    <m/>
    <m/>
    <m/>
    <m/>
    <m/>
    <m/>
    <s v="Adult Men"/>
    <m/>
    <b v="1"/>
    <m/>
    <m/>
    <s v="صعوبة تأمين مستلزمات المنزل"/>
    <s v="Prayer"/>
    <m/>
    <m/>
    <m/>
    <b v="1"/>
    <m/>
    <m/>
    <m/>
    <m/>
    <m/>
    <m/>
    <m/>
    <s v="No obstacles"/>
    <m/>
    <m/>
    <m/>
    <m/>
    <m/>
    <m/>
    <m/>
    <b v="1"/>
    <m/>
    <s v="Yes"/>
    <m/>
    <s v="All services are accessible"/>
    <m/>
    <m/>
    <m/>
    <m/>
    <m/>
    <b v="1"/>
    <m/>
    <m/>
    <m/>
    <s v="Do not know"/>
    <m/>
    <m/>
    <m/>
    <m/>
    <m/>
    <m/>
    <b v="1"/>
    <m/>
    <m/>
    <s v="Yes"/>
    <m/>
    <s v="Kidnapping"/>
    <b v="1"/>
    <m/>
    <m/>
    <m/>
    <m/>
    <m/>
    <m/>
    <m/>
    <m/>
    <m/>
    <m/>
    <m/>
    <m/>
    <m/>
    <m/>
    <m/>
    <m/>
    <m/>
    <m/>
    <s v="Parents School teachers"/>
    <m/>
    <m/>
    <m/>
    <b v="1"/>
    <b v="1"/>
    <m/>
    <m/>
    <m/>
    <m/>
    <m/>
    <m/>
    <m/>
    <m/>
    <m/>
    <s v="Quraan Hand crafts"/>
    <m/>
    <b v="1"/>
    <b v="1"/>
    <m/>
    <m/>
    <m/>
    <m/>
    <m/>
    <m/>
    <s v="Children separated from their parents Children living on the street"/>
    <b v="1"/>
    <b v="1"/>
    <m/>
    <m/>
    <m/>
    <m/>
    <m/>
    <s v="Yes"/>
    <m/>
    <s v="Lack of awareness Lack of transportation"/>
    <b v="1"/>
    <m/>
    <b v="1"/>
    <m/>
    <m/>
    <m/>
    <m/>
    <m/>
    <m/>
    <m/>
    <s v="No"/>
    <m/>
    <m/>
    <m/>
    <m/>
    <m/>
    <s v="No"/>
    <m/>
    <s v="uuid:fb4703c9-9c39-47ec-9b99-a23dd31023a5"/>
    <n v="73156358"/>
    <s v="fb4703c9-9c39-47ec-9b99-a23dd31023a5"/>
    <d v="2021-01-21T13:05:14"/>
    <n v="212"/>
    <m/>
    <n v="-1"/>
    <m/>
    <m/>
    <s v="202101191358"/>
    <n v="1485"/>
    <s v="nsenumerator"/>
    <n v="569832"/>
  </r>
  <r>
    <s v="2021-01-21T10:26:59.622+02:00"/>
    <s v="2021-01-21T11:02:39.429+02:00"/>
    <m/>
    <s v="بشار الاسماعيل"/>
    <x v="1"/>
    <m/>
    <d v="2021-01-21T00:00:00"/>
    <s v="Atma"/>
    <s v="All"/>
    <s v="Yes"/>
    <n v="30"/>
    <s v="18-30 Years"/>
    <s v="Female"/>
    <s v="Married"/>
    <s v="IDP"/>
    <d v="2019-05-01T00:00:00"/>
    <n v="1"/>
    <n v="0"/>
    <s v="Yes"/>
    <n v="0"/>
    <n v="1"/>
    <n v="2"/>
    <s v="3"/>
    <n v="0"/>
    <s v="3"/>
    <n v="0"/>
    <n v="3"/>
    <n v="5"/>
    <n v="0"/>
    <n v="1"/>
    <n v="1"/>
    <n v="1500"/>
    <n v="500"/>
    <n v="-1000"/>
    <s v="سلة شهرية _x000a_اعمال يدوية"/>
    <m/>
    <s v="Primary health care facility"/>
    <m/>
    <b v="1"/>
    <m/>
    <m/>
    <m/>
    <m/>
    <m/>
    <m/>
    <n v="20"/>
    <s v="Motorcycle"/>
    <m/>
    <s v="No"/>
    <s v="طبيب اطفال"/>
    <s v="Inaccessible due to cost"/>
    <m/>
    <m/>
    <m/>
    <b v="1"/>
    <m/>
    <m/>
    <m/>
    <m/>
    <m/>
    <m/>
    <m/>
    <s v="No"/>
    <m/>
    <m/>
    <m/>
    <m/>
    <s v="No"/>
    <m/>
    <m/>
    <m/>
    <m/>
    <m/>
    <m/>
    <m/>
    <m/>
    <m/>
    <m/>
    <m/>
    <m/>
    <m/>
    <m/>
    <m/>
    <s v="Non communicable diseases (NCD) drugs (chronic, cardiac, diabetes, hyper-tension, asthma) Pediatric medicine"/>
    <b v="1"/>
    <b v="1"/>
    <m/>
    <m/>
    <m/>
    <m/>
    <m/>
    <m/>
    <s v="No"/>
    <s v="Transportation issues"/>
    <m/>
    <m/>
    <m/>
    <b v="1"/>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m/>
    <m/>
    <m/>
    <s v="1"/>
    <s v="1"/>
    <s v="No"/>
    <s v="No - no difficulty"/>
    <s v="No - no difficulty"/>
    <m/>
    <m/>
    <m/>
    <m/>
    <m/>
    <m/>
    <m/>
    <m/>
    <m/>
    <m/>
    <m/>
    <m/>
    <m/>
    <s v="moodwings"/>
    <m/>
    <m/>
    <m/>
    <b v="1"/>
    <m/>
    <m/>
    <m/>
    <m/>
    <m/>
    <m/>
    <m/>
    <m/>
    <m/>
    <m/>
    <m/>
    <m/>
    <m/>
    <m/>
    <s v="Adult Women Adult Men"/>
    <b v="1"/>
    <b v="1"/>
    <m/>
    <m/>
    <s v="بسبب سوء الوضع المعيشي _x000a_ضيق مكان السكن"/>
    <s v="Prayer Speaking to a family member Speaking to a friend"/>
    <b v="1"/>
    <b v="1"/>
    <m/>
    <b v="1"/>
    <m/>
    <m/>
    <m/>
    <m/>
    <m/>
    <m/>
    <m/>
    <s v="Do not know"/>
    <m/>
    <m/>
    <m/>
    <m/>
    <m/>
    <m/>
    <b v="1"/>
    <m/>
    <m/>
    <s v="Maybe"/>
    <m/>
    <s v="Skills building services Educational services Extracurricular activities/women &amp; girls centers"/>
    <m/>
    <b v="1"/>
    <b v="1"/>
    <b v="1"/>
    <m/>
    <m/>
    <m/>
    <m/>
    <s v="Due to transportation issues / far distance of facilities"/>
    <s v="All services are accessible"/>
    <m/>
    <m/>
    <m/>
    <m/>
    <m/>
    <b v="1"/>
    <m/>
    <m/>
    <m/>
    <s v="No"/>
    <s v="سوء الوضع الأمني"/>
    <s v="Kidnapping School dropout Begging Being orphaned or losing care Psychological stress"/>
    <b v="1"/>
    <m/>
    <m/>
    <b v="1"/>
    <m/>
    <b v="1"/>
    <m/>
    <m/>
    <m/>
    <m/>
    <b v="1"/>
    <m/>
    <m/>
    <b v="1"/>
    <m/>
    <m/>
    <m/>
    <m/>
    <m/>
    <s v="Religious leaders School teachers Parents"/>
    <b v="1"/>
    <m/>
    <m/>
    <b v="1"/>
    <b v="1"/>
    <m/>
    <m/>
    <m/>
    <m/>
    <m/>
    <m/>
    <m/>
    <m/>
    <m/>
    <s v="Sport activity Quraan Hand crafts Painting / re-creational activity Entertainement activities"/>
    <b v="1"/>
    <b v="1"/>
    <b v="1"/>
    <b v="1"/>
    <m/>
    <b v="1"/>
    <m/>
    <m/>
    <m/>
    <s v="Children separated from their parents Children living on the street Orphans living in the community Child-headed households"/>
    <b v="1"/>
    <b v="1"/>
    <b v="1"/>
    <b v="1"/>
    <m/>
    <m/>
    <m/>
    <s v="No"/>
    <s v="Too young to enroll in school"/>
    <s v="Lack of awareness Security problems Lack of transportation"/>
    <b v="1"/>
    <b v="1"/>
    <b v="1"/>
    <m/>
    <m/>
    <m/>
    <m/>
    <m/>
    <m/>
    <m/>
    <s v="No"/>
    <m/>
    <m/>
    <m/>
    <m/>
    <m/>
    <s v="No"/>
    <m/>
    <s v="uuid:f20fc610-2581-4bd3-8b26-0bd3f0f0ddbd"/>
    <n v="73156359"/>
    <s v="f20fc610-2581-4bd3-8b26-0bd3f0f0ddbd"/>
    <d v="2021-01-21T13:05:15"/>
    <n v="213"/>
    <m/>
    <n v="-1"/>
    <m/>
    <m/>
    <s v="202101191358"/>
    <n v="2140"/>
    <s v="nsenumerator"/>
    <n v="569832"/>
  </r>
  <r>
    <s v="2021-01-21T11:02:51.540+02:00"/>
    <s v="2021-01-21T11:45:02.461+02:00"/>
    <m/>
    <s v="بشار الاسماعيل"/>
    <x v="1"/>
    <m/>
    <d v="2021-01-21T00:00:00"/>
    <s v="Atma"/>
    <s v="All"/>
    <s v="Yes"/>
    <n v="27"/>
    <s v="18-30 Years"/>
    <s v="Female"/>
    <s v="Married"/>
    <s v="IDP"/>
    <d v="2018-01-01T00:00:00"/>
    <n v="1"/>
    <n v="2"/>
    <s v="Yes"/>
    <n v="0"/>
    <n v="1"/>
    <n v="2"/>
    <s v="3"/>
    <n v="0"/>
    <s v="3"/>
    <n v="0"/>
    <n v="3"/>
    <n v="7"/>
    <n v="0"/>
    <n v="0"/>
    <n v="1"/>
    <n v="2000"/>
    <n v="500"/>
    <n v="-1500"/>
    <s v="عامل يدوي - سلة شهرية"/>
    <m/>
    <s v="Primary health care facility"/>
    <m/>
    <b v="1"/>
    <m/>
    <m/>
    <m/>
    <m/>
    <m/>
    <m/>
    <n v="15"/>
    <s v="Walking"/>
    <m/>
    <s v="No"/>
    <s v="طبيب اطفال _x000a_"/>
    <s v="Some types of medicines are not available in the market Inaccessible due to cost"/>
    <b v="1"/>
    <m/>
    <m/>
    <b v="1"/>
    <m/>
    <m/>
    <m/>
    <m/>
    <m/>
    <m/>
    <m/>
    <s v="Yes"/>
    <s v="Do not know"/>
    <m/>
    <s v="Yes"/>
    <s v="التواصل الدائم عن طريق الواتس اب"/>
    <s v="No"/>
    <m/>
    <m/>
    <m/>
    <m/>
    <m/>
    <m/>
    <m/>
    <m/>
    <m/>
    <m/>
    <m/>
    <m/>
    <m/>
    <m/>
    <m/>
    <s v="Non communicable diseases (NCD) drugs (chronic, cardiac, diabetes, hyper-tension, asthma) Pediatric medicine"/>
    <b v="1"/>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Vegetables (including leafy vegetables) Fruit (all types)"/>
    <m/>
    <m/>
    <b v="1"/>
    <b v="1"/>
    <m/>
    <m/>
    <m/>
    <m/>
    <m/>
    <m/>
    <m/>
    <n v="2"/>
    <s v="not divers"/>
    <s v="Yes"/>
    <m/>
    <s v="High food prices/no money to buy"/>
    <m/>
    <b v="1"/>
    <m/>
    <m/>
    <m/>
    <m/>
    <m/>
    <m/>
    <s v="Yes"/>
    <m/>
    <s v="Yes"/>
    <s v="High food prices/no money to buy"/>
    <b v="1"/>
    <m/>
    <m/>
    <m/>
    <m/>
    <m/>
    <s v="Yes"/>
    <s v="Yes"/>
    <m/>
    <m/>
    <m/>
    <s v="1"/>
    <s v="1"/>
    <s v="No"/>
    <s v="No - no difficulty"/>
    <s v="No - no difficulty"/>
    <m/>
    <m/>
    <m/>
    <m/>
    <m/>
    <m/>
    <m/>
    <m/>
    <m/>
    <m/>
    <m/>
    <m/>
    <m/>
    <s v="moodwings Anger Sadness Fear"/>
    <b v="1"/>
    <b v="1"/>
    <b v="1"/>
    <b v="1"/>
    <m/>
    <m/>
    <m/>
    <m/>
    <m/>
    <m/>
    <m/>
    <m/>
    <m/>
    <m/>
    <m/>
    <m/>
    <m/>
    <m/>
    <s v="Adult Women Adult Men Elderly Children"/>
    <b v="1"/>
    <b v="1"/>
    <b v="1"/>
    <b v="1"/>
    <s v="النزوح _x000a_سوء الوضع الامني والاقتصادي"/>
    <s v="Speaking to a family member Prayer"/>
    <b v="1"/>
    <m/>
    <m/>
    <b v="1"/>
    <m/>
    <m/>
    <m/>
    <m/>
    <m/>
    <m/>
    <m/>
    <s v="No obstacles"/>
    <m/>
    <m/>
    <m/>
    <m/>
    <m/>
    <m/>
    <m/>
    <b v="1"/>
    <m/>
    <s v="Yes"/>
    <m/>
    <s v="All services are accessible"/>
    <m/>
    <m/>
    <m/>
    <m/>
    <m/>
    <b v="1"/>
    <m/>
    <m/>
    <m/>
    <s v="All services are accessible"/>
    <m/>
    <m/>
    <m/>
    <m/>
    <m/>
    <b v="1"/>
    <m/>
    <m/>
    <m/>
    <s v="Yes"/>
    <m/>
    <s v="Kidnapping Desire to join armed groups School dropout Child labour Begging Early marriage Being orphaned or losing care"/>
    <b v="1"/>
    <m/>
    <b v="1"/>
    <b v="1"/>
    <b v="1"/>
    <b v="1"/>
    <b v="1"/>
    <m/>
    <m/>
    <m/>
    <b v="1"/>
    <m/>
    <m/>
    <m/>
    <m/>
    <m/>
    <m/>
    <m/>
    <s v="العمل باعمال شاقة"/>
    <s v="School teachers Parents"/>
    <m/>
    <m/>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Yes"/>
    <m/>
    <s v="No barriers"/>
    <m/>
    <m/>
    <m/>
    <m/>
    <m/>
    <m/>
    <m/>
    <m/>
    <b v="1"/>
    <m/>
    <s v="No"/>
    <m/>
    <m/>
    <m/>
    <m/>
    <m/>
    <s v="No"/>
    <m/>
    <s v="uuid:21f8ad7f-1fcb-4eb7-af91-48bf11d98855"/>
    <n v="73156360"/>
    <s v="21f8ad7f-1fcb-4eb7-af91-48bf11d98855"/>
    <d v="2021-01-21T13:05:15"/>
    <n v="214"/>
    <m/>
    <n v="-1"/>
    <m/>
    <m/>
    <s v="202101191358"/>
    <n v="2531"/>
    <s v="nsenumerator"/>
    <n v="569832"/>
  </r>
  <r>
    <s v="2021-01-21T09:20:13.304+03:00"/>
    <s v="2021-01-21T14:16:31.411+03:00"/>
    <s v="0"/>
    <s v="فاتن عبدالله الخليل"/>
    <x v="1"/>
    <m/>
    <d v="2021-01-21T00:00:00"/>
    <s v="Atma"/>
    <s v="All"/>
    <s v="Yes"/>
    <n v="22"/>
    <s v="18-30 Years"/>
    <s v="Male"/>
    <s v="Married"/>
    <s v="IDP"/>
    <d v="2019-08-05T00:00:00"/>
    <n v="1"/>
    <n v="0"/>
    <s v="Yes"/>
    <n v="0"/>
    <n v="1"/>
    <n v="0"/>
    <s v="1"/>
    <n v="0"/>
    <s v="1"/>
    <n v="0"/>
    <n v="1"/>
    <n v="3"/>
    <n v="0"/>
    <n v="0"/>
    <n v="1"/>
    <n v="800"/>
    <n v="350"/>
    <n v="-450"/>
    <s v="الزوج عامل بدخل بسيط بالاضافة لسلة مساعدات انسانية"/>
    <m/>
    <s v="Hospital Emergency services-ambulance Primary health care facility"/>
    <b v="1"/>
    <b v="1"/>
    <m/>
    <b v="1"/>
    <m/>
    <m/>
    <m/>
    <m/>
    <n v="25"/>
    <s v="Walking"/>
    <m/>
    <s v="Yes"/>
    <s v="Do not know"/>
    <s v="There are no significant difficulties"/>
    <m/>
    <m/>
    <m/>
    <m/>
    <m/>
    <m/>
    <m/>
    <m/>
    <m/>
    <b v="1"/>
    <m/>
    <s v="Yes"/>
    <s v="Yes"/>
    <s v="توعية عن فيروس كورونا وكيفية الوقاية منه"/>
    <s v="Yes"/>
    <s v="أهمية الحفاظ على التباعد الاجتماعي واخد تدابير الوقاية"/>
    <s v="Yes"/>
    <s v="Yes"/>
    <m/>
    <s v="Yes"/>
    <s v="Yes"/>
    <m/>
    <m/>
    <m/>
    <m/>
    <m/>
    <m/>
    <m/>
    <m/>
    <m/>
    <m/>
    <m/>
    <s v="Drugs are mostly available"/>
    <m/>
    <m/>
    <m/>
    <m/>
    <m/>
    <m/>
    <b v="1"/>
    <m/>
    <s v="Yes"/>
    <m/>
    <m/>
    <m/>
    <m/>
    <m/>
    <m/>
    <m/>
    <m/>
    <m/>
    <s v="Hospital for normal delivery At private primary health care centre/hospital"/>
    <m/>
    <m/>
    <m/>
    <m/>
    <b v="1"/>
    <b v="1"/>
    <m/>
    <m/>
    <m/>
    <m/>
    <m/>
    <m/>
    <m/>
    <m/>
    <m/>
    <m/>
    <m/>
    <m/>
    <m/>
    <m/>
    <m/>
    <m/>
    <m/>
    <s v="Yes – I have"/>
    <s v="One Time"/>
    <m/>
    <m/>
    <s v="Cereals or tubers (maize, porridge, rice, pasta, bread, rice, bulger, frikeh, kaak, pasta, indomy (noodles), manakish, thick grain-based porridge, potatoes, etc) Oil/Fat (oils, fats, butter, ghee etc)"/>
    <b v="1"/>
    <m/>
    <m/>
    <m/>
    <m/>
    <m/>
    <m/>
    <m/>
    <m/>
    <b v="1"/>
    <m/>
    <n v="2"/>
    <s v="not divers"/>
    <s v="Vegetables (including leafy vegetables) Fruit (all types) Legumes and nuts e.g. hommos, fouls, beans, chick peas, lentils"/>
    <m/>
    <b v="1"/>
    <b v="1"/>
    <b v="1"/>
    <m/>
    <m/>
    <m/>
    <m/>
    <m/>
    <m/>
    <m/>
    <n v="3"/>
    <s v="not divers"/>
    <s v="No"/>
    <s v="Should be gradual"/>
    <s v="High food prices/no money to buy"/>
    <m/>
    <b v="1"/>
    <m/>
    <m/>
    <m/>
    <m/>
    <m/>
    <m/>
    <s v="Yes"/>
    <m/>
    <s v="Yes"/>
    <s v="High food prices/no money to buy"/>
    <b v="1"/>
    <m/>
    <m/>
    <m/>
    <m/>
    <m/>
    <s v="Yes"/>
    <s v="Yes"/>
    <m/>
    <m/>
    <m/>
    <s v="1"/>
    <s v="1"/>
    <s v="No"/>
    <s v="No - no difficulty"/>
    <s v="No - no difficulty"/>
    <m/>
    <m/>
    <m/>
    <m/>
    <m/>
    <m/>
    <m/>
    <m/>
    <m/>
    <m/>
    <m/>
    <m/>
    <m/>
    <s v="Changes in Appetite Problems sleeping Fear"/>
    <b v="1"/>
    <m/>
    <m/>
    <m/>
    <m/>
    <m/>
    <m/>
    <b v="1"/>
    <m/>
    <b v="1"/>
    <m/>
    <m/>
    <m/>
    <m/>
    <m/>
    <m/>
    <m/>
    <m/>
    <s v="Adult Women"/>
    <b v="1"/>
    <m/>
    <m/>
    <m/>
    <s v="الفئة الاكثر ضعفا في المجتمع..تحمل مسؤولية اكبر"/>
    <s v="Prayer Has professional consultation Exercise Speaking to a friend"/>
    <m/>
    <b v="1"/>
    <b v="1"/>
    <b v="1"/>
    <b v="1"/>
    <m/>
    <m/>
    <m/>
    <m/>
    <m/>
    <m/>
    <s v="Stigma"/>
    <b v="1"/>
    <m/>
    <m/>
    <m/>
    <m/>
    <m/>
    <m/>
    <m/>
    <m/>
    <s v="Yes"/>
    <m/>
    <s v="All services are accessible"/>
    <m/>
    <m/>
    <m/>
    <m/>
    <m/>
    <b v="1"/>
    <m/>
    <m/>
    <m/>
    <s v="All services are accessible"/>
    <m/>
    <m/>
    <m/>
    <m/>
    <m/>
    <b v="1"/>
    <m/>
    <m/>
    <m/>
    <s v="No"/>
    <s v="عادات وتقاليد بسبب الخوف من الخطف"/>
    <s v="Kidnapping Child labour Physical abuse"/>
    <b v="1"/>
    <m/>
    <m/>
    <m/>
    <b v="1"/>
    <m/>
    <m/>
    <b v="1"/>
    <m/>
    <m/>
    <m/>
    <m/>
    <m/>
    <m/>
    <m/>
    <m/>
    <m/>
    <m/>
    <s v="عمالة تؤذي الطفل مثل حمل الاوزان الثقيلة"/>
    <s v="Siblings Parents Relatives School teachers Community/social workers"/>
    <m/>
    <b v="1"/>
    <m/>
    <b v="1"/>
    <b v="1"/>
    <b v="1"/>
    <m/>
    <b v="1"/>
    <m/>
    <m/>
    <m/>
    <m/>
    <m/>
    <m/>
    <s v="Sport activity Quraan Hand crafts Awareness / educational activities / psychosocial support Painting / re-creational activity"/>
    <b v="1"/>
    <b v="1"/>
    <b v="1"/>
    <b v="1"/>
    <b v="1"/>
    <m/>
    <m/>
    <m/>
    <m/>
    <s v="Children separated from their parents Orphans living in the community Children who have been associated with fighting forces"/>
    <b v="1"/>
    <m/>
    <b v="1"/>
    <m/>
    <b v="1"/>
    <m/>
    <m/>
    <s v="No"/>
    <s v="Too young to enroll in school"/>
    <s v="No barriers"/>
    <m/>
    <m/>
    <m/>
    <m/>
    <m/>
    <m/>
    <m/>
    <m/>
    <b v="1"/>
    <m/>
    <s v="No"/>
    <m/>
    <m/>
    <m/>
    <m/>
    <m/>
    <s v="No"/>
    <m/>
    <s v="uuid:ca483619-04ce-4c11-99a8-070876e12e27"/>
    <n v="73156451"/>
    <s v="ca483619-04ce-4c11-99a8-070876e12e27"/>
    <d v="2021-01-21T13:07:08"/>
    <n v="215"/>
    <m/>
    <n v="-1"/>
    <m/>
    <m/>
    <s v="202101191358"/>
    <n v="17778"/>
    <s v="nsenumerator"/>
    <n v="569832"/>
  </r>
  <r>
    <s v="2021-01-21T09:52:22.926+03:00"/>
    <s v="2021-01-21T14:27:34.109+03:00"/>
    <s v="0"/>
    <s v="فاتن عبدالله الخليل"/>
    <x v="1"/>
    <m/>
    <d v="2021-01-21T00:00:00"/>
    <s v="Atma"/>
    <s v="All"/>
    <s v="Yes"/>
    <n v="19"/>
    <s v="18-30 Years"/>
    <s v="Male"/>
    <s v="Married"/>
    <s v="IDP"/>
    <d v="2014-09-06T00:00:00"/>
    <n v="1"/>
    <n v="0"/>
    <s v="Yes"/>
    <n v="0"/>
    <n v="1"/>
    <n v="1"/>
    <s v="2"/>
    <n v="0"/>
    <s v="2"/>
    <n v="0"/>
    <n v="2"/>
    <n v="4"/>
    <n v="0"/>
    <n v="1"/>
    <n v="1"/>
    <n v="1000"/>
    <n v="500"/>
    <n v="-500"/>
    <s v="الاب عامل يوجد سلة مساعدات انسانية"/>
    <m/>
    <s v="Emergency services-ambulance Primary health care facility Hospital"/>
    <b v="1"/>
    <b v="1"/>
    <m/>
    <b v="1"/>
    <m/>
    <m/>
    <m/>
    <m/>
    <n v="30"/>
    <s v="Walking"/>
    <m/>
    <s v="Yes"/>
    <s v="Do not know"/>
    <s v="Inaccessible due to cost Inaccessible due to transport or other logistical reason"/>
    <m/>
    <m/>
    <m/>
    <b v="1"/>
    <m/>
    <b v="1"/>
    <m/>
    <m/>
    <m/>
    <m/>
    <m/>
    <s v="Yes"/>
    <s v="Yes"/>
    <s v=" فيروس كورونا وكيفية الوقاية منه اهمية الحجر الصحي في حالة الاصابة بالفيروس"/>
    <s v="Yes"/>
    <s v="الحفاظ على التباعد وتحديد اوقات محددة للمراجعة والمتابعة"/>
    <s v="Yes"/>
    <s v="Yes"/>
    <m/>
    <s v="Yes"/>
    <s v="Yes"/>
    <m/>
    <m/>
    <m/>
    <m/>
    <m/>
    <m/>
    <m/>
    <m/>
    <m/>
    <m/>
    <m/>
    <s v="Drugs are mostly available"/>
    <m/>
    <m/>
    <m/>
    <m/>
    <m/>
    <m/>
    <b v="1"/>
    <m/>
    <s v="Yes"/>
    <m/>
    <m/>
    <m/>
    <m/>
    <m/>
    <m/>
    <m/>
    <m/>
    <m/>
    <s v="Hospital for normal delivery Hospital for surgery/ C-section At home with traditional midwife or non-professional"/>
    <m/>
    <m/>
    <b v="1"/>
    <m/>
    <m/>
    <b v="1"/>
    <b v="1"/>
    <m/>
    <m/>
    <m/>
    <s v="Access and transportaion challenges"/>
    <m/>
    <m/>
    <m/>
    <m/>
    <m/>
    <m/>
    <m/>
    <m/>
    <m/>
    <m/>
    <m/>
    <m/>
    <s v="Yes – I have"/>
    <s v="Regular"/>
    <s v="Weekly"/>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Legumes and nuts e.g. hommos, fouls, beans, chick peas, lentils Fruit (all types) Vegetables (including leafy vegetables)"/>
    <m/>
    <b v="1"/>
    <b v="1"/>
    <b v="1"/>
    <m/>
    <m/>
    <m/>
    <m/>
    <m/>
    <m/>
    <m/>
    <n v="3"/>
    <s v="not divers"/>
    <s v="No"/>
    <s v="Should be gradual"/>
    <s v="High food prices/no money to buy"/>
    <m/>
    <b v="1"/>
    <m/>
    <m/>
    <m/>
    <m/>
    <m/>
    <m/>
    <s v="Yes"/>
    <m/>
    <s v="Yes"/>
    <s v="High food prices/no money to buy"/>
    <b v="1"/>
    <m/>
    <m/>
    <m/>
    <m/>
    <m/>
    <s v="Yes"/>
    <s v="Yes"/>
    <m/>
    <m/>
    <m/>
    <s v="1"/>
    <s v="1"/>
    <s v="No"/>
    <s v="No - no difficulty"/>
    <s v="No - no difficulty"/>
    <m/>
    <m/>
    <m/>
    <m/>
    <m/>
    <m/>
    <m/>
    <m/>
    <m/>
    <m/>
    <m/>
    <m/>
    <m/>
    <s v="Changes in Appetite Sadness Fear Anger"/>
    <b v="1"/>
    <b v="1"/>
    <b v="1"/>
    <m/>
    <m/>
    <m/>
    <m/>
    <b v="1"/>
    <m/>
    <m/>
    <m/>
    <m/>
    <m/>
    <m/>
    <m/>
    <m/>
    <m/>
    <m/>
    <s v="Adult Women Children Elderly"/>
    <b v="1"/>
    <m/>
    <b v="1"/>
    <b v="1"/>
    <s v="لانن الفئة الاضعف بالمجتمع "/>
    <s v="Speaking to a friend Prayer Exercise Has professional consultation"/>
    <m/>
    <b v="1"/>
    <b v="1"/>
    <b v="1"/>
    <b v="1"/>
    <m/>
    <m/>
    <m/>
    <m/>
    <m/>
    <m/>
    <s v="Stigma"/>
    <b v="1"/>
    <m/>
    <m/>
    <m/>
    <m/>
    <m/>
    <m/>
    <m/>
    <m/>
    <s v="Yes"/>
    <m/>
    <s v="Extracurricular activities/women &amp; girls centers Skills building services"/>
    <m/>
    <m/>
    <b v="1"/>
    <b v="1"/>
    <m/>
    <m/>
    <m/>
    <m/>
    <s v="Due to lack of free time"/>
    <s v="Educational services Skills building services Extracurricular activities/women &amp; girls centers"/>
    <m/>
    <b v="1"/>
    <b v="1"/>
    <b v="1"/>
    <m/>
    <m/>
    <m/>
    <m/>
    <s v="due to cultural factors / Father or husband does not allow them"/>
    <s v="No"/>
    <s v="الخوف من الخطف "/>
    <s v="Kidnapping School dropout Child labour Early marriage Physical abuse Sexual abuse Physical or psychological disabilities due to the war"/>
    <b v="1"/>
    <m/>
    <m/>
    <b v="1"/>
    <b v="1"/>
    <m/>
    <b v="1"/>
    <b v="1"/>
    <m/>
    <b v="1"/>
    <m/>
    <m/>
    <b v="1"/>
    <m/>
    <m/>
    <m/>
    <m/>
    <m/>
    <s v="الطفل غير قادر ع حمل الاوزان الثقيلة.. عمالة تؤذي الطفل"/>
    <s v="School teachers Relatives Community/social workers Women and Child support centers"/>
    <m/>
    <m/>
    <m/>
    <b v="1"/>
    <m/>
    <b v="1"/>
    <m/>
    <b v="1"/>
    <m/>
    <b v="1"/>
    <m/>
    <m/>
    <m/>
    <m/>
    <s v="Quraan Hand crafts Painting / re-creational activity Awareness / educational activities / psychosocial support Entertainement activities"/>
    <m/>
    <b v="1"/>
    <b v="1"/>
    <b v="1"/>
    <b v="1"/>
    <b v="1"/>
    <m/>
    <m/>
    <m/>
    <s v="Orphans living in the community Child-headed households"/>
    <m/>
    <m/>
    <b v="1"/>
    <b v="1"/>
    <m/>
    <m/>
    <m/>
    <s v="No"/>
    <s v="Too young to enroll in school"/>
    <s v="Lack of transportation"/>
    <m/>
    <m/>
    <b v="1"/>
    <m/>
    <m/>
    <m/>
    <m/>
    <m/>
    <m/>
    <m/>
    <s v="No"/>
    <m/>
    <m/>
    <m/>
    <m/>
    <m/>
    <s v="No"/>
    <m/>
    <s v="uuid:1aaf464c-2bf6-434b-9038-59184dc30646"/>
    <n v="73156453"/>
    <s v="1aaf464c-2bf6-434b-9038-59184dc30646"/>
    <d v="2021-01-21T13:07:09"/>
    <n v="216"/>
    <m/>
    <n v="-1"/>
    <m/>
    <m/>
    <s v="202101191358"/>
    <n v="16512"/>
    <s v="nsenumerator"/>
    <n v="569832"/>
  </r>
  <r>
    <s v="2021-01-21T10:17:33.893+03:00"/>
    <s v="2021-01-21T14:35:21.272+03:00"/>
    <s v="0"/>
    <s v="فاتن عبدالله الخليل"/>
    <x v="1"/>
    <m/>
    <d v="2021-01-21T00:00:00"/>
    <s v="Atma"/>
    <s v="All"/>
    <s v="Yes"/>
    <n v="44"/>
    <s v="31-50 Years"/>
    <s v="Male"/>
    <s v="Married"/>
    <s v="IDP"/>
    <d v="2012-07-08T00:00:00"/>
    <n v="1"/>
    <n v="0"/>
    <s v="Yes"/>
    <n v="0"/>
    <n v="1"/>
    <n v="0"/>
    <s v="1"/>
    <n v="1"/>
    <s v="2"/>
    <n v="4"/>
    <n v="6"/>
    <n v="8"/>
    <n v="0"/>
    <n v="0"/>
    <n v="1"/>
    <n v="2500"/>
    <n v="1200"/>
    <n v="-1300"/>
    <s v="الام معلمة مدرسة ويوجد سلة مساعدات انسانية"/>
    <m/>
    <s v="Hospital Primary health care facility Emergency services-ambulance"/>
    <b v="1"/>
    <b v="1"/>
    <m/>
    <b v="1"/>
    <m/>
    <m/>
    <m/>
    <m/>
    <n v="50"/>
    <s v="Walking"/>
    <m/>
    <s v="Yes"/>
    <s v="Do not know"/>
    <s v="There are no significant difficulties"/>
    <m/>
    <m/>
    <m/>
    <m/>
    <m/>
    <m/>
    <m/>
    <m/>
    <m/>
    <b v="1"/>
    <m/>
    <s v="Yes"/>
    <s v="Yes"/>
    <s v=" القمل والجرب توعية عند فيروس كورونا"/>
    <s v="No"/>
    <m/>
    <s v="Yes"/>
    <s v="Yes"/>
    <m/>
    <s v="Yes"/>
    <s v="No"/>
    <s v="There are no significant difficulties"/>
    <m/>
    <m/>
    <m/>
    <m/>
    <m/>
    <m/>
    <m/>
    <m/>
    <m/>
    <b v="1"/>
    <s v="Drugs are mostly available"/>
    <m/>
    <m/>
    <m/>
    <m/>
    <m/>
    <m/>
    <b v="1"/>
    <m/>
    <s v="Yes"/>
    <m/>
    <m/>
    <m/>
    <m/>
    <m/>
    <m/>
    <m/>
    <m/>
    <m/>
    <s v="Hospital for normal delivery Hospital for surgery/ C-section"/>
    <m/>
    <m/>
    <m/>
    <m/>
    <m/>
    <b v="1"/>
    <b v="1"/>
    <m/>
    <m/>
    <m/>
    <m/>
    <m/>
    <m/>
    <m/>
    <m/>
    <m/>
    <m/>
    <m/>
    <m/>
    <m/>
    <m/>
    <m/>
    <m/>
    <s v="Yes – I have"/>
    <s v="Regular"/>
    <s v="Monthly"/>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Vegetables (including leafy vegetables) Fruit (all types)"/>
    <m/>
    <m/>
    <b v="1"/>
    <b v="1"/>
    <m/>
    <m/>
    <m/>
    <m/>
    <m/>
    <m/>
    <m/>
    <n v="2"/>
    <s v="not divers"/>
    <s v="No"/>
    <s v="Should be gradual"/>
    <s v="High food prices/no money to buy Market is too far"/>
    <m/>
    <b v="1"/>
    <b v="1"/>
    <m/>
    <m/>
    <m/>
    <m/>
    <m/>
    <s v="Yes"/>
    <m/>
    <s v="Yes"/>
    <s v="High food prices/no money to buy Market is too far"/>
    <b v="1"/>
    <b v="1"/>
    <m/>
    <m/>
    <m/>
    <m/>
    <s v="Yes"/>
    <s v="Yes"/>
    <m/>
    <m/>
    <m/>
    <s v="1"/>
    <s v="1"/>
    <s v="No"/>
    <s v="No - no difficulty"/>
    <s v="No - no difficulty"/>
    <m/>
    <m/>
    <m/>
    <m/>
    <m/>
    <m/>
    <m/>
    <m/>
    <m/>
    <m/>
    <m/>
    <m/>
    <m/>
    <s v="Fear Sadness moodwings Changes in Appetite Problems sleeping Problems Concentrating"/>
    <b v="1"/>
    <m/>
    <b v="1"/>
    <b v="1"/>
    <m/>
    <m/>
    <m/>
    <b v="1"/>
    <m/>
    <b v="1"/>
    <m/>
    <m/>
    <b v="1"/>
    <m/>
    <m/>
    <m/>
    <m/>
    <m/>
    <s v="Adult Women"/>
    <b v="1"/>
    <m/>
    <m/>
    <m/>
    <s v="بسبب الضغوطات الاجتماعية والمسؤولية الكبيرة الملقاة على عاتق المرأة"/>
    <s v="Prayer Exercise"/>
    <m/>
    <m/>
    <b v="1"/>
    <b v="1"/>
    <m/>
    <m/>
    <m/>
    <m/>
    <m/>
    <m/>
    <m/>
    <s v="Stigma"/>
    <b v="1"/>
    <m/>
    <m/>
    <m/>
    <m/>
    <m/>
    <m/>
    <m/>
    <m/>
    <s v="Yes"/>
    <m/>
    <s v="All services are accessible"/>
    <m/>
    <m/>
    <m/>
    <m/>
    <m/>
    <b v="1"/>
    <m/>
    <m/>
    <m/>
    <s v="All services are accessible"/>
    <m/>
    <m/>
    <m/>
    <m/>
    <m/>
    <b v="1"/>
    <m/>
    <m/>
    <m/>
    <s v="No"/>
    <s v="مافي آمان خوف من الخطف"/>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اعمال شاقة على الطفل مثل حداد واعمال البناء"/>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s v="Yes"/>
    <m/>
    <s v="No barriers"/>
    <m/>
    <m/>
    <m/>
    <m/>
    <m/>
    <m/>
    <m/>
    <m/>
    <b v="1"/>
    <m/>
    <s v="No"/>
    <m/>
    <m/>
    <s v="No"/>
    <m/>
    <m/>
    <s v="No"/>
    <m/>
    <s v="uuid:86d2c37c-3c0a-48d0-9315-ec86438e5a3c"/>
    <n v="73156454"/>
    <s v="86d2c37c-3c0a-48d0-9315-ec86438e5a3c"/>
    <d v="2021-01-21T13:07:10"/>
    <n v="217"/>
    <m/>
    <n v="-1"/>
    <m/>
    <m/>
    <s v="202101191358"/>
    <n v="15468"/>
    <s v="nsenumerator"/>
    <n v="569832"/>
  </r>
  <r>
    <s v="2021-01-21T11:25:58.097+03:00"/>
    <s v="2021-01-21T14:59:14.401+03:00"/>
    <s v="0"/>
    <s v="فاتن عبدالله الخليل"/>
    <x v="1"/>
    <m/>
    <d v="2021-01-21T00:00:00"/>
    <s v="Atma"/>
    <s v="All"/>
    <s v="Yes"/>
    <n v="25"/>
    <s v="18-30 Years"/>
    <s v="Male"/>
    <s v="Married"/>
    <s v="IDP"/>
    <d v="2012-09-15T00:00:00"/>
    <n v="1"/>
    <n v="0"/>
    <s v="Yes"/>
    <n v="0"/>
    <n v="0"/>
    <n v="1"/>
    <s v="1"/>
    <n v="1"/>
    <s v="2"/>
    <n v="0"/>
    <n v="2"/>
    <n v="4"/>
    <n v="0"/>
    <n v="0"/>
    <n v="1"/>
    <n v="700"/>
    <n v="170"/>
    <n v="-530"/>
    <s v="سلة مساعدات انسانية. الاب عاطل عن العمل"/>
    <m/>
    <s v="Hospital Emergency services-ambulance Primary health care facility"/>
    <b v="1"/>
    <b v="1"/>
    <m/>
    <b v="1"/>
    <m/>
    <m/>
    <m/>
    <m/>
    <n v="60"/>
    <s v="Walking"/>
    <m/>
    <s v="Yes"/>
    <s v="Do not know"/>
    <s v="Inaccessible due to cost Inaccessible due to transport or other logistical reason"/>
    <m/>
    <m/>
    <m/>
    <b v="1"/>
    <m/>
    <b v="1"/>
    <m/>
    <m/>
    <m/>
    <m/>
    <m/>
    <s v="Yes"/>
    <s v="Yes"/>
    <s v="توعية عن امراض القمل والجرب والنظافة الشخصية والامراض المعدية"/>
    <s v="Yes"/>
    <s v="اهمية الحفاظ على التباعد والابتعاد عن الازدحام"/>
    <s v="Yes"/>
    <s v="Yes"/>
    <m/>
    <s v="Yes"/>
    <s v="Yes"/>
    <m/>
    <m/>
    <m/>
    <m/>
    <m/>
    <m/>
    <m/>
    <m/>
    <m/>
    <m/>
    <m/>
    <s v="Drugs are mostly available"/>
    <m/>
    <m/>
    <m/>
    <m/>
    <m/>
    <m/>
    <b v="1"/>
    <m/>
    <s v="Yes"/>
    <m/>
    <m/>
    <m/>
    <m/>
    <m/>
    <m/>
    <m/>
    <m/>
    <m/>
    <s v="Hospital for normal delivery Hospital for surgery/ C-section At home with skilled birth attendant"/>
    <m/>
    <b v="1"/>
    <m/>
    <m/>
    <m/>
    <b v="1"/>
    <b v="1"/>
    <m/>
    <m/>
    <m/>
    <s v="Access and transportaion challenges"/>
    <m/>
    <m/>
    <m/>
    <m/>
    <m/>
    <m/>
    <m/>
    <m/>
    <m/>
    <m/>
    <m/>
    <m/>
    <s v="Yes – I have"/>
    <s v="Regular"/>
    <s v="Weekly"/>
    <m/>
    <s v="Cereals or tubers (maize, porridge, rice, pasta, bread, rice, bulger, frikeh, kaak, pasta, indomy (noodles), manakish, thick grain-based porridge, potatoes, etc) Milk and Milk Products (milk, yoghurt, cheese, etc) Oil/Fat (oils, fats, butter, ghee etc)"/>
    <b v="1"/>
    <m/>
    <m/>
    <m/>
    <m/>
    <m/>
    <b v="1"/>
    <m/>
    <m/>
    <b v="1"/>
    <m/>
    <n v="3"/>
    <s v="not divers"/>
    <s v="Vegetables (including leafy vegetables) Meat, Poultry, Offal (beef, goat, lamb, poultry), etc)"/>
    <m/>
    <m/>
    <b v="1"/>
    <m/>
    <b v="1"/>
    <m/>
    <m/>
    <m/>
    <m/>
    <m/>
    <m/>
    <n v="2"/>
    <s v="not divers"/>
    <s v="No"/>
    <s v="Should be gradual"/>
    <s v="High food prices/no money to buy Market is too far Other"/>
    <m/>
    <b v="1"/>
    <b v="1"/>
    <m/>
    <m/>
    <m/>
    <b v="1"/>
    <s v="سوء الخدمات من ترصيف للطرقات وقلة المواصلات وبعد السوق عن المنزل"/>
    <s v="Yes"/>
    <m/>
    <s v="Yes"/>
    <s v="High food prices/no money to buy Market is too far"/>
    <b v="1"/>
    <b v="1"/>
    <m/>
    <m/>
    <m/>
    <m/>
    <s v="Yes"/>
    <s v="Yes"/>
    <m/>
    <m/>
    <m/>
    <s v="0"/>
    <s v="1"/>
    <s v="Yes"/>
    <m/>
    <m/>
    <s v="Yes – moderate severity (slightly impacting daily activities)"/>
    <s v="Yes"/>
    <s v="Financial issues Transportation issues"/>
    <m/>
    <b v="1"/>
    <b v="1"/>
    <m/>
    <m/>
    <m/>
    <m/>
    <m/>
    <s v="No, not needed"/>
    <m/>
    <s v="Fear moodwings Changes in Appetite Problems sleeping Hopelessness Problems Concentrating Family conflict"/>
    <b v="1"/>
    <m/>
    <m/>
    <b v="1"/>
    <m/>
    <m/>
    <b v="1"/>
    <b v="1"/>
    <b v="1"/>
    <b v="1"/>
    <m/>
    <m/>
    <b v="1"/>
    <m/>
    <m/>
    <m/>
    <m/>
    <m/>
    <s v="Adult Women Elderly Children"/>
    <b v="1"/>
    <m/>
    <b v="1"/>
    <b v="1"/>
    <s v="الفئة الاكثر ضعفا في المجتمع.. لا يوجد معيل لكبار السن"/>
    <s v="Speaking to a friend Prayer Has professional consultation Violence"/>
    <m/>
    <b v="1"/>
    <m/>
    <b v="1"/>
    <b v="1"/>
    <b v="1"/>
    <m/>
    <m/>
    <m/>
    <m/>
    <m/>
    <s v="Stigma Accessibility"/>
    <b v="1"/>
    <m/>
    <b v="1"/>
    <m/>
    <m/>
    <m/>
    <m/>
    <m/>
    <m/>
    <s v="Yes"/>
    <m/>
    <s v="Educational services Skills building services Extracurricular activities/women &amp; girls centers"/>
    <m/>
    <b v="1"/>
    <b v="1"/>
    <b v="1"/>
    <m/>
    <m/>
    <m/>
    <m/>
    <s v="Due to cultral factors / husband doesn’t allow them "/>
    <s v="Educational services Skills building services Extracurricular activities/women &amp; girls centers"/>
    <m/>
    <b v="1"/>
    <b v="1"/>
    <b v="1"/>
    <m/>
    <m/>
    <m/>
    <m/>
    <s v="due to cultural factors / Father or husband does not allow them"/>
    <s v="No"/>
    <s v="خوف من الخطف والعنف الجنسي"/>
    <s v="Kidnapping Hired by armed groups School dropout Child labour Begging Early marriage Physical abuse Neglect Sexual abuse Being orphaned or losing care Physical or psychological disabilities due to the war"/>
    <b v="1"/>
    <b v="1"/>
    <m/>
    <b v="1"/>
    <b v="1"/>
    <b v="1"/>
    <b v="1"/>
    <b v="1"/>
    <b v="1"/>
    <b v="1"/>
    <b v="1"/>
    <m/>
    <b v="1"/>
    <m/>
    <m/>
    <m/>
    <m/>
    <m/>
    <s v="الطفل يعمل في جمع مواد بلاستيكية لبيعها   وهو شي يضر بصحة الطفل"/>
    <s v="School teachers Parents Relatives Community/social workers Women and Child support centers"/>
    <m/>
    <m/>
    <m/>
    <b v="1"/>
    <b v="1"/>
    <b v="1"/>
    <m/>
    <b v="1"/>
    <m/>
    <b v="1"/>
    <m/>
    <m/>
    <m/>
    <m/>
    <s v="Quraan Sport activity Hand crafts Painting / re-creational activity Awareness / educational activities / psychosocial support Entertainement activities"/>
    <b v="1"/>
    <b v="1"/>
    <b v="1"/>
    <b v="1"/>
    <b v="1"/>
    <b v="1"/>
    <m/>
    <m/>
    <m/>
    <s v="Children separated from their parents Child-headed households Children who have been associated with fighting forces"/>
    <b v="1"/>
    <m/>
    <m/>
    <b v="1"/>
    <b v="1"/>
    <m/>
    <m/>
    <s v="No"/>
    <s v="Children work to support their families"/>
    <s v="Lack of awareness Lack of transportation Other"/>
    <b v="1"/>
    <m/>
    <b v="1"/>
    <m/>
    <m/>
    <m/>
    <b v="1"/>
    <m/>
    <m/>
    <s v="الفقر والجهل"/>
    <s v="No"/>
    <m/>
    <m/>
    <m/>
    <m/>
    <m/>
    <s v="Yes"/>
    <s v="يعمل الطفل في جمع الاشياء البلاستيكة وبيعها لتقديم المساعدة للاسرة"/>
    <s v="uuid:65443d5f-06a0-438a-b7a0-a0f486a49e70"/>
    <n v="73156456"/>
    <s v="65443d5f-06a0-438a-b7a0-a0f486a49e70"/>
    <d v="2021-01-21T13:07:11"/>
    <n v="218"/>
    <m/>
    <n v="-1"/>
    <m/>
    <m/>
    <s v="202101191358"/>
    <n v="12796"/>
    <s v="nsenumerator"/>
    <n v="569832"/>
  </r>
  <r>
    <s v="2021-01-21T11:58:49.765+03:00"/>
    <s v="2021-01-21T15:07:15.744+03:00"/>
    <s v="0"/>
    <s v="فاتن عبدالله الخليل"/>
    <x v="1"/>
    <m/>
    <d v="2021-01-21T00:00:00"/>
    <s v="Atma"/>
    <s v="All"/>
    <s v="Yes"/>
    <n v="41"/>
    <s v="31-50 Years"/>
    <s v="Male"/>
    <s v="Married"/>
    <s v="IDP"/>
    <d v="2013-01-09T00:00:00"/>
    <n v="1"/>
    <n v="1"/>
    <s v="Yes"/>
    <n v="0"/>
    <n v="1"/>
    <n v="1"/>
    <s v="2"/>
    <n v="2"/>
    <s v="4"/>
    <n v="4"/>
    <n v="8"/>
    <n v="11"/>
    <n v="1"/>
    <n v="0"/>
    <n v="2"/>
    <n v="3500"/>
    <n v="2000"/>
    <n v="-1500"/>
    <s v="سلة مساعدات انسانية والاب والأبن الاكبر عاملين"/>
    <m/>
    <s v="Hospital Emergency services-ambulance Primary health care facility"/>
    <b v="1"/>
    <b v="1"/>
    <m/>
    <b v="1"/>
    <m/>
    <m/>
    <m/>
    <m/>
    <n v="60"/>
    <s v="Motorcycle"/>
    <m/>
    <s v="Yes"/>
    <s v="Do not know"/>
    <s v="Inaccessible due to transport or other logistical reason Inaccessible due to cost"/>
    <m/>
    <m/>
    <m/>
    <b v="1"/>
    <m/>
    <b v="1"/>
    <m/>
    <m/>
    <m/>
    <m/>
    <m/>
    <s v="Yes"/>
    <s v="Yes"/>
    <s v="كيفية الوقاية من فيروس كورونا..."/>
    <s v="Yes"/>
    <s v="للحفاظ على التباعد الاجتماعي "/>
    <s v="Yes"/>
    <s v="Yes"/>
    <m/>
    <s v="Yes"/>
    <s v="Yes"/>
    <m/>
    <m/>
    <m/>
    <m/>
    <m/>
    <m/>
    <m/>
    <m/>
    <m/>
    <m/>
    <m/>
    <s v="Drugs are mostly available"/>
    <m/>
    <m/>
    <m/>
    <m/>
    <m/>
    <m/>
    <b v="1"/>
    <m/>
    <s v="Yes"/>
    <m/>
    <m/>
    <m/>
    <m/>
    <m/>
    <m/>
    <m/>
    <m/>
    <m/>
    <s v="Hospital for normal delivery Hospital for surgery/ C-section"/>
    <m/>
    <m/>
    <m/>
    <m/>
    <m/>
    <b v="1"/>
    <b v="1"/>
    <m/>
    <m/>
    <m/>
    <m/>
    <m/>
    <m/>
    <m/>
    <m/>
    <m/>
    <m/>
    <m/>
    <m/>
    <m/>
    <m/>
    <m/>
    <m/>
    <s v="Yes – I have"/>
    <s v="One Time"/>
    <m/>
    <m/>
    <s v="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
    <b v="1"/>
    <m/>
    <m/>
    <m/>
    <m/>
    <m/>
    <b v="1"/>
    <m/>
    <m/>
    <b v="1"/>
    <b v="1"/>
    <n v="4"/>
    <s v="not divers"/>
    <s v="Vegetables (including leafy vegetables) Legumes and nuts e.g. hommos, fouls, beans, chick peas, lentils Milk and Milk Products (milk, yoghurt, cheese, etc)"/>
    <m/>
    <b v="1"/>
    <b v="1"/>
    <m/>
    <m/>
    <m/>
    <b v="1"/>
    <m/>
    <m/>
    <m/>
    <m/>
    <n v="3"/>
    <s v="not divers"/>
    <s v="No"/>
    <s v="Should be gradual"/>
    <s v="Market is too far High food prices/no money to buy Other"/>
    <m/>
    <b v="1"/>
    <b v="1"/>
    <m/>
    <m/>
    <m/>
    <b v="1"/>
    <s v="الدخل غير كافي"/>
    <s v="Yes"/>
    <m/>
    <s v="Yes"/>
    <s v="High food prices/no money to buy Market is too far"/>
    <b v="1"/>
    <b v="1"/>
    <m/>
    <m/>
    <m/>
    <m/>
    <s v="Yes"/>
    <s v="Yes"/>
    <m/>
    <m/>
    <m/>
    <s v="1"/>
    <s v="1"/>
    <s v="Yes"/>
    <m/>
    <m/>
    <s v="Yes, - high severity (impairing daily activities)"/>
    <s v="Do not know"/>
    <m/>
    <m/>
    <m/>
    <m/>
    <m/>
    <m/>
    <m/>
    <m/>
    <m/>
    <s v="It is broken and need new one"/>
    <m/>
    <s v="Fear Anger Sadness Changes in Appetite Problems sleeping Problems Concentrating Family conflict"/>
    <b v="1"/>
    <b v="1"/>
    <b v="1"/>
    <m/>
    <m/>
    <m/>
    <b v="1"/>
    <b v="1"/>
    <m/>
    <b v="1"/>
    <m/>
    <m/>
    <b v="1"/>
    <m/>
    <m/>
    <m/>
    <m/>
    <m/>
    <s v="Children Adult Women Adult Men"/>
    <b v="1"/>
    <b v="1"/>
    <b v="1"/>
    <m/>
    <s v="العمل الشاق والتحمل مسؤوليات كبيرة ولان الطفل يتأثر بشكل كبير بالمجتمع وهو الفئة الاضعف في المجتمع"/>
    <s v="Speaking to a family member Speaking to a friend Exercise Prayer Withdrawal/Isolation"/>
    <b v="1"/>
    <b v="1"/>
    <b v="1"/>
    <b v="1"/>
    <m/>
    <m/>
    <m/>
    <m/>
    <b v="1"/>
    <m/>
    <m/>
    <s v="Stigma"/>
    <b v="1"/>
    <m/>
    <m/>
    <m/>
    <m/>
    <m/>
    <m/>
    <m/>
    <m/>
    <s v="Yes"/>
    <m/>
    <s v="Skills building services Educational services Extracurricular activities/women &amp; girls centers"/>
    <m/>
    <b v="1"/>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خوف من الخطف وطبيعية البيئة الاجتماعية"/>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عمالة مؤذية للطفل مثل حداد"/>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No"/>
    <s v="Children work to support their families"/>
    <s v="Lack of awareness Lack of transportation Other"/>
    <b v="1"/>
    <m/>
    <b v="1"/>
    <m/>
    <m/>
    <m/>
    <b v="1"/>
    <m/>
    <m/>
    <s v="عمل الطفل لتقديم المساعدة للاسرة"/>
    <s v="No"/>
    <m/>
    <m/>
    <s v="No"/>
    <m/>
    <m/>
    <s v="Yes"/>
    <s v="الطفل يعمل في البناء والعمار لمساعدة الاب في الدخل"/>
    <s v="uuid:735651db-15c3-4f27-b646-e4e2a28afef8"/>
    <n v="73156458"/>
    <s v="735651db-15c3-4f27-b646-e4e2a28afef8"/>
    <d v="2021-01-21T13:07:11"/>
    <n v="219"/>
    <m/>
    <n v="-1"/>
    <m/>
    <m/>
    <s v="202101191358"/>
    <n v="11306"/>
    <s v="nsenumerator"/>
    <n v="569832"/>
  </r>
  <r>
    <s v="2021-01-21T09:51:52.287+02:00"/>
    <s v="2021-01-21T10:30:04.085+02:00"/>
    <m/>
    <s v="إيفين داود"/>
    <x v="1"/>
    <m/>
    <d v="2021-01-21T00:00:00"/>
    <s v="Deir Hassan - Darhashan"/>
    <s v="All"/>
    <s v="Yes"/>
    <n v="47"/>
    <s v="31-50 Years"/>
    <s v="Male"/>
    <s v="Married"/>
    <s v="IDP"/>
    <d v="2019-01-21T00:00:00"/>
    <n v="1"/>
    <n v="0"/>
    <s v="Yes"/>
    <n v="0"/>
    <n v="2"/>
    <n v="2"/>
    <s v="4"/>
    <n v="0"/>
    <s v="4"/>
    <n v="1"/>
    <n v="5"/>
    <n v="11"/>
    <n v="2"/>
    <n v="0"/>
    <n v="2"/>
    <n v="1500"/>
    <n v="800"/>
    <n v="-700"/>
    <s v="سيارة قلاب"/>
    <m/>
    <s v="Primary health care facility"/>
    <m/>
    <b v="1"/>
    <m/>
    <m/>
    <m/>
    <m/>
    <m/>
    <m/>
    <n v="10"/>
    <s v="Walking"/>
    <m/>
    <s v="Yes"/>
    <s v="مشفى قلبية...دكتورة جلدية"/>
    <s v="Some types of medicines are not available in the market"/>
    <b v="1"/>
    <m/>
    <m/>
    <m/>
    <m/>
    <m/>
    <m/>
    <m/>
    <m/>
    <m/>
    <m/>
    <s v="No"/>
    <m/>
    <m/>
    <m/>
    <m/>
    <s v="No"/>
    <m/>
    <m/>
    <m/>
    <m/>
    <m/>
    <m/>
    <m/>
    <m/>
    <m/>
    <m/>
    <m/>
    <m/>
    <m/>
    <m/>
    <m/>
    <s v="Other Pediatric medicine"/>
    <m/>
    <b v="1"/>
    <m/>
    <m/>
    <b v="1"/>
    <m/>
    <m/>
    <s v="دواء للسعال والمسكنات"/>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2"/>
    <s v="1"/>
    <s v="Yes"/>
    <m/>
    <m/>
    <s v="Yes, - high severity (impairing daily activities)"/>
    <s v="No"/>
    <m/>
    <m/>
    <m/>
    <m/>
    <m/>
    <m/>
    <m/>
    <m/>
    <m/>
    <s v="No, but we need one"/>
    <m/>
    <s v="Fear Other"/>
    <b v="1"/>
    <m/>
    <m/>
    <m/>
    <m/>
    <m/>
    <m/>
    <m/>
    <m/>
    <m/>
    <m/>
    <m/>
    <m/>
    <m/>
    <b v="1"/>
    <m/>
    <m/>
    <s v="تبول لا إرادي"/>
    <s v="Adult Women Children"/>
    <b v="1"/>
    <m/>
    <b v="1"/>
    <m/>
    <s v="بسبب القصف..."/>
    <s v="Prayer"/>
    <m/>
    <m/>
    <m/>
    <b v="1"/>
    <m/>
    <m/>
    <m/>
    <m/>
    <m/>
    <m/>
    <m/>
    <s v="Lack of awareness of the services"/>
    <m/>
    <m/>
    <m/>
    <m/>
    <b v="1"/>
    <m/>
    <m/>
    <m/>
    <m/>
    <s v="Yes"/>
    <m/>
    <s v="Educational services Extracurricular activities/women &amp; girls centers"/>
    <m/>
    <b v="1"/>
    <m/>
    <b v="1"/>
    <m/>
    <m/>
    <m/>
    <m/>
    <m/>
    <s v="Educational services Extracurricular activities/women &amp; girls centers"/>
    <m/>
    <b v="1"/>
    <m/>
    <b v="1"/>
    <m/>
    <m/>
    <m/>
    <m/>
    <m/>
    <s v="No"/>
    <s v="لا يوجد أمان....بسبب العادات والتقاليد"/>
    <s v="Kidnapping Physical abuse"/>
    <b v="1"/>
    <m/>
    <m/>
    <m/>
    <m/>
    <m/>
    <m/>
    <b v="1"/>
    <m/>
    <m/>
    <m/>
    <m/>
    <m/>
    <m/>
    <m/>
    <m/>
    <m/>
    <m/>
    <m/>
    <s v="Parents"/>
    <m/>
    <m/>
    <m/>
    <m/>
    <b v="1"/>
    <m/>
    <m/>
    <m/>
    <m/>
    <m/>
    <m/>
    <m/>
    <m/>
    <m/>
    <s v="Other"/>
    <m/>
    <m/>
    <m/>
    <m/>
    <m/>
    <m/>
    <b v="1"/>
    <m/>
    <s v="حدائق.."/>
    <s v="Orphans living in the community"/>
    <m/>
    <m/>
    <b v="1"/>
    <m/>
    <m/>
    <m/>
    <m/>
    <s v="No"/>
    <s v="Lack of school / training centers"/>
    <s v="Lack of transportation"/>
    <m/>
    <m/>
    <b v="1"/>
    <m/>
    <m/>
    <m/>
    <m/>
    <m/>
    <m/>
    <m/>
    <s v="No"/>
    <m/>
    <m/>
    <s v="No"/>
    <m/>
    <m/>
    <s v="No"/>
    <m/>
    <s v="uuid:986bc2cc-f1a3-4f79-b887-dfec39cb1570"/>
    <n v="73156557"/>
    <s v="986bc2cc-f1a3-4f79-b887-dfec39cb1570"/>
    <d v="2021-01-21T13:08:57"/>
    <n v="220"/>
    <m/>
    <n v="-1"/>
    <m/>
    <m/>
    <s v="202101191358"/>
    <n v="2292"/>
    <s v="nsenumerator"/>
    <n v="569832"/>
  </r>
  <r>
    <s v="2021-01-21T10:35:58.987+02:00"/>
    <s v="2021-01-21T10:48:52.504+02:00"/>
    <m/>
    <s v="إيفين داود"/>
    <x v="1"/>
    <m/>
    <d v="2021-01-21T00:00:00"/>
    <s v="Deir Hassan - Darhashan"/>
    <s v="All"/>
    <s v="Yes"/>
    <n v="35"/>
    <s v="31-50 Years"/>
    <s v="Male"/>
    <s v="Married"/>
    <s v="IDP"/>
    <d v="2015-01-21T00:00:00"/>
    <n v="0"/>
    <n v="0"/>
    <s v="Yes"/>
    <n v="0"/>
    <n v="0"/>
    <n v="0"/>
    <s v="0"/>
    <n v="1"/>
    <s v="1"/>
    <n v="1"/>
    <n v="2"/>
    <n v="4"/>
    <n v="0"/>
    <n v="0"/>
    <n v="1"/>
    <n v="1500"/>
    <n v="700"/>
    <n v="-800"/>
    <s v="عامل"/>
    <m/>
    <s v="Primary health care facility"/>
    <m/>
    <b v="1"/>
    <m/>
    <m/>
    <m/>
    <m/>
    <m/>
    <m/>
    <n v="10"/>
    <s v="Walking"/>
    <m/>
    <s v="Yes"/>
    <s v="Everything is available"/>
    <s v="Some types of medicines are not available in the market"/>
    <b v="1"/>
    <m/>
    <m/>
    <m/>
    <m/>
    <m/>
    <m/>
    <m/>
    <m/>
    <m/>
    <m/>
    <s v="No"/>
    <m/>
    <m/>
    <m/>
    <m/>
    <s v="Yes"/>
    <s v="No"/>
    <s v="Self-treated at home or brought medicine from pharmacy"/>
    <m/>
    <m/>
    <m/>
    <m/>
    <m/>
    <m/>
    <m/>
    <m/>
    <m/>
    <m/>
    <m/>
    <m/>
    <m/>
    <s v="Pediatric medicine"/>
    <m/>
    <b v="1"/>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Problems sleeping"/>
    <b v="1"/>
    <m/>
    <m/>
    <m/>
    <m/>
    <m/>
    <m/>
    <m/>
    <m/>
    <b v="1"/>
    <m/>
    <m/>
    <m/>
    <m/>
    <m/>
    <m/>
    <m/>
    <m/>
    <s v="Children Adult Women"/>
    <b v="1"/>
    <m/>
    <b v="1"/>
    <m/>
    <s v="بسبب الخوف من الطيارة...والحرب"/>
    <s v="Prayer"/>
    <m/>
    <m/>
    <m/>
    <b v="1"/>
    <m/>
    <m/>
    <m/>
    <m/>
    <m/>
    <m/>
    <m/>
    <s v="Lack of awareness of the services"/>
    <m/>
    <m/>
    <m/>
    <m/>
    <b v="1"/>
    <m/>
    <m/>
    <m/>
    <m/>
    <s v="No"/>
    <s v="لا أحب الخروج من المنزل"/>
    <s v="Educational services Extracurricular activities/women &amp; girls centers"/>
    <m/>
    <b v="1"/>
    <m/>
    <b v="1"/>
    <m/>
    <m/>
    <m/>
    <m/>
    <m/>
    <s v="Educational services Extracurricular activities/women &amp; girls centers"/>
    <m/>
    <b v="1"/>
    <m/>
    <b v="1"/>
    <m/>
    <m/>
    <m/>
    <m/>
    <s v="due to cultural factors / Father or husband does not allow them"/>
    <s v="No"/>
    <s v="بسبب العادات والتقاليد"/>
    <s v="Kidnapping"/>
    <b v="1"/>
    <m/>
    <m/>
    <m/>
    <m/>
    <m/>
    <m/>
    <m/>
    <m/>
    <m/>
    <m/>
    <m/>
    <m/>
    <m/>
    <m/>
    <m/>
    <m/>
    <m/>
    <m/>
    <s v="Parents"/>
    <m/>
    <m/>
    <m/>
    <m/>
    <b v="1"/>
    <m/>
    <m/>
    <m/>
    <m/>
    <m/>
    <m/>
    <m/>
    <m/>
    <m/>
    <s v="Hand crafts Painting / re-creational activity"/>
    <m/>
    <m/>
    <b v="1"/>
    <b v="1"/>
    <m/>
    <m/>
    <m/>
    <m/>
    <m/>
    <s v="No, none of these"/>
    <m/>
    <m/>
    <m/>
    <m/>
    <m/>
    <b v="1"/>
    <m/>
    <s v="No"/>
    <s v="Lack of school / training centers"/>
    <s v="No services"/>
    <m/>
    <m/>
    <m/>
    <m/>
    <m/>
    <b v="1"/>
    <m/>
    <m/>
    <m/>
    <m/>
    <s v="No"/>
    <m/>
    <m/>
    <s v="No"/>
    <m/>
    <m/>
    <s v="No"/>
    <m/>
    <s v="uuid:ed003254-ca36-4216-8ff7-da14efde8caa"/>
    <n v="73156558"/>
    <s v="ed003254-ca36-4216-8ff7-da14efde8caa"/>
    <d v="2021-01-21T13:08:58"/>
    <n v="221"/>
    <m/>
    <n v="-1"/>
    <m/>
    <m/>
    <s v="202101191358"/>
    <n v="774"/>
    <s v="nsenumerator"/>
    <n v="569832"/>
  </r>
  <r>
    <s v="2021-01-21T11:53:04.336+02:00"/>
    <s v="2021-01-21T12:12:39.699+02:00"/>
    <m/>
    <s v="إيفين داود"/>
    <x v="1"/>
    <m/>
    <d v="2021-01-21T00:00:00"/>
    <s v="Deir Hassan - Darhashan"/>
    <s v="All"/>
    <s v="Yes"/>
    <n v="55"/>
    <s v="51-60 Years"/>
    <s v="Male"/>
    <s v="Widowed"/>
    <s v="IDP"/>
    <d v="2015-01-21T00:00:00"/>
    <n v="0"/>
    <n v="0"/>
    <s v="No"/>
    <m/>
    <m/>
    <m/>
    <m/>
    <m/>
    <m/>
    <m/>
    <m/>
    <n v="3"/>
    <n v="2"/>
    <m/>
    <n v="0"/>
    <n v="1500"/>
    <n v="200"/>
    <n v="-1300"/>
    <s v="تعمل الفتاة كاتبة لدى طبيب"/>
    <m/>
    <s v="Primary health care facility"/>
    <m/>
    <b v="1"/>
    <m/>
    <m/>
    <m/>
    <m/>
    <m/>
    <m/>
    <n v="5"/>
    <s v="Walking"/>
    <m/>
    <s v="Yes"/>
    <s v="طبيب عظيمة وحروق"/>
    <s v="Some types of medicines are not available in the market Inaccessible due to cost"/>
    <b v="1"/>
    <m/>
    <m/>
    <b v="1"/>
    <m/>
    <m/>
    <m/>
    <m/>
    <m/>
    <m/>
    <m/>
    <s v="No"/>
    <m/>
    <m/>
    <m/>
    <m/>
    <s v="No"/>
    <m/>
    <m/>
    <m/>
    <m/>
    <m/>
    <m/>
    <m/>
    <m/>
    <m/>
    <m/>
    <m/>
    <m/>
    <m/>
    <m/>
    <m/>
    <s v="Non communicable diseases (NCD) drugs (chronic, cardiac, diabetes, hyper-tension, asthma) Other"/>
    <b v="1"/>
    <m/>
    <m/>
    <m/>
    <b v="1"/>
    <m/>
    <m/>
    <s v="أدوية إلتهاب المفاصل"/>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Yes – some difficulty"/>
    <s v="No - no difficulty"/>
    <s v="No – it's a minor injury"/>
    <s v="No"/>
    <m/>
    <m/>
    <m/>
    <m/>
    <m/>
    <m/>
    <m/>
    <m/>
    <m/>
    <s v="No, but we need one"/>
    <m/>
    <s v="Anger Family conflict"/>
    <m/>
    <b v="1"/>
    <m/>
    <m/>
    <m/>
    <m/>
    <b v="1"/>
    <m/>
    <m/>
    <m/>
    <m/>
    <m/>
    <m/>
    <m/>
    <m/>
    <m/>
    <m/>
    <m/>
    <s v="Adult Men"/>
    <m/>
    <b v="1"/>
    <m/>
    <m/>
    <s v="بسبب كبر السن"/>
    <s v="Prayer"/>
    <m/>
    <m/>
    <m/>
    <b v="1"/>
    <m/>
    <m/>
    <m/>
    <m/>
    <m/>
    <m/>
    <m/>
    <s v="Do not know"/>
    <m/>
    <m/>
    <m/>
    <m/>
    <m/>
    <m/>
    <b v="1"/>
    <m/>
    <m/>
    <s v="Yes"/>
    <m/>
    <s v="Extracurricular activities/women &amp; girls centers Skills building services"/>
    <m/>
    <m/>
    <b v="1"/>
    <b v="1"/>
    <m/>
    <m/>
    <m/>
    <m/>
    <m/>
    <s v="Skills building services Educational services"/>
    <m/>
    <b v="1"/>
    <b v="1"/>
    <m/>
    <m/>
    <m/>
    <m/>
    <m/>
    <m/>
    <s v="No"/>
    <s v="بسبب الخوف وعدم الأمان"/>
    <s v="Kidnapping"/>
    <b v="1"/>
    <m/>
    <m/>
    <m/>
    <m/>
    <m/>
    <m/>
    <m/>
    <m/>
    <m/>
    <m/>
    <m/>
    <m/>
    <m/>
    <m/>
    <m/>
    <m/>
    <m/>
    <m/>
    <s v="Parents Relatives"/>
    <m/>
    <m/>
    <m/>
    <m/>
    <b v="1"/>
    <b v="1"/>
    <m/>
    <m/>
    <m/>
    <m/>
    <m/>
    <m/>
    <m/>
    <m/>
    <s v="Quraan Hand crafts"/>
    <m/>
    <b v="1"/>
    <b v="1"/>
    <m/>
    <m/>
    <m/>
    <m/>
    <m/>
    <m/>
    <s v="Children separated from their parents"/>
    <b v="1"/>
    <m/>
    <m/>
    <m/>
    <m/>
    <m/>
    <m/>
    <m/>
    <m/>
    <m/>
    <m/>
    <m/>
    <m/>
    <m/>
    <m/>
    <m/>
    <m/>
    <m/>
    <m/>
    <m/>
    <m/>
    <m/>
    <m/>
    <m/>
    <m/>
    <m/>
    <m/>
    <m/>
    <s v="uuid:9f30ef36-0543-447f-bec8-f446728e3555"/>
    <n v="73156560"/>
    <s v="9f30ef36-0543-447f-bec8-f446728e3555"/>
    <d v="2021-01-21T13:08:58"/>
    <n v="222"/>
    <m/>
    <n v="-1"/>
    <m/>
    <m/>
    <s v="202101191358"/>
    <n v="1175"/>
    <s v="nsenumerator"/>
    <n v="569832"/>
  </r>
  <r>
    <s v="2021-01-21T09:27:17.218+03:00"/>
    <s v="2021-01-21T13:57:54.564+03:00"/>
    <s v="0"/>
    <s v="ندوه المحمود"/>
    <x v="1"/>
    <m/>
    <d v="2021-01-21T00:00:00"/>
    <s v="Atma"/>
    <s v="All"/>
    <s v="Yes"/>
    <n v="33"/>
    <s v="31-50 Years"/>
    <s v="Male"/>
    <s v="Married"/>
    <s v="IDP"/>
    <d v="2017-07-12T00:00:00"/>
    <n v="1"/>
    <n v="1"/>
    <s v="Yes"/>
    <n v="0"/>
    <n v="1"/>
    <n v="1"/>
    <s v="2"/>
    <n v="0"/>
    <s v="2"/>
    <n v="1"/>
    <n v="3"/>
    <n v="6"/>
    <n v="1"/>
    <n v="0"/>
    <n v="1"/>
    <n v="1700"/>
    <n v="600"/>
    <n v="-1100"/>
    <s v="السلل الغذائية..وشغل بسيط للأب"/>
    <m/>
    <s v="Primary health care facility Hospital Specialist services Emergency services-ambulance"/>
    <b v="1"/>
    <b v="1"/>
    <b v="1"/>
    <b v="1"/>
    <m/>
    <m/>
    <m/>
    <m/>
    <n v="20"/>
    <s v="Walking"/>
    <m/>
    <s v="Yes"/>
    <s v="عيادات عينية ...."/>
    <s v="Some types of medicines are not available in the market Inaccessible due to cost"/>
    <b v="1"/>
    <m/>
    <m/>
    <b v="1"/>
    <m/>
    <m/>
    <m/>
    <m/>
    <m/>
    <m/>
    <m/>
    <s v="Yes"/>
    <s v="Yes"/>
    <s v="كانت جلسات عن الكورونا وكيفية الوقاية منه"/>
    <s v="Yes"/>
    <s v="لأخذ الاجراءات المناسبة والتباعد الإجتماعي "/>
    <s v="Yes"/>
    <s v="Yes"/>
    <m/>
    <s v="Yes"/>
    <s v="Yes"/>
    <m/>
    <m/>
    <m/>
    <m/>
    <m/>
    <m/>
    <m/>
    <m/>
    <m/>
    <m/>
    <m/>
    <s v="Other"/>
    <m/>
    <m/>
    <m/>
    <m/>
    <b v="1"/>
    <m/>
    <m/>
    <s v="بعض التحاليل الطبية : تحاليل النمو "/>
    <s v="Yes"/>
    <m/>
    <m/>
    <m/>
    <m/>
    <m/>
    <m/>
    <m/>
    <m/>
    <m/>
    <s v="Hospital for surgery/ C-section Hospital for normal delivery"/>
    <m/>
    <m/>
    <m/>
    <m/>
    <m/>
    <b v="1"/>
    <b v="1"/>
    <m/>
    <m/>
    <m/>
    <m/>
    <m/>
    <m/>
    <m/>
    <m/>
    <m/>
    <m/>
    <m/>
    <m/>
    <m/>
    <m/>
    <m/>
    <m/>
    <s v="Yes – someone in my household has"/>
    <s v="One Time"/>
    <m/>
    <m/>
    <s v="Cereals or tubers (maize, porridge, rice, pasta, bread, rice, bulger, frikeh, kaak, pasta, indomy (noodles), manakish, thick grain-based porridge, potatoes, etc)"/>
    <b v="1"/>
    <m/>
    <m/>
    <m/>
    <m/>
    <m/>
    <m/>
    <m/>
    <m/>
    <m/>
    <m/>
    <n v="1"/>
    <s v="not divers"/>
    <s v="Legumes and nuts e.g. hommos, fouls, beans, chick peas, lentils"/>
    <m/>
    <b v="1"/>
    <m/>
    <m/>
    <m/>
    <m/>
    <m/>
    <m/>
    <m/>
    <m/>
    <m/>
    <n v="1"/>
    <s v="not divers"/>
    <s v="No"/>
    <s v="Should be gradual"/>
    <s v="High food prices/no money to buy"/>
    <m/>
    <b v="1"/>
    <m/>
    <m/>
    <m/>
    <m/>
    <m/>
    <m/>
    <s v="Yes"/>
    <m/>
    <s v="Do not know"/>
    <m/>
    <m/>
    <m/>
    <m/>
    <m/>
    <m/>
    <m/>
    <s v="Yes"/>
    <s v="Yes"/>
    <m/>
    <m/>
    <m/>
    <s v="1"/>
    <s v="1"/>
    <s v="No"/>
    <s v="No - no difficulty"/>
    <s v="No - no difficulty"/>
    <m/>
    <m/>
    <m/>
    <m/>
    <m/>
    <m/>
    <m/>
    <m/>
    <m/>
    <m/>
    <m/>
    <m/>
    <m/>
    <s v="Anger Fear Sadness Anxiety Family conflict"/>
    <b v="1"/>
    <b v="1"/>
    <b v="1"/>
    <m/>
    <m/>
    <b v="1"/>
    <b v="1"/>
    <m/>
    <m/>
    <m/>
    <m/>
    <m/>
    <m/>
    <m/>
    <m/>
    <m/>
    <m/>
    <m/>
    <s v="Elderly Adult Women"/>
    <b v="1"/>
    <m/>
    <m/>
    <b v="1"/>
    <s v="لانهم اكثر ضعفا في المجتمع "/>
    <s v="Speaking to a family member Prayer"/>
    <b v="1"/>
    <m/>
    <m/>
    <b v="1"/>
    <m/>
    <m/>
    <m/>
    <m/>
    <m/>
    <m/>
    <m/>
    <s v="Do not know"/>
    <m/>
    <m/>
    <m/>
    <m/>
    <m/>
    <m/>
    <b v="1"/>
    <m/>
    <m/>
    <s v="Maybe"/>
    <m/>
    <s v="Educational services"/>
    <m/>
    <b v="1"/>
    <m/>
    <m/>
    <m/>
    <m/>
    <m/>
    <m/>
    <s v="Due to cultral factors / husband doesn’t allow them "/>
    <s v="Extracurricular activities/women &amp; girls centers"/>
    <m/>
    <m/>
    <m/>
    <b v="1"/>
    <m/>
    <m/>
    <m/>
    <m/>
    <s v="due to cultural factors / Father or husband does not allow them"/>
    <s v="No"/>
    <s v="عدم توفر الأمان بالمنطقة"/>
    <s v="Kidnapping School dropout Being orphaned or losing care Neglect"/>
    <b v="1"/>
    <m/>
    <m/>
    <b v="1"/>
    <m/>
    <m/>
    <m/>
    <m/>
    <b v="1"/>
    <m/>
    <b v="1"/>
    <m/>
    <m/>
    <m/>
    <m/>
    <m/>
    <m/>
    <m/>
    <m/>
    <s v="Parents Relatives School teachers"/>
    <m/>
    <m/>
    <m/>
    <b v="1"/>
    <b v="1"/>
    <b v="1"/>
    <m/>
    <m/>
    <m/>
    <m/>
    <m/>
    <m/>
    <m/>
    <m/>
    <s v="Awareness / educational activities / psychosocial support Sport activity Hand crafts Entertainement activities"/>
    <b v="1"/>
    <m/>
    <b v="1"/>
    <m/>
    <b v="1"/>
    <b v="1"/>
    <m/>
    <m/>
    <m/>
    <s v="Children separated from their parents Orphans living in the community"/>
    <b v="1"/>
    <m/>
    <b v="1"/>
    <m/>
    <m/>
    <m/>
    <m/>
    <s v="Yes"/>
    <m/>
    <s v="Opening time not suitable for parents"/>
    <m/>
    <m/>
    <m/>
    <b v="1"/>
    <m/>
    <m/>
    <m/>
    <m/>
    <m/>
    <m/>
    <s v="No"/>
    <m/>
    <m/>
    <s v="No"/>
    <m/>
    <m/>
    <s v="No"/>
    <m/>
    <s v="uuid:763adcd9-019d-4a6e-854e-0c87c10da31d"/>
    <n v="73156637"/>
    <s v="763adcd9-019d-4a6e-854e-0c87c10da31d"/>
    <d v="2021-01-21T13:10:00"/>
    <n v="223"/>
    <m/>
    <n v="-1"/>
    <m/>
    <m/>
    <s v="202101191358"/>
    <n v="16237"/>
    <s v="nsenumerator"/>
    <n v="569832"/>
  </r>
  <r>
    <s v="2021-01-21T10:03:35.421+03:00"/>
    <s v="2021-01-21T14:26:54.882+03:00"/>
    <s v="0"/>
    <s v="ندوه المحمود"/>
    <x v="1"/>
    <m/>
    <d v="2021-01-21T00:00:00"/>
    <s v="Atma"/>
    <s v="All"/>
    <s v="Yes"/>
    <n v="30"/>
    <s v="18-30 Years"/>
    <s v="Male"/>
    <s v="Married"/>
    <s v="IDP"/>
    <d v="2013-08-01T00:00:00"/>
    <n v="1"/>
    <n v="0"/>
    <s v="Yes"/>
    <n v="1"/>
    <n v="0"/>
    <n v="2"/>
    <s v="2"/>
    <n v="2"/>
    <s v="5"/>
    <n v="0"/>
    <n v="5"/>
    <n v="8"/>
    <n v="1"/>
    <n v="1"/>
    <n v="1"/>
    <n v="1800"/>
    <n v="800"/>
    <n v="-1000"/>
    <s v="سلتين غذائية - يعمل الأب أعمال حرة "/>
    <m/>
    <s v="Hospital Primary health care facility Specialist services Emergency services-ambulance"/>
    <b v="1"/>
    <b v="1"/>
    <b v="1"/>
    <b v="1"/>
    <m/>
    <m/>
    <m/>
    <m/>
    <n v="20"/>
    <s v="Motorcycle"/>
    <m/>
    <s v="Yes"/>
    <s v="عيادة جلدية - عيادة عينية "/>
    <s v="Inaccessible due to cost Some types of medicines are not available in the market"/>
    <b v="1"/>
    <m/>
    <m/>
    <b v="1"/>
    <m/>
    <m/>
    <m/>
    <m/>
    <m/>
    <m/>
    <m/>
    <s v="Yes"/>
    <s v="Yes"/>
    <s v="جلسات عن مخاطر الكورونا"/>
    <s v="Yes"/>
    <s v="الإحتفاظ على التباعد الإجتماعي لتقليل من الخطورة على كبار السن "/>
    <s v="Yes"/>
    <s v="Yes"/>
    <m/>
    <s v="Yes"/>
    <s v="Yes"/>
    <m/>
    <m/>
    <m/>
    <m/>
    <m/>
    <m/>
    <m/>
    <m/>
    <m/>
    <m/>
    <m/>
    <s v="Drugs are mostly available"/>
    <m/>
    <m/>
    <m/>
    <m/>
    <m/>
    <m/>
    <b v="1"/>
    <m/>
    <s v="Yes"/>
    <m/>
    <m/>
    <m/>
    <m/>
    <m/>
    <m/>
    <m/>
    <m/>
    <m/>
    <s v="At private primary health care centre/hospital Hospital for normal delivery Hospital for surgery/ C-section"/>
    <m/>
    <m/>
    <m/>
    <m/>
    <b v="1"/>
    <b v="1"/>
    <b v="1"/>
    <m/>
    <m/>
    <m/>
    <m/>
    <s v="Yes"/>
    <s v="Not enough milk"/>
    <m/>
    <m/>
    <m/>
    <b v="1"/>
    <m/>
    <m/>
    <m/>
    <m/>
    <m/>
    <m/>
    <s v="Yes – someone in my household has"/>
    <s v="Regular"/>
    <s v="Weekly"/>
    <m/>
    <s v="Vegetables (including leafy vegetables) Legumes and nuts e.g. hommos, fouls, beans, chick peas, lentils"/>
    <m/>
    <b v="1"/>
    <b v="1"/>
    <m/>
    <m/>
    <m/>
    <m/>
    <m/>
    <m/>
    <m/>
    <m/>
    <n v="2"/>
    <s v="not divers"/>
    <s v="Cereals or tubers (maize, porridge, rice, pasta, bread, rice, bulger, frikeh, kaak, pasta, indomy (noodles), manakish, thick grain-based porridge, potatoes, etc) Eggs"/>
    <b v="1"/>
    <m/>
    <m/>
    <m/>
    <m/>
    <m/>
    <m/>
    <b v="1"/>
    <m/>
    <m/>
    <m/>
    <n v="2"/>
    <s v="not divers"/>
    <s v="Yes"/>
    <m/>
    <s v="High food prices/no money to buy Market is too far"/>
    <m/>
    <b v="1"/>
    <b v="1"/>
    <m/>
    <m/>
    <m/>
    <m/>
    <m/>
    <s v="Yes"/>
    <m/>
    <s v="Do not know"/>
    <m/>
    <m/>
    <m/>
    <m/>
    <m/>
    <m/>
    <m/>
    <s v="No – my children don't need this"/>
    <s v="Yes"/>
    <s v="No"/>
    <m/>
    <m/>
    <s v="0"/>
    <s v="1"/>
    <s v="No"/>
    <s v="No - no difficulty"/>
    <s v="No - no difficulty"/>
    <m/>
    <m/>
    <m/>
    <m/>
    <m/>
    <m/>
    <m/>
    <m/>
    <m/>
    <m/>
    <m/>
    <m/>
    <m/>
    <s v="Family conflict Fear Sadness Anxiety Problems sleeping Anger"/>
    <b v="1"/>
    <b v="1"/>
    <b v="1"/>
    <m/>
    <m/>
    <b v="1"/>
    <b v="1"/>
    <m/>
    <m/>
    <b v="1"/>
    <m/>
    <m/>
    <m/>
    <m/>
    <m/>
    <m/>
    <m/>
    <m/>
    <s v="Adult Women"/>
    <b v="1"/>
    <m/>
    <m/>
    <m/>
    <s v="العنف من قبل الزوج"/>
    <s v="Speaking to a friend Speaking to a family member Exercise Prayer"/>
    <b v="1"/>
    <b v="1"/>
    <b v="1"/>
    <b v="1"/>
    <m/>
    <m/>
    <m/>
    <m/>
    <m/>
    <m/>
    <m/>
    <s v="Do not know"/>
    <m/>
    <m/>
    <m/>
    <m/>
    <m/>
    <m/>
    <b v="1"/>
    <m/>
    <m/>
    <s v="Yes"/>
    <m/>
    <s v="Educational services Extracurricular activities/women &amp; girls centers"/>
    <m/>
    <b v="1"/>
    <m/>
    <b v="1"/>
    <m/>
    <m/>
    <m/>
    <m/>
    <s v="Due to lack of security"/>
    <s v="Educational services Extracurricular activities/women &amp; girls centers"/>
    <m/>
    <b v="1"/>
    <m/>
    <b v="1"/>
    <m/>
    <m/>
    <m/>
    <m/>
    <s v="due to transportation issues / far distance of facilities"/>
    <s v="No"/>
    <s v="عدم توفر الآمان"/>
    <s v="School dropout Being orphaned or losing care Kidnapping Psychological stress Neglect"/>
    <b v="1"/>
    <m/>
    <m/>
    <b v="1"/>
    <m/>
    <m/>
    <m/>
    <m/>
    <b v="1"/>
    <m/>
    <b v="1"/>
    <m/>
    <m/>
    <b v="1"/>
    <m/>
    <m/>
    <m/>
    <m/>
    <m/>
    <s v="Relatives Community/social workers Parents"/>
    <m/>
    <m/>
    <m/>
    <m/>
    <b v="1"/>
    <b v="1"/>
    <m/>
    <b v="1"/>
    <m/>
    <m/>
    <m/>
    <m/>
    <m/>
    <m/>
    <s v="Awareness / educational activities / psychosocial support Entertainement activities Quraan"/>
    <m/>
    <b v="1"/>
    <m/>
    <m/>
    <b v="1"/>
    <b v="1"/>
    <m/>
    <m/>
    <m/>
    <s v="Orphans living in the community Child-headed households"/>
    <m/>
    <m/>
    <b v="1"/>
    <b v="1"/>
    <m/>
    <m/>
    <m/>
    <s v="Yes"/>
    <m/>
    <s v="Do not know"/>
    <m/>
    <m/>
    <m/>
    <m/>
    <m/>
    <m/>
    <m/>
    <b v="1"/>
    <m/>
    <m/>
    <s v="No"/>
    <m/>
    <m/>
    <m/>
    <m/>
    <m/>
    <s v="No"/>
    <m/>
    <s v="uuid:f93c8f18-1c7f-4d14-a781-fb5748aa8f07"/>
    <n v="73156638"/>
    <s v="f93c8f18-1c7f-4d14-a781-fb5748aa8f07"/>
    <d v="2021-01-21T13:10:01"/>
    <n v="224"/>
    <m/>
    <n v="-1"/>
    <m/>
    <m/>
    <s v="202101191358"/>
    <n v="15799"/>
    <s v="nsenumerator"/>
    <n v="569832"/>
  </r>
  <r>
    <s v="2021-01-21T10:58:57.051+03:00"/>
    <s v="2021-01-21T14:41:45.762+03:00"/>
    <s v="0"/>
    <s v="ندوه المحمود"/>
    <x v="1"/>
    <m/>
    <d v="2021-01-21T00:00:00"/>
    <s v="Atma"/>
    <s v="All"/>
    <s v="Yes"/>
    <n v="25"/>
    <s v="18-30 Years"/>
    <s v="Male"/>
    <s v="Widowed"/>
    <s v="IDP"/>
    <d v="2015-07-17T00:00:00"/>
    <n v="1"/>
    <n v="1"/>
    <s v="Yes"/>
    <n v="0"/>
    <n v="1"/>
    <n v="1"/>
    <s v="2"/>
    <n v="0"/>
    <s v="2"/>
    <n v="0"/>
    <n v="2"/>
    <n v="4"/>
    <n v="1"/>
    <n v="0"/>
    <n v="0"/>
    <n v="600"/>
    <n v="300"/>
    <n v="-300"/>
    <s v="سلة غذائية وكفالة يتيم"/>
    <m/>
    <s v="Emergency services-ambulance Specialist services Hospital Primary health care facility"/>
    <b v="1"/>
    <b v="1"/>
    <b v="1"/>
    <b v="1"/>
    <m/>
    <m/>
    <m/>
    <m/>
    <n v="999"/>
    <s v="Walking"/>
    <m/>
    <s v="Yes"/>
    <s v="Do not know"/>
    <s v="Inaccessible due to cost Inaccessible due to transport or other logistical reason Some types of medicines are not available in the market"/>
    <b v="1"/>
    <m/>
    <m/>
    <b v="1"/>
    <m/>
    <b v="1"/>
    <m/>
    <m/>
    <m/>
    <m/>
    <m/>
    <s v="Yes"/>
    <s v="Yes"/>
    <s v="جلسات كورونا - نظافة شخصية - الأمراض المعدية "/>
    <s v="Do not know"/>
    <m/>
    <s v="Yes"/>
    <s v="Yes"/>
    <m/>
    <s v="Yes"/>
    <s v="Yes"/>
    <m/>
    <m/>
    <m/>
    <m/>
    <m/>
    <m/>
    <m/>
    <m/>
    <m/>
    <m/>
    <m/>
    <s v="Drugs are mostly available"/>
    <m/>
    <m/>
    <m/>
    <m/>
    <m/>
    <m/>
    <b v="1"/>
    <m/>
    <s v="Yes"/>
    <m/>
    <m/>
    <m/>
    <m/>
    <m/>
    <m/>
    <m/>
    <m/>
    <m/>
    <s v="At private primary health care centre/hospital Hospital for normal delivery Hospital for surgery/ C-section"/>
    <m/>
    <m/>
    <m/>
    <m/>
    <b v="1"/>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Eggs"/>
    <b v="1"/>
    <b v="1"/>
    <m/>
    <m/>
    <m/>
    <m/>
    <m/>
    <b v="1"/>
    <m/>
    <m/>
    <m/>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Sadness Problems sleeping Inability to carry out work or daily tasks Fear Anxiety"/>
    <b v="1"/>
    <m/>
    <b v="1"/>
    <m/>
    <m/>
    <b v="1"/>
    <m/>
    <m/>
    <m/>
    <b v="1"/>
    <m/>
    <b v="1"/>
    <m/>
    <m/>
    <m/>
    <m/>
    <m/>
    <m/>
    <s v="Adult Women"/>
    <b v="1"/>
    <m/>
    <m/>
    <m/>
    <s v="لانها تعاني مع اطفالها بعد فقدان زوجها"/>
    <s v="Prayer Speaking to a friend"/>
    <m/>
    <b v="1"/>
    <m/>
    <b v="1"/>
    <m/>
    <m/>
    <m/>
    <m/>
    <m/>
    <m/>
    <m/>
    <s v="Stigma"/>
    <b v="1"/>
    <m/>
    <m/>
    <m/>
    <m/>
    <m/>
    <m/>
    <m/>
    <m/>
    <s v="Yes"/>
    <m/>
    <s v="Skills building services Extracurricular activities/women &amp; girls centers"/>
    <m/>
    <m/>
    <b v="1"/>
    <b v="1"/>
    <m/>
    <m/>
    <m/>
    <m/>
    <s v="Due to lack of security"/>
    <s v="Educational services Extracurricular activities/women &amp; girls centers"/>
    <m/>
    <b v="1"/>
    <m/>
    <b v="1"/>
    <m/>
    <m/>
    <m/>
    <m/>
    <s v="due to cultural factors / Father or husband does not allow them"/>
    <s v="No"/>
    <s v="عدم توفر الامان"/>
    <s v="Kidnapping School dropout Physical abuse Neglect"/>
    <b v="1"/>
    <m/>
    <m/>
    <b v="1"/>
    <m/>
    <m/>
    <m/>
    <b v="1"/>
    <b v="1"/>
    <m/>
    <m/>
    <m/>
    <m/>
    <m/>
    <m/>
    <m/>
    <m/>
    <m/>
    <m/>
    <s v="Religious leaders Relatives"/>
    <b v="1"/>
    <m/>
    <m/>
    <m/>
    <m/>
    <b v="1"/>
    <m/>
    <m/>
    <m/>
    <m/>
    <m/>
    <m/>
    <m/>
    <m/>
    <s v="Hand crafts Awareness / educational activities / psychosocial support Entertainement activities"/>
    <m/>
    <m/>
    <b v="1"/>
    <m/>
    <b v="1"/>
    <b v="1"/>
    <m/>
    <m/>
    <m/>
    <s v="Orphans living in the community"/>
    <m/>
    <m/>
    <b v="1"/>
    <m/>
    <m/>
    <m/>
    <m/>
    <s v="No"/>
    <s v="Due to far distance / lack of transportations"/>
    <s v="Lack of transportation"/>
    <m/>
    <m/>
    <b v="1"/>
    <m/>
    <m/>
    <m/>
    <m/>
    <m/>
    <m/>
    <m/>
    <s v="No"/>
    <m/>
    <m/>
    <m/>
    <m/>
    <m/>
    <s v="No"/>
    <m/>
    <s v="uuid:2607e85c-b1fa-4ef4-a008-89d8bc33ec97"/>
    <n v="73156639"/>
    <s v="2607e85c-b1fa-4ef4-a008-89d8bc33ec97"/>
    <d v="2021-01-21T13:10:01"/>
    <n v="225"/>
    <m/>
    <n v="-1"/>
    <m/>
    <m/>
    <s v="202101191358"/>
    <n v="13368"/>
    <s v="nsenumerator"/>
    <n v="569832"/>
  </r>
  <r>
    <s v="2021-01-21T11:26:01.039+03:00"/>
    <s v="2021-01-21T14:53:48.967+03:00"/>
    <s v="0"/>
    <s v="ندوه المحمود"/>
    <x v="1"/>
    <m/>
    <d v="2021-01-21T00:00:00"/>
    <s v="Atma"/>
    <s v="All"/>
    <s v="Yes"/>
    <n v="19"/>
    <s v="18-30 Years"/>
    <s v="Male"/>
    <s v="Married"/>
    <s v="IDP"/>
    <d v="2017-11-08T00:00:00"/>
    <n v="1"/>
    <n v="0"/>
    <s v="No"/>
    <m/>
    <m/>
    <m/>
    <m/>
    <m/>
    <m/>
    <m/>
    <m/>
    <n v="4"/>
    <n v="0"/>
    <m/>
    <n v="1"/>
    <n v="600"/>
    <n v="300"/>
    <n v="-300"/>
    <s v="عمل الاب على عربة بيع الخبز "/>
    <m/>
    <s v="Primary health care facility Hospital Specialist services Emergency services-ambulance"/>
    <b v="1"/>
    <b v="1"/>
    <b v="1"/>
    <b v="1"/>
    <m/>
    <m/>
    <m/>
    <m/>
    <n v="10"/>
    <s v="Motorcycle"/>
    <m/>
    <s v="Yes"/>
    <s v="Do not know"/>
    <s v="Inaccessible due to cost"/>
    <m/>
    <m/>
    <m/>
    <b v="1"/>
    <m/>
    <m/>
    <m/>
    <m/>
    <m/>
    <m/>
    <m/>
    <s v="Yes"/>
    <s v="Yes"/>
    <s v="جلسات توعية عن الكورونا"/>
    <s v="No"/>
    <m/>
    <s v="Yes"/>
    <s v="Yes"/>
    <m/>
    <s v="Yes"/>
    <s v="Yes"/>
    <m/>
    <m/>
    <m/>
    <m/>
    <m/>
    <m/>
    <m/>
    <m/>
    <m/>
    <m/>
    <m/>
    <s v="Drugs are mostly available"/>
    <m/>
    <m/>
    <m/>
    <m/>
    <m/>
    <m/>
    <b v="1"/>
    <m/>
    <s v="Yes"/>
    <m/>
    <m/>
    <m/>
    <m/>
    <m/>
    <m/>
    <m/>
    <m/>
    <m/>
    <s v="At private primary health care centre/hospital Hospital for normal delivery Hospital for surgery/ C-section"/>
    <m/>
    <m/>
    <m/>
    <m/>
    <b v="1"/>
    <b v="1"/>
    <b v="1"/>
    <m/>
    <m/>
    <m/>
    <m/>
    <m/>
    <m/>
    <m/>
    <m/>
    <m/>
    <m/>
    <m/>
    <m/>
    <m/>
    <m/>
    <m/>
    <m/>
    <s v="Yes – someone in my household has"/>
    <s v="One Time"/>
    <m/>
    <m/>
    <s v="Vegetables (including leafy vegetables) Legumes and nuts e.g. hommos, fouls, beans, chick peas, lentils Milk and Milk Products (milk, yoghurt, cheese, etc)"/>
    <m/>
    <b v="1"/>
    <b v="1"/>
    <m/>
    <m/>
    <m/>
    <b v="1"/>
    <m/>
    <m/>
    <m/>
    <m/>
    <n v="3"/>
    <s v="not divers"/>
    <m/>
    <m/>
    <m/>
    <m/>
    <m/>
    <m/>
    <m/>
    <m/>
    <m/>
    <m/>
    <m/>
    <m/>
    <m/>
    <m/>
    <s v="Do not know"/>
    <m/>
    <s v="High food prices/no money to buy"/>
    <m/>
    <b v="1"/>
    <m/>
    <m/>
    <m/>
    <m/>
    <m/>
    <m/>
    <s v="Yes"/>
    <m/>
    <s v="No"/>
    <m/>
    <m/>
    <m/>
    <m/>
    <m/>
    <m/>
    <m/>
    <m/>
    <m/>
    <m/>
    <m/>
    <m/>
    <m/>
    <s v="1"/>
    <s v="No"/>
    <s v="No - no difficulty"/>
    <s v="No - no difficulty"/>
    <m/>
    <m/>
    <m/>
    <m/>
    <m/>
    <m/>
    <m/>
    <m/>
    <m/>
    <m/>
    <m/>
    <m/>
    <m/>
    <s v="Anger Fear Sadness Econimic Anxiety Family conflict"/>
    <b v="1"/>
    <b v="1"/>
    <b v="1"/>
    <m/>
    <b v="1"/>
    <b v="1"/>
    <b v="1"/>
    <m/>
    <m/>
    <m/>
    <m/>
    <m/>
    <m/>
    <m/>
    <m/>
    <m/>
    <m/>
    <m/>
    <s v="Adult Men"/>
    <m/>
    <b v="1"/>
    <m/>
    <m/>
    <s v="بسبب عصبية الزوج وعدم ثقته بالمجتمع "/>
    <s v="Speaking to a family member Prayer"/>
    <b v="1"/>
    <m/>
    <m/>
    <b v="1"/>
    <m/>
    <m/>
    <m/>
    <m/>
    <m/>
    <m/>
    <m/>
    <s v="Stigma Security"/>
    <b v="1"/>
    <b v="1"/>
    <m/>
    <m/>
    <m/>
    <m/>
    <m/>
    <m/>
    <m/>
    <s v="Maybe"/>
    <m/>
    <s v="Extracurricular activities/women &amp; girls centers"/>
    <m/>
    <m/>
    <m/>
    <b v="1"/>
    <m/>
    <m/>
    <m/>
    <m/>
    <s v="Due to cultral factors / husband doesn’t allow them "/>
    <s v="Do not know"/>
    <m/>
    <m/>
    <m/>
    <m/>
    <m/>
    <m/>
    <b v="1"/>
    <m/>
    <m/>
    <s v="No"/>
    <s v="عدم توفر الامان"/>
    <s v="Kidnapping Being orphaned or losing care Physical or psychological disabilities due to the war Neglect Desire to join armed groups"/>
    <b v="1"/>
    <m/>
    <b v="1"/>
    <m/>
    <m/>
    <m/>
    <m/>
    <m/>
    <b v="1"/>
    <m/>
    <b v="1"/>
    <m/>
    <b v="1"/>
    <m/>
    <m/>
    <m/>
    <m/>
    <m/>
    <m/>
    <s v="Community/social workers School teachers Parents"/>
    <m/>
    <m/>
    <m/>
    <b v="1"/>
    <b v="1"/>
    <m/>
    <m/>
    <b v="1"/>
    <m/>
    <m/>
    <m/>
    <m/>
    <m/>
    <m/>
    <s v="Entertainement activities Sport activity Hand crafts"/>
    <b v="1"/>
    <m/>
    <b v="1"/>
    <m/>
    <m/>
    <b v="1"/>
    <m/>
    <m/>
    <m/>
    <s v="Children living on the street Children who have been associated with fighting forces Orphans living in the community"/>
    <m/>
    <b v="1"/>
    <b v="1"/>
    <m/>
    <b v="1"/>
    <m/>
    <m/>
    <m/>
    <m/>
    <m/>
    <m/>
    <m/>
    <m/>
    <m/>
    <m/>
    <m/>
    <m/>
    <m/>
    <m/>
    <m/>
    <m/>
    <m/>
    <m/>
    <m/>
    <m/>
    <m/>
    <m/>
    <m/>
    <s v="uuid:c2669f3c-f554-4e17-b829-b4d12555014f"/>
    <n v="73156641"/>
    <s v="c2669f3c-f554-4e17-b829-b4d12555014f"/>
    <d v="2021-01-21T13:10:02"/>
    <n v="226"/>
    <m/>
    <n v="-1"/>
    <m/>
    <m/>
    <s v="202101191358"/>
    <n v="12467"/>
    <s v="nsenumerator"/>
    <n v="569832"/>
  </r>
  <r>
    <s v="2021-01-21T10:35:24.741+03:00"/>
    <s v="2021-01-21T11:07:36.993+03:00"/>
    <m/>
    <s v="سلاف سعيد"/>
    <x v="1"/>
    <m/>
    <d v="2021-01-21T00:00:00"/>
    <s v="Deir Hassan - Darhashan"/>
    <s v="All"/>
    <s v="Yes"/>
    <n v="25"/>
    <s v="18-30 Years"/>
    <s v="Male"/>
    <s v="Married"/>
    <s v="IDP"/>
    <d v="2018-01-21T00:00:00"/>
    <n v="1"/>
    <n v="0"/>
    <s v="Yes"/>
    <n v="0"/>
    <n v="0"/>
    <n v="2"/>
    <s v="2"/>
    <n v="0"/>
    <s v="2"/>
    <n v="0"/>
    <n v="2"/>
    <n v="4"/>
    <n v="0"/>
    <n v="0"/>
    <n v="1"/>
    <n v="1500"/>
    <n v="500"/>
    <n v="-1000"/>
    <s v="عمل الزوج ميكانيكي"/>
    <m/>
    <s v="Primary health care facility"/>
    <m/>
    <b v="1"/>
    <m/>
    <m/>
    <m/>
    <m/>
    <m/>
    <m/>
    <n v="20"/>
    <s v="Walking"/>
    <m/>
    <s v="Yes"/>
    <s v="مشفى حروق واطفال"/>
    <s v="Some types of medicines are not available in the market Inaccessible due to cost"/>
    <b v="1"/>
    <m/>
    <m/>
    <b v="1"/>
    <m/>
    <m/>
    <m/>
    <m/>
    <m/>
    <m/>
    <m/>
    <s v="Yes"/>
    <s v="Yes"/>
    <s v="التوعية بأمور النظافة والوقاية من الأمراض التنفسية"/>
    <s v="Yes"/>
    <s v="ممكن عمل مجموعة توعية للمخيم عن طريق الوتس لعدم قدرة العائلة على إستقبال العاملين بشكل دائم"/>
    <s v="No"/>
    <m/>
    <m/>
    <m/>
    <m/>
    <m/>
    <m/>
    <m/>
    <m/>
    <m/>
    <m/>
    <m/>
    <m/>
    <m/>
    <m/>
    <m/>
    <s v="Reproductive health medicines Antibiotic"/>
    <m/>
    <m/>
    <b v="1"/>
    <b v="1"/>
    <m/>
    <m/>
    <m/>
    <m/>
    <s v="Yes"/>
    <m/>
    <m/>
    <m/>
    <m/>
    <m/>
    <m/>
    <m/>
    <m/>
    <m/>
    <s v="Hospital for normal delivery"/>
    <m/>
    <m/>
    <m/>
    <m/>
    <m/>
    <b v="1"/>
    <m/>
    <m/>
    <m/>
    <m/>
    <m/>
    <m/>
    <m/>
    <m/>
    <m/>
    <m/>
    <m/>
    <m/>
    <m/>
    <m/>
    <m/>
    <m/>
    <m/>
    <s v="No – there is nothing like this in my community"/>
    <m/>
    <m/>
    <m/>
    <s v="Vegetables (including leafy vegetables) Cereals or tubers (maize, porridge, rice, pasta, bread, rice, bulger, frikeh, kaak, pasta, indomy (noodles), manakish, thick grain-based porridge, potatoes, etc)"/>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Other"/>
    <m/>
    <b v="1"/>
    <m/>
    <m/>
    <m/>
    <m/>
    <b v="1"/>
    <s v="بسبب قلة المال"/>
    <s v="Yes"/>
    <m/>
    <s v="Yes"/>
    <s v="High food prices/no money to buy Other"/>
    <b v="1"/>
    <m/>
    <m/>
    <m/>
    <b v="1"/>
    <s v="بسبب الوحام وعدم القابلية على الطعام"/>
    <s v="No – my children don't need this"/>
    <s v="No"/>
    <m/>
    <m/>
    <m/>
    <s v="0"/>
    <s v="1"/>
    <s v="No"/>
    <s v="No - no difficulty"/>
    <s v="No - no difficulty"/>
    <m/>
    <m/>
    <m/>
    <m/>
    <m/>
    <m/>
    <m/>
    <m/>
    <m/>
    <m/>
    <m/>
    <m/>
    <m/>
    <s v="Fear Problems sleeping Econimic"/>
    <b v="1"/>
    <m/>
    <m/>
    <m/>
    <b v="1"/>
    <m/>
    <m/>
    <m/>
    <m/>
    <b v="1"/>
    <m/>
    <m/>
    <m/>
    <m/>
    <m/>
    <m/>
    <m/>
    <m/>
    <s v="Adult Men Adult Women"/>
    <b v="1"/>
    <b v="1"/>
    <m/>
    <m/>
    <s v="لأنهم يعانون من تسريب مياه من سقف الغرفة ويخافون من سقوط السقف أثناء المطر"/>
    <s v="Speaking to a family member Other"/>
    <b v="1"/>
    <m/>
    <m/>
    <m/>
    <m/>
    <m/>
    <m/>
    <m/>
    <m/>
    <b v="1"/>
    <s v="نوكل امرنا لله"/>
    <s v="Lack of awareness of the services"/>
    <m/>
    <m/>
    <m/>
    <m/>
    <b v="1"/>
    <m/>
    <m/>
    <m/>
    <m/>
    <s v="Yes"/>
    <m/>
    <s v="Health services Skills building services"/>
    <b v="1"/>
    <m/>
    <b v="1"/>
    <m/>
    <m/>
    <m/>
    <m/>
    <m/>
    <s v="Due to transportation issues / far distance of facilities"/>
    <s v="Do not know"/>
    <m/>
    <m/>
    <m/>
    <m/>
    <m/>
    <m/>
    <b v="1"/>
    <m/>
    <m/>
    <s v="No"/>
    <s v="لان الأقارب جميعهم يسكنون في اماكن قريبة"/>
    <s v="Kidnapping Physical abuse Other"/>
    <b v="1"/>
    <m/>
    <m/>
    <m/>
    <m/>
    <m/>
    <m/>
    <b v="1"/>
    <m/>
    <m/>
    <m/>
    <m/>
    <m/>
    <m/>
    <b v="1"/>
    <m/>
    <m/>
    <s v="مخاطر الطريق"/>
    <m/>
    <s v="Relatives Parents"/>
    <m/>
    <m/>
    <m/>
    <m/>
    <b v="1"/>
    <b v="1"/>
    <m/>
    <m/>
    <m/>
    <m/>
    <m/>
    <m/>
    <m/>
    <m/>
    <s v="Quraan Entertainement activities"/>
    <m/>
    <b v="1"/>
    <m/>
    <m/>
    <m/>
    <b v="1"/>
    <m/>
    <m/>
    <m/>
    <s v="Orphans living in the community Child-headed households"/>
    <m/>
    <m/>
    <b v="1"/>
    <b v="1"/>
    <m/>
    <m/>
    <m/>
    <s v="Yes"/>
    <m/>
    <s v="Lack of transportation"/>
    <m/>
    <m/>
    <b v="1"/>
    <m/>
    <m/>
    <m/>
    <m/>
    <m/>
    <m/>
    <m/>
    <s v="No"/>
    <m/>
    <m/>
    <m/>
    <m/>
    <m/>
    <s v="No"/>
    <m/>
    <s v="uuid:87541d2e-4798-46c8-b209-1b274abf3aed"/>
    <n v="73156718"/>
    <s v="87541d2e-4798-46c8-b209-1b274abf3aed"/>
    <d v="2021-01-21T13:10:40"/>
    <n v="227"/>
    <m/>
    <n v="-1"/>
    <m/>
    <m/>
    <s v="202101191358"/>
    <n v="1932"/>
    <s v="nsenumerator"/>
    <n v="569832"/>
  </r>
  <r>
    <s v="2021-01-21T11:12:14.383+03:00"/>
    <s v="2021-01-21T11:42:31.011+03:00"/>
    <m/>
    <s v="سلاف سعيد"/>
    <x v="1"/>
    <m/>
    <d v="2021-01-21T00:00:00"/>
    <s v="Deir Hassan - Darhashan"/>
    <s v="All"/>
    <s v="Yes"/>
    <n v="27"/>
    <s v="18-30 Years"/>
    <s v="Male"/>
    <s v="Married"/>
    <s v="IDP"/>
    <d v="2017-01-21T00:00:00"/>
    <n v="0"/>
    <n v="1"/>
    <s v="Yes"/>
    <n v="0"/>
    <n v="1"/>
    <n v="0"/>
    <s v="1"/>
    <n v="2"/>
    <s v="3"/>
    <n v="0"/>
    <n v="3"/>
    <n v="6"/>
    <n v="0"/>
    <n v="0"/>
    <n v="1"/>
    <n v="2000"/>
    <n v="700"/>
    <n v="-1300"/>
    <s v="عمل الزوج عامل حداد"/>
    <m/>
    <s v="Primary health care facility"/>
    <m/>
    <b v="1"/>
    <m/>
    <m/>
    <m/>
    <m/>
    <m/>
    <m/>
    <n v="15"/>
    <s v="Walking"/>
    <m/>
    <s v="Yes"/>
    <s v="مشفى حروق وعظمية وجلديةمعظم"/>
    <s v="Some types of medicines are not available in the market Inaccessible due to cost Other, specify"/>
    <b v="1"/>
    <m/>
    <m/>
    <b v="1"/>
    <m/>
    <m/>
    <m/>
    <b v="1"/>
    <m/>
    <m/>
    <s v="معظم الادوية غير متوفرة في مرفق الصحة"/>
    <s v="No"/>
    <m/>
    <m/>
    <m/>
    <m/>
    <s v="Yes"/>
    <s v="Yes"/>
    <m/>
    <s v="Yes"/>
    <s v="Yes"/>
    <m/>
    <m/>
    <m/>
    <m/>
    <m/>
    <m/>
    <m/>
    <m/>
    <m/>
    <m/>
    <m/>
    <s v="Non communicable diseases (NCD) drugs (chronic, cardiac, diabetes, hyper-tension, asthma) Antibiotic Pediatric medicine"/>
    <b v="1"/>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Yes"/>
    <s v="High food prices/no money to buy"/>
    <b v="1"/>
    <m/>
    <m/>
    <m/>
    <m/>
    <m/>
    <s v="No – this service is not available"/>
    <s v="Yes"/>
    <m/>
    <m/>
    <m/>
    <s v="1"/>
    <s v="0"/>
    <s v="No"/>
    <s v="Yes – some difficulty"/>
    <s v="No - no difficulty"/>
    <s v="Yes – moderate severity (slightly impacting daily activities)"/>
    <s v="No"/>
    <m/>
    <m/>
    <m/>
    <m/>
    <m/>
    <m/>
    <m/>
    <m/>
    <m/>
    <s v="No, not needed"/>
    <m/>
    <s v="Anger Family conflict Conflict within community"/>
    <m/>
    <b v="1"/>
    <m/>
    <m/>
    <m/>
    <m/>
    <b v="1"/>
    <m/>
    <m/>
    <m/>
    <b v="1"/>
    <m/>
    <m/>
    <m/>
    <m/>
    <m/>
    <m/>
    <m/>
    <s v="Adult Women Adult Men"/>
    <b v="1"/>
    <b v="1"/>
    <m/>
    <m/>
    <s v="بسبب الضغط لأنهم مسؤولين عن عائلة والمال لايلبي الاحتياجاتتأقلنا"/>
    <s v="Prayer Speaking to a family member Smoking"/>
    <b v="1"/>
    <m/>
    <m/>
    <b v="1"/>
    <m/>
    <m/>
    <b v="1"/>
    <m/>
    <m/>
    <m/>
    <m/>
    <s v="Accessibility Other"/>
    <m/>
    <m/>
    <b v="1"/>
    <m/>
    <m/>
    <b v="1"/>
    <m/>
    <m/>
    <s v="نحاول التأقلم"/>
    <s v="Yes"/>
    <m/>
    <s v="Extracurricular activities/women &amp; girls centers"/>
    <m/>
    <m/>
    <m/>
    <b v="1"/>
    <m/>
    <m/>
    <m/>
    <m/>
    <m/>
    <s v="Do not know"/>
    <m/>
    <m/>
    <m/>
    <m/>
    <m/>
    <m/>
    <b v="1"/>
    <m/>
    <m/>
    <s v="No"/>
    <s v="لغياب الأمان ولعدم توفر مواصلات"/>
    <s v="Kidnapping Being orphaned or losing care Sexual abuse Physical abuse"/>
    <b v="1"/>
    <m/>
    <m/>
    <m/>
    <m/>
    <m/>
    <m/>
    <b v="1"/>
    <m/>
    <b v="1"/>
    <b v="1"/>
    <m/>
    <m/>
    <m/>
    <m/>
    <m/>
    <m/>
    <m/>
    <m/>
    <s v="Parents School teachers"/>
    <m/>
    <m/>
    <m/>
    <b v="1"/>
    <b v="1"/>
    <m/>
    <m/>
    <m/>
    <m/>
    <m/>
    <m/>
    <m/>
    <m/>
    <m/>
    <s v="Awareness / educational activities / psychosocial support Hand crafts Entertainement activities"/>
    <m/>
    <m/>
    <b v="1"/>
    <m/>
    <b v="1"/>
    <b v="1"/>
    <m/>
    <m/>
    <m/>
    <s v="Children separated from their parents Orphans living in the community Child-headed households Children who have been associated with fighting forces"/>
    <b v="1"/>
    <m/>
    <b v="1"/>
    <b v="1"/>
    <b v="1"/>
    <m/>
    <m/>
    <s v="Yes"/>
    <m/>
    <s v="No services"/>
    <m/>
    <m/>
    <m/>
    <m/>
    <m/>
    <b v="1"/>
    <m/>
    <m/>
    <m/>
    <m/>
    <s v="No"/>
    <m/>
    <m/>
    <m/>
    <m/>
    <m/>
    <s v="No"/>
    <m/>
    <s v="uuid:06f139c6-447d-4d72-8702-3b8d746315f9"/>
    <n v="73156719"/>
    <s v="06f139c6-447d-4d72-8702-3b8d746315f9"/>
    <d v="2021-01-21T13:10:41"/>
    <n v="228"/>
    <m/>
    <n v="-1"/>
    <m/>
    <m/>
    <s v="202101191358"/>
    <n v="1817"/>
    <s v="nsenumerator"/>
    <n v="569832"/>
  </r>
  <r>
    <s v="2021-01-21T12:30:32.946+03:00"/>
    <s v="2021-01-21T12:46:55.387+03:00"/>
    <m/>
    <s v="سلاف سعيد"/>
    <x v="1"/>
    <m/>
    <d v="2021-01-21T00:00:00"/>
    <s v="Deir Hassan - Darhashan"/>
    <s v="All"/>
    <s v="Yes"/>
    <n v="40"/>
    <s v="31-50 Years"/>
    <s v="Male"/>
    <s v="Widowed"/>
    <s v="IDP"/>
    <d v="2016-01-21T00:00:00"/>
    <n v="0"/>
    <n v="1"/>
    <s v="Yes"/>
    <n v="0"/>
    <n v="0"/>
    <n v="0"/>
    <s v="0"/>
    <n v="2"/>
    <s v="2"/>
    <n v="2"/>
    <n v="4"/>
    <n v="6"/>
    <n v="1"/>
    <n v="1"/>
    <n v="0"/>
    <n v="1000"/>
    <n v="200"/>
    <n v="-800"/>
    <s v="السلة الشهرية"/>
    <m/>
    <s v="Primary health care facility"/>
    <m/>
    <b v="1"/>
    <m/>
    <m/>
    <m/>
    <m/>
    <m/>
    <m/>
    <n v="22"/>
    <s v="Walking"/>
    <m/>
    <s v="Yes"/>
    <s v="مشفى حروق وعيادات كلى"/>
    <s v="Some types of medicines are not available in the market Other, specify"/>
    <b v="1"/>
    <m/>
    <m/>
    <m/>
    <m/>
    <m/>
    <m/>
    <b v="1"/>
    <m/>
    <m/>
    <s v="لايوجد مال"/>
    <s v="Yes"/>
    <s v="Yes"/>
    <s v="عملولنا جلسات توعية بالامراض"/>
    <s v="Do not know"/>
    <m/>
    <s v="No"/>
    <m/>
    <m/>
    <m/>
    <m/>
    <m/>
    <m/>
    <m/>
    <m/>
    <m/>
    <m/>
    <m/>
    <m/>
    <m/>
    <m/>
    <m/>
    <s v="Non communicable diseases (NCD) drugs (chronic, cardiac, diabetes, hyper-tension, asthma) Antibiotic Pediatric medicine"/>
    <b v="1"/>
    <b v="1"/>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Yes – some difficulty"/>
    <s v="No - no difficulty"/>
    <s v="Yes – moderate severity (slightly impacting daily activities)"/>
    <s v="Yes"/>
    <s v="Financial issues Transportation issues"/>
    <m/>
    <b v="1"/>
    <b v="1"/>
    <m/>
    <m/>
    <m/>
    <m/>
    <m/>
    <s v="No, but we need one"/>
    <m/>
    <s v="Fear moodwings Family conflict Problems Concentrating"/>
    <b v="1"/>
    <m/>
    <m/>
    <b v="1"/>
    <m/>
    <m/>
    <b v="1"/>
    <m/>
    <m/>
    <m/>
    <m/>
    <m/>
    <b v="1"/>
    <m/>
    <m/>
    <m/>
    <m/>
    <m/>
    <s v="Adult Women Children"/>
    <b v="1"/>
    <m/>
    <b v="1"/>
    <m/>
    <s v="لأنهم الاضعف"/>
    <s v="Prayer Speaking to a friend"/>
    <m/>
    <b v="1"/>
    <m/>
    <b v="1"/>
    <m/>
    <m/>
    <m/>
    <m/>
    <m/>
    <m/>
    <m/>
    <s v="Lack of awareness of the services"/>
    <m/>
    <m/>
    <m/>
    <m/>
    <b v="1"/>
    <m/>
    <m/>
    <m/>
    <m/>
    <s v="Yes"/>
    <m/>
    <s v="Extracurricular activities/women &amp; girls centers Skills building services"/>
    <m/>
    <m/>
    <b v="1"/>
    <b v="1"/>
    <m/>
    <m/>
    <m/>
    <m/>
    <s v="Due to lack of awarness"/>
    <s v="Educational services Skills building services"/>
    <m/>
    <b v="1"/>
    <b v="1"/>
    <m/>
    <m/>
    <m/>
    <m/>
    <m/>
    <s v="due to transportation issues / far distance of facilities"/>
    <s v="No"/>
    <s v="مافي أمان وعاداتنا مابتسمح"/>
    <s v="Kidnapping Early marriage Neglect"/>
    <b v="1"/>
    <m/>
    <m/>
    <m/>
    <m/>
    <m/>
    <b v="1"/>
    <m/>
    <b v="1"/>
    <m/>
    <m/>
    <m/>
    <m/>
    <m/>
    <m/>
    <m/>
    <m/>
    <m/>
    <m/>
    <s v="Siblings School teachers Parents"/>
    <m/>
    <b v="1"/>
    <m/>
    <b v="1"/>
    <b v="1"/>
    <m/>
    <m/>
    <m/>
    <m/>
    <m/>
    <m/>
    <m/>
    <m/>
    <m/>
    <s v="Hand crafts Awareness / educational activities / psychosocial support"/>
    <m/>
    <m/>
    <b v="1"/>
    <m/>
    <b v="1"/>
    <m/>
    <m/>
    <m/>
    <m/>
    <s v="Children separated from their parents Orphans living in the community Child-headed households"/>
    <b v="1"/>
    <m/>
    <b v="1"/>
    <b v="1"/>
    <m/>
    <m/>
    <m/>
    <s v="Yes"/>
    <m/>
    <s v="Lack of awareness Opening time not suitable for parents"/>
    <b v="1"/>
    <m/>
    <m/>
    <b v="1"/>
    <m/>
    <m/>
    <m/>
    <m/>
    <m/>
    <m/>
    <s v="No"/>
    <m/>
    <m/>
    <s v="No"/>
    <m/>
    <m/>
    <s v="Yes"/>
    <s v="ابني يعمل ليساعدني في المصروف"/>
    <s v="uuid:9cbe9e70-7faa-4eab-871c-3eaec7c26206"/>
    <n v="73156720"/>
    <s v="9cbe9e70-7faa-4eab-871c-3eaec7c26206"/>
    <d v="2021-01-21T13:10:41"/>
    <n v="229"/>
    <m/>
    <n v="-1"/>
    <m/>
    <m/>
    <s v="202101191358"/>
    <n v="983"/>
    <s v="nsenumerator"/>
    <n v="569832"/>
  </r>
  <r>
    <s v="2021-01-19T16:45:52.970+03:00"/>
    <s v="2021-01-21T16:04:54.637+03:00"/>
    <s v="2"/>
    <s v="Hanan Alkhder"/>
    <x v="1"/>
    <m/>
    <d v="2021-01-21T00:00:00"/>
    <s v="Atma"/>
    <s v="All"/>
    <s v="Yes"/>
    <n v="49"/>
    <s v="31-50 Years"/>
    <s v="Male"/>
    <s v="Married"/>
    <s v="IDP"/>
    <d v="2016-05-15T00:00:00"/>
    <n v="0"/>
    <n v="0"/>
    <s v="Yes"/>
    <n v="0"/>
    <n v="0"/>
    <n v="0"/>
    <s v="0"/>
    <n v="1"/>
    <s v="1"/>
    <n v="0"/>
    <n v="1"/>
    <n v="3"/>
    <n v="2"/>
    <n v="0"/>
    <n v="1"/>
    <n v="1000"/>
    <n v="350"/>
    <n v="-650"/>
    <s v="بيع سلة غذائية الشهرية "/>
    <m/>
    <s v="Hospital Primary health care facility Specialist services Emergency services-ambulance"/>
    <b v="1"/>
    <b v="1"/>
    <b v="1"/>
    <b v="1"/>
    <m/>
    <m/>
    <m/>
    <m/>
    <n v="30"/>
    <s v="Walking"/>
    <m/>
    <s v="Yes"/>
    <s v="نعم :_x000a_ العيادة العينية - عيادة جلدية"/>
    <s v="Some types of medicines are not available in the market Inaccessible due to cost"/>
    <b v="1"/>
    <m/>
    <m/>
    <b v="1"/>
    <m/>
    <m/>
    <m/>
    <m/>
    <m/>
    <m/>
    <m/>
    <s v="No"/>
    <m/>
    <m/>
    <m/>
    <m/>
    <s v="No"/>
    <m/>
    <m/>
    <m/>
    <m/>
    <m/>
    <m/>
    <m/>
    <m/>
    <m/>
    <m/>
    <m/>
    <m/>
    <m/>
    <m/>
    <m/>
    <s v="Other"/>
    <m/>
    <m/>
    <m/>
    <m/>
    <b v="1"/>
    <m/>
    <m/>
    <s v="أدوية تتعلق بالأمراض الجلدية ( مراهم - بخاخ جلدي )"/>
    <s v="Yes"/>
    <m/>
    <m/>
    <m/>
    <m/>
    <m/>
    <m/>
    <m/>
    <m/>
    <m/>
    <s v="At private primary health care centre/hospital Hospital for normal delivery Hospital for surgery/ C-section"/>
    <m/>
    <m/>
    <m/>
    <m/>
    <b v="1"/>
    <b v="1"/>
    <b v="1"/>
    <m/>
    <m/>
    <m/>
    <m/>
    <m/>
    <m/>
    <m/>
    <m/>
    <m/>
    <m/>
    <m/>
    <m/>
    <m/>
    <m/>
    <m/>
    <m/>
    <s v="Yes – I have"/>
    <s v="One Time"/>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Sadness Anxiety Family conflict"/>
    <b v="1"/>
    <m/>
    <b v="1"/>
    <m/>
    <m/>
    <b v="1"/>
    <b v="1"/>
    <m/>
    <m/>
    <m/>
    <m/>
    <m/>
    <m/>
    <m/>
    <m/>
    <m/>
    <m/>
    <m/>
    <s v="Adult Women Children"/>
    <b v="1"/>
    <m/>
    <b v="1"/>
    <m/>
    <s v="لان النساء والأطفال اكثر ضعفا بالمجمتع"/>
    <s v="Speaking to a family member Speaking to a friend Has professional consultation"/>
    <b v="1"/>
    <b v="1"/>
    <m/>
    <m/>
    <b v="1"/>
    <m/>
    <m/>
    <m/>
    <m/>
    <m/>
    <m/>
    <s v="Stigma"/>
    <b v="1"/>
    <m/>
    <m/>
    <m/>
    <m/>
    <m/>
    <m/>
    <m/>
    <m/>
    <s v="Yes"/>
    <m/>
    <s v="All services are accessible"/>
    <m/>
    <m/>
    <m/>
    <m/>
    <m/>
    <b v="1"/>
    <m/>
    <m/>
    <m/>
    <s v="All services are accessible"/>
    <m/>
    <m/>
    <m/>
    <m/>
    <m/>
    <b v="1"/>
    <m/>
    <m/>
    <m/>
    <s v="Yes"/>
    <m/>
    <s v="Kidnapping School dropout Physical abuse Being orphaned or losing care Child labour"/>
    <b v="1"/>
    <m/>
    <m/>
    <b v="1"/>
    <b v="1"/>
    <m/>
    <m/>
    <b v="1"/>
    <m/>
    <m/>
    <b v="1"/>
    <m/>
    <m/>
    <m/>
    <m/>
    <m/>
    <m/>
    <m/>
    <s v="بيع المواد الغذائية في الشوارع - بيع الدخان بين السيارات  - بيع الازهار على عربة "/>
    <s v="School teachers Parents Relatives"/>
    <m/>
    <m/>
    <m/>
    <b v="1"/>
    <b v="1"/>
    <b v="1"/>
    <m/>
    <m/>
    <m/>
    <m/>
    <m/>
    <m/>
    <m/>
    <m/>
    <s v="Sport activity Hand crafts Quraan Painting / re-creational activity Entertainement activities"/>
    <b v="1"/>
    <b v="1"/>
    <b v="1"/>
    <b v="1"/>
    <m/>
    <b v="1"/>
    <m/>
    <m/>
    <m/>
    <s v="I don't know"/>
    <m/>
    <m/>
    <m/>
    <m/>
    <m/>
    <m/>
    <b v="1"/>
    <s v="Yes"/>
    <m/>
    <s v="No barriers"/>
    <m/>
    <m/>
    <m/>
    <m/>
    <m/>
    <m/>
    <m/>
    <m/>
    <b v="1"/>
    <m/>
    <s v="No"/>
    <m/>
    <m/>
    <m/>
    <m/>
    <m/>
    <s v="No"/>
    <m/>
    <s v="uuid:ab00c0db-aba9-4f24-94d5-066e63baebfd"/>
    <n v="73156789"/>
    <s v="ab00c0db-aba9-4f24-94d5-066e63baebfd"/>
    <d v="2021-01-21T13:11:49"/>
    <n v="230"/>
    <m/>
    <n v="-1"/>
    <m/>
    <m/>
    <s v="202101191335"/>
    <n v="170342"/>
    <s v="nsenumerator"/>
    <n v="569832"/>
  </r>
  <r>
    <s v="2021-01-21T10:43:24.734+03:00"/>
    <s v="2021-01-21T16:09:25.374+03:00"/>
    <s v="0"/>
    <s v="Hanan Alkhder"/>
    <x v="1"/>
    <m/>
    <d v="2021-01-21T00:00:00"/>
    <s v="Atma"/>
    <s v="All"/>
    <s v="Yes"/>
    <n v="40"/>
    <s v="31-50 Years"/>
    <s v="Male"/>
    <s v="Married"/>
    <s v="IDP"/>
    <d v="2012-05-09T00:00:00"/>
    <n v="0"/>
    <n v="0"/>
    <s v="Yes"/>
    <n v="0"/>
    <n v="0"/>
    <n v="1"/>
    <s v="1"/>
    <n v="1"/>
    <s v="2"/>
    <n v="3"/>
    <n v="5"/>
    <n v="7"/>
    <n v="1"/>
    <n v="0"/>
    <n v="1"/>
    <n v="1000"/>
    <n v="350"/>
    <n v="-650"/>
    <s v="بيع سلة الإغاثة الشهرية - الأم تعمل خياطة "/>
    <m/>
    <s v="Hospital Emergency services-ambulance Specialist services Primary health care facility"/>
    <b v="1"/>
    <b v="1"/>
    <b v="1"/>
    <b v="1"/>
    <m/>
    <m/>
    <m/>
    <m/>
    <n v="2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m/>
    <m/>
    <m/>
    <m/>
    <m/>
    <b v="1"/>
    <b v="1"/>
    <m/>
    <m/>
    <m/>
    <m/>
    <m/>
    <m/>
    <m/>
    <m/>
    <m/>
    <m/>
    <m/>
    <m/>
    <m/>
    <m/>
    <m/>
    <m/>
    <s v="Yes – I have"/>
    <s v="One Time"/>
    <m/>
    <m/>
    <m/>
    <m/>
    <m/>
    <m/>
    <m/>
    <m/>
    <m/>
    <m/>
    <m/>
    <m/>
    <m/>
    <m/>
    <m/>
    <m/>
    <s v="Condiments (spices, tea, coffee, sauces etc) or other miscellaneous food Cereals or tubers (maize, porridge, rice, pasta, bread, rice, bulger, frikeh, kaak, pasta, indomy (noodles), manakish, thick grain-based porridge, potatoes, etc)"/>
    <b v="1"/>
    <m/>
    <m/>
    <m/>
    <m/>
    <m/>
    <m/>
    <m/>
    <m/>
    <m/>
    <b v="1"/>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Sadness Anxiety Problems sleeping"/>
    <b v="1"/>
    <m/>
    <b v="1"/>
    <m/>
    <m/>
    <b v="1"/>
    <m/>
    <m/>
    <m/>
    <b v="1"/>
    <m/>
    <m/>
    <m/>
    <m/>
    <m/>
    <m/>
    <m/>
    <m/>
    <s v="Adult Women Children"/>
    <b v="1"/>
    <m/>
    <b v="1"/>
    <m/>
    <s v="بسبب وضع المعيشة السيء"/>
    <s v="Exercise Speaking to a family member"/>
    <b v="1"/>
    <m/>
    <b v="1"/>
    <m/>
    <m/>
    <m/>
    <m/>
    <m/>
    <m/>
    <m/>
    <m/>
    <s v="Stigma"/>
    <b v="1"/>
    <m/>
    <m/>
    <m/>
    <m/>
    <m/>
    <m/>
    <m/>
    <m/>
    <s v="Yes"/>
    <m/>
    <s v="All services are accessible"/>
    <m/>
    <m/>
    <m/>
    <m/>
    <m/>
    <b v="1"/>
    <m/>
    <m/>
    <m/>
    <s v="All services are accessible"/>
    <m/>
    <m/>
    <m/>
    <m/>
    <m/>
    <b v="1"/>
    <m/>
    <m/>
    <m/>
    <s v="Yes"/>
    <m/>
    <s v="Kidnapping Child labour"/>
    <b v="1"/>
    <m/>
    <m/>
    <m/>
    <b v="1"/>
    <m/>
    <m/>
    <m/>
    <m/>
    <m/>
    <m/>
    <m/>
    <m/>
    <m/>
    <m/>
    <m/>
    <m/>
    <m/>
    <s v="بيع علب بلاستيكية يتم جلبها من الطريق"/>
    <s v="Parents"/>
    <m/>
    <m/>
    <m/>
    <m/>
    <b v="1"/>
    <m/>
    <m/>
    <m/>
    <m/>
    <m/>
    <m/>
    <m/>
    <m/>
    <m/>
    <s v="Sport activity Quraan"/>
    <b v="1"/>
    <b v="1"/>
    <m/>
    <m/>
    <m/>
    <m/>
    <m/>
    <m/>
    <m/>
    <s v="Child-headed households Children who have been associated with fighting forces"/>
    <m/>
    <m/>
    <m/>
    <b v="1"/>
    <b v="1"/>
    <m/>
    <m/>
    <s v="Yes"/>
    <m/>
    <s v="No barriers"/>
    <m/>
    <m/>
    <m/>
    <m/>
    <m/>
    <m/>
    <m/>
    <m/>
    <b v="1"/>
    <m/>
    <s v="No"/>
    <m/>
    <m/>
    <s v="No"/>
    <m/>
    <m/>
    <s v="Yes"/>
    <s v="عن طريق بيع القطع البلاستيكية"/>
    <s v="uuid:caf825a1-6b01-43d6-8576-832c4bc3fa73"/>
    <n v="73156790"/>
    <s v="caf825a1-6b01-43d6-8576-832c4bc3fa73"/>
    <d v="2021-01-21T13:11:50"/>
    <n v="231"/>
    <m/>
    <n v="-1"/>
    <m/>
    <m/>
    <s v="202101191358"/>
    <n v="19561"/>
    <s v="nsenumerator"/>
    <n v="569832"/>
  </r>
  <r>
    <s v="2021-01-21T12:02:54.790+03:00"/>
    <s v="2021-01-21T16:13:44.368+03:00"/>
    <s v="0"/>
    <s v="Hanan Alkhder"/>
    <x v="1"/>
    <m/>
    <d v="2021-01-21T00:00:00"/>
    <s v="Atma"/>
    <s v="All"/>
    <s v="Yes"/>
    <n v="21"/>
    <s v="18-30 Years"/>
    <s v="Male"/>
    <s v="Married"/>
    <s v="IDP"/>
    <d v="2016-04-06T00:00:00"/>
    <n v="0"/>
    <n v="0"/>
    <s v="Yes"/>
    <n v="0"/>
    <n v="1"/>
    <n v="0"/>
    <s v="1"/>
    <n v="0"/>
    <s v="1"/>
    <n v="0"/>
    <n v="1"/>
    <n v="3"/>
    <n v="0"/>
    <n v="0"/>
    <n v="1"/>
    <n v="1100"/>
    <n v="600"/>
    <n v="-500"/>
    <s v="بيع سلة الاغاثة -  آب الأسرة يعمل نجار ( محل موبيلا) "/>
    <m/>
    <s v="Hospital Primary health care facility Specialist services Emergency services-ambulance"/>
    <b v="1"/>
    <b v="1"/>
    <b v="1"/>
    <b v="1"/>
    <m/>
    <m/>
    <m/>
    <m/>
    <n v="2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At private primary health care centre/hospital"/>
    <m/>
    <m/>
    <m/>
    <m/>
    <b v="1"/>
    <b v="1"/>
    <b v="1"/>
    <m/>
    <m/>
    <m/>
    <m/>
    <m/>
    <m/>
    <m/>
    <m/>
    <m/>
    <m/>
    <m/>
    <m/>
    <m/>
    <m/>
    <m/>
    <m/>
    <s v="Yes – I have"/>
    <s v="One Time"/>
    <m/>
    <m/>
    <m/>
    <m/>
    <m/>
    <m/>
    <m/>
    <m/>
    <m/>
    <m/>
    <m/>
    <m/>
    <m/>
    <m/>
    <m/>
    <m/>
    <s v="Cereals or tubers (maize, porridge, rice, pasta, bread, rice, bulger, frikeh, kaak, pasta, indomy (noodles), manakish, thick grain-based porridge, potatoes, etc) Condiments (spices, tea, coffee, sauces etc) or other miscellaneous food Vegetables (including leafy vegetables)"/>
    <b v="1"/>
    <m/>
    <b v="1"/>
    <m/>
    <m/>
    <m/>
    <m/>
    <m/>
    <m/>
    <m/>
    <b v="1"/>
    <n v="3"/>
    <s v="not divers"/>
    <s v="No"/>
    <s v="لأن حليب الأم كافي"/>
    <s v="High food prices/no money to buy"/>
    <m/>
    <b v="1"/>
    <m/>
    <m/>
    <m/>
    <m/>
    <m/>
    <m/>
    <s v="Yes"/>
    <m/>
    <s v="Yes"/>
    <s v="High food prices/no money to buy"/>
    <b v="1"/>
    <m/>
    <m/>
    <m/>
    <m/>
    <m/>
    <s v="No – my children don't need this"/>
    <s v="No"/>
    <m/>
    <m/>
    <m/>
    <s v="1"/>
    <s v="0"/>
    <s v="No"/>
    <s v="No - no difficulty"/>
    <s v="No - no difficulty"/>
    <m/>
    <m/>
    <m/>
    <m/>
    <m/>
    <m/>
    <m/>
    <m/>
    <m/>
    <m/>
    <m/>
    <m/>
    <m/>
    <s v="Fear Sadness Anxiety"/>
    <b v="1"/>
    <m/>
    <b v="1"/>
    <m/>
    <m/>
    <b v="1"/>
    <m/>
    <m/>
    <m/>
    <m/>
    <m/>
    <m/>
    <m/>
    <m/>
    <m/>
    <m/>
    <m/>
    <m/>
    <s v="Adult Women Children"/>
    <b v="1"/>
    <m/>
    <b v="1"/>
    <m/>
    <s v="بسبب ظروف المعيشة والنزوح من مكان الى أخر "/>
    <s v="Speaking to a family member Speaking to a friend Exercise Prayer Has professional consultation"/>
    <b v="1"/>
    <b v="1"/>
    <b v="1"/>
    <b v="1"/>
    <b v="1"/>
    <m/>
    <m/>
    <m/>
    <m/>
    <m/>
    <m/>
    <s v="No obstacles"/>
    <m/>
    <m/>
    <m/>
    <m/>
    <m/>
    <m/>
    <m/>
    <b v="1"/>
    <m/>
    <s v="Yes"/>
    <m/>
    <s v="All services are accessible"/>
    <m/>
    <m/>
    <m/>
    <m/>
    <m/>
    <b v="1"/>
    <m/>
    <m/>
    <m/>
    <s v="Skills building services Extracurricular activities/women &amp; girls centers"/>
    <m/>
    <m/>
    <b v="1"/>
    <b v="1"/>
    <m/>
    <m/>
    <m/>
    <m/>
    <s v="due to transportation issues / far distance of facilities"/>
    <s v="No"/>
    <s v="يجب وجود محرم مع النساء او الفتيات اثناء الخروج بسبب نظرة المجتمع لهن"/>
    <s v="Kidnapping School dropout Desire to join armed groups Neglect"/>
    <b v="1"/>
    <m/>
    <b v="1"/>
    <b v="1"/>
    <m/>
    <m/>
    <m/>
    <m/>
    <b v="1"/>
    <m/>
    <m/>
    <m/>
    <m/>
    <m/>
    <m/>
    <m/>
    <m/>
    <m/>
    <m/>
    <s v="Siblings Parents Relatives"/>
    <m/>
    <b v="1"/>
    <m/>
    <m/>
    <b v="1"/>
    <b v="1"/>
    <m/>
    <m/>
    <m/>
    <m/>
    <m/>
    <m/>
    <m/>
    <m/>
    <s v="Sport activity Hand crafts Entertainement activities"/>
    <b v="1"/>
    <m/>
    <b v="1"/>
    <m/>
    <m/>
    <b v="1"/>
    <m/>
    <m/>
    <m/>
    <s v="No, none of these"/>
    <m/>
    <m/>
    <m/>
    <m/>
    <m/>
    <b v="1"/>
    <m/>
    <s v="No"/>
    <s v="Too young to enroll in school"/>
    <s v="No barriers"/>
    <m/>
    <m/>
    <m/>
    <m/>
    <m/>
    <m/>
    <m/>
    <m/>
    <b v="1"/>
    <m/>
    <s v="No"/>
    <m/>
    <m/>
    <m/>
    <m/>
    <m/>
    <s v="No"/>
    <m/>
    <s v="uuid:65bf0a04-1725-43c7-9e10-f965f2d68eb0"/>
    <n v="73156791"/>
    <s v="65bf0a04-1725-43c7-9e10-f965f2d68eb0"/>
    <d v="2021-01-21T13:11:51"/>
    <n v="232"/>
    <m/>
    <n v="-1"/>
    <m/>
    <m/>
    <s v="202101191358"/>
    <n v="15050"/>
    <s v="nsenumerator"/>
    <n v="569832"/>
  </r>
  <r>
    <s v="2021-01-21T15:01:11.994+03:00"/>
    <s v="2021-01-21T16:17:36.494+03:00"/>
    <s v="0"/>
    <s v="Hanan Alkhder "/>
    <x v="1"/>
    <m/>
    <d v="2021-01-21T00:00:00"/>
    <s v="Atma"/>
    <s v="All"/>
    <s v="Yes"/>
    <n v="19"/>
    <s v="18-30 Years"/>
    <s v="Male"/>
    <s v="Married"/>
    <s v="IDP"/>
    <d v="2015-08-15T00:00:00"/>
    <n v="1"/>
    <n v="0"/>
    <s v="Yes"/>
    <n v="0"/>
    <n v="1"/>
    <n v="0"/>
    <s v="1"/>
    <n v="0"/>
    <s v="1"/>
    <n v="0"/>
    <n v="1"/>
    <n v="3"/>
    <n v="0"/>
    <n v="0"/>
    <n v="1"/>
    <n v="1000"/>
    <n v="600"/>
    <n v="-400"/>
    <s v="عامل بناء "/>
    <m/>
    <s v="Hospital Primary health care facility Emergency services-ambulance Specialist services"/>
    <b v="1"/>
    <b v="1"/>
    <b v="1"/>
    <b v="1"/>
    <m/>
    <m/>
    <m/>
    <m/>
    <n v="20"/>
    <s v="Walking"/>
    <m/>
    <s v="Yes"/>
    <s v="Do not know"/>
    <s v="There are no significant difficulties"/>
    <m/>
    <m/>
    <m/>
    <m/>
    <m/>
    <m/>
    <m/>
    <m/>
    <m/>
    <b v="1"/>
    <m/>
    <s v="Yes"/>
    <s v="Yes"/>
    <s v="جلسات توعية حول كوفيد 19 واتخاد التدابير والوقائية"/>
    <s v="No"/>
    <m/>
    <s v="No"/>
    <m/>
    <m/>
    <m/>
    <m/>
    <m/>
    <m/>
    <m/>
    <m/>
    <m/>
    <m/>
    <m/>
    <m/>
    <m/>
    <m/>
    <m/>
    <s v="Drugs are mostly available"/>
    <m/>
    <m/>
    <m/>
    <m/>
    <m/>
    <m/>
    <b v="1"/>
    <m/>
    <s v="Yes"/>
    <m/>
    <m/>
    <m/>
    <m/>
    <m/>
    <m/>
    <m/>
    <m/>
    <m/>
    <s v="Hospital for normal delivery Hospital for surgery/ C-section"/>
    <m/>
    <m/>
    <m/>
    <m/>
    <m/>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b v="1"/>
    <m/>
    <m/>
    <m/>
    <m/>
    <m/>
    <m/>
    <m/>
    <m/>
    <m/>
    <m/>
    <n v="1"/>
    <s v="not divers"/>
    <s v="No"/>
    <s v="Should be gradual"/>
    <s v="High food prices/no money to buy"/>
    <m/>
    <b v="1"/>
    <m/>
    <m/>
    <m/>
    <m/>
    <m/>
    <m/>
    <s v="Yes"/>
    <m/>
    <s v="Yes"/>
    <s v="High food prices/no money to buy"/>
    <b v="1"/>
    <m/>
    <m/>
    <m/>
    <m/>
    <m/>
    <s v="No – my children don't need this"/>
    <s v="No"/>
    <m/>
    <m/>
    <m/>
    <s v="1"/>
    <s v="1"/>
    <s v="No"/>
    <s v="No - no difficulty"/>
    <s v="No - no difficulty"/>
    <m/>
    <m/>
    <m/>
    <m/>
    <m/>
    <m/>
    <m/>
    <m/>
    <m/>
    <m/>
    <m/>
    <m/>
    <m/>
    <s v="Fear Anxiety Anger Sadness"/>
    <b v="1"/>
    <b v="1"/>
    <b v="1"/>
    <m/>
    <m/>
    <b v="1"/>
    <m/>
    <m/>
    <m/>
    <m/>
    <m/>
    <m/>
    <m/>
    <m/>
    <m/>
    <m/>
    <m/>
    <m/>
    <s v="Adult Women Elderly Adult Men"/>
    <b v="1"/>
    <b v="1"/>
    <m/>
    <b v="1"/>
    <s v="من لوضع  المعيشي السيئ"/>
    <s v="Exercise Prayer Has professional consultation"/>
    <m/>
    <m/>
    <b v="1"/>
    <b v="1"/>
    <b v="1"/>
    <m/>
    <m/>
    <m/>
    <m/>
    <m/>
    <m/>
    <s v="Stigma"/>
    <b v="1"/>
    <m/>
    <m/>
    <m/>
    <m/>
    <m/>
    <m/>
    <m/>
    <m/>
    <s v="Yes"/>
    <m/>
    <s v="All services are accessible"/>
    <m/>
    <m/>
    <m/>
    <m/>
    <m/>
    <b v="1"/>
    <m/>
    <m/>
    <m/>
    <s v="All services are accessible"/>
    <m/>
    <m/>
    <m/>
    <m/>
    <m/>
    <b v="1"/>
    <m/>
    <m/>
    <m/>
    <s v="Yes"/>
    <m/>
    <s v="Neglect Being orphaned or losing care Kidnapping"/>
    <b v="1"/>
    <m/>
    <m/>
    <m/>
    <m/>
    <m/>
    <m/>
    <m/>
    <b v="1"/>
    <m/>
    <b v="1"/>
    <m/>
    <m/>
    <m/>
    <m/>
    <m/>
    <m/>
    <m/>
    <m/>
    <s v="Siblings Parents"/>
    <m/>
    <b v="1"/>
    <m/>
    <m/>
    <b v="1"/>
    <m/>
    <m/>
    <m/>
    <m/>
    <m/>
    <m/>
    <m/>
    <m/>
    <m/>
    <s v="Hand crafts Quraan"/>
    <m/>
    <b v="1"/>
    <b v="1"/>
    <m/>
    <m/>
    <m/>
    <m/>
    <m/>
    <m/>
    <s v="Orphans living in the community"/>
    <m/>
    <m/>
    <b v="1"/>
    <m/>
    <m/>
    <m/>
    <m/>
    <s v="Yes"/>
    <m/>
    <s v="Lack of transportation Opening time not suitable for parents"/>
    <m/>
    <m/>
    <b v="1"/>
    <b v="1"/>
    <m/>
    <m/>
    <m/>
    <m/>
    <m/>
    <m/>
    <s v="No"/>
    <m/>
    <m/>
    <m/>
    <m/>
    <m/>
    <s v="No"/>
    <m/>
    <s v="uuid:d10b4d3d-4e3d-4c37-b29b-4c9931a03877"/>
    <n v="73156796"/>
    <s v="d10b4d3d-4e3d-4c37-b29b-4c9931a03877"/>
    <d v="2021-01-21T13:11:52"/>
    <n v="233"/>
    <m/>
    <n v="-1"/>
    <m/>
    <m/>
    <s v="202101191358"/>
    <n v="4585"/>
    <s v="nsenumerator"/>
    <n v="569832"/>
  </r>
  <r>
    <s v="2021-01-21T09:28:49.281+03:00"/>
    <s v="2021-01-21T15:06:50.626+03:00"/>
    <s v="0"/>
    <s v="ختام الحسن"/>
    <x v="1"/>
    <m/>
    <d v="2021-01-21T00:00:00"/>
    <s v="Atma"/>
    <s v="All"/>
    <s v="Yes"/>
    <n v="44"/>
    <s v="31-50 Years"/>
    <s v="Male"/>
    <s v="Married"/>
    <s v="IDP"/>
    <d v="2014-09-01T00:00:00"/>
    <n v="0"/>
    <n v="0"/>
    <s v="Yes"/>
    <n v="0"/>
    <n v="0"/>
    <n v="1"/>
    <s v="1"/>
    <n v="1"/>
    <s v="2"/>
    <n v="3"/>
    <n v="5"/>
    <n v="7"/>
    <n v="1"/>
    <n v="1"/>
    <n v="1"/>
    <n v="1500"/>
    <n v="600"/>
    <n v="-900"/>
    <s v="عمل الأم بالنسيج_ بيع إغاثة"/>
    <m/>
    <s v="Primary health care facility"/>
    <m/>
    <b v="1"/>
    <m/>
    <m/>
    <m/>
    <m/>
    <m/>
    <m/>
    <n v="1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m/>
    <m/>
    <m/>
    <m/>
    <m/>
    <b v="1"/>
    <b v="1"/>
    <m/>
    <m/>
    <m/>
    <m/>
    <m/>
    <m/>
    <m/>
    <m/>
    <m/>
    <m/>
    <m/>
    <m/>
    <m/>
    <m/>
    <m/>
    <m/>
    <s v="Yes – I have"/>
    <s v="Regular"/>
    <s v="Monthly"/>
    <m/>
    <m/>
    <m/>
    <m/>
    <m/>
    <m/>
    <m/>
    <m/>
    <m/>
    <m/>
    <m/>
    <m/>
    <m/>
    <m/>
    <m/>
    <s v="Condiments (spices, tea, coffee, sauces etc) or other miscellaneous food Legumes and nuts e.g. hommos, fouls, beans, chick peas, lentils"/>
    <m/>
    <b v="1"/>
    <m/>
    <m/>
    <m/>
    <m/>
    <m/>
    <m/>
    <m/>
    <m/>
    <b v="1"/>
    <n v="2"/>
    <s v="not divers"/>
    <s v="No"/>
    <s v="Should be gradual"/>
    <s v="High food prices/no money to buy"/>
    <m/>
    <b v="1"/>
    <m/>
    <m/>
    <m/>
    <m/>
    <m/>
    <m/>
    <s v="Yes"/>
    <m/>
    <s v="Yes"/>
    <s v="High food prices/no money to buy Market is too far"/>
    <b v="1"/>
    <b v="1"/>
    <m/>
    <m/>
    <m/>
    <m/>
    <s v="No – my children don't need this"/>
    <s v="No"/>
    <m/>
    <m/>
    <m/>
    <s v="0"/>
    <s v="0"/>
    <s v="No"/>
    <s v="No - no difficulty"/>
    <s v="No - no difficulty"/>
    <m/>
    <m/>
    <m/>
    <m/>
    <m/>
    <m/>
    <m/>
    <m/>
    <m/>
    <m/>
    <m/>
    <m/>
    <m/>
    <s v="Family conflict Econimic moodwings Fear"/>
    <b v="1"/>
    <m/>
    <m/>
    <b v="1"/>
    <b v="1"/>
    <m/>
    <b v="1"/>
    <m/>
    <m/>
    <m/>
    <m/>
    <m/>
    <m/>
    <m/>
    <m/>
    <m/>
    <m/>
    <m/>
    <s v="Elderly Children Adult Women"/>
    <b v="1"/>
    <m/>
    <b v="1"/>
    <b v="1"/>
    <s v="بسبب وضع المعيشة السيئ"/>
    <s v="Speaking to a family member Has professional consultation"/>
    <b v="1"/>
    <m/>
    <m/>
    <m/>
    <b v="1"/>
    <m/>
    <m/>
    <m/>
    <m/>
    <m/>
    <m/>
    <s v="Security"/>
    <m/>
    <b v="1"/>
    <m/>
    <m/>
    <m/>
    <m/>
    <m/>
    <m/>
    <m/>
    <s v="Yes"/>
    <m/>
    <s v="All services are accessible"/>
    <m/>
    <m/>
    <m/>
    <m/>
    <m/>
    <b v="1"/>
    <m/>
    <m/>
    <m/>
    <s v="All services are accessible"/>
    <m/>
    <m/>
    <m/>
    <m/>
    <m/>
    <b v="1"/>
    <m/>
    <m/>
    <m/>
    <s v="No"/>
    <s v="الخوف  _الرفقة السيئة"/>
    <s v="Desire to join armed groups School dropout"/>
    <m/>
    <m/>
    <b v="1"/>
    <b v="1"/>
    <m/>
    <m/>
    <m/>
    <m/>
    <m/>
    <m/>
    <m/>
    <m/>
    <m/>
    <m/>
    <m/>
    <m/>
    <m/>
    <m/>
    <m/>
    <s v="Parents"/>
    <m/>
    <m/>
    <m/>
    <m/>
    <b v="1"/>
    <m/>
    <m/>
    <m/>
    <m/>
    <m/>
    <m/>
    <m/>
    <m/>
    <m/>
    <s v="Sport activity Quraan"/>
    <b v="1"/>
    <b v="1"/>
    <m/>
    <m/>
    <m/>
    <m/>
    <m/>
    <m/>
    <m/>
    <s v="Children separated from their parents Child-headed households"/>
    <b v="1"/>
    <m/>
    <m/>
    <b v="1"/>
    <m/>
    <m/>
    <m/>
    <s v="Yes"/>
    <m/>
    <s v="Opening time not suitable for parents"/>
    <m/>
    <m/>
    <m/>
    <b v="1"/>
    <m/>
    <m/>
    <m/>
    <m/>
    <m/>
    <m/>
    <s v="No"/>
    <m/>
    <m/>
    <s v="No"/>
    <m/>
    <m/>
    <s v="Yes"/>
    <s v="عمل في مهنة حدادة"/>
    <s v="uuid:3e8450b8-db91-4134-b43b-1869a08b2364"/>
    <n v="73157045"/>
    <s v="3e8450b8-db91-4134-b43b-1869a08b2364"/>
    <d v="2021-01-21T13:14:40"/>
    <n v="234"/>
    <m/>
    <n v="-1"/>
    <m/>
    <m/>
    <s v="202101191358"/>
    <n v="20281"/>
    <s v="nsenumerator"/>
    <n v="569832"/>
  </r>
  <r>
    <s v="2021-01-21T10:23:52.027+03:00"/>
    <s v="2021-01-21T15:10:56.161+03:00"/>
    <s v="0"/>
    <s v="ختام الحسن"/>
    <x v="1"/>
    <m/>
    <d v="2021-01-21T00:00:00"/>
    <s v="Atma"/>
    <s v="All"/>
    <s v="Yes"/>
    <n v="30"/>
    <s v="18-30 Years"/>
    <s v="Male"/>
    <s v="Married"/>
    <s v="IDP"/>
    <d v="2015-04-14T00:00:00"/>
    <n v="1"/>
    <n v="0"/>
    <s v="Yes"/>
    <n v="1"/>
    <n v="0"/>
    <n v="1"/>
    <s v="1"/>
    <n v="1"/>
    <s v="3"/>
    <n v="0"/>
    <n v="3"/>
    <n v="5"/>
    <n v="0"/>
    <n v="0"/>
    <n v="0"/>
    <n v="1300"/>
    <n v="500"/>
    <n v="-800"/>
    <s v="بيع سلة الإغاثة"/>
    <m/>
    <s v="Primary health care facility Specialist services Emergency services-ambulance"/>
    <m/>
    <b v="1"/>
    <b v="1"/>
    <b v="1"/>
    <m/>
    <m/>
    <m/>
    <m/>
    <n v="15"/>
    <s v="Walking"/>
    <m/>
    <s v="Yes"/>
    <s v="Do not know"/>
    <s v="There are no significant difficulties"/>
    <m/>
    <m/>
    <m/>
    <m/>
    <m/>
    <m/>
    <m/>
    <m/>
    <m/>
    <b v="1"/>
    <m/>
    <s v="Yes"/>
    <s v="Yes"/>
    <s v="عن طريق جلسات تتعلق بعلاج بسوء التغدية _تغذية الرضع_ نظافة شخصية _"/>
    <s v="No"/>
    <m/>
    <s v="No"/>
    <m/>
    <m/>
    <m/>
    <m/>
    <m/>
    <m/>
    <m/>
    <m/>
    <m/>
    <m/>
    <m/>
    <m/>
    <m/>
    <m/>
    <m/>
    <s v="Drugs are mostly available"/>
    <m/>
    <m/>
    <m/>
    <m/>
    <m/>
    <m/>
    <b v="1"/>
    <m/>
    <s v="Yes"/>
    <m/>
    <m/>
    <m/>
    <m/>
    <m/>
    <m/>
    <m/>
    <m/>
    <m/>
    <s v="Hospital for normal delivery"/>
    <m/>
    <m/>
    <m/>
    <m/>
    <m/>
    <b v="1"/>
    <m/>
    <m/>
    <m/>
    <m/>
    <m/>
    <s v="Yes"/>
    <s v="Not enough milk"/>
    <m/>
    <m/>
    <m/>
    <b v="1"/>
    <m/>
    <m/>
    <m/>
    <m/>
    <m/>
    <m/>
    <s v="Yes – I have"/>
    <s v="Regular"/>
    <s v="Every 2 month"/>
    <m/>
    <s v="Legumes and nuts e.g. hommos, fouls, beans, chick peas, lentils Cereals or tubers (maize, porridge, rice, pasta, bread, rice, bulger, frikeh, kaak, pasta, indomy (noodles), manakish, thick grain-based porridge, potatoes, etc)"/>
    <b v="1"/>
    <b v="1"/>
    <m/>
    <m/>
    <m/>
    <m/>
    <m/>
    <m/>
    <m/>
    <m/>
    <m/>
    <n v="2"/>
    <s v="not divers"/>
    <s v="Vegetables (including leafy vegetables)"/>
    <m/>
    <m/>
    <b v="1"/>
    <m/>
    <m/>
    <m/>
    <m/>
    <m/>
    <m/>
    <m/>
    <m/>
    <n v="1"/>
    <s v="not divers"/>
    <s v="Yes"/>
    <m/>
    <s v="High food prices/no money to buy"/>
    <m/>
    <b v="1"/>
    <m/>
    <m/>
    <m/>
    <m/>
    <m/>
    <m/>
    <s v="Yes"/>
    <m/>
    <s v="Yes"/>
    <s v="High food prices/no money to buy"/>
    <b v="1"/>
    <m/>
    <m/>
    <m/>
    <m/>
    <m/>
    <s v="Yes"/>
    <s v="Yes"/>
    <s v="No"/>
    <m/>
    <m/>
    <s v="0"/>
    <s v="1"/>
    <s v="No"/>
    <s v="No - no difficulty"/>
    <s v="No - no difficulty"/>
    <m/>
    <m/>
    <m/>
    <m/>
    <m/>
    <m/>
    <m/>
    <m/>
    <m/>
    <m/>
    <m/>
    <m/>
    <m/>
    <s v="Fear Sadness Anxiety"/>
    <b v="1"/>
    <m/>
    <b v="1"/>
    <m/>
    <m/>
    <b v="1"/>
    <m/>
    <m/>
    <m/>
    <m/>
    <m/>
    <m/>
    <m/>
    <m/>
    <m/>
    <m/>
    <m/>
    <m/>
    <s v="Adult Women"/>
    <b v="1"/>
    <m/>
    <m/>
    <m/>
    <s v="الوضع الاجتماعي _الفقر _لأن النساء هم اكثر عرضة للخطر في المجتمع"/>
    <s v="Prayer Withdrawal/Isolation"/>
    <m/>
    <m/>
    <m/>
    <b v="1"/>
    <m/>
    <m/>
    <m/>
    <m/>
    <b v="1"/>
    <m/>
    <m/>
    <s v="Do not know"/>
    <m/>
    <m/>
    <m/>
    <m/>
    <m/>
    <m/>
    <b v="1"/>
    <m/>
    <m/>
    <s v="Yes"/>
    <m/>
    <s v="All services are accessible"/>
    <m/>
    <m/>
    <m/>
    <m/>
    <m/>
    <b v="1"/>
    <m/>
    <m/>
    <m/>
    <s v="Educational services"/>
    <m/>
    <b v="1"/>
    <m/>
    <m/>
    <m/>
    <m/>
    <m/>
    <m/>
    <s v="due to cultural factors / Father or husband does not allow them"/>
    <s v="No"/>
    <s v="بسبب وجود فئات مختلفة في المجتمع (مناطق متعدد)"/>
    <s v="School dropout Kidnapping Neglect"/>
    <b v="1"/>
    <m/>
    <m/>
    <b v="1"/>
    <m/>
    <m/>
    <m/>
    <m/>
    <b v="1"/>
    <m/>
    <m/>
    <m/>
    <m/>
    <m/>
    <m/>
    <m/>
    <m/>
    <m/>
    <m/>
    <s v="Parents Relatives"/>
    <m/>
    <m/>
    <m/>
    <m/>
    <b v="1"/>
    <b v="1"/>
    <m/>
    <m/>
    <m/>
    <m/>
    <m/>
    <m/>
    <m/>
    <m/>
    <s v="Quraan"/>
    <m/>
    <b v="1"/>
    <m/>
    <m/>
    <m/>
    <m/>
    <m/>
    <m/>
    <m/>
    <s v="No, none of these"/>
    <m/>
    <m/>
    <m/>
    <m/>
    <m/>
    <b v="1"/>
    <m/>
    <s v="Yes"/>
    <m/>
    <s v="Lack of transportation Opening time not suitable for parents"/>
    <m/>
    <m/>
    <b v="1"/>
    <b v="1"/>
    <m/>
    <m/>
    <m/>
    <m/>
    <m/>
    <m/>
    <s v="No"/>
    <m/>
    <m/>
    <m/>
    <m/>
    <m/>
    <s v="No"/>
    <m/>
    <s v="uuid:8b77e98c-4c67-4767-a6aa-0d7759f915a0"/>
    <n v="73157047"/>
    <s v="8b77e98c-4c67-4767-a6aa-0d7759f915a0"/>
    <d v="2021-01-21T13:14:41"/>
    <n v="235"/>
    <m/>
    <n v="-1"/>
    <m/>
    <m/>
    <s v="202101191358"/>
    <n v="17224"/>
    <s v="nsenumerator"/>
    <n v="569832"/>
  </r>
  <r>
    <s v="2021-01-21T11:53:33.893+03:00"/>
    <s v="2021-01-21T15:11:49.506+03:00"/>
    <s v="0"/>
    <s v="ختام الحسن"/>
    <x v="1"/>
    <m/>
    <d v="2021-01-21T00:00:00"/>
    <s v="Atma"/>
    <s v="All"/>
    <s v="Yes"/>
    <n v="28"/>
    <s v="18-30 Years"/>
    <s v="Male"/>
    <s v="Married"/>
    <s v="IDP"/>
    <d v="2018-04-07T00:00:00"/>
    <n v="1"/>
    <n v="0"/>
    <s v="Yes"/>
    <n v="1"/>
    <n v="0"/>
    <n v="0"/>
    <s v="0"/>
    <n v="0"/>
    <s v="1"/>
    <n v="0"/>
    <n v="1"/>
    <n v="3"/>
    <n v="0"/>
    <n v="0"/>
    <n v="1"/>
    <n v="100"/>
    <n v="250"/>
    <n v="150"/>
    <s v="عمل الاب بأعمال حرة"/>
    <m/>
    <s v="Primary health care facility"/>
    <m/>
    <b v="1"/>
    <m/>
    <m/>
    <m/>
    <m/>
    <m/>
    <m/>
    <n v="25"/>
    <s v="Walking"/>
    <m/>
    <s v="Yes"/>
    <s v="Do not know"/>
    <s v="There are no significant difficulties"/>
    <m/>
    <m/>
    <m/>
    <m/>
    <m/>
    <m/>
    <m/>
    <m/>
    <m/>
    <b v="1"/>
    <m/>
    <s v="Yes"/>
    <s v="Do not know"/>
    <m/>
    <s v="No"/>
    <m/>
    <s v="Yes"/>
    <s v="Yes"/>
    <m/>
    <s v="Yes"/>
    <s v="Yes"/>
    <m/>
    <m/>
    <m/>
    <m/>
    <m/>
    <m/>
    <m/>
    <m/>
    <m/>
    <m/>
    <m/>
    <s v="Drugs are mostly available"/>
    <m/>
    <m/>
    <m/>
    <m/>
    <m/>
    <m/>
    <b v="1"/>
    <m/>
    <s v="Yes"/>
    <m/>
    <m/>
    <m/>
    <m/>
    <m/>
    <m/>
    <m/>
    <m/>
    <m/>
    <s v="At home alone"/>
    <b v="1"/>
    <m/>
    <m/>
    <m/>
    <m/>
    <m/>
    <m/>
    <m/>
    <m/>
    <m/>
    <s v="Sudden delivery"/>
    <s v="No"/>
    <m/>
    <m/>
    <m/>
    <m/>
    <m/>
    <m/>
    <m/>
    <m/>
    <m/>
    <m/>
    <m/>
    <s v="Yes – I have"/>
    <s v="Regular"/>
    <s v="Monthly"/>
    <m/>
    <s v="Legumes and nuts e.g. hommos, fouls, beans, chick peas, lentils Cereals or tubers (maize, porridge, rice, pasta, bread, rice, bulger, frikeh, kaak, pasta, indomy (noodles), manakish, thick grain-based porridge, potatoes, etc)"/>
    <b v="1"/>
    <b v="1"/>
    <m/>
    <m/>
    <m/>
    <m/>
    <m/>
    <m/>
    <m/>
    <m/>
    <m/>
    <n v="2"/>
    <s v="not divers"/>
    <m/>
    <m/>
    <m/>
    <m/>
    <m/>
    <m/>
    <m/>
    <m/>
    <m/>
    <m/>
    <m/>
    <m/>
    <m/>
    <m/>
    <s v="Yes"/>
    <m/>
    <s v="High food prices/no money to buy"/>
    <m/>
    <b v="1"/>
    <m/>
    <m/>
    <m/>
    <m/>
    <m/>
    <m/>
    <s v="Yes"/>
    <m/>
    <s v="Do not know"/>
    <m/>
    <m/>
    <m/>
    <m/>
    <m/>
    <m/>
    <m/>
    <s v="No – my children don't need this"/>
    <s v="No"/>
    <s v="No"/>
    <m/>
    <m/>
    <s v="0"/>
    <s v="1"/>
    <s v="No"/>
    <s v="No - no difficulty"/>
    <s v="No - no difficulty"/>
    <m/>
    <m/>
    <m/>
    <m/>
    <m/>
    <m/>
    <m/>
    <m/>
    <m/>
    <m/>
    <m/>
    <m/>
    <m/>
    <s v="Fear Problems sleeping"/>
    <b v="1"/>
    <m/>
    <m/>
    <m/>
    <m/>
    <m/>
    <m/>
    <m/>
    <m/>
    <b v="1"/>
    <m/>
    <m/>
    <m/>
    <m/>
    <m/>
    <m/>
    <m/>
    <m/>
    <s v="Children"/>
    <m/>
    <m/>
    <b v="1"/>
    <m/>
    <s v="الفئة المستضعفة"/>
    <s v="Speaking to a family member Has professional consultation"/>
    <b v="1"/>
    <m/>
    <m/>
    <m/>
    <b v="1"/>
    <m/>
    <m/>
    <m/>
    <m/>
    <m/>
    <m/>
    <s v="No obstacles"/>
    <m/>
    <m/>
    <m/>
    <m/>
    <m/>
    <m/>
    <m/>
    <b v="1"/>
    <m/>
    <s v="Yes"/>
    <m/>
    <s v="All services are accessible"/>
    <m/>
    <m/>
    <m/>
    <m/>
    <m/>
    <b v="1"/>
    <m/>
    <m/>
    <m/>
    <s v="All services are accessible"/>
    <m/>
    <m/>
    <m/>
    <m/>
    <m/>
    <b v="1"/>
    <m/>
    <m/>
    <m/>
    <s v="Yes"/>
    <m/>
    <s v="Being orphaned or losing care Kidnapping"/>
    <b v="1"/>
    <m/>
    <m/>
    <m/>
    <m/>
    <m/>
    <m/>
    <m/>
    <m/>
    <m/>
    <b v="1"/>
    <m/>
    <m/>
    <m/>
    <m/>
    <m/>
    <m/>
    <m/>
    <m/>
    <s v="School teachers Community/social workers"/>
    <m/>
    <m/>
    <m/>
    <b v="1"/>
    <m/>
    <m/>
    <m/>
    <b v="1"/>
    <m/>
    <m/>
    <m/>
    <m/>
    <m/>
    <m/>
    <s v="Painting / re-creational activity Sport activity"/>
    <b v="1"/>
    <m/>
    <m/>
    <b v="1"/>
    <m/>
    <m/>
    <m/>
    <m/>
    <m/>
    <s v="Child-headed households"/>
    <m/>
    <m/>
    <m/>
    <b v="1"/>
    <m/>
    <m/>
    <m/>
    <s v="No"/>
    <s v="Too young to enroll in school"/>
    <s v="Lack of transportation Opening time not suitable for parents"/>
    <m/>
    <m/>
    <b v="1"/>
    <b v="1"/>
    <m/>
    <m/>
    <m/>
    <m/>
    <m/>
    <m/>
    <s v="No"/>
    <m/>
    <m/>
    <m/>
    <m/>
    <m/>
    <s v="No"/>
    <m/>
    <s v="uuid:38281b63-650d-4ecd-92f4-0d18933f236e"/>
    <n v="73157049"/>
    <s v="38281b63-650d-4ecd-92f4-0d18933f236e"/>
    <d v="2021-01-21T13:14:42"/>
    <n v="236"/>
    <m/>
    <n v="-1"/>
    <m/>
    <m/>
    <s v="202101191358"/>
    <n v="11896"/>
    <s v="nsenumerator"/>
    <n v="569832"/>
  </r>
  <r>
    <s v="2021-01-21T12:23:41.046+03:00"/>
    <s v="2021-01-21T15:12:38.317+03:00"/>
    <s v="0"/>
    <s v="ختام الحسن"/>
    <x v="1"/>
    <m/>
    <d v="2021-01-21T00:00:00"/>
    <s v="Atma"/>
    <s v="All"/>
    <s v="Yes"/>
    <n v="32"/>
    <s v="31-50 Years"/>
    <s v="Male"/>
    <s v="Married"/>
    <s v="IDP"/>
    <d v="2014-03-03T00:00:00"/>
    <n v="1"/>
    <n v="1"/>
    <s v="Yes"/>
    <n v="0"/>
    <n v="1"/>
    <n v="0"/>
    <s v="1"/>
    <n v="0"/>
    <s v="1"/>
    <n v="0"/>
    <n v="1"/>
    <n v="4"/>
    <n v="0"/>
    <n v="0"/>
    <n v="0"/>
    <n v="600"/>
    <n v="150"/>
    <n v="-450"/>
    <s v="بيع سلة الإغاثة الشهرية"/>
    <m/>
    <s v="Emergency services-ambulance Primary health care facility Specialist services Hospital"/>
    <b v="1"/>
    <b v="1"/>
    <b v="1"/>
    <b v="1"/>
    <m/>
    <m/>
    <m/>
    <m/>
    <n v="10"/>
    <s v="Walking"/>
    <m/>
    <s v="Yes"/>
    <s v="Do not know"/>
    <s v="There are no significant difficulties"/>
    <m/>
    <m/>
    <m/>
    <m/>
    <m/>
    <m/>
    <m/>
    <m/>
    <m/>
    <b v="1"/>
    <m/>
    <s v="Yes"/>
    <s v="Yes"/>
    <s v="جلسات توعية صحية تتعلق بالنظافة الشخصية _ جلسات دعم نفسي واجتماعي"/>
    <s v="No"/>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Yes"/>
    <s v="Yes"/>
    <m/>
    <m/>
    <m/>
    <s v="1"/>
    <s v="1"/>
    <s v="No"/>
    <s v="No - no difficulty"/>
    <s v="No - no difficulty"/>
    <m/>
    <m/>
    <m/>
    <m/>
    <m/>
    <m/>
    <m/>
    <m/>
    <m/>
    <m/>
    <m/>
    <m/>
    <m/>
    <s v="Fear Sadness Anxiety Hopelessness"/>
    <b v="1"/>
    <m/>
    <b v="1"/>
    <m/>
    <m/>
    <b v="1"/>
    <m/>
    <m/>
    <b v="1"/>
    <m/>
    <m/>
    <m/>
    <m/>
    <m/>
    <m/>
    <m/>
    <m/>
    <m/>
    <s v="Adult Women Children"/>
    <b v="1"/>
    <m/>
    <b v="1"/>
    <m/>
    <s v="لأنهم فئة مستهدفة"/>
    <s v="Has professional consultation Speaking to a friend Prayer"/>
    <m/>
    <b v="1"/>
    <m/>
    <b v="1"/>
    <b v="1"/>
    <m/>
    <m/>
    <m/>
    <m/>
    <m/>
    <m/>
    <s v="Stigma"/>
    <b v="1"/>
    <m/>
    <m/>
    <m/>
    <m/>
    <m/>
    <m/>
    <m/>
    <m/>
    <s v="Yes"/>
    <m/>
    <s v="Do not know"/>
    <m/>
    <m/>
    <m/>
    <m/>
    <m/>
    <m/>
    <b v="1"/>
    <m/>
    <m/>
    <s v="All services are accessible"/>
    <m/>
    <m/>
    <m/>
    <m/>
    <m/>
    <b v="1"/>
    <m/>
    <m/>
    <m/>
    <s v="Yes"/>
    <m/>
    <s v="School dropout Child labour"/>
    <m/>
    <m/>
    <m/>
    <b v="1"/>
    <b v="1"/>
    <m/>
    <m/>
    <m/>
    <m/>
    <m/>
    <m/>
    <m/>
    <m/>
    <m/>
    <m/>
    <m/>
    <m/>
    <m/>
    <s v="بيع المواد غذائية في الشارع_عامل بناء"/>
    <s v="Parents School teachers"/>
    <m/>
    <m/>
    <m/>
    <b v="1"/>
    <b v="1"/>
    <m/>
    <m/>
    <m/>
    <m/>
    <m/>
    <m/>
    <m/>
    <m/>
    <m/>
    <s v="Sport activity Quraan"/>
    <b v="1"/>
    <b v="1"/>
    <m/>
    <m/>
    <m/>
    <m/>
    <m/>
    <m/>
    <m/>
    <s v="I don't know"/>
    <m/>
    <m/>
    <m/>
    <m/>
    <m/>
    <m/>
    <b v="1"/>
    <s v="Yes"/>
    <m/>
    <s v="No barriers"/>
    <m/>
    <m/>
    <m/>
    <m/>
    <m/>
    <m/>
    <m/>
    <m/>
    <b v="1"/>
    <m/>
    <s v="No"/>
    <m/>
    <m/>
    <m/>
    <m/>
    <m/>
    <s v="No"/>
    <m/>
    <s v="uuid:bc9a6fa6-57b3-46c2-9dce-17197a6a79bc"/>
    <n v="73157051"/>
    <s v="bc9a6fa6-57b3-46c2-9dce-17197a6a79bc"/>
    <d v="2021-01-21T13:14:42"/>
    <n v="237"/>
    <m/>
    <n v="-1"/>
    <m/>
    <m/>
    <s v="202101191358"/>
    <n v="10137"/>
    <s v="nsenumerator"/>
    <n v="569832"/>
  </r>
  <r>
    <s v="2021-01-21T13:32:02.686+03:00"/>
    <s v="2021-01-21T15:13:31.246+03:00"/>
    <s v="0"/>
    <s v="حميده اليوسف"/>
    <x v="1"/>
    <m/>
    <d v="2021-01-21T00:00:00"/>
    <s v="Atma"/>
    <s v="All"/>
    <s v="Yes"/>
    <n v="34"/>
    <s v="31-50 Years"/>
    <s v="Male"/>
    <s v="Married"/>
    <s v="IDP"/>
    <d v="2014-03-01T00:00:00"/>
    <n v="1"/>
    <n v="0"/>
    <s v="Yes"/>
    <n v="0"/>
    <n v="1"/>
    <n v="1"/>
    <s v="2"/>
    <n v="2"/>
    <s v="4"/>
    <n v="0"/>
    <n v="4"/>
    <n v="6"/>
    <n v="0"/>
    <n v="1"/>
    <n v="1"/>
    <n v="1500"/>
    <n v="700"/>
    <n v="-800"/>
    <s v="اب عامل مع سلل غذائيه"/>
    <m/>
    <s v="Hospital Primary health care facility Emergency services-ambulance"/>
    <b v="1"/>
    <b v="1"/>
    <m/>
    <b v="1"/>
    <m/>
    <m/>
    <m/>
    <m/>
    <n v="30"/>
    <s v="Motorcycle"/>
    <m/>
    <s v="Yes"/>
    <s v="Do not know"/>
    <s v="Some types of medicines are not available in the market Inaccessible due to cost Inaccessible due to transport or other logistical reason"/>
    <b v="1"/>
    <m/>
    <m/>
    <b v="1"/>
    <m/>
    <b v="1"/>
    <m/>
    <m/>
    <m/>
    <m/>
    <m/>
    <s v="Yes"/>
    <s v="Yes"/>
    <s v="جلسات عن مرض الكورونا وكيفيه الوقايه منه"/>
    <s v="Yes"/>
    <s v="بسبب اخذ التدابير الوقائيه"/>
    <s v="Yes"/>
    <s v="Yes"/>
    <m/>
    <s v="Yes"/>
    <s v="Yes"/>
    <m/>
    <m/>
    <m/>
    <m/>
    <m/>
    <m/>
    <m/>
    <m/>
    <m/>
    <m/>
    <m/>
    <s v="Other"/>
    <m/>
    <m/>
    <m/>
    <m/>
    <b v="1"/>
    <m/>
    <m/>
    <s v="ادويه امراض العين وتحاليل الطبيه"/>
    <s v="Yes"/>
    <m/>
    <m/>
    <m/>
    <m/>
    <m/>
    <m/>
    <m/>
    <m/>
    <m/>
    <s v="Hospital for normal delivery Hospital for surgery/ C-section"/>
    <m/>
    <m/>
    <m/>
    <m/>
    <m/>
    <b v="1"/>
    <b v="1"/>
    <m/>
    <m/>
    <m/>
    <m/>
    <m/>
    <m/>
    <m/>
    <m/>
    <m/>
    <m/>
    <m/>
    <m/>
    <m/>
    <m/>
    <m/>
    <m/>
    <s v="Yes – I have"/>
    <s v="One Time"/>
    <m/>
    <m/>
    <s v="Legumes and nuts e.g. hommos, fouls, beans, chick peas, lentils Oil/Fat (oils, fats, butter, ghee etc) Condiments (spices, tea, coffee, sauces etc) or other miscellaneous food"/>
    <m/>
    <b v="1"/>
    <m/>
    <m/>
    <m/>
    <m/>
    <m/>
    <m/>
    <m/>
    <b v="1"/>
    <b v="1"/>
    <n v="3"/>
    <s v="not divers"/>
    <s v="Cereals or tubers (maize, porridge, rice, pasta, bread, rice, bulger, frikeh, kaak, pasta, indomy (noodles), manakish, thick grain-based porridge, potatoes, etc) Oil/Fat (oils, fats, butter, ghee etc)"/>
    <b v="1"/>
    <m/>
    <m/>
    <m/>
    <m/>
    <m/>
    <m/>
    <m/>
    <m/>
    <b v="1"/>
    <m/>
    <n v="2"/>
    <s v="not divers"/>
    <s v="Do not know"/>
    <m/>
    <s v="High food prices/no money to buy Market is too far"/>
    <m/>
    <b v="1"/>
    <b v="1"/>
    <m/>
    <m/>
    <m/>
    <m/>
    <m/>
    <s v="Yes"/>
    <m/>
    <s v="Yes"/>
    <s v="High food prices/no money to buy Market is too far"/>
    <b v="1"/>
    <b v="1"/>
    <m/>
    <m/>
    <m/>
    <m/>
    <s v="Yes"/>
    <s v="Yes"/>
    <m/>
    <m/>
    <m/>
    <s v="1"/>
    <s v="1"/>
    <s v="No"/>
    <s v="No - no difficulty"/>
    <s v="No - no difficulty"/>
    <m/>
    <m/>
    <m/>
    <m/>
    <m/>
    <m/>
    <m/>
    <m/>
    <m/>
    <m/>
    <m/>
    <m/>
    <m/>
    <s v="Family conflict"/>
    <m/>
    <m/>
    <m/>
    <m/>
    <m/>
    <m/>
    <b v="1"/>
    <m/>
    <m/>
    <m/>
    <m/>
    <m/>
    <m/>
    <m/>
    <m/>
    <m/>
    <m/>
    <m/>
    <s v="Adult Women Children"/>
    <b v="1"/>
    <m/>
    <b v="1"/>
    <m/>
    <s v="بسبب الوضع المعيشي مما يجعل الوالد اكثر عصبيه ودائما على صراع مع العائله"/>
    <s v="Speaking to a family member Prayer"/>
    <b v="1"/>
    <m/>
    <m/>
    <b v="1"/>
    <m/>
    <m/>
    <m/>
    <m/>
    <m/>
    <m/>
    <m/>
    <s v="Do not know"/>
    <m/>
    <m/>
    <m/>
    <m/>
    <m/>
    <m/>
    <b v="1"/>
    <m/>
    <m/>
    <s v="Maybe"/>
    <m/>
    <s v="Skills building services Extracurricular activities/women &amp; girls centers"/>
    <m/>
    <m/>
    <b v="1"/>
    <b v="1"/>
    <m/>
    <m/>
    <m/>
    <m/>
    <s v="Due to cultral factors / husband doesn’t allow them "/>
    <s v="Skills building services Extracurricular activities/women &amp; girls centers"/>
    <m/>
    <m/>
    <b v="1"/>
    <b v="1"/>
    <m/>
    <m/>
    <m/>
    <m/>
    <s v="due to cultural factors / Father or husband does not allow them"/>
    <s v="No"/>
    <s v="بسبب عدم الأمان وانتشار الخطف"/>
    <s v="Kidnapping Neglect"/>
    <b v="1"/>
    <m/>
    <m/>
    <m/>
    <m/>
    <m/>
    <m/>
    <m/>
    <b v="1"/>
    <m/>
    <m/>
    <m/>
    <m/>
    <m/>
    <m/>
    <m/>
    <m/>
    <m/>
    <m/>
    <s v="Women and Child support centers"/>
    <m/>
    <m/>
    <m/>
    <m/>
    <m/>
    <m/>
    <m/>
    <m/>
    <m/>
    <b v="1"/>
    <m/>
    <m/>
    <m/>
    <m/>
    <s v="Entertainement activities Awareness / educational activities / psychosocial support"/>
    <m/>
    <m/>
    <m/>
    <m/>
    <b v="1"/>
    <b v="1"/>
    <m/>
    <m/>
    <m/>
    <s v="Children separated from their parents Child-headed households"/>
    <b v="1"/>
    <m/>
    <m/>
    <b v="1"/>
    <m/>
    <m/>
    <m/>
    <s v="Yes"/>
    <m/>
    <s v="Do not know"/>
    <m/>
    <m/>
    <m/>
    <m/>
    <m/>
    <m/>
    <m/>
    <b v="1"/>
    <m/>
    <m/>
    <s v="No"/>
    <m/>
    <m/>
    <m/>
    <m/>
    <m/>
    <s v="No"/>
    <m/>
    <s v="uuid:4362b57c-e2f1-49fb-8468-4cea336c1b34"/>
    <n v="73157053"/>
    <s v="4362b57c-e2f1-49fb-8468-4cea336c1b34"/>
    <d v="2021-01-21T13:14:43"/>
    <n v="238"/>
    <m/>
    <n v="-1"/>
    <m/>
    <m/>
    <s v="202101191358"/>
    <n v="6089"/>
    <s v="nsenumerator"/>
    <n v="569832"/>
  </r>
  <r>
    <s v="2021-01-21T13:53:06.963+03:00"/>
    <s v="2021-01-21T14:11:20.827+03:00"/>
    <m/>
    <s v="حميده اليوسف"/>
    <x v="1"/>
    <m/>
    <d v="2021-01-21T00:00:00"/>
    <s v="Atma"/>
    <s v="All"/>
    <s v="Yes"/>
    <n v="30"/>
    <s v="18-30 Years"/>
    <s v="Male"/>
    <s v="Widowed"/>
    <s v="IDP"/>
    <d v="2013-05-01T00:00:00"/>
    <n v="0"/>
    <n v="1"/>
    <s v="Yes"/>
    <n v="1"/>
    <n v="0"/>
    <n v="1"/>
    <s v="1"/>
    <n v="0"/>
    <s v="2"/>
    <n v="1"/>
    <n v="3"/>
    <n v="5"/>
    <n v="1"/>
    <n v="0"/>
    <n v="0"/>
    <n v="1200"/>
    <n v="600"/>
    <n v="-600"/>
    <s v="سلل غذائيه "/>
    <m/>
    <s v="Hospital Primary health care facility Emergency services-ambulance"/>
    <b v="1"/>
    <b v="1"/>
    <m/>
    <b v="1"/>
    <m/>
    <m/>
    <m/>
    <m/>
    <n v="60"/>
    <s v="Walking"/>
    <m/>
    <s v="Yes"/>
    <s v="Do not know"/>
    <s v="Some types of medicines are not available in the market Inaccessible due to cost Inaccessible due to transport or other logistical reason"/>
    <b v="1"/>
    <m/>
    <m/>
    <b v="1"/>
    <m/>
    <b v="1"/>
    <m/>
    <m/>
    <m/>
    <m/>
    <m/>
    <s v="Yes"/>
    <s v="Yes"/>
    <s v="جلسات عن مرض الكورونا وامراض القمل والجرب"/>
    <s v="Yes"/>
    <s v="بسبب اخذ التدابير الوقائيه من الأمراض"/>
    <s v="Yes"/>
    <s v="Yes"/>
    <m/>
    <s v="Yes"/>
    <s v="Yes"/>
    <m/>
    <m/>
    <m/>
    <m/>
    <m/>
    <m/>
    <m/>
    <m/>
    <m/>
    <m/>
    <m/>
    <s v="Other"/>
    <m/>
    <m/>
    <m/>
    <m/>
    <b v="1"/>
    <m/>
    <m/>
    <s v="بعض التحاليل النمو"/>
    <s v="Yes"/>
    <m/>
    <m/>
    <m/>
    <m/>
    <m/>
    <m/>
    <m/>
    <m/>
    <m/>
    <s v="Hospital for normal delivery"/>
    <m/>
    <m/>
    <m/>
    <m/>
    <m/>
    <b v="1"/>
    <m/>
    <m/>
    <m/>
    <m/>
    <m/>
    <s v="Yes"/>
    <s v="Not enough milk"/>
    <m/>
    <m/>
    <m/>
    <b v="1"/>
    <m/>
    <m/>
    <m/>
    <m/>
    <m/>
    <m/>
    <s v="Yes – I have"/>
    <s v="One Time"/>
    <m/>
    <m/>
    <m/>
    <m/>
    <m/>
    <m/>
    <m/>
    <m/>
    <m/>
    <m/>
    <m/>
    <m/>
    <m/>
    <m/>
    <m/>
    <m/>
    <s v="Vegetables (including leafy vegetables) Oil/Fat (oils, fats, butter, ghee etc) Condiments (spices, tea, coffee, sauces etc) or other miscellaneous food"/>
    <m/>
    <m/>
    <b v="1"/>
    <m/>
    <m/>
    <m/>
    <m/>
    <m/>
    <m/>
    <b v="1"/>
    <b v="1"/>
    <n v="3"/>
    <s v="not divers"/>
    <s v="Yes"/>
    <m/>
    <s v="High food prices/no money to buy Market is too far"/>
    <m/>
    <b v="1"/>
    <b v="1"/>
    <m/>
    <m/>
    <m/>
    <m/>
    <m/>
    <s v="Yes"/>
    <m/>
    <s v="Yes"/>
    <s v="High food prices/no money to buy Market is too far"/>
    <b v="1"/>
    <b v="1"/>
    <m/>
    <m/>
    <m/>
    <m/>
    <s v="No – my children don't need this"/>
    <s v="No"/>
    <s v="No"/>
    <m/>
    <m/>
    <s v="0"/>
    <s v="0"/>
    <s v="Yes"/>
    <m/>
    <m/>
    <s v="Yes, - high severity (highly impacting daily activities)"/>
    <s v="Do not know"/>
    <m/>
    <m/>
    <m/>
    <m/>
    <m/>
    <m/>
    <m/>
    <m/>
    <m/>
    <s v="Yes"/>
    <s v="Yes"/>
    <s v="Sadness Anxiety"/>
    <m/>
    <m/>
    <b v="1"/>
    <m/>
    <m/>
    <b v="1"/>
    <m/>
    <m/>
    <m/>
    <m/>
    <m/>
    <m/>
    <m/>
    <m/>
    <m/>
    <m/>
    <m/>
    <m/>
    <s v="Adult Women"/>
    <b v="1"/>
    <m/>
    <m/>
    <m/>
    <s v="بسبب تحمل مسؤوليه اكبر من طاقتها"/>
    <s v="Speaking to a friend"/>
    <m/>
    <b v="1"/>
    <m/>
    <m/>
    <m/>
    <m/>
    <m/>
    <m/>
    <m/>
    <m/>
    <m/>
    <s v="Do not know"/>
    <m/>
    <m/>
    <m/>
    <m/>
    <m/>
    <m/>
    <b v="1"/>
    <m/>
    <m/>
    <s v="Maybe"/>
    <m/>
    <s v="Health services Skills building services Extracurricular activities/women &amp; girls centers"/>
    <b v="1"/>
    <m/>
    <b v="1"/>
    <b v="1"/>
    <m/>
    <m/>
    <m/>
    <m/>
    <s v="Due to cultral factors / husband doesn’t allow them "/>
    <s v="Health services Skills building services Extracurricular activities/women &amp; girls centers"/>
    <b v="1"/>
    <m/>
    <b v="1"/>
    <b v="1"/>
    <m/>
    <m/>
    <m/>
    <m/>
    <s v="due to cultural factors / Father or husband does not allow them"/>
    <s v="No"/>
    <s v="بسبب عدم توفر الأمان"/>
    <s v="Child labour Neglect Being orphaned or losing care"/>
    <m/>
    <m/>
    <m/>
    <m/>
    <b v="1"/>
    <m/>
    <m/>
    <m/>
    <b v="1"/>
    <m/>
    <b v="1"/>
    <m/>
    <m/>
    <m/>
    <m/>
    <m/>
    <m/>
    <m/>
    <s v="صيانه دراجات ناريه"/>
    <s v="School teachers Relatives"/>
    <m/>
    <m/>
    <m/>
    <b v="1"/>
    <m/>
    <b v="1"/>
    <m/>
    <m/>
    <m/>
    <m/>
    <m/>
    <m/>
    <m/>
    <m/>
    <s v="Awareness / educational activities / psychosocial support Entertainement activities"/>
    <m/>
    <m/>
    <m/>
    <m/>
    <b v="1"/>
    <b v="1"/>
    <m/>
    <m/>
    <m/>
    <s v="Children separated from their parents Child-headed households"/>
    <b v="1"/>
    <m/>
    <m/>
    <b v="1"/>
    <m/>
    <m/>
    <m/>
    <s v="No"/>
    <s v="Children work to support their families"/>
    <s v="Security problems Lack of transportation"/>
    <m/>
    <b v="1"/>
    <b v="1"/>
    <m/>
    <m/>
    <m/>
    <m/>
    <m/>
    <m/>
    <m/>
    <s v="No"/>
    <m/>
    <m/>
    <s v="No"/>
    <m/>
    <m/>
    <s v="Yes"/>
    <s v="بسبب عدم وجود معيل للعيله مما ادى الى ترك الطفل للمدرسه والعمل لكسب المال"/>
    <s v="uuid:ccfa2091-de43-4908-aee4-c92c07cade9a"/>
    <n v="73157054"/>
    <s v="ccfa2091-de43-4908-aee4-c92c07cade9a"/>
    <d v="2021-01-21T13:14:44"/>
    <n v="239"/>
    <m/>
    <n v="-1"/>
    <m/>
    <m/>
    <s v="202101191358"/>
    <n v="1094"/>
    <s v="nsenumerator"/>
    <n v="569832"/>
  </r>
  <r>
    <s v="2021-01-21T14:12:18.351+03:00"/>
    <s v="2021-01-21T14:28:10.378+03:00"/>
    <m/>
    <s v="حميده اليوسف"/>
    <x v="1"/>
    <m/>
    <d v="2021-01-21T00:00:00"/>
    <s v="Atma"/>
    <s v="All"/>
    <s v="Yes"/>
    <n v="28"/>
    <s v="18-30 Years"/>
    <s v="Male"/>
    <s v="Married"/>
    <s v="IDP"/>
    <d v="2015-06-24T00:00:00"/>
    <n v="1"/>
    <n v="0"/>
    <s v="Yes"/>
    <n v="1"/>
    <n v="1"/>
    <n v="1"/>
    <s v="2"/>
    <n v="2"/>
    <s v="5"/>
    <n v="0"/>
    <n v="5"/>
    <n v="7"/>
    <n v="0"/>
    <n v="0"/>
    <n v="1"/>
    <n v="2500"/>
    <n v="1250"/>
    <n v="-1250"/>
    <s v="عمل الوالد مع سلل غذائيه"/>
    <m/>
    <s v="Hospital Primary health care facility Emergency services-ambulance"/>
    <b v="1"/>
    <b v="1"/>
    <m/>
    <b v="1"/>
    <m/>
    <m/>
    <m/>
    <m/>
    <n v="30"/>
    <s v="Motorcycle"/>
    <m/>
    <s v="Yes"/>
    <s v="عيادات عينيه وعيادات جلديه"/>
    <s v="Some types of medicines are not available in the market Inaccessible due to cost Inaccessible due to transport or other logistical reason"/>
    <b v="1"/>
    <m/>
    <m/>
    <b v="1"/>
    <m/>
    <b v="1"/>
    <m/>
    <m/>
    <m/>
    <m/>
    <m/>
    <s v="Yes"/>
    <s v="Yes"/>
    <s v="عن الكورونا والامراض الجلديه مثل الجرب والقمل "/>
    <s v="Yes"/>
    <s v="لعدم نقل العدوى "/>
    <s v="Yes"/>
    <s v="Yes"/>
    <m/>
    <s v="Yes"/>
    <s v="Yes"/>
    <m/>
    <m/>
    <m/>
    <m/>
    <m/>
    <m/>
    <m/>
    <m/>
    <m/>
    <m/>
    <m/>
    <s v="Other"/>
    <m/>
    <m/>
    <m/>
    <m/>
    <b v="1"/>
    <m/>
    <m/>
    <s v="تحاليل الطبيه وادويه لامراض العيون"/>
    <s v="Yes"/>
    <m/>
    <m/>
    <m/>
    <m/>
    <m/>
    <m/>
    <m/>
    <m/>
    <m/>
    <s v="Hospital for normal delivery Hospital for surgery/ C-section"/>
    <m/>
    <m/>
    <m/>
    <m/>
    <m/>
    <b v="1"/>
    <b v="1"/>
    <m/>
    <m/>
    <m/>
    <m/>
    <s v="No"/>
    <m/>
    <m/>
    <m/>
    <m/>
    <m/>
    <m/>
    <m/>
    <m/>
    <m/>
    <m/>
    <m/>
    <s v="Yes – I have"/>
    <s v="Regular"/>
    <s v="Every 2 month"/>
    <m/>
    <s v="Vegetables (including leafy vegetables) Fruit (all types)"/>
    <m/>
    <m/>
    <b v="1"/>
    <b v="1"/>
    <m/>
    <m/>
    <m/>
    <m/>
    <m/>
    <m/>
    <m/>
    <n v="2"/>
    <s v="not divers"/>
    <s v="Cereals or tubers (maize, porridge, rice, pasta, bread, rice, bulger, frikeh, kaak, pasta, indomy (noodles), manakish, thick grain-based porridge, potatoes, etc) Milk and Milk Products (milk, yoghurt, cheese, etc)"/>
    <b v="1"/>
    <m/>
    <m/>
    <m/>
    <m/>
    <m/>
    <b v="1"/>
    <m/>
    <m/>
    <m/>
    <m/>
    <n v="2"/>
    <s v="not divers"/>
    <s v="Do not know"/>
    <m/>
    <s v="High food prices/no money to buy Market is too far"/>
    <m/>
    <b v="1"/>
    <b v="1"/>
    <m/>
    <m/>
    <m/>
    <m/>
    <m/>
    <s v="Yes"/>
    <m/>
    <s v="Yes"/>
    <s v="High food prices/no money to buy Market is not safe"/>
    <b v="1"/>
    <m/>
    <b v="1"/>
    <m/>
    <m/>
    <m/>
    <s v="No – my children don't need this"/>
    <s v="No"/>
    <s v="No"/>
    <m/>
    <m/>
    <s v="1"/>
    <s v="1"/>
    <s v="I prefer not to answer"/>
    <m/>
    <m/>
    <m/>
    <m/>
    <m/>
    <m/>
    <m/>
    <m/>
    <m/>
    <m/>
    <m/>
    <m/>
    <m/>
    <m/>
    <m/>
    <s v="Fear"/>
    <b v="1"/>
    <m/>
    <m/>
    <m/>
    <m/>
    <m/>
    <m/>
    <m/>
    <m/>
    <m/>
    <m/>
    <m/>
    <m/>
    <m/>
    <m/>
    <m/>
    <m/>
    <m/>
    <s v="Children"/>
    <m/>
    <m/>
    <b v="1"/>
    <m/>
    <s v="بسبب الوضع الغير أمن"/>
    <s v="Has professional consultation"/>
    <m/>
    <m/>
    <m/>
    <m/>
    <b v="1"/>
    <m/>
    <m/>
    <m/>
    <m/>
    <m/>
    <m/>
    <s v="Do not know"/>
    <m/>
    <m/>
    <m/>
    <m/>
    <m/>
    <m/>
    <b v="1"/>
    <m/>
    <m/>
    <s v="Yes"/>
    <m/>
    <s v="Skills building services Educational services Extracurricular activities/women &amp; girls centers"/>
    <m/>
    <b v="1"/>
    <b v="1"/>
    <b v="1"/>
    <m/>
    <m/>
    <m/>
    <m/>
    <s v="Due to cultral factors / husband doesn’t allow them "/>
    <s v="Educational services Skills building services Extracurricular activities/women &amp; girls centers"/>
    <m/>
    <b v="1"/>
    <b v="1"/>
    <b v="1"/>
    <m/>
    <m/>
    <m/>
    <m/>
    <s v="due to cultural factors / Father or husband does not allow them"/>
    <s v="No"/>
    <s v="بسبب عدم توفر الأمان والعادات والتقاليد"/>
    <s v="Kidnapping Being orphaned or losing care"/>
    <b v="1"/>
    <m/>
    <m/>
    <m/>
    <m/>
    <m/>
    <m/>
    <m/>
    <m/>
    <m/>
    <b v="1"/>
    <m/>
    <m/>
    <m/>
    <m/>
    <m/>
    <m/>
    <m/>
    <m/>
    <s v="Parents Women and Child support centers"/>
    <m/>
    <m/>
    <m/>
    <m/>
    <b v="1"/>
    <m/>
    <m/>
    <m/>
    <m/>
    <b v="1"/>
    <m/>
    <m/>
    <m/>
    <m/>
    <s v="Awareness / educational activities / psychosocial support Entertainement activities"/>
    <m/>
    <m/>
    <m/>
    <m/>
    <b v="1"/>
    <b v="1"/>
    <m/>
    <m/>
    <m/>
    <s v="Children separated from their parents Child-headed households"/>
    <b v="1"/>
    <m/>
    <m/>
    <b v="1"/>
    <m/>
    <m/>
    <m/>
    <s v="Yes"/>
    <m/>
    <s v="Lack of transportation Opening time not suitable for parents"/>
    <m/>
    <m/>
    <b v="1"/>
    <b v="1"/>
    <m/>
    <m/>
    <m/>
    <m/>
    <m/>
    <m/>
    <s v="No"/>
    <m/>
    <m/>
    <m/>
    <m/>
    <m/>
    <s v="No"/>
    <m/>
    <s v="uuid:2907f6a7-59e5-4ec4-9c59-fd0b601ceffb"/>
    <n v="73157057"/>
    <s v="2907f6a7-59e5-4ec4-9c59-fd0b601ceffb"/>
    <d v="2021-01-21T13:14:44"/>
    <n v="240"/>
    <m/>
    <n v="-1"/>
    <m/>
    <m/>
    <s v="202101191358"/>
    <n v="952"/>
    <s v="nsenumerator"/>
    <n v="569832"/>
  </r>
  <r>
    <s v="2021-01-21T14:29:00.397+03:00"/>
    <s v="2021-01-21T14:41:59.063+03:00"/>
    <m/>
    <s v="حميده اليوسف"/>
    <x v="1"/>
    <m/>
    <d v="2021-01-21T00:00:00"/>
    <s v="Atma"/>
    <s v="All"/>
    <s v="Yes"/>
    <n v="20"/>
    <s v="18-30 Years"/>
    <s v="Male"/>
    <s v="Married"/>
    <s v="IDP"/>
    <d v="2016-01-21T00:00:00"/>
    <n v="1"/>
    <n v="0"/>
    <s v="No"/>
    <m/>
    <m/>
    <m/>
    <m/>
    <m/>
    <m/>
    <m/>
    <m/>
    <n v="2"/>
    <n v="0"/>
    <m/>
    <n v="1"/>
    <n v="1000"/>
    <n v="500"/>
    <n v="-500"/>
    <s v="عمل الزوج"/>
    <m/>
    <s v="Hospital Primary health care facility Emergency services-ambulance"/>
    <b v="1"/>
    <b v="1"/>
    <m/>
    <b v="1"/>
    <m/>
    <m/>
    <m/>
    <m/>
    <n v="999"/>
    <s v="Motorcycle"/>
    <m/>
    <s v="Yes"/>
    <s v="Do not know"/>
    <s v="Inaccessible due to cost Inaccessible due to transport or other logistical reason"/>
    <m/>
    <m/>
    <m/>
    <b v="1"/>
    <m/>
    <b v="1"/>
    <m/>
    <m/>
    <m/>
    <m/>
    <m/>
    <s v="Yes"/>
    <s v="Yes"/>
    <s v="جلسات عن الكورونا وامراض الجلديه"/>
    <s v="Yes"/>
    <s v="بسبب منع العدوى بين المرضى"/>
    <s v="Yes"/>
    <s v="Yes"/>
    <m/>
    <s v="Yes"/>
    <s v="Yes"/>
    <m/>
    <m/>
    <m/>
    <m/>
    <m/>
    <m/>
    <m/>
    <m/>
    <m/>
    <m/>
    <m/>
    <s v="Other"/>
    <m/>
    <m/>
    <m/>
    <m/>
    <b v="1"/>
    <m/>
    <m/>
    <s v="مراهم جلديه وتحاليل طبيه"/>
    <s v="Yes"/>
    <m/>
    <m/>
    <m/>
    <m/>
    <m/>
    <m/>
    <m/>
    <m/>
    <m/>
    <s v="Hospital for normal delivery Hospital for surgery/ C-section"/>
    <m/>
    <m/>
    <m/>
    <m/>
    <m/>
    <b v="1"/>
    <b v="1"/>
    <m/>
    <m/>
    <m/>
    <m/>
    <m/>
    <m/>
    <m/>
    <m/>
    <m/>
    <m/>
    <m/>
    <m/>
    <m/>
    <m/>
    <m/>
    <m/>
    <s v="Yes – I have"/>
    <s v="Regular"/>
    <s v="Weekly"/>
    <m/>
    <s v="Vegetables (including leafy vegetables) Fruit (all types) Oil/Fat (oils, fats, butter, ghee etc) Condiments (spices, tea, coffee, sauces etc) or other miscellaneous food"/>
    <m/>
    <m/>
    <b v="1"/>
    <b v="1"/>
    <m/>
    <m/>
    <m/>
    <m/>
    <m/>
    <b v="1"/>
    <b v="1"/>
    <n v="4"/>
    <s v="not divers"/>
    <m/>
    <m/>
    <m/>
    <m/>
    <m/>
    <m/>
    <m/>
    <m/>
    <m/>
    <m/>
    <m/>
    <m/>
    <m/>
    <m/>
    <s v="Do not know"/>
    <m/>
    <s v="High food prices/no money to buy Market is too far"/>
    <m/>
    <b v="1"/>
    <b v="1"/>
    <m/>
    <m/>
    <m/>
    <m/>
    <m/>
    <s v="Yes"/>
    <m/>
    <s v="Yes"/>
    <s v="High food prices/no money to buy Market is too far"/>
    <b v="1"/>
    <b v="1"/>
    <m/>
    <m/>
    <m/>
    <m/>
    <m/>
    <m/>
    <m/>
    <m/>
    <m/>
    <m/>
    <s v="1"/>
    <s v="No"/>
    <s v="No - no difficulty"/>
    <s v="No - no difficulty"/>
    <m/>
    <m/>
    <m/>
    <m/>
    <m/>
    <m/>
    <m/>
    <m/>
    <m/>
    <m/>
    <m/>
    <m/>
    <m/>
    <s v="Problems sleeping moodwings Inability to carry out work or daily tasks"/>
    <m/>
    <m/>
    <m/>
    <b v="1"/>
    <m/>
    <m/>
    <m/>
    <m/>
    <m/>
    <b v="1"/>
    <m/>
    <b v="1"/>
    <m/>
    <m/>
    <m/>
    <m/>
    <m/>
    <m/>
    <s v="Adult Women"/>
    <b v="1"/>
    <m/>
    <m/>
    <m/>
    <s v="بسبب الحمل والحاله النفسيه"/>
    <s v="Has professional consultation"/>
    <m/>
    <m/>
    <m/>
    <m/>
    <b v="1"/>
    <m/>
    <m/>
    <m/>
    <m/>
    <m/>
    <m/>
    <s v="Lack of awareness of the services"/>
    <m/>
    <m/>
    <m/>
    <m/>
    <b v="1"/>
    <m/>
    <m/>
    <m/>
    <m/>
    <s v="Maybe"/>
    <m/>
    <s v="Skills building services Extracurricular activities/women &amp; girls centers"/>
    <m/>
    <m/>
    <b v="1"/>
    <b v="1"/>
    <m/>
    <m/>
    <m/>
    <m/>
    <s v="Due to cultral factors / husband doesn’t allow them "/>
    <s v="Skills building services Extracurricular activities/women &amp; girls centers"/>
    <m/>
    <m/>
    <b v="1"/>
    <b v="1"/>
    <m/>
    <m/>
    <m/>
    <m/>
    <s v="due to cultural factors / Father or husband does not allow them"/>
    <s v="No"/>
    <s v="بسبب عدم توفر الأمان والطمأنينه"/>
    <s v="Child labour School dropout Kidnapping"/>
    <b v="1"/>
    <m/>
    <m/>
    <b v="1"/>
    <b v="1"/>
    <m/>
    <m/>
    <m/>
    <m/>
    <m/>
    <m/>
    <m/>
    <m/>
    <m/>
    <m/>
    <m/>
    <m/>
    <m/>
    <s v="صيانه دراجات الناريه واعمال الباطون واعمال بالعماره"/>
    <s v="Community/social workers Women and Child support centers"/>
    <m/>
    <m/>
    <m/>
    <m/>
    <m/>
    <m/>
    <m/>
    <b v="1"/>
    <m/>
    <b v="1"/>
    <m/>
    <m/>
    <m/>
    <m/>
    <s v="Hand crafts Awareness / educational activities / psychosocial support Entertainement activities"/>
    <m/>
    <m/>
    <b v="1"/>
    <m/>
    <b v="1"/>
    <b v="1"/>
    <m/>
    <m/>
    <m/>
    <s v="Children separated from their parents"/>
    <b v="1"/>
    <m/>
    <m/>
    <m/>
    <m/>
    <m/>
    <m/>
    <m/>
    <m/>
    <m/>
    <m/>
    <m/>
    <m/>
    <m/>
    <m/>
    <m/>
    <m/>
    <m/>
    <m/>
    <m/>
    <m/>
    <m/>
    <m/>
    <m/>
    <m/>
    <m/>
    <m/>
    <m/>
    <s v="uuid:6a5a4107-4216-4b53-9f37-fdfb62552215"/>
    <n v="73157058"/>
    <s v="6a5a4107-4216-4b53-9f37-fdfb62552215"/>
    <d v="2021-01-21T13:14:45"/>
    <n v="241"/>
    <m/>
    <n v="-1"/>
    <m/>
    <m/>
    <s v="202101191358"/>
    <n v="779"/>
    <s v="nsenumerator"/>
    <n v="569832"/>
  </r>
  <r>
    <s v="2021-01-21T14:42:56.855+03:00"/>
    <s v="2021-01-21T14:57:42.824+03:00"/>
    <m/>
    <s v="حميده اليوسف"/>
    <x v="1"/>
    <m/>
    <d v="2021-01-21T00:00:00"/>
    <s v="Atma"/>
    <s v="All"/>
    <s v="Yes"/>
    <n v="36"/>
    <s v="31-50 Years"/>
    <s v="Male"/>
    <s v="Married"/>
    <s v="IDP"/>
    <d v="2016-03-01T00:00:00"/>
    <n v="2"/>
    <n v="1"/>
    <s v="Yes"/>
    <n v="0"/>
    <n v="1"/>
    <n v="0"/>
    <s v="1"/>
    <n v="0"/>
    <s v="1"/>
    <n v="0"/>
    <n v="1"/>
    <n v="5"/>
    <n v="2"/>
    <n v="0"/>
    <n v="1"/>
    <n v="2000"/>
    <n v="1000"/>
    <n v="-1000"/>
    <s v="عمل الأب بمحل سمانه وسلل غذائيه"/>
    <m/>
    <s v="Hospital Primary health care facility Emergency services-ambulance"/>
    <b v="1"/>
    <b v="1"/>
    <m/>
    <b v="1"/>
    <m/>
    <m/>
    <m/>
    <m/>
    <n v="999"/>
    <s v="Walking"/>
    <m/>
    <s v="Yes"/>
    <s v="Do not know"/>
    <s v="Most types of medicines are not available in the market Inaccessible due to cost Inaccessible due to transport or other logistical reason"/>
    <m/>
    <b v="1"/>
    <m/>
    <b v="1"/>
    <m/>
    <b v="1"/>
    <m/>
    <m/>
    <m/>
    <m/>
    <m/>
    <s v="Yes"/>
    <s v="Yes"/>
    <s v="جلسه عن الأمراض المعديه والكورونا والوقايه منها"/>
    <s v="Do not know"/>
    <m/>
    <s v="Yes"/>
    <s v="Yes"/>
    <m/>
    <s v="Yes"/>
    <s v="Yes"/>
    <m/>
    <m/>
    <m/>
    <m/>
    <m/>
    <m/>
    <m/>
    <m/>
    <m/>
    <m/>
    <m/>
    <s v="I don't know"/>
    <m/>
    <m/>
    <m/>
    <m/>
    <m/>
    <b v="1"/>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Do not know"/>
    <m/>
    <s v="High food prices/no money to buy Market is too far"/>
    <m/>
    <b v="1"/>
    <b v="1"/>
    <m/>
    <m/>
    <m/>
    <m/>
    <m/>
    <s v="Yes"/>
    <m/>
    <s v="Yes"/>
    <s v="High food prices/no money to buy Market is too far"/>
    <b v="1"/>
    <b v="1"/>
    <m/>
    <m/>
    <m/>
    <m/>
    <s v="No – my children don't need this"/>
    <s v="No"/>
    <m/>
    <m/>
    <m/>
    <s v="1"/>
    <s v="2"/>
    <s v="I prefer not to answer"/>
    <m/>
    <m/>
    <m/>
    <m/>
    <m/>
    <m/>
    <m/>
    <m/>
    <m/>
    <m/>
    <m/>
    <m/>
    <m/>
    <m/>
    <m/>
    <s v="Fear Sadness Family conflict"/>
    <b v="1"/>
    <m/>
    <b v="1"/>
    <m/>
    <m/>
    <m/>
    <b v="1"/>
    <m/>
    <m/>
    <m/>
    <m/>
    <m/>
    <m/>
    <m/>
    <m/>
    <m/>
    <m/>
    <m/>
    <s v="Adult Women Adult Men"/>
    <b v="1"/>
    <b v="1"/>
    <m/>
    <m/>
    <s v="بسبب الوضع المعيشي السيئ وعدم تلبيه احتياجات المنزل"/>
    <s v="Speaking to a friend Prayer"/>
    <m/>
    <b v="1"/>
    <m/>
    <b v="1"/>
    <m/>
    <m/>
    <m/>
    <m/>
    <m/>
    <m/>
    <m/>
    <s v="Do not know"/>
    <m/>
    <m/>
    <m/>
    <m/>
    <m/>
    <m/>
    <b v="1"/>
    <m/>
    <m/>
    <s v="Maybe"/>
    <m/>
    <s v="Skills building services Extracurricular activities/women &amp; girls centers Educational services"/>
    <m/>
    <b v="1"/>
    <b v="1"/>
    <b v="1"/>
    <m/>
    <m/>
    <m/>
    <m/>
    <s v="Due to transportation issues / far distance of facilities"/>
    <s v="Educational services Skills building services Extracurricular activities/women &amp; girls centers"/>
    <m/>
    <b v="1"/>
    <b v="1"/>
    <b v="1"/>
    <m/>
    <m/>
    <m/>
    <m/>
    <s v="due to transportation issues / far distance of facilities"/>
    <s v="No"/>
    <s v="بسبب الخطف وعدم الأمان في المخيمات"/>
    <s v="Kidnapping Early marriage Neglect Psychological stress"/>
    <b v="1"/>
    <m/>
    <m/>
    <m/>
    <m/>
    <m/>
    <b v="1"/>
    <m/>
    <b v="1"/>
    <m/>
    <m/>
    <m/>
    <m/>
    <b v="1"/>
    <m/>
    <m/>
    <m/>
    <m/>
    <m/>
    <s v="School teachers Women and Child support centers"/>
    <m/>
    <m/>
    <m/>
    <b v="1"/>
    <m/>
    <m/>
    <m/>
    <m/>
    <m/>
    <b v="1"/>
    <m/>
    <m/>
    <m/>
    <m/>
    <s v="Hand crafts Awareness / educational activities / psychosocial support Entertainement activities"/>
    <m/>
    <m/>
    <b v="1"/>
    <m/>
    <b v="1"/>
    <b v="1"/>
    <m/>
    <m/>
    <m/>
    <s v="Children separated from their parents Child-headed households"/>
    <b v="1"/>
    <m/>
    <m/>
    <b v="1"/>
    <m/>
    <m/>
    <m/>
    <s v="Yes"/>
    <m/>
    <s v="Lack of awareness Lack of transportation"/>
    <b v="1"/>
    <m/>
    <b v="1"/>
    <m/>
    <m/>
    <m/>
    <m/>
    <m/>
    <m/>
    <m/>
    <s v="No"/>
    <m/>
    <m/>
    <m/>
    <m/>
    <m/>
    <s v="No"/>
    <m/>
    <s v="uuid:2b81f9f1-75d7-457d-9ef5-60e802a31f4a"/>
    <n v="73157061"/>
    <s v="2b81f9f1-75d7-457d-9ef5-60e802a31f4a"/>
    <d v="2021-01-21T13:14:46"/>
    <n v="242"/>
    <m/>
    <n v="-1"/>
    <m/>
    <m/>
    <s v="202101191358"/>
    <n v="886"/>
    <s v="nsenumerator"/>
    <n v="569832"/>
  </r>
  <r>
    <s v="2021-01-21T10:17:42.710+02:00"/>
    <s v="2021-01-21T14:17:57.028+02:00"/>
    <s v="0"/>
    <s v="عزام الرحال"/>
    <x v="1"/>
    <m/>
    <d v="2021-01-21T00:00:00"/>
    <s v="Sarmada"/>
    <s v="All"/>
    <s v="Yes"/>
    <n v="65"/>
    <s v="Elderly&gt;60"/>
    <s v="Female"/>
    <s v="Married"/>
    <s v="IDP"/>
    <d v="2019-12-02T00:00:00"/>
    <n v="0"/>
    <n v="0"/>
    <s v="No"/>
    <m/>
    <m/>
    <m/>
    <m/>
    <m/>
    <m/>
    <m/>
    <m/>
    <n v="2"/>
    <n v="2"/>
    <m/>
    <n v="0"/>
    <n v="1000"/>
    <n v="0"/>
    <n v="-1000"/>
    <m/>
    <s v="من بيع الاغنام ومشتقاتها من البان واجبان"/>
    <s v="No services"/>
    <m/>
    <m/>
    <m/>
    <m/>
    <m/>
    <m/>
    <b v="1"/>
    <m/>
    <m/>
    <m/>
    <m/>
    <s v="Do not know"/>
    <s v="مستوصف ودكتور"/>
    <s v="Inaccessible due to cost"/>
    <m/>
    <m/>
    <m/>
    <b v="1"/>
    <m/>
    <m/>
    <m/>
    <m/>
    <m/>
    <m/>
    <m/>
    <s v="No"/>
    <m/>
    <m/>
    <m/>
    <m/>
    <s v="No"/>
    <m/>
    <m/>
    <m/>
    <m/>
    <m/>
    <m/>
    <m/>
    <m/>
    <m/>
    <m/>
    <m/>
    <m/>
    <m/>
    <m/>
    <m/>
    <s v="Non communicable diseases (NCD) drugs (chronic, cardiac, diabetes, hyper-tension, asthma)"/>
    <b v="1"/>
    <m/>
    <m/>
    <m/>
    <m/>
    <m/>
    <m/>
    <m/>
    <s v="No"/>
    <s v="Financial issues"/>
    <m/>
    <b v="1"/>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Yes"/>
    <m/>
    <m/>
    <s v="Yes, - high severity (highly impacting daily activities)"/>
    <s v="Do not know"/>
    <m/>
    <m/>
    <m/>
    <m/>
    <m/>
    <m/>
    <m/>
    <m/>
    <m/>
    <s v="No, but we need one"/>
    <m/>
    <s v="Econimic Inability to carry out work or daily tasks"/>
    <m/>
    <m/>
    <m/>
    <m/>
    <b v="1"/>
    <m/>
    <m/>
    <m/>
    <m/>
    <m/>
    <m/>
    <b v="1"/>
    <m/>
    <m/>
    <m/>
    <m/>
    <m/>
    <m/>
    <s v="Adult Men"/>
    <m/>
    <b v="1"/>
    <m/>
    <m/>
    <s v="لصعوبة المعيشه والبيئه المحيطه وقلة الاحتياجات الضروريه"/>
    <s v="Prayer"/>
    <m/>
    <m/>
    <m/>
    <b v="1"/>
    <m/>
    <m/>
    <m/>
    <m/>
    <m/>
    <m/>
    <m/>
    <s v="Accessibility Lack of awareness of the services"/>
    <m/>
    <m/>
    <b v="1"/>
    <m/>
    <b v="1"/>
    <m/>
    <m/>
    <m/>
    <m/>
    <s v="Yes"/>
    <m/>
    <s v="Skills building services Health services"/>
    <b v="1"/>
    <m/>
    <b v="1"/>
    <m/>
    <m/>
    <m/>
    <m/>
    <m/>
    <m/>
    <s v="Skills building services Extracurricular activities/women &amp; girls centers Health services"/>
    <b v="1"/>
    <m/>
    <b v="1"/>
    <b v="1"/>
    <m/>
    <m/>
    <m/>
    <m/>
    <s v="لقلة الوعي وعدم توافرها في المنطقه"/>
    <s v="Yes"/>
    <m/>
    <s v="School dropout Neglect Early marriage"/>
    <m/>
    <m/>
    <m/>
    <b v="1"/>
    <m/>
    <m/>
    <b v="1"/>
    <m/>
    <b v="1"/>
    <m/>
    <m/>
    <m/>
    <m/>
    <m/>
    <m/>
    <m/>
    <m/>
    <m/>
    <m/>
    <s v="Siblings Parents Relatives"/>
    <m/>
    <b v="1"/>
    <m/>
    <m/>
    <b v="1"/>
    <b v="1"/>
    <m/>
    <m/>
    <m/>
    <m/>
    <m/>
    <m/>
    <m/>
    <m/>
    <s v="Hand crafts Entertainement activities Awareness / educational activities / psychosocial support"/>
    <m/>
    <m/>
    <b v="1"/>
    <m/>
    <b v="1"/>
    <b v="1"/>
    <m/>
    <m/>
    <m/>
    <s v="I don't know"/>
    <m/>
    <m/>
    <m/>
    <m/>
    <m/>
    <m/>
    <b v="1"/>
    <m/>
    <m/>
    <m/>
    <m/>
    <m/>
    <m/>
    <m/>
    <m/>
    <m/>
    <m/>
    <m/>
    <m/>
    <m/>
    <m/>
    <m/>
    <m/>
    <m/>
    <m/>
    <m/>
    <m/>
    <m/>
    <s v="uuid:fbc5a09b-f490-4af0-a3b6-f4dd376b0e69"/>
    <n v="73157183"/>
    <s v="fbc5a09b-f490-4af0-a3b6-f4dd376b0e69"/>
    <d v="2021-01-21T13:17:10"/>
    <n v="243"/>
    <m/>
    <n v="-1"/>
    <m/>
    <m/>
    <s v="202101191358"/>
    <n v="14415"/>
    <s v="nsenumerator"/>
    <n v="569832"/>
  </r>
  <r>
    <s v="2021-01-21T10:40:21.879+02:00"/>
    <s v="2021-01-21T12:18:05.978+02:00"/>
    <s v="0"/>
    <s v="عزام الرحال"/>
    <x v="1"/>
    <m/>
    <d v="2021-01-21T00:00:00"/>
    <s v="Sarmada"/>
    <s v="All"/>
    <s v="Yes"/>
    <n v="41"/>
    <s v="31-50 Years"/>
    <s v="Female"/>
    <s v="Married"/>
    <s v="IDP"/>
    <d v="2019-12-02T00:00:00"/>
    <n v="1"/>
    <n v="0"/>
    <s v="Yes"/>
    <n v="0"/>
    <n v="1"/>
    <n v="2"/>
    <s v="3"/>
    <n v="2"/>
    <s v="5"/>
    <n v="3"/>
    <n v="8"/>
    <n v="10"/>
    <n v="0"/>
    <n v="0"/>
    <n v="0"/>
    <n v="1200"/>
    <n v="0"/>
    <n v="-1200"/>
    <m/>
    <s v="من اغنام كانت لديهم سابقا قامو ببيعها من اجل المعيشه"/>
    <s v="No services"/>
    <m/>
    <m/>
    <m/>
    <m/>
    <m/>
    <m/>
    <b v="1"/>
    <m/>
    <m/>
    <m/>
    <m/>
    <s v="No"/>
    <s v="بحاجه الى خدمات طبيه ولكنها غير موجوده"/>
    <s v="Inaccessible due to cost"/>
    <m/>
    <m/>
    <m/>
    <b v="1"/>
    <m/>
    <m/>
    <m/>
    <m/>
    <m/>
    <m/>
    <m/>
    <s v="No"/>
    <m/>
    <m/>
    <m/>
    <m/>
    <s v="No"/>
    <m/>
    <m/>
    <m/>
    <m/>
    <m/>
    <m/>
    <m/>
    <m/>
    <m/>
    <m/>
    <m/>
    <m/>
    <m/>
    <m/>
    <m/>
    <s v="Pediatric medicine Antibiotic"/>
    <m/>
    <b v="1"/>
    <m/>
    <b v="1"/>
    <m/>
    <m/>
    <m/>
    <m/>
    <s v="Do not know"/>
    <m/>
    <m/>
    <m/>
    <m/>
    <m/>
    <m/>
    <m/>
    <m/>
    <m/>
    <s v="Hospital for normal delivery"/>
    <m/>
    <m/>
    <m/>
    <m/>
    <m/>
    <b v="1"/>
    <m/>
    <m/>
    <m/>
    <m/>
    <m/>
    <m/>
    <m/>
    <m/>
    <m/>
    <m/>
    <m/>
    <m/>
    <m/>
    <m/>
    <m/>
    <m/>
    <m/>
    <s v="No – there is nothing like this in my community"/>
    <m/>
    <m/>
    <m/>
    <s v="Legumes and nuts e.g. hommos, fouls, beans, chick peas, lentils Vegetables (including leafy vegetables) Milk and Milk Products (milk, yoghurt, cheese, etc)"/>
    <m/>
    <b v="1"/>
    <b v="1"/>
    <m/>
    <m/>
    <m/>
    <b v="1"/>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No – this service is not available"/>
    <s v="No"/>
    <m/>
    <m/>
    <m/>
    <s v="1"/>
    <s v="1"/>
    <s v="No"/>
    <s v="No - no difficulty"/>
    <s v="No - no difficulty"/>
    <m/>
    <m/>
    <m/>
    <m/>
    <m/>
    <m/>
    <m/>
    <m/>
    <m/>
    <m/>
    <m/>
    <m/>
    <m/>
    <s v="Econimic"/>
    <m/>
    <m/>
    <m/>
    <m/>
    <b v="1"/>
    <m/>
    <m/>
    <m/>
    <m/>
    <m/>
    <m/>
    <m/>
    <m/>
    <m/>
    <m/>
    <m/>
    <m/>
    <m/>
    <s v="Adult Men"/>
    <m/>
    <b v="1"/>
    <m/>
    <m/>
    <s v="بسبب الظروف المعيشيه الصعبه وقلت الخدمات والضغوط النفسيه"/>
    <s v="Prayer"/>
    <m/>
    <m/>
    <m/>
    <b v="1"/>
    <m/>
    <m/>
    <m/>
    <m/>
    <m/>
    <m/>
    <m/>
    <s v="Accessibility"/>
    <m/>
    <m/>
    <b v="1"/>
    <m/>
    <m/>
    <m/>
    <m/>
    <m/>
    <m/>
    <s v="Yes"/>
    <m/>
    <s v="Health services Educational services Skills building services"/>
    <b v="1"/>
    <b v="1"/>
    <b v="1"/>
    <m/>
    <m/>
    <m/>
    <m/>
    <m/>
    <s v="Due to lack of awarness"/>
    <s v="Skills building services Educational services"/>
    <m/>
    <b v="1"/>
    <b v="1"/>
    <m/>
    <m/>
    <m/>
    <m/>
    <m/>
    <s v="due to transportation issues / far distance of facilities"/>
    <s v="Yes"/>
    <m/>
    <s v="School dropout Neglect Early marriage"/>
    <m/>
    <m/>
    <m/>
    <b v="1"/>
    <m/>
    <m/>
    <b v="1"/>
    <m/>
    <b v="1"/>
    <m/>
    <m/>
    <m/>
    <m/>
    <m/>
    <m/>
    <m/>
    <m/>
    <m/>
    <m/>
    <s v="Parents Siblings"/>
    <m/>
    <b v="1"/>
    <m/>
    <m/>
    <b v="1"/>
    <m/>
    <m/>
    <m/>
    <m/>
    <m/>
    <m/>
    <m/>
    <m/>
    <m/>
    <s v="Hand crafts Awareness / educational activities / psychosocial support Entertainement activities"/>
    <m/>
    <m/>
    <b v="1"/>
    <m/>
    <b v="1"/>
    <b v="1"/>
    <m/>
    <m/>
    <m/>
    <s v="No, none of these"/>
    <m/>
    <m/>
    <m/>
    <m/>
    <m/>
    <b v="1"/>
    <m/>
    <s v="No"/>
    <s v="Due to far distance / lack of transportations"/>
    <s v="Lack of awareness Lack of transportation"/>
    <b v="1"/>
    <m/>
    <b v="1"/>
    <m/>
    <m/>
    <m/>
    <m/>
    <m/>
    <m/>
    <m/>
    <s v="No"/>
    <m/>
    <m/>
    <s v="No"/>
    <m/>
    <m/>
    <s v="No"/>
    <m/>
    <s v="uuid:cc57faab-9dbb-49ba-8d99-c6a551a94ade"/>
    <n v="73157185"/>
    <s v="cc57faab-9dbb-49ba-8d99-c6a551a94ade"/>
    <d v="2021-01-21T13:17:11"/>
    <n v="244"/>
    <m/>
    <n v="-1"/>
    <m/>
    <m/>
    <s v="202101191358"/>
    <n v="5864"/>
    <s v="nsenumerator"/>
    <n v="569832"/>
  </r>
  <r>
    <s v="2021-01-21T11:51:38.109+02:00"/>
    <s v="2021-01-21T12:18:39.809+02:00"/>
    <s v="0"/>
    <s v="عزام الرحال"/>
    <x v="1"/>
    <m/>
    <d v="2021-01-21T00:00:00"/>
    <s v="Sarmada"/>
    <s v="All"/>
    <s v="Yes"/>
    <n v="48"/>
    <s v="31-50 Years"/>
    <s v="Female"/>
    <s v="Married"/>
    <s v="IDP"/>
    <d v="2020-01-07T00:00:00"/>
    <n v="0"/>
    <n v="0"/>
    <s v="Yes"/>
    <n v="0"/>
    <n v="1"/>
    <n v="1"/>
    <s v="2"/>
    <n v="4"/>
    <s v="6"/>
    <n v="2"/>
    <n v="8"/>
    <n v="10"/>
    <n v="1"/>
    <n v="0"/>
    <n v="0"/>
    <n v="1000"/>
    <n v="0"/>
    <n v="-1000"/>
    <m/>
    <s v="لايوجد مدخول"/>
    <s v="No services"/>
    <m/>
    <m/>
    <m/>
    <m/>
    <m/>
    <m/>
    <b v="1"/>
    <m/>
    <m/>
    <m/>
    <m/>
    <s v="No"/>
    <s v="مركز طبي"/>
    <s v="Inaccessible due to cost Inaccessible due to transport or other logistical reason"/>
    <m/>
    <m/>
    <m/>
    <b v="1"/>
    <m/>
    <b v="1"/>
    <m/>
    <m/>
    <m/>
    <m/>
    <m/>
    <s v="No"/>
    <m/>
    <m/>
    <m/>
    <m/>
    <s v="Yes"/>
    <s v="Yes"/>
    <m/>
    <s v="No"/>
    <m/>
    <m/>
    <m/>
    <m/>
    <m/>
    <m/>
    <m/>
    <m/>
    <m/>
    <m/>
    <m/>
    <m/>
    <s v="Pediatric medicine Non communicable diseases (NCD) drugs (chronic, cardiac, diabetes, hyper-tension, asthma)"/>
    <b v="1"/>
    <b v="1"/>
    <m/>
    <m/>
    <m/>
    <m/>
    <m/>
    <m/>
    <s v="No"/>
    <s v="Financial issues"/>
    <m/>
    <b v="1"/>
    <m/>
    <m/>
    <m/>
    <m/>
    <m/>
    <m/>
    <s v="At home with skilled birth attendant"/>
    <m/>
    <b v="1"/>
    <m/>
    <m/>
    <m/>
    <m/>
    <m/>
    <m/>
    <m/>
    <m/>
    <s v="Access and transportaion challenges"/>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No – this service is not available"/>
    <s v="No"/>
    <m/>
    <m/>
    <m/>
    <s v="1"/>
    <s v="0"/>
    <s v="No"/>
    <s v="Yes – some difficulty"/>
    <s v="Yes – some difficulty"/>
    <s v="No – it's a minor injury"/>
    <s v="Do not know"/>
    <m/>
    <m/>
    <m/>
    <m/>
    <m/>
    <m/>
    <m/>
    <m/>
    <m/>
    <s v="No, but we need one"/>
    <m/>
    <s v="Econimic Anxiety"/>
    <m/>
    <m/>
    <m/>
    <m/>
    <b v="1"/>
    <b v="1"/>
    <m/>
    <m/>
    <m/>
    <m/>
    <m/>
    <m/>
    <m/>
    <m/>
    <m/>
    <m/>
    <m/>
    <m/>
    <s v="Adult Men"/>
    <m/>
    <b v="1"/>
    <m/>
    <m/>
    <s v="لصعوبة المعيشه وقلة اليد العامله"/>
    <s v="Speaking to a family member"/>
    <b v="1"/>
    <m/>
    <m/>
    <m/>
    <m/>
    <m/>
    <m/>
    <m/>
    <m/>
    <m/>
    <m/>
    <s v="Accessibility Availability"/>
    <m/>
    <m/>
    <b v="1"/>
    <b v="1"/>
    <m/>
    <m/>
    <m/>
    <m/>
    <m/>
    <s v="Yes"/>
    <m/>
    <s v="Skills building services Health services Educational services"/>
    <b v="1"/>
    <b v="1"/>
    <b v="1"/>
    <m/>
    <m/>
    <m/>
    <m/>
    <m/>
    <s v="Due to transportation issues / far distance of facilities"/>
    <s v="Skills building services"/>
    <m/>
    <m/>
    <b v="1"/>
    <m/>
    <m/>
    <m/>
    <m/>
    <m/>
    <s v="due to transportation issues / far distance of facilities"/>
    <s v="Yes"/>
    <m/>
    <s v="Early marriage Neglect School dropout"/>
    <m/>
    <m/>
    <m/>
    <b v="1"/>
    <m/>
    <m/>
    <b v="1"/>
    <m/>
    <b v="1"/>
    <m/>
    <m/>
    <m/>
    <m/>
    <m/>
    <m/>
    <m/>
    <m/>
    <m/>
    <m/>
    <s v="Community/social workers Women and Child support centers"/>
    <m/>
    <m/>
    <m/>
    <m/>
    <m/>
    <m/>
    <m/>
    <b v="1"/>
    <m/>
    <b v="1"/>
    <m/>
    <m/>
    <m/>
    <m/>
    <s v="Hand crafts Awareness / educational activities / psychosocial support Entertainement activities"/>
    <m/>
    <m/>
    <b v="1"/>
    <m/>
    <b v="1"/>
    <b v="1"/>
    <m/>
    <m/>
    <m/>
    <s v="No, none of these"/>
    <m/>
    <m/>
    <m/>
    <m/>
    <m/>
    <b v="1"/>
    <m/>
    <s v="No"/>
    <s v="Due to far distance / lack of transportations"/>
    <s v="Lack of awareness Lack of transportation"/>
    <b v="1"/>
    <m/>
    <b v="1"/>
    <m/>
    <m/>
    <m/>
    <m/>
    <m/>
    <m/>
    <m/>
    <s v="No"/>
    <m/>
    <m/>
    <s v="No"/>
    <m/>
    <m/>
    <s v="No"/>
    <m/>
    <s v="uuid:71e12b28-0b1f-4510-a065-8a6d64167340"/>
    <n v="73157187"/>
    <s v="71e12b28-0b1f-4510-a065-8a6d64167340"/>
    <d v="2021-01-21T13:17:12"/>
    <n v="245"/>
    <m/>
    <n v="-1"/>
    <m/>
    <m/>
    <s v="202101191358"/>
    <n v="1621"/>
    <s v="nsenumerator"/>
    <n v="569832"/>
  </r>
  <r>
    <s v="2021-01-21T13:53:53.925+02:00"/>
    <s v="2021-01-21T14:17:14.230+02:00"/>
    <m/>
    <s v="عزام الرحال"/>
    <x v="1"/>
    <m/>
    <d v="2021-01-21T00:00:00"/>
    <s v="Sarmada"/>
    <s v="All"/>
    <s v="Yes"/>
    <n v="43"/>
    <s v="31-50 Years"/>
    <s v="Female"/>
    <s v="Married"/>
    <s v="Host"/>
    <m/>
    <n v="0"/>
    <n v="0"/>
    <s v="Yes"/>
    <n v="0"/>
    <n v="1"/>
    <n v="2"/>
    <s v="3"/>
    <n v="3"/>
    <s v="6"/>
    <n v="3"/>
    <n v="9"/>
    <n v="11"/>
    <n v="0"/>
    <n v="0"/>
    <n v="0"/>
    <n v="2000"/>
    <n v="1000"/>
    <n v="-1000"/>
    <s v="اعمال حره"/>
    <m/>
    <s v="Hospital Emergency services-ambulance Primary health care facility Specialist services"/>
    <b v="1"/>
    <b v="1"/>
    <b v="1"/>
    <b v="1"/>
    <m/>
    <m/>
    <m/>
    <m/>
    <n v="30"/>
    <s v="Public transit"/>
    <m/>
    <s v="Yes"/>
    <s v="Everything is available"/>
    <s v="Inaccessible due to cost"/>
    <m/>
    <m/>
    <m/>
    <b v="1"/>
    <m/>
    <m/>
    <m/>
    <m/>
    <m/>
    <m/>
    <m/>
    <s v="Do not know"/>
    <m/>
    <m/>
    <m/>
    <m/>
    <s v="No"/>
    <m/>
    <m/>
    <m/>
    <m/>
    <m/>
    <m/>
    <m/>
    <m/>
    <m/>
    <m/>
    <m/>
    <m/>
    <m/>
    <m/>
    <m/>
    <s v="Antibiotic"/>
    <m/>
    <m/>
    <m/>
    <b v="1"/>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
    <b v="1"/>
    <b v="1"/>
    <b v="1"/>
    <m/>
    <m/>
    <m/>
    <m/>
    <m/>
    <m/>
    <m/>
    <b v="1"/>
    <n v="4"/>
    <s v="diverse"/>
    <s v="Do not know"/>
    <m/>
    <s v="High food prices/no money to buy"/>
    <m/>
    <b v="1"/>
    <m/>
    <m/>
    <m/>
    <m/>
    <m/>
    <m/>
    <s v="Yes"/>
    <m/>
    <s v="Do not know"/>
    <m/>
    <m/>
    <m/>
    <m/>
    <m/>
    <m/>
    <m/>
    <s v="No – my children don't need this"/>
    <s v="No"/>
    <m/>
    <m/>
    <m/>
    <s v="1"/>
    <s v="0"/>
    <s v="No"/>
    <s v="No - no difficulty"/>
    <s v="No - no difficulty"/>
    <m/>
    <m/>
    <m/>
    <m/>
    <m/>
    <m/>
    <m/>
    <m/>
    <m/>
    <m/>
    <m/>
    <m/>
    <m/>
    <s v="Econimic"/>
    <m/>
    <m/>
    <m/>
    <m/>
    <b v="1"/>
    <m/>
    <m/>
    <m/>
    <m/>
    <m/>
    <m/>
    <m/>
    <m/>
    <m/>
    <m/>
    <m/>
    <m/>
    <m/>
    <s v="Adult Men"/>
    <m/>
    <b v="1"/>
    <m/>
    <m/>
    <s v="بسبب غلاء الاسعار وصعوبة المعيشه "/>
    <s v="Speaking to a family member"/>
    <b v="1"/>
    <m/>
    <m/>
    <m/>
    <m/>
    <m/>
    <m/>
    <m/>
    <m/>
    <m/>
    <m/>
    <s v="Accessibility Availability"/>
    <m/>
    <m/>
    <b v="1"/>
    <b v="1"/>
    <m/>
    <m/>
    <m/>
    <m/>
    <m/>
    <s v="Yes"/>
    <m/>
    <s v="Do not know"/>
    <m/>
    <m/>
    <m/>
    <m/>
    <m/>
    <m/>
    <b v="1"/>
    <m/>
    <m/>
    <s v="All services are accessible"/>
    <m/>
    <m/>
    <m/>
    <m/>
    <m/>
    <b v="1"/>
    <m/>
    <m/>
    <m/>
    <s v="Yes"/>
    <m/>
    <s v="No dangers"/>
    <m/>
    <m/>
    <m/>
    <m/>
    <m/>
    <m/>
    <m/>
    <m/>
    <m/>
    <m/>
    <m/>
    <m/>
    <m/>
    <m/>
    <m/>
    <b v="1"/>
    <m/>
    <m/>
    <m/>
    <s v="Community/social workers Women and Child support centers"/>
    <m/>
    <m/>
    <m/>
    <m/>
    <m/>
    <m/>
    <m/>
    <b v="1"/>
    <m/>
    <b v="1"/>
    <m/>
    <m/>
    <m/>
    <m/>
    <s v="Awareness / educational activities / psychosocial support Entertainement activities Painting / re-creational activity"/>
    <m/>
    <m/>
    <m/>
    <b v="1"/>
    <b v="1"/>
    <b v="1"/>
    <m/>
    <m/>
    <m/>
    <s v="No, none of these"/>
    <m/>
    <m/>
    <m/>
    <m/>
    <m/>
    <b v="1"/>
    <m/>
    <s v="Yes"/>
    <m/>
    <s v="No barriers"/>
    <m/>
    <m/>
    <m/>
    <m/>
    <m/>
    <m/>
    <m/>
    <m/>
    <b v="1"/>
    <m/>
    <s v="No"/>
    <m/>
    <m/>
    <s v="No"/>
    <m/>
    <m/>
    <s v="No"/>
    <m/>
    <s v="uuid:22af5a71-16c1-46b3-96c3-053afe1a9526"/>
    <n v="73157188"/>
    <s v="22af5a71-16c1-46b3-96c3-053afe1a9526"/>
    <d v="2021-01-21T13:17:13"/>
    <n v="246"/>
    <m/>
    <n v="-1"/>
    <m/>
    <m/>
    <s v="202101191358"/>
    <n v="1401"/>
    <s v="nsenumerator"/>
    <n v="569832"/>
  </r>
  <r>
    <s v="2021-01-21T11:53:45.182+03:00"/>
    <s v="2021-01-21T12:20:56.689+03:00"/>
    <m/>
    <s v="نوره ضبع"/>
    <x v="1"/>
    <m/>
    <d v="2021-01-21T00:00:00"/>
    <s v="Dana"/>
    <s v="All"/>
    <s v="Yes"/>
    <n v="50"/>
    <s v="31-50 Years"/>
    <s v="Male"/>
    <s v="Married"/>
    <s v="IDP"/>
    <d v="2019-01-11T00:00:00"/>
    <n v="0"/>
    <n v="0"/>
    <s v="Yes"/>
    <n v="0"/>
    <n v="0"/>
    <n v="2"/>
    <s v="2"/>
    <n v="4"/>
    <s v="6"/>
    <n v="0"/>
    <n v="6"/>
    <n v="13"/>
    <n v="0"/>
    <n v="0"/>
    <n v="0"/>
    <n v="300"/>
    <n v="300"/>
    <n v="0"/>
    <s v="السلة الغذائية"/>
    <m/>
    <s v="Other"/>
    <m/>
    <m/>
    <m/>
    <m/>
    <b v="1"/>
    <m/>
    <m/>
    <s v="نقطة طبية"/>
    <n v="30"/>
    <s v="Motorcycle"/>
    <m/>
    <s v="Yes"/>
    <s v="مستوصف"/>
    <s v="Inaccessible due to cost"/>
    <m/>
    <m/>
    <m/>
    <b v="1"/>
    <m/>
    <m/>
    <m/>
    <m/>
    <m/>
    <m/>
    <m/>
    <s v="Yes"/>
    <s v="Yes"/>
    <s v="غير منتظم"/>
    <s v="Yes"/>
    <s v="عن طريق الوتس اب "/>
    <s v="No"/>
    <m/>
    <m/>
    <m/>
    <m/>
    <m/>
    <m/>
    <m/>
    <m/>
    <m/>
    <m/>
    <m/>
    <m/>
    <m/>
    <m/>
    <m/>
    <s v="Pediatric medicine"/>
    <m/>
    <b v="1"/>
    <m/>
    <m/>
    <m/>
    <m/>
    <m/>
    <m/>
    <s v="Yes"/>
    <m/>
    <m/>
    <m/>
    <m/>
    <m/>
    <m/>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Educational services Health services"/>
    <b v="1"/>
    <b v="1"/>
    <m/>
    <m/>
    <m/>
    <m/>
    <m/>
    <m/>
    <s v="Due to transportation issues / far distance of facilities"/>
    <s v="Educational services"/>
    <m/>
    <b v="1"/>
    <m/>
    <m/>
    <m/>
    <m/>
    <m/>
    <m/>
    <s v="due to transportation issues / far distance of facilities"/>
    <s v="No"/>
    <s v="بسبب البعد المكاني"/>
    <s v="School dropout"/>
    <m/>
    <m/>
    <m/>
    <b v="1"/>
    <m/>
    <m/>
    <m/>
    <m/>
    <m/>
    <m/>
    <m/>
    <m/>
    <m/>
    <m/>
    <m/>
    <m/>
    <m/>
    <m/>
    <m/>
    <s v="Relatives"/>
    <m/>
    <m/>
    <m/>
    <m/>
    <m/>
    <b v="1"/>
    <m/>
    <m/>
    <m/>
    <m/>
    <m/>
    <m/>
    <m/>
    <m/>
    <s v="Awareness / educational activities / psychosocial support Sport activity"/>
    <b v="1"/>
    <m/>
    <m/>
    <m/>
    <b v="1"/>
    <m/>
    <m/>
    <m/>
    <m/>
    <s v="Orphans living in the community"/>
    <m/>
    <m/>
    <b v="1"/>
    <m/>
    <m/>
    <m/>
    <m/>
    <s v="Yes"/>
    <m/>
    <s v="Lack of transportation"/>
    <m/>
    <m/>
    <b v="1"/>
    <m/>
    <m/>
    <m/>
    <m/>
    <m/>
    <m/>
    <m/>
    <s v="No"/>
    <m/>
    <m/>
    <m/>
    <m/>
    <m/>
    <s v="No"/>
    <m/>
    <s v="uuid:14064551-2485-4080-92f9-06496b3760b2"/>
    <n v="73157230"/>
    <s v="14064551-2485-4080-92f9-06496b3760b2"/>
    <d v="2021-01-21T13:18:36"/>
    <n v="247"/>
    <m/>
    <n v="-1"/>
    <m/>
    <m/>
    <s v="202101191358"/>
    <n v="1631"/>
    <s v="nsenumerator"/>
    <n v="569832"/>
  </r>
  <r>
    <s v="2021-01-21T12:25:20.012+03:00"/>
    <s v="2021-01-21T12:51:14.242+03:00"/>
    <m/>
    <s v="نوره ضبع"/>
    <x v="1"/>
    <m/>
    <d v="2021-01-21T00:00:00"/>
    <s v="Dana"/>
    <s v="All"/>
    <s v="Yes"/>
    <n v="33"/>
    <s v="31-50 Years"/>
    <s v="Male"/>
    <s v="Married"/>
    <s v="IDP"/>
    <d v="2018-01-04T00:00:00"/>
    <n v="1"/>
    <n v="0"/>
    <s v="Yes"/>
    <n v="1"/>
    <n v="1"/>
    <n v="1"/>
    <s v="2"/>
    <n v="0"/>
    <s v="3"/>
    <n v="0"/>
    <n v="3"/>
    <n v="4"/>
    <n v="0"/>
    <n v="0"/>
    <n v="0"/>
    <n v="500"/>
    <n v="100"/>
    <n v="-400"/>
    <s v="المعونة الشهرية - عمل الزوج ان امكن"/>
    <m/>
    <s v="No services"/>
    <m/>
    <m/>
    <m/>
    <m/>
    <m/>
    <m/>
    <b v="1"/>
    <m/>
    <m/>
    <m/>
    <m/>
    <s v="No"/>
    <s v="مستوصف"/>
    <s v="Inaccessible due to cost"/>
    <m/>
    <m/>
    <m/>
    <b v="1"/>
    <m/>
    <m/>
    <m/>
    <m/>
    <m/>
    <m/>
    <m/>
    <s v="Yes"/>
    <s v="Yes"/>
    <s v="نعم زيادة الوعي"/>
    <s v="Yes"/>
    <s v="الوتس اب "/>
    <s v="Yes"/>
    <s v="Yes"/>
    <m/>
    <s v="Yes"/>
    <s v="Yes"/>
    <m/>
    <m/>
    <m/>
    <m/>
    <m/>
    <m/>
    <m/>
    <m/>
    <m/>
    <m/>
    <m/>
    <s v="Non communicable diseases (NCD) drugs (chronic, cardiac, diabetes, hyper-tension, asthma) Reproductive health medicines"/>
    <b v="1"/>
    <m/>
    <b v="1"/>
    <m/>
    <m/>
    <m/>
    <m/>
    <m/>
    <s v="No"/>
    <s v="Transportation issues"/>
    <m/>
    <m/>
    <m/>
    <b v="1"/>
    <m/>
    <m/>
    <m/>
    <m/>
    <s v="Public primary health care facility"/>
    <m/>
    <m/>
    <m/>
    <b v="1"/>
    <m/>
    <m/>
    <m/>
    <m/>
    <m/>
    <m/>
    <m/>
    <s v="Yes"/>
    <s v="New pregnancy"/>
    <m/>
    <m/>
    <m/>
    <m/>
    <m/>
    <m/>
    <b v="1"/>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No"/>
    <s v="لينمو بشكل جيد"/>
    <s v="High food prices/no money to buy"/>
    <m/>
    <b v="1"/>
    <m/>
    <m/>
    <m/>
    <m/>
    <m/>
    <m/>
    <s v="Yes"/>
    <m/>
    <s v="Yes"/>
    <s v="High food prices/no money to buy"/>
    <b v="1"/>
    <m/>
    <m/>
    <m/>
    <m/>
    <m/>
    <s v="No – my children don't need this"/>
    <s v="Yes"/>
    <s v="No"/>
    <m/>
    <m/>
    <s v="1"/>
    <s v="1"/>
    <s v="No"/>
    <s v="No - no difficulty"/>
    <s v="No - no difficulty"/>
    <m/>
    <m/>
    <m/>
    <m/>
    <m/>
    <m/>
    <m/>
    <m/>
    <m/>
    <m/>
    <m/>
    <m/>
    <m/>
    <s v="Problems sleeping Fear"/>
    <b v="1"/>
    <m/>
    <m/>
    <m/>
    <m/>
    <m/>
    <m/>
    <m/>
    <m/>
    <b v="1"/>
    <m/>
    <m/>
    <m/>
    <m/>
    <m/>
    <m/>
    <m/>
    <m/>
    <s v="Children"/>
    <m/>
    <m/>
    <b v="1"/>
    <m/>
    <s v="لانهم الاضعف"/>
    <s v="Has professional consultation"/>
    <m/>
    <m/>
    <m/>
    <m/>
    <b v="1"/>
    <m/>
    <m/>
    <m/>
    <m/>
    <m/>
    <m/>
    <s v="Stigma"/>
    <b v="1"/>
    <m/>
    <m/>
    <m/>
    <m/>
    <m/>
    <m/>
    <m/>
    <m/>
    <s v="Yes"/>
    <m/>
    <s v="Educational services"/>
    <m/>
    <b v="1"/>
    <m/>
    <m/>
    <m/>
    <m/>
    <m/>
    <m/>
    <s v="Due to transportation issues / far distance of facilities"/>
    <s v="Educational services Health services"/>
    <b v="1"/>
    <b v="1"/>
    <m/>
    <m/>
    <m/>
    <m/>
    <m/>
    <m/>
    <s v="due to transportation issues / far distance of facilities"/>
    <s v="Yes"/>
    <m/>
    <s v="Kidnapping School dropout Being orphaned or losing care"/>
    <b v="1"/>
    <m/>
    <m/>
    <b v="1"/>
    <m/>
    <m/>
    <m/>
    <m/>
    <m/>
    <m/>
    <b v="1"/>
    <m/>
    <m/>
    <m/>
    <m/>
    <m/>
    <m/>
    <m/>
    <m/>
    <s v="Relatives"/>
    <m/>
    <m/>
    <m/>
    <m/>
    <m/>
    <b v="1"/>
    <m/>
    <m/>
    <m/>
    <m/>
    <m/>
    <m/>
    <m/>
    <m/>
    <s v="Quraan Painting / re-creational activity Awareness / educational activities / psychosocial support"/>
    <m/>
    <b v="1"/>
    <m/>
    <b v="1"/>
    <b v="1"/>
    <m/>
    <m/>
    <m/>
    <m/>
    <s v="Orphans living in the community"/>
    <m/>
    <m/>
    <b v="1"/>
    <m/>
    <m/>
    <m/>
    <m/>
    <s v="Yes"/>
    <m/>
    <s v="Lack of transportation"/>
    <m/>
    <m/>
    <b v="1"/>
    <m/>
    <m/>
    <m/>
    <m/>
    <m/>
    <m/>
    <m/>
    <s v="No"/>
    <m/>
    <m/>
    <m/>
    <m/>
    <m/>
    <s v="No"/>
    <m/>
    <s v="uuid:8ea57931-55fc-4dbe-88aa-ad61093d231b"/>
    <n v="73157231"/>
    <s v="8ea57931-55fc-4dbe-88aa-ad61093d231b"/>
    <d v="2021-01-21T13:18:37"/>
    <n v="248"/>
    <m/>
    <n v="-1"/>
    <m/>
    <m/>
    <s v="202101191358"/>
    <n v="1554"/>
    <s v="nsenumerator"/>
    <n v="569832"/>
  </r>
  <r>
    <s v="2021-01-21T12:52:45.709+03:00"/>
    <s v="2021-01-21T13:13:25.959+03:00"/>
    <m/>
    <s v="نوره ضبع"/>
    <x v="1"/>
    <m/>
    <d v="2021-01-21T00:00:00"/>
    <s v="Dana"/>
    <s v="All"/>
    <s v="Yes"/>
    <n v="24"/>
    <s v="18-30 Years"/>
    <s v="Male"/>
    <s v="Married"/>
    <s v="IDP"/>
    <d v="2018-01-17T00:00:00"/>
    <n v="0"/>
    <n v="0"/>
    <s v="Yes"/>
    <n v="0"/>
    <n v="0"/>
    <n v="2"/>
    <s v="2"/>
    <n v="1"/>
    <s v="3"/>
    <n v="0"/>
    <n v="3"/>
    <n v="5"/>
    <n v="0"/>
    <n v="0"/>
    <n v="1"/>
    <n v="700"/>
    <n v="100"/>
    <n v="-600"/>
    <s v="عمل الزوج"/>
    <m/>
    <s v="Primary health care facility"/>
    <m/>
    <b v="1"/>
    <m/>
    <m/>
    <m/>
    <m/>
    <m/>
    <m/>
    <n v="30"/>
    <s v="Motorcycle"/>
    <m/>
    <s v="No"/>
    <s v="مستوصف"/>
    <s v="Inaccessible due to security risks"/>
    <m/>
    <m/>
    <m/>
    <m/>
    <b v="1"/>
    <m/>
    <m/>
    <m/>
    <m/>
    <m/>
    <m/>
    <s v="Yes"/>
    <s v="Yes"/>
    <s v="زيادة الوعي"/>
    <s v="No"/>
    <m/>
    <s v="No"/>
    <m/>
    <m/>
    <m/>
    <m/>
    <m/>
    <m/>
    <m/>
    <m/>
    <m/>
    <m/>
    <m/>
    <m/>
    <m/>
    <m/>
    <m/>
    <s v="Pediatric medicine"/>
    <m/>
    <b v="1"/>
    <m/>
    <m/>
    <m/>
    <m/>
    <m/>
    <m/>
    <s v="Do not know"/>
    <m/>
    <m/>
    <m/>
    <m/>
    <m/>
    <m/>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b v="1"/>
    <b v="1"/>
    <b v="1"/>
    <m/>
    <m/>
    <m/>
    <m/>
    <m/>
    <m/>
    <m/>
    <m/>
    <m/>
    <m/>
    <m/>
    <m/>
    <m/>
    <m/>
    <m/>
    <s v="Adult Men"/>
    <m/>
    <b v="1"/>
    <m/>
    <m/>
    <s v="هو الكسؤول عن تلبية احتياج العائلة"/>
    <s v="Prayer"/>
    <m/>
    <m/>
    <m/>
    <b v="1"/>
    <m/>
    <m/>
    <m/>
    <m/>
    <m/>
    <m/>
    <m/>
    <s v="Stigma"/>
    <b v="1"/>
    <m/>
    <m/>
    <m/>
    <m/>
    <m/>
    <m/>
    <m/>
    <m/>
    <s v="Yes"/>
    <m/>
    <s v="Educational services"/>
    <m/>
    <b v="1"/>
    <m/>
    <m/>
    <m/>
    <m/>
    <m/>
    <m/>
    <s v="Due to transportation issues / far distance of facilities"/>
    <s v="Educational services"/>
    <m/>
    <b v="1"/>
    <m/>
    <m/>
    <m/>
    <m/>
    <m/>
    <m/>
    <s v="due to transportation issues / far distance of facilities"/>
    <s v="No"/>
    <s v="بسبب الوضع الامني"/>
    <s v="Kidnapping"/>
    <b v="1"/>
    <m/>
    <m/>
    <m/>
    <m/>
    <m/>
    <m/>
    <m/>
    <m/>
    <m/>
    <m/>
    <m/>
    <m/>
    <m/>
    <m/>
    <m/>
    <m/>
    <m/>
    <m/>
    <s v="Relatives"/>
    <m/>
    <m/>
    <m/>
    <m/>
    <m/>
    <b v="1"/>
    <m/>
    <m/>
    <m/>
    <m/>
    <m/>
    <m/>
    <m/>
    <m/>
    <s v="Quraan Awareness / educational activities / psychosocial support"/>
    <m/>
    <b v="1"/>
    <m/>
    <m/>
    <b v="1"/>
    <m/>
    <m/>
    <m/>
    <m/>
    <s v="Orphans living in the community"/>
    <m/>
    <m/>
    <b v="1"/>
    <m/>
    <m/>
    <m/>
    <m/>
    <s v="Yes"/>
    <m/>
    <s v="Lack of transportation Security problems"/>
    <m/>
    <b v="1"/>
    <b v="1"/>
    <m/>
    <m/>
    <m/>
    <m/>
    <m/>
    <m/>
    <m/>
    <s v="No"/>
    <m/>
    <m/>
    <m/>
    <m/>
    <m/>
    <s v="No"/>
    <m/>
    <s v="uuid:c98d6117-63ac-49e1-b621-026906cccf92"/>
    <n v="73157233"/>
    <s v="c98d6117-63ac-49e1-b621-026906cccf92"/>
    <d v="2021-01-21T13:18:38"/>
    <n v="249"/>
    <m/>
    <n v="-1"/>
    <m/>
    <m/>
    <s v="202101191358"/>
    <n v="1240"/>
    <s v="nsenumerator"/>
    <n v="569832"/>
  </r>
  <r>
    <s v="2021-01-21T13:42:19.451+03:00"/>
    <s v="2021-01-21T14:03:56.368+03:00"/>
    <m/>
    <s v="نوره ضبع"/>
    <x v="1"/>
    <m/>
    <d v="2021-01-21T00:00:00"/>
    <s v="Dana"/>
    <s v="All"/>
    <s v="Yes"/>
    <n v="40"/>
    <s v="31-50 Years"/>
    <s v="Male"/>
    <s v="Married"/>
    <s v="IDP"/>
    <d v="2013-01-18T00:00:00"/>
    <n v="0"/>
    <n v="0"/>
    <s v="Yes"/>
    <n v="0"/>
    <n v="0"/>
    <n v="2"/>
    <s v="2"/>
    <n v="2"/>
    <s v="4"/>
    <n v="3"/>
    <n v="7"/>
    <n v="10"/>
    <n v="0"/>
    <n v="0"/>
    <n v="0"/>
    <n v="1000"/>
    <n v="200"/>
    <n v="-800"/>
    <s v="عمل الزوج"/>
    <m/>
    <s v="Primary health care facility"/>
    <m/>
    <b v="1"/>
    <m/>
    <m/>
    <m/>
    <m/>
    <m/>
    <m/>
    <n v="30"/>
    <s v="Motorcycle"/>
    <m/>
    <s v="No"/>
    <s v="مستوصف - نقطة طبية"/>
    <s v="Inaccessible due to cost"/>
    <m/>
    <m/>
    <m/>
    <b v="1"/>
    <m/>
    <m/>
    <m/>
    <m/>
    <m/>
    <m/>
    <m/>
    <s v="Yes"/>
    <s v="Yes"/>
    <s v="زيادة الوعي وتعليمات"/>
    <s v="No"/>
    <m/>
    <s v="Yes"/>
    <s v="Yes"/>
    <m/>
    <s v="Yes"/>
    <s v="Yes"/>
    <m/>
    <m/>
    <m/>
    <m/>
    <m/>
    <m/>
    <m/>
    <m/>
    <m/>
    <m/>
    <m/>
    <s v="Pediatric medicine Antibiotic"/>
    <m/>
    <b v="1"/>
    <m/>
    <b v="1"/>
    <m/>
    <m/>
    <m/>
    <m/>
    <s v="Yes"/>
    <m/>
    <m/>
    <m/>
    <m/>
    <m/>
    <m/>
    <m/>
    <m/>
    <m/>
    <s v="Public primary health care facility"/>
    <m/>
    <m/>
    <m/>
    <b v="1"/>
    <m/>
    <m/>
    <m/>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Anger Hopelessness"/>
    <m/>
    <b v="1"/>
    <m/>
    <m/>
    <m/>
    <m/>
    <m/>
    <m/>
    <b v="1"/>
    <m/>
    <m/>
    <m/>
    <m/>
    <m/>
    <m/>
    <m/>
    <m/>
    <m/>
    <s v="Adult Women"/>
    <b v="1"/>
    <m/>
    <m/>
    <m/>
    <s v="الفئة الضعيفة"/>
    <s v="Speaking to a family member"/>
    <b v="1"/>
    <m/>
    <m/>
    <m/>
    <m/>
    <m/>
    <m/>
    <m/>
    <m/>
    <m/>
    <m/>
    <s v="Stigma"/>
    <b v="1"/>
    <m/>
    <m/>
    <m/>
    <m/>
    <m/>
    <m/>
    <m/>
    <m/>
    <s v="Yes"/>
    <m/>
    <s v="Educational services Health services"/>
    <b v="1"/>
    <b v="1"/>
    <m/>
    <m/>
    <m/>
    <m/>
    <m/>
    <m/>
    <s v="Due to transportation issues / far distance of facilities"/>
    <s v="Educational services"/>
    <m/>
    <b v="1"/>
    <m/>
    <m/>
    <m/>
    <m/>
    <m/>
    <m/>
    <s v="due to lack of security"/>
    <s v="No"/>
    <s v="الوضع الامني"/>
    <s v="Kidnapping School dropout"/>
    <b v="1"/>
    <m/>
    <m/>
    <b v="1"/>
    <m/>
    <m/>
    <m/>
    <m/>
    <m/>
    <m/>
    <m/>
    <m/>
    <m/>
    <m/>
    <m/>
    <m/>
    <m/>
    <m/>
    <m/>
    <s v="Relatives"/>
    <m/>
    <m/>
    <m/>
    <m/>
    <m/>
    <b v="1"/>
    <m/>
    <m/>
    <m/>
    <m/>
    <m/>
    <m/>
    <m/>
    <m/>
    <s v="Quraan Awareness / educational activities / psychosocial support Entertainement activities"/>
    <m/>
    <b v="1"/>
    <m/>
    <m/>
    <b v="1"/>
    <b v="1"/>
    <m/>
    <m/>
    <m/>
    <s v="Orphans living in the community"/>
    <m/>
    <m/>
    <b v="1"/>
    <m/>
    <m/>
    <m/>
    <m/>
    <s v="Yes"/>
    <m/>
    <s v="Security problems Lack of transportation"/>
    <m/>
    <b v="1"/>
    <b v="1"/>
    <m/>
    <m/>
    <m/>
    <m/>
    <m/>
    <m/>
    <m/>
    <s v="No"/>
    <m/>
    <m/>
    <s v="No"/>
    <m/>
    <m/>
    <s v="No"/>
    <m/>
    <s v="uuid:bab6c696-fa91-4de2-b2fc-f34985943458"/>
    <n v="73157235"/>
    <s v="bab6c696-fa91-4de2-b2fc-f34985943458"/>
    <d v="2021-01-21T13:18:39"/>
    <n v="250"/>
    <m/>
    <n v="-1"/>
    <m/>
    <m/>
    <s v="202101191358"/>
    <n v="1297"/>
    <s v="nsenumerator"/>
    <n v="569832"/>
  </r>
  <r>
    <s v="2021-01-21T10:45:52.929+03:00"/>
    <s v="2021-01-25T18:27:18.277+02:00"/>
    <s v="4.362098935183894"/>
    <s v="افراح الحجازي"/>
    <x v="1"/>
    <m/>
    <d v="2021-01-21T00:00:00"/>
    <s v="Salqin"/>
    <s v="All"/>
    <s v="Yes"/>
    <n v="20"/>
    <s v="18-30 Years"/>
    <s v="Male"/>
    <s v="Married"/>
    <s v="IDP"/>
    <d v="2016-04-08T00:00:00"/>
    <n v="1"/>
    <n v="0"/>
    <s v="Yes"/>
    <n v="1"/>
    <n v="0"/>
    <n v="1"/>
    <s v="1"/>
    <n v="1"/>
    <s v="3"/>
    <n v="0"/>
    <n v="3"/>
    <n v="5"/>
    <n v="1"/>
    <n v="1"/>
    <n v="0"/>
    <n v="500"/>
    <n v="150"/>
    <n v="-350"/>
    <s v="فاعل خير"/>
    <m/>
    <s v="No services"/>
    <m/>
    <m/>
    <m/>
    <m/>
    <m/>
    <m/>
    <b v="1"/>
    <m/>
    <m/>
    <m/>
    <m/>
    <s v="No"/>
    <s v="Do not know"/>
    <s v="Some types of medicines are not available in the market Inaccessible due to cost"/>
    <b v="1"/>
    <m/>
    <m/>
    <b v="1"/>
    <m/>
    <m/>
    <m/>
    <m/>
    <m/>
    <m/>
    <m/>
    <s v="Yes"/>
    <s v="Yes"/>
    <s v="جاء فريق سيما وتحدث عن الكورونة وطرق الوقاية"/>
    <s v="No"/>
    <m/>
    <s v="Yes"/>
    <s v="Yes"/>
    <m/>
    <s v="Yes"/>
    <s v="Yes"/>
    <m/>
    <m/>
    <m/>
    <m/>
    <m/>
    <m/>
    <m/>
    <m/>
    <m/>
    <m/>
    <m/>
    <s v="Non communicable diseases (NCD) drugs (chronic, cardiac, diabetes, hyper-tension, asthma) Pediatric medicine Other"/>
    <b v="1"/>
    <b v="1"/>
    <m/>
    <m/>
    <b v="1"/>
    <m/>
    <m/>
    <s v="ادوية  نيتروفان"/>
    <s v="Yes"/>
    <m/>
    <m/>
    <m/>
    <m/>
    <m/>
    <m/>
    <m/>
    <m/>
    <m/>
    <s v="Hospital for surgery/ C-section Hospital for normal delivery"/>
    <m/>
    <m/>
    <m/>
    <m/>
    <m/>
    <b v="1"/>
    <b v="1"/>
    <m/>
    <m/>
    <m/>
    <m/>
    <s v="Yes"/>
    <s v="Not enough milk"/>
    <m/>
    <m/>
    <m/>
    <b v="1"/>
    <m/>
    <m/>
    <m/>
    <m/>
    <m/>
    <m/>
    <s v="No – there is nothing like this in my community"/>
    <m/>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Other Market is too far"/>
    <m/>
    <b v="1"/>
    <b v="1"/>
    <m/>
    <m/>
    <m/>
    <b v="1"/>
    <s v="لا يوجد مال"/>
    <s v="Yes"/>
    <m/>
    <s v="Yes"/>
    <s v="High food prices/no money to buy Market is too far"/>
    <b v="1"/>
    <b v="1"/>
    <m/>
    <m/>
    <m/>
    <m/>
    <s v="No – my children don't need this"/>
    <s v="No"/>
    <s v="No"/>
    <m/>
    <m/>
    <s v="0"/>
    <s v="1"/>
    <s v="No"/>
    <s v="No - no difficulty"/>
    <s v="No - no difficulty"/>
    <m/>
    <m/>
    <m/>
    <m/>
    <m/>
    <m/>
    <m/>
    <m/>
    <m/>
    <m/>
    <m/>
    <m/>
    <m/>
    <s v="Sadness"/>
    <m/>
    <m/>
    <b v="1"/>
    <m/>
    <m/>
    <m/>
    <m/>
    <m/>
    <m/>
    <m/>
    <m/>
    <m/>
    <m/>
    <m/>
    <m/>
    <m/>
    <m/>
    <m/>
    <s v="Adult Women Adult Men Children"/>
    <b v="1"/>
    <b v="1"/>
    <b v="1"/>
    <m/>
    <s v="بسبب النزوح"/>
    <s v="Other Prayer Speaking to a family member Speaking to a friend"/>
    <b v="1"/>
    <b v="1"/>
    <m/>
    <b v="1"/>
    <m/>
    <m/>
    <m/>
    <m/>
    <m/>
    <b v="1"/>
    <s v="العمل"/>
    <s v="Stigma Lack of awareness of the services"/>
    <b v="1"/>
    <m/>
    <m/>
    <m/>
    <b v="1"/>
    <m/>
    <m/>
    <m/>
    <m/>
    <s v="Yes"/>
    <m/>
    <s v="Educational services Skills building services"/>
    <m/>
    <b v="1"/>
    <b v="1"/>
    <m/>
    <m/>
    <m/>
    <m/>
    <m/>
    <m/>
    <s v="Educational services Health services Skills building services"/>
    <b v="1"/>
    <b v="1"/>
    <b v="1"/>
    <m/>
    <m/>
    <m/>
    <m/>
    <m/>
    <m/>
    <s v="No"/>
    <s v="لا يوجد أمان"/>
    <s v="Child labour"/>
    <m/>
    <m/>
    <m/>
    <m/>
    <b v="1"/>
    <m/>
    <m/>
    <m/>
    <m/>
    <m/>
    <m/>
    <m/>
    <m/>
    <m/>
    <m/>
    <m/>
    <m/>
    <m/>
    <s v="يعملون في قطاف الزيتون"/>
    <s v="Parents Relatives"/>
    <m/>
    <m/>
    <m/>
    <m/>
    <b v="1"/>
    <b v="1"/>
    <m/>
    <m/>
    <m/>
    <m/>
    <m/>
    <m/>
    <m/>
    <m/>
    <s v="Sport activity Quraan Painting / re-creational activity Entertainement activities"/>
    <b v="1"/>
    <b v="1"/>
    <m/>
    <b v="1"/>
    <m/>
    <b v="1"/>
    <m/>
    <m/>
    <m/>
    <s v="No, none of these"/>
    <m/>
    <m/>
    <m/>
    <m/>
    <m/>
    <b v="1"/>
    <m/>
    <s v="Yes"/>
    <m/>
    <s v="No services"/>
    <m/>
    <m/>
    <m/>
    <m/>
    <m/>
    <b v="1"/>
    <m/>
    <m/>
    <m/>
    <m/>
    <s v="No"/>
    <m/>
    <m/>
    <m/>
    <m/>
    <m/>
    <s v="No"/>
    <m/>
    <s v="uuid:53967a65-e2d3-4b71-818c-ea54dc903c93"/>
    <n v="73157544"/>
    <s v="53967a65-e2d3-4b71-818c-ea54dc903c93"/>
    <d v="2021-01-21T13:27:34"/>
    <n v="251"/>
    <m/>
    <n v="-1"/>
    <m/>
    <m/>
    <s v="202101191358"/>
    <n v="373286"/>
    <s v="nsenumerator"/>
    <n v="569832"/>
  </r>
  <r>
    <s v="2021-01-21T09:54:47.936+02:00"/>
    <s v="2021-01-21T10:42:32.749+02:00"/>
    <m/>
    <s v="محمد بلال"/>
    <x v="1"/>
    <m/>
    <d v="2021-01-21T00:00:00"/>
    <s v="Salqin"/>
    <s v="All"/>
    <s v="Yes"/>
    <n v="42"/>
    <s v="31-50 Years"/>
    <s v="Female"/>
    <s v="Married"/>
    <s v="IDP"/>
    <d v="2018-01-10T00:00:00"/>
    <n v="1"/>
    <n v="1"/>
    <s v="Yes"/>
    <n v="0"/>
    <n v="1"/>
    <n v="1"/>
    <s v="2"/>
    <n v="1"/>
    <s v="3"/>
    <n v="0"/>
    <n v="3"/>
    <n v="8"/>
    <n v="1"/>
    <n v="0"/>
    <n v="0"/>
    <n v="700"/>
    <n v="100"/>
    <n v="-600"/>
    <s v="المواد الاغاثية"/>
    <m/>
    <s v="Hospital"/>
    <b v="1"/>
    <m/>
    <m/>
    <m/>
    <m/>
    <m/>
    <m/>
    <m/>
    <n v="10"/>
    <s v="Walking"/>
    <m/>
    <s v="No"/>
    <s v="مشفى توليد / مشفى جراحي / مشفى عيون"/>
    <s v="Inaccessible due to cost Not available in the market at all"/>
    <m/>
    <m/>
    <b v="1"/>
    <b v="1"/>
    <m/>
    <m/>
    <m/>
    <m/>
    <m/>
    <m/>
    <m/>
    <s v="Yes"/>
    <s v="Yes"/>
    <s v="التوعية حول مخاطر كورونا واساليب الوقاية"/>
    <s v="No"/>
    <m/>
    <s v="Yes"/>
    <s v="No"/>
    <s v="Self-treated at home or brought medicine from pharmacy"/>
    <m/>
    <m/>
    <m/>
    <m/>
    <m/>
    <m/>
    <m/>
    <m/>
    <m/>
    <m/>
    <m/>
    <m/>
    <m/>
    <s v="Reproductive health medicines Pediatric medicine Non communicable diseases (NCD) drugs (chronic, cardiac, diabetes, hyper-tension, asthma) Antibiotic"/>
    <b v="1"/>
    <b v="1"/>
    <b v="1"/>
    <b v="1"/>
    <m/>
    <m/>
    <m/>
    <m/>
    <s v="No"/>
    <s v="Financial issues"/>
    <m/>
    <b v="1"/>
    <m/>
    <m/>
    <m/>
    <m/>
    <m/>
    <m/>
    <s v="Hospital for surgery/ C-section"/>
    <m/>
    <m/>
    <m/>
    <m/>
    <m/>
    <m/>
    <b v="1"/>
    <m/>
    <m/>
    <m/>
    <m/>
    <m/>
    <m/>
    <m/>
    <m/>
    <m/>
    <m/>
    <m/>
    <m/>
    <m/>
    <m/>
    <m/>
    <m/>
    <s v="No – there is nothing like this in my community"/>
    <m/>
    <m/>
    <m/>
    <s v="Fruit (all types) Eggs Condiments (spices, tea, coffee, sauces etc) or other miscellaneous food"/>
    <m/>
    <m/>
    <m/>
    <b v="1"/>
    <m/>
    <m/>
    <m/>
    <b v="1"/>
    <m/>
    <m/>
    <b v="1"/>
    <n v="3"/>
    <s v="not divers"/>
    <s v="Fruit (all types) Eggs Condiments (spices, tea, coffee, sauces etc) or other miscellaneous food"/>
    <m/>
    <m/>
    <m/>
    <b v="1"/>
    <m/>
    <m/>
    <m/>
    <b v="1"/>
    <m/>
    <m/>
    <b v="1"/>
    <n v="3"/>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Anger Sadness moodwings Econimic Anxiety Conflict within community"/>
    <m/>
    <b v="1"/>
    <b v="1"/>
    <b v="1"/>
    <b v="1"/>
    <b v="1"/>
    <m/>
    <m/>
    <m/>
    <m/>
    <b v="1"/>
    <m/>
    <m/>
    <m/>
    <m/>
    <m/>
    <m/>
    <m/>
    <s v="Elderly"/>
    <m/>
    <m/>
    <m/>
    <b v="1"/>
    <s v="التفكير الزائد بالعائلة "/>
    <s v="Prayer Speaking to a family member Smoking"/>
    <b v="1"/>
    <m/>
    <m/>
    <b v="1"/>
    <m/>
    <m/>
    <b v="1"/>
    <m/>
    <m/>
    <m/>
    <m/>
    <s v="Stigma"/>
    <b v="1"/>
    <m/>
    <m/>
    <m/>
    <m/>
    <m/>
    <m/>
    <m/>
    <m/>
    <s v="Yes"/>
    <m/>
    <s v="Educational services Skills building services Extracurricular activities/women &amp; girls centers"/>
    <m/>
    <b v="1"/>
    <b v="1"/>
    <b v="1"/>
    <m/>
    <m/>
    <m/>
    <m/>
    <m/>
    <s v="Extracurricular activities/women &amp; girls centers"/>
    <m/>
    <m/>
    <m/>
    <b v="1"/>
    <m/>
    <m/>
    <m/>
    <m/>
    <s v="due to cultural factors / Father or husband does not allow them"/>
    <s v="Yes"/>
    <m/>
    <s v="School dropout Kidnapping Desire to join armed groups Begging Child labour Being orphaned or losing care Physical or psychological disabilities due to the war Psychological stress"/>
    <b v="1"/>
    <m/>
    <b v="1"/>
    <b v="1"/>
    <b v="1"/>
    <b v="1"/>
    <m/>
    <m/>
    <m/>
    <m/>
    <b v="1"/>
    <m/>
    <b v="1"/>
    <b v="1"/>
    <m/>
    <m/>
    <m/>
    <m/>
    <s v="عامل يومية"/>
    <s v="Parents"/>
    <m/>
    <m/>
    <m/>
    <m/>
    <b v="1"/>
    <m/>
    <m/>
    <m/>
    <m/>
    <m/>
    <m/>
    <m/>
    <m/>
    <m/>
    <s v="Quraan Awareness / educational activities / psychosocial support Hand crafts Sport activity"/>
    <b v="1"/>
    <b v="1"/>
    <b v="1"/>
    <m/>
    <b v="1"/>
    <m/>
    <m/>
    <m/>
    <m/>
    <s v="Orphans living in the community Children who have been associated with fighting forces"/>
    <m/>
    <m/>
    <b v="1"/>
    <m/>
    <b v="1"/>
    <m/>
    <m/>
    <s v="No"/>
    <s v="Too young to enroll in school"/>
    <s v="Security problems Distrust of staff or their activities"/>
    <m/>
    <b v="1"/>
    <m/>
    <m/>
    <b v="1"/>
    <m/>
    <m/>
    <m/>
    <m/>
    <m/>
    <s v="No"/>
    <m/>
    <m/>
    <m/>
    <m/>
    <m/>
    <s v="No"/>
    <m/>
    <s v="uuid:c719bfb3-f056-45ad-9ebb-c8e9b1972e94"/>
    <n v="73157546"/>
    <s v="c719bfb3-f056-45ad-9ebb-c8e9b1972e94"/>
    <d v="2021-01-21T13:27:35"/>
    <n v="252"/>
    <m/>
    <n v="-1"/>
    <m/>
    <m/>
    <s v="202101191358"/>
    <n v="2865"/>
    <s v="nsenumerator"/>
    <n v="569832"/>
  </r>
  <r>
    <s v="2021-01-21T12:51:25.202+03:00"/>
    <s v="2021-01-21T13:24:23.307+03:00"/>
    <m/>
    <s v="افراح الحجازي "/>
    <x v="1"/>
    <m/>
    <d v="2021-01-21T00:00:00"/>
    <s v="Salqin"/>
    <s v="All"/>
    <s v="Yes"/>
    <n v="30"/>
    <s v="18-30 Years"/>
    <s v="Male"/>
    <s v="Married"/>
    <s v="IDP"/>
    <d v="2019-01-21T00:00:00"/>
    <n v="1"/>
    <n v="0"/>
    <s v="Yes"/>
    <n v="0"/>
    <n v="2"/>
    <n v="2"/>
    <s v="4"/>
    <n v="4"/>
    <s v="8"/>
    <n v="0"/>
    <n v="8"/>
    <n v="10"/>
    <n v="0"/>
    <n v="0"/>
    <n v="1"/>
    <n v="600"/>
    <n v="100"/>
    <n v="-500"/>
    <s v="تجارة "/>
    <m/>
    <s v="Primary health care facility"/>
    <m/>
    <b v="1"/>
    <m/>
    <m/>
    <m/>
    <m/>
    <m/>
    <m/>
    <n v="30"/>
    <s v="Walking"/>
    <m/>
    <s v="Yes"/>
    <s v="Do not know"/>
    <s v="Some types of medicines are not available in the market"/>
    <b v="1"/>
    <m/>
    <m/>
    <m/>
    <m/>
    <m/>
    <m/>
    <m/>
    <m/>
    <m/>
    <m/>
    <s v="Do not know"/>
    <m/>
    <m/>
    <m/>
    <m/>
    <s v="Yes"/>
    <s v="Yes"/>
    <m/>
    <s v="Yes"/>
    <s v="Yes"/>
    <m/>
    <m/>
    <m/>
    <m/>
    <m/>
    <m/>
    <m/>
    <m/>
    <m/>
    <m/>
    <m/>
    <s v="Pediatric medicine Antibiotic Non communicable diseases (NCD) drugs (chronic, cardiac, diabetes, hyper-tension, asthma)"/>
    <b v="1"/>
    <b v="1"/>
    <m/>
    <b v="1"/>
    <m/>
    <m/>
    <m/>
    <m/>
    <s v="Yes"/>
    <m/>
    <m/>
    <m/>
    <m/>
    <m/>
    <m/>
    <m/>
    <m/>
    <m/>
    <s v="Hospital for surgery/ C-section"/>
    <m/>
    <m/>
    <m/>
    <m/>
    <m/>
    <m/>
    <b v="1"/>
    <m/>
    <m/>
    <m/>
    <m/>
    <m/>
    <m/>
    <m/>
    <m/>
    <m/>
    <m/>
    <m/>
    <m/>
    <m/>
    <m/>
    <m/>
    <m/>
    <s v="Yes – I have"/>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Fruit (all types)"/>
    <b v="1"/>
    <m/>
    <m/>
    <b v="1"/>
    <m/>
    <m/>
    <m/>
    <m/>
    <m/>
    <b v="1"/>
    <b v="1"/>
    <n v="4"/>
    <s v="diverse"/>
    <s v="Yes"/>
    <m/>
    <s v="High food prices/no money to buy Market is too far"/>
    <m/>
    <b v="1"/>
    <b v="1"/>
    <m/>
    <m/>
    <m/>
    <m/>
    <m/>
    <s v="Yes"/>
    <m/>
    <s v="Do not know"/>
    <m/>
    <m/>
    <m/>
    <m/>
    <m/>
    <m/>
    <m/>
    <s v="No – my children don't need this"/>
    <s v="Yes"/>
    <m/>
    <m/>
    <m/>
    <s v="2"/>
    <s v="1"/>
    <s v="No"/>
    <s v="No - no difficulty"/>
    <s v="No - no difficulty"/>
    <m/>
    <m/>
    <m/>
    <m/>
    <m/>
    <m/>
    <m/>
    <m/>
    <m/>
    <m/>
    <m/>
    <m/>
    <m/>
    <s v="Anger Sadness Hopelessness"/>
    <m/>
    <b v="1"/>
    <b v="1"/>
    <m/>
    <m/>
    <m/>
    <m/>
    <m/>
    <b v="1"/>
    <m/>
    <m/>
    <m/>
    <m/>
    <m/>
    <m/>
    <m/>
    <m/>
    <m/>
    <s v="Children"/>
    <m/>
    <m/>
    <b v="1"/>
    <m/>
    <s v="بسبب النزوح والخوف"/>
    <s v="Prayer"/>
    <m/>
    <m/>
    <m/>
    <b v="1"/>
    <m/>
    <m/>
    <m/>
    <m/>
    <m/>
    <m/>
    <m/>
    <s v="Stigma"/>
    <b v="1"/>
    <m/>
    <m/>
    <m/>
    <m/>
    <m/>
    <m/>
    <m/>
    <m/>
    <s v="Yes"/>
    <m/>
    <s v="Health services Educational services Skills building services Extracurricular activities/women &amp; girls centers"/>
    <b v="1"/>
    <b v="1"/>
    <b v="1"/>
    <b v="1"/>
    <m/>
    <m/>
    <m/>
    <m/>
    <m/>
    <s v="Health services Educational services Skills building services"/>
    <b v="1"/>
    <b v="1"/>
    <b v="1"/>
    <m/>
    <m/>
    <m/>
    <m/>
    <m/>
    <m/>
    <s v="No"/>
    <s v="لا يوجد أمان  وخوف من الخطف"/>
    <s v="Kidnapping Desire to join armed groups School dropout Child labour Physical abuse"/>
    <b v="1"/>
    <m/>
    <b v="1"/>
    <b v="1"/>
    <b v="1"/>
    <m/>
    <m/>
    <b v="1"/>
    <m/>
    <m/>
    <m/>
    <m/>
    <m/>
    <m/>
    <m/>
    <m/>
    <m/>
    <m/>
    <s v="في الحدادة"/>
    <s v="Parents"/>
    <m/>
    <m/>
    <m/>
    <m/>
    <b v="1"/>
    <m/>
    <m/>
    <m/>
    <m/>
    <m/>
    <m/>
    <m/>
    <m/>
    <m/>
    <s v="Sport activity Entertainement activities Quraan Hand crafts"/>
    <b v="1"/>
    <b v="1"/>
    <b v="1"/>
    <m/>
    <m/>
    <b v="1"/>
    <m/>
    <m/>
    <m/>
    <s v="Orphans living in the community Child-headed households Children who have been associated with fighting forces"/>
    <m/>
    <m/>
    <b v="1"/>
    <b v="1"/>
    <b v="1"/>
    <m/>
    <m/>
    <s v="No"/>
    <s v="Lack of school / training centers"/>
    <s v="Lack of awareness Lack of transportation"/>
    <b v="1"/>
    <m/>
    <b v="1"/>
    <m/>
    <m/>
    <m/>
    <m/>
    <m/>
    <m/>
    <m/>
    <s v="No"/>
    <m/>
    <m/>
    <m/>
    <m/>
    <m/>
    <s v="No"/>
    <m/>
    <s v="uuid:a91e76cc-3ab9-48a8-a290-c659f1565168"/>
    <n v="73157547"/>
    <s v="a91e76cc-3ab9-48a8-a290-c659f1565168"/>
    <d v="2021-01-21T13:27:35"/>
    <n v="253"/>
    <m/>
    <n v="-1"/>
    <m/>
    <m/>
    <s v="202101191358"/>
    <n v="1978"/>
    <s v="nsenumerator"/>
    <n v="569832"/>
  </r>
  <r>
    <s v="2021-01-21T10:55:46.648+02:00"/>
    <s v="2021-01-21T11:31:57.099+02:00"/>
    <m/>
    <s v="محمد بلال"/>
    <x v="1"/>
    <m/>
    <d v="2021-01-21T00:00:00"/>
    <s v="Salqin"/>
    <s v="All"/>
    <s v="Yes"/>
    <n v="61"/>
    <s v="Elderly&gt;60"/>
    <s v="Female"/>
    <s v="Married"/>
    <s v="IDP"/>
    <d v="2019-01-14T00:00:00"/>
    <n v="2"/>
    <n v="1"/>
    <s v="Yes"/>
    <n v="1"/>
    <n v="2"/>
    <n v="6"/>
    <s v="8"/>
    <n v="7"/>
    <s v="16"/>
    <n v="0"/>
    <n v="16"/>
    <n v="30"/>
    <n v="0"/>
    <n v="0"/>
    <n v="0"/>
    <n v="3500"/>
    <n v="700"/>
    <n v="-2800"/>
    <s v="معونة المنظمات"/>
    <m/>
    <s v="Hospital"/>
    <b v="1"/>
    <m/>
    <m/>
    <m/>
    <m/>
    <m/>
    <m/>
    <m/>
    <n v="10"/>
    <s v="Motorcycle"/>
    <m/>
    <s v="No"/>
    <s v="مستوصف جوال "/>
    <s v="Other, specify Inaccessible due to cost"/>
    <m/>
    <m/>
    <m/>
    <b v="1"/>
    <m/>
    <m/>
    <m/>
    <b v="1"/>
    <m/>
    <m/>
    <s v="لا يقدمون الأدوية المجانية فقط راشيتات طبية"/>
    <s v="Yes"/>
    <s v="Yes"/>
    <s v="اساليب الوقاية حول كورونا"/>
    <s v="No"/>
    <m/>
    <s v="No"/>
    <m/>
    <m/>
    <m/>
    <m/>
    <m/>
    <m/>
    <m/>
    <m/>
    <m/>
    <m/>
    <m/>
    <m/>
    <m/>
    <m/>
    <m/>
    <s v="Non communicable diseases (NCD) drugs (chronic, cardiac, diabetes, hyper-tension, asthma)"/>
    <b v="1"/>
    <m/>
    <m/>
    <m/>
    <m/>
    <m/>
    <m/>
    <m/>
    <s v="Yes"/>
    <m/>
    <m/>
    <m/>
    <m/>
    <m/>
    <m/>
    <m/>
    <m/>
    <m/>
    <s v="Hospital for surgery/ C-section"/>
    <m/>
    <m/>
    <m/>
    <m/>
    <m/>
    <m/>
    <b v="1"/>
    <m/>
    <m/>
    <m/>
    <m/>
    <s v="Yes"/>
    <s v="Not enough milk"/>
    <m/>
    <m/>
    <m/>
    <b v="1"/>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s v="not divers"/>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s v="diverse"/>
    <s v="Yes"/>
    <m/>
    <s v="High food prices/no money to buy"/>
    <m/>
    <b v="1"/>
    <m/>
    <m/>
    <m/>
    <m/>
    <m/>
    <m/>
    <s v="Yes"/>
    <m/>
    <s v="Yes"/>
    <s v="High food prices/no money to buy"/>
    <b v="1"/>
    <m/>
    <m/>
    <m/>
    <m/>
    <m/>
    <s v="Yes"/>
    <s v="No"/>
    <s v="No"/>
    <m/>
    <m/>
    <s v="2"/>
    <s v="2"/>
    <s v="Yes"/>
    <m/>
    <m/>
    <s v="No – it's a minor injury"/>
    <s v="Yes"/>
    <s v="Do not know"/>
    <m/>
    <m/>
    <m/>
    <m/>
    <m/>
    <b v="1"/>
    <m/>
    <m/>
    <s v="No, not needed"/>
    <m/>
    <s v="Sadness Problems Concentrating"/>
    <m/>
    <m/>
    <b v="1"/>
    <m/>
    <m/>
    <m/>
    <m/>
    <m/>
    <m/>
    <m/>
    <m/>
    <m/>
    <b v="1"/>
    <m/>
    <m/>
    <m/>
    <m/>
    <m/>
    <s v="Children"/>
    <m/>
    <m/>
    <b v="1"/>
    <m/>
    <s v="غياب مقدم الرعاية"/>
    <s v="Prayer Speaking to a family member"/>
    <b v="1"/>
    <m/>
    <m/>
    <b v="1"/>
    <m/>
    <m/>
    <m/>
    <m/>
    <m/>
    <m/>
    <m/>
    <s v="No obstacles"/>
    <m/>
    <m/>
    <m/>
    <m/>
    <m/>
    <m/>
    <m/>
    <b v="1"/>
    <m/>
    <s v="Yes"/>
    <m/>
    <s v="Educational services"/>
    <m/>
    <b v="1"/>
    <m/>
    <m/>
    <m/>
    <m/>
    <m/>
    <m/>
    <m/>
    <s v="Educational services"/>
    <m/>
    <b v="1"/>
    <m/>
    <m/>
    <m/>
    <m/>
    <m/>
    <m/>
    <m/>
    <s v="Yes"/>
    <m/>
    <s v="Kidnapping School dropout Child labour"/>
    <b v="1"/>
    <m/>
    <m/>
    <b v="1"/>
    <b v="1"/>
    <m/>
    <m/>
    <m/>
    <m/>
    <m/>
    <m/>
    <m/>
    <m/>
    <m/>
    <m/>
    <m/>
    <m/>
    <m/>
    <s v="اعمال يومية شاقة"/>
    <s v="Parents"/>
    <m/>
    <m/>
    <m/>
    <m/>
    <b v="1"/>
    <m/>
    <m/>
    <m/>
    <m/>
    <m/>
    <m/>
    <m/>
    <m/>
    <m/>
    <s v="Awareness / educational activities / psychosocial support Sport activity"/>
    <b v="1"/>
    <m/>
    <m/>
    <m/>
    <b v="1"/>
    <m/>
    <m/>
    <m/>
    <m/>
    <s v="Orphans living in the community Children who have been associated with fighting forces"/>
    <m/>
    <m/>
    <b v="1"/>
    <m/>
    <b v="1"/>
    <m/>
    <m/>
    <s v="No"/>
    <s v="لا يوجد كفاءات "/>
    <s v="Lack of transportation Distrust of staff or their activities"/>
    <m/>
    <m/>
    <b v="1"/>
    <m/>
    <b v="1"/>
    <m/>
    <m/>
    <m/>
    <m/>
    <m/>
    <s v="Yes"/>
    <n v="8"/>
    <s v="من اجل العمل"/>
    <m/>
    <m/>
    <m/>
    <s v="Yes"/>
    <s v="العمل من اجل المعيشة "/>
    <s v="uuid:3f888c90-56d8-49c0-bf7e-d35e07f90bca"/>
    <n v="73157548"/>
    <s v="3f888c90-56d8-49c0-bf7e-d35e07f90bca"/>
    <d v="2021-01-21T13:27:36"/>
    <n v="254"/>
    <m/>
    <n v="-1"/>
    <m/>
    <m/>
    <s v="202101191358"/>
    <n v="2171"/>
    <s v="nsenumerator"/>
    <n v="569832"/>
  </r>
  <r>
    <s v="2021-01-21T13:24:32.109+03:00"/>
    <s v="2021-01-21T13:46:48.341+03:00"/>
    <m/>
    <s v="افراح الحجازي"/>
    <x v="1"/>
    <m/>
    <d v="2021-01-21T00:00:00"/>
    <s v="Salqin"/>
    <s v="All"/>
    <s v="Yes"/>
    <n v="45"/>
    <s v="31-50 Years"/>
    <s v="Male"/>
    <s v="Separated"/>
    <s v="IDP"/>
    <d v="2019-02-11T00:00:00"/>
    <n v="1"/>
    <n v="0"/>
    <s v="Yes"/>
    <n v="0"/>
    <n v="1"/>
    <n v="0"/>
    <s v="1"/>
    <n v="0"/>
    <s v="1"/>
    <n v="0"/>
    <n v="1"/>
    <n v="2"/>
    <n v="0"/>
    <n v="0"/>
    <n v="1"/>
    <n v="200"/>
    <n v="100"/>
    <n v="-100"/>
    <s v="مساعدة من الاهل"/>
    <m/>
    <s v="Primary health care facility"/>
    <m/>
    <b v="1"/>
    <m/>
    <m/>
    <m/>
    <m/>
    <m/>
    <m/>
    <n v="30"/>
    <s v="Walking"/>
    <m/>
    <s v="Yes"/>
    <s v="Do not know"/>
    <s v="Some types of medicines are not available in the market Inaccessible due to cost"/>
    <b v="1"/>
    <m/>
    <m/>
    <b v="1"/>
    <m/>
    <m/>
    <m/>
    <m/>
    <m/>
    <m/>
    <m/>
    <s v="Yes"/>
    <s v="Yes"/>
    <s v="جلسة عن الكورونا"/>
    <s v="Do not know"/>
    <m/>
    <s v="Do not know"/>
    <m/>
    <m/>
    <m/>
    <m/>
    <m/>
    <m/>
    <m/>
    <m/>
    <m/>
    <m/>
    <m/>
    <m/>
    <m/>
    <m/>
    <m/>
    <s v="Antibiotic Pediatric medicine"/>
    <m/>
    <b v="1"/>
    <m/>
    <b v="1"/>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Market is too far"/>
    <m/>
    <b v="1"/>
    <b v="1"/>
    <m/>
    <m/>
    <m/>
    <m/>
    <m/>
    <s v="Yes"/>
    <m/>
    <s v="Yes"/>
    <s v="High food prices/no money to buy Market is too far"/>
    <b v="1"/>
    <b v="1"/>
    <m/>
    <m/>
    <m/>
    <m/>
    <s v="No – my children don't need this"/>
    <s v="No"/>
    <m/>
    <m/>
    <m/>
    <s v="1"/>
    <s v="1"/>
    <s v="No"/>
    <s v="Yes – some difficulty"/>
    <s v="No - no difficulty"/>
    <s v="Yes – moderate severity (slightly impacting daily activities)"/>
    <s v="No"/>
    <m/>
    <m/>
    <m/>
    <m/>
    <m/>
    <m/>
    <m/>
    <m/>
    <m/>
    <s v="Yes"/>
    <s v="Yes"/>
    <s v="Fear Sadness Anxiety Problems sleeping"/>
    <b v="1"/>
    <m/>
    <b v="1"/>
    <m/>
    <m/>
    <b v="1"/>
    <m/>
    <m/>
    <m/>
    <b v="1"/>
    <m/>
    <m/>
    <m/>
    <m/>
    <m/>
    <m/>
    <m/>
    <m/>
    <s v="Adult Women"/>
    <b v="1"/>
    <m/>
    <m/>
    <m/>
    <s v="بسبب الضرب والرعب"/>
    <s v="Prayer Speaking to a family member"/>
    <b v="1"/>
    <m/>
    <m/>
    <b v="1"/>
    <m/>
    <m/>
    <m/>
    <m/>
    <m/>
    <m/>
    <m/>
    <s v="Stigma Lack of awareness of the services"/>
    <b v="1"/>
    <m/>
    <m/>
    <m/>
    <b v="1"/>
    <m/>
    <m/>
    <m/>
    <m/>
    <s v="Yes"/>
    <m/>
    <s v="Health services Educational services"/>
    <b v="1"/>
    <b v="1"/>
    <m/>
    <m/>
    <m/>
    <m/>
    <m/>
    <m/>
    <m/>
    <s v="Health services Educational services"/>
    <b v="1"/>
    <b v="1"/>
    <m/>
    <m/>
    <m/>
    <m/>
    <m/>
    <m/>
    <m/>
    <s v="No"/>
    <s v="بسبب العادات والتقاليد"/>
    <s v="Kidnapping Child labour School dropout Early marriage"/>
    <b v="1"/>
    <m/>
    <m/>
    <b v="1"/>
    <b v="1"/>
    <m/>
    <b v="1"/>
    <m/>
    <m/>
    <m/>
    <m/>
    <m/>
    <m/>
    <m/>
    <m/>
    <m/>
    <m/>
    <m/>
    <s v="التقاط الحطب"/>
    <s v="Parents"/>
    <m/>
    <m/>
    <m/>
    <m/>
    <b v="1"/>
    <m/>
    <m/>
    <m/>
    <m/>
    <m/>
    <m/>
    <m/>
    <m/>
    <m/>
    <s v="Sport activity Hand crafts Quraan Entertainement activities"/>
    <b v="1"/>
    <b v="1"/>
    <b v="1"/>
    <m/>
    <m/>
    <b v="1"/>
    <m/>
    <m/>
    <m/>
    <s v="Children separated from their parents Orphans living in the community Children who have been associated with fighting forces"/>
    <b v="1"/>
    <m/>
    <b v="1"/>
    <m/>
    <b v="1"/>
    <m/>
    <m/>
    <s v="No"/>
    <s v="Lack of school / training centers"/>
    <s v="Lack of transportation"/>
    <m/>
    <m/>
    <b v="1"/>
    <m/>
    <m/>
    <m/>
    <m/>
    <m/>
    <m/>
    <m/>
    <s v="No"/>
    <m/>
    <m/>
    <m/>
    <m/>
    <m/>
    <s v="No"/>
    <m/>
    <s v="uuid:1b622310-80d0-42ef-aa5a-34b6850bcf7d"/>
    <n v="73157549"/>
    <s v="1b622310-80d0-42ef-aa5a-34b6850bcf7d"/>
    <d v="2021-01-21T13:27:36"/>
    <n v="255"/>
    <m/>
    <n v="-1"/>
    <m/>
    <m/>
    <s v="202101191358"/>
    <n v="1336"/>
    <s v="nsenumerator"/>
    <n v="569832"/>
  </r>
  <r>
    <s v="2021-01-21T12:01:21.238+02:00"/>
    <s v="2021-01-21T13:02:35.930+02:00"/>
    <s v="0"/>
    <s v="محمد بلال"/>
    <x v="1"/>
    <m/>
    <d v="2021-01-21T00:00:00"/>
    <s v="Salqin"/>
    <s v="All"/>
    <s v="Yes"/>
    <n v="41"/>
    <s v="31-50 Years"/>
    <s v="Female"/>
    <s v="Married"/>
    <s v="IDP"/>
    <d v="2020-01-21T00:00:00"/>
    <n v="1"/>
    <n v="0"/>
    <s v="Yes"/>
    <n v="1"/>
    <n v="2"/>
    <n v="1"/>
    <s v="3"/>
    <n v="0"/>
    <s v="4"/>
    <n v="0"/>
    <n v="4"/>
    <n v="6"/>
    <n v="0"/>
    <n v="0"/>
    <n v="1"/>
    <n v="1400"/>
    <n v="400"/>
    <n v="-1000"/>
    <s v="الأغاثة"/>
    <m/>
    <s v="Primary health care facility"/>
    <m/>
    <b v="1"/>
    <m/>
    <m/>
    <m/>
    <m/>
    <m/>
    <m/>
    <n v="10"/>
    <s v="Walking"/>
    <m/>
    <s v="Yes"/>
    <s v="جراحة عظمية/مفاصل_قسم جلدية مختص"/>
    <s v="Inaccessible due to cost Not available in the market at all"/>
    <m/>
    <m/>
    <b v="1"/>
    <b v="1"/>
    <m/>
    <m/>
    <m/>
    <m/>
    <m/>
    <m/>
    <m/>
    <s v="Yes"/>
    <s v="Yes"/>
    <s v="التوعية حول اساليب وقاية من الكورونا وتوزيع مواد للوقاية"/>
    <s v="No"/>
    <m/>
    <s v="No"/>
    <m/>
    <m/>
    <m/>
    <m/>
    <m/>
    <m/>
    <m/>
    <m/>
    <m/>
    <m/>
    <m/>
    <m/>
    <m/>
    <m/>
    <m/>
    <s v="Non communicable diseases (NCD) drugs (chronic, cardiac, diabetes, hyper-tension, asthma) Pediatric medicine Antibiotic"/>
    <b v="1"/>
    <b v="1"/>
    <m/>
    <b v="1"/>
    <m/>
    <m/>
    <m/>
    <m/>
    <s v="Yes"/>
    <m/>
    <m/>
    <m/>
    <m/>
    <m/>
    <m/>
    <m/>
    <m/>
    <m/>
    <s v="Hospital for surgery/ C-section"/>
    <m/>
    <m/>
    <m/>
    <m/>
    <m/>
    <m/>
    <b v="1"/>
    <m/>
    <m/>
    <m/>
    <m/>
    <s v="Yes"/>
    <s v="Not enough milk"/>
    <m/>
    <m/>
    <m/>
    <b v="1"/>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this service is not available"/>
    <s v="Yes"/>
    <s v="No"/>
    <m/>
    <m/>
    <s v="2"/>
    <s v="1"/>
    <s v="Yes"/>
    <m/>
    <m/>
    <s v="Yes – moderate severity (slightly impacting daily activities)"/>
    <s v="Yes"/>
    <s v="Transportation issues Financial issues"/>
    <m/>
    <b v="1"/>
    <b v="1"/>
    <m/>
    <m/>
    <m/>
    <m/>
    <m/>
    <s v="No, but we need one"/>
    <m/>
    <s v="Fear Anger Sadness moodwings Econimic Family conflict Changes in Appetite Problems sleeping Problems Concentrating Inability to carry out work or daily tasks"/>
    <b v="1"/>
    <b v="1"/>
    <b v="1"/>
    <b v="1"/>
    <b v="1"/>
    <m/>
    <b v="1"/>
    <b v="1"/>
    <m/>
    <b v="1"/>
    <m/>
    <b v="1"/>
    <b v="1"/>
    <m/>
    <m/>
    <m/>
    <m/>
    <m/>
    <s v="Adult Men"/>
    <m/>
    <b v="1"/>
    <m/>
    <m/>
    <s v="لانه مسؤل عن العائلة"/>
    <s v="Prayer Speaking to a family member Smoking"/>
    <b v="1"/>
    <m/>
    <m/>
    <b v="1"/>
    <m/>
    <m/>
    <b v="1"/>
    <m/>
    <m/>
    <m/>
    <m/>
    <s v="Availability"/>
    <m/>
    <m/>
    <m/>
    <b v="1"/>
    <m/>
    <m/>
    <m/>
    <m/>
    <m/>
    <s v="Yes"/>
    <m/>
    <s v="Educational services Skills building services Extracurricular activities/women &amp; girls centers"/>
    <m/>
    <b v="1"/>
    <b v="1"/>
    <b v="1"/>
    <m/>
    <m/>
    <m/>
    <m/>
    <m/>
    <s v="Educational services Skills building services Extracurricular activities/women &amp; girls centers"/>
    <m/>
    <b v="1"/>
    <b v="1"/>
    <b v="1"/>
    <m/>
    <m/>
    <m/>
    <m/>
    <m/>
    <s v="No"/>
    <s v="الوضع الأمني"/>
    <s v="School dropout Kidnapping Desire to join armed groups Child labour Begging Early marriage Being orphaned or losing care Physical or psychological disabilities due to the war Psychological stress"/>
    <b v="1"/>
    <m/>
    <b v="1"/>
    <b v="1"/>
    <b v="1"/>
    <b v="1"/>
    <b v="1"/>
    <m/>
    <m/>
    <m/>
    <b v="1"/>
    <m/>
    <b v="1"/>
    <b v="1"/>
    <m/>
    <m/>
    <m/>
    <m/>
    <s v="الاعمال الشاقة"/>
    <s v="Parents Relatives Doctor"/>
    <m/>
    <m/>
    <m/>
    <m/>
    <b v="1"/>
    <b v="1"/>
    <m/>
    <m/>
    <m/>
    <m/>
    <b v="1"/>
    <m/>
    <m/>
    <m/>
    <s v="Quraan Awareness / educational activities / psychosocial support Sport activity"/>
    <b v="1"/>
    <b v="1"/>
    <m/>
    <m/>
    <b v="1"/>
    <m/>
    <m/>
    <m/>
    <m/>
    <s v="Children separated from their parents Orphans living in the community Children who have been associated with fighting forces"/>
    <b v="1"/>
    <m/>
    <b v="1"/>
    <m/>
    <b v="1"/>
    <m/>
    <m/>
    <s v="No"/>
    <s v="لا اعلم"/>
    <s v="Lack of transportation Security problems Lack of awareness"/>
    <b v="1"/>
    <b v="1"/>
    <b v="1"/>
    <m/>
    <m/>
    <m/>
    <m/>
    <m/>
    <m/>
    <m/>
    <s v="No"/>
    <m/>
    <m/>
    <m/>
    <m/>
    <m/>
    <s v="No"/>
    <m/>
    <s v="uuid:fa4ea170-0296-458e-86c5-590740f4171b"/>
    <n v="73157551"/>
    <s v="fa4ea170-0296-458e-86c5-590740f4171b"/>
    <d v="2021-01-21T13:27:37"/>
    <n v="256"/>
    <m/>
    <n v="-1"/>
    <m/>
    <m/>
    <s v="202101191358"/>
    <n v="3674"/>
    <s v="nsenumerator"/>
    <n v="569832"/>
  </r>
  <r>
    <s v="2021-01-21T14:10:57.819+03:00"/>
    <s v="2021-01-21T14:32:48.091+03:00"/>
    <m/>
    <s v=" افراح الحجازي"/>
    <x v="1"/>
    <m/>
    <d v="2021-01-21T00:00:00"/>
    <s v="Salqin"/>
    <s v="All"/>
    <s v="Yes"/>
    <n v="20"/>
    <s v="18-30 Years"/>
    <s v="Male"/>
    <s v="Married"/>
    <s v="IDP"/>
    <d v="2019-11-14T00:00:00"/>
    <n v="0"/>
    <n v="1"/>
    <s v="Yes"/>
    <n v="0"/>
    <n v="1"/>
    <n v="1"/>
    <s v="2"/>
    <n v="1"/>
    <s v="3"/>
    <n v="0"/>
    <n v="3"/>
    <n v="6"/>
    <n v="0"/>
    <n v="1"/>
    <n v="0"/>
    <n v="150"/>
    <n v="100"/>
    <n v="-50"/>
    <s v="صدقة "/>
    <m/>
    <s v="No services"/>
    <m/>
    <m/>
    <m/>
    <m/>
    <m/>
    <m/>
    <b v="1"/>
    <m/>
    <m/>
    <m/>
    <m/>
    <s v="Do not know"/>
    <s v="Do not know"/>
    <s v="Some types of medicines are not available in the market Inaccessible due to cost"/>
    <b v="1"/>
    <m/>
    <m/>
    <b v="1"/>
    <m/>
    <m/>
    <m/>
    <m/>
    <m/>
    <m/>
    <m/>
    <s v="Yes"/>
    <s v="Yes"/>
    <s v="جلسة عن الكورونا وطرق الوقاية"/>
    <s v="Do not know"/>
    <m/>
    <s v="No"/>
    <m/>
    <m/>
    <m/>
    <m/>
    <m/>
    <m/>
    <m/>
    <m/>
    <m/>
    <m/>
    <m/>
    <m/>
    <m/>
    <m/>
    <m/>
    <s v="Antibiotic Pediatric medicine Other"/>
    <m/>
    <b v="1"/>
    <m/>
    <b v="1"/>
    <b v="1"/>
    <m/>
    <m/>
    <s v="ادوية من أجل الضمور"/>
    <s v="Do not know"/>
    <m/>
    <m/>
    <m/>
    <m/>
    <m/>
    <m/>
    <m/>
    <m/>
    <m/>
    <s v="Hospital for normal delivery"/>
    <m/>
    <m/>
    <m/>
    <m/>
    <m/>
    <b v="1"/>
    <m/>
    <m/>
    <m/>
    <m/>
    <m/>
    <m/>
    <m/>
    <m/>
    <m/>
    <m/>
    <m/>
    <m/>
    <m/>
    <m/>
    <m/>
    <m/>
    <m/>
    <s v="Yes – I have"/>
    <s v="Regular"/>
    <s v="More than that"/>
    <s v="٤"/>
    <m/>
    <m/>
    <m/>
    <m/>
    <m/>
    <m/>
    <m/>
    <m/>
    <m/>
    <m/>
    <m/>
    <m/>
    <m/>
    <m/>
    <s v="Oil/Fat (oils, fats, butter, ghee etc) Condiments (spices, tea, coffee, sauces etc) or other miscellaneous food Cereals or tubers (maize, porridge, rice, pasta, bread, rice, bulger, frikeh, kaak, pasta, indomy (noodles), manakish, thick grain-based porridge, potatoes, etc)"/>
    <b v="1"/>
    <m/>
    <m/>
    <m/>
    <m/>
    <m/>
    <m/>
    <m/>
    <m/>
    <b v="1"/>
    <b v="1"/>
    <n v="3"/>
    <s v="not divers"/>
    <s v="Yes"/>
    <m/>
    <s v="High food prices/no money to buy"/>
    <m/>
    <b v="1"/>
    <m/>
    <m/>
    <m/>
    <m/>
    <m/>
    <m/>
    <s v="Yes"/>
    <m/>
    <s v="Do not know"/>
    <m/>
    <m/>
    <m/>
    <m/>
    <m/>
    <m/>
    <m/>
    <s v="Yes"/>
    <s v="Yes"/>
    <m/>
    <m/>
    <m/>
    <s v="1"/>
    <s v="0"/>
    <s v="Yes"/>
    <m/>
    <m/>
    <s v="Yes, - high severity (highly impacting daily activities)"/>
    <s v="Do not know"/>
    <m/>
    <m/>
    <m/>
    <m/>
    <m/>
    <m/>
    <m/>
    <m/>
    <m/>
    <s v="No, but we need one"/>
    <m/>
    <s v="Anger Sadness Anxiety"/>
    <m/>
    <b v="1"/>
    <b v="1"/>
    <m/>
    <m/>
    <b v="1"/>
    <m/>
    <m/>
    <m/>
    <m/>
    <m/>
    <m/>
    <m/>
    <m/>
    <m/>
    <m/>
    <m/>
    <m/>
    <s v="Adult Women"/>
    <b v="1"/>
    <m/>
    <m/>
    <m/>
    <s v="بسبب الضغط النفسي الكبير "/>
    <s v="Speaking to a friend Speaking to a family member"/>
    <b v="1"/>
    <b v="1"/>
    <m/>
    <m/>
    <m/>
    <m/>
    <m/>
    <m/>
    <m/>
    <m/>
    <m/>
    <s v="Do not know"/>
    <m/>
    <m/>
    <m/>
    <m/>
    <m/>
    <m/>
    <b v="1"/>
    <m/>
    <m/>
    <s v="No"/>
    <s v="الوصمة "/>
    <s v="Health services Educational services Skills building services"/>
    <b v="1"/>
    <b v="1"/>
    <b v="1"/>
    <m/>
    <m/>
    <m/>
    <m/>
    <m/>
    <m/>
    <s v="Health services Educational services Skills building services"/>
    <b v="1"/>
    <b v="1"/>
    <b v="1"/>
    <m/>
    <m/>
    <m/>
    <m/>
    <m/>
    <m/>
    <s v="No"/>
    <s v="خوف من الخطف"/>
    <s v="Do not know"/>
    <m/>
    <m/>
    <m/>
    <m/>
    <m/>
    <m/>
    <m/>
    <m/>
    <m/>
    <m/>
    <m/>
    <m/>
    <m/>
    <m/>
    <m/>
    <m/>
    <b v="1"/>
    <m/>
    <m/>
    <s v="Parents"/>
    <m/>
    <m/>
    <m/>
    <m/>
    <b v="1"/>
    <m/>
    <m/>
    <m/>
    <m/>
    <m/>
    <m/>
    <m/>
    <m/>
    <m/>
    <s v="Sport activity Quraan Hand crafts Entertainement activities"/>
    <b v="1"/>
    <b v="1"/>
    <b v="1"/>
    <m/>
    <m/>
    <b v="1"/>
    <m/>
    <m/>
    <m/>
    <s v="Orphans living in the community"/>
    <m/>
    <m/>
    <b v="1"/>
    <m/>
    <m/>
    <m/>
    <m/>
    <s v="No"/>
    <s v="Lack of school / training centers"/>
    <s v="Lack of awareness Lack of transportation"/>
    <b v="1"/>
    <m/>
    <b v="1"/>
    <m/>
    <m/>
    <m/>
    <m/>
    <m/>
    <m/>
    <m/>
    <s v="No"/>
    <m/>
    <m/>
    <m/>
    <m/>
    <m/>
    <s v="No"/>
    <m/>
    <s v="uuid:3db25dd2-fe79-4150-9f12-d6a474753eac"/>
    <n v="73157552"/>
    <s v="3db25dd2-fe79-4150-9f12-d6a474753eac"/>
    <d v="2021-01-21T13:27:37"/>
    <n v="257"/>
    <m/>
    <n v="-1"/>
    <m/>
    <m/>
    <s v="202101191358"/>
    <n v="1311"/>
    <s v="nsenumerator"/>
    <n v="569832"/>
  </r>
  <r>
    <s v="2021-01-21T13:19:42.888+02:00"/>
    <s v="2021-01-21T13:48:40.372+02:00"/>
    <s v="0"/>
    <s v="محمد بلال"/>
    <x v="1"/>
    <m/>
    <d v="2021-01-21T00:00:00"/>
    <s v="Salqin"/>
    <s v="All"/>
    <s v="Yes"/>
    <n v="36"/>
    <s v="31-50 Years"/>
    <s v="Female"/>
    <s v="Married"/>
    <s v="IDP"/>
    <d v="2018-01-17T00:00:00"/>
    <n v="0"/>
    <n v="0"/>
    <s v="Yes"/>
    <n v="0"/>
    <n v="0"/>
    <n v="2"/>
    <s v="2"/>
    <n v="2"/>
    <s v="4"/>
    <n v="0"/>
    <n v="4"/>
    <n v="6"/>
    <n v="0"/>
    <n v="0"/>
    <n v="1"/>
    <n v="700"/>
    <n v="100"/>
    <n v="-600"/>
    <s v="السلة الغذائية"/>
    <m/>
    <s v="Primary health care facility"/>
    <m/>
    <b v="1"/>
    <m/>
    <m/>
    <m/>
    <m/>
    <m/>
    <m/>
    <n v="7"/>
    <s v="Motorcycle"/>
    <m/>
    <s v="No"/>
    <s v="مستوصف طبي / مشفى عيون / مشفى جراحي تخصصي"/>
    <s v="Inaccessible due to cost Other, specify"/>
    <m/>
    <m/>
    <m/>
    <b v="1"/>
    <m/>
    <m/>
    <m/>
    <b v="1"/>
    <m/>
    <m/>
    <s v="الادوية تركية غير فعالة"/>
    <s v="Yes"/>
    <s v="Yes"/>
    <s v="التوعية حول الوقاية من كورونا / سوء تغذية وكيفية التعامل مع الاطفال الذين بحاجة الى تغذية"/>
    <s v="No"/>
    <m/>
    <s v="Yes"/>
    <s v="No"/>
    <s v="Lack of hospital/health facility"/>
    <m/>
    <m/>
    <m/>
    <m/>
    <m/>
    <m/>
    <m/>
    <m/>
    <m/>
    <m/>
    <m/>
    <m/>
    <m/>
    <s v="Non communicable diseases (NCD) drugs (chronic, cardiac, diabetes, hyper-tension, asthma) Pediatric medicine Reproductive health medicines Antibiotic"/>
    <b v="1"/>
    <b v="1"/>
    <b v="1"/>
    <b v="1"/>
    <m/>
    <m/>
    <m/>
    <m/>
    <s v="No"/>
    <s v="No services available"/>
    <m/>
    <m/>
    <m/>
    <m/>
    <b v="1"/>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
    <b v="1"/>
    <b v="1"/>
    <m/>
    <m/>
    <m/>
    <m/>
    <m/>
    <b v="1"/>
    <m/>
    <b v="1"/>
    <b v="1"/>
    <n v="5"/>
    <s v="diverse"/>
    <s v="Yes"/>
    <m/>
    <s v="High food prices/no money to buy"/>
    <m/>
    <b v="1"/>
    <m/>
    <m/>
    <m/>
    <m/>
    <m/>
    <m/>
    <s v="Yes"/>
    <m/>
    <s v="Yes"/>
    <s v="High food prices/no money to buy"/>
    <b v="1"/>
    <m/>
    <m/>
    <m/>
    <m/>
    <m/>
    <s v="No – my children don't need this"/>
    <s v="No"/>
    <m/>
    <m/>
    <m/>
    <s v="0"/>
    <s v="0"/>
    <s v="No"/>
    <s v="No - no difficulty"/>
    <s v="No - no difficulty"/>
    <m/>
    <m/>
    <m/>
    <m/>
    <m/>
    <m/>
    <m/>
    <m/>
    <m/>
    <m/>
    <m/>
    <m/>
    <m/>
    <s v="Econimic Anger Sadness"/>
    <m/>
    <b v="1"/>
    <b v="1"/>
    <m/>
    <b v="1"/>
    <m/>
    <m/>
    <m/>
    <m/>
    <m/>
    <m/>
    <m/>
    <m/>
    <m/>
    <m/>
    <m/>
    <m/>
    <m/>
    <s v="Adult Men"/>
    <m/>
    <b v="1"/>
    <m/>
    <m/>
    <s v="رب الاسرة"/>
    <s v="Withdrawal/Isolation"/>
    <m/>
    <m/>
    <m/>
    <m/>
    <m/>
    <m/>
    <m/>
    <m/>
    <b v="1"/>
    <m/>
    <m/>
    <s v="Accessibility Lack of awareness of the services"/>
    <m/>
    <m/>
    <b v="1"/>
    <m/>
    <b v="1"/>
    <m/>
    <m/>
    <m/>
    <m/>
    <s v="Yes"/>
    <m/>
    <s v="Educational services Skills building services Extracurricular activities/women &amp; girls centers"/>
    <m/>
    <b v="1"/>
    <b v="1"/>
    <b v="1"/>
    <m/>
    <m/>
    <m/>
    <m/>
    <s v="Due to lack of free time"/>
    <s v="All services are accessible"/>
    <m/>
    <m/>
    <m/>
    <m/>
    <m/>
    <b v="1"/>
    <m/>
    <m/>
    <m/>
    <s v="No"/>
    <s v="ثقافة المجتمع / الوضع الامني"/>
    <s v="Kidnapping Physical abuse Physical or psychological disabilities due to the war Psychological stress"/>
    <b v="1"/>
    <m/>
    <m/>
    <m/>
    <m/>
    <m/>
    <m/>
    <b v="1"/>
    <m/>
    <m/>
    <m/>
    <m/>
    <b v="1"/>
    <b v="1"/>
    <m/>
    <m/>
    <m/>
    <m/>
    <m/>
    <s v="Parents Community/social workers Women and Child support centers"/>
    <m/>
    <m/>
    <m/>
    <m/>
    <b v="1"/>
    <m/>
    <m/>
    <b v="1"/>
    <m/>
    <b v="1"/>
    <m/>
    <m/>
    <m/>
    <m/>
    <s v="Quraan Awareness / educational activities / psychosocial support Painting / re-creational activity"/>
    <m/>
    <b v="1"/>
    <m/>
    <b v="1"/>
    <b v="1"/>
    <m/>
    <m/>
    <m/>
    <m/>
    <s v="Children living on the street Orphans living in the community Child-headed households"/>
    <m/>
    <b v="1"/>
    <b v="1"/>
    <b v="1"/>
    <m/>
    <m/>
    <m/>
    <s v="Yes"/>
    <m/>
    <s v="Lack of transportation"/>
    <m/>
    <m/>
    <b v="1"/>
    <m/>
    <m/>
    <m/>
    <m/>
    <m/>
    <m/>
    <m/>
    <s v="No"/>
    <m/>
    <m/>
    <m/>
    <m/>
    <m/>
    <s v="No"/>
    <m/>
    <s v="uuid:b074a232-aa51-4853-93a3-7e5fbc25e775"/>
    <n v="73157553"/>
    <s v="b074a232-aa51-4853-93a3-7e5fbc25e775"/>
    <d v="2021-01-21T13:27:38"/>
    <n v="258"/>
    <m/>
    <n v="-1"/>
    <m/>
    <m/>
    <s v="202101191358"/>
    <n v="1738"/>
    <s v="nsenumerator"/>
    <n v="569832"/>
  </r>
  <r>
    <s v="2021-01-21T15:08:42.336+03:00"/>
    <s v="2021-01-21T16:21:09.362+03:00"/>
    <s v="0"/>
    <s v="افراح الحجازي"/>
    <x v="1"/>
    <m/>
    <d v="2021-01-21T00:00:00"/>
    <s v="Salqin"/>
    <s v="All"/>
    <s v="Yes"/>
    <n v="18"/>
    <s v="18-30 Years"/>
    <s v="Male"/>
    <s v="Married"/>
    <s v="Host"/>
    <m/>
    <n v="1"/>
    <n v="0"/>
    <s v="No"/>
    <m/>
    <m/>
    <m/>
    <m/>
    <m/>
    <m/>
    <m/>
    <m/>
    <n v="2"/>
    <n v="0"/>
    <m/>
    <n v="1"/>
    <n v="300"/>
    <n v="400"/>
    <n v="100"/>
    <s v="عامل توعية صحية"/>
    <m/>
    <s v="Hospital Emergency services-ambulance"/>
    <b v="1"/>
    <m/>
    <m/>
    <b v="1"/>
    <m/>
    <m/>
    <m/>
    <m/>
    <n v="10"/>
    <s v="Walking"/>
    <m/>
    <s v="Yes"/>
    <s v="Do not know"/>
    <s v="There are no significant difficulties"/>
    <m/>
    <m/>
    <m/>
    <m/>
    <m/>
    <m/>
    <m/>
    <m/>
    <m/>
    <b v="1"/>
    <m/>
    <s v="No"/>
    <m/>
    <m/>
    <m/>
    <m/>
    <s v="No"/>
    <m/>
    <m/>
    <m/>
    <m/>
    <m/>
    <m/>
    <m/>
    <m/>
    <m/>
    <m/>
    <m/>
    <m/>
    <m/>
    <m/>
    <m/>
    <s v="I don't know"/>
    <m/>
    <m/>
    <m/>
    <m/>
    <m/>
    <b v="1"/>
    <m/>
    <m/>
    <s v="Yes"/>
    <m/>
    <m/>
    <m/>
    <m/>
    <m/>
    <m/>
    <m/>
    <m/>
    <m/>
    <s v="Hospital for surgery/ C-section"/>
    <m/>
    <m/>
    <m/>
    <m/>
    <m/>
    <m/>
    <b v="1"/>
    <m/>
    <m/>
    <m/>
    <m/>
    <m/>
    <m/>
    <m/>
    <m/>
    <m/>
    <m/>
    <m/>
    <m/>
    <m/>
    <m/>
    <m/>
    <m/>
    <s v="I don't know"/>
    <m/>
    <m/>
    <m/>
    <s v="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
    <b v="1"/>
    <m/>
    <m/>
    <m/>
    <m/>
    <m/>
    <b v="1"/>
    <m/>
    <m/>
    <b v="1"/>
    <b v="1"/>
    <n v="4"/>
    <s v="not divers"/>
    <m/>
    <m/>
    <m/>
    <m/>
    <m/>
    <m/>
    <m/>
    <m/>
    <m/>
    <m/>
    <m/>
    <m/>
    <m/>
    <m/>
    <s v="Do not know"/>
    <m/>
    <s v="High food prices/no money to buy"/>
    <m/>
    <b v="1"/>
    <m/>
    <m/>
    <m/>
    <m/>
    <m/>
    <m/>
    <s v="Yes"/>
    <m/>
    <s v="Do not know"/>
    <m/>
    <m/>
    <m/>
    <m/>
    <m/>
    <m/>
    <m/>
    <m/>
    <m/>
    <m/>
    <m/>
    <m/>
    <m/>
    <s v="1"/>
    <s v="No"/>
    <s v="No - no difficulty"/>
    <s v="No - no difficulty"/>
    <m/>
    <m/>
    <m/>
    <m/>
    <m/>
    <m/>
    <m/>
    <m/>
    <m/>
    <m/>
    <m/>
    <m/>
    <m/>
    <s v="No problems"/>
    <m/>
    <m/>
    <m/>
    <m/>
    <m/>
    <m/>
    <m/>
    <m/>
    <m/>
    <m/>
    <m/>
    <m/>
    <m/>
    <m/>
    <m/>
    <b v="1"/>
    <m/>
    <m/>
    <m/>
    <m/>
    <m/>
    <m/>
    <m/>
    <m/>
    <m/>
    <m/>
    <m/>
    <m/>
    <m/>
    <m/>
    <m/>
    <m/>
    <m/>
    <m/>
    <m/>
    <m/>
    <s v="Do not know"/>
    <m/>
    <m/>
    <m/>
    <m/>
    <m/>
    <m/>
    <b v="1"/>
    <m/>
    <m/>
    <s v="No"/>
    <s v="لا توجد عندي اي مشكلة"/>
    <s v="Do not know"/>
    <m/>
    <m/>
    <m/>
    <m/>
    <m/>
    <m/>
    <b v="1"/>
    <m/>
    <m/>
    <s v="Do not know"/>
    <m/>
    <m/>
    <m/>
    <m/>
    <m/>
    <m/>
    <b v="1"/>
    <m/>
    <m/>
    <s v="No"/>
    <s v="لان المجتمع لا يسمح"/>
    <s v="Do not know"/>
    <m/>
    <m/>
    <m/>
    <m/>
    <m/>
    <m/>
    <m/>
    <m/>
    <m/>
    <m/>
    <m/>
    <m/>
    <m/>
    <m/>
    <m/>
    <m/>
    <b v="1"/>
    <m/>
    <m/>
    <s v="Parents"/>
    <m/>
    <m/>
    <m/>
    <m/>
    <b v="1"/>
    <m/>
    <m/>
    <m/>
    <m/>
    <m/>
    <m/>
    <m/>
    <m/>
    <m/>
    <s v="Sport activity Quraan"/>
    <b v="1"/>
    <b v="1"/>
    <m/>
    <m/>
    <m/>
    <m/>
    <m/>
    <m/>
    <m/>
    <s v="I don't know"/>
    <m/>
    <m/>
    <m/>
    <m/>
    <m/>
    <m/>
    <b v="1"/>
    <m/>
    <m/>
    <m/>
    <m/>
    <m/>
    <m/>
    <m/>
    <m/>
    <m/>
    <m/>
    <m/>
    <m/>
    <m/>
    <m/>
    <m/>
    <m/>
    <m/>
    <m/>
    <m/>
    <m/>
    <m/>
    <s v="uuid:3fda2dfc-f155-4294-bf2c-3d60cc5da8fd"/>
    <n v="73157554"/>
    <s v="3fda2dfc-f155-4294-bf2c-3d60cc5da8fd"/>
    <d v="2021-01-21T13:27:38"/>
    <n v="259"/>
    <m/>
    <n v="-1"/>
    <m/>
    <m/>
    <s v="202101191358"/>
    <n v="4347"/>
    <s v="nsenumerator"/>
    <n v="569832"/>
  </r>
  <r>
    <s v="2021-01-21T14:01:51.784+02:00"/>
    <s v="2021-01-21T15:32:21.436+02:00"/>
    <s v="0"/>
    <s v="محمد بلال"/>
    <x v="1"/>
    <m/>
    <d v="2021-01-21T00:00:00"/>
    <s v="Salqin"/>
    <s v="All"/>
    <s v="Yes"/>
    <n v="43"/>
    <s v="31-50 Years"/>
    <s v="Female"/>
    <s v="Married"/>
    <s v="Host"/>
    <m/>
    <n v="0"/>
    <n v="1"/>
    <s v="Yes"/>
    <n v="0"/>
    <n v="2"/>
    <n v="1"/>
    <s v="3"/>
    <n v="2"/>
    <s v="5"/>
    <n v="0"/>
    <n v="5"/>
    <n v="8"/>
    <n v="0"/>
    <n v="0"/>
    <n v="1"/>
    <n v="1400"/>
    <n v="800"/>
    <n v="-600"/>
    <s v="عمل خاص / محل خضروات"/>
    <m/>
    <s v="Hospital"/>
    <b v="1"/>
    <m/>
    <m/>
    <m/>
    <m/>
    <m/>
    <m/>
    <m/>
    <n v="15"/>
    <s v="Motorcycle"/>
    <m/>
    <s v="Yes"/>
    <s v="Do not know"/>
    <s v="Inaccessible due to cost Some types of medicines are not available in the market"/>
    <b v="1"/>
    <m/>
    <m/>
    <b v="1"/>
    <m/>
    <m/>
    <m/>
    <m/>
    <m/>
    <m/>
    <m/>
    <s v="Yes"/>
    <s v="Yes"/>
    <s v="رقم دكتور عبر النت للاستشارات مياس"/>
    <s v="Yes"/>
    <s v="للحد من انتشار كورونا"/>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
    <b v="1"/>
    <b v="1"/>
    <b v="1"/>
    <b v="1"/>
    <b v="1"/>
    <m/>
    <b v="1"/>
    <b v="1"/>
    <m/>
    <m/>
    <b v="1"/>
    <n v="8"/>
    <s v="diverse"/>
    <s v="Yes"/>
    <m/>
    <s v="High food prices/no money to buy"/>
    <m/>
    <b v="1"/>
    <m/>
    <m/>
    <m/>
    <m/>
    <m/>
    <m/>
    <s v="Yes"/>
    <m/>
    <s v="Yes"/>
    <s v="High food prices/no money to buy"/>
    <b v="1"/>
    <m/>
    <m/>
    <m/>
    <m/>
    <m/>
    <s v="No – my children don't need this"/>
    <s v="No"/>
    <m/>
    <m/>
    <m/>
    <s v="2"/>
    <s v="0"/>
    <s v="No"/>
    <s v="No - no difficulty"/>
    <s v="No - no difficulty"/>
    <m/>
    <m/>
    <m/>
    <m/>
    <m/>
    <m/>
    <m/>
    <m/>
    <m/>
    <m/>
    <m/>
    <m/>
    <m/>
    <s v="Anger Econimic Family conflict Problems sleeping"/>
    <m/>
    <b v="1"/>
    <m/>
    <m/>
    <b v="1"/>
    <m/>
    <b v="1"/>
    <m/>
    <m/>
    <b v="1"/>
    <m/>
    <m/>
    <m/>
    <m/>
    <m/>
    <m/>
    <m/>
    <m/>
    <s v="Elderly"/>
    <m/>
    <m/>
    <m/>
    <b v="1"/>
    <s v="بس التقدم بالعمر وعدم القدرة على تحمل ضغوطات الحياة"/>
    <s v="Prayer"/>
    <m/>
    <m/>
    <m/>
    <b v="1"/>
    <m/>
    <m/>
    <m/>
    <m/>
    <m/>
    <m/>
    <m/>
    <s v="Stigma Lack of awareness of the services"/>
    <b v="1"/>
    <m/>
    <m/>
    <m/>
    <b v="1"/>
    <m/>
    <m/>
    <m/>
    <m/>
    <s v="Yes"/>
    <m/>
    <s v="Educational services Skills building services"/>
    <m/>
    <b v="1"/>
    <b v="1"/>
    <m/>
    <m/>
    <m/>
    <m/>
    <m/>
    <s v="Due to lack of free time"/>
    <s v="Educational services Skills building services"/>
    <m/>
    <b v="1"/>
    <b v="1"/>
    <m/>
    <m/>
    <m/>
    <m/>
    <m/>
    <s v="due to lack of security"/>
    <s v="No"/>
    <s v="قلة الامان"/>
    <s v="School dropout Child labour Begging Early marriage Physical abuse Neglect Being orphaned or losing care Physical or psychological disabilities due to the war Psychological stress"/>
    <m/>
    <m/>
    <m/>
    <b v="1"/>
    <b v="1"/>
    <b v="1"/>
    <b v="1"/>
    <b v="1"/>
    <b v="1"/>
    <m/>
    <b v="1"/>
    <m/>
    <b v="1"/>
    <b v="1"/>
    <m/>
    <m/>
    <m/>
    <m/>
    <s v="المهن الخطيرة"/>
    <s v="Parents Community/social workers"/>
    <m/>
    <m/>
    <m/>
    <m/>
    <b v="1"/>
    <m/>
    <m/>
    <b v="1"/>
    <m/>
    <m/>
    <m/>
    <m/>
    <m/>
    <m/>
    <s v="Awareness / educational activities / psychosocial support Quraan"/>
    <m/>
    <b v="1"/>
    <m/>
    <m/>
    <b v="1"/>
    <m/>
    <m/>
    <m/>
    <m/>
    <s v="Children living on the street Orphans living in the community Child-headed households"/>
    <m/>
    <b v="1"/>
    <b v="1"/>
    <b v="1"/>
    <m/>
    <m/>
    <m/>
    <s v="Yes"/>
    <m/>
    <s v="Lack of transportation"/>
    <m/>
    <m/>
    <b v="1"/>
    <m/>
    <m/>
    <m/>
    <m/>
    <m/>
    <m/>
    <m/>
    <s v="Yes"/>
    <n v="1"/>
    <s v="العمل"/>
    <m/>
    <m/>
    <m/>
    <s v="No"/>
    <m/>
    <s v="uuid:344a0808-27de-4f9c-9d40-b5de564e2b1d"/>
    <n v="73157555"/>
    <s v="344a0808-27de-4f9c-9d40-b5de564e2b1d"/>
    <d v="2021-01-21T13:27:38"/>
    <n v="260"/>
    <m/>
    <n v="-1"/>
    <m/>
    <m/>
    <s v="202101191358"/>
    <n v="5430"/>
    <s v="nsenumerator"/>
    <n v="569832"/>
  </r>
  <r>
    <s v="2021-01-21T15:31:45.448+03:00"/>
    <s v="2021-01-21T16:21:21.978+03:00"/>
    <s v="0"/>
    <s v="افراح الحجازي"/>
    <x v="1"/>
    <m/>
    <d v="2021-01-21T00:00:00"/>
    <s v="Salqin"/>
    <s v="All"/>
    <s v="Yes"/>
    <n v="53"/>
    <s v="51-60 Years"/>
    <s v="Male"/>
    <s v="Widowed"/>
    <s v="Host"/>
    <m/>
    <n v="0"/>
    <n v="0"/>
    <s v="No"/>
    <m/>
    <m/>
    <m/>
    <m/>
    <m/>
    <m/>
    <m/>
    <m/>
    <n v="5"/>
    <n v="0"/>
    <m/>
    <n v="1"/>
    <n v="1400"/>
    <n v="500"/>
    <n v="-900"/>
    <s v="محل تجاري"/>
    <m/>
    <s v="Hospital Emergency services-ambulance"/>
    <b v="1"/>
    <m/>
    <m/>
    <b v="1"/>
    <m/>
    <m/>
    <m/>
    <m/>
    <n v="30"/>
    <s v="Walking"/>
    <m/>
    <s v="Do not know"/>
    <s v="Do not know"/>
    <s v="Some types of medicines are not available in the market Inaccessible due to cost"/>
    <b v="1"/>
    <m/>
    <m/>
    <b v="1"/>
    <m/>
    <m/>
    <m/>
    <m/>
    <m/>
    <m/>
    <m/>
    <s v="No"/>
    <m/>
    <m/>
    <m/>
    <m/>
    <s v="No"/>
    <m/>
    <m/>
    <m/>
    <m/>
    <m/>
    <m/>
    <m/>
    <m/>
    <m/>
    <m/>
    <m/>
    <m/>
    <m/>
    <m/>
    <m/>
    <s v="Non communicable diseases (NCD) drugs (chronic, cardiac, diabetes, hyper-tension, asthma) Antibiotic"/>
    <b v="1"/>
    <m/>
    <m/>
    <b v="1"/>
    <m/>
    <m/>
    <m/>
    <m/>
    <s v="Yes"/>
    <m/>
    <m/>
    <m/>
    <m/>
    <m/>
    <m/>
    <m/>
    <m/>
    <m/>
    <s v="Hospital for surgery/ C-section"/>
    <m/>
    <m/>
    <m/>
    <m/>
    <m/>
    <m/>
    <b v="1"/>
    <m/>
    <m/>
    <m/>
    <m/>
    <m/>
    <m/>
    <m/>
    <m/>
    <m/>
    <m/>
    <m/>
    <m/>
    <m/>
    <m/>
    <m/>
    <m/>
    <s v="No – there is nothing like this in my community"/>
    <m/>
    <m/>
    <m/>
    <m/>
    <m/>
    <m/>
    <m/>
    <m/>
    <m/>
    <m/>
    <m/>
    <m/>
    <m/>
    <m/>
    <m/>
    <m/>
    <m/>
    <m/>
    <m/>
    <m/>
    <m/>
    <m/>
    <m/>
    <m/>
    <m/>
    <m/>
    <m/>
    <m/>
    <m/>
    <m/>
    <m/>
    <s v="Yes"/>
    <m/>
    <s v="High food prices/no money to buy"/>
    <m/>
    <b v="1"/>
    <m/>
    <m/>
    <m/>
    <m/>
    <m/>
    <m/>
    <s v="Yes"/>
    <m/>
    <s v="Yes"/>
    <s v="High food prices/no money to buy Food is not available"/>
    <b v="1"/>
    <m/>
    <m/>
    <b v="1"/>
    <m/>
    <m/>
    <m/>
    <m/>
    <m/>
    <m/>
    <m/>
    <m/>
    <s v="0"/>
    <s v="No"/>
    <s v="No - no difficulty"/>
    <s v="No - no difficulty"/>
    <m/>
    <m/>
    <m/>
    <m/>
    <m/>
    <m/>
    <m/>
    <m/>
    <m/>
    <m/>
    <m/>
    <m/>
    <m/>
    <s v="Anxiety Sadness Problems sleeping"/>
    <m/>
    <m/>
    <b v="1"/>
    <m/>
    <m/>
    <b v="1"/>
    <m/>
    <m/>
    <m/>
    <b v="1"/>
    <m/>
    <m/>
    <m/>
    <m/>
    <m/>
    <m/>
    <m/>
    <m/>
    <s v="Adult Women"/>
    <b v="1"/>
    <m/>
    <m/>
    <m/>
    <s v="خوف ع الاولاد"/>
    <s v="Speaking to a friend Speaking to a family member Prayer"/>
    <b v="1"/>
    <b v="1"/>
    <m/>
    <b v="1"/>
    <m/>
    <m/>
    <m/>
    <m/>
    <m/>
    <m/>
    <m/>
    <s v="Stigma Lack of awareness of the services"/>
    <b v="1"/>
    <m/>
    <m/>
    <m/>
    <b v="1"/>
    <m/>
    <m/>
    <m/>
    <m/>
    <s v="Yes"/>
    <m/>
    <s v="Do not know"/>
    <m/>
    <m/>
    <m/>
    <m/>
    <m/>
    <m/>
    <b v="1"/>
    <m/>
    <m/>
    <s v="Do not know"/>
    <m/>
    <m/>
    <m/>
    <m/>
    <m/>
    <m/>
    <b v="1"/>
    <m/>
    <m/>
    <s v="Yes"/>
    <m/>
    <s v="Kidnapping School dropout Child labour"/>
    <b v="1"/>
    <m/>
    <m/>
    <b v="1"/>
    <b v="1"/>
    <m/>
    <m/>
    <m/>
    <m/>
    <m/>
    <m/>
    <m/>
    <m/>
    <m/>
    <m/>
    <m/>
    <m/>
    <m/>
    <s v="حلاقة"/>
    <s v="Parents"/>
    <m/>
    <m/>
    <m/>
    <m/>
    <b v="1"/>
    <m/>
    <m/>
    <m/>
    <m/>
    <m/>
    <m/>
    <m/>
    <m/>
    <m/>
    <s v="Sport activity Entertainement activities Hand crafts"/>
    <b v="1"/>
    <m/>
    <b v="1"/>
    <m/>
    <m/>
    <b v="1"/>
    <m/>
    <m/>
    <m/>
    <s v="No, none of these"/>
    <m/>
    <m/>
    <m/>
    <m/>
    <m/>
    <b v="1"/>
    <m/>
    <m/>
    <m/>
    <m/>
    <m/>
    <m/>
    <m/>
    <m/>
    <m/>
    <m/>
    <m/>
    <m/>
    <m/>
    <m/>
    <m/>
    <m/>
    <m/>
    <m/>
    <m/>
    <m/>
    <m/>
    <m/>
    <s v="uuid:480a926a-2b24-4c8e-80a2-8ce2029cc2ae"/>
    <n v="73157556"/>
    <s v="480a926a-2b24-4c8e-80a2-8ce2029cc2ae"/>
    <d v="2021-01-21T13:27:39"/>
    <n v="261"/>
    <m/>
    <n v="-1"/>
    <m/>
    <m/>
    <s v="202101191358"/>
    <n v="2976"/>
    <s v="nsenumerator"/>
    <n v="569832"/>
  </r>
  <r>
    <s v="2021-01-21T14:46:49.103+02:00"/>
    <s v="2021-01-21T15:32:31.635+02:00"/>
    <s v="0"/>
    <s v="محمد بلال"/>
    <x v="1"/>
    <m/>
    <d v="2021-01-21T00:00:00"/>
    <s v="Salqin"/>
    <s v="All"/>
    <s v="Yes"/>
    <n v="27"/>
    <s v="18-30 Years"/>
    <s v="Female"/>
    <s v="Single"/>
    <s v="Host"/>
    <m/>
    <n v="0"/>
    <n v="0"/>
    <s v="No"/>
    <m/>
    <m/>
    <m/>
    <m/>
    <m/>
    <m/>
    <m/>
    <m/>
    <n v="5"/>
    <n v="0"/>
    <m/>
    <n v="2"/>
    <n v="2100"/>
    <n v="1500"/>
    <n v="-600"/>
    <s v="عمل خاص / تجارة"/>
    <m/>
    <s v="Hospital"/>
    <b v="1"/>
    <m/>
    <m/>
    <m/>
    <m/>
    <m/>
    <m/>
    <m/>
    <n v="20"/>
    <s v="Motorcycle"/>
    <m/>
    <s v="Yes"/>
    <s v="مشفى عيون / خدمات دعم نفسي اجتماعي"/>
    <s v="Some types of medicines are not available in the market Most types of medicines are not available in the market Expired medicine"/>
    <b v="1"/>
    <b v="1"/>
    <m/>
    <m/>
    <m/>
    <m/>
    <b v="1"/>
    <m/>
    <m/>
    <m/>
    <m/>
    <s v="Yes"/>
    <s v="Yes"/>
    <s v="توعية بمواضيع صحية"/>
    <s v="No"/>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Anger Sadness moodwings Econimic Anxiety Changes in Appetite Problems sleeping"/>
    <b v="1"/>
    <b v="1"/>
    <b v="1"/>
    <b v="1"/>
    <b v="1"/>
    <b v="1"/>
    <m/>
    <b v="1"/>
    <m/>
    <b v="1"/>
    <m/>
    <m/>
    <m/>
    <m/>
    <m/>
    <m/>
    <m/>
    <m/>
    <s v="Adult Women"/>
    <b v="1"/>
    <m/>
    <m/>
    <m/>
    <s v="كثرة التفكير في تدبر امر العائلة"/>
    <s v="Speaking to a family member Prayer Withdrawal/Isolation"/>
    <b v="1"/>
    <m/>
    <m/>
    <b v="1"/>
    <m/>
    <m/>
    <m/>
    <m/>
    <b v="1"/>
    <m/>
    <m/>
    <s v="Lack of awareness of the services Accessibility"/>
    <m/>
    <m/>
    <b v="1"/>
    <m/>
    <b v="1"/>
    <m/>
    <m/>
    <m/>
    <m/>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قلة المعرفة بوجودها"/>
    <s v="Yes"/>
    <m/>
    <s v="Kidnapping School dropout Child labour Physical or psychological disabilities due to the war Psychological stress Sexual abuse Neglect Physical abuse Early marriage"/>
    <b v="1"/>
    <m/>
    <m/>
    <b v="1"/>
    <b v="1"/>
    <m/>
    <b v="1"/>
    <b v="1"/>
    <b v="1"/>
    <b v="1"/>
    <m/>
    <m/>
    <b v="1"/>
    <b v="1"/>
    <m/>
    <m/>
    <m/>
    <m/>
    <s v="الاعمال التي لا تحفظ له كرامته"/>
    <s v="Siblings Parents Relatives Community/social workers"/>
    <m/>
    <b v="1"/>
    <m/>
    <m/>
    <b v="1"/>
    <b v="1"/>
    <m/>
    <b v="1"/>
    <m/>
    <m/>
    <m/>
    <m/>
    <m/>
    <m/>
    <s v="Sport activity Awareness / educational activities / psychosocial support Entertainement activities"/>
    <b v="1"/>
    <m/>
    <m/>
    <m/>
    <b v="1"/>
    <b v="1"/>
    <m/>
    <m/>
    <m/>
    <s v="Children living on the street Orphans living in the community Children who have been associated with fighting forces Child-headed households Children separated from their parents"/>
    <b v="1"/>
    <b v="1"/>
    <b v="1"/>
    <b v="1"/>
    <b v="1"/>
    <m/>
    <m/>
    <m/>
    <m/>
    <m/>
    <m/>
    <m/>
    <m/>
    <m/>
    <m/>
    <m/>
    <m/>
    <m/>
    <m/>
    <m/>
    <m/>
    <m/>
    <m/>
    <m/>
    <m/>
    <m/>
    <m/>
    <m/>
    <s v="uuid:948e242a-b380-4b24-b1a4-bb9274d74de6"/>
    <n v="73157557"/>
    <s v="948e242a-b380-4b24-b1a4-bb9274d74de6"/>
    <d v="2021-01-21T13:27:39"/>
    <n v="262"/>
    <m/>
    <n v="-1"/>
    <m/>
    <m/>
    <s v="202101191358"/>
    <n v="2742"/>
    <s v="nsenumerator"/>
    <n v="569832"/>
  </r>
  <r>
    <s v="2021-01-21T09:44:52.156+02:00"/>
    <s v="2021-01-21T10:11:41.089+02:00"/>
    <m/>
    <s v="ثناء الخلف"/>
    <x v="1"/>
    <m/>
    <d v="2021-01-21T00:00:00"/>
    <s v="Salqin"/>
    <s v="All"/>
    <s v="Yes"/>
    <n v="29"/>
    <s v="18-30 Years"/>
    <s v="Male"/>
    <s v="Single"/>
    <s v="IDP"/>
    <d v="2019-03-03T00:00:00"/>
    <n v="0"/>
    <n v="2"/>
    <s v="Yes"/>
    <n v="0"/>
    <n v="0"/>
    <n v="1"/>
    <s v="1"/>
    <n v="2"/>
    <s v="3"/>
    <n v="0"/>
    <n v="3"/>
    <n v="8"/>
    <n v="2"/>
    <n v="0"/>
    <n v="0"/>
    <n v="700"/>
    <n v="350"/>
    <n v="-350"/>
    <s v="معونات احيانا نحتاج الا استلاف من الأقارب "/>
    <m/>
    <s v="Hospital Primary health care facility"/>
    <b v="1"/>
    <b v="1"/>
    <m/>
    <m/>
    <m/>
    <m/>
    <m/>
    <m/>
    <n v="30"/>
    <s v="Walking"/>
    <m/>
    <s v="Do not know"/>
    <s v="عينية وجراحة وسنية"/>
    <s v="Inaccessible due to cost Most types of medicines are not available in the market Inaccessible due to transport or other logistical reason"/>
    <m/>
    <b v="1"/>
    <m/>
    <b v="1"/>
    <m/>
    <b v="1"/>
    <m/>
    <m/>
    <m/>
    <m/>
    <m/>
    <s v="Yes"/>
    <s v="Yes"/>
    <s v="الوقاية من الكورونا"/>
    <s v="No"/>
    <m/>
    <s v="Yes"/>
    <s v="Yes"/>
    <m/>
    <s v="No"/>
    <m/>
    <m/>
    <m/>
    <m/>
    <m/>
    <m/>
    <m/>
    <m/>
    <m/>
    <m/>
    <m/>
    <m/>
    <s v="Non communicable diseases (NCD) drugs (chronic, cardiac, diabetes, hyper-tension, asthma) Antibiotic"/>
    <b v="1"/>
    <m/>
    <m/>
    <b v="1"/>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Meat, Poultry, Offal (beef, goat, lamb, poultry), etc)"/>
    <b v="1"/>
    <m/>
    <b v="1"/>
    <m/>
    <b v="1"/>
    <m/>
    <m/>
    <m/>
    <m/>
    <m/>
    <m/>
    <n v="3"/>
    <s v="not divers"/>
    <s v="Yes"/>
    <m/>
    <s v="High food prices/no money to buy Food is not available"/>
    <m/>
    <b v="1"/>
    <m/>
    <m/>
    <b v="1"/>
    <m/>
    <m/>
    <m/>
    <s v="Yes"/>
    <m/>
    <s v="Yes"/>
    <s v="High food prices/no money to buy Food is not available"/>
    <b v="1"/>
    <m/>
    <m/>
    <b v="1"/>
    <m/>
    <m/>
    <s v="Do not know"/>
    <s v="Yes"/>
    <m/>
    <m/>
    <m/>
    <s v="0"/>
    <s v="0"/>
    <s v="No"/>
    <s v="No - no difficulty"/>
    <s v="No - no difficulty"/>
    <m/>
    <m/>
    <m/>
    <m/>
    <m/>
    <m/>
    <m/>
    <m/>
    <m/>
    <m/>
    <m/>
    <m/>
    <m/>
    <s v="Anger moodwings Econimic Family conflict Problems sleeping"/>
    <m/>
    <b v="1"/>
    <m/>
    <b v="1"/>
    <b v="1"/>
    <m/>
    <b v="1"/>
    <m/>
    <m/>
    <b v="1"/>
    <m/>
    <m/>
    <m/>
    <m/>
    <m/>
    <m/>
    <m/>
    <m/>
    <s v="Elderly Adult Women"/>
    <b v="1"/>
    <m/>
    <m/>
    <b v="1"/>
    <s v="لانه اقل ضعفا"/>
    <s v="Prayer Speaking to a family member"/>
    <b v="1"/>
    <m/>
    <m/>
    <b v="1"/>
    <m/>
    <m/>
    <m/>
    <m/>
    <m/>
    <m/>
    <m/>
    <s v="Stigma Lack of awareness of the services"/>
    <b v="1"/>
    <m/>
    <m/>
    <m/>
    <b v="1"/>
    <m/>
    <m/>
    <m/>
    <m/>
    <s v="Maybe"/>
    <m/>
    <s v="Skills building services Educational services Extracurricular activities/women &amp; girls centers"/>
    <m/>
    <b v="1"/>
    <b v="1"/>
    <b v="1"/>
    <m/>
    <m/>
    <m/>
    <m/>
    <s v="Due to cultral factors / husband doesn’t allow them "/>
    <s v="Educational services Skills building services"/>
    <m/>
    <b v="1"/>
    <b v="1"/>
    <m/>
    <m/>
    <m/>
    <m/>
    <m/>
    <s v="due to transportation issues / far distance of facilities"/>
    <s v="No"/>
    <s v="وصمة والعادات والتقاليد"/>
    <s v="Child labour Begging Early marriage Neglect"/>
    <m/>
    <m/>
    <m/>
    <m/>
    <b v="1"/>
    <b v="1"/>
    <b v="1"/>
    <m/>
    <b v="1"/>
    <m/>
    <m/>
    <m/>
    <m/>
    <m/>
    <m/>
    <m/>
    <m/>
    <m/>
    <s v="اعمال بناء والتحطيب واعمل صيانه"/>
    <s v="Relatives Parents"/>
    <m/>
    <m/>
    <m/>
    <m/>
    <b v="1"/>
    <b v="1"/>
    <m/>
    <m/>
    <m/>
    <m/>
    <m/>
    <m/>
    <m/>
    <m/>
    <s v="Quraan Hand crafts Entertainement activities"/>
    <m/>
    <b v="1"/>
    <b v="1"/>
    <m/>
    <m/>
    <b v="1"/>
    <m/>
    <m/>
    <m/>
    <s v="Child-headed households Orphans living in the community"/>
    <m/>
    <m/>
    <b v="1"/>
    <b v="1"/>
    <m/>
    <m/>
    <m/>
    <s v="Yes"/>
    <m/>
    <s v="No services"/>
    <m/>
    <m/>
    <m/>
    <m/>
    <m/>
    <b v="1"/>
    <m/>
    <m/>
    <m/>
    <m/>
    <s v="Yes"/>
    <n v="4"/>
    <s v="بسبب ضيق المنزل يلعبون في خارج الخيمه"/>
    <m/>
    <m/>
    <m/>
    <s v="No"/>
    <m/>
    <s v="uuid:d82eb1d5-94f0-49f0-b42e-35771e728fac"/>
    <n v="73157600"/>
    <s v="d82eb1d5-94f0-49f0-b42e-35771e728fac"/>
    <d v="2021-01-21T13:28:28"/>
    <n v="263"/>
    <m/>
    <n v="-1"/>
    <m/>
    <m/>
    <s v="202101191358"/>
    <n v="1609"/>
    <s v="nsenumerator"/>
    <n v="569832"/>
  </r>
  <r>
    <s v="2021-01-21T10:27:31.155+02:00"/>
    <s v="2021-01-21T10:42:49.775+02:00"/>
    <m/>
    <s v="ثناء الخلف"/>
    <x v="1"/>
    <m/>
    <d v="2021-01-21T00:00:00"/>
    <s v="Salqin"/>
    <s v="All"/>
    <s v="Yes"/>
    <n v="34"/>
    <s v="31-50 Years"/>
    <s v="Male"/>
    <s v="Married"/>
    <s v="IDP"/>
    <d v="2019-04-10T00:00:00"/>
    <n v="1"/>
    <n v="0"/>
    <s v="Yes"/>
    <n v="0"/>
    <n v="1"/>
    <n v="1"/>
    <s v="2"/>
    <n v="3"/>
    <s v="5"/>
    <n v="1"/>
    <n v="6"/>
    <n v="8"/>
    <n v="0"/>
    <n v="0"/>
    <n v="1"/>
    <n v="800"/>
    <n v="400"/>
    <n v="-400"/>
    <s v="عمل الزوج"/>
    <m/>
    <s v="Hospital Primary health care facility Emergency services-ambulance"/>
    <b v="1"/>
    <b v="1"/>
    <m/>
    <b v="1"/>
    <m/>
    <m/>
    <m/>
    <m/>
    <n v="5"/>
    <s v="Motorcycle"/>
    <m/>
    <s v="Yes"/>
    <s v="جلدية ولقاحات وعظمية"/>
    <s v="Most types of medicines are not available in the market Inaccessible due to cost Inaccessible due to transport or other logistical reason"/>
    <m/>
    <b v="1"/>
    <m/>
    <b v="1"/>
    <m/>
    <b v="1"/>
    <m/>
    <m/>
    <m/>
    <m/>
    <m/>
    <s v="Yes"/>
    <s v="Yes"/>
    <s v="الوقاية من الكورونا "/>
    <s v="No"/>
    <m/>
    <s v="Yes"/>
    <s v="Yes"/>
    <m/>
    <s v="No"/>
    <m/>
    <m/>
    <m/>
    <m/>
    <m/>
    <m/>
    <m/>
    <m/>
    <m/>
    <m/>
    <m/>
    <m/>
    <s v="Non communicable diseases (NCD) drugs (chronic, cardiac, diabetes, hyper-tension, asthma) Pediatric medicine"/>
    <b v="1"/>
    <b v="1"/>
    <m/>
    <m/>
    <m/>
    <m/>
    <m/>
    <m/>
    <s v="Yes"/>
    <m/>
    <m/>
    <m/>
    <m/>
    <m/>
    <m/>
    <m/>
    <m/>
    <m/>
    <s v="At home with skilled birth attendant Hospital for normal delivery"/>
    <m/>
    <b v="1"/>
    <m/>
    <m/>
    <m/>
    <b v="1"/>
    <m/>
    <m/>
    <m/>
    <m/>
    <s v="Access and transportaion challenges"/>
    <m/>
    <m/>
    <m/>
    <m/>
    <m/>
    <m/>
    <m/>
    <m/>
    <m/>
    <m/>
    <m/>
    <m/>
    <s v="Yes – I have"/>
    <s v="One Time"/>
    <m/>
    <m/>
    <s v="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
    <b v="1"/>
    <b v="1"/>
    <b v="1"/>
    <m/>
    <m/>
    <m/>
    <m/>
    <m/>
    <b v="1"/>
    <b v="1"/>
    <m/>
    <n v="5"/>
    <s v="diverse"/>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No"/>
    <s v="حليب ثدي يكفي"/>
    <s v="High food prices/no money to buy Child will not eat certain foods"/>
    <m/>
    <b v="1"/>
    <m/>
    <m/>
    <m/>
    <b v="1"/>
    <m/>
    <m/>
    <s v="Yes"/>
    <m/>
    <s v="Yes"/>
    <s v="High food prices/no money to buy Market is too far"/>
    <b v="1"/>
    <b v="1"/>
    <m/>
    <m/>
    <m/>
    <m/>
    <s v="Yes"/>
    <s v="Yes"/>
    <m/>
    <m/>
    <m/>
    <s v="1"/>
    <s v="1"/>
    <s v="No"/>
    <s v="No - no difficulty"/>
    <s v="No - no difficulty"/>
    <m/>
    <m/>
    <m/>
    <m/>
    <m/>
    <m/>
    <m/>
    <m/>
    <m/>
    <m/>
    <m/>
    <m/>
    <m/>
    <s v="Anger moodwings Econimic Anxiety Changes in Appetite Hopelessness"/>
    <m/>
    <b v="1"/>
    <m/>
    <b v="1"/>
    <b v="1"/>
    <b v="1"/>
    <m/>
    <b v="1"/>
    <b v="1"/>
    <m/>
    <m/>
    <m/>
    <m/>
    <m/>
    <m/>
    <m/>
    <m/>
    <m/>
    <s v="Children Adult Women"/>
    <b v="1"/>
    <m/>
    <b v="1"/>
    <m/>
    <s v="الان اكثر عرضة لخطر "/>
    <s v="Prayer Speaking to a family member"/>
    <b v="1"/>
    <m/>
    <m/>
    <b v="1"/>
    <m/>
    <m/>
    <m/>
    <m/>
    <m/>
    <m/>
    <m/>
    <s v="Security Accessibility"/>
    <m/>
    <b v="1"/>
    <b v="1"/>
    <m/>
    <m/>
    <m/>
    <m/>
    <m/>
    <m/>
    <s v="Yes"/>
    <m/>
    <s v="Extracurricular activities/women &amp; girls centers Skills building services"/>
    <m/>
    <m/>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وضع الأمني"/>
    <s v="School dropout Child labour Early marriage"/>
    <m/>
    <m/>
    <m/>
    <b v="1"/>
    <b v="1"/>
    <m/>
    <b v="1"/>
    <m/>
    <m/>
    <m/>
    <m/>
    <m/>
    <m/>
    <m/>
    <m/>
    <m/>
    <m/>
    <m/>
    <s v="اعمال صيانة السيارات"/>
    <s v="Parents Neighbours"/>
    <m/>
    <m/>
    <b v="1"/>
    <m/>
    <b v="1"/>
    <m/>
    <m/>
    <m/>
    <m/>
    <m/>
    <m/>
    <m/>
    <m/>
    <m/>
    <s v="Entertainement activities Hand crafts"/>
    <m/>
    <m/>
    <b v="1"/>
    <m/>
    <m/>
    <b v="1"/>
    <m/>
    <m/>
    <m/>
    <s v="Children who have been associated with fighting forces"/>
    <m/>
    <m/>
    <m/>
    <m/>
    <b v="1"/>
    <m/>
    <m/>
    <s v="No"/>
    <s v="Children work to support their families"/>
    <s v="Lack of awareness Lack of transportation"/>
    <b v="1"/>
    <m/>
    <b v="1"/>
    <m/>
    <m/>
    <m/>
    <m/>
    <m/>
    <m/>
    <m/>
    <s v="No"/>
    <m/>
    <m/>
    <s v="Yes"/>
    <n v="3"/>
    <s v="اليأس وكره الواقع"/>
    <s v="Yes"/>
    <s v="تامين الدخل للعائلة"/>
    <s v="uuid:0e059321-2db5-495e-8727-c4e53d63440a"/>
    <n v="73157602"/>
    <s v="0e059321-2db5-495e-8727-c4e53d63440a"/>
    <d v="2021-01-21T13:28:28"/>
    <n v="264"/>
    <m/>
    <n v="-1"/>
    <m/>
    <m/>
    <s v="202101191358"/>
    <n v="918"/>
    <s v="nsenumerator"/>
    <n v="569832"/>
  </r>
  <r>
    <s v="2021-01-21T11:06:40.174+02:00"/>
    <s v="2021-01-21T11:18:42.254+02:00"/>
    <m/>
    <s v="ثناء الخلف"/>
    <x v="1"/>
    <m/>
    <d v="2021-01-21T00:00:00"/>
    <s v="Salqin"/>
    <s v="All"/>
    <s v="Yes"/>
    <n v="50"/>
    <s v="31-50 Years"/>
    <s v="Male"/>
    <s v="Married"/>
    <s v="IDP"/>
    <d v="2019-04-01T00:00:00"/>
    <n v="0"/>
    <n v="1"/>
    <s v="Yes"/>
    <n v="0"/>
    <n v="0"/>
    <n v="1"/>
    <s v="1"/>
    <n v="3"/>
    <s v="4"/>
    <n v="2"/>
    <n v="6"/>
    <n v="8"/>
    <n v="1"/>
    <n v="0"/>
    <n v="2"/>
    <n v="600"/>
    <n v="300"/>
    <n v="-300"/>
    <s v="عمل الام وبنتها"/>
    <m/>
    <s v="Hospital Primary health care facility"/>
    <b v="1"/>
    <b v="1"/>
    <m/>
    <m/>
    <m/>
    <m/>
    <m/>
    <m/>
    <n v="25"/>
    <s v="Walking"/>
    <m/>
    <s v="Yes"/>
    <s v="عيادات عصبية لان لديها ولد مريض عصبي الصرع"/>
    <s v="Most types of medicines are not available in the market Inaccessible due to cost Inaccessible due to security risks"/>
    <m/>
    <b v="1"/>
    <m/>
    <b v="1"/>
    <b v="1"/>
    <m/>
    <m/>
    <m/>
    <m/>
    <m/>
    <m/>
    <s v="Do not know"/>
    <m/>
    <m/>
    <m/>
    <m/>
    <s v="Do not know"/>
    <m/>
    <m/>
    <m/>
    <m/>
    <m/>
    <m/>
    <m/>
    <m/>
    <m/>
    <m/>
    <m/>
    <m/>
    <m/>
    <m/>
    <m/>
    <s v="Non communicable diseases (NCD) drugs (chronic, cardiac, diabetes, hyper-tension, asthma) Other"/>
    <b v="1"/>
    <m/>
    <m/>
    <m/>
    <b v="1"/>
    <m/>
    <m/>
    <s v="أدوية عصبي "/>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diverse"/>
    <s v="Do not know"/>
    <m/>
    <s v="High food prices/no money to buy Market is too far Food is not available"/>
    <m/>
    <b v="1"/>
    <b v="1"/>
    <m/>
    <b v="1"/>
    <m/>
    <m/>
    <m/>
    <s v="Yes"/>
    <m/>
    <s v="Yes"/>
    <s v="High food prices/no money to buy Market is too far"/>
    <b v="1"/>
    <b v="1"/>
    <m/>
    <m/>
    <m/>
    <m/>
    <s v="Do not know"/>
    <s v="Do not know"/>
    <m/>
    <m/>
    <m/>
    <s v="0"/>
    <s v="0"/>
    <s v="Yes"/>
    <m/>
    <m/>
    <s v="Yes, - high severity (impairing daily activities)"/>
    <s v="No"/>
    <m/>
    <m/>
    <m/>
    <m/>
    <m/>
    <m/>
    <m/>
    <m/>
    <m/>
    <s v="No, but we need one"/>
    <m/>
    <s v="Fear Anger moodwings Family conflict Econimic Inability to carry out work or daily tasks"/>
    <b v="1"/>
    <b v="1"/>
    <m/>
    <b v="1"/>
    <b v="1"/>
    <m/>
    <b v="1"/>
    <m/>
    <m/>
    <m/>
    <m/>
    <b v="1"/>
    <m/>
    <m/>
    <m/>
    <m/>
    <m/>
    <m/>
    <s v="Adult Men Elderly"/>
    <m/>
    <b v="1"/>
    <m/>
    <b v="1"/>
    <s v="عدم القدرة على التاقلم"/>
    <s v="Smoking Withdrawal/Isolation"/>
    <m/>
    <m/>
    <m/>
    <m/>
    <m/>
    <m/>
    <b v="1"/>
    <m/>
    <b v="1"/>
    <m/>
    <m/>
    <s v="Accessibility Security Stigma"/>
    <b v="1"/>
    <b v="1"/>
    <b v="1"/>
    <m/>
    <m/>
    <m/>
    <m/>
    <m/>
    <m/>
    <s v="Yes"/>
    <m/>
    <s v="Skills building services Extracurricular activities/women &amp; girls centers"/>
    <m/>
    <m/>
    <b v="1"/>
    <b v="1"/>
    <m/>
    <m/>
    <m/>
    <m/>
    <s v="Due to lack of security"/>
    <s v="Educational services Extracurricular activities/women &amp; girls centers"/>
    <m/>
    <b v="1"/>
    <m/>
    <b v="1"/>
    <m/>
    <m/>
    <m/>
    <m/>
    <s v="due to transportation issues / far distance of facilities"/>
    <s v="No"/>
    <s v="قلة الأمان"/>
    <s v="School dropout Child labour Physical abuse Neglect Alcohol/substance misuse"/>
    <m/>
    <m/>
    <m/>
    <b v="1"/>
    <b v="1"/>
    <m/>
    <m/>
    <b v="1"/>
    <b v="1"/>
    <m/>
    <m/>
    <b v="1"/>
    <m/>
    <m/>
    <m/>
    <m/>
    <m/>
    <m/>
    <s v="التحطيب والصيانة"/>
    <s v="Neighbours Relatives"/>
    <m/>
    <m/>
    <b v="1"/>
    <m/>
    <m/>
    <b v="1"/>
    <m/>
    <m/>
    <m/>
    <m/>
    <m/>
    <m/>
    <m/>
    <m/>
    <s v="Hand crafts Painting / re-creational activity"/>
    <m/>
    <m/>
    <b v="1"/>
    <b v="1"/>
    <m/>
    <m/>
    <m/>
    <m/>
    <m/>
    <s v="No, none of these"/>
    <m/>
    <m/>
    <m/>
    <m/>
    <m/>
    <b v="1"/>
    <m/>
    <s v="No"/>
    <s v="Children work to support their families"/>
    <s v="Lack of awareness Lack of transportation"/>
    <b v="1"/>
    <m/>
    <b v="1"/>
    <m/>
    <m/>
    <m/>
    <m/>
    <m/>
    <m/>
    <m/>
    <s v="No"/>
    <m/>
    <m/>
    <s v="No"/>
    <m/>
    <m/>
    <s v="Yes"/>
    <s v="عمال بناء"/>
    <s v="uuid:0d422a87-65f5-41d4-b12f-ed7ef723a20c"/>
    <n v="73157603"/>
    <s v="0d422a87-65f5-41d4-b12f-ed7ef723a20c"/>
    <d v="2021-01-21T13:28:29"/>
    <n v="265"/>
    <m/>
    <n v="-1"/>
    <m/>
    <m/>
    <s v="202101191358"/>
    <n v="722"/>
    <s v="nsenumerator"/>
    <n v="569832"/>
  </r>
  <r>
    <s v="2021-01-21T11:51:17.436+02:00"/>
    <s v="2021-01-21T12:05:53.320+02:00"/>
    <m/>
    <s v="30"/>
    <x v="1"/>
    <m/>
    <d v="2021-01-21T00:00:00"/>
    <s v="Salqin"/>
    <s v="All"/>
    <s v="Yes"/>
    <n v="22"/>
    <s v="18-30 Years"/>
    <s v="Male"/>
    <s v="Married"/>
    <s v="IDP"/>
    <d v="2019-03-04T00:00:00"/>
    <n v="1"/>
    <n v="0"/>
    <s v="Yes"/>
    <n v="1"/>
    <n v="2"/>
    <n v="0"/>
    <s v="2"/>
    <n v="0"/>
    <s v="3"/>
    <n v="0"/>
    <n v="3"/>
    <n v="5"/>
    <n v="0"/>
    <n v="1"/>
    <n v="0"/>
    <n v="400"/>
    <n v="200"/>
    <n v="-200"/>
    <s v="سلة غذائية ولم نفايات "/>
    <m/>
    <s v="No services"/>
    <m/>
    <m/>
    <m/>
    <m/>
    <m/>
    <m/>
    <b v="1"/>
    <m/>
    <m/>
    <m/>
    <m/>
    <s v="No"/>
    <s v="مراكز صحية بشكل كامل"/>
    <s v="Most types of medicines are not available in the market Inaccessible due to cost Inaccessible due to transport or other logistical reason"/>
    <m/>
    <b v="1"/>
    <m/>
    <b v="1"/>
    <m/>
    <b v="1"/>
    <m/>
    <m/>
    <m/>
    <m/>
    <m/>
    <s v="No"/>
    <m/>
    <m/>
    <m/>
    <m/>
    <s v="No"/>
    <m/>
    <m/>
    <m/>
    <m/>
    <m/>
    <m/>
    <m/>
    <m/>
    <m/>
    <m/>
    <m/>
    <m/>
    <m/>
    <m/>
    <m/>
    <s v="Non communicable diseases (NCD) drugs (chronic, cardiac, diabetes, hyper-tension, asthma) Pediatric medicine"/>
    <b v="1"/>
    <b v="1"/>
    <m/>
    <m/>
    <m/>
    <m/>
    <m/>
    <m/>
    <s v="No"/>
    <s v="Transportation issues Financial issues"/>
    <m/>
    <b v="1"/>
    <m/>
    <b v="1"/>
    <m/>
    <m/>
    <m/>
    <m/>
    <s v="Hospital for normal delivery"/>
    <m/>
    <m/>
    <m/>
    <m/>
    <m/>
    <b v="1"/>
    <m/>
    <m/>
    <m/>
    <m/>
    <m/>
    <s v="Yes"/>
    <s v="Not enough milk Other"/>
    <m/>
    <m/>
    <m/>
    <b v="1"/>
    <m/>
    <m/>
    <m/>
    <m/>
    <b v="1"/>
    <s v="معتقدات خاطئة"/>
    <s v="No – there is nothing like this in my community"/>
    <m/>
    <m/>
    <m/>
    <s v="Cereals or tubers (maize, porridge, rice, pasta, bread, rice, bulger, frikeh, kaak, pasta, indomy (noodles), manakish, thick grain-based porridge, potatoes, etc) Condiments (spices, tea, coffee, sauces etc) or other miscellaneous food Oil/Fat (oils, fats, butter, ghee etc)"/>
    <b v="1"/>
    <m/>
    <m/>
    <m/>
    <m/>
    <m/>
    <m/>
    <m/>
    <m/>
    <b v="1"/>
    <b v="1"/>
    <n v="3"/>
    <s v="not divers"/>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diverse"/>
    <s v="No"/>
    <s v="الطفل لا يحتاج إلى الحليب"/>
    <s v="High food prices/no money to buy Market is not safe Food is not available"/>
    <m/>
    <b v="1"/>
    <m/>
    <b v="1"/>
    <b v="1"/>
    <m/>
    <m/>
    <m/>
    <s v="Yes"/>
    <m/>
    <s v="Yes"/>
    <s v="High food prices/no money to buy Market is not safe"/>
    <b v="1"/>
    <m/>
    <b v="1"/>
    <m/>
    <m/>
    <m/>
    <s v="No – this service is not available"/>
    <s v="No"/>
    <s v="No"/>
    <m/>
    <m/>
    <s v="2"/>
    <s v="1"/>
    <s v="Yes"/>
    <m/>
    <m/>
    <s v="Yes, - high severity (highly impacting daily activities)"/>
    <s v="No"/>
    <m/>
    <m/>
    <m/>
    <m/>
    <m/>
    <m/>
    <m/>
    <m/>
    <s v="يحتاج إلى مفصل"/>
    <s v="No, but we need one"/>
    <m/>
    <s v="Anger Changes in Appetite Hopelessness Problems sleeping Econimic Anxiety Sadness"/>
    <m/>
    <b v="1"/>
    <b v="1"/>
    <m/>
    <b v="1"/>
    <b v="1"/>
    <m/>
    <b v="1"/>
    <b v="1"/>
    <b v="1"/>
    <m/>
    <m/>
    <m/>
    <m/>
    <m/>
    <m/>
    <m/>
    <m/>
    <s v="Adult Men Adult Women"/>
    <b v="1"/>
    <b v="1"/>
    <m/>
    <m/>
    <s v="الزوج لأنه مصاب المراة نتيجة الظروف المالية"/>
    <s v="Smoking Withdrawal/Isolation"/>
    <m/>
    <m/>
    <m/>
    <m/>
    <m/>
    <m/>
    <b v="1"/>
    <m/>
    <b v="1"/>
    <m/>
    <m/>
    <s v="Availability Accessibility"/>
    <m/>
    <m/>
    <b v="1"/>
    <b v="1"/>
    <m/>
    <m/>
    <m/>
    <m/>
    <m/>
    <s v="Maybe"/>
    <m/>
    <s v="Extracurricular activities/women &amp; girls centers Educational services Skills building services Health services"/>
    <b v="1"/>
    <b v="1"/>
    <b v="1"/>
    <b v="1"/>
    <m/>
    <m/>
    <m/>
    <m/>
    <s v="Due to transportation issues / far distance of facilities"/>
    <s v="Skills building services Extracurricular activities/women &amp; girls centers"/>
    <m/>
    <m/>
    <b v="1"/>
    <b v="1"/>
    <m/>
    <m/>
    <m/>
    <m/>
    <s v="due to transportation issues / far distance of facilities"/>
    <s v="Yes"/>
    <m/>
    <s v="School dropout Child labour Physical abuse Neglect Psychological stress"/>
    <m/>
    <m/>
    <m/>
    <b v="1"/>
    <b v="1"/>
    <m/>
    <m/>
    <b v="1"/>
    <b v="1"/>
    <m/>
    <m/>
    <m/>
    <m/>
    <b v="1"/>
    <m/>
    <m/>
    <m/>
    <m/>
    <s v="لم النفايات"/>
    <s v="Do not know"/>
    <m/>
    <m/>
    <m/>
    <m/>
    <m/>
    <m/>
    <m/>
    <m/>
    <m/>
    <m/>
    <m/>
    <m/>
    <b v="1"/>
    <m/>
    <s v="Awareness / educational activities / psychosocial support Entertainement activities"/>
    <m/>
    <m/>
    <m/>
    <m/>
    <b v="1"/>
    <b v="1"/>
    <m/>
    <m/>
    <m/>
    <s v="Orphans living in the community Children who have been associated with fighting forces"/>
    <m/>
    <m/>
    <b v="1"/>
    <m/>
    <b v="1"/>
    <m/>
    <m/>
    <s v="No"/>
    <s v="Too young to enroll in school"/>
    <s v="Lack of awareness Security problems Lack of transportation"/>
    <b v="1"/>
    <b v="1"/>
    <b v="1"/>
    <m/>
    <m/>
    <m/>
    <m/>
    <m/>
    <m/>
    <m/>
    <s v="No"/>
    <m/>
    <m/>
    <m/>
    <m/>
    <m/>
    <s v="No"/>
    <m/>
    <s v="uuid:10196147-30b2-4db8-96a7-00e9f06fb7cb"/>
    <n v="73157604"/>
    <s v="10196147-30b2-4db8-96a7-00e9f06fb7cb"/>
    <d v="2021-01-21T13:28:30"/>
    <n v="266"/>
    <m/>
    <n v="-1"/>
    <m/>
    <m/>
    <s v="202101191358"/>
    <n v="876"/>
    <s v="nsenumerator"/>
    <n v="569832"/>
  </r>
  <r>
    <s v="2021-01-21T12:51:01.551+02:00"/>
    <s v="2021-01-21T12:57:39.659+02:00"/>
    <m/>
    <s v="ثناء الخلف"/>
    <x v="1"/>
    <m/>
    <d v="2021-01-21T00:00:00"/>
    <s v="Salqin"/>
    <s v="All"/>
    <s v="Yes"/>
    <n v="22"/>
    <s v="18-30 Years"/>
    <s v="Female"/>
    <s v="Married"/>
    <s v="IDP"/>
    <d v="2019-06-30T00:00:00"/>
    <n v="1"/>
    <n v="0"/>
    <s v="No"/>
    <m/>
    <m/>
    <m/>
    <m/>
    <m/>
    <m/>
    <m/>
    <m/>
    <n v="2"/>
    <n v="0"/>
    <m/>
    <n v="1"/>
    <n v="500"/>
    <n v="250"/>
    <n v="-250"/>
    <s v="عمل الزوج "/>
    <m/>
    <s v="Hospital Primary health care facility"/>
    <b v="1"/>
    <b v="1"/>
    <m/>
    <m/>
    <m/>
    <m/>
    <m/>
    <m/>
    <n v="30"/>
    <s v="Walking"/>
    <m/>
    <s v="Yes"/>
    <s v="جراحه عامه"/>
    <s v="Some types of medicines are not available in the market Inaccessible due to cost Inaccessible due to transport or other logistical reason"/>
    <b v="1"/>
    <m/>
    <m/>
    <b v="1"/>
    <m/>
    <b v="1"/>
    <m/>
    <m/>
    <m/>
    <m/>
    <m/>
    <s v="Do not know"/>
    <m/>
    <m/>
    <m/>
    <m/>
    <s v="No"/>
    <m/>
    <m/>
    <m/>
    <m/>
    <m/>
    <m/>
    <m/>
    <m/>
    <m/>
    <m/>
    <m/>
    <m/>
    <m/>
    <m/>
    <m/>
    <s v="I don't know"/>
    <m/>
    <m/>
    <m/>
    <m/>
    <m/>
    <b v="1"/>
    <m/>
    <m/>
    <s v="Yes"/>
    <m/>
    <m/>
    <m/>
    <m/>
    <m/>
    <m/>
    <m/>
    <m/>
    <m/>
    <s v="Hospital for normal delivery"/>
    <m/>
    <m/>
    <m/>
    <m/>
    <m/>
    <b v="1"/>
    <m/>
    <m/>
    <m/>
    <m/>
    <m/>
    <m/>
    <m/>
    <m/>
    <m/>
    <m/>
    <m/>
    <m/>
    <m/>
    <m/>
    <m/>
    <m/>
    <m/>
    <s v="I don't know"/>
    <m/>
    <m/>
    <m/>
    <s v="Legumes and nuts e.g. hommos, fouls, beans, chick peas, lentils Vegetables (including leafy vegetables) Meat, Poultry, Offal (beef, goat, lamb, poultry), etc) Oil/Fat (oils, fats, butter, ghee etc)"/>
    <m/>
    <b v="1"/>
    <b v="1"/>
    <m/>
    <b v="1"/>
    <m/>
    <m/>
    <m/>
    <m/>
    <b v="1"/>
    <m/>
    <n v="4"/>
    <s v="not divers"/>
    <m/>
    <m/>
    <m/>
    <m/>
    <m/>
    <m/>
    <m/>
    <m/>
    <m/>
    <m/>
    <m/>
    <m/>
    <m/>
    <m/>
    <s v="Do not know"/>
    <m/>
    <s v="High food prices/no money to buy Market is too far"/>
    <m/>
    <b v="1"/>
    <b v="1"/>
    <m/>
    <m/>
    <m/>
    <m/>
    <m/>
    <s v="Yes"/>
    <m/>
    <s v="Yes"/>
    <s v="High food prices/no money to buy"/>
    <b v="1"/>
    <m/>
    <m/>
    <m/>
    <m/>
    <m/>
    <m/>
    <m/>
    <m/>
    <m/>
    <m/>
    <m/>
    <s v="1"/>
    <s v="No"/>
    <s v="No - no difficulty"/>
    <s v="No - no difficulty"/>
    <m/>
    <m/>
    <m/>
    <m/>
    <m/>
    <m/>
    <m/>
    <m/>
    <m/>
    <m/>
    <m/>
    <m/>
    <m/>
    <s v="No problems"/>
    <m/>
    <m/>
    <m/>
    <m/>
    <m/>
    <m/>
    <m/>
    <m/>
    <m/>
    <m/>
    <m/>
    <m/>
    <m/>
    <m/>
    <m/>
    <b v="1"/>
    <m/>
    <m/>
    <m/>
    <m/>
    <m/>
    <m/>
    <m/>
    <m/>
    <m/>
    <m/>
    <m/>
    <m/>
    <m/>
    <m/>
    <m/>
    <m/>
    <m/>
    <m/>
    <m/>
    <m/>
    <s v="Lack of awareness of the services Accessibility Stigma"/>
    <b v="1"/>
    <m/>
    <b v="1"/>
    <m/>
    <b v="1"/>
    <m/>
    <m/>
    <m/>
    <m/>
    <s v="Maybe"/>
    <m/>
    <s v="Do not know"/>
    <m/>
    <m/>
    <m/>
    <m/>
    <m/>
    <m/>
    <b v="1"/>
    <m/>
    <m/>
    <s v="Do not know"/>
    <m/>
    <m/>
    <m/>
    <m/>
    <m/>
    <m/>
    <b v="1"/>
    <m/>
    <m/>
    <s v="No"/>
    <s v="وجود في المجتمع فئات مختلفة"/>
    <s v="Child labour Begging Early marriage"/>
    <m/>
    <m/>
    <m/>
    <m/>
    <b v="1"/>
    <b v="1"/>
    <b v="1"/>
    <m/>
    <m/>
    <m/>
    <m/>
    <m/>
    <m/>
    <m/>
    <m/>
    <m/>
    <m/>
    <m/>
    <s v="عمال في بيع الاكلات السريعة"/>
    <s v="Do not know"/>
    <m/>
    <m/>
    <m/>
    <m/>
    <m/>
    <m/>
    <m/>
    <m/>
    <m/>
    <m/>
    <m/>
    <m/>
    <b v="1"/>
    <m/>
    <s v="Sport activity Painting / re-creational activity Entertainement activities"/>
    <b v="1"/>
    <m/>
    <m/>
    <b v="1"/>
    <m/>
    <b v="1"/>
    <m/>
    <m/>
    <m/>
    <s v="I don't know"/>
    <m/>
    <m/>
    <m/>
    <m/>
    <m/>
    <m/>
    <b v="1"/>
    <m/>
    <m/>
    <m/>
    <m/>
    <m/>
    <m/>
    <m/>
    <m/>
    <m/>
    <m/>
    <m/>
    <m/>
    <m/>
    <m/>
    <m/>
    <m/>
    <m/>
    <m/>
    <m/>
    <m/>
    <m/>
    <s v="uuid:1b6d13e7-c9bb-458b-aacd-e4e436a7b241"/>
    <n v="73157607"/>
    <s v="1b6d13e7-c9bb-458b-aacd-e4e436a7b241"/>
    <d v="2021-01-21T13:28:30"/>
    <n v="267"/>
    <m/>
    <n v="-1"/>
    <m/>
    <m/>
    <s v="202101191358"/>
    <n v="398"/>
    <s v="nsenumerator"/>
    <n v="569832"/>
  </r>
  <r>
    <s v="2021-01-21T13:50:10.620+02:00"/>
    <s v="2021-01-21T15:20:57.198+02:00"/>
    <s v="0"/>
    <s v="ثناء الخلف"/>
    <x v="1"/>
    <m/>
    <d v="2021-01-21T00:00:00"/>
    <s v="Salqin"/>
    <s v="All"/>
    <s v="Yes"/>
    <n v="29"/>
    <s v="18-30 Years"/>
    <s v="Male"/>
    <s v="Married"/>
    <s v="Host"/>
    <m/>
    <n v="1"/>
    <n v="0"/>
    <s v="Yes"/>
    <n v="0"/>
    <n v="1"/>
    <n v="2"/>
    <s v="3"/>
    <n v="0"/>
    <s v="3"/>
    <n v="0"/>
    <n v="3"/>
    <n v="5"/>
    <n v="0"/>
    <n v="0"/>
    <n v="1"/>
    <n v="600"/>
    <n v="300"/>
    <n v="-300"/>
    <s v="عمل الزوج"/>
    <m/>
    <s v="Hospital Primary health care facility Specialist services Emergency services-ambulance"/>
    <b v="1"/>
    <b v="1"/>
    <b v="1"/>
    <b v="1"/>
    <m/>
    <m/>
    <m/>
    <m/>
    <n v="5"/>
    <s v="Walking"/>
    <m/>
    <s v="Yes"/>
    <s v="Everything is available"/>
    <s v="Some types of medicines are not available in the market Inaccessible due to cost"/>
    <b v="1"/>
    <m/>
    <m/>
    <b v="1"/>
    <m/>
    <m/>
    <m/>
    <m/>
    <m/>
    <m/>
    <m/>
    <s v="Yes"/>
    <s v="Yes"/>
    <s v="نعم مفيدة وخصوصا الوقاية من الكورونا"/>
    <s v="Yes"/>
    <s v="عن طريق مجموعات الواتس"/>
    <s v="No"/>
    <m/>
    <s v="Did not identify the diseas"/>
    <m/>
    <m/>
    <m/>
    <m/>
    <m/>
    <m/>
    <m/>
    <m/>
    <m/>
    <m/>
    <m/>
    <m/>
    <m/>
    <s v="Non communicable diseases (NCD) drugs (chronic, cardiac, diabetes, hyper-tension, asthma) Reproductive health medicines"/>
    <b v="1"/>
    <m/>
    <b v="1"/>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
    <b v="1"/>
    <b v="1"/>
    <b v="1"/>
    <m/>
    <m/>
    <m/>
    <m/>
    <m/>
    <m/>
    <b v="1"/>
    <b v="1"/>
    <n v="5"/>
    <s v="diverse"/>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High food prices/no money to buy"/>
    <m/>
    <b v="1"/>
    <m/>
    <m/>
    <m/>
    <m/>
    <m/>
    <m/>
    <s v="Yes"/>
    <m/>
    <s v="Yes"/>
    <s v="High food prices/no money to buy Food is not available"/>
    <b v="1"/>
    <m/>
    <m/>
    <b v="1"/>
    <m/>
    <m/>
    <s v="No – my children don't need this"/>
    <s v="No"/>
    <m/>
    <m/>
    <m/>
    <s v="1"/>
    <s v="1"/>
    <s v="No"/>
    <s v="No - no difficulty"/>
    <s v="No - no difficulty"/>
    <m/>
    <m/>
    <m/>
    <m/>
    <m/>
    <m/>
    <m/>
    <m/>
    <m/>
    <m/>
    <m/>
    <m/>
    <m/>
    <s v="moodwings Anxiety Problems sleeping"/>
    <m/>
    <m/>
    <m/>
    <b v="1"/>
    <m/>
    <b v="1"/>
    <m/>
    <m/>
    <m/>
    <b v="1"/>
    <m/>
    <m/>
    <m/>
    <m/>
    <m/>
    <m/>
    <m/>
    <m/>
    <s v="Elderly"/>
    <m/>
    <m/>
    <m/>
    <b v="1"/>
    <s v="لان ظروف صعبة عدم قدرة على التاقلم"/>
    <s v="Speaking to a friend Speaking to a family member"/>
    <b v="1"/>
    <b v="1"/>
    <m/>
    <m/>
    <m/>
    <m/>
    <m/>
    <m/>
    <m/>
    <m/>
    <m/>
    <s v="Lack of awareness of the services"/>
    <m/>
    <m/>
    <m/>
    <m/>
    <b v="1"/>
    <m/>
    <m/>
    <m/>
    <m/>
    <s v="Yes"/>
    <m/>
    <s v="Extracurricular activities/women &amp; girls centers"/>
    <m/>
    <m/>
    <m/>
    <b v="1"/>
    <m/>
    <m/>
    <m/>
    <m/>
    <m/>
    <s v="Extracurricular activities/women &amp; girls centers Skills building services"/>
    <m/>
    <m/>
    <b v="1"/>
    <b v="1"/>
    <m/>
    <m/>
    <m/>
    <m/>
    <m/>
    <s v="Yes"/>
    <m/>
    <s v="No dangers"/>
    <m/>
    <m/>
    <m/>
    <m/>
    <m/>
    <m/>
    <m/>
    <m/>
    <m/>
    <m/>
    <m/>
    <m/>
    <m/>
    <m/>
    <m/>
    <b v="1"/>
    <m/>
    <m/>
    <m/>
    <s v="School teachers Women and Child support centers"/>
    <m/>
    <m/>
    <m/>
    <b v="1"/>
    <m/>
    <m/>
    <m/>
    <m/>
    <m/>
    <b v="1"/>
    <m/>
    <m/>
    <m/>
    <m/>
    <s v="Hand crafts Awareness / educational activities / psychosocial support"/>
    <m/>
    <m/>
    <b v="1"/>
    <m/>
    <b v="1"/>
    <m/>
    <m/>
    <m/>
    <m/>
    <s v="I don't know"/>
    <m/>
    <m/>
    <m/>
    <m/>
    <m/>
    <m/>
    <b v="1"/>
    <s v="No"/>
    <s v="Too young to enroll in school"/>
    <s v="Opening time not suitable for parents Lack of awareness"/>
    <b v="1"/>
    <m/>
    <m/>
    <b v="1"/>
    <m/>
    <m/>
    <m/>
    <m/>
    <m/>
    <m/>
    <s v="No"/>
    <m/>
    <m/>
    <m/>
    <m/>
    <m/>
    <s v="No"/>
    <m/>
    <s v="uuid:4d7131a9-db14-4ff1-9e57-05f4f9c5f316"/>
    <n v="73157609"/>
    <s v="4d7131a9-db14-4ff1-9e57-05f4f9c5f316"/>
    <d v="2021-01-21T13:28:31"/>
    <n v="268"/>
    <m/>
    <n v="-1"/>
    <m/>
    <m/>
    <s v="202101191358"/>
    <n v="5447"/>
    <s v="nsenumerator"/>
    <n v="569832"/>
  </r>
  <r>
    <s v="2021-01-21T14:03:26.318+02:00"/>
    <s v="2021-01-21T15:21:37.188+02:00"/>
    <s v="0"/>
    <s v="ثناء الخلف"/>
    <x v="1"/>
    <m/>
    <d v="2021-01-21T00:00:00"/>
    <s v="Salqin"/>
    <s v="All"/>
    <s v="Yes"/>
    <n v="24"/>
    <s v="18-30 Years"/>
    <s v="Male"/>
    <s v="Single"/>
    <s v="Host"/>
    <m/>
    <n v="0"/>
    <n v="0"/>
    <s v="Yes"/>
    <n v="0"/>
    <n v="0"/>
    <n v="0"/>
    <s v="0"/>
    <n v="2"/>
    <s v="2"/>
    <n v="1"/>
    <n v="3"/>
    <n v="7"/>
    <n v="1"/>
    <n v="0"/>
    <n v="2"/>
    <n v="800"/>
    <n v="400"/>
    <n v="-400"/>
    <s v="عمل الفتيات البالغات في الاسرة"/>
    <m/>
    <s v="Hospital Primary health care facility Emergency services-ambulance"/>
    <b v="1"/>
    <b v="1"/>
    <m/>
    <b v="1"/>
    <m/>
    <m/>
    <m/>
    <m/>
    <n v="35"/>
    <s v="Walking"/>
    <m/>
    <s v="Yes"/>
    <s v="جلدية وسنية"/>
    <s v="Some types of medicines are not available in the market Not available in the market at all Inaccessible due to cost"/>
    <b v="1"/>
    <m/>
    <b v="1"/>
    <b v="1"/>
    <m/>
    <m/>
    <m/>
    <m/>
    <m/>
    <m/>
    <m/>
    <s v="No"/>
    <m/>
    <m/>
    <m/>
    <m/>
    <s v="No"/>
    <m/>
    <m/>
    <m/>
    <m/>
    <m/>
    <m/>
    <m/>
    <m/>
    <m/>
    <m/>
    <m/>
    <m/>
    <m/>
    <m/>
    <m/>
    <s v="Non communicable diseases (NCD) drugs (chronic, cardiac, diabetes, hyper-tension, asthma) Antibiotic"/>
    <b v="1"/>
    <m/>
    <m/>
    <b v="1"/>
    <m/>
    <m/>
    <m/>
    <m/>
    <s v="Yes"/>
    <m/>
    <m/>
    <m/>
    <m/>
    <m/>
    <m/>
    <m/>
    <m/>
    <m/>
    <s v="Hospital for normal delivery"/>
    <m/>
    <m/>
    <m/>
    <m/>
    <m/>
    <b v="1"/>
    <m/>
    <m/>
    <m/>
    <m/>
    <m/>
    <m/>
    <m/>
    <m/>
    <m/>
    <m/>
    <m/>
    <m/>
    <m/>
    <m/>
    <m/>
    <m/>
    <m/>
    <s v="I don't know"/>
    <m/>
    <m/>
    <m/>
    <m/>
    <m/>
    <m/>
    <m/>
    <m/>
    <m/>
    <m/>
    <m/>
    <m/>
    <m/>
    <m/>
    <m/>
    <m/>
    <m/>
    <m/>
    <m/>
    <m/>
    <m/>
    <m/>
    <m/>
    <m/>
    <m/>
    <m/>
    <m/>
    <m/>
    <m/>
    <m/>
    <m/>
    <s v="Yes"/>
    <m/>
    <s v="High food prices/no money to buy Food is not available"/>
    <m/>
    <b v="1"/>
    <m/>
    <m/>
    <b v="1"/>
    <m/>
    <m/>
    <m/>
    <s v="Yes"/>
    <m/>
    <s v="Yes"/>
    <s v="High food prices/no money to buy"/>
    <b v="1"/>
    <m/>
    <m/>
    <m/>
    <m/>
    <m/>
    <m/>
    <m/>
    <m/>
    <m/>
    <m/>
    <s v="0"/>
    <s v="0"/>
    <s v="No"/>
    <s v="No - no difficulty"/>
    <s v="No - no difficulty"/>
    <m/>
    <m/>
    <m/>
    <m/>
    <m/>
    <m/>
    <m/>
    <m/>
    <m/>
    <m/>
    <m/>
    <m/>
    <m/>
    <s v="Fear moodwings Econimic Hopelessness"/>
    <b v="1"/>
    <m/>
    <m/>
    <b v="1"/>
    <b v="1"/>
    <m/>
    <m/>
    <m/>
    <b v="1"/>
    <m/>
    <m/>
    <m/>
    <m/>
    <m/>
    <m/>
    <m/>
    <m/>
    <m/>
    <s v="Adult Women"/>
    <b v="1"/>
    <m/>
    <m/>
    <m/>
    <s v="بسبب حمل اعباء البيت والتكاليف"/>
    <s v="Withdrawal/Isolation"/>
    <m/>
    <m/>
    <m/>
    <m/>
    <m/>
    <m/>
    <m/>
    <m/>
    <b v="1"/>
    <m/>
    <m/>
    <s v="Accessibility Security Stigma"/>
    <b v="1"/>
    <b v="1"/>
    <b v="1"/>
    <m/>
    <m/>
    <m/>
    <m/>
    <m/>
    <m/>
    <s v="No"/>
    <s v="الام لا ترغب في خروج بناتها"/>
    <s v="Skills building services Extracurricular activities/women &amp; girls centers"/>
    <m/>
    <m/>
    <b v="1"/>
    <b v="1"/>
    <m/>
    <m/>
    <m/>
    <m/>
    <s v="Due to cultral factors / husband doesn’t allow them "/>
    <s v="Extracurricular activities/women &amp; girls centers Skills building services Educational services"/>
    <m/>
    <b v="1"/>
    <b v="1"/>
    <b v="1"/>
    <m/>
    <m/>
    <m/>
    <m/>
    <s v="due to lack of security"/>
    <s v="No"/>
    <s v="وضع الأمني"/>
    <s v="School dropout Kidnapping Sexual abuse"/>
    <b v="1"/>
    <m/>
    <m/>
    <b v="1"/>
    <m/>
    <m/>
    <m/>
    <m/>
    <m/>
    <b v="1"/>
    <m/>
    <m/>
    <m/>
    <m/>
    <m/>
    <m/>
    <m/>
    <m/>
    <m/>
    <s v="Relatives Siblings"/>
    <m/>
    <b v="1"/>
    <m/>
    <m/>
    <m/>
    <b v="1"/>
    <m/>
    <m/>
    <m/>
    <m/>
    <m/>
    <m/>
    <m/>
    <m/>
    <s v="Do not know"/>
    <m/>
    <m/>
    <m/>
    <m/>
    <m/>
    <m/>
    <m/>
    <b v="1"/>
    <m/>
    <s v="I don't know"/>
    <m/>
    <m/>
    <m/>
    <m/>
    <m/>
    <m/>
    <b v="1"/>
    <s v="No"/>
    <s v="قلة الأمان في المجتمع المحيط"/>
    <s v="Lack of awareness Lack of transportation Security problems Distrust of staff or their activities"/>
    <b v="1"/>
    <b v="1"/>
    <b v="1"/>
    <m/>
    <b v="1"/>
    <m/>
    <m/>
    <m/>
    <m/>
    <m/>
    <s v="Yes"/>
    <n v="7"/>
    <s v="لان لايستطيع الخروج من المنزل"/>
    <s v="No"/>
    <m/>
    <m/>
    <s v="No"/>
    <m/>
    <s v="uuid:bcf3ba0f-e750-4268-acbe-9aec1a58be5d"/>
    <n v="73157610"/>
    <s v="bcf3ba0f-e750-4268-acbe-9aec1a58be5d"/>
    <d v="2021-01-21T13:28:32"/>
    <n v="269"/>
    <m/>
    <n v="-1"/>
    <m/>
    <m/>
    <s v="202101191358"/>
    <n v="4691"/>
    <s v="nsenumerator"/>
    <n v="569832"/>
  </r>
  <r>
    <s v="2021-01-21T12:51:06.974+03:00"/>
    <s v="2021-01-21T15:27:54.306+03:00"/>
    <s v="0"/>
    <s v="هشام الشيخ"/>
    <x v="1"/>
    <m/>
    <d v="2021-01-21T00:00:00"/>
    <s v="Salqin"/>
    <s v="All"/>
    <s v="Yes"/>
    <n v="37"/>
    <s v="31-50 Years"/>
    <s v="Female"/>
    <s v="Married"/>
    <s v="Host"/>
    <m/>
    <n v="1"/>
    <n v="0"/>
    <s v="Yes"/>
    <n v="1"/>
    <n v="0"/>
    <n v="2"/>
    <s v="2"/>
    <n v="0"/>
    <s v="3"/>
    <n v="1"/>
    <n v="4"/>
    <n v="7"/>
    <n v="1"/>
    <n v="0"/>
    <n v="1"/>
    <n v="800"/>
    <n v="150"/>
    <n v="-650"/>
    <s v="أعمال بناء وزراعة"/>
    <m/>
    <s v="Hospital Primary health care facility"/>
    <b v="1"/>
    <b v="1"/>
    <m/>
    <m/>
    <m/>
    <m/>
    <m/>
    <m/>
    <n v="15"/>
    <s v="Motorcycle"/>
    <m/>
    <s v="Do not know"/>
    <s v="Do not know"/>
    <s v="Some types of medicines are not available in the market"/>
    <b v="1"/>
    <m/>
    <m/>
    <m/>
    <m/>
    <m/>
    <m/>
    <m/>
    <m/>
    <m/>
    <m/>
    <s v="Do not know"/>
    <m/>
    <m/>
    <m/>
    <m/>
    <s v="No"/>
    <m/>
    <s v="Did not identify the diseas"/>
    <m/>
    <m/>
    <m/>
    <m/>
    <m/>
    <m/>
    <m/>
    <m/>
    <m/>
    <m/>
    <m/>
    <m/>
    <m/>
    <s v="Non communicable diseases (NCD) drugs (chronic, cardiac, diabetes, hyper-tension, asthma) Antibiotic Pediatric medicine"/>
    <b v="1"/>
    <b v="1"/>
    <m/>
    <b v="1"/>
    <m/>
    <m/>
    <m/>
    <m/>
    <s v="Yes"/>
    <m/>
    <m/>
    <m/>
    <m/>
    <m/>
    <m/>
    <m/>
    <m/>
    <m/>
    <s v="Hospital for normal delivery"/>
    <m/>
    <m/>
    <m/>
    <m/>
    <m/>
    <b v="1"/>
    <m/>
    <m/>
    <m/>
    <m/>
    <m/>
    <s v="No"/>
    <m/>
    <m/>
    <m/>
    <m/>
    <m/>
    <m/>
    <m/>
    <m/>
    <m/>
    <m/>
    <m/>
    <s v="Yes – someone in my household has"/>
    <s v="One Time"/>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No"/>
    <m/>
    <m/>
    <m/>
    <m/>
    <m/>
    <m/>
    <m/>
    <s v="No – my children don't need this"/>
    <s v="No"/>
    <s v="No"/>
    <m/>
    <m/>
    <s v="0"/>
    <s v="1"/>
    <s v="No"/>
    <s v="No - no difficulty"/>
    <s v="No - no difficulty"/>
    <m/>
    <m/>
    <m/>
    <m/>
    <m/>
    <m/>
    <m/>
    <m/>
    <m/>
    <m/>
    <m/>
    <m/>
    <m/>
    <s v="Anger Problems sleeping Family conflict Problems Concentrating"/>
    <m/>
    <b v="1"/>
    <m/>
    <m/>
    <m/>
    <m/>
    <b v="1"/>
    <m/>
    <m/>
    <b v="1"/>
    <m/>
    <m/>
    <b v="1"/>
    <m/>
    <m/>
    <m/>
    <m/>
    <m/>
    <s v="Elderly Children"/>
    <m/>
    <m/>
    <b v="1"/>
    <b v="1"/>
    <s v="بسبب كبار السن وصغار السن يحتاجون اهتمام زائد"/>
    <s v="Speaking to a friend Other"/>
    <m/>
    <b v="1"/>
    <m/>
    <m/>
    <m/>
    <m/>
    <m/>
    <m/>
    <m/>
    <b v="1"/>
    <s v="المشي خارج المخيم"/>
    <s v="Lack of awareness of the services Accessibility"/>
    <m/>
    <m/>
    <b v="1"/>
    <m/>
    <b v="1"/>
    <m/>
    <m/>
    <m/>
    <m/>
    <s v="Yes"/>
    <m/>
    <s v="Skills building services Extracurricular activities/women &amp; girls centers"/>
    <m/>
    <m/>
    <b v="1"/>
    <b v="1"/>
    <m/>
    <m/>
    <m/>
    <m/>
    <m/>
    <s v="Skills building services Extracurricular activities/women &amp; girls centers"/>
    <m/>
    <m/>
    <b v="1"/>
    <b v="1"/>
    <m/>
    <m/>
    <m/>
    <m/>
    <m/>
    <s v="Yes"/>
    <m/>
    <s v="Early marriage Physical abuse Neglect Hired by armed groups"/>
    <m/>
    <b v="1"/>
    <m/>
    <m/>
    <m/>
    <m/>
    <b v="1"/>
    <b v="1"/>
    <b v="1"/>
    <m/>
    <m/>
    <m/>
    <m/>
    <m/>
    <m/>
    <m/>
    <m/>
    <m/>
    <m/>
    <s v="Religious leaders Relatives Doctor"/>
    <b v="1"/>
    <m/>
    <m/>
    <m/>
    <m/>
    <b v="1"/>
    <m/>
    <m/>
    <m/>
    <m/>
    <b v="1"/>
    <m/>
    <m/>
    <m/>
    <s v="Painting / re-creational activity Awareness / educational activities / psychosocial support"/>
    <m/>
    <m/>
    <m/>
    <b v="1"/>
    <b v="1"/>
    <m/>
    <m/>
    <m/>
    <m/>
    <s v="Child-headed households"/>
    <m/>
    <m/>
    <m/>
    <b v="1"/>
    <m/>
    <m/>
    <m/>
    <s v="Yes"/>
    <m/>
    <s v="Lack of transportation Lack of awareness"/>
    <b v="1"/>
    <m/>
    <b v="1"/>
    <m/>
    <m/>
    <m/>
    <m/>
    <m/>
    <m/>
    <m/>
    <s v="No"/>
    <m/>
    <m/>
    <s v="No"/>
    <m/>
    <m/>
    <s v="No"/>
    <m/>
    <s v="uuid:36bf0f5a-56d8-4d71-83ea-f0ab1d90c1ee"/>
    <n v="73157623"/>
    <s v="36bf0f5a-56d8-4d71-83ea-f0ab1d90c1ee"/>
    <d v="2021-01-21T13:28:47"/>
    <n v="270"/>
    <m/>
    <n v="-1"/>
    <m/>
    <m/>
    <s v="202101191358"/>
    <n v="9408"/>
    <s v="nsenumerator"/>
    <n v="569832"/>
  </r>
  <r>
    <s v="2021-01-21T13:47:21.777+03:00"/>
    <s v="2021-01-21T15:22:16.419+03:00"/>
    <s v="0"/>
    <s v="هشام الشيخ"/>
    <x v="1"/>
    <m/>
    <d v="2021-01-21T00:00:00"/>
    <s v="Salqin"/>
    <s v="All"/>
    <s v="Yes"/>
    <n v="24"/>
    <s v="18-30 Years"/>
    <s v="Female"/>
    <s v="Married"/>
    <s v="Host"/>
    <m/>
    <n v="0"/>
    <n v="2"/>
    <s v="No"/>
    <m/>
    <m/>
    <m/>
    <m/>
    <m/>
    <m/>
    <m/>
    <m/>
    <n v="2"/>
    <n v="2"/>
    <m/>
    <n v="1"/>
    <n v="1000"/>
    <n v="300"/>
    <n v="-700"/>
    <s v="محل البسة"/>
    <m/>
    <s v="Hospital Primary health care facility"/>
    <b v="1"/>
    <b v="1"/>
    <m/>
    <m/>
    <m/>
    <m/>
    <m/>
    <m/>
    <n v="10"/>
    <s v="Motorcycle"/>
    <m/>
    <s v="Do not know"/>
    <s v="Do not know"/>
    <s v="Some types of medicines are not available in the market"/>
    <b v="1"/>
    <m/>
    <m/>
    <m/>
    <m/>
    <m/>
    <m/>
    <m/>
    <m/>
    <m/>
    <m/>
    <s v="Do not know"/>
    <m/>
    <m/>
    <m/>
    <m/>
    <s v="No"/>
    <m/>
    <s v="Did not identify the diseas"/>
    <m/>
    <m/>
    <m/>
    <m/>
    <m/>
    <m/>
    <m/>
    <m/>
    <m/>
    <m/>
    <m/>
    <m/>
    <m/>
    <s v="Non communicable diseases (NCD) drugs (chronic, cardiac, diabetes, hyper-tension, asthma) Antibiotic"/>
    <b v="1"/>
    <m/>
    <m/>
    <b v="1"/>
    <m/>
    <m/>
    <m/>
    <m/>
    <s v="Yes"/>
    <m/>
    <m/>
    <m/>
    <m/>
    <m/>
    <m/>
    <m/>
    <m/>
    <m/>
    <s v="Hospital for normal delivery Public primary health care facility"/>
    <m/>
    <m/>
    <m/>
    <b v="1"/>
    <m/>
    <b v="1"/>
    <m/>
    <m/>
    <m/>
    <m/>
    <m/>
    <m/>
    <m/>
    <m/>
    <m/>
    <m/>
    <m/>
    <m/>
    <m/>
    <m/>
    <m/>
    <m/>
    <m/>
    <s v="I don't know"/>
    <m/>
    <m/>
    <m/>
    <m/>
    <m/>
    <m/>
    <m/>
    <m/>
    <m/>
    <m/>
    <m/>
    <m/>
    <m/>
    <m/>
    <m/>
    <m/>
    <m/>
    <m/>
    <m/>
    <m/>
    <m/>
    <m/>
    <m/>
    <m/>
    <m/>
    <m/>
    <m/>
    <m/>
    <m/>
    <m/>
    <m/>
    <s v="Do not know"/>
    <m/>
    <s v="High food prices/no money to buy"/>
    <m/>
    <b v="1"/>
    <m/>
    <m/>
    <m/>
    <m/>
    <m/>
    <m/>
    <s v="Yes"/>
    <m/>
    <s v="Yes"/>
    <s v="High food prices/no money to buy"/>
    <b v="1"/>
    <m/>
    <m/>
    <m/>
    <m/>
    <m/>
    <m/>
    <m/>
    <m/>
    <m/>
    <m/>
    <m/>
    <s v="0"/>
    <s v="No"/>
    <s v="No - no difficulty"/>
    <s v="No - no difficulty"/>
    <m/>
    <m/>
    <m/>
    <m/>
    <m/>
    <m/>
    <m/>
    <m/>
    <m/>
    <m/>
    <m/>
    <m/>
    <m/>
    <s v="moodwings Anger Problems sleeping Problems Concentrating"/>
    <m/>
    <b v="1"/>
    <m/>
    <b v="1"/>
    <m/>
    <m/>
    <m/>
    <m/>
    <m/>
    <b v="1"/>
    <m/>
    <m/>
    <b v="1"/>
    <m/>
    <m/>
    <m/>
    <m/>
    <m/>
    <s v="Adult Men Elderly"/>
    <m/>
    <b v="1"/>
    <m/>
    <b v="1"/>
    <s v="زيادة المسؤولية_x000a_والحاجة الى الاهتمام"/>
    <s v="Smoking Withdrawal/Isolation"/>
    <m/>
    <m/>
    <m/>
    <m/>
    <m/>
    <m/>
    <b v="1"/>
    <m/>
    <b v="1"/>
    <m/>
    <m/>
    <s v="Lack of awareness of the services Stigma"/>
    <b v="1"/>
    <m/>
    <m/>
    <m/>
    <b v="1"/>
    <m/>
    <m/>
    <m/>
    <m/>
    <s v="Yes"/>
    <m/>
    <s v="All services are accessible"/>
    <m/>
    <m/>
    <m/>
    <m/>
    <m/>
    <b v="1"/>
    <m/>
    <m/>
    <m/>
    <s v="All services are accessible"/>
    <m/>
    <m/>
    <m/>
    <m/>
    <m/>
    <b v="1"/>
    <m/>
    <m/>
    <m/>
    <s v="Yes"/>
    <m/>
    <s v="Physical abuse Neglect Hired by armed groups"/>
    <m/>
    <b v="1"/>
    <m/>
    <m/>
    <m/>
    <m/>
    <m/>
    <b v="1"/>
    <b v="1"/>
    <m/>
    <m/>
    <m/>
    <m/>
    <m/>
    <m/>
    <m/>
    <m/>
    <m/>
    <m/>
    <s v="School teachers Relatives Doctor"/>
    <m/>
    <m/>
    <m/>
    <b v="1"/>
    <m/>
    <b v="1"/>
    <m/>
    <m/>
    <m/>
    <m/>
    <b v="1"/>
    <m/>
    <m/>
    <m/>
    <s v="Hand crafts Painting / re-creational activity Awareness / educational activities / psychosocial support Quraan"/>
    <m/>
    <b v="1"/>
    <b v="1"/>
    <b v="1"/>
    <b v="1"/>
    <m/>
    <m/>
    <m/>
    <m/>
    <s v="Child-headed households Children who have been associated with fighting forces"/>
    <m/>
    <m/>
    <m/>
    <b v="1"/>
    <b v="1"/>
    <m/>
    <m/>
    <m/>
    <m/>
    <m/>
    <m/>
    <m/>
    <m/>
    <m/>
    <m/>
    <m/>
    <m/>
    <m/>
    <m/>
    <m/>
    <m/>
    <m/>
    <m/>
    <m/>
    <m/>
    <m/>
    <m/>
    <m/>
    <s v="uuid:c5acd647-ad36-4075-813e-946560509638"/>
    <n v="73157626"/>
    <s v="c5acd647-ad36-4075-813e-946560509638"/>
    <d v="2021-01-21T13:28:48"/>
    <n v="271"/>
    <m/>
    <n v="-1"/>
    <m/>
    <m/>
    <s v="202101191358"/>
    <n v="5695"/>
    <s v="nsenumerator"/>
    <n v="569832"/>
  </r>
  <r>
    <s v="2021-01-21T10:12:13.406+03:00"/>
    <s v="2021-01-21T14:33:54.781+03:00"/>
    <s v="0"/>
    <s v="هشام الشيخ"/>
    <x v="1"/>
    <m/>
    <d v="2021-01-21T00:00:00"/>
    <s v="Salqin"/>
    <s v="All"/>
    <s v="Yes"/>
    <n v="35"/>
    <s v="31-50 Years"/>
    <s v="Female"/>
    <s v="Married"/>
    <s v="IDP"/>
    <d v="2018-12-01T00:00:00"/>
    <n v="1"/>
    <n v="0"/>
    <s v="Yes"/>
    <n v="0"/>
    <n v="0"/>
    <n v="2"/>
    <s v="2"/>
    <n v="3"/>
    <s v="5"/>
    <n v="0"/>
    <n v="5"/>
    <n v="6"/>
    <n v="0"/>
    <n v="0"/>
    <n v="1"/>
    <n v="1300"/>
    <n v="200"/>
    <n v="-1100"/>
    <s v="عامل يومية"/>
    <m/>
    <s v="Hospital Primary health care facility"/>
    <b v="1"/>
    <b v="1"/>
    <m/>
    <m/>
    <m/>
    <m/>
    <m/>
    <m/>
    <n v="10"/>
    <s v="Walking"/>
    <m/>
    <s v="Yes"/>
    <s v="الحاجة إلى وجود خدمة سماعات ونظارات للاطفال"/>
    <s v="Most types of medicines are not available in the market Other, specify"/>
    <m/>
    <b v="1"/>
    <m/>
    <m/>
    <m/>
    <m/>
    <m/>
    <b v="1"/>
    <m/>
    <m/>
    <s v="فساد بمركز الخدمة الطبية"/>
    <s v="Yes"/>
    <s v="Do not know"/>
    <m/>
    <s v="Do not know"/>
    <m/>
    <s v="Yes"/>
    <s v="Yes"/>
    <m/>
    <s v="Yes"/>
    <s v="Yes"/>
    <m/>
    <m/>
    <m/>
    <m/>
    <m/>
    <m/>
    <m/>
    <m/>
    <m/>
    <m/>
    <m/>
    <s v="Pediatric medicine Non communicable diseases (NCD) drugs (chronic, cardiac, diabetes, hyper-tension, asthma)"/>
    <b v="1"/>
    <b v="1"/>
    <m/>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Milk and Milk Products (milk, yoghurt, cheese, etc)"/>
    <b v="1"/>
    <m/>
    <m/>
    <m/>
    <m/>
    <m/>
    <b v="1"/>
    <m/>
    <m/>
    <m/>
    <m/>
    <n v="2"/>
    <s v="not divers"/>
    <s v="Cereals or tubers (maize, porridge, rice, pasta, bread, rice, bulger, frikeh, kaak, pasta, indomy (noodles), manakish, thick grain-based porridge, potatoes, etc) Eggs"/>
    <b v="1"/>
    <m/>
    <m/>
    <m/>
    <m/>
    <m/>
    <m/>
    <b v="1"/>
    <m/>
    <m/>
    <m/>
    <n v="2"/>
    <s v="not divers"/>
    <s v="Yes"/>
    <m/>
    <s v="High food prices/no money to buy"/>
    <m/>
    <b v="1"/>
    <m/>
    <m/>
    <m/>
    <m/>
    <m/>
    <m/>
    <s v="Yes"/>
    <m/>
    <s v="Do not know"/>
    <m/>
    <m/>
    <m/>
    <m/>
    <m/>
    <m/>
    <m/>
    <s v="No – my children don't need this"/>
    <s v="Do not know"/>
    <m/>
    <m/>
    <m/>
    <s v="0"/>
    <s v="1"/>
    <s v="No"/>
    <s v="No - no difficulty"/>
    <s v="No - no difficulty"/>
    <m/>
    <m/>
    <m/>
    <m/>
    <m/>
    <m/>
    <m/>
    <m/>
    <m/>
    <m/>
    <m/>
    <m/>
    <m/>
    <s v="Fear Anger Family conflict Problems sleeping"/>
    <b v="1"/>
    <b v="1"/>
    <m/>
    <m/>
    <m/>
    <m/>
    <b v="1"/>
    <m/>
    <m/>
    <b v="1"/>
    <m/>
    <m/>
    <m/>
    <m/>
    <m/>
    <m/>
    <m/>
    <m/>
    <s v="Adult Men Children"/>
    <m/>
    <b v="1"/>
    <b v="1"/>
    <m/>
    <s v="لان الأطفال صغار_x000a_والكبير بحمل نفسه فوق طاقته كثر التفكير"/>
    <s v="Speaking to a friend Speaking to a family member Prayer"/>
    <b v="1"/>
    <b v="1"/>
    <m/>
    <b v="1"/>
    <m/>
    <m/>
    <m/>
    <m/>
    <m/>
    <m/>
    <m/>
    <s v="Stigma Accessibility"/>
    <b v="1"/>
    <m/>
    <b v="1"/>
    <m/>
    <m/>
    <m/>
    <m/>
    <m/>
    <m/>
    <s v="Yes"/>
    <m/>
    <s v="Skills building services Extracurricular activities/women &amp; girls centers"/>
    <m/>
    <m/>
    <b v="1"/>
    <b v="1"/>
    <m/>
    <m/>
    <m/>
    <m/>
    <m/>
    <s v="Skills building services Extracurricular activities/women &amp; girls centers"/>
    <m/>
    <m/>
    <b v="1"/>
    <b v="1"/>
    <m/>
    <m/>
    <m/>
    <m/>
    <m/>
    <s v="Yes"/>
    <m/>
    <s v="Physical abuse Neglect School dropout Physical or psychological disabilities due to the war"/>
    <m/>
    <m/>
    <m/>
    <b v="1"/>
    <m/>
    <m/>
    <m/>
    <b v="1"/>
    <b v="1"/>
    <m/>
    <m/>
    <m/>
    <b v="1"/>
    <m/>
    <m/>
    <m/>
    <m/>
    <m/>
    <m/>
    <s v="School teachers Community leaders (trusted people in the community)"/>
    <m/>
    <m/>
    <m/>
    <b v="1"/>
    <m/>
    <m/>
    <m/>
    <m/>
    <b v="1"/>
    <m/>
    <m/>
    <m/>
    <m/>
    <m/>
    <s v="Awareness / educational activities / psychosocial support Hand crafts"/>
    <m/>
    <m/>
    <b v="1"/>
    <m/>
    <b v="1"/>
    <m/>
    <m/>
    <m/>
    <m/>
    <s v="Child-headed households"/>
    <m/>
    <m/>
    <m/>
    <b v="1"/>
    <m/>
    <m/>
    <m/>
    <s v="Yes"/>
    <m/>
    <s v="Distrust of staff or their activities Lack of transportation"/>
    <m/>
    <m/>
    <b v="1"/>
    <m/>
    <b v="1"/>
    <m/>
    <m/>
    <m/>
    <m/>
    <m/>
    <s v="No"/>
    <m/>
    <m/>
    <m/>
    <m/>
    <m/>
    <s v="No"/>
    <m/>
    <s v="uuid:78c3051c-6c20-4cfa-bd7c-5aa414cee927"/>
    <n v="73157731"/>
    <s v="78c3051c-6c20-4cfa-bd7c-5aa414cee927"/>
    <d v="2021-01-21T13:30:33"/>
    <n v="272"/>
    <m/>
    <n v="-1"/>
    <m/>
    <m/>
    <s v="202101191358"/>
    <n v="15701"/>
    <s v="nsenumerator"/>
    <n v="569832"/>
  </r>
  <r>
    <s v="2021-01-21T10:33:47.634+03:00"/>
    <s v="2021-01-21T14:34:16.383+03:00"/>
    <s v="0"/>
    <s v="هشام الشيخ"/>
    <x v="1"/>
    <m/>
    <d v="2021-01-21T00:00:00"/>
    <s v="Salqin"/>
    <s v="All"/>
    <s v="Yes"/>
    <n v="70"/>
    <s v="Elderly&gt;60"/>
    <s v="Female"/>
    <s v="Single"/>
    <s v="IDP"/>
    <d v="2014-01-21T00:00:00"/>
    <n v="0"/>
    <n v="2"/>
    <s v="No"/>
    <m/>
    <m/>
    <m/>
    <m/>
    <m/>
    <m/>
    <m/>
    <m/>
    <n v="5"/>
    <n v="0"/>
    <m/>
    <n v="2"/>
    <n v="1200"/>
    <n v="100"/>
    <n v="-1100"/>
    <s v="أعمال زراعية من قبل النساء"/>
    <m/>
    <s v="Hospital Primary health care facility"/>
    <b v="1"/>
    <b v="1"/>
    <m/>
    <m/>
    <m/>
    <m/>
    <m/>
    <m/>
    <n v="10"/>
    <s v="Motorcycle"/>
    <m/>
    <s v="Do not know"/>
    <s v="Do not know"/>
    <s v="Some types of medicines are not available in the market"/>
    <b v="1"/>
    <m/>
    <m/>
    <m/>
    <m/>
    <m/>
    <m/>
    <m/>
    <m/>
    <m/>
    <m/>
    <s v="Yes"/>
    <s v="Do not know"/>
    <m/>
    <s v="Do not know"/>
    <m/>
    <s v="Yes"/>
    <s v="Yes"/>
    <m/>
    <s v="Yes"/>
    <s v="Yes"/>
    <m/>
    <m/>
    <m/>
    <m/>
    <m/>
    <m/>
    <m/>
    <m/>
    <m/>
    <m/>
    <m/>
    <s v="Non communicable diseases (NCD) drugs (chronic, cardiac, diabetes, hyper-tension, asthma) Pediatric medicine"/>
    <b v="1"/>
    <b v="1"/>
    <m/>
    <m/>
    <m/>
    <m/>
    <m/>
    <m/>
    <s v="Yes"/>
    <m/>
    <m/>
    <m/>
    <m/>
    <m/>
    <m/>
    <m/>
    <m/>
    <m/>
    <s v="Hospital for normal delivery Public primary health care facility"/>
    <m/>
    <m/>
    <m/>
    <b v="1"/>
    <m/>
    <b v="1"/>
    <m/>
    <m/>
    <m/>
    <m/>
    <m/>
    <m/>
    <m/>
    <m/>
    <m/>
    <m/>
    <m/>
    <m/>
    <m/>
    <m/>
    <m/>
    <m/>
    <m/>
    <s v="Yes – someone in my household has"/>
    <s v="Regular"/>
    <s v="Monthly"/>
    <m/>
    <m/>
    <m/>
    <m/>
    <m/>
    <m/>
    <m/>
    <m/>
    <m/>
    <m/>
    <m/>
    <m/>
    <m/>
    <m/>
    <m/>
    <m/>
    <m/>
    <m/>
    <m/>
    <m/>
    <m/>
    <m/>
    <m/>
    <m/>
    <m/>
    <m/>
    <m/>
    <m/>
    <m/>
    <s v="Do not know"/>
    <m/>
    <s v="High food prices/no money to buy"/>
    <m/>
    <b v="1"/>
    <m/>
    <m/>
    <m/>
    <m/>
    <m/>
    <m/>
    <s v="Do not know"/>
    <m/>
    <s v="Do not know"/>
    <m/>
    <m/>
    <m/>
    <m/>
    <m/>
    <m/>
    <m/>
    <m/>
    <m/>
    <m/>
    <m/>
    <m/>
    <m/>
    <s v="0"/>
    <s v="No"/>
    <s v="No - no difficulty"/>
    <s v="No - no difficulty"/>
    <m/>
    <m/>
    <m/>
    <m/>
    <m/>
    <m/>
    <m/>
    <m/>
    <m/>
    <m/>
    <m/>
    <m/>
    <m/>
    <s v="Anger Econimic Anxiety Problems sleeping"/>
    <m/>
    <b v="1"/>
    <m/>
    <m/>
    <b v="1"/>
    <b v="1"/>
    <m/>
    <m/>
    <m/>
    <b v="1"/>
    <m/>
    <m/>
    <m/>
    <m/>
    <m/>
    <m/>
    <m/>
    <m/>
    <s v="Elderly Adult Women"/>
    <b v="1"/>
    <m/>
    <m/>
    <b v="1"/>
    <s v="ناتج عن زيادة الضغط والمسؤوليات"/>
    <s v="Speaking to a family member Prayer"/>
    <b v="1"/>
    <m/>
    <m/>
    <b v="1"/>
    <m/>
    <m/>
    <m/>
    <m/>
    <m/>
    <m/>
    <m/>
    <s v="Lack of awareness of the services Stigma"/>
    <b v="1"/>
    <m/>
    <m/>
    <m/>
    <b v="1"/>
    <m/>
    <m/>
    <m/>
    <m/>
    <s v="Yes"/>
    <m/>
    <s v="Skills building services Extracurricular activities/women &amp; girls centers"/>
    <m/>
    <m/>
    <b v="1"/>
    <b v="1"/>
    <m/>
    <m/>
    <m/>
    <m/>
    <m/>
    <s v="Skills building services Extracurricular activities/women &amp; girls centers"/>
    <m/>
    <m/>
    <b v="1"/>
    <b v="1"/>
    <m/>
    <m/>
    <m/>
    <m/>
    <m/>
    <s v="Yes"/>
    <m/>
    <s v="Neglect School dropout Psychological stress"/>
    <m/>
    <m/>
    <m/>
    <b v="1"/>
    <m/>
    <m/>
    <m/>
    <m/>
    <b v="1"/>
    <m/>
    <m/>
    <m/>
    <m/>
    <b v="1"/>
    <m/>
    <m/>
    <m/>
    <m/>
    <m/>
    <s v="School teachers Community leaders (trusted people in the community)"/>
    <m/>
    <m/>
    <m/>
    <b v="1"/>
    <m/>
    <m/>
    <m/>
    <m/>
    <b v="1"/>
    <m/>
    <m/>
    <m/>
    <m/>
    <m/>
    <s v="Awareness / educational activities / psychosocial support Hand crafts Quraan"/>
    <m/>
    <b v="1"/>
    <b v="1"/>
    <m/>
    <b v="1"/>
    <m/>
    <m/>
    <m/>
    <m/>
    <s v="Child-headed households"/>
    <m/>
    <m/>
    <m/>
    <b v="1"/>
    <m/>
    <m/>
    <m/>
    <m/>
    <m/>
    <m/>
    <m/>
    <m/>
    <m/>
    <m/>
    <m/>
    <m/>
    <m/>
    <m/>
    <m/>
    <m/>
    <m/>
    <m/>
    <m/>
    <m/>
    <m/>
    <m/>
    <m/>
    <m/>
    <s v="uuid:09846eb0-6590-4012-aab8-13c6afac5742"/>
    <n v="73157733"/>
    <s v="09846eb0-6590-4012-aab8-13c6afac5742"/>
    <d v="2021-01-21T13:30:34"/>
    <n v="273"/>
    <m/>
    <n v="-1"/>
    <m/>
    <m/>
    <s v="202101191358"/>
    <n v="14429"/>
    <s v="nsenumerator"/>
    <n v="569832"/>
  </r>
  <r>
    <s v="2021-01-21T10:47:27.221+03:00"/>
    <s v="2021-01-21T14:34:56.070+03:00"/>
    <s v="0"/>
    <s v="هشام الشيخ"/>
    <x v="1"/>
    <m/>
    <d v="2021-01-21T00:00:00"/>
    <s v="Salqin"/>
    <s v="All"/>
    <s v="Yes"/>
    <n v="55"/>
    <s v="51-60 Years"/>
    <s v="Female"/>
    <s v="Married"/>
    <s v="IDP"/>
    <d v="2015-01-21T00:00:00"/>
    <n v="0"/>
    <n v="0"/>
    <s v="Yes"/>
    <n v="0"/>
    <n v="0"/>
    <n v="0"/>
    <s v="0"/>
    <n v="1"/>
    <s v="1"/>
    <n v="3"/>
    <n v="4"/>
    <n v="4"/>
    <n v="2"/>
    <n v="0"/>
    <n v="1"/>
    <n v="900"/>
    <n v="200"/>
    <n v="-700"/>
    <s v="عمل حر"/>
    <m/>
    <s v="Hospital Primary health care facility"/>
    <b v="1"/>
    <b v="1"/>
    <m/>
    <m/>
    <m/>
    <m/>
    <m/>
    <m/>
    <n v="10"/>
    <s v="Motorcycle"/>
    <m/>
    <s v="Yes"/>
    <s v="Do not know"/>
    <s v="Some types of medicines are not available in the market"/>
    <b v="1"/>
    <m/>
    <m/>
    <m/>
    <m/>
    <m/>
    <m/>
    <m/>
    <m/>
    <m/>
    <m/>
    <s v="Yes"/>
    <s v="Do not know"/>
    <m/>
    <s v="Do not know"/>
    <m/>
    <s v="No"/>
    <m/>
    <s v="Did not identify the diseas"/>
    <m/>
    <m/>
    <m/>
    <m/>
    <m/>
    <m/>
    <m/>
    <m/>
    <m/>
    <m/>
    <m/>
    <m/>
    <m/>
    <s v="Non communicable diseases (NCD) drugs (chronic, cardiac, diabetes, hyper-tension, asthma) Antibiotic Pediatric medicine"/>
    <b v="1"/>
    <b v="1"/>
    <m/>
    <b v="1"/>
    <m/>
    <m/>
    <m/>
    <m/>
    <s v="Yes"/>
    <m/>
    <m/>
    <m/>
    <m/>
    <m/>
    <m/>
    <m/>
    <m/>
    <m/>
    <s v="Hospital for normal delivery Public primary health care facility"/>
    <m/>
    <m/>
    <m/>
    <b v="1"/>
    <m/>
    <b v="1"/>
    <m/>
    <m/>
    <m/>
    <m/>
    <m/>
    <m/>
    <m/>
    <m/>
    <m/>
    <m/>
    <m/>
    <m/>
    <m/>
    <m/>
    <m/>
    <m/>
    <m/>
    <s v="No – there is nothing like this in my community"/>
    <m/>
    <m/>
    <m/>
    <m/>
    <m/>
    <m/>
    <m/>
    <m/>
    <m/>
    <m/>
    <m/>
    <m/>
    <m/>
    <m/>
    <m/>
    <m/>
    <m/>
    <m/>
    <m/>
    <m/>
    <m/>
    <m/>
    <m/>
    <m/>
    <m/>
    <m/>
    <m/>
    <m/>
    <m/>
    <m/>
    <m/>
    <s v="Do not know"/>
    <m/>
    <s v="High food prices/no money to buy"/>
    <m/>
    <b v="1"/>
    <m/>
    <m/>
    <m/>
    <m/>
    <m/>
    <m/>
    <s v="Do not know"/>
    <m/>
    <s v="Do not know"/>
    <m/>
    <m/>
    <m/>
    <m/>
    <m/>
    <m/>
    <m/>
    <m/>
    <m/>
    <m/>
    <m/>
    <m/>
    <s v="0"/>
    <s v="0"/>
    <s v="No"/>
    <s v="No - no difficulty"/>
    <s v="No - no difficulty"/>
    <m/>
    <m/>
    <m/>
    <m/>
    <m/>
    <m/>
    <m/>
    <m/>
    <m/>
    <m/>
    <m/>
    <m/>
    <m/>
    <s v="Econimic Family conflict Anxiety Other"/>
    <m/>
    <m/>
    <m/>
    <m/>
    <b v="1"/>
    <b v="1"/>
    <b v="1"/>
    <m/>
    <m/>
    <m/>
    <m/>
    <m/>
    <m/>
    <m/>
    <b v="1"/>
    <m/>
    <m/>
    <s v="وجود إعاقة عقلية لابني"/>
    <s v="Children Elderly"/>
    <m/>
    <m/>
    <b v="1"/>
    <b v="1"/>
    <s v="لان الصغار صغار_x000a_والكبار يحتاجون اهتمام خاص"/>
    <s v="Prayer Speaking to a family member"/>
    <b v="1"/>
    <m/>
    <m/>
    <b v="1"/>
    <m/>
    <m/>
    <m/>
    <m/>
    <m/>
    <m/>
    <m/>
    <s v="Lack of awareness of the services Accessibility"/>
    <m/>
    <m/>
    <b v="1"/>
    <m/>
    <b v="1"/>
    <m/>
    <m/>
    <m/>
    <m/>
    <s v="Yes"/>
    <m/>
    <s v="Do not know"/>
    <m/>
    <m/>
    <m/>
    <m/>
    <m/>
    <m/>
    <b v="1"/>
    <m/>
    <m/>
    <s v="Do not know"/>
    <m/>
    <m/>
    <m/>
    <m/>
    <m/>
    <m/>
    <b v="1"/>
    <m/>
    <m/>
    <s v="Yes"/>
    <m/>
    <s v="Neglect Physical abuse Being orphaned or losing care"/>
    <m/>
    <m/>
    <m/>
    <m/>
    <m/>
    <m/>
    <m/>
    <b v="1"/>
    <b v="1"/>
    <m/>
    <b v="1"/>
    <m/>
    <m/>
    <m/>
    <m/>
    <m/>
    <m/>
    <m/>
    <m/>
    <s v="Community leaders (trusted people in the community) Doctor"/>
    <m/>
    <m/>
    <m/>
    <m/>
    <m/>
    <m/>
    <m/>
    <m/>
    <b v="1"/>
    <m/>
    <b v="1"/>
    <m/>
    <m/>
    <m/>
    <s v="Hand crafts Awareness / educational activities / psychosocial support"/>
    <m/>
    <m/>
    <b v="1"/>
    <m/>
    <b v="1"/>
    <m/>
    <m/>
    <m/>
    <m/>
    <s v="Child-headed households"/>
    <m/>
    <m/>
    <m/>
    <b v="1"/>
    <m/>
    <m/>
    <m/>
    <s v="Yes"/>
    <m/>
    <s v="Distrust of staff or their activities Lack of transportation"/>
    <m/>
    <m/>
    <b v="1"/>
    <m/>
    <b v="1"/>
    <m/>
    <m/>
    <m/>
    <m/>
    <m/>
    <s v="No"/>
    <m/>
    <m/>
    <s v="No"/>
    <m/>
    <m/>
    <s v="No"/>
    <m/>
    <s v="uuid:80b1c191-feee-4380-a4a1-f816413ac10b"/>
    <n v="73157735"/>
    <s v="80b1c191-feee-4380-a4a1-f816413ac10b"/>
    <d v="2021-01-21T13:30:35"/>
    <n v="274"/>
    <m/>
    <n v="-1"/>
    <m/>
    <m/>
    <s v="202101191358"/>
    <n v="13649"/>
    <s v="nsenumerator"/>
    <n v="569832"/>
  </r>
  <r>
    <s v="2021-01-21T11:49:29.589+03:00"/>
    <s v="2021-01-21T14:33:27.627+03:00"/>
    <s v="0"/>
    <s v="هشام الشيخ"/>
    <x v="1"/>
    <m/>
    <d v="2021-01-21T00:00:00"/>
    <s v="Salqin"/>
    <s v="All"/>
    <s v="Yes"/>
    <n v="41"/>
    <s v="31-50 Years"/>
    <s v="Female"/>
    <s v="Married"/>
    <s v="IDP"/>
    <d v="2015-01-21T00:00:00"/>
    <n v="1"/>
    <n v="0"/>
    <s v="Yes"/>
    <n v="1"/>
    <n v="0"/>
    <n v="2"/>
    <s v="2"/>
    <n v="1"/>
    <s v="4"/>
    <n v="0"/>
    <n v="4"/>
    <n v="5"/>
    <n v="0"/>
    <n v="0"/>
    <n v="1"/>
    <n v="1050"/>
    <n v="300"/>
    <n v="-750"/>
    <s v="محل بيع خضار"/>
    <m/>
    <s v="Primary health care facility Hospital"/>
    <b v="1"/>
    <b v="1"/>
    <m/>
    <m/>
    <m/>
    <m/>
    <m/>
    <m/>
    <n v="10"/>
    <s v="Walking"/>
    <m/>
    <s v="Do not know"/>
    <s v="Do not know"/>
    <s v="Some types of medicines are not available in the market Other, specify"/>
    <b v="1"/>
    <m/>
    <m/>
    <m/>
    <m/>
    <m/>
    <m/>
    <b v="1"/>
    <m/>
    <m/>
    <s v="وجود سوء معاملة في صرف الادوية من قبل العاملين في الخدمة الطبية"/>
    <s v="Yes"/>
    <s v="Do not know"/>
    <m/>
    <s v="Do not know"/>
    <m/>
    <s v="Yes"/>
    <s v="Yes"/>
    <m/>
    <s v="Yes"/>
    <s v="No"/>
    <s v="Some types of medicines are not available in the market"/>
    <b v="1"/>
    <m/>
    <m/>
    <m/>
    <m/>
    <m/>
    <m/>
    <m/>
    <m/>
    <m/>
    <s v="Non communicable diseases (NCD) drugs (chronic, cardiac, diabetes, hyper-tension, asthma) Pediatric medicine Antibiotic"/>
    <b v="1"/>
    <b v="1"/>
    <m/>
    <b v="1"/>
    <m/>
    <m/>
    <m/>
    <m/>
    <s v="Yes"/>
    <m/>
    <m/>
    <m/>
    <m/>
    <m/>
    <m/>
    <m/>
    <m/>
    <m/>
    <s v="Hospital for normal delivery Public primary health care facility"/>
    <m/>
    <m/>
    <m/>
    <b v="1"/>
    <m/>
    <b v="1"/>
    <m/>
    <m/>
    <m/>
    <m/>
    <m/>
    <s v="No"/>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Legumes and nuts e.g. hommos, fouls, beans, chick peas, lentils Cereals or tubers (maize, porridge, rice, pasta, bread, rice, bulger, frikeh, kaak, pasta, indomy (noodles), manakish, thick grain-based porridge, potatoes, etc) Vegetables (including leafy vegetables)"/>
    <b v="1"/>
    <b v="1"/>
    <b v="1"/>
    <m/>
    <m/>
    <m/>
    <m/>
    <m/>
    <m/>
    <m/>
    <m/>
    <n v="3"/>
    <s v="not divers"/>
    <s v="Do not know"/>
    <m/>
    <s v="High food prices/no money to buy"/>
    <m/>
    <b v="1"/>
    <m/>
    <m/>
    <m/>
    <m/>
    <m/>
    <m/>
    <s v="Do not know"/>
    <m/>
    <s v="Do not know"/>
    <m/>
    <m/>
    <m/>
    <m/>
    <m/>
    <m/>
    <m/>
    <s v="No – my children don't need this"/>
    <s v="No"/>
    <s v="No"/>
    <m/>
    <m/>
    <s v="0"/>
    <s v="1"/>
    <s v="No"/>
    <s v="No - no difficulty"/>
    <s v="No - no difficulty"/>
    <m/>
    <m/>
    <m/>
    <m/>
    <m/>
    <m/>
    <m/>
    <m/>
    <m/>
    <m/>
    <m/>
    <m/>
    <m/>
    <s v="Anger Family conflict moodwings Problems Concentrating"/>
    <m/>
    <b v="1"/>
    <m/>
    <b v="1"/>
    <m/>
    <m/>
    <b v="1"/>
    <m/>
    <m/>
    <m/>
    <m/>
    <m/>
    <b v="1"/>
    <m/>
    <m/>
    <m/>
    <m/>
    <m/>
    <s v="Adult Women Adult Men Children Elderly"/>
    <b v="1"/>
    <b v="1"/>
    <b v="1"/>
    <b v="1"/>
    <s v="بسبب الوضع المعيشي السيء وعدم وجود احتياجات من عمل وطعام ومرافق وسكن جيد"/>
    <s v="Speaking to a family member Prayer"/>
    <b v="1"/>
    <m/>
    <m/>
    <b v="1"/>
    <m/>
    <m/>
    <m/>
    <m/>
    <m/>
    <m/>
    <m/>
    <s v="Accessibility Lack of awareness of the services"/>
    <m/>
    <m/>
    <b v="1"/>
    <m/>
    <b v="1"/>
    <m/>
    <m/>
    <m/>
    <m/>
    <s v="Yes"/>
    <m/>
    <s v="Skills building services Extracurricular activities/women &amp; girls centers"/>
    <m/>
    <m/>
    <b v="1"/>
    <b v="1"/>
    <m/>
    <m/>
    <m/>
    <m/>
    <m/>
    <s v="Skills building services Extracurricular activities/women &amp; girls centers"/>
    <m/>
    <m/>
    <b v="1"/>
    <b v="1"/>
    <m/>
    <m/>
    <m/>
    <m/>
    <m/>
    <s v="Yes"/>
    <m/>
    <s v="Neglect Being orphaned or losing care Physical or psychological disabilities due to the war"/>
    <m/>
    <m/>
    <m/>
    <m/>
    <m/>
    <m/>
    <m/>
    <m/>
    <b v="1"/>
    <m/>
    <b v="1"/>
    <m/>
    <b v="1"/>
    <m/>
    <m/>
    <m/>
    <m/>
    <m/>
    <m/>
    <s v="Doctor Religious leaders Women and Child support centers"/>
    <b v="1"/>
    <m/>
    <m/>
    <m/>
    <m/>
    <m/>
    <m/>
    <m/>
    <m/>
    <b v="1"/>
    <b v="1"/>
    <m/>
    <m/>
    <m/>
    <s v="Painting / re-creational activity Awareness / educational activities / psychosocial support"/>
    <m/>
    <m/>
    <m/>
    <b v="1"/>
    <b v="1"/>
    <m/>
    <m/>
    <m/>
    <m/>
    <s v="Child-headed households Children who have been associated with fighting forces"/>
    <m/>
    <m/>
    <m/>
    <b v="1"/>
    <b v="1"/>
    <m/>
    <m/>
    <s v="Yes"/>
    <m/>
    <s v="Lack of transportation Distrust of staff or their activities"/>
    <m/>
    <m/>
    <b v="1"/>
    <m/>
    <b v="1"/>
    <m/>
    <m/>
    <m/>
    <m/>
    <m/>
    <s v="No"/>
    <m/>
    <m/>
    <m/>
    <m/>
    <m/>
    <s v="No"/>
    <m/>
    <s v="uuid:fc807200-6530-448e-8be6-6c9ab921b298"/>
    <n v="73157737"/>
    <s v="fc807200-6530-448e-8be6-6c9ab921b298"/>
    <d v="2021-01-21T13:30:35"/>
    <n v="275"/>
    <m/>
    <n v="-1"/>
    <m/>
    <m/>
    <s v="202101191358"/>
    <n v="9838"/>
    <s v="nsenumerator"/>
    <n v="569832"/>
  </r>
  <r>
    <s v="2021-01-19T16:03:53.590+02:00"/>
    <s v="2021-01-21T10:14:31.480+02:00"/>
    <m/>
    <s v="بيان كيالي"/>
    <x v="1"/>
    <m/>
    <d v="2021-01-21T00:00:00"/>
    <s v="Salqin"/>
    <s v="All"/>
    <s v="Yes"/>
    <n v="22"/>
    <s v="18-30 Years"/>
    <s v="Male"/>
    <s v="Married"/>
    <s v="IDP"/>
    <d v="2018-01-02T00:00:00"/>
    <n v="1"/>
    <n v="2"/>
    <s v="Yes"/>
    <n v="1"/>
    <n v="1"/>
    <n v="0"/>
    <s v="1"/>
    <n v="0"/>
    <s v="2"/>
    <n v="0"/>
    <n v="2"/>
    <n v="6"/>
    <n v="1"/>
    <n v="0"/>
    <n v="1"/>
    <n v="500"/>
    <n v="300"/>
    <n v="-200"/>
    <s v="لايوجد مصدر "/>
    <m/>
    <s v="Hospital Primary health care facility"/>
    <b v="1"/>
    <b v="1"/>
    <m/>
    <m/>
    <m/>
    <m/>
    <m/>
    <m/>
    <n v="5"/>
    <s v="Walking"/>
    <m/>
    <s v="Yes"/>
    <s v="الامراض القلبية"/>
    <s v="Some types of medicines are not available in the market Inaccessible due to cost"/>
    <b v="1"/>
    <m/>
    <m/>
    <b v="1"/>
    <m/>
    <m/>
    <m/>
    <m/>
    <m/>
    <m/>
    <m/>
    <s v="No"/>
    <m/>
    <m/>
    <m/>
    <m/>
    <s v="No"/>
    <m/>
    <m/>
    <m/>
    <m/>
    <m/>
    <m/>
    <m/>
    <m/>
    <m/>
    <m/>
    <m/>
    <m/>
    <m/>
    <m/>
    <m/>
    <s v="Pediatric medicine Reproductive health medicines Non communicable diseases (NCD) drugs (chronic, cardiac, diabetes, hyper-tension, asthma) Antibiotic"/>
    <b v="1"/>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Yes"/>
    <s v="Yes"/>
    <s v="No"/>
    <m/>
    <m/>
    <s v="1"/>
    <s v="1"/>
    <s v="No"/>
    <s v="No - no difficulty"/>
    <s v="No - no difficulty"/>
    <m/>
    <m/>
    <m/>
    <m/>
    <m/>
    <m/>
    <m/>
    <m/>
    <m/>
    <m/>
    <m/>
    <m/>
    <m/>
    <s v="Inability to carry out work or daily tasks Other"/>
    <m/>
    <m/>
    <m/>
    <m/>
    <m/>
    <m/>
    <m/>
    <m/>
    <m/>
    <m/>
    <m/>
    <b v="1"/>
    <m/>
    <m/>
    <b v="1"/>
    <m/>
    <m/>
    <s v="البطالة لايوجد عمل "/>
    <s v="Adult Men"/>
    <m/>
    <b v="1"/>
    <m/>
    <m/>
    <s v="بسبب عدم وجود العمل"/>
    <s v="Withdrawal/Isolation"/>
    <m/>
    <m/>
    <m/>
    <m/>
    <m/>
    <m/>
    <m/>
    <m/>
    <b v="1"/>
    <m/>
    <m/>
    <s v="Accessibility Lack of awareness of the services"/>
    <m/>
    <m/>
    <b v="1"/>
    <m/>
    <b v="1"/>
    <m/>
    <m/>
    <m/>
    <m/>
    <s v="No"/>
    <s v="لايوجد داعي"/>
    <s v="Do not know"/>
    <m/>
    <m/>
    <m/>
    <m/>
    <m/>
    <m/>
    <b v="1"/>
    <m/>
    <m/>
    <s v="Educational services"/>
    <m/>
    <b v="1"/>
    <m/>
    <m/>
    <m/>
    <m/>
    <m/>
    <m/>
    <s v="due to transportation issues / far distance of facilities"/>
    <s v="Yes"/>
    <m/>
    <s v="Kidnapping School dropout"/>
    <b v="1"/>
    <m/>
    <m/>
    <b v="1"/>
    <m/>
    <m/>
    <m/>
    <m/>
    <m/>
    <m/>
    <m/>
    <m/>
    <m/>
    <m/>
    <m/>
    <m/>
    <m/>
    <m/>
    <m/>
    <s v="Siblings Relatives Parents"/>
    <m/>
    <b v="1"/>
    <m/>
    <m/>
    <b v="1"/>
    <b v="1"/>
    <m/>
    <m/>
    <m/>
    <m/>
    <m/>
    <m/>
    <m/>
    <m/>
    <s v="Awareness / educational activities / psychosocial support Entertainement activities"/>
    <m/>
    <m/>
    <m/>
    <m/>
    <b v="1"/>
    <b v="1"/>
    <m/>
    <m/>
    <m/>
    <s v="Children separated from their parents Orphans living in the community"/>
    <b v="1"/>
    <m/>
    <b v="1"/>
    <m/>
    <m/>
    <m/>
    <m/>
    <s v="No"/>
    <s v="Too young to enroll in school"/>
    <s v="Lack of awareness Security problems Lack of transportation"/>
    <b v="1"/>
    <b v="1"/>
    <b v="1"/>
    <m/>
    <m/>
    <m/>
    <m/>
    <m/>
    <m/>
    <m/>
    <s v="No"/>
    <m/>
    <m/>
    <m/>
    <m/>
    <m/>
    <s v="No"/>
    <m/>
    <s v="uuid:1602fe1c-dd97-4cfd-a455-208c517f31c1"/>
    <n v="73157755"/>
    <s v="1602fe1c-dd97-4cfd-a455-208c517f31c1"/>
    <d v="2021-01-21T13:30:48"/>
    <n v="276"/>
    <m/>
    <n v="-1"/>
    <m/>
    <m/>
    <s v="202101191358"/>
    <n v="151838"/>
    <s v="nsenumerator"/>
    <n v="569832"/>
  </r>
  <r>
    <s v="2021-01-21T10:15:21.998+02:00"/>
    <s v="2021-01-21T15:19:51.140+02:00"/>
    <s v="0"/>
    <s v="بيان كيالي"/>
    <x v="1"/>
    <m/>
    <d v="2021-01-21T00:00:00"/>
    <s v="Salqin"/>
    <s v="All"/>
    <s v="Yes"/>
    <n v="25"/>
    <s v="18-30 Years"/>
    <s v="Male"/>
    <s v="Married"/>
    <s v="IDP"/>
    <d v="2019-01-01T00:00:00"/>
    <n v="1"/>
    <n v="0"/>
    <s v="Yes"/>
    <n v="0"/>
    <n v="1"/>
    <n v="1"/>
    <s v="2"/>
    <n v="2"/>
    <s v="4"/>
    <n v="0"/>
    <n v="4"/>
    <n v="6"/>
    <n v="0"/>
    <n v="0"/>
    <n v="1"/>
    <n v="500"/>
    <n v="200"/>
    <n v="-300"/>
    <s v="عامل بأجر يومي"/>
    <m/>
    <s v="Hospital Primary health care facility"/>
    <b v="1"/>
    <b v="1"/>
    <m/>
    <m/>
    <m/>
    <m/>
    <m/>
    <m/>
    <n v="15"/>
    <s v="Walking"/>
    <m/>
    <s v="Yes"/>
    <s v="Do not know"/>
    <s v="Inaccessible due to cost"/>
    <m/>
    <m/>
    <m/>
    <b v="1"/>
    <m/>
    <m/>
    <m/>
    <m/>
    <m/>
    <m/>
    <m/>
    <s v="No"/>
    <m/>
    <m/>
    <m/>
    <m/>
    <s v="No"/>
    <m/>
    <m/>
    <m/>
    <m/>
    <m/>
    <m/>
    <m/>
    <m/>
    <m/>
    <m/>
    <m/>
    <m/>
    <m/>
    <m/>
    <m/>
    <s v="Non communicable diseases (NCD) drugs (chronic, cardiac, diabetes, hyper-tension, asthma) Pediatric medicine Antibiotic Reproductive health medicines"/>
    <b v="1"/>
    <b v="1"/>
    <b v="1"/>
    <b v="1"/>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Yes"/>
    <s v="Yes"/>
    <m/>
    <m/>
    <m/>
    <s v="1"/>
    <s v="1"/>
    <s v="No"/>
    <s v="Yes – some difficulty"/>
    <s v="Yes – some difficulty"/>
    <s v="Yes – moderate severity (slightly impacting daily activities)"/>
    <s v="Yes"/>
    <s v="Financial issues Transportation issues"/>
    <m/>
    <b v="1"/>
    <b v="1"/>
    <m/>
    <m/>
    <m/>
    <m/>
    <m/>
    <s v="Yes"/>
    <s v="Yes"/>
    <s v="Family conflict Anger Conflict within community Inability to carry out work or daily tasks"/>
    <m/>
    <b v="1"/>
    <m/>
    <m/>
    <m/>
    <m/>
    <b v="1"/>
    <m/>
    <m/>
    <m/>
    <b v="1"/>
    <b v="1"/>
    <m/>
    <m/>
    <m/>
    <m/>
    <m/>
    <m/>
    <s v="Adult Women"/>
    <b v="1"/>
    <m/>
    <m/>
    <m/>
    <s v="بسبب العيشة دتخل المخيم وعدم عمل زوجي"/>
    <s v="Prayer"/>
    <m/>
    <m/>
    <m/>
    <b v="1"/>
    <m/>
    <m/>
    <m/>
    <m/>
    <m/>
    <m/>
    <m/>
    <s v="Lack of awareness of the services"/>
    <m/>
    <m/>
    <m/>
    <m/>
    <b v="1"/>
    <m/>
    <m/>
    <m/>
    <m/>
    <s v="Maybe"/>
    <m/>
    <s v="Health services"/>
    <b v="1"/>
    <m/>
    <m/>
    <m/>
    <m/>
    <m/>
    <m/>
    <m/>
    <s v="Due to transportation issues / far distance of facilities"/>
    <s v="Educational services Skills building services Extracurricular activities/women &amp; girls centers"/>
    <m/>
    <b v="1"/>
    <b v="1"/>
    <b v="1"/>
    <m/>
    <m/>
    <m/>
    <m/>
    <m/>
    <s v="Yes"/>
    <m/>
    <s v="School dropout"/>
    <m/>
    <m/>
    <m/>
    <b v="1"/>
    <m/>
    <m/>
    <m/>
    <m/>
    <m/>
    <m/>
    <m/>
    <m/>
    <m/>
    <m/>
    <m/>
    <m/>
    <m/>
    <m/>
    <m/>
    <s v="Do not know"/>
    <m/>
    <m/>
    <m/>
    <m/>
    <m/>
    <m/>
    <m/>
    <m/>
    <m/>
    <m/>
    <m/>
    <m/>
    <b v="1"/>
    <m/>
    <s v="Sport activity Quraan Painting / re-creational activity Awareness / educational activities / psychosocial support"/>
    <b v="1"/>
    <b v="1"/>
    <m/>
    <b v="1"/>
    <b v="1"/>
    <m/>
    <m/>
    <m/>
    <m/>
    <s v="Children separated from their parents Children living on the street Orphans living in the community"/>
    <b v="1"/>
    <b v="1"/>
    <b v="1"/>
    <m/>
    <m/>
    <m/>
    <m/>
    <s v="Yes"/>
    <m/>
    <s v="Lack of awareness"/>
    <b v="1"/>
    <m/>
    <m/>
    <m/>
    <m/>
    <m/>
    <m/>
    <m/>
    <m/>
    <m/>
    <s v="No"/>
    <m/>
    <m/>
    <m/>
    <m/>
    <m/>
    <s v="No"/>
    <m/>
    <s v="uuid:50b6675d-3e90-454e-85bc-524bf88373b6"/>
    <n v="73157757"/>
    <s v="50b6675d-3e90-454e-85bc-524bf88373b6"/>
    <d v="2021-01-21T13:30:49"/>
    <n v="277"/>
    <m/>
    <n v="-1"/>
    <m/>
    <m/>
    <s v="202101191358"/>
    <n v="18270"/>
    <s v="nsenumerator"/>
    <n v="569832"/>
  </r>
  <r>
    <s v="2021-01-21T10:39:41.813+02:00"/>
    <s v="2021-01-21T11:07:43.565+02:00"/>
    <m/>
    <s v="بيان كيالي"/>
    <x v="1"/>
    <m/>
    <d v="2021-01-21T00:00:00"/>
    <s v="Salqin"/>
    <s v="All"/>
    <s v="Yes"/>
    <n v="22"/>
    <s v="18-30 Years"/>
    <s v="Male"/>
    <s v="Married"/>
    <s v="IDP"/>
    <d v="2019-01-21T00:00:00"/>
    <n v="1"/>
    <n v="0"/>
    <s v="Yes"/>
    <n v="1"/>
    <n v="0"/>
    <n v="1"/>
    <s v="1"/>
    <n v="0"/>
    <s v="2"/>
    <n v="0"/>
    <n v="2"/>
    <n v="4"/>
    <n v="0"/>
    <n v="1"/>
    <n v="1"/>
    <n v="600"/>
    <n v="200"/>
    <n v="-400"/>
    <s v="لايوجد مصدر"/>
    <m/>
    <s v="Hospital Primary health care facility"/>
    <b v="1"/>
    <b v="1"/>
    <m/>
    <m/>
    <m/>
    <m/>
    <m/>
    <m/>
    <n v="15"/>
    <s v="Walking"/>
    <m/>
    <s v="Yes"/>
    <s v="دكتور عصبي اطفال"/>
    <s v="Inaccessible due to cost"/>
    <m/>
    <m/>
    <m/>
    <b v="1"/>
    <m/>
    <m/>
    <m/>
    <m/>
    <m/>
    <m/>
    <m/>
    <s v="No"/>
    <m/>
    <m/>
    <m/>
    <m/>
    <s v="No"/>
    <m/>
    <m/>
    <m/>
    <m/>
    <m/>
    <m/>
    <m/>
    <m/>
    <m/>
    <m/>
    <m/>
    <m/>
    <m/>
    <m/>
    <m/>
    <s v="Pediatric medicine Reproductive health medicines Antibiotic"/>
    <m/>
    <b v="1"/>
    <b v="1"/>
    <b v="1"/>
    <m/>
    <m/>
    <m/>
    <m/>
    <s v="Yes"/>
    <m/>
    <m/>
    <m/>
    <m/>
    <m/>
    <m/>
    <m/>
    <m/>
    <m/>
    <s v="Hospital for normal delivery Hospital for surgery/ C-section"/>
    <m/>
    <m/>
    <m/>
    <m/>
    <m/>
    <b v="1"/>
    <b v="1"/>
    <m/>
    <m/>
    <m/>
    <m/>
    <s v="Yes"/>
    <s v="Not enough milk"/>
    <m/>
    <m/>
    <m/>
    <b v="1"/>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Yes"/>
    <s v="No"/>
    <s v="No"/>
    <m/>
    <m/>
    <s v="0"/>
    <s v="1"/>
    <s v="Yes"/>
    <m/>
    <m/>
    <s v="Yes, - high severity (impairing daily activities)"/>
    <s v="Yes"/>
    <s v="Transportation issues Financial issues"/>
    <m/>
    <b v="1"/>
    <b v="1"/>
    <m/>
    <m/>
    <m/>
    <m/>
    <m/>
    <s v="No, not needed"/>
    <m/>
    <s v="Econimic Family conflict Inability to carry out work or daily tasks"/>
    <m/>
    <m/>
    <m/>
    <m/>
    <b v="1"/>
    <m/>
    <b v="1"/>
    <m/>
    <m/>
    <m/>
    <m/>
    <b v="1"/>
    <m/>
    <m/>
    <m/>
    <m/>
    <m/>
    <m/>
    <s v="Adult Women"/>
    <b v="1"/>
    <m/>
    <m/>
    <m/>
    <s v="بسبب عدم عمل زوجي ومرض طفلي"/>
    <s v="Prayer"/>
    <m/>
    <m/>
    <m/>
    <b v="1"/>
    <m/>
    <m/>
    <m/>
    <m/>
    <m/>
    <m/>
    <m/>
    <s v="Lack of awareness of the services"/>
    <m/>
    <m/>
    <m/>
    <m/>
    <b v="1"/>
    <m/>
    <m/>
    <m/>
    <m/>
    <s v="No"/>
    <s v="لست بحاجة"/>
    <s v="Health services Skills building services Extracurricular activities/women &amp; girls centers"/>
    <b v="1"/>
    <m/>
    <b v="1"/>
    <b v="1"/>
    <m/>
    <m/>
    <m/>
    <m/>
    <s v="Due to lack of free time"/>
    <s v="Educational services Extracurricular activities/women &amp; girls centers"/>
    <m/>
    <b v="1"/>
    <m/>
    <b v="1"/>
    <m/>
    <m/>
    <m/>
    <m/>
    <s v="due to lack of security"/>
    <s v="No"/>
    <s v="الزوج لايسمح"/>
    <s v="Kidnapping School dropout"/>
    <b v="1"/>
    <m/>
    <m/>
    <b v="1"/>
    <m/>
    <m/>
    <m/>
    <m/>
    <m/>
    <m/>
    <m/>
    <m/>
    <m/>
    <m/>
    <m/>
    <m/>
    <m/>
    <m/>
    <m/>
    <s v="Parents"/>
    <m/>
    <m/>
    <m/>
    <m/>
    <b v="1"/>
    <m/>
    <m/>
    <m/>
    <m/>
    <m/>
    <m/>
    <m/>
    <m/>
    <m/>
    <s v="Sport activity Quraan Hand crafts Painting / re-creational activity Awareness / educational activities / psychosocial support"/>
    <b v="1"/>
    <b v="1"/>
    <b v="1"/>
    <b v="1"/>
    <b v="1"/>
    <m/>
    <m/>
    <m/>
    <m/>
    <s v="No, none of these"/>
    <m/>
    <m/>
    <m/>
    <m/>
    <m/>
    <b v="1"/>
    <m/>
    <s v="No"/>
    <s v="Too young to enroll in school"/>
    <s v="Lack of awareness"/>
    <b v="1"/>
    <m/>
    <m/>
    <m/>
    <m/>
    <m/>
    <m/>
    <m/>
    <m/>
    <m/>
    <s v="No"/>
    <m/>
    <m/>
    <m/>
    <m/>
    <m/>
    <s v="No"/>
    <m/>
    <s v="uuid:5618934c-7f1b-4f93-8784-be19d270b8d0"/>
    <n v="73157759"/>
    <s v="5618934c-7f1b-4f93-8784-be19d270b8d0"/>
    <d v="2021-01-21T13:30:49"/>
    <n v="278"/>
    <m/>
    <n v="-1"/>
    <m/>
    <m/>
    <s v="202101191358"/>
    <n v="1682"/>
    <s v="nsenumerator"/>
    <n v="569832"/>
  </r>
  <r>
    <s v="2021-01-21T11:20:36.761+02:00"/>
    <s v="2021-01-21T15:20:19.881+02:00"/>
    <s v="0"/>
    <s v="بيان كيالي"/>
    <x v="1"/>
    <m/>
    <d v="2021-01-21T00:00:00"/>
    <s v="Salqin"/>
    <s v="All"/>
    <s v="Yes"/>
    <n v="21"/>
    <s v="18-30 Years"/>
    <s v="Male"/>
    <s v="Married"/>
    <s v="IDP"/>
    <d v="2020-01-15T00:00:00"/>
    <n v="1"/>
    <n v="1"/>
    <s v="Yes"/>
    <n v="0"/>
    <n v="2"/>
    <n v="1"/>
    <s v="3"/>
    <n v="1"/>
    <s v="4"/>
    <n v="0"/>
    <n v="4"/>
    <n v="7"/>
    <n v="2"/>
    <n v="1"/>
    <n v="0"/>
    <n v="300"/>
    <n v="100"/>
    <n v="-200"/>
    <s v="لايوجد مصدر"/>
    <m/>
    <s v="Hospital Primary health care facility"/>
    <b v="1"/>
    <b v="1"/>
    <m/>
    <m/>
    <m/>
    <m/>
    <m/>
    <m/>
    <n v="60"/>
    <s v="Public transit"/>
    <m/>
    <s v="No"/>
    <s v="Do not know"/>
    <s v="Inaccessible due to cost"/>
    <m/>
    <m/>
    <m/>
    <b v="1"/>
    <m/>
    <m/>
    <m/>
    <m/>
    <m/>
    <m/>
    <m/>
    <s v="Yes"/>
    <s v="No"/>
    <m/>
    <s v="No"/>
    <m/>
    <s v="Yes"/>
    <s v="Yes"/>
    <m/>
    <s v="No"/>
    <m/>
    <m/>
    <m/>
    <m/>
    <m/>
    <m/>
    <m/>
    <m/>
    <m/>
    <m/>
    <m/>
    <m/>
    <s v="Non communicable diseases (NCD) drugs (chronic, cardiac, diabetes, hyper-tension, asthma) Pediatric medicine Antibiotic Reproductive health medicines Other"/>
    <b v="1"/>
    <b v="1"/>
    <b v="1"/>
    <b v="1"/>
    <b v="1"/>
    <m/>
    <m/>
    <s v="ادوية علاج أكزيما"/>
    <s v="No"/>
    <s v="Security issues Financial issues Transportation issues"/>
    <b v="1"/>
    <b v="1"/>
    <m/>
    <b v="1"/>
    <m/>
    <m/>
    <m/>
    <m/>
    <s v="Hospital for normal delivery"/>
    <m/>
    <m/>
    <m/>
    <m/>
    <m/>
    <b v="1"/>
    <m/>
    <m/>
    <m/>
    <m/>
    <m/>
    <m/>
    <m/>
    <m/>
    <m/>
    <m/>
    <m/>
    <m/>
    <m/>
    <m/>
    <m/>
    <m/>
    <m/>
    <s v="No – there is nothing like this in my community"/>
    <m/>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Yes"/>
    <m/>
    <m/>
    <m/>
    <s v="2"/>
    <s v="1"/>
    <s v="No"/>
    <s v="Yes – some difficulty"/>
    <s v="Yes – some difficulty"/>
    <s v="No – it's a minor injury"/>
    <s v="Do not know"/>
    <m/>
    <m/>
    <m/>
    <m/>
    <m/>
    <m/>
    <m/>
    <m/>
    <m/>
    <s v="No, but we need one"/>
    <m/>
    <s v="Problems Concentrating Inability to carry out work or daily tasks Family conflict"/>
    <m/>
    <m/>
    <m/>
    <m/>
    <m/>
    <m/>
    <b v="1"/>
    <m/>
    <m/>
    <m/>
    <m/>
    <b v="1"/>
    <b v="1"/>
    <m/>
    <m/>
    <m/>
    <m/>
    <m/>
    <s v="Adult Men"/>
    <m/>
    <b v="1"/>
    <m/>
    <m/>
    <s v="بسبب عدم العمل والبقاء في المنزل"/>
    <s v="Smoking Violence"/>
    <m/>
    <m/>
    <m/>
    <m/>
    <m/>
    <b v="1"/>
    <b v="1"/>
    <m/>
    <m/>
    <m/>
    <m/>
    <s v="Lack of awareness of the services"/>
    <m/>
    <m/>
    <m/>
    <m/>
    <b v="1"/>
    <m/>
    <m/>
    <m/>
    <m/>
    <s v="Maybe"/>
    <m/>
    <s v="Extracurricular activities/women &amp; girls centers Skills building services Health services"/>
    <b v="1"/>
    <m/>
    <b v="1"/>
    <b v="1"/>
    <m/>
    <m/>
    <m/>
    <m/>
    <s v="Due to lack of free time"/>
    <s v="Educational services Skills building services Extracurricular activities/women &amp; girls centers"/>
    <m/>
    <b v="1"/>
    <b v="1"/>
    <b v="1"/>
    <m/>
    <m/>
    <m/>
    <m/>
    <s v="due to lack of security"/>
    <s v="No"/>
    <s v="الوضع الامني"/>
    <s v="Kidnapping Physical abuse Sexual abuse"/>
    <b v="1"/>
    <m/>
    <m/>
    <m/>
    <m/>
    <m/>
    <m/>
    <b v="1"/>
    <m/>
    <b v="1"/>
    <m/>
    <m/>
    <m/>
    <m/>
    <m/>
    <m/>
    <m/>
    <m/>
    <m/>
    <s v="Parents Relatives"/>
    <m/>
    <m/>
    <m/>
    <m/>
    <b v="1"/>
    <b v="1"/>
    <m/>
    <m/>
    <m/>
    <m/>
    <m/>
    <m/>
    <m/>
    <m/>
    <s v="Sport activity Quraan Painting / re-creational activity Hand crafts Awareness / educational activities / psychosocial support Entertainement activities"/>
    <b v="1"/>
    <b v="1"/>
    <b v="1"/>
    <b v="1"/>
    <b v="1"/>
    <b v="1"/>
    <m/>
    <m/>
    <m/>
    <s v="Children separated from their parents Orphans living in the community"/>
    <b v="1"/>
    <m/>
    <b v="1"/>
    <m/>
    <m/>
    <m/>
    <m/>
    <s v="No"/>
    <s v="Due to far distance / lack of transportations"/>
    <s v="No services"/>
    <m/>
    <m/>
    <m/>
    <m/>
    <m/>
    <b v="1"/>
    <m/>
    <m/>
    <m/>
    <m/>
    <s v="No"/>
    <m/>
    <m/>
    <m/>
    <m/>
    <m/>
    <s v="Yes"/>
    <s v="تعمل بالاجر اليومي"/>
    <s v="uuid:214619dd-cb2f-4ddd-82c5-96c76a619f76"/>
    <n v="73157760"/>
    <s v="214619dd-cb2f-4ddd-82c5-96c76a619f76"/>
    <d v="2021-01-21T13:30:50"/>
    <n v="279"/>
    <m/>
    <n v="-1"/>
    <m/>
    <m/>
    <s v="202101191358"/>
    <n v="14383"/>
    <s v="nsenumerator"/>
    <n v="569832"/>
  </r>
  <r>
    <s v="2021-01-21T12:50:32.791+02:00"/>
    <s v="2021-01-21T13:21:28.181+02:00"/>
    <m/>
    <s v="بيان كيالي"/>
    <x v="1"/>
    <m/>
    <d v="2021-01-05T00:00:00"/>
    <s v="Salqin"/>
    <s v="All"/>
    <s v="Yes"/>
    <n v="28"/>
    <s v="18-30 Years"/>
    <s v="Male"/>
    <s v="Married"/>
    <s v="IDP"/>
    <d v="2018-01-17T00:00:00"/>
    <n v="0"/>
    <n v="0"/>
    <s v="Yes"/>
    <n v="0"/>
    <n v="0"/>
    <n v="1"/>
    <s v="1"/>
    <n v="2"/>
    <s v="3"/>
    <n v="1"/>
    <n v="4"/>
    <n v="6"/>
    <n v="0"/>
    <n v="0"/>
    <n v="1"/>
    <n v="250"/>
    <n v="100"/>
    <n v="-150"/>
    <s v="عامل بأجر  يومي"/>
    <m/>
    <s v="Hospital Primary health care facility"/>
    <b v="1"/>
    <b v="1"/>
    <m/>
    <m/>
    <m/>
    <m/>
    <m/>
    <m/>
    <n v="999"/>
    <s v="Public transit"/>
    <m/>
    <s v="Yes"/>
    <s v="خدمات عصبية وجراحة بول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0"/>
    <s v="0"/>
    <s v="No"/>
    <s v="No - no difficulty"/>
    <s v="No - no difficulty"/>
    <m/>
    <m/>
    <m/>
    <m/>
    <m/>
    <m/>
    <m/>
    <m/>
    <m/>
    <m/>
    <m/>
    <m/>
    <m/>
    <s v="Family conflict Problems Concentrating Hopelessness"/>
    <m/>
    <m/>
    <m/>
    <m/>
    <m/>
    <m/>
    <b v="1"/>
    <m/>
    <b v="1"/>
    <m/>
    <m/>
    <m/>
    <b v="1"/>
    <m/>
    <m/>
    <m/>
    <m/>
    <m/>
    <s v="Adult Women"/>
    <b v="1"/>
    <m/>
    <m/>
    <m/>
    <s v="بسبب عدم عمل الرجل والنزوج"/>
    <s v="Prayer"/>
    <m/>
    <m/>
    <m/>
    <b v="1"/>
    <m/>
    <m/>
    <m/>
    <m/>
    <m/>
    <m/>
    <m/>
    <s v="Lack of awareness of the services"/>
    <m/>
    <m/>
    <m/>
    <m/>
    <b v="1"/>
    <m/>
    <m/>
    <m/>
    <m/>
    <s v="Maybe"/>
    <m/>
    <s v="Skills building services Educational services Health services Extracurricular activities/women &amp; girls centers"/>
    <b v="1"/>
    <b v="1"/>
    <b v="1"/>
    <b v="1"/>
    <m/>
    <m/>
    <m/>
    <m/>
    <s v="Due to transportation issues / far distance of facilities"/>
    <s v="Health services Educational services Skills building services Extracurricular activities/women &amp; girls centers"/>
    <b v="1"/>
    <b v="1"/>
    <b v="1"/>
    <b v="1"/>
    <m/>
    <m/>
    <m/>
    <m/>
    <s v="due to cultural factors / Father or husband does not allow them"/>
    <s v="No"/>
    <s v="بسبب الوضع الامني"/>
    <s v="Kidnapping Being orphaned or losing care"/>
    <b v="1"/>
    <m/>
    <m/>
    <m/>
    <m/>
    <m/>
    <m/>
    <m/>
    <m/>
    <m/>
    <b v="1"/>
    <m/>
    <m/>
    <m/>
    <m/>
    <m/>
    <m/>
    <m/>
    <m/>
    <s v="Parents"/>
    <m/>
    <m/>
    <m/>
    <m/>
    <b v="1"/>
    <m/>
    <m/>
    <m/>
    <m/>
    <m/>
    <m/>
    <m/>
    <m/>
    <m/>
    <s v="Sport activity Quraan Hand crafts Painting / re-creational activity Awareness / educational activities / psychosocial support"/>
    <b v="1"/>
    <b v="1"/>
    <b v="1"/>
    <b v="1"/>
    <b v="1"/>
    <m/>
    <m/>
    <m/>
    <m/>
    <s v="Orphans living in the community"/>
    <m/>
    <m/>
    <b v="1"/>
    <m/>
    <m/>
    <m/>
    <m/>
    <s v="No"/>
    <s v="Due to far distance / lack of transportations"/>
    <s v="Lack of awareness"/>
    <b v="1"/>
    <m/>
    <m/>
    <m/>
    <m/>
    <m/>
    <m/>
    <m/>
    <m/>
    <m/>
    <s v="No"/>
    <m/>
    <m/>
    <s v="No"/>
    <m/>
    <m/>
    <s v="No"/>
    <m/>
    <s v="uuid:ecdc27d5-359f-4d1c-baf7-c47197b2b494"/>
    <n v="73157761"/>
    <s v="ecdc27d5-359f-4d1c-baf7-c47197b2b494"/>
    <d v="2021-01-21T13:30:50"/>
    <n v="280"/>
    <m/>
    <n v="-1"/>
    <m/>
    <m/>
    <s v="202101191358"/>
    <n v="1856"/>
    <s v="nsenumerator"/>
    <n v="569832"/>
  </r>
  <r>
    <s v="2021-01-21T13:21:43.204+02:00"/>
    <s v="2021-01-21T15:21:35.620+02:00"/>
    <s v="0"/>
    <s v="بيان كيالي"/>
    <x v="1"/>
    <m/>
    <d v="2021-01-21T00:00:00"/>
    <s v="Salqin"/>
    <s v="All"/>
    <s v="Yes"/>
    <n v="33"/>
    <s v="31-50 Years"/>
    <s v="Male"/>
    <s v="Divorced"/>
    <s v="Host"/>
    <m/>
    <n v="0"/>
    <n v="0"/>
    <s v="Yes"/>
    <n v="0"/>
    <n v="0"/>
    <n v="0"/>
    <s v="0"/>
    <n v="1"/>
    <s v="1"/>
    <n v="1"/>
    <n v="2"/>
    <n v="5"/>
    <n v="0"/>
    <n v="1"/>
    <n v="1"/>
    <n v="500"/>
    <n v="200"/>
    <n v="-300"/>
    <s v="اعمل بمحل لبيع الألبسة الاوربية"/>
    <m/>
    <s v="Hospital Primary health care facility"/>
    <b v="1"/>
    <b v="1"/>
    <m/>
    <m/>
    <m/>
    <m/>
    <m/>
    <m/>
    <n v="40"/>
    <s v="Walking"/>
    <m/>
    <s v="Do not know"/>
    <s v="Do not know"/>
    <s v="Inaccessible due to cost"/>
    <m/>
    <m/>
    <m/>
    <b v="1"/>
    <m/>
    <m/>
    <m/>
    <m/>
    <m/>
    <m/>
    <m/>
    <s v="No"/>
    <m/>
    <m/>
    <m/>
    <m/>
    <s v="Yes"/>
    <s v="Yes"/>
    <m/>
    <s v="Yes"/>
    <s v="Do not know"/>
    <m/>
    <m/>
    <m/>
    <m/>
    <m/>
    <m/>
    <m/>
    <m/>
    <m/>
    <m/>
    <m/>
    <s v="Antibiotic Pediatric medicine"/>
    <m/>
    <b v="1"/>
    <m/>
    <b v="1"/>
    <m/>
    <m/>
    <m/>
    <m/>
    <s v="No"/>
    <s v="Do not know"/>
    <m/>
    <m/>
    <m/>
    <m/>
    <m/>
    <m/>
    <b v="1"/>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Do not know"/>
    <m/>
    <m/>
    <m/>
    <m/>
    <m/>
    <m/>
    <m/>
    <m/>
    <m/>
    <s v="No, not needed"/>
    <m/>
    <s v="Anger moodwings Family conflict Hopelessness"/>
    <m/>
    <b v="1"/>
    <m/>
    <b v="1"/>
    <m/>
    <m/>
    <b v="1"/>
    <m/>
    <b v="1"/>
    <m/>
    <m/>
    <m/>
    <m/>
    <m/>
    <m/>
    <m/>
    <m/>
    <m/>
    <s v="Children"/>
    <m/>
    <m/>
    <b v="1"/>
    <m/>
    <s v="بسبب البقاء لوحدهم في المنزل"/>
    <s v="Speaking to a family member"/>
    <b v="1"/>
    <m/>
    <m/>
    <m/>
    <m/>
    <m/>
    <m/>
    <m/>
    <m/>
    <m/>
    <m/>
    <s v="Do not know"/>
    <m/>
    <m/>
    <m/>
    <m/>
    <m/>
    <m/>
    <b v="1"/>
    <m/>
    <m/>
    <s v="Yes"/>
    <m/>
    <s v="Do not know"/>
    <m/>
    <m/>
    <m/>
    <m/>
    <m/>
    <m/>
    <b v="1"/>
    <m/>
    <m/>
    <s v="Educational services"/>
    <m/>
    <b v="1"/>
    <m/>
    <m/>
    <m/>
    <m/>
    <m/>
    <m/>
    <s v="due to lack of security"/>
    <s v="Yes"/>
    <m/>
    <s v="Sexual abuse Kidnapping"/>
    <b v="1"/>
    <m/>
    <m/>
    <m/>
    <m/>
    <m/>
    <m/>
    <m/>
    <m/>
    <b v="1"/>
    <m/>
    <m/>
    <m/>
    <m/>
    <m/>
    <m/>
    <m/>
    <m/>
    <m/>
    <s v="Siblings Parents"/>
    <m/>
    <b v="1"/>
    <m/>
    <m/>
    <b v="1"/>
    <m/>
    <m/>
    <m/>
    <m/>
    <m/>
    <m/>
    <m/>
    <m/>
    <m/>
    <s v="Sport activity Quraan Hand crafts Painting / re-creational activity Awareness / educational activities / psychosocial support"/>
    <b v="1"/>
    <b v="1"/>
    <b v="1"/>
    <b v="1"/>
    <b v="1"/>
    <m/>
    <m/>
    <m/>
    <m/>
    <s v="Orphans living in the community"/>
    <m/>
    <m/>
    <b v="1"/>
    <m/>
    <m/>
    <m/>
    <m/>
    <s v="Yes"/>
    <m/>
    <s v="Lack of awareness"/>
    <b v="1"/>
    <m/>
    <m/>
    <m/>
    <m/>
    <m/>
    <m/>
    <m/>
    <m/>
    <m/>
    <s v="Yes"/>
    <n v="6"/>
    <s v="بسبب عملي"/>
    <s v="Yes"/>
    <n v="6"/>
    <s v="بسبب عملي"/>
    <s v="No"/>
    <m/>
    <s v="uuid:f40a1bd2-027b-480e-b10b-318314714ea5"/>
    <n v="73157763"/>
    <s v="f40a1bd2-027b-480e-b10b-318314714ea5"/>
    <d v="2021-01-21T13:30:51"/>
    <n v="281"/>
    <m/>
    <n v="-1"/>
    <m/>
    <m/>
    <s v="202101191358"/>
    <n v="7192"/>
    <s v="nsenumerator"/>
    <n v="569832"/>
  </r>
  <r>
    <s v="2021-01-21T14:17:00.288+02:00"/>
    <s v="2021-01-21T15:21:54.074+02:00"/>
    <s v="0"/>
    <s v="بيان كيالي"/>
    <x v="1"/>
    <m/>
    <d v="2021-01-21T00:00:00"/>
    <s v="Salqin"/>
    <s v="All"/>
    <s v="Yes"/>
    <n v="32"/>
    <s v="31-50 Years"/>
    <s v="Male"/>
    <s v="Widowed"/>
    <s v="Host"/>
    <m/>
    <n v="0"/>
    <n v="0"/>
    <s v="Yes"/>
    <n v="0"/>
    <n v="0"/>
    <n v="1"/>
    <s v="1"/>
    <n v="0"/>
    <s v="1"/>
    <n v="0"/>
    <n v="1"/>
    <n v="3"/>
    <n v="0"/>
    <n v="0"/>
    <n v="0"/>
    <n v="300"/>
    <n v="200"/>
    <n v="-100"/>
    <s v="تبرعات ومعونات"/>
    <m/>
    <s v="Hospital Primary health care facility Specialist services"/>
    <b v="1"/>
    <b v="1"/>
    <b v="1"/>
    <m/>
    <m/>
    <m/>
    <m/>
    <m/>
    <n v="999"/>
    <s v="Walking"/>
    <m/>
    <s v="Yes"/>
    <s v="خدمات جلدية"/>
    <s v="Inaccessible due to cost"/>
    <m/>
    <m/>
    <m/>
    <b v="1"/>
    <m/>
    <m/>
    <m/>
    <m/>
    <m/>
    <m/>
    <m/>
    <s v="No"/>
    <m/>
    <m/>
    <m/>
    <m/>
    <s v="No"/>
    <m/>
    <m/>
    <m/>
    <m/>
    <m/>
    <m/>
    <m/>
    <m/>
    <m/>
    <m/>
    <m/>
    <m/>
    <m/>
    <m/>
    <m/>
    <s v="Pediatric medicine Reproductive health medicines"/>
    <m/>
    <b v="1"/>
    <b v="1"/>
    <m/>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0"/>
    <s v="0"/>
    <s v="No"/>
    <s v="No - no difficulty"/>
    <s v="No - no difficulty"/>
    <m/>
    <m/>
    <m/>
    <m/>
    <m/>
    <m/>
    <m/>
    <m/>
    <m/>
    <m/>
    <m/>
    <m/>
    <m/>
    <s v="Anxiety moodwings"/>
    <m/>
    <m/>
    <m/>
    <b v="1"/>
    <m/>
    <b v="1"/>
    <m/>
    <m/>
    <m/>
    <m/>
    <m/>
    <m/>
    <m/>
    <m/>
    <m/>
    <m/>
    <m/>
    <m/>
    <s v="Adult Women"/>
    <b v="1"/>
    <m/>
    <m/>
    <m/>
    <s v="بسبب وفاة زوجي ومعيشتي لوحدي"/>
    <s v="Speaking to a family member"/>
    <b v="1"/>
    <m/>
    <m/>
    <m/>
    <m/>
    <m/>
    <m/>
    <m/>
    <m/>
    <m/>
    <m/>
    <s v="Do not know"/>
    <m/>
    <m/>
    <m/>
    <m/>
    <m/>
    <m/>
    <b v="1"/>
    <m/>
    <m/>
    <s v="Yes"/>
    <m/>
    <s v="Do not know"/>
    <m/>
    <m/>
    <m/>
    <m/>
    <m/>
    <m/>
    <b v="1"/>
    <m/>
    <m/>
    <s v="Do not know"/>
    <m/>
    <m/>
    <m/>
    <m/>
    <m/>
    <m/>
    <b v="1"/>
    <m/>
    <m/>
    <s v="Yes"/>
    <m/>
    <s v="Kidnapping Neglect"/>
    <b v="1"/>
    <m/>
    <m/>
    <m/>
    <m/>
    <m/>
    <m/>
    <m/>
    <b v="1"/>
    <m/>
    <m/>
    <m/>
    <m/>
    <m/>
    <m/>
    <m/>
    <m/>
    <m/>
    <m/>
    <s v="Parents"/>
    <m/>
    <m/>
    <m/>
    <m/>
    <b v="1"/>
    <m/>
    <m/>
    <m/>
    <m/>
    <m/>
    <m/>
    <m/>
    <m/>
    <m/>
    <s v="Sport activity Quraan Hand crafts Painting / re-creational activity Awareness / educational activities / psychosocial support"/>
    <b v="1"/>
    <b v="1"/>
    <b v="1"/>
    <b v="1"/>
    <b v="1"/>
    <m/>
    <m/>
    <m/>
    <m/>
    <s v="Orphans living in the community"/>
    <m/>
    <m/>
    <b v="1"/>
    <m/>
    <m/>
    <m/>
    <m/>
    <s v="Yes"/>
    <m/>
    <s v="Lack of transportation Distrust of staff or their activities"/>
    <m/>
    <m/>
    <b v="1"/>
    <m/>
    <b v="1"/>
    <m/>
    <m/>
    <m/>
    <m/>
    <m/>
    <s v="No"/>
    <m/>
    <m/>
    <m/>
    <m/>
    <m/>
    <s v="No"/>
    <m/>
    <s v="uuid:9c79d4de-2506-4d2d-9124-bb0f2d7dff39"/>
    <n v="73157766"/>
    <s v="9c79d4de-2506-4d2d-9124-bb0f2d7dff39"/>
    <d v="2021-01-21T13:30:52"/>
    <n v="282"/>
    <m/>
    <n v="-1"/>
    <m/>
    <m/>
    <s v="202101191358"/>
    <n v="3894"/>
    <s v="nsenumerator"/>
    <n v="569832"/>
  </r>
  <r>
    <s v="2021-01-21T10:15:15.601+03:00"/>
    <s v="2021-01-21T12:18:06.547+03:00"/>
    <s v="0"/>
    <s v="مريم الاشقر"/>
    <x v="1"/>
    <m/>
    <d v="2021-01-21T00:00:00"/>
    <s v="Sarmada"/>
    <s v="All"/>
    <s v="Yes"/>
    <n v="30"/>
    <s v="18-30 Years"/>
    <s v="Male"/>
    <s v="Widowed"/>
    <s v="IDP"/>
    <d v="2017-08-10T00:00:00"/>
    <n v="1"/>
    <n v="2"/>
    <s v="Yes"/>
    <n v="1"/>
    <n v="1"/>
    <n v="2"/>
    <s v="3"/>
    <n v="0"/>
    <s v="4"/>
    <n v="0"/>
    <n v="4"/>
    <n v="7"/>
    <n v="1"/>
    <n v="0"/>
    <n v="0"/>
    <n v="400"/>
    <n v="100"/>
    <n v="-300"/>
    <s v="مصدر الدخل السلات الغذائية"/>
    <m/>
    <s v="Hospital Emergency services-ambulance"/>
    <b v="1"/>
    <m/>
    <m/>
    <b v="1"/>
    <m/>
    <m/>
    <m/>
    <m/>
    <n v="30"/>
    <s v="Public transit"/>
    <m/>
    <s v="Yes"/>
    <s v="عيادة سنية"/>
    <s v="Inaccessible due to cost"/>
    <m/>
    <m/>
    <m/>
    <b v="1"/>
    <m/>
    <m/>
    <m/>
    <m/>
    <m/>
    <m/>
    <m/>
    <s v="No"/>
    <m/>
    <m/>
    <m/>
    <m/>
    <s v="Yes"/>
    <s v="Yes"/>
    <m/>
    <s v="Yes"/>
    <s v="Yes"/>
    <m/>
    <m/>
    <m/>
    <m/>
    <m/>
    <m/>
    <m/>
    <m/>
    <m/>
    <m/>
    <m/>
    <s v="Reproductive health medicines Non communicable diseases (NCD) drugs (chronic, cardiac, diabetes, hyper-tension, asthma)"/>
    <b v="1"/>
    <m/>
    <b v="1"/>
    <m/>
    <m/>
    <m/>
    <m/>
    <m/>
    <s v="Yes"/>
    <m/>
    <m/>
    <m/>
    <m/>
    <m/>
    <m/>
    <m/>
    <m/>
    <m/>
    <s v="Hospital for normal delivery"/>
    <m/>
    <m/>
    <m/>
    <m/>
    <m/>
    <b v="1"/>
    <m/>
    <m/>
    <m/>
    <m/>
    <m/>
    <s v="Yes"/>
    <s v="Not enough milk"/>
    <m/>
    <m/>
    <m/>
    <b v="1"/>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No"/>
    <m/>
    <m/>
    <m/>
    <m/>
    <m/>
    <m/>
    <m/>
    <s v="No – this service is not available"/>
    <s v="Yes"/>
    <s v="No"/>
    <m/>
    <m/>
    <s v="1"/>
    <s v="1"/>
    <s v="No"/>
    <s v="No - no difficulty"/>
    <s v="No - no difficulty"/>
    <m/>
    <m/>
    <m/>
    <m/>
    <m/>
    <m/>
    <m/>
    <m/>
    <m/>
    <m/>
    <m/>
    <m/>
    <m/>
    <s v="Econimic Fear"/>
    <b v="1"/>
    <m/>
    <m/>
    <m/>
    <b v="1"/>
    <m/>
    <m/>
    <m/>
    <m/>
    <m/>
    <m/>
    <m/>
    <m/>
    <m/>
    <m/>
    <m/>
    <m/>
    <m/>
    <s v="Adult Women"/>
    <b v="1"/>
    <m/>
    <m/>
    <m/>
    <s v="لانه لا يوجد معين لهم"/>
    <s v="Prayer Speaking to a friend"/>
    <m/>
    <b v="1"/>
    <m/>
    <b v="1"/>
    <m/>
    <m/>
    <m/>
    <m/>
    <m/>
    <m/>
    <m/>
    <s v="Stigma"/>
    <b v="1"/>
    <m/>
    <m/>
    <m/>
    <m/>
    <m/>
    <m/>
    <m/>
    <m/>
    <s v="Yes"/>
    <m/>
    <s v="Health services Educational services"/>
    <b v="1"/>
    <b v="1"/>
    <m/>
    <m/>
    <m/>
    <m/>
    <m/>
    <m/>
    <s v="Due to transportation issues / far distance of facilities"/>
    <s v="Skills building services Extracurricular activities/women &amp; girls centers"/>
    <m/>
    <m/>
    <b v="1"/>
    <b v="1"/>
    <m/>
    <m/>
    <m/>
    <m/>
    <s v="due to transportation issues / far distance of facilities"/>
    <s v="No"/>
    <s v="بسبب الوضع الراهن "/>
    <s v="Begging Kidnapping Psychological stress"/>
    <b v="1"/>
    <m/>
    <m/>
    <m/>
    <m/>
    <b v="1"/>
    <m/>
    <m/>
    <m/>
    <m/>
    <m/>
    <m/>
    <m/>
    <b v="1"/>
    <m/>
    <m/>
    <m/>
    <m/>
    <m/>
    <s v="Parents Community/social workers Women and Child support centers"/>
    <m/>
    <m/>
    <m/>
    <m/>
    <b v="1"/>
    <m/>
    <m/>
    <b v="1"/>
    <m/>
    <b v="1"/>
    <m/>
    <m/>
    <m/>
    <m/>
    <s v="Hand crafts Entertainement activities"/>
    <m/>
    <m/>
    <b v="1"/>
    <m/>
    <m/>
    <b v="1"/>
    <m/>
    <m/>
    <m/>
    <s v="Children separated from their parents Child-headed households"/>
    <b v="1"/>
    <m/>
    <m/>
    <b v="1"/>
    <m/>
    <m/>
    <m/>
    <s v="No"/>
    <s v="Due to far distance / lack of transportations"/>
    <s v="Lack of transportation"/>
    <m/>
    <m/>
    <b v="1"/>
    <m/>
    <m/>
    <m/>
    <m/>
    <m/>
    <m/>
    <m/>
    <s v="No"/>
    <m/>
    <m/>
    <m/>
    <m/>
    <m/>
    <s v="No"/>
    <m/>
    <s v="uuid:94cfd74a-93e4-436e-a4cb-da7b39e5670d"/>
    <n v="73159913"/>
    <s v="94cfd74a-93e4-436e-a4cb-da7b39e5670d"/>
    <d v="2021-01-21T14:12:28"/>
    <n v="283"/>
    <m/>
    <n v="-1"/>
    <m/>
    <m/>
    <s v="202101191358"/>
    <n v="7371"/>
    <s v="nsenumerator"/>
    <n v="569832"/>
  </r>
  <r>
    <s v="2021-01-21T11:25:24.740+03:00"/>
    <s v="2021-01-21T11:57:15.077+03:00"/>
    <m/>
    <s v="مريم الاشقر "/>
    <x v="1"/>
    <m/>
    <d v="2021-01-21T00:00:00"/>
    <s v="Sarmada"/>
    <s v="All"/>
    <s v="Yes"/>
    <n v="36"/>
    <s v="31-50 Years"/>
    <s v="Male"/>
    <s v="Married"/>
    <s v="IDP"/>
    <d v="2017-04-11T00:00:00"/>
    <n v="1"/>
    <n v="0"/>
    <s v="Yes"/>
    <n v="0"/>
    <n v="1"/>
    <n v="0"/>
    <s v="1"/>
    <n v="1"/>
    <s v="2"/>
    <n v="1"/>
    <n v="3"/>
    <n v="5"/>
    <n v="0"/>
    <n v="0"/>
    <n v="1"/>
    <n v="500"/>
    <n v="150"/>
    <n v="-350"/>
    <s v="عامل يومي "/>
    <m/>
    <s v="Hospital"/>
    <b v="1"/>
    <m/>
    <m/>
    <m/>
    <m/>
    <m/>
    <m/>
    <m/>
    <n v="40"/>
    <s v="Motorcycle"/>
    <m/>
    <s v="Yes"/>
    <s v="عيادات عينية"/>
    <s v="Inaccessible due to cost"/>
    <m/>
    <m/>
    <m/>
    <b v="1"/>
    <m/>
    <m/>
    <m/>
    <m/>
    <m/>
    <m/>
    <m/>
    <s v="No"/>
    <m/>
    <m/>
    <m/>
    <m/>
    <s v="No"/>
    <m/>
    <m/>
    <m/>
    <m/>
    <m/>
    <m/>
    <m/>
    <m/>
    <m/>
    <m/>
    <m/>
    <m/>
    <m/>
    <m/>
    <m/>
    <s v="Pediatric medicine"/>
    <m/>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n v="4"/>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Market is too far"/>
    <m/>
    <b v="1"/>
    <b v="1"/>
    <m/>
    <m/>
    <m/>
    <m/>
    <m/>
    <s v="Yes"/>
    <m/>
    <s v="No"/>
    <m/>
    <m/>
    <m/>
    <m/>
    <m/>
    <m/>
    <m/>
    <s v="No – this service is not available"/>
    <s v="Yes"/>
    <m/>
    <m/>
    <m/>
    <s v="1"/>
    <s v="1"/>
    <s v="No"/>
    <s v="No - no difficulty"/>
    <s v="No - no difficulty"/>
    <m/>
    <m/>
    <m/>
    <m/>
    <m/>
    <m/>
    <m/>
    <m/>
    <m/>
    <m/>
    <m/>
    <m/>
    <m/>
    <s v="Econimic"/>
    <m/>
    <m/>
    <m/>
    <m/>
    <b v="1"/>
    <m/>
    <m/>
    <m/>
    <m/>
    <m/>
    <m/>
    <m/>
    <m/>
    <m/>
    <m/>
    <m/>
    <m/>
    <m/>
    <s v="Adult Men"/>
    <m/>
    <b v="1"/>
    <m/>
    <m/>
    <s v="بسبب الوضع المعيشي وقلت العمل "/>
    <s v="Speaking to a friend Prayer"/>
    <m/>
    <b v="1"/>
    <m/>
    <b v="1"/>
    <m/>
    <m/>
    <m/>
    <m/>
    <m/>
    <m/>
    <m/>
    <s v="Stigma"/>
    <b v="1"/>
    <m/>
    <m/>
    <m/>
    <m/>
    <m/>
    <m/>
    <m/>
    <m/>
    <s v="Yes"/>
    <m/>
    <s v="Health services Educational services"/>
    <b v="1"/>
    <b v="1"/>
    <m/>
    <m/>
    <m/>
    <m/>
    <m/>
    <m/>
    <s v="Due to transportation issues / far distance of facilities"/>
    <s v="Educational services Skills building services"/>
    <m/>
    <b v="1"/>
    <b v="1"/>
    <m/>
    <m/>
    <m/>
    <m/>
    <m/>
    <s v="due to transportation issues / far distance of facilities"/>
    <s v="No"/>
    <s v="بسبب عدم الأمان "/>
    <s v="Kidnapping Begging"/>
    <b v="1"/>
    <m/>
    <m/>
    <m/>
    <m/>
    <b v="1"/>
    <m/>
    <m/>
    <m/>
    <m/>
    <m/>
    <m/>
    <m/>
    <m/>
    <m/>
    <m/>
    <m/>
    <m/>
    <m/>
    <s v="Neighbours Relatives"/>
    <m/>
    <m/>
    <b v="1"/>
    <m/>
    <m/>
    <b v="1"/>
    <m/>
    <m/>
    <m/>
    <m/>
    <m/>
    <m/>
    <m/>
    <m/>
    <s v="Entertainement activities Awareness / educational activities / psychosocial support"/>
    <m/>
    <m/>
    <m/>
    <m/>
    <b v="1"/>
    <b v="1"/>
    <m/>
    <m/>
    <m/>
    <s v="No, none of these"/>
    <m/>
    <m/>
    <m/>
    <m/>
    <m/>
    <b v="1"/>
    <m/>
    <s v="Yes"/>
    <m/>
    <s v="Lack of transportation"/>
    <m/>
    <m/>
    <b v="1"/>
    <m/>
    <m/>
    <m/>
    <m/>
    <m/>
    <m/>
    <m/>
    <s v="No"/>
    <m/>
    <m/>
    <s v="No"/>
    <m/>
    <m/>
    <s v="No"/>
    <m/>
    <s v="uuid:2b126e57-a278-4daa-b527-08f37bfe20fe"/>
    <n v="73159914"/>
    <s v="2b126e57-a278-4daa-b527-08f37bfe20fe"/>
    <d v="2021-01-21T14:12:28"/>
    <n v="284"/>
    <m/>
    <n v="-1"/>
    <m/>
    <m/>
    <s v="202101191358"/>
    <n v="1911"/>
    <s v="nsenumerator"/>
    <n v="569832"/>
  </r>
  <r>
    <s v="2021-01-21T12:20:27.521+03:00"/>
    <s v="2021-01-21T12:50:20.565+03:00"/>
    <m/>
    <s v="مريم الاشقر "/>
    <x v="1"/>
    <m/>
    <d v="2021-01-21T00:00:00"/>
    <s v="Sarmada"/>
    <s v="All"/>
    <s v="Yes"/>
    <n v="28"/>
    <s v="18-30 Years"/>
    <s v="Male"/>
    <s v="Married"/>
    <s v="IDP"/>
    <d v="2016-01-12T00:00:00"/>
    <n v="1"/>
    <n v="0"/>
    <s v="Yes"/>
    <n v="0"/>
    <n v="2"/>
    <n v="0"/>
    <s v="2"/>
    <n v="0"/>
    <s v="2"/>
    <n v="0"/>
    <n v="2"/>
    <n v="4"/>
    <n v="0"/>
    <n v="0"/>
    <n v="1"/>
    <n v="1000"/>
    <n v="400"/>
    <n v="-600"/>
    <s v="عامل "/>
    <m/>
    <s v="Hospital Emergency services-ambulance"/>
    <b v="1"/>
    <m/>
    <m/>
    <b v="1"/>
    <m/>
    <m/>
    <m/>
    <m/>
    <n v="60"/>
    <s v="Public transit"/>
    <m/>
    <s v="Yes"/>
    <s v="عيادات سنية "/>
    <s v="Inaccessible due to cost"/>
    <m/>
    <m/>
    <m/>
    <b v="1"/>
    <m/>
    <m/>
    <m/>
    <m/>
    <m/>
    <m/>
    <m/>
    <s v="No"/>
    <m/>
    <m/>
    <m/>
    <m/>
    <s v="No"/>
    <m/>
    <m/>
    <m/>
    <m/>
    <m/>
    <m/>
    <m/>
    <m/>
    <m/>
    <m/>
    <m/>
    <m/>
    <m/>
    <m/>
    <m/>
    <s v="Pediatric medicine"/>
    <m/>
    <b v="1"/>
    <m/>
    <m/>
    <m/>
    <m/>
    <m/>
    <m/>
    <s v="No"/>
    <s v="Transportation issues No services available"/>
    <m/>
    <m/>
    <m/>
    <b v="1"/>
    <b v="1"/>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No"/>
    <m/>
    <m/>
    <m/>
    <m/>
    <m/>
    <m/>
    <m/>
    <s v="No – this service is not available"/>
    <s v="No"/>
    <m/>
    <m/>
    <m/>
    <s v="2"/>
    <s v="1"/>
    <s v="No"/>
    <s v="No - no difficulty"/>
    <s v="No - no difficulty"/>
    <m/>
    <m/>
    <m/>
    <m/>
    <m/>
    <m/>
    <m/>
    <m/>
    <m/>
    <m/>
    <m/>
    <m/>
    <m/>
    <s v="Econimic Anger"/>
    <m/>
    <b v="1"/>
    <m/>
    <m/>
    <b v="1"/>
    <m/>
    <m/>
    <m/>
    <m/>
    <m/>
    <m/>
    <m/>
    <m/>
    <m/>
    <m/>
    <m/>
    <m/>
    <m/>
    <s v="Adult Men"/>
    <m/>
    <b v="1"/>
    <m/>
    <m/>
    <s v="بسبب الظروف المعيشية"/>
    <s v="Prayer"/>
    <m/>
    <m/>
    <m/>
    <b v="1"/>
    <m/>
    <m/>
    <m/>
    <m/>
    <m/>
    <m/>
    <m/>
    <s v="Accessibility"/>
    <m/>
    <m/>
    <b v="1"/>
    <m/>
    <m/>
    <m/>
    <m/>
    <m/>
    <m/>
    <s v="Yes"/>
    <m/>
    <s v="Educational services Skills building services"/>
    <m/>
    <b v="1"/>
    <b v="1"/>
    <m/>
    <m/>
    <m/>
    <m/>
    <m/>
    <s v="Due to transportation issues / far distance of facilities"/>
    <s v="Extracurricular activities/women &amp; girls centers Educational services"/>
    <m/>
    <b v="1"/>
    <m/>
    <b v="1"/>
    <m/>
    <m/>
    <m/>
    <m/>
    <s v="due to transportation issues / far distance of facilities"/>
    <s v="No"/>
    <s v="بسبب الوضع الراهن "/>
    <s v="Kidnapping Begging"/>
    <b v="1"/>
    <m/>
    <m/>
    <m/>
    <m/>
    <b v="1"/>
    <m/>
    <m/>
    <m/>
    <m/>
    <m/>
    <m/>
    <m/>
    <m/>
    <m/>
    <m/>
    <m/>
    <m/>
    <m/>
    <s v="Community/social workers Women and Child support centers"/>
    <m/>
    <m/>
    <m/>
    <m/>
    <m/>
    <m/>
    <m/>
    <b v="1"/>
    <m/>
    <b v="1"/>
    <m/>
    <m/>
    <m/>
    <m/>
    <s v="Hand crafts Awareness / educational activities / psychosocial support Entertainement activities"/>
    <m/>
    <m/>
    <b v="1"/>
    <m/>
    <b v="1"/>
    <b v="1"/>
    <m/>
    <m/>
    <m/>
    <s v="Orphans living in the community Child-headed households"/>
    <m/>
    <m/>
    <b v="1"/>
    <b v="1"/>
    <m/>
    <m/>
    <m/>
    <s v="No"/>
    <s v="Too young to enroll in school"/>
    <s v="Lack of transportation"/>
    <m/>
    <m/>
    <b v="1"/>
    <m/>
    <m/>
    <m/>
    <m/>
    <m/>
    <m/>
    <m/>
    <s v="No"/>
    <m/>
    <m/>
    <m/>
    <m/>
    <m/>
    <s v="No"/>
    <m/>
    <s v="uuid:cfc49126-671d-4123-92c7-64d44586b6fc"/>
    <n v="73159915"/>
    <s v="cfc49126-671d-4123-92c7-64d44586b6fc"/>
    <d v="2021-01-21T14:12:29"/>
    <n v="285"/>
    <m/>
    <n v="-1"/>
    <m/>
    <m/>
    <s v="202101191358"/>
    <n v="1793"/>
    <s v="nsenumerator"/>
    <n v="569832"/>
  </r>
  <r>
    <s v="2021-01-21T13:49:20.190+03:00"/>
    <s v="2021-01-21T14:21:03.881+03:00"/>
    <m/>
    <s v="مريم الاشقر "/>
    <x v="1"/>
    <m/>
    <d v="2021-01-21T00:00:00"/>
    <s v="Sarmada"/>
    <s v="All"/>
    <s v="Yes"/>
    <n v="35"/>
    <s v="31-50 Years"/>
    <s v="Male"/>
    <s v="Married"/>
    <s v="Host"/>
    <m/>
    <n v="1"/>
    <n v="0"/>
    <s v="Yes"/>
    <n v="0"/>
    <n v="1"/>
    <n v="0"/>
    <s v="1"/>
    <n v="0"/>
    <s v="1"/>
    <n v="0"/>
    <n v="1"/>
    <n v="3"/>
    <n v="0"/>
    <n v="0"/>
    <n v="1"/>
    <n v="2000"/>
    <n v="700"/>
    <n v="-1300"/>
    <s v="عامل "/>
    <m/>
    <s v="Hospital Emergency services-ambulance"/>
    <b v="1"/>
    <m/>
    <m/>
    <b v="1"/>
    <m/>
    <m/>
    <m/>
    <m/>
    <n v="15"/>
    <s v="Motorcycle"/>
    <m/>
    <s v="Yes"/>
    <s v="عيادات عينية"/>
    <s v="Inaccessible due to cost"/>
    <m/>
    <m/>
    <m/>
    <b v="1"/>
    <m/>
    <m/>
    <m/>
    <m/>
    <m/>
    <m/>
    <m/>
    <s v="No"/>
    <m/>
    <m/>
    <m/>
    <m/>
    <s v="Yes"/>
    <s v="Yes"/>
    <m/>
    <s v="Yes"/>
    <s v="Yes"/>
    <m/>
    <m/>
    <m/>
    <m/>
    <m/>
    <m/>
    <m/>
    <m/>
    <m/>
    <m/>
    <m/>
    <s v="Pediatric medicine"/>
    <m/>
    <b v="1"/>
    <m/>
    <m/>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
    <b v="1"/>
    <m/>
    <b v="1"/>
    <b v="1"/>
    <m/>
    <m/>
    <m/>
    <m/>
    <m/>
    <b v="1"/>
    <b v="1"/>
    <n v="5"/>
    <s v="diverse"/>
    <s v="Cereals or tubers (maize, porridge, rice, pasta, bread, rice, bulger, frikeh, kaak, pasta, indomy (noodles), manakish, thick grain-based porridge, potatoes, etc) Fruit (all types) Milk and Milk Products (milk, yoghurt, cheese, etc) Eggs"/>
    <b v="1"/>
    <m/>
    <m/>
    <b v="1"/>
    <m/>
    <m/>
    <b v="1"/>
    <b v="1"/>
    <m/>
    <m/>
    <m/>
    <n v="4"/>
    <s v="diverse"/>
    <s v="Yes"/>
    <m/>
    <s v="High food prices/no money to buy"/>
    <m/>
    <b v="1"/>
    <m/>
    <m/>
    <m/>
    <m/>
    <m/>
    <m/>
    <s v="Yes"/>
    <m/>
    <s v="Yes"/>
    <s v="High food prices/no money to buy"/>
    <b v="1"/>
    <m/>
    <m/>
    <m/>
    <m/>
    <m/>
    <s v="No – this service is not available"/>
    <s v="Yes"/>
    <m/>
    <m/>
    <m/>
    <s v="1"/>
    <s v="1"/>
    <s v="No"/>
    <s v="No - no difficulty"/>
    <s v="No - no difficulty"/>
    <m/>
    <m/>
    <m/>
    <m/>
    <m/>
    <m/>
    <m/>
    <m/>
    <m/>
    <m/>
    <m/>
    <m/>
    <m/>
    <s v="Fear Anger Econimic"/>
    <b v="1"/>
    <b v="1"/>
    <m/>
    <m/>
    <b v="1"/>
    <m/>
    <m/>
    <m/>
    <m/>
    <m/>
    <m/>
    <m/>
    <m/>
    <m/>
    <m/>
    <m/>
    <m/>
    <m/>
    <s v="Adult Men"/>
    <m/>
    <b v="1"/>
    <m/>
    <m/>
    <s v="بسب الظروف المعيشية"/>
    <s v="Has professional consultation Speaking to a friend"/>
    <m/>
    <b v="1"/>
    <m/>
    <m/>
    <b v="1"/>
    <m/>
    <m/>
    <m/>
    <m/>
    <m/>
    <m/>
    <s v="Stigma"/>
    <b v="1"/>
    <m/>
    <m/>
    <m/>
    <m/>
    <m/>
    <m/>
    <m/>
    <m/>
    <s v="Yes"/>
    <m/>
    <s v="Health services Educational services Extracurricular activities/women &amp; girls centers"/>
    <b v="1"/>
    <b v="1"/>
    <m/>
    <b v="1"/>
    <m/>
    <m/>
    <m/>
    <m/>
    <m/>
    <s v="Educational services Health services"/>
    <b v="1"/>
    <b v="1"/>
    <m/>
    <m/>
    <m/>
    <m/>
    <m/>
    <m/>
    <s v="due to lack of security"/>
    <s v="Yes"/>
    <m/>
    <s v="Kidnapping Begging"/>
    <b v="1"/>
    <m/>
    <m/>
    <m/>
    <m/>
    <b v="1"/>
    <m/>
    <m/>
    <m/>
    <m/>
    <m/>
    <m/>
    <m/>
    <m/>
    <m/>
    <m/>
    <m/>
    <m/>
    <m/>
    <s v="Community/social workers"/>
    <m/>
    <m/>
    <m/>
    <m/>
    <m/>
    <m/>
    <m/>
    <b v="1"/>
    <m/>
    <m/>
    <m/>
    <m/>
    <m/>
    <m/>
    <s v="Sport activity Painting / re-creational activity"/>
    <b v="1"/>
    <m/>
    <m/>
    <b v="1"/>
    <m/>
    <m/>
    <m/>
    <m/>
    <m/>
    <s v="Children living on the street Children separated from their parents"/>
    <b v="1"/>
    <b v="1"/>
    <m/>
    <m/>
    <m/>
    <m/>
    <m/>
    <s v="No"/>
    <s v="Too young to enroll in school"/>
    <s v="Opening time not suitable for parents"/>
    <m/>
    <m/>
    <m/>
    <b v="1"/>
    <m/>
    <m/>
    <m/>
    <m/>
    <m/>
    <m/>
    <s v="No"/>
    <m/>
    <m/>
    <m/>
    <m/>
    <m/>
    <s v="No"/>
    <m/>
    <s v="uuid:1fac5059-a21c-4074-a67c-f0fe47458174"/>
    <n v="73159916"/>
    <s v="1fac5059-a21c-4074-a67c-f0fe47458174"/>
    <d v="2021-01-21T14:12:30"/>
    <n v="286"/>
    <m/>
    <n v="-1"/>
    <m/>
    <m/>
    <s v="202101191358"/>
    <n v="1903"/>
    <s v="nsenumerator"/>
    <n v="569832"/>
  </r>
  <r>
    <s v="2021-01-21T11:11:54.201+03:00"/>
    <s v="2021-01-21T12:43:18.063+03:00"/>
    <s v="0"/>
    <s v="رهام العلي"/>
    <x v="1"/>
    <m/>
    <d v="2021-01-21T00:00:00"/>
    <s v="Sarmada"/>
    <s v="All"/>
    <s v="Yes"/>
    <n v="37"/>
    <s v="31-50 Years"/>
    <s v="Male"/>
    <s v="Widowed"/>
    <s v="IDP"/>
    <d v="2020-01-01T00:00:00"/>
    <n v="0"/>
    <n v="1"/>
    <s v="Yes"/>
    <n v="0"/>
    <n v="0"/>
    <n v="1"/>
    <s v="1"/>
    <n v="2"/>
    <s v="3"/>
    <n v="0"/>
    <n v="3"/>
    <n v="5"/>
    <n v="1"/>
    <n v="0"/>
    <n v="0"/>
    <n v="1500"/>
    <n v="0"/>
    <n v="-1500"/>
    <m/>
    <s v="من بيع سيارة قديمة"/>
    <s v="Primary health care facility"/>
    <m/>
    <b v="1"/>
    <m/>
    <m/>
    <m/>
    <m/>
    <m/>
    <m/>
    <n v="999"/>
    <s v="Walking"/>
    <m/>
    <s v="Yes"/>
    <s v="مستوصف"/>
    <s v="Some types of medicines are not available in the market Inaccessible due to transport or other logistical reason"/>
    <b v="1"/>
    <m/>
    <m/>
    <m/>
    <m/>
    <b v="1"/>
    <m/>
    <m/>
    <m/>
    <m/>
    <m/>
    <s v="Yes"/>
    <s v="Yes"/>
    <s v="اعطاء المعلومات للوقاية من الكورونا"/>
    <s v="No"/>
    <m/>
    <s v="Yes"/>
    <s v="Yes"/>
    <m/>
    <s v="No"/>
    <m/>
    <m/>
    <m/>
    <m/>
    <m/>
    <m/>
    <m/>
    <m/>
    <m/>
    <m/>
    <m/>
    <m/>
    <s v="Non communicable diseases (NCD) drugs (chronic, cardiac, diabetes, hyper-tension, asthma) Pediatric medicine"/>
    <b v="1"/>
    <b v="1"/>
    <m/>
    <m/>
    <m/>
    <m/>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Do not know"/>
    <m/>
    <m/>
    <m/>
    <m/>
    <m/>
    <m/>
    <m/>
    <s v="No – this service is not available"/>
    <s v="No"/>
    <m/>
    <m/>
    <m/>
    <s v="0"/>
    <s v="0"/>
    <s v="No"/>
    <s v="No - no difficulty"/>
    <s v="No - no difficulty"/>
    <m/>
    <m/>
    <m/>
    <m/>
    <m/>
    <m/>
    <m/>
    <m/>
    <m/>
    <m/>
    <m/>
    <m/>
    <m/>
    <s v="Fear"/>
    <b v="1"/>
    <m/>
    <m/>
    <m/>
    <m/>
    <m/>
    <m/>
    <m/>
    <m/>
    <m/>
    <m/>
    <m/>
    <m/>
    <m/>
    <m/>
    <m/>
    <m/>
    <m/>
    <s v="Children"/>
    <m/>
    <m/>
    <b v="1"/>
    <m/>
    <s v="لانهم صغار"/>
    <s v="Speaking to a family member"/>
    <b v="1"/>
    <m/>
    <m/>
    <m/>
    <m/>
    <m/>
    <m/>
    <m/>
    <m/>
    <m/>
    <m/>
    <s v="Do not know"/>
    <m/>
    <m/>
    <m/>
    <m/>
    <m/>
    <m/>
    <b v="1"/>
    <m/>
    <m/>
    <s v="Maybe"/>
    <m/>
    <s v="Educational services Skills building services"/>
    <m/>
    <b v="1"/>
    <b v="1"/>
    <m/>
    <m/>
    <m/>
    <m/>
    <m/>
    <s v="Due to transportation issues / far distance of facilities"/>
    <s v="Educational services Extracurricular activities/women &amp; girls centers"/>
    <m/>
    <b v="1"/>
    <m/>
    <b v="1"/>
    <m/>
    <m/>
    <m/>
    <m/>
    <s v="due to transportation issues / far distance of facilities"/>
    <s v="Yes"/>
    <m/>
    <s v="School dropout"/>
    <m/>
    <m/>
    <m/>
    <b v="1"/>
    <m/>
    <m/>
    <m/>
    <m/>
    <m/>
    <m/>
    <m/>
    <m/>
    <m/>
    <m/>
    <m/>
    <m/>
    <m/>
    <m/>
    <m/>
    <s v="Siblings Relatives"/>
    <m/>
    <b v="1"/>
    <m/>
    <m/>
    <m/>
    <b v="1"/>
    <m/>
    <m/>
    <m/>
    <m/>
    <m/>
    <m/>
    <m/>
    <m/>
    <s v="Quraan Hand crafts"/>
    <m/>
    <b v="1"/>
    <b v="1"/>
    <m/>
    <m/>
    <m/>
    <m/>
    <m/>
    <m/>
    <s v="Children separated from their parents Orphans living in the community"/>
    <b v="1"/>
    <m/>
    <b v="1"/>
    <m/>
    <m/>
    <m/>
    <m/>
    <s v="No"/>
    <s v="Due to far distance / lack of transportations"/>
    <s v="Lack of transportation"/>
    <m/>
    <m/>
    <b v="1"/>
    <m/>
    <m/>
    <m/>
    <m/>
    <m/>
    <m/>
    <m/>
    <s v="Yes"/>
    <n v="3"/>
    <s v="لاقوم بالاعمال المنزلية"/>
    <m/>
    <m/>
    <m/>
    <s v="No"/>
    <m/>
    <s v="uuid:8e3ad289-b16c-464b-b93a-a7c933898a9a"/>
    <n v="73160325"/>
    <s v="8e3ad289-b16c-464b-b93a-a7c933898a9a"/>
    <d v="2021-01-21T14:23:47"/>
    <n v="287"/>
    <m/>
    <n v="-1"/>
    <m/>
    <m/>
    <s v="202101191358"/>
    <n v="5484"/>
    <s v="nsenumerator"/>
    <n v="569832"/>
  </r>
  <r>
    <s v="2021-01-21T11:39:45.225+03:00"/>
    <s v="2021-01-21T12:03:37.122+03:00"/>
    <m/>
    <s v="رهام العلي"/>
    <x v="1"/>
    <m/>
    <d v="2021-01-21T00:00:00"/>
    <s v="Sarmada"/>
    <s v="All"/>
    <s v="Yes"/>
    <n v="22"/>
    <s v="18-30 Years"/>
    <s v="Male"/>
    <s v="Married"/>
    <s v="IDP"/>
    <d v="2020-01-01T00:00:00"/>
    <n v="1"/>
    <n v="1"/>
    <s v="Yes"/>
    <n v="0"/>
    <n v="2"/>
    <n v="2"/>
    <s v="4"/>
    <n v="0"/>
    <s v="4"/>
    <n v="0"/>
    <n v="4"/>
    <n v="13"/>
    <n v="1"/>
    <n v="0"/>
    <n v="0"/>
    <n v="5000"/>
    <n v="1500"/>
    <n v="-3500"/>
    <s v="موفر من قبل النزوح ويتم صرفه الأن"/>
    <m/>
    <s v="Hospital Primary health care facility"/>
    <b v="1"/>
    <b v="1"/>
    <m/>
    <m/>
    <m/>
    <m/>
    <m/>
    <m/>
    <n v="999"/>
    <s v="Walking"/>
    <m/>
    <s v="No"/>
    <s v="مستوصف "/>
    <s v="Some types of medicines are not available in the market Inaccessible due to cost"/>
    <b v="1"/>
    <m/>
    <m/>
    <b v="1"/>
    <m/>
    <m/>
    <m/>
    <m/>
    <m/>
    <m/>
    <m/>
    <s v="Yes"/>
    <s v="Yes"/>
    <s v="تعلمنا طرق الوقاية"/>
    <s v="Do not know"/>
    <m/>
    <s v="Yes"/>
    <s v="Yes"/>
    <m/>
    <s v="No"/>
    <m/>
    <m/>
    <m/>
    <m/>
    <m/>
    <m/>
    <m/>
    <m/>
    <m/>
    <m/>
    <m/>
    <m/>
    <s v="Non communicable diseases (NCD) drugs (chronic, cardiac, diabetes, hyper-tension, asthma) Pediatric medicine Reproductive health medicines"/>
    <b v="1"/>
    <b v="1"/>
    <b v="1"/>
    <m/>
    <m/>
    <m/>
    <m/>
    <m/>
    <s v="No"/>
    <s v="Transportation issues Financial issues"/>
    <m/>
    <b v="1"/>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arket is too far"/>
    <m/>
    <b v="1"/>
    <b v="1"/>
    <m/>
    <m/>
    <m/>
    <m/>
    <m/>
    <s v="Yes"/>
    <m/>
    <s v="Yes"/>
    <s v="High food prices/no money to buy Market is too far"/>
    <b v="1"/>
    <b v="1"/>
    <m/>
    <m/>
    <m/>
    <m/>
    <s v="No – this service is not available"/>
    <s v="No"/>
    <m/>
    <m/>
    <m/>
    <s v="2"/>
    <s v="1"/>
    <s v="No"/>
    <s v="No - no difficulty"/>
    <s v="No - no difficulty"/>
    <m/>
    <m/>
    <m/>
    <m/>
    <m/>
    <m/>
    <m/>
    <m/>
    <m/>
    <m/>
    <m/>
    <m/>
    <m/>
    <s v="Fear"/>
    <b v="1"/>
    <m/>
    <m/>
    <m/>
    <m/>
    <m/>
    <m/>
    <m/>
    <m/>
    <m/>
    <m/>
    <m/>
    <m/>
    <m/>
    <m/>
    <m/>
    <m/>
    <m/>
    <s v="Children Elderly"/>
    <m/>
    <m/>
    <b v="1"/>
    <b v="1"/>
    <s v="لانهم لا يستطيعون التحمل مثلنا"/>
    <s v="Speaking to a family member Prayer"/>
    <b v="1"/>
    <m/>
    <m/>
    <b v="1"/>
    <m/>
    <m/>
    <m/>
    <m/>
    <m/>
    <m/>
    <m/>
    <s v="Do not know"/>
    <m/>
    <m/>
    <m/>
    <m/>
    <m/>
    <m/>
    <b v="1"/>
    <m/>
    <m/>
    <s v="Maybe"/>
    <m/>
    <s v="Health services Skills building services"/>
    <b v="1"/>
    <m/>
    <b v="1"/>
    <m/>
    <m/>
    <m/>
    <m/>
    <m/>
    <s v="Due to transportation issues / far distance of facilities"/>
    <s v="Educational services Skills building services Health services"/>
    <b v="1"/>
    <b v="1"/>
    <b v="1"/>
    <m/>
    <m/>
    <m/>
    <m/>
    <m/>
    <s v="due to transportation issues / far distance of facilities"/>
    <s v="Yes"/>
    <m/>
    <s v="School dropout Early marriage Neglect"/>
    <m/>
    <m/>
    <m/>
    <b v="1"/>
    <m/>
    <m/>
    <b v="1"/>
    <m/>
    <b v="1"/>
    <m/>
    <m/>
    <m/>
    <m/>
    <m/>
    <m/>
    <m/>
    <m/>
    <m/>
    <m/>
    <s v="Parents Relatives"/>
    <m/>
    <m/>
    <m/>
    <m/>
    <b v="1"/>
    <b v="1"/>
    <m/>
    <m/>
    <m/>
    <m/>
    <m/>
    <m/>
    <m/>
    <m/>
    <s v="Quraan Entertainement activities"/>
    <m/>
    <b v="1"/>
    <m/>
    <m/>
    <m/>
    <b v="1"/>
    <m/>
    <m/>
    <m/>
    <s v="Orphans living in the community"/>
    <m/>
    <m/>
    <b v="1"/>
    <m/>
    <m/>
    <m/>
    <m/>
    <s v="No"/>
    <s v="Due to far distance / lack of transportations"/>
    <s v="Lack of transportation"/>
    <m/>
    <m/>
    <b v="1"/>
    <m/>
    <m/>
    <m/>
    <m/>
    <m/>
    <m/>
    <m/>
    <s v="No"/>
    <m/>
    <m/>
    <m/>
    <m/>
    <m/>
    <s v="No"/>
    <m/>
    <s v="uuid:d9c34478-f5da-42c2-a887-7c141eeee752"/>
    <n v="73160326"/>
    <s v="d9c34478-f5da-42c2-a887-7c141eeee752"/>
    <d v="2021-01-21T14:23:47"/>
    <n v="288"/>
    <m/>
    <n v="-1"/>
    <m/>
    <m/>
    <s v="202101191358"/>
    <n v="1432"/>
    <s v="nsenumerator"/>
    <n v="569832"/>
  </r>
  <r>
    <s v="2021-01-21T12:45:28.019+03:00"/>
    <s v="2021-01-21T13:22:40.348+03:00"/>
    <m/>
    <s v="رهام العلي"/>
    <x v="1"/>
    <m/>
    <d v="2021-01-21T00:00:00"/>
    <s v="Sarmada"/>
    <s v="All"/>
    <s v="Yes"/>
    <n v="40"/>
    <s v="31-50 Years"/>
    <s v="Male"/>
    <s v="Married"/>
    <s v="IDP"/>
    <d v="2020-04-01T00:00:00"/>
    <n v="0"/>
    <n v="1"/>
    <s v="No"/>
    <m/>
    <m/>
    <m/>
    <m/>
    <m/>
    <m/>
    <m/>
    <m/>
    <n v="4"/>
    <n v="0"/>
    <m/>
    <n v="0"/>
    <n v="1500"/>
    <n v="0"/>
    <n v="-1500"/>
    <m/>
    <s v="بالدين من الاقارب"/>
    <s v="Hospital Primary health care facility"/>
    <b v="1"/>
    <b v="1"/>
    <m/>
    <m/>
    <m/>
    <m/>
    <m/>
    <m/>
    <n v="999"/>
    <s v="Walking"/>
    <m/>
    <s v="Do not know"/>
    <s v="مستوصف ومشفى"/>
    <s v="Some types of medicines are not available in the market Inaccessible due to cost Inaccessible due to transport or other logistical reason"/>
    <b v="1"/>
    <m/>
    <m/>
    <b v="1"/>
    <m/>
    <b v="1"/>
    <m/>
    <m/>
    <m/>
    <m/>
    <m/>
    <s v="Yes"/>
    <s v="Yes"/>
    <s v="علمونا كيف نحمي انفسنا"/>
    <s v="Do not know"/>
    <m/>
    <s v="Yes"/>
    <s v="Yes"/>
    <m/>
    <s v="No"/>
    <m/>
    <m/>
    <m/>
    <m/>
    <m/>
    <m/>
    <m/>
    <m/>
    <m/>
    <m/>
    <m/>
    <m/>
    <s v="Pediatric medicine Non communicable diseases (NCD) drugs (chronic, cardiac, diabetes, hyper-tension, asthma) Antibiotic"/>
    <b v="1"/>
    <b v="1"/>
    <m/>
    <b v="1"/>
    <m/>
    <m/>
    <m/>
    <m/>
    <s v="No"/>
    <s v="Financial issues Transportation issues"/>
    <m/>
    <b v="1"/>
    <m/>
    <b v="1"/>
    <m/>
    <m/>
    <m/>
    <m/>
    <s v="Hospital for normal delivery"/>
    <m/>
    <m/>
    <m/>
    <m/>
    <m/>
    <b v="1"/>
    <m/>
    <m/>
    <m/>
    <m/>
    <m/>
    <m/>
    <m/>
    <m/>
    <m/>
    <m/>
    <m/>
    <m/>
    <m/>
    <m/>
    <m/>
    <m/>
    <m/>
    <s v="No – there is nothing like this in my community"/>
    <m/>
    <m/>
    <m/>
    <m/>
    <m/>
    <m/>
    <m/>
    <m/>
    <m/>
    <m/>
    <m/>
    <m/>
    <m/>
    <m/>
    <m/>
    <m/>
    <m/>
    <m/>
    <m/>
    <m/>
    <m/>
    <m/>
    <m/>
    <m/>
    <m/>
    <m/>
    <m/>
    <m/>
    <m/>
    <m/>
    <m/>
    <s v="Do not know"/>
    <m/>
    <s v="High food prices/no money to buy Market is too far"/>
    <m/>
    <b v="1"/>
    <b v="1"/>
    <m/>
    <m/>
    <m/>
    <m/>
    <m/>
    <s v="Do not know"/>
    <m/>
    <s v="No"/>
    <m/>
    <m/>
    <m/>
    <m/>
    <m/>
    <m/>
    <m/>
    <m/>
    <m/>
    <m/>
    <m/>
    <m/>
    <m/>
    <s v="0"/>
    <s v="No"/>
    <s v="No - no difficulty"/>
    <s v="No - no difficulty"/>
    <m/>
    <m/>
    <m/>
    <m/>
    <m/>
    <m/>
    <m/>
    <m/>
    <m/>
    <m/>
    <m/>
    <m/>
    <m/>
    <s v="Fear Anger Sadness Econimic"/>
    <b v="1"/>
    <b v="1"/>
    <b v="1"/>
    <m/>
    <b v="1"/>
    <m/>
    <m/>
    <m/>
    <m/>
    <m/>
    <m/>
    <m/>
    <m/>
    <m/>
    <m/>
    <m/>
    <m/>
    <m/>
    <s v="Children Elderly"/>
    <m/>
    <m/>
    <b v="1"/>
    <b v="1"/>
    <s v="بسبب الظروف المعيشية و النزوح"/>
    <s v="Prayer Speaking to a family member"/>
    <b v="1"/>
    <m/>
    <m/>
    <b v="1"/>
    <m/>
    <m/>
    <m/>
    <m/>
    <m/>
    <m/>
    <m/>
    <s v="Lack of awareness of the services"/>
    <m/>
    <m/>
    <m/>
    <m/>
    <b v="1"/>
    <m/>
    <m/>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Yes"/>
    <m/>
    <s v="School dropout Desire to join armed groups Early marriage"/>
    <m/>
    <m/>
    <b v="1"/>
    <b v="1"/>
    <m/>
    <m/>
    <b v="1"/>
    <m/>
    <m/>
    <m/>
    <m/>
    <m/>
    <m/>
    <m/>
    <m/>
    <m/>
    <m/>
    <m/>
    <m/>
    <s v="Religious leaders Relatives Parents"/>
    <b v="1"/>
    <m/>
    <m/>
    <m/>
    <b v="1"/>
    <b v="1"/>
    <m/>
    <m/>
    <m/>
    <m/>
    <m/>
    <m/>
    <m/>
    <m/>
    <s v="Quraan Hand crafts Entertainement activities"/>
    <m/>
    <b v="1"/>
    <b v="1"/>
    <m/>
    <m/>
    <b v="1"/>
    <m/>
    <m/>
    <m/>
    <s v="Orphans living in the community Children separated from their parents"/>
    <b v="1"/>
    <m/>
    <b v="1"/>
    <m/>
    <m/>
    <m/>
    <m/>
    <m/>
    <m/>
    <m/>
    <m/>
    <m/>
    <m/>
    <m/>
    <m/>
    <m/>
    <m/>
    <m/>
    <m/>
    <m/>
    <m/>
    <m/>
    <m/>
    <m/>
    <m/>
    <m/>
    <m/>
    <m/>
    <s v="uuid:58b98c8d-d97f-4ac5-b464-c455508fedc5"/>
    <n v="73160327"/>
    <s v="58b98c8d-d97f-4ac5-b464-c455508fedc5"/>
    <d v="2021-01-21T14:23:48"/>
    <n v="289"/>
    <m/>
    <n v="-1"/>
    <m/>
    <m/>
    <s v="202101191358"/>
    <n v="2232"/>
    <s v="nsenumerator"/>
    <n v="569832"/>
  </r>
  <r>
    <s v="2021-01-21T14:50:16.344+03:00"/>
    <s v="2021-01-21T15:02:40.254+03:00"/>
    <m/>
    <s v="رهام العلي"/>
    <x v="1"/>
    <m/>
    <d v="2021-01-21T00:00:00"/>
    <s v="Sarmada"/>
    <s v="All"/>
    <s v="Yes"/>
    <n v="40"/>
    <s v="31-50 Years"/>
    <s v="Male"/>
    <s v="Married"/>
    <s v="Host"/>
    <m/>
    <n v="1"/>
    <n v="0"/>
    <s v="Yes"/>
    <n v="1"/>
    <n v="0"/>
    <n v="1"/>
    <s v="1"/>
    <n v="3"/>
    <s v="5"/>
    <n v="1"/>
    <n v="6"/>
    <n v="7"/>
    <n v="0"/>
    <n v="0"/>
    <n v="2"/>
    <n v="3000"/>
    <n v="2000"/>
    <n v="-1000"/>
    <s v="الزوجة تعمل والزوج يعمل اعمال حرة"/>
    <m/>
    <s v="Hospital Primary health care facility Emergency services-ambulance"/>
    <b v="1"/>
    <b v="1"/>
    <m/>
    <b v="1"/>
    <m/>
    <m/>
    <m/>
    <m/>
    <n v="15"/>
    <s v="Walking"/>
    <m/>
    <s v="Yes"/>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s v="No"/>
    <m/>
    <m/>
    <m/>
    <m/>
    <m/>
    <m/>
    <m/>
    <m/>
    <m/>
    <m/>
    <m/>
    <s v="Yes – I have"/>
    <s v="One Time"/>
    <m/>
    <m/>
    <s v="Cereals or tubers (maize, porridge, rice, pasta, bread, rice, bulger, frikeh, kaak, pasta, indomy (noodles), manakish, thick grain-based porridge, potatoes, etc) Vegetables (including leafy vegetables) Fruit (all types)"/>
    <b v="1"/>
    <m/>
    <b v="1"/>
    <b v="1"/>
    <m/>
    <m/>
    <m/>
    <m/>
    <m/>
    <m/>
    <m/>
    <n v="3"/>
    <s v="not divers"/>
    <s v="Cereals or tubers (maize, porridge, rice, pasta, bread, rice, bulger, frikeh, kaak, pasta, indomy (noodles), manakish, thick grain-based porridge, potatoes, etc) Vegetables (including leafy vegetables) Fruit (all types) Eggs"/>
    <b v="1"/>
    <m/>
    <b v="1"/>
    <b v="1"/>
    <m/>
    <m/>
    <m/>
    <b v="1"/>
    <m/>
    <m/>
    <m/>
    <n v="4"/>
    <s v="diverse"/>
    <s v="Yes"/>
    <m/>
    <s v="High food prices/no money to buy"/>
    <m/>
    <b v="1"/>
    <m/>
    <m/>
    <m/>
    <m/>
    <m/>
    <m/>
    <s v="Yes"/>
    <m/>
    <s v="No"/>
    <m/>
    <m/>
    <m/>
    <m/>
    <m/>
    <m/>
    <m/>
    <s v="No – my children don't need this"/>
    <s v="No"/>
    <s v="No"/>
    <m/>
    <m/>
    <s v="0"/>
    <s v="1"/>
    <s v="No"/>
    <s v="No - no difficulty"/>
    <s v="No - no difficulty"/>
    <m/>
    <m/>
    <m/>
    <m/>
    <m/>
    <m/>
    <m/>
    <m/>
    <m/>
    <m/>
    <m/>
    <m/>
    <m/>
    <s v="Fear Anger Sadness Conflict within community"/>
    <b v="1"/>
    <b v="1"/>
    <b v="1"/>
    <m/>
    <m/>
    <m/>
    <m/>
    <m/>
    <m/>
    <m/>
    <b v="1"/>
    <m/>
    <m/>
    <m/>
    <m/>
    <m/>
    <m/>
    <m/>
    <s v="Elderly Children"/>
    <m/>
    <m/>
    <b v="1"/>
    <b v="1"/>
    <s v="لانهم لا يتحملون الضغوط والمشاكل"/>
    <s v="Speaking to a family member Prayer Speaking to a friend"/>
    <b v="1"/>
    <b v="1"/>
    <m/>
    <b v="1"/>
    <m/>
    <m/>
    <m/>
    <m/>
    <m/>
    <m/>
    <m/>
    <s v="Lack of awareness of the services"/>
    <m/>
    <m/>
    <m/>
    <m/>
    <b v="1"/>
    <m/>
    <m/>
    <m/>
    <m/>
    <s v="Yes"/>
    <m/>
    <s v="All services are accessible"/>
    <m/>
    <m/>
    <m/>
    <m/>
    <m/>
    <b v="1"/>
    <m/>
    <m/>
    <m/>
    <s v="All services are accessible"/>
    <m/>
    <m/>
    <m/>
    <m/>
    <m/>
    <b v="1"/>
    <m/>
    <m/>
    <m/>
    <s v="Yes"/>
    <m/>
    <s v="School dropout Child labour Begging Early marriage"/>
    <m/>
    <m/>
    <m/>
    <b v="1"/>
    <b v="1"/>
    <b v="1"/>
    <b v="1"/>
    <m/>
    <m/>
    <m/>
    <m/>
    <m/>
    <m/>
    <m/>
    <m/>
    <m/>
    <m/>
    <m/>
    <s v="جمع نفايات والعمل بأعمال لا تناسب اعمارهم"/>
    <s v="School teachers Parents Relatives"/>
    <m/>
    <m/>
    <m/>
    <b v="1"/>
    <b v="1"/>
    <b v="1"/>
    <m/>
    <m/>
    <m/>
    <m/>
    <m/>
    <m/>
    <m/>
    <m/>
    <s v="Sport activity Hand crafts Painting / re-creational activity Awareness / educational activities / psychosocial support"/>
    <b v="1"/>
    <m/>
    <b v="1"/>
    <b v="1"/>
    <b v="1"/>
    <m/>
    <m/>
    <m/>
    <m/>
    <s v="Children living on the street Orphans living in the community"/>
    <m/>
    <b v="1"/>
    <b v="1"/>
    <m/>
    <m/>
    <m/>
    <m/>
    <s v="Yes"/>
    <m/>
    <s v="No barriers"/>
    <m/>
    <m/>
    <m/>
    <m/>
    <m/>
    <m/>
    <m/>
    <m/>
    <b v="1"/>
    <m/>
    <s v="No"/>
    <m/>
    <m/>
    <s v="No"/>
    <m/>
    <m/>
    <s v="No"/>
    <m/>
    <s v="uuid:53618e9e-6cbc-450a-8bba-dad819e7cac8"/>
    <n v="73160328"/>
    <s v="53618e9e-6cbc-450a-8bba-dad819e7cac8"/>
    <d v="2021-01-21T14:23:48"/>
    <n v="290"/>
    <m/>
    <n v="-1"/>
    <m/>
    <m/>
    <s v="202101191358"/>
    <n v="744"/>
    <s v="nsenumerator"/>
    <n v="569832"/>
  </r>
  <r>
    <s v="2021-01-21T09:47:39.337+02:00"/>
    <s v="2021-01-21T10:12:30.362+02:00"/>
    <m/>
    <s v="Jamal zakour"/>
    <x v="1"/>
    <m/>
    <d v="2021-01-21T00:00:00"/>
    <s v="Salqin"/>
    <s v="All"/>
    <s v="Yes"/>
    <n v="47"/>
    <s v="31-50 Years"/>
    <s v="Male"/>
    <s v="Married"/>
    <s v="IDP"/>
    <d v="2016-12-13T00:00:00"/>
    <n v="0"/>
    <n v="0"/>
    <s v="Yes"/>
    <n v="0"/>
    <n v="0"/>
    <n v="0"/>
    <s v="0"/>
    <n v="1"/>
    <s v="1"/>
    <n v="2"/>
    <n v="3"/>
    <n v="8"/>
    <n v="0"/>
    <n v="0"/>
    <n v="2"/>
    <n v="400"/>
    <n v="500"/>
    <n v="100"/>
    <s v="عمل خاص"/>
    <m/>
    <s v="Hospital"/>
    <b v="1"/>
    <m/>
    <m/>
    <m/>
    <m/>
    <m/>
    <m/>
    <m/>
    <n v="15"/>
    <s v="Walking"/>
    <m/>
    <s v="Yes"/>
    <s v="معالجة أمراض جلدية"/>
    <s v="Some types of medicines are not available in the market"/>
    <b v="1"/>
    <m/>
    <m/>
    <m/>
    <m/>
    <m/>
    <m/>
    <m/>
    <m/>
    <m/>
    <m/>
    <s v="No"/>
    <m/>
    <m/>
    <m/>
    <m/>
    <s v="No"/>
    <m/>
    <m/>
    <m/>
    <m/>
    <m/>
    <m/>
    <m/>
    <m/>
    <m/>
    <m/>
    <m/>
    <m/>
    <m/>
    <m/>
    <m/>
    <s v="Antibiotic"/>
    <m/>
    <m/>
    <m/>
    <b v="1"/>
    <m/>
    <m/>
    <m/>
    <m/>
    <s v="Yes"/>
    <m/>
    <m/>
    <m/>
    <m/>
    <m/>
    <m/>
    <m/>
    <m/>
    <m/>
    <s v="Hospital for surgery/ C-section"/>
    <m/>
    <m/>
    <m/>
    <m/>
    <m/>
    <m/>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No problems"/>
    <m/>
    <m/>
    <m/>
    <m/>
    <m/>
    <m/>
    <m/>
    <m/>
    <m/>
    <m/>
    <m/>
    <m/>
    <m/>
    <m/>
    <m/>
    <b v="1"/>
    <m/>
    <m/>
    <m/>
    <m/>
    <m/>
    <m/>
    <m/>
    <m/>
    <m/>
    <m/>
    <m/>
    <m/>
    <m/>
    <m/>
    <m/>
    <m/>
    <m/>
    <m/>
    <m/>
    <m/>
    <s v="No obstacles"/>
    <m/>
    <m/>
    <m/>
    <m/>
    <m/>
    <m/>
    <m/>
    <b v="1"/>
    <m/>
    <s v="Yes"/>
    <m/>
    <s v="Educational services Skills building services"/>
    <m/>
    <b v="1"/>
    <b v="1"/>
    <m/>
    <m/>
    <m/>
    <m/>
    <m/>
    <m/>
    <s v="Skills building services Educational services"/>
    <m/>
    <b v="1"/>
    <b v="1"/>
    <m/>
    <m/>
    <m/>
    <m/>
    <m/>
    <m/>
    <s v="Yes"/>
    <m/>
    <s v="School dropout Neglect"/>
    <m/>
    <m/>
    <m/>
    <b v="1"/>
    <m/>
    <m/>
    <m/>
    <m/>
    <b v="1"/>
    <m/>
    <m/>
    <m/>
    <m/>
    <m/>
    <m/>
    <m/>
    <m/>
    <m/>
    <m/>
    <s v="Neighbours Relatives Parents"/>
    <m/>
    <m/>
    <b v="1"/>
    <m/>
    <b v="1"/>
    <b v="1"/>
    <m/>
    <m/>
    <m/>
    <m/>
    <m/>
    <m/>
    <m/>
    <m/>
    <s v="Hand crafts Awareness / educational activities / psychosocial support"/>
    <m/>
    <m/>
    <b v="1"/>
    <m/>
    <b v="1"/>
    <m/>
    <m/>
    <m/>
    <m/>
    <s v="Orphans living in the community Child-headed households"/>
    <m/>
    <m/>
    <b v="1"/>
    <b v="1"/>
    <m/>
    <m/>
    <m/>
    <s v="Yes"/>
    <m/>
    <s v="No services"/>
    <m/>
    <m/>
    <m/>
    <m/>
    <m/>
    <b v="1"/>
    <m/>
    <m/>
    <m/>
    <m/>
    <s v="No"/>
    <m/>
    <m/>
    <s v="No"/>
    <m/>
    <m/>
    <s v="No"/>
    <m/>
    <s v="uuid:f79ea379-6232-4b8e-ba90-a70e864ad2e7"/>
    <n v="73161060"/>
    <s v="f79ea379-6232-4b8e-ba90-a70e864ad2e7"/>
    <d v="2021-01-21T14:37:25"/>
    <n v="291"/>
    <m/>
    <n v="-1"/>
    <m/>
    <m/>
    <s v="202101191358"/>
    <n v="1491"/>
    <s v="nsenumerator"/>
    <n v="569832"/>
  </r>
  <r>
    <s v="2021-01-21T10:18:33.683+02:00"/>
    <s v="2021-01-21T10:56:43.177+02:00"/>
    <m/>
    <s v="Jamal zakour"/>
    <x v="1"/>
    <m/>
    <d v="2021-01-21T00:00:00"/>
    <s v="Salqin"/>
    <s v="All"/>
    <s v="Yes"/>
    <n v="37"/>
    <s v="31-50 Years"/>
    <s v="Female"/>
    <s v="Married"/>
    <s v="IDP"/>
    <d v="2018-03-14T00:00:00"/>
    <n v="0"/>
    <n v="0"/>
    <s v="Yes"/>
    <n v="0"/>
    <n v="0"/>
    <n v="2"/>
    <s v="2"/>
    <n v="0"/>
    <s v="2"/>
    <n v="0"/>
    <n v="2"/>
    <n v="4"/>
    <n v="0"/>
    <n v="0"/>
    <n v="1"/>
    <n v="300"/>
    <n v="300"/>
    <n v="0"/>
    <s v="عمل يومي"/>
    <m/>
    <s v="Hospital"/>
    <b v="1"/>
    <m/>
    <m/>
    <m/>
    <m/>
    <m/>
    <m/>
    <m/>
    <n v="20"/>
    <s v="Walking"/>
    <m/>
    <s v="Yes"/>
    <s v="خدمات عينية / زراعة قرنية"/>
    <s v="Inaccessible due to cost"/>
    <m/>
    <m/>
    <m/>
    <b v="1"/>
    <m/>
    <m/>
    <m/>
    <m/>
    <m/>
    <m/>
    <m/>
    <s v="No"/>
    <m/>
    <m/>
    <m/>
    <m/>
    <s v="No"/>
    <m/>
    <m/>
    <m/>
    <m/>
    <m/>
    <m/>
    <m/>
    <m/>
    <m/>
    <m/>
    <m/>
    <m/>
    <m/>
    <m/>
    <m/>
    <s v="Antibiotic"/>
    <m/>
    <m/>
    <m/>
    <b v="1"/>
    <m/>
    <m/>
    <m/>
    <m/>
    <s v="Yes"/>
    <m/>
    <m/>
    <m/>
    <m/>
    <m/>
    <m/>
    <m/>
    <m/>
    <m/>
    <s v="Hospital for surgery/ C-section"/>
    <m/>
    <m/>
    <m/>
    <m/>
    <m/>
    <m/>
    <b v="1"/>
    <m/>
    <m/>
    <m/>
    <m/>
    <m/>
    <m/>
    <m/>
    <m/>
    <m/>
    <m/>
    <m/>
    <m/>
    <m/>
    <m/>
    <m/>
    <m/>
    <s v="No – there is nothing like this in my community"/>
    <m/>
    <m/>
    <m/>
    <m/>
    <m/>
    <m/>
    <m/>
    <m/>
    <m/>
    <m/>
    <m/>
    <m/>
    <m/>
    <m/>
    <m/>
    <m/>
    <m/>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Skills building services"/>
    <m/>
    <m/>
    <b v="1"/>
    <m/>
    <m/>
    <m/>
    <m/>
    <m/>
    <m/>
    <s v="Skills building services"/>
    <m/>
    <m/>
    <b v="1"/>
    <m/>
    <m/>
    <m/>
    <m/>
    <m/>
    <m/>
    <s v="Yes"/>
    <m/>
    <s v="School dropout Psychological stress"/>
    <m/>
    <m/>
    <m/>
    <b v="1"/>
    <m/>
    <m/>
    <m/>
    <m/>
    <m/>
    <m/>
    <m/>
    <m/>
    <m/>
    <b v="1"/>
    <m/>
    <m/>
    <m/>
    <m/>
    <m/>
    <s v="Parents Relatives"/>
    <m/>
    <m/>
    <m/>
    <m/>
    <b v="1"/>
    <b v="1"/>
    <m/>
    <m/>
    <m/>
    <m/>
    <m/>
    <m/>
    <m/>
    <m/>
    <s v="Hand crafts Awareness / educational activities / psychosocial support"/>
    <m/>
    <m/>
    <b v="1"/>
    <m/>
    <b v="1"/>
    <m/>
    <m/>
    <m/>
    <m/>
    <s v="Orphans living in the community"/>
    <m/>
    <m/>
    <b v="1"/>
    <m/>
    <m/>
    <m/>
    <m/>
    <s v="Yes"/>
    <m/>
    <s v="No services"/>
    <m/>
    <m/>
    <m/>
    <m/>
    <m/>
    <b v="1"/>
    <m/>
    <m/>
    <m/>
    <m/>
    <s v="No"/>
    <m/>
    <m/>
    <m/>
    <m/>
    <m/>
    <s v="No"/>
    <m/>
    <s v="uuid:4c62799c-9e68-49c5-89eb-108aff268b60"/>
    <n v="73161064"/>
    <s v="4c62799c-9e68-49c5-89eb-108aff268b60"/>
    <d v="2021-01-21T14:37:30"/>
    <n v="292"/>
    <m/>
    <n v="-1"/>
    <m/>
    <m/>
    <s v="202101191358"/>
    <n v="2290"/>
    <s v="nsenumerator"/>
    <n v="569832"/>
  </r>
  <r>
    <s v="2021-01-21T11:59:06.915+02:00"/>
    <s v="2021-01-21T12:26:49.628+02:00"/>
    <m/>
    <s v="Jamal zakour"/>
    <x v="1"/>
    <m/>
    <d v="2021-01-21T00:00:00"/>
    <s v="Salqin"/>
    <s v="All"/>
    <s v="Yes"/>
    <n v="44"/>
    <s v="31-50 Years"/>
    <s v="Female"/>
    <s v="Married"/>
    <s v="IDP"/>
    <d v="2018-06-10T00:00:00"/>
    <n v="0"/>
    <n v="0"/>
    <s v="Yes"/>
    <n v="0"/>
    <n v="0"/>
    <n v="0"/>
    <s v="0"/>
    <n v="2"/>
    <s v="2"/>
    <n v="1"/>
    <n v="3"/>
    <n v="5"/>
    <n v="0"/>
    <n v="0"/>
    <n v="1"/>
    <n v="550"/>
    <n v="700"/>
    <n v="150"/>
    <s v="عمل يومي"/>
    <m/>
    <s v="Primary health care facility"/>
    <m/>
    <b v="1"/>
    <m/>
    <m/>
    <m/>
    <m/>
    <m/>
    <m/>
    <n v="10"/>
    <s v="Walking"/>
    <m/>
    <s v="Yes"/>
    <s v="Everything is available"/>
    <s v="Inaccessible due to cost"/>
    <m/>
    <m/>
    <m/>
    <b v="1"/>
    <m/>
    <m/>
    <m/>
    <m/>
    <m/>
    <m/>
    <m/>
    <s v="No"/>
    <m/>
    <m/>
    <m/>
    <m/>
    <s v="No"/>
    <m/>
    <m/>
    <m/>
    <m/>
    <m/>
    <m/>
    <m/>
    <m/>
    <m/>
    <m/>
    <m/>
    <m/>
    <m/>
    <m/>
    <m/>
    <s v="Antibiotic"/>
    <m/>
    <m/>
    <m/>
    <b v="1"/>
    <m/>
    <m/>
    <m/>
    <m/>
    <s v="Yes"/>
    <m/>
    <m/>
    <m/>
    <m/>
    <m/>
    <m/>
    <m/>
    <m/>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Econimic Fear"/>
    <b v="1"/>
    <m/>
    <m/>
    <m/>
    <b v="1"/>
    <m/>
    <m/>
    <m/>
    <m/>
    <m/>
    <m/>
    <m/>
    <m/>
    <m/>
    <m/>
    <m/>
    <m/>
    <m/>
    <s v="Adult Women Children"/>
    <b v="1"/>
    <m/>
    <b v="1"/>
    <m/>
    <s v="كونهم الفئات الأضعف"/>
    <s v="Speaking to a family member"/>
    <b v="1"/>
    <m/>
    <m/>
    <m/>
    <m/>
    <m/>
    <m/>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Siblings Relatives"/>
    <m/>
    <b v="1"/>
    <m/>
    <m/>
    <m/>
    <b v="1"/>
    <m/>
    <m/>
    <m/>
    <m/>
    <m/>
    <m/>
    <m/>
    <m/>
    <s v="Hand crafts Awareness / educational activities / psychosocial support Quraan"/>
    <m/>
    <b v="1"/>
    <b v="1"/>
    <m/>
    <b v="1"/>
    <m/>
    <m/>
    <m/>
    <m/>
    <s v="Orphans living in the community"/>
    <m/>
    <m/>
    <b v="1"/>
    <m/>
    <m/>
    <m/>
    <m/>
    <s v="No"/>
    <s v="لا يرغبون بذلك"/>
    <s v="Lack of transportation"/>
    <m/>
    <m/>
    <b v="1"/>
    <m/>
    <m/>
    <m/>
    <m/>
    <m/>
    <m/>
    <m/>
    <s v="No"/>
    <m/>
    <m/>
    <s v="No"/>
    <m/>
    <m/>
    <s v="No"/>
    <m/>
    <s v="uuid:1eddf2d2-2959-4477-b028-f58e70704241"/>
    <n v="73161067"/>
    <s v="1eddf2d2-2959-4477-b028-f58e70704241"/>
    <d v="2021-01-21T14:37:34"/>
    <n v="293"/>
    <m/>
    <n v="-1"/>
    <m/>
    <m/>
    <s v="202101191358"/>
    <n v="1663"/>
    <s v="nsenumerator"/>
    <n v="569832"/>
  </r>
  <r>
    <s v="2021-01-21T12:33:02.571+02:00"/>
    <s v="2021-01-21T13:09:44.657+02:00"/>
    <m/>
    <s v="Jamal zakour"/>
    <x v="1"/>
    <m/>
    <d v="2021-01-21T00:00:00"/>
    <s v="Salqin"/>
    <s v="All"/>
    <s v="Yes"/>
    <n v="33"/>
    <s v="31-50 Years"/>
    <s v="Female"/>
    <s v="Married"/>
    <s v="IDP"/>
    <d v="2019-12-03T00:00:00"/>
    <n v="1"/>
    <n v="0"/>
    <s v="Yes"/>
    <n v="0"/>
    <n v="0"/>
    <n v="1"/>
    <s v="1"/>
    <n v="0"/>
    <s v="1"/>
    <n v="0"/>
    <n v="1"/>
    <n v="3"/>
    <n v="0"/>
    <n v="0"/>
    <n v="1"/>
    <n v="300"/>
    <n v="300"/>
    <n v="0"/>
    <s v="عمل يومي"/>
    <m/>
    <s v="Hospital"/>
    <b v="1"/>
    <m/>
    <m/>
    <m/>
    <m/>
    <m/>
    <m/>
    <m/>
    <n v="10"/>
    <s v="Public transit"/>
    <m/>
    <s v="Yes"/>
    <s v="Everything is available"/>
    <s v="Some types of medicines are not available in the market Inaccessible due to cost"/>
    <b v="1"/>
    <m/>
    <m/>
    <b v="1"/>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No"/>
    <m/>
    <m/>
    <m/>
    <s v="0"/>
    <s v="1"/>
    <s v="No"/>
    <s v="No - no difficulty"/>
    <s v="No - no difficulty"/>
    <m/>
    <m/>
    <m/>
    <m/>
    <m/>
    <m/>
    <m/>
    <m/>
    <m/>
    <m/>
    <m/>
    <m/>
    <m/>
    <s v="No problems"/>
    <m/>
    <m/>
    <m/>
    <m/>
    <m/>
    <m/>
    <m/>
    <m/>
    <m/>
    <m/>
    <m/>
    <m/>
    <m/>
    <m/>
    <m/>
    <b v="1"/>
    <m/>
    <m/>
    <m/>
    <m/>
    <m/>
    <m/>
    <m/>
    <m/>
    <m/>
    <m/>
    <m/>
    <m/>
    <m/>
    <m/>
    <m/>
    <m/>
    <m/>
    <m/>
    <m/>
    <m/>
    <s v="No obstacles"/>
    <m/>
    <m/>
    <m/>
    <m/>
    <m/>
    <m/>
    <m/>
    <b v="1"/>
    <m/>
    <s v="Yes"/>
    <m/>
    <s v="Skills building services Educational services Extracurricular activities/women &amp; girls centers"/>
    <m/>
    <b v="1"/>
    <b v="1"/>
    <b v="1"/>
    <m/>
    <m/>
    <m/>
    <m/>
    <m/>
    <s v="Educational services Skills building services Extracurricular activities/women &amp; girls centers"/>
    <m/>
    <b v="1"/>
    <b v="1"/>
    <b v="1"/>
    <m/>
    <m/>
    <m/>
    <m/>
    <m/>
    <s v="Yes"/>
    <m/>
    <s v="School dropout Neglect"/>
    <m/>
    <m/>
    <m/>
    <b v="1"/>
    <m/>
    <m/>
    <m/>
    <m/>
    <b v="1"/>
    <m/>
    <m/>
    <m/>
    <m/>
    <m/>
    <m/>
    <m/>
    <m/>
    <m/>
    <m/>
    <s v="School teachers Relatives Parents"/>
    <m/>
    <m/>
    <m/>
    <b v="1"/>
    <b v="1"/>
    <b v="1"/>
    <m/>
    <m/>
    <m/>
    <m/>
    <m/>
    <m/>
    <m/>
    <m/>
    <s v="Quraan Hand crafts Awareness / educational activities / psychosocial support"/>
    <m/>
    <b v="1"/>
    <b v="1"/>
    <m/>
    <b v="1"/>
    <m/>
    <m/>
    <m/>
    <m/>
    <s v="Orphans living in the community"/>
    <m/>
    <m/>
    <b v="1"/>
    <m/>
    <m/>
    <m/>
    <m/>
    <s v="Yes"/>
    <m/>
    <s v="No services"/>
    <m/>
    <m/>
    <m/>
    <m/>
    <m/>
    <b v="1"/>
    <m/>
    <m/>
    <m/>
    <m/>
    <s v="No"/>
    <m/>
    <m/>
    <m/>
    <m/>
    <m/>
    <s v="No"/>
    <m/>
    <s v="uuid:6a046537-d0b3-4285-999a-53a22f6dc6d8"/>
    <n v="73161077"/>
    <s v="6a046537-d0b3-4285-999a-53a22f6dc6d8"/>
    <d v="2021-01-21T14:37:44"/>
    <n v="294"/>
    <m/>
    <n v="-1"/>
    <m/>
    <m/>
    <s v="202101191358"/>
    <n v="2202"/>
    <s v="nsenumerator"/>
    <n v="569832"/>
  </r>
  <r>
    <s v="2021-01-21T10:21:47.200+02:00"/>
    <s v="2021-01-25T19:00:32.585+02:00"/>
    <s v="4.360247511573107"/>
    <s v="سلطانة الحلاق"/>
    <x v="1"/>
    <m/>
    <d v="2021-01-21T00:00:00"/>
    <s v="Dana"/>
    <s v="All"/>
    <s v="Yes"/>
    <n v="43"/>
    <s v="31-50 Years"/>
    <s v="Male"/>
    <s v="Widowed"/>
    <s v="IDP"/>
    <d v="2012-01-21T00:00:00"/>
    <n v="0"/>
    <n v="0"/>
    <s v="Yes"/>
    <n v="0"/>
    <n v="0"/>
    <n v="0"/>
    <s v="0"/>
    <n v="1"/>
    <s v="1"/>
    <n v="2"/>
    <n v="3"/>
    <n v="8"/>
    <n v="1"/>
    <n v="0"/>
    <n v="0"/>
    <n v="1000"/>
    <n v="75"/>
    <n v="-925"/>
    <s v="اعمال حرة"/>
    <m/>
    <s v="Emergency services-ambulance"/>
    <m/>
    <m/>
    <m/>
    <b v="1"/>
    <m/>
    <m/>
    <m/>
    <m/>
    <n v="15"/>
    <s v="Motorcycle"/>
    <m/>
    <s v="No"/>
    <s v="مراكز صحية وتوعية"/>
    <s v="Inaccessible due to cost"/>
    <m/>
    <m/>
    <m/>
    <b v="1"/>
    <m/>
    <m/>
    <m/>
    <m/>
    <m/>
    <m/>
    <m/>
    <s v="No"/>
    <m/>
    <m/>
    <m/>
    <m/>
    <s v="No"/>
    <m/>
    <m/>
    <m/>
    <m/>
    <m/>
    <m/>
    <m/>
    <m/>
    <m/>
    <m/>
    <m/>
    <m/>
    <m/>
    <m/>
    <m/>
    <s v="Non communicable diseases (NCD) drugs (chronic, cardiac, diabetes, hyper-tension, asthma) Antibiotic"/>
    <b v="1"/>
    <m/>
    <m/>
    <b v="1"/>
    <m/>
    <m/>
    <m/>
    <m/>
    <s v="No"/>
    <s v="Financial issues Transportation issues"/>
    <m/>
    <b v="1"/>
    <m/>
    <b v="1"/>
    <m/>
    <m/>
    <m/>
    <m/>
    <s v="Hospital for normal delivery Hospital for surgery/ C-section"/>
    <m/>
    <m/>
    <m/>
    <m/>
    <m/>
    <b v="1"/>
    <b v="1"/>
    <m/>
    <m/>
    <m/>
    <m/>
    <m/>
    <m/>
    <m/>
    <m/>
    <m/>
    <m/>
    <m/>
    <m/>
    <m/>
    <m/>
    <m/>
    <m/>
    <s v="No – there is nothing like this in my community"/>
    <m/>
    <m/>
    <m/>
    <m/>
    <m/>
    <m/>
    <m/>
    <m/>
    <m/>
    <m/>
    <m/>
    <m/>
    <m/>
    <m/>
    <m/>
    <m/>
    <m/>
    <m/>
    <m/>
    <m/>
    <m/>
    <m/>
    <m/>
    <m/>
    <m/>
    <m/>
    <m/>
    <m/>
    <m/>
    <m/>
    <m/>
    <s v="Yes"/>
    <m/>
    <s v="Market is too far High food prices/no money to buy"/>
    <m/>
    <b v="1"/>
    <b v="1"/>
    <m/>
    <m/>
    <m/>
    <m/>
    <m/>
    <s v="Yes"/>
    <m/>
    <s v="Yes"/>
    <s v="Market is too far High food prices/no money to buy"/>
    <b v="1"/>
    <b v="1"/>
    <m/>
    <m/>
    <m/>
    <m/>
    <m/>
    <m/>
    <m/>
    <m/>
    <m/>
    <s v="0"/>
    <s v="0"/>
    <s v="Yes"/>
    <m/>
    <m/>
    <s v="Yes – moderate severity (slightly impacting daily activities)"/>
    <s v="No"/>
    <m/>
    <m/>
    <m/>
    <m/>
    <m/>
    <m/>
    <m/>
    <m/>
    <m/>
    <s v="No, but we need one"/>
    <m/>
    <s v="Fear Econimic Family conflict"/>
    <b v="1"/>
    <m/>
    <m/>
    <m/>
    <b v="1"/>
    <m/>
    <b v="1"/>
    <m/>
    <m/>
    <m/>
    <m/>
    <m/>
    <m/>
    <m/>
    <m/>
    <m/>
    <m/>
    <m/>
    <s v="Adult Men Adult Women"/>
    <b v="1"/>
    <b v="1"/>
    <m/>
    <m/>
    <s v="بسبب الوضع الامني"/>
    <s v="Prayer"/>
    <m/>
    <m/>
    <m/>
    <b v="1"/>
    <m/>
    <m/>
    <m/>
    <m/>
    <m/>
    <m/>
    <m/>
    <s v="Stigma Lack of awareness of the services"/>
    <b v="1"/>
    <m/>
    <m/>
    <m/>
    <b v="1"/>
    <m/>
    <m/>
    <m/>
    <m/>
    <s v="Yes"/>
    <m/>
    <s v="Do not know"/>
    <m/>
    <m/>
    <m/>
    <m/>
    <m/>
    <m/>
    <b v="1"/>
    <m/>
    <m/>
    <s v="Extracurricular activities/women &amp; girls centers Health services"/>
    <b v="1"/>
    <m/>
    <m/>
    <b v="1"/>
    <m/>
    <m/>
    <m/>
    <m/>
    <m/>
    <s v="No"/>
    <s v="الام لاتسمح لهن لان المنطقة غير معروفة"/>
    <s v="School dropout Child labour Begging"/>
    <m/>
    <m/>
    <m/>
    <b v="1"/>
    <b v="1"/>
    <b v="1"/>
    <m/>
    <m/>
    <m/>
    <m/>
    <m/>
    <m/>
    <m/>
    <m/>
    <m/>
    <m/>
    <m/>
    <m/>
    <s v="بيع الخبز"/>
    <s v="Relatives"/>
    <m/>
    <m/>
    <m/>
    <m/>
    <m/>
    <b v="1"/>
    <m/>
    <m/>
    <m/>
    <m/>
    <m/>
    <m/>
    <m/>
    <m/>
    <s v="Hand crafts Quraan Entertainement activities"/>
    <m/>
    <b v="1"/>
    <b v="1"/>
    <m/>
    <m/>
    <b v="1"/>
    <m/>
    <m/>
    <m/>
    <s v="I don't know"/>
    <m/>
    <m/>
    <m/>
    <m/>
    <m/>
    <m/>
    <b v="1"/>
    <s v="No"/>
    <s v="Due to financial situation"/>
    <s v="Lack of transportation"/>
    <m/>
    <m/>
    <b v="1"/>
    <m/>
    <m/>
    <m/>
    <m/>
    <m/>
    <m/>
    <m/>
    <s v="No"/>
    <m/>
    <m/>
    <s v="No"/>
    <m/>
    <m/>
    <s v="No"/>
    <m/>
    <s v="uuid:08f33bf8-dfda-4448-aa95-e2fc3a2c3880"/>
    <n v="73164847"/>
    <s v="08f33bf8-dfda-4448-aa95-e2fc3a2c3880"/>
    <d v="2021-01-21T16:14:18"/>
    <n v="296"/>
    <m/>
    <n v="-1"/>
    <m/>
    <m/>
    <s v="202101191358"/>
    <n v="376725"/>
    <s v="nsenumerator"/>
    <n v="569832"/>
  </r>
  <r>
    <s v="2021-01-21T11:18:13.732+02:00"/>
    <s v="2021-01-25T19:01:14.964+02:00"/>
    <s v="4.321542037036124"/>
    <s v="سلطانة الحلاق"/>
    <x v="1"/>
    <m/>
    <d v="2021-01-21T00:00:00"/>
    <s v="Dana"/>
    <s v="All"/>
    <s v="Yes"/>
    <n v="34"/>
    <s v="31-50 Years"/>
    <s v="Male"/>
    <s v="Married"/>
    <s v="IDP"/>
    <d v="2017-05-25T00:00:00"/>
    <n v="1"/>
    <n v="0"/>
    <s v="Yes"/>
    <n v="0"/>
    <n v="0"/>
    <n v="2"/>
    <s v="2"/>
    <n v="2"/>
    <s v="4"/>
    <n v="3"/>
    <n v="7"/>
    <n v="9"/>
    <n v="0"/>
    <n v="0"/>
    <n v="1"/>
    <n v="1000"/>
    <n v="200"/>
    <n v="-800"/>
    <s v="اعمال حرة"/>
    <m/>
    <s v="No services"/>
    <m/>
    <m/>
    <m/>
    <m/>
    <m/>
    <m/>
    <b v="1"/>
    <m/>
    <m/>
    <m/>
    <m/>
    <s v="No"/>
    <s v="نعم مراكز صحية"/>
    <s v="Inaccessible due to cost Some types of medicines are not available in the market"/>
    <b v="1"/>
    <m/>
    <m/>
    <b v="1"/>
    <m/>
    <m/>
    <m/>
    <m/>
    <m/>
    <m/>
    <m/>
    <s v="No"/>
    <m/>
    <m/>
    <m/>
    <m/>
    <s v="No"/>
    <m/>
    <m/>
    <m/>
    <m/>
    <m/>
    <m/>
    <m/>
    <m/>
    <m/>
    <m/>
    <m/>
    <m/>
    <m/>
    <m/>
    <m/>
    <s v="Reproductive health medicines Pediatric medicine Non communicable diseases (NCD) drugs (chronic, cardiac, diabetes, hyper-tension, asthma)"/>
    <b v="1"/>
    <b v="1"/>
    <b v="1"/>
    <m/>
    <m/>
    <m/>
    <m/>
    <m/>
    <s v="No"/>
    <s v="Financial issues Transportation issues"/>
    <m/>
    <b v="1"/>
    <m/>
    <b v="1"/>
    <m/>
    <m/>
    <m/>
    <m/>
    <s v="Hospital for normal delivery"/>
    <m/>
    <m/>
    <m/>
    <m/>
    <m/>
    <b v="1"/>
    <m/>
    <m/>
    <m/>
    <m/>
    <m/>
    <m/>
    <m/>
    <m/>
    <m/>
    <m/>
    <m/>
    <m/>
    <m/>
    <m/>
    <m/>
    <m/>
    <m/>
    <s v="No – there is nothing like this in my community"/>
    <m/>
    <m/>
    <m/>
    <s v="Vegetables (including leafy vegetables)"/>
    <m/>
    <m/>
    <b v="1"/>
    <m/>
    <m/>
    <m/>
    <m/>
    <m/>
    <m/>
    <m/>
    <m/>
    <n v="1"/>
    <s v="not divers"/>
    <s v="Vegetables (including leafy vegetables)"/>
    <m/>
    <m/>
    <b v="1"/>
    <m/>
    <m/>
    <m/>
    <m/>
    <m/>
    <m/>
    <m/>
    <m/>
    <n v="1"/>
    <s v="not divers"/>
    <s v="Yes"/>
    <m/>
    <s v="High food prices/no money to buy Market is too far"/>
    <m/>
    <b v="1"/>
    <b v="1"/>
    <m/>
    <m/>
    <m/>
    <m/>
    <m/>
    <s v="Yes"/>
    <m/>
    <s v="Yes"/>
    <s v="High food prices/no money to buy"/>
    <b v="1"/>
    <m/>
    <m/>
    <m/>
    <m/>
    <m/>
    <s v="No – this service is not available"/>
    <s v="No"/>
    <m/>
    <m/>
    <m/>
    <s v="0"/>
    <s v="1"/>
    <s v="No"/>
    <s v="No - no difficulty"/>
    <s v="No - no difficulty"/>
    <m/>
    <m/>
    <m/>
    <m/>
    <m/>
    <m/>
    <m/>
    <m/>
    <m/>
    <m/>
    <m/>
    <m/>
    <m/>
    <s v="Econimic Family conflict moodwings"/>
    <m/>
    <m/>
    <m/>
    <b v="1"/>
    <b v="1"/>
    <m/>
    <b v="1"/>
    <m/>
    <m/>
    <m/>
    <m/>
    <m/>
    <m/>
    <m/>
    <m/>
    <m/>
    <m/>
    <m/>
    <s v="Adult Women Children"/>
    <b v="1"/>
    <m/>
    <b v="1"/>
    <m/>
    <s v="بسبب الوضع المعيشي"/>
    <s v="Prayer Smoking"/>
    <m/>
    <m/>
    <m/>
    <b v="1"/>
    <m/>
    <m/>
    <b v="1"/>
    <m/>
    <m/>
    <m/>
    <m/>
    <s v="Lack of awareness of the services Accessibility"/>
    <m/>
    <m/>
    <b v="1"/>
    <m/>
    <b v="1"/>
    <m/>
    <m/>
    <m/>
    <m/>
    <s v="Yes"/>
    <m/>
    <s v="Health services Educational services Extracurricular activities/women &amp; girls centers"/>
    <b v="1"/>
    <b v="1"/>
    <m/>
    <b v="1"/>
    <m/>
    <m/>
    <m/>
    <m/>
    <s v="Due to transportation issues / far distance of facilities"/>
    <s v="Health services Educational services Extracurricular activities/women &amp; girls centers Skills building services"/>
    <b v="1"/>
    <b v="1"/>
    <b v="1"/>
    <b v="1"/>
    <m/>
    <m/>
    <m/>
    <m/>
    <s v="due to transportation issues / far distance of facilities"/>
    <s v="Yes"/>
    <m/>
    <s v="Kidnapping School dropout Child labour Begging"/>
    <b v="1"/>
    <m/>
    <m/>
    <b v="1"/>
    <b v="1"/>
    <b v="1"/>
    <m/>
    <m/>
    <m/>
    <m/>
    <m/>
    <m/>
    <m/>
    <m/>
    <m/>
    <m/>
    <m/>
    <m/>
    <s v="مسح السيارات"/>
    <s v="Parents Relatives"/>
    <m/>
    <m/>
    <m/>
    <m/>
    <b v="1"/>
    <b v="1"/>
    <m/>
    <m/>
    <m/>
    <m/>
    <m/>
    <m/>
    <m/>
    <m/>
    <s v="Quraan Sport activity Awareness / educational activities / psychosocial support"/>
    <b v="1"/>
    <b v="1"/>
    <m/>
    <m/>
    <b v="1"/>
    <m/>
    <m/>
    <m/>
    <m/>
    <s v="I don't know"/>
    <m/>
    <m/>
    <m/>
    <m/>
    <m/>
    <m/>
    <b v="1"/>
    <s v="No"/>
    <s v="Lack of school / training centers"/>
    <s v="Lack of awareness Security problems"/>
    <b v="1"/>
    <b v="1"/>
    <m/>
    <m/>
    <m/>
    <m/>
    <m/>
    <m/>
    <m/>
    <m/>
    <s v="No"/>
    <m/>
    <m/>
    <s v="No"/>
    <m/>
    <m/>
    <s v="No"/>
    <m/>
    <s v="uuid:74fb496c-c4fc-4601-8211-faea29fc0cf6"/>
    <n v="73164848"/>
    <s v="74fb496c-c4fc-4601-8211-faea29fc0cf6"/>
    <d v="2021-01-21T16:14:19"/>
    <n v="297"/>
    <m/>
    <n v="-1"/>
    <m/>
    <m/>
    <s v="202101191358"/>
    <n v="373381"/>
    <s v="nsenumerator"/>
    <n v="569832"/>
  </r>
  <r>
    <s v="2021-01-21T12:15:12.962+02:00"/>
    <s v="2021-01-21T16:01:54.836+02:00"/>
    <s v="0"/>
    <s v="سلطانة الحلاق"/>
    <x v="1"/>
    <m/>
    <d v="2021-01-21T00:00:00"/>
    <s v="Dana"/>
    <s v="All"/>
    <s v="Yes"/>
    <n v="23"/>
    <s v="18-30 Years"/>
    <s v="Male"/>
    <s v="Married"/>
    <s v="IDP"/>
    <d v="2020-01-01T00:00:00"/>
    <n v="0"/>
    <n v="0"/>
    <s v="Yes"/>
    <n v="0"/>
    <n v="0"/>
    <n v="1"/>
    <s v="1"/>
    <n v="1"/>
    <s v="2"/>
    <n v="0"/>
    <n v="2"/>
    <n v="4"/>
    <n v="0"/>
    <n v="0"/>
    <n v="0"/>
    <n v="1200"/>
    <n v="0"/>
    <n v="-1200"/>
    <m/>
    <s v="NGO support (including food buskets)"/>
    <s v="No services"/>
    <m/>
    <m/>
    <m/>
    <m/>
    <m/>
    <m/>
    <b v="1"/>
    <m/>
    <m/>
    <m/>
    <m/>
    <s v="No"/>
    <s v="مراكز صحية وتغذية "/>
    <s v="Some types of medicines are not available in the market Inaccessible due to cost Inaccessible due to transport or other logistical reason"/>
    <b v="1"/>
    <m/>
    <m/>
    <b v="1"/>
    <m/>
    <b v="1"/>
    <m/>
    <m/>
    <m/>
    <m/>
    <m/>
    <s v="No"/>
    <m/>
    <m/>
    <m/>
    <m/>
    <s v="Yes"/>
    <s v="No"/>
    <s v="Far distance"/>
    <m/>
    <m/>
    <m/>
    <m/>
    <m/>
    <m/>
    <m/>
    <m/>
    <m/>
    <m/>
    <m/>
    <m/>
    <m/>
    <s v="Non communicable diseases (NCD) drugs (chronic, cardiac, diabetes, hyper-tension, asthma) Pediatric medicine Antibiotic"/>
    <b v="1"/>
    <b v="1"/>
    <m/>
    <b v="1"/>
    <m/>
    <m/>
    <m/>
    <m/>
    <s v="No"/>
    <s v="Financial issues Transportation issues"/>
    <m/>
    <b v="1"/>
    <m/>
    <b v="1"/>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s v="Fear moodwings Problems sleeping"/>
    <b v="1"/>
    <m/>
    <m/>
    <b v="1"/>
    <m/>
    <m/>
    <m/>
    <m/>
    <m/>
    <b v="1"/>
    <m/>
    <m/>
    <m/>
    <m/>
    <m/>
    <m/>
    <m/>
    <m/>
    <s v="Children"/>
    <m/>
    <m/>
    <b v="1"/>
    <m/>
    <s v="بسبب الظروف المعيشية السيئة"/>
    <s v="Speaking to a family member Prayer"/>
    <b v="1"/>
    <m/>
    <m/>
    <b v="1"/>
    <m/>
    <m/>
    <m/>
    <m/>
    <m/>
    <m/>
    <m/>
    <s v="Accessibility Security"/>
    <m/>
    <b v="1"/>
    <b v="1"/>
    <m/>
    <m/>
    <m/>
    <m/>
    <m/>
    <m/>
    <s v="Yes"/>
    <m/>
    <s v="Health services Educational services Extracurricular activities/women &amp; girls centers"/>
    <b v="1"/>
    <b v="1"/>
    <m/>
    <b v="1"/>
    <m/>
    <m/>
    <m/>
    <m/>
    <m/>
    <s v="Educational services"/>
    <m/>
    <b v="1"/>
    <m/>
    <m/>
    <m/>
    <m/>
    <m/>
    <m/>
    <m/>
    <s v="Yes"/>
    <m/>
    <s v="School dropout Neglect Begging"/>
    <m/>
    <m/>
    <m/>
    <b v="1"/>
    <m/>
    <b v="1"/>
    <m/>
    <m/>
    <b v="1"/>
    <m/>
    <m/>
    <m/>
    <m/>
    <m/>
    <m/>
    <m/>
    <m/>
    <m/>
    <m/>
    <s v="Parents Community/social workers Women and Child support centers Siblings"/>
    <m/>
    <b v="1"/>
    <m/>
    <m/>
    <b v="1"/>
    <m/>
    <m/>
    <b v="1"/>
    <m/>
    <b v="1"/>
    <m/>
    <m/>
    <m/>
    <m/>
    <s v="Quraan Entertainement activities Awareness / educational activities / psychosocial support"/>
    <m/>
    <b v="1"/>
    <m/>
    <m/>
    <b v="1"/>
    <b v="1"/>
    <m/>
    <m/>
    <m/>
    <s v="No, none of these"/>
    <m/>
    <m/>
    <m/>
    <m/>
    <m/>
    <b v="1"/>
    <m/>
    <s v="No"/>
    <s v="Too young to enroll in school"/>
    <s v="No services"/>
    <m/>
    <m/>
    <m/>
    <m/>
    <m/>
    <b v="1"/>
    <m/>
    <m/>
    <m/>
    <m/>
    <s v="No"/>
    <m/>
    <m/>
    <m/>
    <m/>
    <m/>
    <s v="No"/>
    <m/>
    <s v="uuid:05786ef9-9be3-450a-8739-e37034d725d2"/>
    <n v="73164849"/>
    <s v="05786ef9-9be3-450a-8739-e37034d725d2"/>
    <d v="2021-01-21T16:14:20"/>
    <n v="298"/>
    <m/>
    <n v="-1"/>
    <m/>
    <m/>
    <s v="202101191358"/>
    <n v="13602"/>
    <s v="nsenumerator"/>
    <n v="569832"/>
  </r>
  <r>
    <s v="2021-01-21T12:48:09.706+02:00"/>
    <s v="2021-01-21T16:02:52.784+02:00"/>
    <s v="0"/>
    <s v="سلطانة الحلاق"/>
    <x v="1"/>
    <m/>
    <d v="2021-01-21T00:00:00"/>
    <s v="Dana"/>
    <s v="All"/>
    <s v="Yes"/>
    <n v="30"/>
    <s v="18-30 Years"/>
    <s v="Male"/>
    <s v="Married"/>
    <s v="IDP"/>
    <d v="2018-01-01T00:00:00"/>
    <n v="1"/>
    <n v="1"/>
    <s v="Yes"/>
    <n v="0"/>
    <n v="1"/>
    <n v="1"/>
    <s v="2"/>
    <n v="0"/>
    <s v="2"/>
    <n v="0"/>
    <n v="2"/>
    <n v="5"/>
    <n v="1"/>
    <n v="0"/>
    <n v="1"/>
    <n v="800"/>
    <n v="150"/>
    <n v="-650"/>
    <s v="السلةالشهرية"/>
    <m/>
    <s v="No services"/>
    <m/>
    <m/>
    <m/>
    <m/>
    <m/>
    <m/>
    <b v="1"/>
    <m/>
    <m/>
    <m/>
    <m/>
    <s v="No"/>
    <s v="مراكز صحية "/>
    <s v="Some types of medicines are not available in the market Inaccessible due to cost Other, specify"/>
    <b v="1"/>
    <m/>
    <m/>
    <b v="1"/>
    <m/>
    <m/>
    <m/>
    <b v="1"/>
    <m/>
    <m/>
    <s v="ارتفاع اسعار الدواء"/>
    <s v="No"/>
    <m/>
    <m/>
    <m/>
    <m/>
    <s v="No"/>
    <m/>
    <m/>
    <m/>
    <m/>
    <m/>
    <m/>
    <m/>
    <m/>
    <m/>
    <m/>
    <m/>
    <m/>
    <m/>
    <m/>
    <m/>
    <s v="Pediatric medicine Antibiotic Reproductive health medicines"/>
    <m/>
    <b v="1"/>
    <b v="1"/>
    <b v="1"/>
    <m/>
    <m/>
    <m/>
    <m/>
    <s v="No"/>
    <s v="Financial issues Transportation issues"/>
    <m/>
    <b v="1"/>
    <m/>
    <b v="1"/>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Oil/Fat (oils, fats, butter, ghee etc) Sugar, Honey, sugar products Condiments (spices, tea, coffee, sauces etc) or other miscellaneous food"/>
    <b v="1"/>
    <m/>
    <m/>
    <m/>
    <m/>
    <m/>
    <m/>
    <m/>
    <b v="1"/>
    <b v="1"/>
    <b v="1"/>
    <n v="4"/>
    <s v="diverse"/>
    <s v="Yes"/>
    <m/>
    <s v="High food prices/no money to buy"/>
    <m/>
    <b v="1"/>
    <m/>
    <m/>
    <m/>
    <m/>
    <m/>
    <m/>
    <s v="Yes"/>
    <m/>
    <s v="Yes"/>
    <s v="High food prices/no money to buy"/>
    <b v="1"/>
    <m/>
    <m/>
    <m/>
    <m/>
    <m/>
    <s v="No – this service is not available"/>
    <s v="No"/>
    <m/>
    <m/>
    <m/>
    <s v="1"/>
    <s v="1"/>
    <s v="No"/>
    <s v="No - no difficulty"/>
    <s v="No - no difficulty"/>
    <m/>
    <m/>
    <m/>
    <m/>
    <m/>
    <m/>
    <m/>
    <m/>
    <m/>
    <m/>
    <m/>
    <m/>
    <m/>
    <s v="Econimic Anger"/>
    <m/>
    <b v="1"/>
    <m/>
    <m/>
    <b v="1"/>
    <m/>
    <m/>
    <m/>
    <m/>
    <m/>
    <m/>
    <m/>
    <m/>
    <m/>
    <m/>
    <m/>
    <m/>
    <m/>
    <s v="Adult Men"/>
    <m/>
    <b v="1"/>
    <m/>
    <m/>
    <s v="بسبب الضغوط المعيشية"/>
    <s v="Speaking to a friend Withdrawal/Isolation"/>
    <m/>
    <b v="1"/>
    <m/>
    <m/>
    <m/>
    <m/>
    <m/>
    <m/>
    <b v="1"/>
    <m/>
    <m/>
    <s v="No obstacles"/>
    <m/>
    <m/>
    <m/>
    <m/>
    <m/>
    <m/>
    <m/>
    <b v="1"/>
    <m/>
    <s v="Yes"/>
    <m/>
    <s v="Health services Extracurricular activities/women &amp; girls centers"/>
    <b v="1"/>
    <m/>
    <m/>
    <b v="1"/>
    <m/>
    <m/>
    <m/>
    <m/>
    <m/>
    <s v="Extracurricular activities/women &amp; girls centers Educational services"/>
    <m/>
    <b v="1"/>
    <m/>
    <b v="1"/>
    <m/>
    <m/>
    <m/>
    <m/>
    <m/>
    <s v="Yes"/>
    <m/>
    <s v="School dropout Begging"/>
    <m/>
    <m/>
    <m/>
    <b v="1"/>
    <m/>
    <b v="1"/>
    <m/>
    <m/>
    <m/>
    <m/>
    <m/>
    <m/>
    <m/>
    <m/>
    <m/>
    <m/>
    <m/>
    <m/>
    <m/>
    <s v="Siblings Parents Community/social workers Women and Child support centers"/>
    <m/>
    <b v="1"/>
    <m/>
    <m/>
    <b v="1"/>
    <m/>
    <m/>
    <b v="1"/>
    <m/>
    <b v="1"/>
    <m/>
    <m/>
    <m/>
    <m/>
    <s v="Quraan Hand crafts Painting / re-creational activity Awareness / educational activities / psychosocial support Entertainement activities"/>
    <m/>
    <b v="1"/>
    <b v="1"/>
    <b v="1"/>
    <b v="1"/>
    <b v="1"/>
    <m/>
    <m/>
    <m/>
    <s v="I don't know"/>
    <m/>
    <m/>
    <m/>
    <m/>
    <m/>
    <m/>
    <b v="1"/>
    <s v="No"/>
    <s v="Too young to enroll in school"/>
    <s v="No services"/>
    <m/>
    <m/>
    <m/>
    <m/>
    <m/>
    <b v="1"/>
    <m/>
    <m/>
    <m/>
    <m/>
    <s v="No"/>
    <m/>
    <m/>
    <m/>
    <m/>
    <m/>
    <s v="No"/>
    <m/>
    <s v="uuid:bfe0fa58-30a7-4f81-850f-e7e5dff78b2e"/>
    <n v="73164851"/>
    <s v="bfe0fa58-30a7-4f81-850f-e7e5dff78b2e"/>
    <d v="2021-01-21T16:14:21"/>
    <n v="299"/>
    <m/>
    <n v="-1"/>
    <m/>
    <m/>
    <s v="202101191358"/>
    <n v="11683"/>
    <s v="nsenumerator"/>
    <n v="569832"/>
  </r>
  <r>
    <s v="2021-01-23T11:56:19.593+03:00"/>
    <s v="2021-01-23T12:28:13.561+03:00"/>
    <s v="0"/>
    <s v="افراح الحجازي"/>
    <x v="1"/>
    <m/>
    <d v="2021-01-23T00:00:00"/>
    <s v="Sahara"/>
    <s v="All"/>
    <s v="Yes"/>
    <n v="68"/>
    <s v="Elderly&gt;60"/>
    <s v="Female"/>
    <s v="Widowed"/>
    <s v="Host"/>
    <m/>
    <n v="2"/>
    <n v="1"/>
    <s v="Yes"/>
    <n v="1"/>
    <n v="3"/>
    <n v="4"/>
    <s v="7"/>
    <n v="2"/>
    <s v="10"/>
    <n v="4"/>
    <n v="14"/>
    <n v="22"/>
    <n v="0"/>
    <n v="1"/>
    <n v="5"/>
    <n v="700"/>
    <n v="250"/>
    <n v="-450"/>
    <s v="قص حجار"/>
    <m/>
    <s v="No services"/>
    <m/>
    <m/>
    <m/>
    <m/>
    <m/>
    <m/>
    <b v="1"/>
    <m/>
    <m/>
    <m/>
    <m/>
    <s v="Yes"/>
    <s v="جميع الخدمات الطبية لا توجد"/>
    <s v="Some types of medicines are not available in the market Inaccessible due to cost Inaccessible due to transport or other logistical reason"/>
    <b v="1"/>
    <m/>
    <m/>
    <b v="1"/>
    <m/>
    <b v="1"/>
    <m/>
    <m/>
    <m/>
    <m/>
    <m/>
    <s v="No"/>
    <m/>
    <m/>
    <m/>
    <m/>
    <s v="No"/>
    <m/>
    <m/>
    <m/>
    <m/>
    <m/>
    <m/>
    <m/>
    <m/>
    <m/>
    <m/>
    <m/>
    <m/>
    <m/>
    <m/>
    <m/>
    <s v="Pediatric medicine Antibiotic"/>
    <m/>
    <b v="1"/>
    <m/>
    <b v="1"/>
    <m/>
    <m/>
    <m/>
    <m/>
    <s v="No"/>
    <s v="No services available"/>
    <m/>
    <m/>
    <m/>
    <m/>
    <b v="1"/>
    <m/>
    <m/>
    <m/>
    <s v="Hospital for normal delivery"/>
    <m/>
    <m/>
    <m/>
    <m/>
    <m/>
    <b v="1"/>
    <m/>
    <m/>
    <m/>
    <m/>
    <m/>
    <s v="Yes"/>
    <s v="Child sick/weak"/>
    <m/>
    <b v="1"/>
    <m/>
    <m/>
    <m/>
    <m/>
    <m/>
    <m/>
    <m/>
    <m/>
    <s v="I don't know"/>
    <m/>
    <m/>
    <m/>
    <s v="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
    <b v="1"/>
    <m/>
    <m/>
    <m/>
    <b v="1"/>
    <m/>
    <m/>
    <m/>
    <m/>
    <b v="1"/>
    <b v="1"/>
    <n v="4"/>
    <s v="not divers"/>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diverse"/>
    <s v="Yes"/>
    <m/>
    <s v="High food prices/no money to buy Market is not safe"/>
    <m/>
    <b v="1"/>
    <m/>
    <b v="1"/>
    <m/>
    <m/>
    <m/>
    <m/>
    <s v="Do not know"/>
    <m/>
    <s v="Do not know"/>
    <m/>
    <m/>
    <m/>
    <m/>
    <m/>
    <m/>
    <m/>
    <s v="No – this service is not available"/>
    <s v="No"/>
    <s v="No"/>
    <m/>
    <m/>
    <s v="3"/>
    <s v="2"/>
    <s v="Yes"/>
    <m/>
    <m/>
    <s v="Prefer not to answer"/>
    <s v="No"/>
    <m/>
    <m/>
    <m/>
    <m/>
    <m/>
    <m/>
    <m/>
    <m/>
    <m/>
    <s v="No, but we need one"/>
    <m/>
    <s v="No problems"/>
    <m/>
    <m/>
    <m/>
    <m/>
    <m/>
    <m/>
    <m/>
    <m/>
    <m/>
    <m/>
    <m/>
    <m/>
    <m/>
    <m/>
    <m/>
    <b v="1"/>
    <m/>
    <m/>
    <m/>
    <m/>
    <m/>
    <m/>
    <m/>
    <m/>
    <m/>
    <m/>
    <m/>
    <m/>
    <m/>
    <m/>
    <m/>
    <m/>
    <m/>
    <m/>
    <m/>
    <m/>
    <s v="Security"/>
    <m/>
    <b v="1"/>
    <m/>
    <m/>
    <m/>
    <m/>
    <m/>
    <m/>
    <m/>
    <s v="Yes"/>
    <m/>
    <s v="Health services Educational services Extracurricular activities/women &amp; girls centers"/>
    <b v="1"/>
    <b v="1"/>
    <m/>
    <b v="1"/>
    <m/>
    <m/>
    <m/>
    <m/>
    <m/>
    <s v="Health services Educational services Skills building services"/>
    <b v="1"/>
    <b v="1"/>
    <b v="1"/>
    <m/>
    <m/>
    <m/>
    <m/>
    <m/>
    <m/>
    <s v="No"/>
    <s v="بسبب الوضع وقلة الامان"/>
    <s v="Child labour School dropout Early marriage"/>
    <m/>
    <m/>
    <m/>
    <b v="1"/>
    <b v="1"/>
    <m/>
    <b v="1"/>
    <m/>
    <m/>
    <m/>
    <m/>
    <m/>
    <m/>
    <m/>
    <m/>
    <m/>
    <m/>
    <m/>
    <s v="قص حجارة"/>
    <s v="Parents"/>
    <m/>
    <m/>
    <m/>
    <m/>
    <b v="1"/>
    <m/>
    <m/>
    <m/>
    <m/>
    <m/>
    <m/>
    <m/>
    <m/>
    <m/>
    <s v="Sport activity Quraan Painting / re-creational activity Entertainement activities"/>
    <b v="1"/>
    <b v="1"/>
    <m/>
    <b v="1"/>
    <m/>
    <b v="1"/>
    <m/>
    <m/>
    <m/>
    <s v="I don't know"/>
    <m/>
    <m/>
    <m/>
    <m/>
    <m/>
    <m/>
    <b v="1"/>
    <s v="No"/>
    <s v="المدرسة لا تستوعب عدد الأطفال الموجودين"/>
    <s v="No services"/>
    <m/>
    <m/>
    <m/>
    <m/>
    <m/>
    <b v="1"/>
    <m/>
    <m/>
    <m/>
    <m/>
    <s v="No"/>
    <m/>
    <m/>
    <s v="No"/>
    <m/>
    <m/>
    <s v="Yes"/>
    <s v="بسبب الفقر"/>
    <s v="uuid:5552ee7c-a397-409b-be1c-d8b951265ef8"/>
    <n v="73215546"/>
    <s v="5552ee7c-a397-409b-be1c-d8b951265ef8"/>
    <d v="2021-01-23T11:14:07"/>
    <n v="300"/>
    <m/>
    <n v="-1"/>
    <m/>
    <m/>
    <s v="202101191358"/>
    <n v="1914"/>
    <s v="nsenumerator"/>
    <n v="569832"/>
  </r>
  <r>
    <s v="2021-01-23T11:56:39.533+03:00"/>
    <s v="2021-01-23T14:14:39.931+03:00"/>
    <s v="0"/>
    <s v="سمر الخلف"/>
    <x v="1"/>
    <m/>
    <d v="2021-01-23T00:00:00"/>
    <s v="Sahara"/>
    <s v="All"/>
    <s v="Yes"/>
    <n v="46"/>
    <s v="31-50 Years"/>
    <s v="Female"/>
    <s v="Married"/>
    <s v="Host"/>
    <m/>
    <n v="0"/>
    <n v="0"/>
    <s v="Yes"/>
    <n v="0"/>
    <n v="0"/>
    <n v="1"/>
    <s v="1"/>
    <n v="1"/>
    <s v="2"/>
    <n v="2"/>
    <n v="4"/>
    <n v="6"/>
    <n v="0"/>
    <n v="0"/>
    <n v="1"/>
    <n v="1500"/>
    <n v="700"/>
    <n v="-800"/>
    <s v="توزيع خبز على المنازل"/>
    <m/>
    <s v="Primary health care facility"/>
    <m/>
    <b v="1"/>
    <m/>
    <m/>
    <m/>
    <m/>
    <m/>
    <m/>
    <n v="15"/>
    <s v="Walking"/>
    <m/>
    <s v="Yes"/>
    <s v="مركز علاج فيزيائي "/>
    <s v="Inaccessible due to cost"/>
    <m/>
    <m/>
    <m/>
    <b v="1"/>
    <m/>
    <m/>
    <m/>
    <m/>
    <m/>
    <m/>
    <m/>
    <s v="No"/>
    <m/>
    <m/>
    <m/>
    <m/>
    <s v="No"/>
    <m/>
    <m/>
    <m/>
    <m/>
    <m/>
    <m/>
    <m/>
    <m/>
    <m/>
    <m/>
    <m/>
    <m/>
    <m/>
    <m/>
    <m/>
    <s v="Pediatric medicine Non communicable diseases (NCD) drugs (chronic, cardiac, diabetes, hyper-tension, asthma)"/>
    <b v="1"/>
    <b v="1"/>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this service is not available"/>
    <s v="No"/>
    <m/>
    <m/>
    <m/>
    <s v="0"/>
    <s v="0"/>
    <s v="Yes"/>
    <m/>
    <m/>
    <s v="Yes, - high severity (impairing daily activities)"/>
    <s v="No"/>
    <m/>
    <m/>
    <m/>
    <m/>
    <m/>
    <m/>
    <m/>
    <m/>
    <m/>
    <s v="Yes"/>
    <s v="Yes"/>
    <s v="Family conflict Fear"/>
    <b v="1"/>
    <m/>
    <m/>
    <m/>
    <m/>
    <m/>
    <b v="1"/>
    <m/>
    <m/>
    <m/>
    <m/>
    <m/>
    <m/>
    <m/>
    <m/>
    <m/>
    <m/>
    <m/>
    <s v="Adult Men Children"/>
    <m/>
    <b v="1"/>
    <b v="1"/>
    <m/>
    <s v="لان الرجال على عاتقهم تأمين المعيشة    والاطفال لانهم حرمو من ابسط  حقوقهم"/>
    <s v="Prayer"/>
    <m/>
    <m/>
    <m/>
    <b v="1"/>
    <m/>
    <m/>
    <m/>
    <m/>
    <m/>
    <m/>
    <m/>
    <s v="Stigma"/>
    <b v="1"/>
    <m/>
    <m/>
    <m/>
    <m/>
    <m/>
    <m/>
    <m/>
    <m/>
    <s v="Yes"/>
    <m/>
    <s v="Skills building services Educational services"/>
    <m/>
    <b v="1"/>
    <b v="1"/>
    <m/>
    <m/>
    <m/>
    <m/>
    <m/>
    <m/>
    <s v="Extracurricular activities/women &amp; girls centers"/>
    <m/>
    <m/>
    <m/>
    <b v="1"/>
    <m/>
    <m/>
    <m/>
    <m/>
    <m/>
    <s v="Yes"/>
    <m/>
    <s v="School dropout Child labour"/>
    <m/>
    <m/>
    <m/>
    <b v="1"/>
    <b v="1"/>
    <m/>
    <m/>
    <m/>
    <m/>
    <m/>
    <m/>
    <m/>
    <m/>
    <m/>
    <m/>
    <m/>
    <m/>
    <m/>
    <s v="لم القمامة من الحاويات بشكل كبير"/>
    <s v="Parents"/>
    <m/>
    <m/>
    <m/>
    <m/>
    <b v="1"/>
    <m/>
    <m/>
    <m/>
    <m/>
    <m/>
    <m/>
    <m/>
    <m/>
    <m/>
    <s v="Awareness / educational activities / psychosocial support Quraan"/>
    <m/>
    <b v="1"/>
    <m/>
    <m/>
    <b v="1"/>
    <m/>
    <m/>
    <m/>
    <m/>
    <s v="Orphans living in the community"/>
    <m/>
    <m/>
    <b v="1"/>
    <m/>
    <m/>
    <m/>
    <m/>
    <s v="No"/>
    <s v="Children work to support their families"/>
    <s v="No services"/>
    <m/>
    <m/>
    <m/>
    <m/>
    <m/>
    <b v="1"/>
    <m/>
    <m/>
    <m/>
    <m/>
    <s v="No"/>
    <m/>
    <m/>
    <s v="No"/>
    <m/>
    <m/>
    <s v="Yes"/>
    <s v="مساعدتي في توزيع الخبز على المنازل"/>
    <s v="uuid:373e818a-186d-4e7b-9ff5-9a9ee3681eb7"/>
    <n v="73215559"/>
    <s v="373e818a-186d-4e7b-9ff5-9a9ee3681eb7"/>
    <d v="2021-01-23T11:14:47"/>
    <n v="301"/>
    <m/>
    <n v="-1"/>
    <m/>
    <m/>
    <s v="202101191358"/>
    <n v="8280"/>
    <s v="nsenumerator"/>
    <n v="569832"/>
  </r>
  <r>
    <s v="2021-01-23T09:25:41.566+02:00"/>
    <s v="2021-01-23T10:24:39.598+02:00"/>
    <s v="0"/>
    <s v="Jamal zakour"/>
    <x v="1"/>
    <m/>
    <d v="2021-01-23T00:00:00"/>
    <s v="Sarmada"/>
    <s v="All"/>
    <s v="Yes"/>
    <n v="32"/>
    <s v="31-50 Years"/>
    <s v="Female"/>
    <s v="Married"/>
    <s v="IDP"/>
    <d v="2019-07-24T00:00:00"/>
    <n v="0"/>
    <n v="0"/>
    <s v="Yes"/>
    <n v="0"/>
    <n v="0"/>
    <n v="1"/>
    <s v="1"/>
    <n v="2"/>
    <s v="3"/>
    <n v="0"/>
    <n v="3"/>
    <n v="5"/>
    <n v="0"/>
    <n v="0"/>
    <n v="2"/>
    <n v="600"/>
    <n v="800"/>
    <n v="200"/>
    <s v="عمل يومي"/>
    <m/>
    <s v="Hospital"/>
    <b v="1"/>
    <m/>
    <m/>
    <m/>
    <m/>
    <m/>
    <m/>
    <m/>
    <n v="15"/>
    <s v="Public transit"/>
    <m/>
    <s v="Yes"/>
    <s v="Everything is available"/>
    <s v="Some types of medicines are not available in the market Inaccessible due to cost"/>
    <b v="1"/>
    <m/>
    <m/>
    <b v="1"/>
    <m/>
    <m/>
    <m/>
    <m/>
    <m/>
    <m/>
    <m/>
    <s v="Yes"/>
    <s v="Yes"/>
    <s v="معلومات عن سوء التغذية ولقاحات الأطفال"/>
    <s v="No"/>
    <m/>
    <s v="No"/>
    <m/>
    <m/>
    <m/>
    <m/>
    <m/>
    <m/>
    <m/>
    <m/>
    <m/>
    <m/>
    <m/>
    <m/>
    <m/>
    <m/>
    <m/>
    <s v="Antibiotic Pediatric medicine"/>
    <m/>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s v="diverse"/>
    <s v="Yes"/>
    <m/>
    <s v="High food prices/no money to buy"/>
    <m/>
    <b v="1"/>
    <m/>
    <m/>
    <m/>
    <m/>
    <m/>
    <m/>
    <s v="Yes"/>
    <m/>
    <s v="Yes"/>
    <s v="High food prices/no money to buy"/>
    <b v="1"/>
    <m/>
    <m/>
    <m/>
    <m/>
    <m/>
    <s v="No – my children don't need this"/>
    <s v="Yes"/>
    <m/>
    <m/>
    <m/>
    <s v="0"/>
    <s v="0"/>
    <s v="No"/>
    <s v="No - no difficulty"/>
    <s v="No - no difficulty"/>
    <m/>
    <m/>
    <m/>
    <m/>
    <m/>
    <m/>
    <m/>
    <m/>
    <m/>
    <m/>
    <m/>
    <m/>
    <m/>
    <s v="Econimic Fear"/>
    <b v="1"/>
    <m/>
    <m/>
    <m/>
    <b v="1"/>
    <m/>
    <m/>
    <m/>
    <m/>
    <m/>
    <m/>
    <m/>
    <m/>
    <m/>
    <m/>
    <m/>
    <m/>
    <m/>
    <s v="Children Elderly"/>
    <m/>
    <m/>
    <b v="1"/>
    <b v="1"/>
    <s v="كونهم الأكثر ضعفا"/>
    <s v="Prayer Exercise"/>
    <m/>
    <m/>
    <b v="1"/>
    <b v="1"/>
    <m/>
    <m/>
    <m/>
    <m/>
    <m/>
    <m/>
    <m/>
    <s v="Lack of awareness of the services"/>
    <m/>
    <m/>
    <m/>
    <m/>
    <b v="1"/>
    <m/>
    <m/>
    <m/>
    <m/>
    <s v="Yes"/>
    <m/>
    <s v="Skills building services Educational services"/>
    <m/>
    <b v="1"/>
    <b v="1"/>
    <m/>
    <m/>
    <m/>
    <m/>
    <m/>
    <m/>
    <s v="Skills building services Educational services"/>
    <m/>
    <b v="1"/>
    <b v="1"/>
    <m/>
    <m/>
    <m/>
    <m/>
    <m/>
    <m/>
    <s v="Yes"/>
    <m/>
    <s v="School dropout Early marriage Neglect"/>
    <m/>
    <m/>
    <m/>
    <b v="1"/>
    <m/>
    <m/>
    <b v="1"/>
    <m/>
    <b v="1"/>
    <m/>
    <m/>
    <m/>
    <m/>
    <m/>
    <m/>
    <m/>
    <m/>
    <m/>
    <m/>
    <s v="Siblings Parents"/>
    <m/>
    <b v="1"/>
    <m/>
    <m/>
    <b v="1"/>
    <m/>
    <m/>
    <m/>
    <m/>
    <m/>
    <m/>
    <m/>
    <m/>
    <m/>
    <s v="Awareness / educational activities / psychosocial support Quraan"/>
    <m/>
    <b v="1"/>
    <m/>
    <m/>
    <b v="1"/>
    <m/>
    <m/>
    <m/>
    <m/>
    <s v="Orphans living in the community Child-headed households"/>
    <m/>
    <m/>
    <b v="1"/>
    <b v="1"/>
    <m/>
    <m/>
    <m/>
    <s v="Yes"/>
    <m/>
    <s v="No services"/>
    <m/>
    <m/>
    <m/>
    <m/>
    <m/>
    <b v="1"/>
    <m/>
    <m/>
    <m/>
    <m/>
    <s v="No"/>
    <m/>
    <m/>
    <m/>
    <m/>
    <m/>
    <s v="No"/>
    <m/>
    <s v="uuid:c7556ad4-b5cb-4415-99b6-25d30d55b215"/>
    <n v="73215571"/>
    <s v="c7556ad4-b5cb-4415-99b6-25d30d55b215"/>
    <d v="2021-01-23T11:15:33"/>
    <n v="302"/>
    <m/>
    <n v="-1"/>
    <m/>
    <m/>
    <s v="202101191358"/>
    <n v="3538"/>
    <s v="nsenumerator"/>
    <n v="569832"/>
  </r>
  <r>
    <s v="2021-01-23T10:22:35.625+02:00"/>
    <s v="2021-01-23T10:46:47.663+02:00"/>
    <m/>
    <s v="Jamal zakour"/>
    <x v="1"/>
    <m/>
    <d v="2021-01-23T00:00:00"/>
    <s v="Sarmada"/>
    <s v="All"/>
    <s v="Yes"/>
    <n v="41"/>
    <s v="31-50 Years"/>
    <s v="Female"/>
    <s v="Married"/>
    <s v="IDP"/>
    <d v="2018-04-11T00:00:00"/>
    <n v="1"/>
    <n v="0"/>
    <s v="Yes"/>
    <n v="0"/>
    <n v="1"/>
    <n v="1"/>
    <s v="2"/>
    <n v="2"/>
    <s v="4"/>
    <n v="0"/>
    <n v="4"/>
    <n v="6"/>
    <n v="1"/>
    <n v="0"/>
    <n v="1"/>
    <n v="800"/>
    <n v="800"/>
    <n v="0"/>
    <s v="عمل خاص"/>
    <m/>
    <s v="Hospital Primary health care facility"/>
    <b v="1"/>
    <b v="1"/>
    <m/>
    <m/>
    <m/>
    <m/>
    <m/>
    <m/>
    <n v="10"/>
    <s v="Motorcycle"/>
    <m/>
    <s v="Yes"/>
    <s v="Everything is available"/>
    <s v="Some types of medicines are not available in the market"/>
    <b v="1"/>
    <m/>
    <m/>
    <m/>
    <m/>
    <m/>
    <m/>
    <m/>
    <m/>
    <m/>
    <m/>
    <s v="Yes"/>
    <s v="Yes"/>
    <s v="فريق لقاح وصحة مجتمعية"/>
    <s v="No"/>
    <m/>
    <s v="No"/>
    <m/>
    <m/>
    <m/>
    <m/>
    <m/>
    <m/>
    <m/>
    <m/>
    <m/>
    <m/>
    <m/>
    <m/>
    <m/>
    <m/>
    <m/>
    <s v="Antibiotic Non communicable diseases (NCD) drugs (chronic, cardiac, diabetes, hyper-tension, asthma) Pediatric medicine"/>
    <b v="1"/>
    <b v="1"/>
    <m/>
    <b v="1"/>
    <m/>
    <m/>
    <m/>
    <m/>
    <s v="Yes"/>
    <m/>
    <m/>
    <m/>
    <m/>
    <m/>
    <m/>
    <m/>
    <m/>
    <m/>
    <s v="Hospital for normal delivery"/>
    <m/>
    <m/>
    <m/>
    <m/>
    <m/>
    <b v="1"/>
    <m/>
    <m/>
    <m/>
    <m/>
    <m/>
    <m/>
    <m/>
    <m/>
    <m/>
    <m/>
    <m/>
    <m/>
    <m/>
    <m/>
    <m/>
    <m/>
    <m/>
    <s v="No – there is nothing like this in my community"/>
    <m/>
    <m/>
    <m/>
    <s v="Legumes and nuts e.g. hommos, fouls, beans, chick peas, lentils Vegetables (including leafy vegetables)"/>
    <m/>
    <b v="1"/>
    <b v="1"/>
    <m/>
    <m/>
    <m/>
    <m/>
    <m/>
    <m/>
    <m/>
    <m/>
    <n v="2"/>
    <s v="not divers"/>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Fear Anger Econimic"/>
    <b v="1"/>
    <b v="1"/>
    <m/>
    <m/>
    <b v="1"/>
    <m/>
    <m/>
    <m/>
    <m/>
    <m/>
    <m/>
    <m/>
    <m/>
    <m/>
    <m/>
    <m/>
    <m/>
    <m/>
    <s v="Adult Women Children"/>
    <b v="1"/>
    <m/>
    <b v="1"/>
    <m/>
    <s v="كونهم أكثر ضعفا في المجتمع"/>
    <s v="Speaking to a family member Prayer"/>
    <b v="1"/>
    <m/>
    <m/>
    <b v="1"/>
    <m/>
    <m/>
    <m/>
    <m/>
    <m/>
    <m/>
    <m/>
    <s v="Availability Lack of awareness of the services"/>
    <m/>
    <m/>
    <m/>
    <b v="1"/>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School teachers Siblings Parents"/>
    <m/>
    <b v="1"/>
    <m/>
    <b v="1"/>
    <b v="1"/>
    <m/>
    <m/>
    <m/>
    <m/>
    <m/>
    <m/>
    <m/>
    <m/>
    <m/>
    <s v="Hand crafts Painting / re-creational activity Awareness / educational activities / psychosocial support"/>
    <m/>
    <m/>
    <b v="1"/>
    <b v="1"/>
    <b v="1"/>
    <m/>
    <m/>
    <m/>
    <m/>
    <s v="Orphans living in the community"/>
    <m/>
    <m/>
    <b v="1"/>
    <m/>
    <m/>
    <m/>
    <m/>
    <s v="Yes"/>
    <m/>
    <s v="No services"/>
    <m/>
    <m/>
    <m/>
    <m/>
    <m/>
    <b v="1"/>
    <m/>
    <m/>
    <m/>
    <m/>
    <s v="No"/>
    <m/>
    <m/>
    <m/>
    <m/>
    <m/>
    <s v="No"/>
    <m/>
    <s v="uuid:113bfd2b-04dd-4891-b2fa-d4a5b6301fbf"/>
    <n v="73215572"/>
    <s v="113bfd2b-04dd-4891-b2fa-d4a5b6301fbf"/>
    <d v="2021-01-23T11:15:33"/>
    <n v="303"/>
    <m/>
    <n v="-1"/>
    <m/>
    <m/>
    <s v="202101191358"/>
    <n v="1452"/>
    <s v="nsenumerator"/>
    <n v="569832"/>
  </r>
  <r>
    <s v="2021-01-23T10:57:49.583+02:00"/>
    <s v="2021-01-23T11:45:45.161+02:00"/>
    <m/>
    <s v="Jamal zakour"/>
    <x v="1"/>
    <m/>
    <d v="2021-01-23T00:00:00"/>
    <s v="Sarmada"/>
    <s v="All"/>
    <s v="Yes"/>
    <n v="30"/>
    <s v="18-30 Years"/>
    <s v="Female"/>
    <s v="Married"/>
    <s v="IDP"/>
    <d v="2016-03-02T00:00:00"/>
    <n v="0"/>
    <n v="1"/>
    <s v="Yes"/>
    <n v="0"/>
    <n v="0"/>
    <n v="1"/>
    <s v="1"/>
    <n v="2"/>
    <s v="3"/>
    <n v="0"/>
    <n v="3"/>
    <n v="6"/>
    <n v="1"/>
    <n v="0"/>
    <n v="1"/>
    <n v="500"/>
    <n v="600"/>
    <n v="100"/>
    <s v="عمل يومي"/>
    <m/>
    <s v="Hospital"/>
    <b v="1"/>
    <m/>
    <m/>
    <m/>
    <m/>
    <m/>
    <m/>
    <m/>
    <n v="10"/>
    <s v="Public transit"/>
    <m/>
    <s v="Yes"/>
    <s v="Everything is available"/>
    <s v="Some types of medicines are not available in the market"/>
    <b v="1"/>
    <m/>
    <m/>
    <m/>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s v="diverse"/>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Econimic"/>
    <b v="1"/>
    <b v="1"/>
    <b v="1"/>
    <m/>
    <b v="1"/>
    <m/>
    <m/>
    <m/>
    <m/>
    <m/>
    <m/>
    <m/>
    <m/>
    <m/>
    <m/>
    <m/>
    <m/>
    <m/>
    <s v="Adult Women Children"/>
    <b v="1"/>
    <m/>
    <b v="1"/>
    <m/>
    <s v="كونهم الأكثر ضعفا"/>
    <s v="Speaking to a family member Prayer Smoking"/>
    <b v="1"/>
    <m/>
    <m/>
    <b v="1"/>
    <m/>
    <m/>
    <b v="1"/>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Parents Women and Child support centers Siblings"/>
    <m/>
    <b v="1"/>
    <m/>
    <m/>
    <b v="1"/>
    <m/>
    <m/>
    <m/>
    <m/>
    <b v="1"/>
    <m/>
    <m/>
    <m/>
    <m/>
    <s v="Painting / re-creational activity Awareness / educational activities / psychosocial support Entertainement activities"/>
    <m/>
    <m/>
    <m/>
    <b v="1"/>
    <b v="1"/>
    <b v="1"/>
    <m/>
    <m/>
    <m/>
    <s v="Orphans living in the community"/>
    <m/>
    <m/>
    <b v="1"/>
    <m/>
    <m/>
    <m/>
    <m/>
    <s v="No"/>
    <s v="لا يرغبون بذلك"/>
    <s v="No services"/>
    <m/>
    <m/>
    <m/>
    <m/>
    <m/>
    <b v="1"/>
    <m/>
    <m/>
    <m/>
    <m/>
    <s v="No"/>
    <m/>
    <m/>
    <m/>
    <m/>
    <m/>
    <s v="No"/>
    <m/>
    <s v="uuid:a5f8df6b-089d-4b4d-ac58-c6a2b05b8b9c"/>
    <n v="73215573"/>
    <s v="a5f8df6b-089d-4b4d-ac58-c6a2b05b8b9c"/>
    <d v="2021-01-23T11:15:34"/>
    <n v="304"/>
    <m/>
    <n v="-1"/>
    <m/>
    <m/>
    <s v="202101191358"/>
    <n v="2876"/>
    <s v="nsenumerator"/>
    <n v="569832"/>
  </r>
  <r>
    <s v="2021-01-23T11:17:44.971+03:00"/>
    <s v="2021-01-23T11:40:04.852+03:00"/>
    <m/>
    <s v="نوره ضبع "/>
    <x v="1"/>
    <m/>
    <d v="2021-01-23T00:00:00"/>
    <s v="Dana"/>
    <s v="All"/>
    <s v="Yes"/>
    <n v="40"/>
    <s v="31-50 Years"/>
    <s v="Male"/>
    <s v="Married"/>
    <s v="IDP"/>
    <d v="2019-01-09T00:00:00"/>
    <n v="1"/>
    <n v="0"/>
    <s v="Yes"/>
    <n v="0"/>
    <n v="1"/>
    <n v="1"/>
    <s v="2"/>
    <n v="6"/>
    <s v="8"/>
    <n v="0"/>
    <n v="8"/>
    <n v="15"/>
    <n v="0"/>
    <n v="0"/>
    <n v="0"/>
    <n v="2000"/>
    <n v="100"/>
    <n v="-1900"/>
    <s v="السلة الغذائية"/>
    <m/>
    <s v="Primary health care facility"/>
    <m/>
    <b v="1"/>
    <m/>
    <m/>
    <m/>
    <m/>
    <m/>
    <m/>
    <n v="30"/>
    <s v="Walking"/>
    <m/>
    <s v="No"/>
    <s v="نقطة طبية"/>
    <s v="Inaccessible due to cost Inaccessible due to security risks"/>
    <m/>
    <m/>
    <m/>
    <b v="1"/>
    <b v="1"/>
    <m/>
    <m/>
    <m/>
    <m/>
    <m/>
    <m/>
    <s v="Yes"/>
    <s v="Yes"/>
    <s v="زيادة الوعي"/>
    <s v="No"/>
    <m/>
    <s v="No"/>
    <m/>
    <m/>
    <m/>
    <m/>
    <m/>
    <m/>
    <m/>
    <m/>
    <m/>
    <m/>
    <m/>
    <m/>
    <m/>
    <m/>
    <m/>
    <s v="Pediatric medicine"/>
    <m/>
    <b v="1"/>
    <m/>
    <m/>
    <m/>
    <m/>
    <m/>
    <m/>
    <s v="No"/>
    <s v="No services available"/>
    <m/>
    <m/>
    <m/>
    <m/>
    <b v="1"/>
    <m/>
    <m/>
    <m/>
    <s v="Public primary health care facility"/>
    <m/>
    <m/>
    <m/>
    <b v="1"/>
    <m/>
    <m/>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1"/>
    <s v="1"/>
    <s v="No"/>
    <s v="No - no difficulty"/>
    <s v="No - no difficulty"/>
    <m/>
    <m/>
    <m/>
    <m/>
    <m/>
    <m/>
    <m/>
    <m/>
    <m/>
    <m/>
    <m/>
    <m/>
    <m/>
    <s v="Fear Family conflict"/>
    <b v="1"/>
    <m/>
    <m/>
    <m/>
    <m/>
    <m/>
    <b v="1"/>
    <m/>
    <m/>
    <m/>
    <m/>
    <m/>
    <m/>
    <m/>
    <m/>
    <m/>
    <m/>
    <m/>
    <s v="Adult Women Adult Men"/>
    <b v="1"/>
    <b v="1"/>
    <m/>
    <m/>
    <s v="بسبب تغير الوضع المعيشي"/>
    <s v="Speaking to a family member Prayer"/>
    <b v="1"/>
    <m/>
    <m/>
    <b v="1"/>
    <m/>
    <m/>
    <m/>
    <m/>
    <m/>
    <m/>
    <m/>
    <s v="Stigma Lack of awareness of the services"/>
    <b v="1"/>
    <m/>
    <m/>
    <m/>
    <b v="1"/>
    <m/>
    <m/>
    <m/>
    <m/>
    <s v="Yes"/>
    <m/>
    <s v="Educational services"/>
    <m/>
    <b v="1"/>
    <m/>
    <m/>
    <m/>
    <m/>
    <m/>
    <m/>
    <s v="Due to lack of security"/>
    <s v="Educational services"/>
    <m/>
    <b v="1"/>
    <m/>
    <m/>
    <m/>
    <m/>
    <m/>
    <m/>
    <s v="due to lack of security"/>
    <s v="No"/>
    <s v="الوضع الأمني والبعد المكاني"/>
    <s v="Kidnapping School dropout"/>
    <b v="1"/>
    <m/>
    <m/>
    <b v="1"/>
    <m/>
    <m/>
    <m/>
    <m/>
    <m/>
    <m/>
    <m/>
    <m/>
    <m/>
    <m/>
    <m/>
    <m/>
    <m/>
    <m/>
    <m/>
    <s v="Parents"/>
    <m/>
    <m/>
    <m/>
    <m/>
    <b v="1"/>
    <m/>
    <m/>
    <m/>
    <m/>
    <m/>
    <m/>
    <m/>
    <m/>
    <m/>
    <s v="Quraan Awareness / educational activities / psychosocial support Entertainement activities"/>
    <m/>
    <b v="1"/>
    <m/>
    <m/>
    <b v="1"/>
    <b v="1"/>
    <m/>
    <m/>
    <m/>
    <s v="Orphans living in the community"/>
    <m/>
    <m/>
    <b v="1"/>
    <m/>
    <m/>
    <m/>
    <m/>
    <s v="No"/>
    <s v="Due to far distance / lack of transportations"/>
    <s v="Lack of transportation"/>
    <m/>
    <m/>
    <b v="1"/>
    <m/>
    <m/>
    <m/>
    <m/>
    <m/>
    <m/>
    <m/>
    <s v="No"/>
    <m/>
    <m/>
    <m/>
    <m/>
    <m/>
    <s v="No"/>
    <m/>
    <s v="uuid:d9b7deae-2b46-406a-9962-0c6d26af32fb"/>
    <n v="73215826"/>
    <s v="d9b7deae-2b46-406a-9962-0c6d26af32fb"/>
    <d v="2021-01-23T11:23:21"/>
    <n v="305"/>
    <m/>
    <n v="-1"/>
    <m/>
    <m/>
    <s v="202101191358"/>
    <n v="1340"/>
    <s v="nsenumerator"/>
    <n v="569832"/>
  </r>
  <r>
    <s v="2021-01-23T11:42:45.944+03:00"/>
    <s v="2021-01-23T11:59:58.056+03:00"/>
    <m/>
    <s v="نوره ضبع"/>
    <x v="1"/>
    <m/>
    <d v="2021-01-23T00:00:00"/>
    <s v="Dana"/>
    <s v="All"/>
    <s v="Yes"/>
    <n v="45"/>
    <s v="31-50 Years"/>
    <s v="Male"/>
    <s v="Married"/>
    <s v="IDP"/>
    <d v="2018-01-04T00:00:00"/>
    <n v="0"/>
    <n v="0"/>
    <s v="Yes"/>
    <n v="0"/>
    <n v="0"/>
    <n v="0"/>
    <s v="0"/>
    <n v="2"/>
    <s v="2"/>
    <n v="3"/>
    <n v="5"/>
    <n v="10"/>
    <n v="0"/>
    <n v="0"/>
    <n v="0"/>
    <n v="1000"/>
    <n v="90"/>
    <n v="-910"/>
    <s v="السلة الشهرية"/>
    <m/>
    <s v="Primary health care facility"/>
    <m/>
    <b v="1"/>
    <m/>
    <m/>
    <m/>
    <m/>
    <m/>
    <m/>
    <n v="60"/>
    <s v="Motorcycle"/>
    <m/>
    <s v="No"/>
    <s v="نقطة طبية"/>
    <s v="Inaccessible due to cost"/>
    <m/>
    <m/>
    <m/>
    <b v="1"/>
    <m/>
    <m/>
    <m/>
    <m/>
    <m/>
    <m/>
    <m/>
    <s v="No"/>
    <m/>
    <m/>
    <m/>
    <m/>
    <s v="No"/>
    <m/>
    <m/>
    <m/>
    <m/>
    <m/>
    <m/>
    <m/>
    <m/>
    <m/>
    <m/>
    <m/>
    <m/>
    <m/>
    <m/>
    <m/>
    <s v="Pediatric medicine Antibiotic"/>
    <m/>
    <b v="1"/>
    <m/>
    <b v="1"/>
    <m/>
    <m/>
    <m/>
    <m/>
    <s v="No"/>
    <s v="Cultural factors"/>
    <m/>
    <m/>
    <b v="1"/>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Sadness Anger Hopelessness"/>
    <m/>
    <b v="1"/>
    <b v="1"/>
    <m/>
    <m/>
    <m/>
    <m/>
    <m/>
    <b v="1"/>
    <m/>
    <m/>
    <m/>
    <m/>
    <m/>
    <m/>
    <m/>
    <m/>
    <m/>
    <s v="Children Adult Women"/>
    <b v="1"/>
    <m/>
    <b v="1"/>
    <m/>
    <s v="لانهم الفئة الاضعف"/>
    <s v="Prayer"/>
    <m/>
    <m/>
    <m/>
    <b v="1"/>
    <m/>
    <m/>
    <m/>
    <m/>
    <m/>
    <m/>
    <m/>
    <s v="Lack of awareness of the services"/>
    <m/>
    <m/>
    <m/>
    <m/>
    <b v="1"/>
    <m/>
    <m/>
    <m/>
    <m/>
    <s v="No"/>
    <s v="بسبب الثقافة "/>
    <s v="Educational services Skills building services"/>
    <m/>
    <b v="1"/>
    <b v="1"/>
    <m/>
    <m/>
    <m/>
    <m/>
    <m/>
    <s v="بسبب الوضع الثقافي"/>
    <s v="Educational services Skills building services"/>
    <m/>
    <b v="1"/>
    <b v="1"/>
    <m/>
    <m/>
    <m/>
    <m/>
    <m/>
    <s v="due to transportation issues / far distance of facilities"/>
    <s v="No"/>
    <s v="ثقافة العائلة"/>
    <s v="Kidnapping School dropout"/>
    <b v="1"/>
    <m/>
    <m/>
    <b v="1"/>
    <m/>
    <m/>
    <m/>
    <m/>
    <m/>
    <m/>
    <m/>
    <m/>
    <m/>
    <m/>
    <m/>
    <m/>
    <m/>
    <m/>
    <m/>
    <s v="Siblings"/>
    <m/>
    <b v="1"/>
    <m/>
    <m/>
    <m/>
    <m/>
    <m/>
    <m/>
    <m/>
    <m/>
    <m/>
    <m/>
    <m/>
    <m/>
    <s v="Quraan Entertainement activities Awareness / educational activities / psychosocial support"/>
    <m/>
    <b v="1"/>
    <m/>
    <m/>
    <b v="1"/>
    <b v="1"/>
    <m/>
    <m/>
    <m/>
    <s v="Orphans living in the community Children living on the street"/>
    <m/>
    <b v="1"/>
    <b v="1"/>
    <m/>
    <m/>
    <m/>
    <m/>
    <s v="No"/>
    <s v="Due to far distance / lack of transportations"/>
    <s v="Lack of transportation Security problems"/>
    <m/>
    <b v="1"/>
    <b v="1"/>
    <m/>
    <m/>
    <m/>
    <m/>
    <m/>
    <m/>
    <m/>
    <s v="No"/>
    <m/>
    <m/>
    <s v="No"/>
    <m/>
    <m/>
    <s v="No"/>
    <m/>
    <s v="uuid:8477ee58-524d-4451-9a10-3dbe8c93c829"/>
    <n v="73215830"/>
    <s v="8477ee58-524d-4451-9a10-3dbe8c93c829"/>
    <d v="2021-01-23T11:23:22"/>
    <n v="306"/>
    <m/>
    <n v="-1"/>
    <m/>
    <m/>
    <s v="202101191358"/>
    <n v="1033"/>
    <s v="nsenumerator"/>
    <n v="569832"/>
  </r>
  <r>
    <s v="2021-01-23T13:52:46.251+03:00"/>
    <s v="2021-01-23T14:01:29.681+03:00"/>
    <m/>
    <s v="نوره ضبع"/>
    <x v="1"/>
    <m/>
    <d v="2021-01-23T00:00:00"/>
    <s v="Dana"/>
    <s v="All"/>
    <s v="Yes"/>
    <n v="40"/>
    <s v="31-50 Years"/>
    <s v="Female"/>
    <s v="Married"/>
    <s v="IDP"/>
    <d v="2016-11-09T00:00:00"/>
    <n v="0"/>
    <n v="0"/>
    <s v="Yes"/>
    <n v="0"/>
    <n v="0"/>
    <n v="0"/>
    <s v="0"/>
    <n v="4"/>
    <s v="4"/>
    <n v="0"/>
    <n v="4"/>
    <n v="6"/>
    <n v="0"/>
    <n v="0"/>
    <n v="1"/>
    <n v="1200"/>
    <n v="300"/>
    <n v="-900"/>
    <s v="عمل الزوج "/>
    <m/>
    <s v="Primary health care facility"/>
    <m/>
    <b v="1"/>
    <m/>
    <m/>
    <m/>
    <m/>
    <m/>
    <m/>
    <n v="15"/>
    <s v="Walking"/>
    <m/>
    <s v="No"/>
    <s v="Everything is available"/>
    <s v="Inaccessible due to cost"/>
    <m/>
    <m/>
    <m/>
    <b v="1"/>
    <m/>
    <m/>
    <m/>
    <m/>
    <m/>
    <m/>
    <m/>
    <s v="No"/>
    <m/>
    <m/>
    <m/>
    <m/>
    <s v="No"/>
    <m/>
    <m/>
    <m/>
    <m/>
    <m/>
    <m/>
    <m/>
    <m/>
    <m/>
    <m/>
    <m/>
    <m/>
    <m/>
    <m/>
    <m/>
    <s v="Pediatric medicine Non communicable diseases (NCD) drugs (chronic, cardiac, diabetes, hyper-tension, asthma)"/>
    <b v="1"/>
    <b v="1"/>
    <m/>
    <m/>
    <m/>
    <m/>
    <m/>
    <m/>
    <s v="Yes"/>
    <m/>
    <m/>
    <m/>
    <m/>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Sadness moodwings Problems sleeping"/>
    <b v="1"/>
    <m/>
    <b v="1"/>
    <b v="1"/>
    <m/>
    <m/>
    <m/>
    <m/>
    <m/>
    <b v="1"/>
    <m/>
    <m/>
    <m/>
    <m/>
    <m/>
    <m/>
    <m/>
    <m/>
    <s v="Adult Women"/>
    <b v="1"/>
    <m/>
    <m/>
    <m/>
    <s v="الفئة الاطثر ضعف"/>
    <s v="Speaking to a family member Exercise Prayer"/>
    <b v="1"/>
    <m/>
    <b v="1"/>
    <b v="1"/>
    <m/>
    <m/>
    <m/>
    <m/>
    <m/>
    <m/>
    <m/>
    <s v="No obstacles"/>
    <m/>
    <m/>
    <m/>
    <m/>
    <m/>
    <m/>
    <m/>
    <b v="1"/>
    <m/>
    <s v="Yes"/>
    <m/>
    <s v="Educational services Skills building services"/>
    <m/>
    <b v="1"/>
    <b v="1"/>
    <m/>
    <m/>
    <m/>
    <m/>
    <m/>
    <s v="بسبب الوضع الثقافي"/>
    <s v="All services are accessible"/>
    <m/>
    <m/>
    <m/>
    <m/>
    <m/>
    <b v="1"/>
    <m/>
    <m/>
    <m/>
    <s v="No"/>
    <s v="بسبب الوضع الامني والمعتقدات"/>
    <s v="Kidnapping School dropout Psychological stress"/>
    <b v="1"/>
    <m/>
    <m/>
    <b v="1"/>
    <m/>
    <m/>
    <m/>
    <m/>
    <m/>
    <m/>
    <m/>
    <m/>
    <m/>
    <b v="1"/>
    <m/>
    <m/>
    <m/>
    <m/>
    <m/>
    <s v="Siblings Parents"/>
    <m/>
    <b v="1"/>
    <m/>
    <m/>
    <b v="1"/>
    <m/>
    <m/>
    <m/>
    <m/>
    <m/>
    <m/>
    <m/>
    <m/>
    <m/>
    <s v="Awareness / educational activities / psychosocial support Painting / re-creational activity Entertainement activities"/>
    <m/>
    <m/>
    <m/>
    <b v="1"/>
    <b v="1"/>
    <b v="1"/>
    <m/>
    <m/>
    <m/>
    <s v="Orphans living in the community Children separated from their parents"/>
    <b v="1"/>
    <m/>
    <b v="1"/>
    <m/>
    <m/>
    <m/>
    <m/>
    <s v="Yes"/>
    <m/>
    <s v="Security problems Lack of transportation"/>
    <m/>
    <b v="1"/>
    <b v="1"/>
    <m/>
    <m/>
    <m/>
    <m/>
    <m/>
    <m/>
    <m/>
    <s v="No"/>
    <m/>
    <m/>
    <m/>
    <m/>
    <m/>
    <s v="No"/>
    <m/>
    <s v="uuid:9cc6b1c1-03d5-416a-a0a3-adf1fed41b17"/>
    <n v="73215833"/>
    <s v="9cc6b1c1-03d5-416a-a0a3-adf1fed41b17"/>
    <d v="2021-01-23T11:23:23"/>
    <n v="307"/>
    <m/>
    <n v="-1"/>
    <m/>
    <m/>
    <s v="202101191358"/>
    <n v="523"/>
    <s v="nsenumerator"/>
    <n v="569832"/>
  </r>
  <r>
    <s v="2021-01-23T09:56:04.211+02:00"/>
    <s v="2021-01-23T13:26:51.517+02:00"/>
    <s v="0"/>
    <s v="ثناء الخلف"/>
    <x v="1"/>
    <m/>
    <d v="2021-01-23T00:00:00"/>
    <s v="Dana"/>
    <s v="All"/>
    <s v="Yes"/>
    <n v="34"/>
    <s v="31-50 Years"/>
    <s v="Female"/>
    <s v="Married"/>
    <s v="Host"/>
    <m/>
    <n v="0"/>
    <n v="0"/>
    <s v="Yes"/>
    <n v="0"/>
    <n v="0"/>
    <n v="1"/>
    <s v="1"/>
    <n v="1"/>
    <s v="2"/>
    <n v="0"/>
    <n v="2"/>
    <n v="4"/>
    <n v="0"/>
    <n v="0"/>
    <n v="1"/>
    <n v="1200"/>
    <n v="600"/>
    <n v="-600"/>
    <s v="عمل في محل ادوات منزليه"/>
    <m/>
    <s v="Hospital Primary health care facility Specialist services Emergency services-ambulance"/>
    <b v="1"/>
    <b v="1"/>
    <b v="1"/>
    <b v="1"/>
    <m/>
    <m/>
    <m/>
    <m/>
    <n v="15"/>
    <s v="Walking"/>
    <m/>
    <s v="Yes"/>
    <s v="Everything is available"/>
    <s v="Some types of medicines are not available in the market Inaccessible due to cost"/>
    <b v="1"/>
    <m/>
    <m/>
    <b v="1"/>
    <m/>
    <m/>
    <m/>
    <m/>
    <m/>
    <m/>
    <m/>
    <s v="No"/>
    <m/>
    <m/>
    <m/>
    <m/>
    <s v="No"/>
    <m/>
    <m/>
    <m/>
    <m/>
    <m/>
    <m/>
    <m/>
    <m/>
    <m/>
    <m/>
    <m/>
    <m/>
    <m/>
    <m/>
    <m/>
    <s v="Drugs are mostly available"/>
    <m/>
    <m/>
    <m/>
    <m/>
    <m/>
    <m/>
    <b v="1"/>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
    <b v="1"/>
    <b v="1"/>
    <m/>
    <m/>
    <b v="1"/>
    <m/>
    <m/>
    <m/>
    <b v="1"/>
    <b v="1"/>
    <m/>
    <n v="5"/>
    <s v="diverse"/>
    <s v="Yes"/>
    <m/>
    <s v="High food prices/no money to buy Child will not eat certain foods"/>
    <m/>
    <b v="1"/>
    <m/>
    <m/>
    <m/>
    <b v="1"/>
    <m/>
    <m/>
    <s v="Yes"/>
    <m/>
    <s v="Yes"/>
    <s v="High food prices/no money to buy"/>
    <b v="1"/>
    <m/>
    <m/>
    <m/>
    <m/>
    <m/>
    <s v="Do not know"/>
    <s v="No"/>
    <m/>
    <m/>
    <m/>
    <s v="0"/>
    <s v="0"/>
    <s v="No"/>
    <s v="No - no difficulty"/>
    <s v="No - no difficulty"/>
    <m/>
    <m/>
    <m/>
    <m/>
    <m/>
    <m/>
    <m/>
    <m/>
    <m/>
    <m/>
    <m/>
    <m/>
    <m/>
    <s v="moodwings Econimic Conflict within community"/>
    <m/>
    <m/>
    <m/>
    <b v="1"/>
    <b v="1"/>
    <m/>
    <m/>
    <m/>
    <m/>
    <m/>
    <b v="1"/>
    <m/>
    <m/>
    <m/>
    <m/>
    <m/>
    <m/>
    <m/>
    <s v="Adult Men"/>
    <m/>
    <b v="1"/>
    <m/>
    <m/>
    <s v="من اجل كسب المال"/>
    <s v="Smoking Speaking to a friend"/>
    <m/>
    <b v="1"/>
    <m/>
    <m/>
    <m/>
    <m/>
    <b v="1"/>
    <m/>
    <m/>
    <m/>
    <m/>
    <s v="Stigma Security"/>
    <b v="1"/>
    <b v="1"/>
    <m/>
    <m/>
    <m/>
    <m/>
    <m/>
    <m/>
    <m/>
    <s v="No"/>
    <s v="الوصمة وقلة الثقة باخرين"/>
    <s v="All services are accessible"/>
    <m/>
    <m/>
    <m/>
    <m/>
    <m/>
    <b v="1"/>
    <m/>
    <m/>
    <m/>
    <s v="Do not know"/>
    <m/>
    <m/>
    <m/>
    <m/>
    <m/>
    <m/>
    <b v="1"/>
    <m/>
    <m/>
    <s v="No"/>
    <s v="اختلاف الثقافات"/>
    <s v="Kidnapping School dropout Child labour"/>
    <b v="1"/>
    <m/>
    <m/>
    <b v="1"/>
    <b v="1"/>
    <m/>
    <m/>
    <m/>
    <m/>
    <m/>
    <m/>
    <m/>
    <m/>
    <m/>
    <m/>
    <m/>
    <m/>
    <m/>
    <s v="بيع الأغذية الجاهزة"/>
    <s v="Parents Relatives"/>
    <m/>
    <m/>
    <m/>
    <m/>
    <b v="1"/>
    <b v="1"/>
    <m/>
    <m/>
    <m/>
    <m/>
    <m/>
    <m/>
    <m/>
    <m/>
    <s v="Quraan Hand crafts Awareness / educational activities / psychosocial support"/>
    <m/>
    <b v="1"/>
    <b v="1"/>
    <m/>
    <b v="1"/>
    <m/>
    <m/>
    <m/>
    <m/>
    <s v="I don't know"/>
    <m/>
    <m/>
    <m/>
    <m/>
    <m/>
    <m/>
    <b v="1"/>
    <s v="Yes"/>
    <m/>
    <s v="Opening time not suitable for parents Lack of transportation"/>
    <m/>
    <m/>
    <b v="1"/>
    <b v="1"/>
    <m/>
    <m/>
    <m/>
    <m/>
    <m/>
    <m/>
    <s v="No"/>
    <m/>
    <m/>
    <m/>
    <m/>
    <m/>
    <s v="No"/>
    <m/>
    <s v="uuid:f917e9ea-9037-4b30-ac47-b6885f054215"/>
    <n v="73216061"/>
    <s v="f917e9ea-9037-4b30-ac47-b6885f054215"/>
    <d v="2021-01-23T11:28:53"/>
    <n v="308"/>
    <m/>
    <n v="-1"/>
    <m/>
    <m/>
    <s v="202101191358"/>
    <n v="12647"/>
    <s v="nsenumerator"/>
    <n v="569832"/>
  </r>
  <r>
    <s v="2021-01-23T10:20:04.358+02:00"/>
    <s v="2021-01-23T13:28:09.231+02:00"/>
    <s v="0"/>
    <s v="ثناء الخلف"/>
    <x v="1"/>
    <m/>
    <d v="2021-01-23T00:00:00"/>
    <s v="Dana"/>
    <s v="All"/>
    <s v="Yes"/>
    <n v="38"/>
    <s v="31-50 Years"/>
    <s v="Male"/>
    <s v="Married"/>
    <s v="IDP"/>
    <d v="2019-06-01T00:00:00"/>
    <n v="1"/>
    <n v="0"/>
    <s v="Yes"/>
    <n v="0"/>
    <n v="1"/>
    <n v="1"/>
    <s v="2"/>
    <n v="0"/>
    <s v="2"/>
    <n v="0"/>
    <n v="2"/>
    <n v="4"/>
    <n v="0"/>
    <n v="0"/>
    <n v="2"/>
    <n v="500"/>
    <n v="250"/>
    <n v="-250"/>
    <s v="عمل الزوج وعمال الزوجة"/>
    <m/>
    <s v="No services"/>
    <m/>
    <m/>
    <m/>
    <m/>
    <m/>
    <m/>
    <b v="1"/>
    <m/>
    <m/>
    <m/>
    <m/>
    <s v="Yes"/>
    <s v="نعم مخيم بعيد المخيم"/>
    <s v="Most types of medicines are not available in the market Inaccessible due to cost Other, specify"/>
    <m/>
    <b v="1"/>
    <m/>
    <b v="1"/>
    <m/>
    <m/>
    <m/>
    <b v="1"/>
    <m/>
    <m/>
    <s v="عدم توفر الأدوية في نقط الطبية"/>
    <s v="No"/>
    <m/>
    <m/>
    <m/>
    <m/>
    <s v="No"/>
    <m/>
    <m/>
    <m/>
    <m/>
    <m/>
    <m/>
    <m/>
    <m/>
    <m/>
    <m/>
    <m/>
    <m/>
    <m/>
    <m/>
    <m/>
    <s v="Antibiotic Pediatric medicine"/>
    <m/>
    <b v="1"/>
    <m/>
    <b v="1"/>
    <m/>
    <m/>
    <m/>
    <m/>
    <s v="No"/>
    <s v="Transportation issues Financial issues"/>
    <m/>
    <b v="1"/>
    <m/>
    <b v="1"/>
    <m/>
    <m/>
    <m/>
    <m/>
    <s v="Hospital for normal delivery"/>
    <m/>
    <m/>
    <m/>
    <m/>
    <m/>
    <b v="1"/>
    <m/>
    <m/>
    <m/>
    <m/>
    <m/>
    <m/>
    <m/>
    <m/>
    <m/>
    <m/>
    <m/>
    <m/>
    <m/>
    <m/>
    <m/>
    <m/>
    <m/>
    <s v="Yes – I have"/>
    <s v="Regular"/>
    <s v="Monthly"/>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not divers"/>
    <s v="Cereals or tubers (maize, porridge, rice, pasta, bread, rice, bulger, frikeh, kaak, pasta, indomy (noodles), manakish, thick grain-based porridge, potatoes, etc) Legumes and nuts e.g. hommos, fouls, beans, chick peas, lentils"/>
    <b v="1"/>
    <b v="1"/>
    <m/>
    <m/>
    <m/>
    <m/>
    <m/>
    <m/>
    <m/>
    <m/>
    <m/>
    <n v="2"/>
    <s v="not divers"/>
    <s v="No"/>
    <s v="حليب ثدي يكفي"/>
    <s v="High food prices/no money to buy Market is too far"/>
    <m/>
    <b v="1"/>
    <b v="1"/>
    <m/>
    <m/>
    <m/>
    <m/>
    <m/>
    <s v="Yes"/>
    <m/>
    <s v="Yes"/>
    <s v="High food prices/no money to buy Market is too far Market is not safe"/>
    <b v="1"/>
    <b v="1"/>
    <b v="1"/>
    <m/>
    <m/>
    <m/>
    <s v="Yes"/>
    <s v="Yes"/>
    <m/>
    <m/>
    <m/>
    <s v="1"/>
    <s v="1"/>
    <s v="No"/>
    <s v="No - no difficulty"/>
    <s v="No - no difficulty"/>
    <m/>
    <m/>
    <m/>
    <m/>
    <m/>
    <m/>
    <m/>
    <m/>
    <m/>
    <m/>
    <m/>
    <m/>
    <m/>
    <s v="Fear Sadness moodwings Econimic Anxiety Family conflict Hopelessness"/>
    <b v="1"/>
    <m/>
    <b v="1"/>
    <b v="1"/>
    <b v="1"/>
    <b v="1"/>
    <b v="1"/>
    <m/>
    <b v="1"/>
    <m/>
    <m/>
    <m/>
    <m/>
    <m/>
    <m/>
    <m/>
    <m/>
    <m/>
    <s v="Adult Women Children"/>
    <b v="1"/>
    <m/>
    <b v="1"/>
    <m/>
    <s v="الزوجه نتيجةتعدد الزوجات والاطفال عدم توفر مأوى مناسب"/>
    <s v="Speaking to a family member Prayer Withdrawal/Isolation"/>
    <b v="1"/>
    <m/>
    <m/>
    <b v="1"/>
    <m/>
    <m/>
    <m/>
    <m/>
    <b v="1"/>
    <m/>
    <m/>
    <s v="Availability Security Stigma"/>
    <b v="1"/>
    <b v="1"/>
    <m/>
    <b v="1"/>
    <m/>
    <m/>
    <m/>
    <m/>
    <m/>
    <s v="Maybe"/>
    <m/>
    <s v="Health services Educational services Extracurricular activities/women &amp; girls centers"/>
    <b v="1"/>
    <b v="1"/>
    <m/>
    <b v="1"/>
    <m/>
    <m/>
    <m/>
    <m/>
    <s v="Due to transportation issues / far distance of facilities"/>
    <s v="Health services Educational services Skills building services Extracurricular activities/women &amp; girls centers"/>
    <b v="1"/>
    <b v="1"/>
    <b v="1"/>
    <b v="1"/>
    <m/>
    <m/>
    <m/>
    <m/>
    <s v="due to cultural factors / Father or husband does not allow them"/>
    <s v="No"/>
    <s v="قلة الأمان"/>
    <s v="Hired by armed groups School dropout Child labour Neglect Physical abuse Begging"/>
    <m/>
    <b v="1"/>
    <m/>
    <b v="1"/>
    <b v="1"/>
    <b v="1"/>
    <m/>
    <b v="1"/>
    <b v="1"/>
    <m/>
    <m/>
    <m/>
    <m/>
    <m/>
    <m/>
    <m/>
    <m/>
    <m/>
    <s v="جمع النفايات"/>
    <s v="Parents"/>
    <m/>
    <m/>
    <m/>
    <m/>
    <b v="1"/>
    <m/>
    <m/>
    <m/>
    <m/>
    <m/>
    <m/>
    <m/>
    <m/>
    <m/>
    <s v="Hand crafts Other"/>
    <m/>
    <m/>
    <b v="1"/>
    <m/>
    <m/>
    <m/>
    <b v="1"/>
    <m/>
    <s v="وجود مراكز لتعلم الاطفال"/>
    <s v="I don't know"/>
    <m/>
    <m/>
    <m/>
    <m/>
    <m/>
    <m/>
    <b v="1"/>
    <s v="No"/>
    <s v="Too young to enroll in school"/>
    <s v="No services"/>
    <m/>
    <m/>
    <m/>
    <m/>
    <m/>
    <b v="1"/>
    <m/>
    <m/>
    <m/>
    <m/>
    <s v="No"/>
    <m/>
    <m/>
    <m/>
    <m/>
    <m/>
    <s v="No"/>
    <m/>
    <s v="uuid:3fb8a993-ef45-41dd-b9ec-33db8627a412"/>
    <n v="73216062"/>
    <s v="3fb8a993-ef45-41dd-b9ec-33db8627a412"/>
    <d v="2021-01-23T11:28:54"/>
    <n v="309"/>
    <m/>
    <n v="-1"/>
    <m/>
    <m/>
    <s v="202101191358"/>
    <n v="11285"/>
    <s v="nsenumerator"/>
    <n v="569832"/>
  </r>
  <r>
    <s v="2021-01-23T10:47:28.008+02:00"/>
    <s v="2021-01-23T13:26:58.145+02:00"/>
    <s v="0"/>
    <s v="ثناء الخلف"/>
    <x v="1"/>
    <m/>
    <d v="2021-01-23T00:00:00"/>
    <s v="Dana"/>
    <s v="All"/>
    <s v="Yes"/>
    <n v="33"/>
    <s v="31-50 Years"/>
    <s v="Male"/>
    <s v="Married"/>
    <s v="IDP"/>
    <d v="2019-02-01T00:00:00"/>
    <n v="1"/>
    <n v="1"/>
    <s v="Yes"/>
    <n v="0"/>
    <n v="1"/>
    <n v="2"/>
    <s v="3"/>
    <n v="4"/>
    <s v="7"/>
    <n v="0"/>
    <n v="7"/>
    <n v="10"/>
    <n v="1"/>
    <n v="0"/>
    <n v="1"/>
    <n v="1000"/>
    <n v="500"/>
    <n v="-500"/>
    <s v="عمل الزوج وعمال الاطفال"/>
    <m/>
    <s v="No services"/>
    <m/>
    <m/>
    <m/>
    <m/>
    <m/>
    <m/>
    <b v="1"/>
    <m/>
    <m/>
    <m/>
    <m/>
    <s v="No"/>
    <s v="نقطة طبية ثابتة في المخيم"/>
    <s v="Most types of medicines are not available in the market Inaccessible due to cost Inaccessible due to transport or other logistical reason"/>
    <m/>
    <b v="1"/>
    <m/>
    <b v="1"/>
    <m/>
    <b v="1"/>
    <m/>
    <m/>
    <m/>
    <m/>
    <m/>
    <s v="Yes"/>
    <s v="Yes"/>
    <s v="تحدث عن مرض اللشمانيا"/>
    <s v="Do not know"/>
    <m/>
    <s v="Yes"/>
    <s v="No"/>
    <s v="Far distance"/>
    <m/>
    <m/>
    <m/>
    <m/>
    <m/>
    <m/>
    <m/>
    <m/>
    <m/>
    <m/>
    <m/>
    <m/>
    <m/>
    <s v="Pediatric medicine Antibiotic"/>
    <m/>
    <b v="1"/>
    <m/>
    <b v="1"/>
    <m/>
    <m/>
    <m/>
    <m/>
    <s v="No"/>
    <s v="Financial issues Transportation issues No services available"/>
    <m/>
    <b v="1"/>
    <m/>
    <b v="1"/>
    <b v="1"/>
    <m/>
    <m/>
    <m/>
    <s v="At home with traditional midwife or non-professional"/>
    <m/>
    <m/>
    <b v="1"/>
    <m/>
    <m/>
    <m/>
    <m/>
    <m/>
    <m/>
    <m/>
    <s v="Access and transportaion challenges"/>
    <m/>
    <m/>
    <m/>
    <m/>
    <m/>
    <m/>
    <m/>
    <m/>
    <m/>
    <m/>
    <m/>
    <m/>
    <s v="No – there is nothing like this in my community"/>
    <m/>
    <m/>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not divers"/>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diverse"/>
    <s v="Yes"/>
    <m/>
    <s v="High food prices/no money to buy Market is too far Market is not safe"/>
    <m/>
    <b v="1"/>
    <b v="1"/>
    <b v="1"/>
    <m/>
    <m/>
    <m/>
    <m/>
    <s v="Yes"/>
    <m/>
    <s v="Yes"/>
    <s v="High food prices/no money to buy Market is too far Food is not available"/>
    <b v="1"/>
    <b v="1"/>
    <m/>
    <b v="1"/>
    <m/>
    <m/>
    <s v="No – this service is not available"/>
    <s v="No"/>
    <m/>
    <m/>
    <m/>
    <s v="1"/>
    <s v="1"/>
    <s v="No"/>
    <s v="Yes – some difficulty"/>
    <s v="No - no difficulty"/>
    <s v="No – it's a minor injury"/>
    <s v="No"/>
    <m/>
    <m/>
    <m/>
    <m/>
    <m/>
    <m/>
    <m/>
    <m/>
    <m/>
    <s v="No, but we need one"/>
    <m/>
    <s v="Fear Anger moodwings Econimic Anxiety Changes in Appetite Inability to carry out work or daily tasks"/>
    <b v="1"/>
    <b v="1"/>
    <m/>
    <b v="1"/>
    <b v="1"/>
    <b v="1"/>
    <m/>
    <b v="1"/>
    <m/>
    <m/>
    <m/>
    <b v="1"/>
    <m/>
    <m/>
    <m/>
    <m/>
    <m/>
    <m/>
    <s v="Adult Women Children"/>
    <b v="1"/>
    <m/>
    <b v="1"/>
    <m/>
    <s v="الاطفال يعانون من عمالة الأطفال الام لاتوجد أماكن مخصصة للمرأة للتخفيف الضغط النفسي"/>
    <s v="Speaking to a family member Withdrawal/Isolation"/>
    <b v="1"/>
    <m/>
    <m/>
    <m/>
    <m/>
    <m/>
    <m/>
    <m/>
    <b v="1"/>
    <m/>
    <m/>
    <s v="Accessibility Security Lack of awareness of the services"/>
    <m/>
    <b v="1"/>
    <b v="1"/>
    <m/>
    <b v="1"/>
    <m/>
    <m/>
    <m/>
    <m/>
    <s v="Maybe"/>
    <m/>
    <s v="Health services Skills building services Extracurricular activities/women &amp; girls centers"/>
    <b v="1"/>
    <m/>
    <b v="1"/>
    <b v="1"/>
    <m/>
    <m/>
    <m/>
    <m/>
    <s v="Due to transportation issues / far distance of facilities"/>
    <s v="Health services Educational services Skills building services Extracurricular activities/women &amp; girls centers"/>
    <b v="1"/>
    <b v="1"/>
    <b v="1"/>
    <b v="1"/>
    <m/>
    <m/>
    <m/>
    <m/>
    <m/>
    <s v="No"/>
    <s v="العادات والتقاليد"/>
    <s v="Early marriage Physical abuse Neglect Begging Child labour School dropout Desire to join armed groups Kidnapping"/>
    <b v="1"/>
    <m/>
    <b v="1"/>
    <b v="1"/>
    <b v="1"/>
    <b v="1"/>
    <b v="1"/>
    <b v="1"/>
    <b v="1"/>
    <m/>
    <m/>
    <m/>
    <m/>
    <m/>
    <m/>
    <m/>
    <m/>
    <m/>
    <s v="عمال صيانة"/>
    <s v="Neighbours"/>
    <m/>
    <m/>
    <b v="1"/>
    <m/>
    <m/>
    <m/>
    <m/>
    <m/>
    <m/>
    <m/>
    <m/>
    <m/>
    <m/>
    <m/>
    <s v="Awareness / educational activities / psychosocial support Entertainement activities Hand crafts Painting / re-creational activity"/>
    <m/>
    <m/>
    <b v="1"/>
    <b v="1"/>
    <b v="1"/>
    <b v="1"/>
    <m/>
    <m/>
    <m/>
    <s v="Child-headed households Orphans living in the community"/>
    <m/>
    <m/>
    <b v="1"/>
    <b v="1"/>
    <m/>
    <m/>
    <m/>
    <s v="No"/>
    <s v="Children work to support their families"/>
    <s v="No services"/>
    <m/>
    <m/>
    <m/>
    <m/>
    <m/>
    <b v="1"/>
    <m/>
    <m/>
    <m/>
    <m/>
    <s v="Yes"/>
    <n v="5"/>
    <s v="العزلة"/>
    <m/>
    <m/>
    <m/>
    <s v="Yes"/>
    <s v="بسبب مساعده الاهل في الدخل"/>
    <s v="uuid:e5b48099-4444-401b-9e23-9823e10109ec"/>
    <n v="73216063"/>
    <s v="e5b48099-4444-401b-9e23-9823e10109ec"/>
    <d v="2021-01-23T11:28:55"/>
    <n v="310"/>
    <m/>
    <n v="-1"/>
    <m/>
    <m/>
    <s v="202101191358"/>
    <n v="9570"/>
    <s v="nsenumerator"/>
    <n v="569832"/>
  </r>
  <r>
    <s v="2021-01-23T10:25:10.732+03:00"/>
    <s v="2021-01-23T10:51:19.280+03:00"/>
    <m/>
    <s v="محمد الحسن "/>
    <x v="1"/>
    <m/>
    <d v="2021-01-23T00:00:00"/>
    <s v="Dana"/>
    <s v="All"/>
    <s v="Yes"/>
    <n v="27"/>
    <s v="18-30 Years"/>
    <s v="Female"/>
    <s v="Married"/>
    <s v="IDP"/>
    <d v="2017-11-12T00:00:00"/>
    <n v="0"/>
    <n v="1"/>
    <s v="Yes"/>
    <n v="0"/>
    <n v="1"/>
    <n v="1"/>
    <s v="2"/>
    <n v="0"/>
    <s v="2"/>
    <n v="0"/>
    <n v="2"/>
    <n v="5"/>
    <n v="1"/>
    <n v="0"/>
    <n v="1"/>
    <n v="1500"/>
    <n v="350"/>
    <n v="-1150"/>
    <s v="بقالية صغيرة"/>
    <m/>
    <s v="No services"/>
    <m/>
    <m/>
    <m/>
    <m/>
    <m/>
    <m/>
    <b v="1"/>
    <m/>
    <m/>
    <m/>
    <m/>
    <s v="No"/>
    <s v="نقطة طبية "/>
    <s v="Inaccessible due to cost Inaccessible due to transport or other logistical reason"/>
    <m/>
    <m/>
    <m/>
    <b v="1"/>
    <m/>
    <b v="1"/>
    <m/>
    <m/>
    <m/>
    <m/>
    <m/>
    <s v="No"/>
    <m/>
    <m/>
    <m/>
    <m/>
    <s v="No"/>
    <m/>
    <m/>
    <m/>
    <m/>
    <m/>
    <m/>
    <m/>
    <m/>
    <m/>
    <m/>
    <m/>
    <m/>
    <m/>
    <m/>
    <m/>
    <s v="Antibiotic Non communicable diseases (NCD) drugs (chronic, cardiac, diabetes, hyper-tension, asthma)"/>
    <b v="1"/>
    <m/>
    <m/>
    <b v="1"/>
    <m/>
    <m/>
    <m/>
    <m/>
    <s v="No"/>
    <s v="Financial issues Transportation issues"/>
    <m/>
    <b v="1"/>
    <m/>
    <b v="1"/>
    <m/>
    <m/>
    <m/>
    <m/>
    <s v="At home with skilled birth attendant"/>
    <m/>
    <b v="1"/>
    <m/>
    <m/>
    <m/>
    <m/>
    <m/>
    <m/>
    <m/>
    <m/>
    <s v="عدم الرغبة بلذهاب إلى المستشفى "/>
    <m/>
    <m/>
    <m/>
    <m/>
    <m/>
    <m/>
    <m/>
    <m/>
    <m/>
    <m/>
    <m/>
    <m/>
    <s v="No – there is nothing like this in my community"/>
    <m/>
    <m/>
    <m/>
    <m/>
    <m/>
    <m/>
    <m/>
    <m/>
    <m/>
    <m/>
    <m/>
    <m/>
    <m/>
    <m/>
    <m/>
    <m/>
    <m/>
    <s v="Legumes and nuts e.g. hommos, fouls, beans, chick peas, lentils"/>
    <m/>
    <b v="1"/>
    <m/>
    <m/>
    <m/>
    <m/>
    <m/>
    <m/>
    <m/>
    <m/>
    <m/>
    <n v="1"/>
    <s v="not divers"/>
    <s v="Yes"/>
    <m/>
    <s v="High food prices/no money to buy"/>
    <m/>
    <b v="1"/>
    <m/>
    <m/>
    <m/>
    <m/>
    <m/>
    <m/>
    <s v="Yes"/>
    <m/>
    <s v="Yes"/>
    <s v="High food prices/no money to buy Market is too far"/>
    <b v="1"/>
    <b v="1"/>
    <m/>
    <m/>
    <m/>
    <m/>
    <s v="No – this service is not available"/>
    <s v="No"/>
    <m/>
    <m/>
    <m/>
    <s v="1"/>
    <s v="0"/>
    <s v="Yes"/>
    <m/>
    <m/>
    <s v="Yes, - high severity (highly impacting daily activities)"/>
    <s v="No"/>
    <m/>
    <m/>
    <m/>
    <m/>
    <m/>
    <m/>
    <m/>
    <m/>
    <m/>
    <s v="No, but we need one"/>
    <m/>
    <s v="Fear Anger Sadness Econimic Anxiety Family conflict Hopelessness Inability to carry out work or daily tasks"/>
    <b v="1"/>
    <b v="1"/>
    <b v="1"/>
    <m/>
    <b v="1"/>
    <b v="1"/>
    <b v="1"/>
    <m/>
    <b v="1"/>
    <m/>
    <m/>
    <b v="1"/>
    <m/>
    <m/>
    <m/>
    <m/>
    <m/>
    <m/>
    <s v="Adult Men Elderly"/>
    <m/>
    <b v="1"/>
    <m/>
    <b v="1"/>
    <s v="بسبب الحرب والأوضاع الصعبة والمعاناة الدائمة "/>
    <s v="Prayer Speaking to a friend"/>
    <m/>
    <b v="1"/>
    <m/>
    <b v="1"/>
    <m/>
    <m/>
    <m/>
    <m/>
    <m/>
    <m/>
    <m/>
    <s v="Lack of awareness of the services Stigma"/>
    <b v="1"/>
    <m/>
    <m/>
    <m/>
    <b v="1"/>
    <m/>
    <m/>
    <m/>
    <m/>
    <s v="Yes"/>
    <m/>
    <s v="Health services Educational services Skills building services"/>
    <b v="1"/>
    <b v="1"/>
    <b v="1"/>
    <m/>
    <m/>
    <m/>
    <m/>
    <m/>
    <s v="Due to transportation issues / far distance of facilities"/>
    <s v="Health services Educational services Skills building services Extracurricular activities/women &amp; girls centers"/>
    <b v="1"/>
    <b v="1"/>
    <b v="1"/>
    <b v="1"/>
    <m/>
    <m/>
    <m/>
    <m/>
    <s v="due to lack of security"/>
    <s v="No"/>
    <s v="قلة الامان "/>
    <s v="School dropout Begging Physical abuse Neglect Physical or psychological disabilities due to the war Psychological stress"/>
    <m/>
    <m/>
    <m/>
    <b v="1"/>
    <m/>
    <b v="1"/>
    <m/>
    <b v="1"/>
    <b v="1"/>
    <m/>
    <m/>
    <m/>
    <b v="1"/>
    <b v="1"/>
    <m/>
    <m/>
    <m/>
    <m/>
    <m/>
    <s v="Siblings Religious leaders Community/social workers"/>
    <b v="1"/>
    <b v="1"/>
    <m/>
    <m/>
    <m/>
    <m/>
    <m/>
    <b v="1"/>
    <m/>
    <m/>
    <m/>
    <m/>
    <m/>
    <m/>
    <s v="Painting / re-creational activity Awareness / educational activities / psychosocial support Entertainement activities Quraan"/>
    <m/>
    <b v="1"/>
    <m/>
    <b v="1"/>
    <b v="1"/>
    <b v="1"/>
    <m/>
    <m/>
    <m/>
    <s v="Child-headed households Children living on the street Children separated from their parents"/>
    <b v="1"/>
    <b v="1"/>
    <m/>
    <b v="1"/>
    <m/>
    <m/>
    <m/>
    <s v="Yes"/>
    <m/>
    <s v="Lack of transportation Lack of awareness Security problems"/>
    <b v="1"/>
    <b v="1"/>
    <b v="1"/>
    <m/>
    <m/>
    <m/>
    <m/>
    <m/>
    <m/>
    <m/>
    <s v="No"/>
    <m/>
    <m/>
    <m/>
    <m/>
    <m/>
    <s v="No"/>
    <m/>
    <s v="uuid:3f397adb-8843-4796-9fd2-d84dc7729786"/>
    <n v="73216124"/>
    <s v="3f397adb-8843-4796-9fd2-d84dc7729786"/>
    <d v="2021-01-23T11:31:30"/>
    <n v="311"/>
    <m/>
    <n v="-1"/>
    <m/>
    <m/>
    <s v="202101191358"/>
    <n v="1569"/>
    <s v="nsenumerator"/>
    <n v="569832"/>
  </r>
  <r>
    <s v="2021-01-23T10:59:18.294+03:00"/>
    <s v="2021-01-23T11:27:27.306+03:00"/>
    <m/>
    <s v="محمد الحسن "/>
    <x v="1"/>
    <m/>
    <d v="2021-01-23T00:00:00"/>
    <s v="Dana"/>
    <s v="All"/>
    <s v="Yes"/>
    <n v="30"/>
    <s v="18-30 Years"/>
    <s v="Female"/>
    <s v="Married"/>
    <s v="IDP"/>
    <d v="2018-01-01T00:00:00"/>
    <n v="1"/>
    <n v="0"/>
    <s v="Yes"/>
    <n v="0"/>
    <n v="1"/>
    <n v="2"/>
    <s v="3"/>
    <n v="0"/>
    <s v="3"/>
    <n v="0"/>
    <n v="3"/>
    <n v="5"/>
    <n v="0"/>
    <n v="0"/>
    <n v="1"/>
    <n v="1500"/>
    <n v="500"/>
    <n v="-1000"/>
    <s v="بسطة ادوات منزلية "/>
    <m/>
    <s v="No services"/>
    <m/>
    <m/>
    <m/>
    <m/>
    <m/>
    <m/>
    <b v="1"/>
    <m/>
    <m/>
    <m/>
    <m/>
    <s v="No"/>
    <s v="نقطة طبية "/>
    <s v="Inaccessible due to cost Inaccessible due to transport or other logistical reason"/>
    <m/>
    <m/>
    <m/>
    <b v="1"/>
    <m/>
    <b v="1"/>
    <m/>
    <m/>
    <m/>
    <m/>
    <m/>
    <s v="Yes"/>
    <s v="No"/>
    <m/>
    <s v="No"/>
    <m/>
    <s v="No"/>
    <m/>
    <m/>
    <m/>
    <m/>
    <m/>
    <m/>
    <m/>
    <m/>
    <m/>
    <m/>
    <m/>
    <m/>
    <m/>
    <m/>
    <m/>
    <s v="Antibiotic Non communicable diseases (NCD) drugs (chronic, cardiac, diabetes, hyper-tension, asthma) Pediatric medicine"/>
    <b v="1"/>
    <b v="1"/>
    <m/>
    <b v="1"/>
    <m/>
    <m/>
    <m/>
    <m/>
    <s v="No"/>
    <s v="Transportation issues Financial issues Cultural factors"/>
    <m/>
    <b v="1"/>
    <b v="1"/>
    <b v="1"/>
    <m/>
    <m/>
    <m/>
    <m/>
    <s v="At home with skilled birth attendant"/>
    <m/>
    <b v="1"/>
    <m/>
    <m/>
    <m/>
    <m/>
    <m/>
    <m/>
    <m/>
    <m/>
    <s v="عدم الرغبة بلذهاب إلى المستشفى "/>
    <m/>
    <m/>
    <m/>
    <m/>
    <m/>
    <m/>
    <m/>
    <m/>
    <m/>
    <m/>
    <m/>
    <m/>
    <s v="Yes – I have"/>
    <s v="One Time"/>
    <m/>
    <m/>
    <s v="Legumes and nuts e.g. hommos, fouls, beans, chick peas, lentils"/>
    <m/>
    <b v="1"/>
    <m/>
    <m/>
    <m/>
    <m/>
    <m/>
    <m/>
    <m/>
    <m/>
    <m/>
    <n v="1"/>
    <s v="not divers"/>
    <s v="Legumes and nuts e.g. hommos, fouls, beans, chick peas, lentils"/>
    <m/>
    <b v="1"/>
    <m/>
    <m/>
    <m/>
    <m/>
    <m/>
    <m/>
    <m/>
    <m/>
    <m/>
    <n v="1"/>
    <s v="not divers"/>
    <s v="Yes"/>
    <m/>
    <s v="Market is too far High food prices/no money to buy"/>
    <m/>
    <b v="1"/>
    <b v="1"/>
    <m/>
    <m/>
    <m/>
    <m/>
    <m/>
    <s v="Yes"/>
    <m/>
    <s v="Yes"/>
    <s v="High food prices/no money to buy Market is too far"/>
    <b v="1"/>
    <b v="1"/>
    <m/>
    <m/>
    <m/>
    <m/>
    <s v="No – this service is not available"/>
    <s v="No"/>
    <m/>
    <m/>
    <m/>
    <s v="1"/>
    <s v="1"/>
    <s v="No"/>
    <s v="No - no difficulty"/>
    <s v="No - no difficulty"/>
    <m/>
    <m/>
    <m/>
    <m/>
    <m/>
    <m/>
    <m/>
    <m/>
    <m/>
    <m/>
    <m/>
    <m/>
    <m/>
    <s v="Fear Anger Sadness Anxiety Econimic Family conflict Inability to carry out work or daily tasks Hopelessness"/>
    <b v="1"/>
    <b v="1"/>
    <b v="1"/>
    <m/>
    <b v="1"/>
    <b v="1"/>
    <b v="1"/>
    <m/>
    <b v="1"/>
    <m/>
    <m/>
    <b v="1"/>
    <m/>
    <m/>
    <m/>
    <m/>
    <m/>
    <m/>
    <s v="Adult Men"/>
    <m/>
    <b v="1"/>
    <m/>
    <m/>
    <s v="بسبب قلة العمل والمعاناة الدائمة "/>
    <s v="Prayer Speaking to a friend"/>
    <m/>
    <b v="1"/>
    <m/>
    <b v="1"/>
    <m/>
    <m/>
    <m/>
    <m/>
    <m/>
    <m/>
    <m/>
    <s v="Lack of awareness of the services Stigma"/>
    <b v="1"/>
    <m/>
    <m/>
    <m/>
    <b v="1"/>
    <m/>
    <m/>
    <m/>
    <m/>
    <s v="Yes"/>
    <m/>
    <s v="Health services Educational services Skills building services"/>
    <b v="1"/>
    <b v="1"/>
    <b v="1"/>
    <m/>
    <m/>
    <m/>
    <m/>
    <m/>
    <s v="Due to lack of security"/>
    <s v="Health services Educational services Skills building services Extracurricular activities/women &amp; girls centers"/>
    <b v="1"/>
    <b v="1"/>
    <b v="1"/>
    <b v="1"/>
    <m/>
    <m/>
    <m/>
    <m/>
    <s v="due to lack of security"/>
    <s v="No"/>
    <s v="قلة الامان والعوامل الثقافية "/>
    <s v="School dropout Begging Early marriage Physical abuse Neglect Sexual abuse"/>
    <m/>
    <m/>
    <m/>
    <b v="1"/>
    <m/>
    <b v="1"/>
    <b v="1"/>
    <b v="1"/>
    <b v="1"/>
    <b v="1"/>
    <m/>
    <m/>
    <m/>
    <m/>
    <m/>
    <m/>
    <m/>
    <m/>
    <m/>
    <s v="Religious leaders Siblings Community/social workers Women and Child support centers"/>
    <b v="1"/>
    <b v="1"/>
    <m/>
    <m/>
    <m/>
    <m/>
    <m/>
    <b v="1"/>
    <m/>
    <b v="1"/>
    <m/>
    <m/>
    <m/>
    <m/>
    <s v="Awareness / educational activities / psychosocial support Entertainement activities Sport activity Quraan"/>
    <b v="1"/>
    <b v="1"/>
    <m/>
    <m/>
    <b v="1"/>
    <b v="1"/>
    <m/>
    <m/>
    <m/>
    <s v="Children separated from their parents Children living on the street"/>
    <b v="1"/>
    <b v="1"/>
    <m/>
    <m/>
    <m/>
    <m/>
    <m/>
    <s v="Yes"/>
    <m/>
    <s v="Lack of transportation"/>
    <m/>
    <m/>
    <b v="1"/>
    <m/>
    <m/>
    <m/>
    <m/>
    <m/>
    <m/>
    <m/>
    <s v="No"/>
    <m/>
    <m/>
    <m/>
    <m/>
    <m/>
    <s v="No"/>
    <m/>
    <s v="uuid:6e8fbfd8-6850-4787-a0f1-55d484139d8d"/>
    <n v="73216125"/>
    <s v="6e8fbfd8-6850-4787-a0f1-55d484139d8d"/>
    <d v="2021-01-23T11:31:32"/>
    <n v="312"/>
    <m/>
    <n v="-1"/>
    <m/>
    <m/>
    <s v="202101191358"/>
    <n v="1689"/>
    <s v="nsenumerator"/>
    <n v="569832"/>
  </r>
  <r>
    <s v="2021-01-23T12:02:12.017+03:00"/>
    <s v="2021-01-23T12:18:35.553+03:00"/>
    <m/>
    <s v="محمد الحسن "/>
    <x v="1"/>
    <m/>
    <d v="2021-01-23T00:00:00"/>
    <s v="Dana"/>
    <s v="All"/>
    <s v="Yes"/>
    <n v="27"/>
    <s v="18-30 Years"/>
    <s v="Female"/>
    <s v="Married"/>
    <s v="Host"/>
    <m/>
    <n v="0"/>
    <n v="0"/>
    <s v="No"/>
    <m/>
    <m/>
    <m/>
    <m/>
    <m/>
    <m/>
    <m/>
    <m/>
    <n v="2"/>
    <n v="0"/>
    <m/>
    <n v="1"/>
    <n v="2000"/>
    <n v="800"/>
    <n v="-1200"/>
    <s v="عامل ورشة"/>
    <m/>
    <s v="Primary health care facility Hospital Specialist services Emergency services-ambulance"/>
    <b v="1"/>
    <b v="1"/>
    <b v="1"/>
    <b v="1"/>
    <m/>
    <m/>
    <m/>
    <m/>
    <n v="15"/>
    <s v="Walking"/>
    <m/>
    <s v="Yes"/>
    <s v="Do not know"/>
    <s v="Inaccessible due to cost Some types of medicines are not available in the market"/>
    <b v="1"/>
    <m/>
    <m/>
    <b v="1"/>
    <m/>
    <m/>
    <m/>
    <m/>
    <m/>
    <m/>
    <m/>
    <s v="Yes"/>
    <s v="No"/>
    <m/>
    <s v="No"/>
    <m/>
    <s v="No"/>
    <m/>
    <m/>
    <m/>
    <m/>
    <m/>
    <m/>
    <m/>
    <m/>
    <m/>
    <m/>
    <m/>
    <m/>
    <m/>
    <m/>
    <m/>
    <s v="Non communicable diseases (NCD) drugs (chronic, cardiac, diabetes, hyper-tension, asthma) Pediatric medicine Antibiotic"/>
    <b v="1"/>
    <b v="1"/>
    <m/>
    <b v="1"/>
    <m/>
    <m/>
    <m/>
    <m/>
    <s v="Yes"/>
    <m/>
    <m/>
    <m/>
    <m/>
    <m/>
    <m/>
    <m/>
    <m/>
    <m/>
    <s v="Public primary health care facility"/>
    <m/>
    <m/>
    <m/>
    <b v="1"/>
    <m/>
    <m/>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Anger Sadness Econimic Anxiety Family conflict Hopelessness"/>
    <b v="1"/>
    <b v="1"/>
    <b v="1"/>
    <m/>
    <b v="1"/>
    <b v="1"/>
    <b v="1"/>
    <m/>
    <b v="1"/>
    <m/>
    <m/>
    <m/>
    <m/>
    <m/>
    <m/>
    <m/>
    <m/>
    <m/>
    <s v="Adult Men"/>
    <m/>
    <b v="1"/>
    <m/>
    <m/>
    <s v="ضيف الاحوال المعيشية "/>
    <s v="Speaking to a friend Prayer"/>
    <m/>
    <b v="1"/>
    <m/>
    <b v="1"/>
    <m/>
    <m/>
    <m/>
    <m/>
    <m/>
    <m/>
    <m/>
    <s v="Stigma Lack of awareness of the services"/>
    <b v="1"/>
    <m/>
    <m/>
    <m/>
    <b v="1"/>
    <m/>
    <m/>
    <m/>
    <m/>
    <s v="Yes"/>
    <m/>
    <s v="All services are accessible"/>
    <m/>
    <m/>
    <m/>
    <m/>
    <m/>
    <b v="1"/>
    <m/>
    <m/>
    <m/>
    <s v="All services are accessible"/>
    <m/>
    <m/>
    <m/>
    <m/>
    <m/>
    <b v="1"/>
    <m/>
    <m/>
    <m/>
    <s v="Yes"/>
    <m/>
    <s v="Neglect Physical abuse Physical or psychological disabilities due to the war Psychological stress"/>
    <m/>
    <m/>
    <m/>
    <m/>
    <m/>
    <m/>
    <m/>
    <b v="1"/>
    <b v="1"/>
    <m/>
    <m/>
    <m/>
    <b v="1"/>
    <b v="1"/>
    <m/>
    <m/>
    <m/>
    <m/>
    <m/>
    <s v="Religious leaders Siblings School teachers Community/social workers Relatives Women and Child support centers"/>
    <b v="1"/>
    <b v="1"/>
    <m/>
    <b v="1"/>
    <m/>
    <b v="1"/>
    <m/>
    <b v="1"/>
    <m/>
    <b v="1"/>
    <m/>
    <m/>
    <m/>
    <m/>
    <s v="Quraan Awareness / educational activities / psychosocial support Painting / re-creational activity Hand crafts"/>
    <m/>
    <b v="1"/>
    <b v="1"/>
    <b v="1"/>
    <b v="1"/>
    <m/>
    <m/>
    <m/>
    <m/>
    <s v="Children separated from their parents Children living on the street Child-headed households"/>
    <b v="1"/>
    <b v="1"/>
    <m/>
    <b v="1"/>
    <m/>
    <m/>
    <m/>
    <m/>
    <m/>
    <m/>
    <m/>
    <m/>
    <m/>
    <m/>
    <m/>
    <m/>
    <m/>
    <m/>
    <m/>
    <m/>
    <m/>
    <m/>
    <m/>
    <m/>
    <m/>
    <m/>
    <m/>
    <m/>
    <s v="uuid:56874ce2-8ffe-4a7e-94e2-0612026786bd"/>
    <n v="73216126"/>
    <s v="56874ce2-8ffe-4a7e-94e2-0612026786bd"/>
    <d v="2021-01-23T11:31:33"/>
    <n v="313"/>
    <m/>
    <n v="-1"/>
    <m/>
    <m/>
    <s v="202101191358"/>
    <n v="983"/>
    <s v="nsenumerator"/>
    <n v="569832"/>
  </r>
  <r>
    <s v="2021-01-23T09:34:44.703+02:00"/>
    <s v="2021-01-23T09:43:58.712+02:00"/>
    <m/>
    <s v="ريما طكو"/>
    <x v="1"/>
    <m/>
    <d v="2021-01-23T00:00:00"/>
    <s v="Deir Hassan - Darhashan"/>
    <s v="All"/>
    <s v="Yes"/>
    <n v="40"/>
    <s v="31-50 Years"/>
    <s v="Male"/>
    <s v="Married"/>
    <s v="IDP"/>
    <d v="2014-04-08T00:00:00"/>
    <n v="0"/>
    <n v="0"/>
    <s v="No"/>
    <m/>
    <m/>
    <m/>
    <m/>
    <m/>
    <m/>
    <m/>
    <m/>
    <n v="2"/>
    <n v="0"/>
    <m/>
    <n v="1"/>
    <n v="300"/>
    <n v="200"/>
    <n v="-100"/>
    <s v="عامل"/>
    <m/>
    <s v="Primary health care facility"/>
    <m/>
    <b v="1"/>
    <m/>
    <m/>
    <m/>
    <m/>
    <m/>
    <m/>
    <n v="10"/>
    <s v="Walking"/>
    <m/>
    <s v="Yes"/>
    <s v="Do not know"/>
    <s v="Some types of medicines are not available in the market"/>
    <b v="1"/>
    <m/>
    <m/>
    <m/>
    <m/>
    <m/>
    <m/>
    <m/>
    <m/>
    <m/>
    <m/>
    <s v="No"/>
    <m/>
    <m/>
    <m/>
    <m/>
    <s v="No"/>
    <m/>
    <m/>
    <m/>
    <m/>
    <m/>
    <m/>
    <m/>
    <m/>
    <m/>
    <m/>
    <m/>
    <m/>
    <m/>
    <m/>
    <m/>
    <s v="Antibiotic"/>
    <m/>
    <m/>
    <m/>
    <b v="1"/>
    <m/>
    <m/>
    <m/>
    <m/>
    <s v="Yes"/>
    <m/>
    <m/>
    <m/>
    <m/>
    <m/>
    <m/>
    <m/>
    <m/>
    <m/>
    <s v="Hospital for normal delivery"/>
    <m/>
    <m/>
    <m/>
    <m/>
    <m/>
    <b v="1"/>
    <m/>
    <m/>
    <m/>
    <m/>
    <m/>
    <m/>
    <m/>
    <m/>
    <m/>
    <m/>
    <m/>
    <m/>
    <m/>
    <m/>
    <m/>
    <m/>
    <m/>
    <s v="I don't know"/>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Anger Conflict within community Sadness"/>
    <m/>
    <b v="1"/>
    <b v="1"/>
    <m/>
    <m/>
    <m/>
    <m/>
    <m/>
    <m/>
    <m/>
    <b v="1"/>
    <m/>
    <m/>
    <m/>
    <m/>
    <m/>
    <m/>
    <m/>
    <s v="Adult Men"/>
    <m/>
    <b v="1"/>
    <m/>
    <m/>
    <s v="لانهم يحملون هم المعيشة "/>
    <s v="Prayer"/>
    <m/>
    <m/>
    <m/>
    <b v="1"/>
    <m/>
    <m/>
    <m/>
    <m/>
    <m/>
    <m/>
    <m/>
    <s v="Do not know"/>
    <m/>
    <m/>
    <m/>
    <m/>
    <m/>
    <m/>
    <b v="1"/>
    <m/>
    <m/>
    <s v="Maybe"/>
    <m/>
    <s v="Educational services"/>
    <m/>
    <b v="1"/>
    <m/>
    <m/>
    <m/>
    <m/>
    <m/>
    <m/>
    <s v="Due to transportation issues / far distance of facilities"/>
    <s v="Educational services Skills building services"/>
    <m/>
    <b v="1"/>
    <b v="1"/>
    <m/>
    <m/>
    <m/>
    <m/>
    <m/>
    <s v="due to transportation issues / far distance of facilities"/>
    <s v="No"/>
    <s v="التقاليد لاتسمح"/>
    <s v="Kidnapping Neglect"/>
    <b v="1"/>
    <m/>
    <m/>
    <m/>
    <m/>
    <m/>
    <m/>
    <m/>
    <b v="1"/>
    <m/>
    <m/>
    <m/>
    <m/>
    <m/>
    <m/>
    <m/>
    <m/>
    <m/>
    <m/>
    <s v="Do not know"/>
    <m/>
    <m/>
    <m/>
    <m/>
    <m/>
    <m/>
    <m/>
    <m/>
    <m/>
    <m/>
    <m/>
    <m/>
    <b v="1"/>
    <m/>
    <s v="Sport activity Awareness / educational activities / psychosocial support Entertainement activities"/>
    <b v="1"/>
    <m/>
    <m/>
    <m/>
    <b v="1"/>
    <b v="1"/>
    <m/>
    <m/>
    <m/>
    <s v="I don't know"/>
    <m/>
    <m/>
    <m/>
    <m/>
    <m/>
    <m/>
    <b v="1"/>
    <m/>
    <m/>
    <m/>
    <m/>
    <m/>
    <m/>
    <m/>
    <m/>
    <m/>
    <m/>
    <m/>
    <m/>
    <m/>
    <m/>
    <m/>
    <m/>
    <m/>
    <m/>
    <m/>
    <m/>
    <m/>
    <s v="uuid:66e3ef86-ec3b-4893-b59e-0dd00dfe52ea"/>
    <n v="73216534"/>
    <s v="66e3ef86-ec3b-4893-b59e-0dd00dfe52ea"/>
    <d v="2021-01-23T11:55:27"/>
    <n v="314"/>
    <m/>
    <n v="-1"/>
    <m/>
    <m/>
    <s v="202101191358"/>
    <n v="554"/>
    <s v="nsenumerator"/>
    <n v="569832"/>
  </r>
  <r>
    <s v="2021-01-23T09:44:46.084+02:00"/>
    <s v="2021-01-23T10:35:34.456+02:00"/>
    <m/>
    <s v="ريما طكو"/>
    <x v="1"/>
    <m/>
    <d v="2021-01-23T00:00:00"/>
    <s v="Deir Hassan - Darhashan"/>
    <s v="All"/>
    <s v="Yes"/>
    <n v="65"/>
    <s v="Elderly&gt;60"/>
    <s v="Male"/>
    <s v="Widowed"/>
    <s v="IDP"/>
    <d v="2017-07-11T00:00:00"/>
    <n v="0"/>
    <n v="1"/>
    <s v="Yes"/>
    <n v="0"/>
    <n v="0"/>
    <n v="0"/>
    <s v="0"/>
    <n v="0"/>
    <s v="0"/>
    <n v="1"/>
    <n v="1"/>
    <n v="2"/>
    <n v="1"/>
    <n v="0"/>
    <n v="0"/>
    <n v="250"/>
    <n v="0"/>
    <n v="-250"/>
    <m/>
    <s v="NGO support (including food buskets)"/>
    <s v="Primary health care facility"/>
    <m/>
    <b v="1"/>
    <m/>
    <m/>
    <m/>
    <m/>
    <m/>
    <m/>
    <n v="5"/>
    <s v="Walking"/>
    <m/>
    <s v="Yes"/>
    <s v="مستشفى"/>
    <s v="Inaccessible due to cost"/>
    <m/>
    <m/>
    <m/>
    <b v="1"/>
    <m/>
    <m/>
    <m/>
    <m/>
    <m/>
    <m/>
    <m/>
    <s v="No"/>
    <m/>
    <m/>
    <m/>
    <m/>
    <s v="Yes"/>
    <s v="Yes"/>
    <m/>
    <s v="Yes"/>
    <s v="Yes"/>
    <m/>
    <m/>
    <m/>
    <m/>
    <m/>
    <m/>
    <m/>
    <m/>
    <m/>
    <m/>
    <m/>
    <s v="Antibiotic Non communicable diseases (NCD) drugs (chronic, cardiac, diabetes, hyper-tension, asthma)"/>
    <b v="1"/>
    <m/>
    <m/>
    <b v="1"/>
    <m/>
    <m/>
    <m/>
    <m/>
    <s v="Yes"/>
    <m/>
    <m/>
    <m/>
    <m/>
    <m/>
    <m/>
    <m/>
    <m/>
    <m/>
    <s v="Hospital for normal delivery Hospital for surgery/ C-section"/>
    <m/>
    <m/>
    <m/>
    <m/>
    <m/>
    <b v="1"/>
    <b v="1"/>
    <m/>
    <m/>
    <m/>
    <m/>
    <m/>
    <m/>
    <m/>
    <m/>
    <m/>
    <m/>
    <m/>
    <m/>
    <m/>
    <m/>
    <m/>
    <m/>
    <s v="I don't know"/>
    <m/>
    <m/>
    <m/>
    <m/>
    <m/>
    <m/>
    <m/>
    <m/>
    <m/>
    <m/>
    <m/>
    <m/>
    <m/>
    <m/>
    <m/>
    <m/>
    <m/>
    <m/>
    <m/>
    <m/>
    <m/>
    <m/>
    <m/>
    <m/>
    <m/>
    <m/>
    <m/>
    <m/>
    <m/>
    <m/>
    <m/>
    <s v="Do not know"/>
    <m/>
    <s v="High food prices/no money to buy"/>
    <m/>
    <b v="1"/>
    <m/>
    <m/>
    <m/>
    <m/>
    <m/>
    <m/>
    <s v="Yes"/>
    <m/>
    <s v="Do not know"/>
    <m/>
    <m/>
    <m/>
    <m/>
    <m/>
    <m/>
    <m/>
    <m/>
    <m/>
    <m/>
    <m/>
    <m/>
    <s v="0"/>
    <s v="0"/>
    <s v="No"/>
    <s v="No - no difficulty"/>
    <s v="No - no difficulty"/>
    <m/>
    <m/>
    <m/>
    <m/>
    <m/>
    <m/>
    <m/>
    <m/>
    <m/>
    <m/>
    <m/>
    <m/>
    <m/>
    <s v="Sadness Fear Hopelessness moodwings"/>
    <b v="1"/>
    <m/>
    <b v="1"/>
    <b v="1"/>
    <m/>
    <m/>
    <m/>
    <m/>
    <b v="1"/>
    <m/>
    <m/>
    <m/>
    <m/>
    <m/>
    <m/>
    <m/>
    <m/>
    <m/>
    <s v="Elderly"/>
    <m/>
    <m/>
    <m/>
    <b v="1"/>
    <s v="لان مقهورة على بلادنا الي راحت والنزوح صعب "/>
    <s v="Withdrawal/Isolation"/>
    <m/>
    <m/>
    <m/>
    <m/>
    <m/>
    <m/>
    <m/>
    <m/>
    <b v="1"/>
    <m/>
    <m/>
    <s v="Do not know"/>
    <m/>
    <m/>
    <m/>
    <m/>
    <m/>
    <m/>
    <b v="1"/>
    <m/>
    <m/>
    <s v="No"/>
    <s v="لا احتاج إليها "/>
    <s v="Extracurricular activities/women &amp; girls centers Skills building services Educational services"/>
    <m/>
    <b v="1"/>
    <b v="1"/>
    <b v="1"/>
    <m/>
    <m/>
    <m/>
    <m/>
    <m/>
    <s v="Skills building services Educational services Extracurricular activities/women &amp; girls centers"/>
    <m/>
    <b v="1"/>
    <b v="1"/>
    <b v="1"/>
    <m/>
    <m/>
    <m/>
    <m/>
    <m/>
    <s v="Yes"/>
    <m/>
    <s v="Kidnapping Psychological stress Being orphaned or losing care"/>
    <b v="1"/>
    <m/>
    <m/>
    <m/>
    <m/>
    <m/>
    <m/>
    <m/>
    <m/>
    <m/>
    <b v="1"/>
    <m/>
    <m/>
    <b v="1"/>
    <m/>
    <m/>
    <m/>
    <m/>
    <m/>
    <s v="Do not know"/>
    <m/>
    <m/>
    <m/>
    <m/>
    <m/>
    <m/>
    <m/>
    <m/>
    <m/>
    <m/>
    <m/>
    <m/>
    <b v="1"/>
    <m/>
    <s v="Do not know"/>
    <m/>
    <m/>
    <m/>
    <m/>
    <m/>
    <m/>
    <m/>
    <b v="1"/>
    <m/>
    <s v="Orphans living in the community"/>
    <m/>
    <m/>
    <b v="1"/>
    <m/>
    <m/>
    <m/>
    <m/>
    <s v="Yes"/>
    <m/>
    <s v="No services"/>
    <m/>
    <m/>
    <m/>
    <m/>
    <m/>
    <b v="1"/>
    <m/>
    <m/>
    <m/>
    <m/>
    <m/>
    <m/>
    <m/>
    <s v="Yes"/>
    <n v="4"/>
    <s v="تكون بالمدرسة"/>
    <s v="No"/>
    <m/>
    <s v="uuid:8fe3643c-74ec-46e0-8539-83bd2f429b39"/>
    <n v="73216536"/>
    <s v="8fe3643c-74ec-46e0-8539-83bd2f429b39"/>
    <d v="2021-01-23T11:55:28"/>
    <n v="315"/>
    <m/>
    <n v="-1"/>
    <m/>
    <m/>
    <s v="202101191358"/>
    <n v="3048"/>
    <s v="nsenumerator"/>
    <n v="569832"/>
  </r>
  <r>
    <s v="2021-01-23T10:42:27.280+02:00"/>
    <s v="2021-01-23T11:55:35.849+02:00"/>
    <m/>
    <s v="ريما طكو"/>
    <x v="1"/>
    <m/>
    <d v="2021-01-23T00:00:00"/>
    <s v="Deir Hassan - Darhashan"/>
    <s v="All"/>
    <s v="Yes"/>
    <n v="35"/>
    <s v="31-50 Years"/>
    <s v="Male"/>
    <s v="Married"/>
    <s v="IDP"/>
    <d v="2017-06-11T00:00:00"/>
    <n v="0"/>
    <n v="0"/>
    <s v="Yes"/>
    <n v="0"/>
    <n v="0"/>
    <n v="1"/>
    <s v="1"/>
    <n v="1"/>
    <s v="2"/>
    <n v="2"/>
    <n v="4"/>
    <n v="7"/>
    <n v="0"/>
    <n v="0"/>
    <n v="1"/>
    <n v="600"/>
    <n v="350"/>
    <n v="-250"/>
    <s v="عامل نجار باطون"/>
    <m/>
    <s v="Primary health care facility"/>
    <m/>
    <b v="1"/>
    <m/>
    <m/>
    <m/>
    <m/>
    <m/>
    <m/>
    <n v="5"/>
    <s v="Walking"/>
    <m/>
    <s v="Yes"/>
    <s v="مشفى "/>
    <s v="Some types of medicines are not available in the market Inaccessible due to cost"/>
    <b v="1"/>
    <m/>
    <m/>
    <b v="1"/>
    <m/>
    <m/>
    <m/>
    <m/>
    <m/>
    <m/>
    <m/>
    <s v="No"/>
    <m/>
    <m/>
    <m/>
    <m/>
    <s v="Yes"/>
    <s v="Yes"/>
    <m/>
    <s v="Yes"/>
    <s v="Yes"/>
    <m/>
    <m/>
    <m/>
    <m/>
    <m/>
    <m/>
    <m/>
    <m/>
    <m/>
    <m/>
    <m/>
    <s v="Antibiotic Pediatric medicine"/>
    <m/>
    <b v="1"/>
    <m/>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
    <b v="1"/>
    <b v="1"/>
    <b v="1"/>
    <m/>
    <m/>
    <m/>
    <b v="1"/>
    <b v="1"/>
    <m/>
    <b v="1"/>
    <b v="1"/>
    <n v="7"/>
    <s v="diverse"/>
    <s v="Yes"/>
    <m/>
    <s v="High food prices/no money to buy"/>
    <m/>
    <b v="1"/>
    <m/>
    <m/>
    <m/>
    <m/>
    <m/>
    <m/>
    <s v="Yes"/>
    <m/>
    <s v="Yes"/>
    <s v="High food prices/no money to buy"/>
    <b v="1"/>
    <m/>
    <m/>
    <m/>
    <m/>
    <m/>
    <s v="No – my children don't need this"/>
    <s v="Yes"/>
    <m/>
    <m/>
    <m/>
    <s v="0"/>
    <s v="0"/>
    <s v="No"/>
    <s v="No - no difficulty"/>
    <s v="No - no difficulty"/>
    <m/>
    <m/>
    <m/>
    <m/>
    <m/>
    <m/>
    <m/>
    <m/>
    <m/>
    <m/>
    <m/>
    <m/>
    <m/>
    <s v="Anger moodwings Sadness Fear"/>
    <b v="1"/>
    <b v="1"/>
    <b v="1"/>
    <b v="1"/>
    <m/>
    <m/>
    <m/>
    <m/>
    <m/>
    <m/>
    <m/>
    <m/>
    <m/>
    <m/>
    <m/>
    <m/>
    <m/>
    <m/>
    <s v="Children"/>
    <m/>
    <m/>
    <b v="1"/>
    <m/>
    <s v="لانهم حساسين البنت لدى الأم  تخاف من الحرب والأمراض"/>
    <s v="Withdrawal/Isolation"/>
    <m/>
    <m/>
    <m/>
    <m/>
    <m/>
    <m/>
    <m/>
    <m/>
    <b v="1"/>
    <m/>
    <m/>
    <s v="Availability"/>
    <m/>
    <m/>
    <m/>
    <b v="1"/>
    <m/>
    <m/>
    <m/>
    <m/>
    <m/>
    <s v="Yes"/>
    <m/>
    <s v="Educational services Extracurricular activities/women &amp; girls centers Skills building services"/>
    <m/>
    <b v="1"/>
    <b v="1"/>
    <b v="1"/>
    <m/>
    <m/>
    <m/>
    <m/>
    <m/>
    <s v="Educational services Skills building services Extracurricular activities/women &amp; girls centers"/>
    <m/>
    <b v="1"/>
    <b v="1"/>
    <b v="1"/>
    <m/>
    <m/>
    <m/>
    <m/>
    <m/>
    <s v="Yes"/>
    <m/>
    <s v="Early marriage Being orphaned or losing care School dropout"/>
    <m/>
    <m/>
    <m/>
    <b v="1"/>
    <m/>
    <m/>
    <b v="1"/>
    <m/>
    <m/>
    <m/>
    <b v="1"/>
    <m/>
    <m/>
    <m/>
    <m/>
    <m/>
    <m/>
    <m/>
    <m/>
    <s v="Parents"/>
    <m/>
    <m/>
    <m/>
    <m/>
    <b v="1"/>
    <m/>
    <m/>
    <m/>
    <m/>
    <m/>
    <m/>
    <m/>
    <m/>
    <m/>
    <s v="Entertainement activities Awareness / educational activities / psychosocial support Sport activity"/>
    <b v="1"/>
    <m/>
    <m/>
    <m/>
    <b v="1"/>
    <b v="1"/>
    <m/>
    <m/>
    <m/>
    <s v="I don't know"/>
    <m/>
    <m/>
    <m/>
    <m/>
    <m/>
    <m/>
    <b v="1"/>
    <s v="No"/>
    <s v="Due to far distance / lack of transportations"/>
    <s v="Lack of transportation"/>
    <m/>
    <m/>
    <b v="1"/>
    <m/>
    <m/>
    <m/>
    <m/>
    <m/>
    <m/>
    <m/>
    <s v="No"/>
    <m/>
    <m/>
    <s v="No"/>
    <m/>
    <m/>
    <s v="Yes"/>
    <s v="الابن الكبير عمره 13سنة يعمل مع والده"/>
    <s v="uuid:f4b50e58-34e0-41bd-af02-90f26059cf5e"/>
    <n v="73216537"/>
    <s v="f4b50e58-34e0-41bd-af02-90f26059cf5e"/>
    <d v="2021-01-23T11:55:28"/>
    <n v="316"/>
    <m/>
    <n v="-1"/>
    <m/>
    <m/>
    <s v="202101191358"/>
    <n v="4388"/>
    <s v="nsenumerator"/>
    <n v="569832"/>
  </r>
  <r>
    <s v="2021-01-23T09:19:51.549+02:00"/>
    <s v="2021-01-23T09:35:41.626+02:00"/>
    <m/>
    <s v="طلال صطوف الحاجي"/>
    <x v="1"/>
    <m/>
    <d v="2021-01-23T00:00:00"/>
    <s v="Deir Hassan - Darhashan"/>
    <s v="All"/>
    <s v="Yes"/>
    <n v="40"/>
    <s v="31-50 Years"/>
    <s v="Female"/>
    <s v="Married"/>
    <s v="IDP"/>
    <d v="2017-04-02T00:00:00"/>
    <n v="1"/>
    <n v="0"/>
    <s v="Yes"/>
    <n v="1"/>
    <n v="2"/>
    <n v="1"/>
    <s v="3"/>
    <n v="2"/>
    <s v="6"/>
    <n v="0"/>
    <n v="6"/>
    <n v="8"/>
    <n v="0"/>
    <n v="0"/>
    <n v="0"/>
    <n v="1000"/>
    <n v="0"/>
    <n v="-1000"/>
    <m/>
    <s v="NGO support (including food buskets)"/>
    <s v="Primary health care facility"/>
    <m/>
    <b v="1"/>
    <m/>
    <m/>
    <m/>
    <m/>
    <m/>
    <m/>
    <n v="15"/>
    <s v="Walking"/>
    <m/>
    <s v="Yes"/>
    <s v="Everything is available"/>
    <s v="Inaccessible due to cost"/>
    <m/>
    <m/>
    <m/>
    <b v="1"/>
    <m/>
    <m/>
    <m/>
    <m/>
    <m/>
    <m/>
    <m/>
    <s v="Yes"/>
    <s v="Yes"/>
    <s v="التعريف حول الكورونا وكيفية العدوى والوقاية"/>
    <s v="No"/>
    <m/>
    <s v="Yes"/>
    <s v="Yes"/>
    <m/>
    <s v="Yes"/>
    <s v="Yes"/>
    <m/>
    <m/>
    <m/>
    <m/>
    <m/>
    <m/>
    <m/>
    <m/>
    <m/>
    <m/>
    <m/>
    <s v="Antibiotic Non communicable diseases (NCD) drugs (chronic, cardiac, diabetes, hyper-tension, asthma)"/>
    <b v="1"/>
    <m/>
    <m/>
    <b v="1"/>
    <m/>
    <m/>
    <m/>
    <m/>
    <s v="Yes"/>
    <m/>
    <m/>
    <m/>
    <m/>
    <m/>
    <m/>
    <m/>
    <m/>
    <m/>
    <s v="Hospital for normal delivery"/>
    <m/>
    <m/>
    <m/>
    <m/>
    <m/>
    <b v="1"/>
    <m/>
    <m/>
    <m/>
    <m/>
    <m/>
    <s v="No"/>
    <m/>
    <m/>
    <m/>
    <m/>
    <m/>
    <m/>
    <m/>
    <m/>
    <m/>
    <m/>
    <m/>
    <s v="I don't know"/>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Oil/Fat (oils, fats, butter, ghee etc)"/>
    <b v="1"/>
    <b v="1"/>
    <m/>
    <m/>
    <m/>
    <m/>
    <m/>
    <m/>
    <m/>
    <b v="1"/>
    <m/>
    <n v="3"/>
    <s v="not divers"/>
    <s v="Yes"/>
    <m/>
    <s v="High food prices/no money to buy"/>
    <m/>
    <b v="1"/>
    <m/>
    <m/>
    <m/>
    <m/>
    <m/>
    <m/>
    <s v="Yes"/>
    <m/>
    <s v="Yes"/>
    <s v="High food prices/no money to buy"/>
    <b v="1"/>
    <m/>
    <m/>
    <m/>
    <m/>
    <m/>
    <s v="No – my children don't need this"/>
    <s v="Yes"/>
    <s v="No"/>
    <m/>
    <m/>
    <s v="2"/>
    <s v="1"/>
    <s v="No"/>
    <s v="No - no difficulty"/>
    <s v="No - no difficulty"/>
    <m/>
    <m/>
    <m/>
    <m/>
    <m/>
    <m/>
    <m/>
    <m/>
    <m/>
    <m/>
    <m/>
    <m/>
    <m/>
    <s v="Conflict within community Econimic"/>
    <m/>
    <m/>
    <m/>
    <m/>
    <b v="1"/>
    <m/>
    <m/>
    <m/>
    <m/>
    <m/>
    <b v="1"/>
    <m/>
    <m/>
    <m/>
    <m/>
    <m/>
    <m/>
    <m/>
    <s v="Adult Women Adult Men"/>
    <b v="1"/>
    <b v="1"/>
    <m/>
    <m/>
    <s v="بسبب تحملهم المسؤولية"/>
    <s v="Speaking to a friend Speaking to a family member Smoking"/>
    <b v="1"/>
    <b v="1"/>
    <m/>
    <m/>
    <m/>
    <m/>
    <b v="1"/>
    <m/>
    <m/>
    <m/>
    <m/>
    <s v="Stigma Availability Accessibility"/>
    <b v="1"/>
    <m/>
    <b v="1"/>
    <b v="1"/>
    <m/>
    <m/>
    <m/>
    <m/>
    <m/>
    <s v="Yes"/>
    <m/>
    <s v="Educational services Skills building services"/>
    <m/>
    <b v="1"/>
    <b v="1"/>
    <m/>
    <m/>
    <m/>
    <m/>
    <m/>
    <s v="Due to transportation issues / far distance of facilities"/>
    <s v="Educational services Skills building services"/>
    <m/>
    <b v="1"/>
    <b v="1"/>
    <m/>
    <m/>
    <m/>
    <m/>
    <m/>
    <s v="due to transportation issues / far distance of facilities"/>
    <s v="Yes"/>
    <m/>
    <s v="Early marriage Psychological stress"/>
    <m/>
    <m/>
    <m/>
    <m/>
    <m/>
    <m/>
    <b v="1"/>
    <m/>
    <m/>
    <m/>
    <m/>
    <m/>
    <m/>
    <b v="1"/>
    <m/>
    <m/>
    <m/>
    <m/>
    <m/>
    <s v="Siblings Religious leaders Neighbours"/>
    <b v="1"/>
    <b v="1"/>
    <b v="1"/>
    <m/>
    <m/>
    <m/>
    <m/>
    <m/>
    <m/>
    <m/>
    <m/>
    <m/>
    <m/>
    <m/>
    <s v="Quraan Sport activity Hand crafts"/>
    <b v="1"/>
    <b v="1"/>
    <b v="1"/>
    <m/>
    <m/>
    <m/>
    <m/>
    <m/>
    <m/>
    <s v="I don't know"/>
    <m/>
    <m/>
    <m/>
    <m/>
    <m/>
    <m/>
    <b v="1"/>
    <s v="Yes"/>
    <m/>
    <s v="No barriers"/>
    <m/>
    <m/>
    <m/>
    <m/>
    <m/>
    <m/>
    <m/>
    <m/>
    <b v="1"/>
    <m/>
    <s v="No"/>
    <m/>
    <m/>
    <m/>
    <m/>
    <m/>
    <s v="No"/>
    <m/>
    <s v="uuid:ecc9de3e-a1a1-42e1-9ea4-8dcca03939c2"/>
    <n v="73216543"/>
    <s v="ecc9de3e-a1a1-42e1-9ea4-8dcca03939c2"/>
    <d v="2021-01-23T11:55:53"/>
    <n v="317"/>
    <m/>
    <n v="-1"/>
    <m/>
    <m/>
    <s v="202101191358"/>
    <n v="950"/>
    <s v="nsenumerator"/>
    <n v="569832"/>
  </r>
  <r>
    <s v="2021-01-23T09:36:25.158+02:00"/>
    <s v="2021-01-23T10:02:18.546+02:00"/>
    <s v="0"/>
    <s v="طلال صطوف الحاجي"/>
    <x v="1"/>
    <m/>
    <d v="2021-01-23T00:00:00"/>
    <s v="Deir Hassan - Darhashan"/>
    <s v="All"/>
    <s v="Yes"/>
    <n v="25"/>
    <s v="18-30 Years"/>
    <s v="Female"/>
    <s v="Married"/>
    <s v="IDP"/>
    <d v="2018-05-02T00:00:00"/>
    <n v="0"/>
    <n v="2"/>
    <s v="No"/>
    <m/>
    <m/>
    <m/>
    <m/>
    <m/>
    <m/>
    <m/>
    <m/>
    <n v="4"/>
    <n v="1"/>
    <m/>
    <n v="1"/>
    <n v="800"/>
    <n v="300"/>
    <n v="-500"/>
    <s v="عمل حر"/>
    <m/>
    <s v="Primary health care facility"/>
    <m/>
    <b v="1"/>
    <m/>
    <m/>
    <m/>
    <m/>
    <m/>
    <m/>
    <n v="10"/>
    <s v="Walking"/>
    <m/>
    <s v="Yes"/>
    <s v="Do not know"/>
    <s v="Some types of medicines are not available in the market Inaccessible due to cost"/>
    <b v="1"/>
    <m/>
    <m/>
    <b v="1"/>
    <m/>
    <m/>
    <m/>
    <m/>
    <m/>
    <m/>
    <m/>
    <s v="No"/>
    <m/>
    <m/>
    <m/>
    <m/>
    <s v="No"/>
    <m/>
    <m/>
    <m/>
    <m/>
    <m/>
    <m/>
    <m/>
    <m/>
    <m/>
    <m/>
    <m/>
    <m/>
    <m/>
    <m/>
    <m/>
    <s v="Non communicable diseases (NCD) drugs (chronic, cardiac, diabetes, hyper-tension, asthma) Antibiotic"/>
    <b v="1"/>
    <m/>
    <m/>
    <b v="1"/>
    <m/>
    <m/>
    <m/>
    <m/>
    <s v="Yes"/>
    <m/>
    <m/>
    <m/>
    <m/>
    <m/>
    <m/>
    <m/>
    <m/>
    <m/>
    <s v="At private primary health care centre/hospital Hospital for normal delivery"/>
    <m/>
    <m/>
    <m/>
    <m/>
    <b v="1"/>
    <b v="1"/>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No problems"/>
    <m/>
    <m/>
    <m/>
    <m/>
    <m/>
    <m/>
    <m/>
    <m/>
    <m/>
    <m/>
    <m/>
    <m/>
    <m/>
    <m/>
    <m/>
    <b v="1"/>
    <m/>
    <m/>
    <m/>
    <m/>
    <m/>
    <m/>
    <m/>
    <m/>
    <m/>
    <m/>
    <m/>
    <m/>
    <m/>
    <m/>
    <m/>
    <m/>
    <m/>
    <m/>
    <m/>
    <m/>
    <s v="Stigma"/>
    <b v="1"/>
    <m/>
    <m/>
    <m/>
    <m/>
    <m/>
    <m/>
    <m/>
    <m/>
    <s v="Yes"/>
    <m/>
    <s v="Educational services Skills building services"/>
    <m/>
    <b v="1"/>
    <b v="1"/>
    <m/>
    <m/>
    <m/>
    <m/>
    <m/>
    <m/>
    <s v="Health services Educational services Skills building services"/>
    <b v="1"/>
    <b v="1"/>
    <b v="1"/>
    <m/>
    <m/>
    <m/>
    <m/>
    <m/>
    <m/>
    <s v="Yes"/>
    <m/>
    <s v="No dangers"/>
    <m/>
    <m/>
    <m/>
    <m/>
    <m/>
    <m/>
    <m/>
    <m/>
    <m/>
    <m/>
    <m/>
    <m/>
    <m/>
    <m/>
    <m/>
    <b v="1"/>
    <m/>
    <m/>
    <m/>
    <s v="Religious leaders Neighbours"/>
    <b v="1"/>
    <m/>
    <b v="1"/>
    <m/>
    <m/>
    <m/>
    <m/>
    <m/>
    <m/>
    <m/>
    <m/>
    <m/>
    <m/>
    <m/>
    <s v="Sport activity Hand crafts"/>
    <b v="1"/>
    <m/>
    <b v="1"/>
    <m/>
    <m/>
    <m/>
    <m/>
    <m/>
    <m/>
    <s v="Orphans living in the community"/>
    <m/>
    <m/>
    <b v="1"/>
    <m/>
    <m/>
    <m/>
    <m/>
    <m/>
    <m/>
    <m/>
    <m/>
    <m/>
    <m/>
    <m/>
    <m/>
    <m/>
    <m/>
    <m/>
    <m/>
    <m/>
    <m/>
    <m/>
    <m/>
    <m/>
    <m/>
    <m/>
    <m/>
    <m/>
    <s v="uuid:321e2e06-93cf-4c2c-8037-c0b7f86659cd"/>
    <n v="73216544"/>
    <s v="321e2e06-93cf-4c2c-8037-c0b7f86659cd"/>
    <d v="2021-01-23T11:55:53"/>
    <n v="318"/>
    <m/>
    <n v="-1"/>
    <m/>
    <m/>
    <s v="202101191358"/>
    <n v="1553"/>
    <s v="nsenumerator"/>
    <n v="569832"/>
  </r>
  <r>
    <s v="2021-01-23T09:17:04.210+03:00"/>
    <s v="2021-01-23T10:13:03.085+03:00"/>
    <s v="0"/>
    <s v="محمد العيسى"/>
    <x v="1"/>
    <m/>
    <d v="2021-01-23T00:00:00"/>
    <s v="Deir Hassan - Darhashan"/>
    <s v="All"/>
    <s v="Yes"/>
    <n v="45"/>
    <s v="31-50 Years"/>
    <s v="Female"/>
    <s v="Married"/>
    <s v="IDP"/>
    <d v="2017-02-14T00:00:00"/>
    <n v="0"/>
    <n v="0"/>
    <s v="Yes"/>
    <n v="0"/>
    <n v="1"/>
    <n v="0"/>
    <s v="1"/>
    <n v="1"/>
    <s v="2"/>
    <n v="2"/>
    <n v="4"/>
    <n v="9"/>
    <n v="2"/>
    <n v="0"/>
    <n v="1"/>
    <n v="1000"/>
    <n v="200"/>
    <n v="-800"/>
    <s v="اعمال يدوية"/>
    <m/>
    <s v="Primary health care facility"/>
    <m/>
    <b v="1"/>
    <m/>
    <m/>
    <m/>
    <m/>
    <m/>
    <m/>
    <n v="5"/>
    <s v="Motorcycle"/>
    <m/>
    <s v="No"/>
    <s v="مشفى عام"/>
    <s v="Inaccessible due to cost Some types of medicines are not available in the market"/>
    <b v="1"/>
    <m/>
    <m/>
    <b v="1"/>
    <m/>
    <m/>
    <m/>
    <m/>
    <m/>
    <m/>
    <m/>
    <s v="No"/>
    <m/>
    <m/>
    <m/>
    <m/>
    <s v="No"/>
    <m/>
    <m/>
    <m/>
    <m/>
    <m/>
    <m/>
    <m/>
    <m/>
    <m/>
    <m/>
    <m/>
    <m/>
    <m/>
    <m/>
    <m/>
    <s v="Non communicable diseases (NCD) drugs (chronic, cardiac, diabetes, hyper-tension, asthma) Pediatric medicine"/>
    <b v="1"/>
    <b v="1"/>
    <m/>
    <m/>
    <m/>
    <m/>
    <m/>
    <m/>
    <s v="Do not know"/>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Fruit (all types)"/>
    <b v="1"/>
    <m/>
    <m/>
    <b v="1"/>
    <m/>
    <m/>
    <m/>
    <m/>
    <m/>
    <m/>
    <m/>
    <n v="2"/>
    <s v="not divers"/>
    <s v="Yes"/>
    <m/>
    <s v="Market is too far High food prices/no money to buy"/>
    <m/>
    <b v="1"/>
    <b v="1"/>
    <m/>
    <m/>
    <m/>
    <m/>
    <m/>
    <s v="Yes"/>
    <m/>
    <s v="Yes"/>
    <s v="High food prices/no money to buy"/>
    <b v="1"/>
    <m/>
    <m/>
    <m/>
    <m/>
    <m/>
    <s v="No – my children don't need this"/>
    <s v="Yes"/>
    <m/>
    <m/>
    <m/>
    <s v="1"/>
    <s v="0"/>
    <s v="No"/>
    <s v="No - no difficulty"/>
    <s v="No - no difficulty"/>
    <m/>
    <m/>
    <m/>
    <m/>
    <m/>
    <m/>
    <m/>
    <m/>
    <m/>
    <m/>
    <m/>
    <m/>
    <m/>
    <s v="Fear moodwings Family conflict Problems sleeping"/>
    <b v="1"/>
    <m/>
    <m/>
    <b v="1"/>
    <m/>
    <m/>
    <b v="1"/>
    <m/>
    <m/>
    <b v="1"/>
    <m/>
    <m/>
    <m/>
    <m/>
    <m/>
    <m/>
    <m/>
    <m/>
    <s v="Adult Men Children Adult Women"/>
    <b v="1"/>
    <b v="1"/>
    <b v="1"/>
    <m/>
    <s v="لانهم بحاجة لمساعدة"/>
    <s v="Speaking to a family member Prayer Smoking"/>
    <b v="1"/>
    <m/>
    <m/>
    <b v="1"/>
    <m/>
    <m/>
    <b v="1"/>
    <m/>
    <m/>
    <m/>
    <m/>
    <s v="Accessibility Lack of awareness of the services"/>
    <m/>
    <m/>
    <b v="1"/>
    <m/>
    <b v="1"/>
    <m/>
    <m/>
    <m/>
    <m/>
    <s v="Maybe"/>
    <m/>
    <s v="Educational services Health services"/>
    <b v="1"/>
    <b v="1"/>
    <m/>
    <m/>
    <m/>
    <m/>
    <m/>
    <m/>
    <s v="Due to lack of security"/>
    <s v="Do not know"/>
    <m/>
    <m/>
    <m/>
    <m/>
    <m/>
    <m/>
    <b v="1"/>
    <m/>
    <m/>
    <s v="No"/>
    <s v="عادات و و تقاليد"/>
    <s v="Kidnapping Begging Child labour School dropout Physical or psychological disabilities due to the war"/>
    <b v="1"/>
    <m/>
    <m/>
    <b v="1"/>
    <b v="1"/>
    <b v="1"/>
    <m/>
    <m/>
    <m/>
    <m/>
    <m/>
    <m/>
    <b v="1"/>
    <m/>
    <m/>
    <m/>
    <m/>
    <m/>
    <s v="اعمال مجهدة"/>
    <s v="Parents"/>
    <m/>
    <m/>
    <m/>
    <m/>
    <b v="1"/>
    <m/>
    <m/>
    <m/>
    <m/>
    <m/>
    <m/>
    <m/>
    <m/>
    <m/>
    <s v="Do not know"/>
    <m/>
    <m/>
    <m/>
    <m/>
    <m/>
    <m/>
    <m/>
    <b v="1"/>
    <m/>
    <s v="Orphans living in the community Child-headed households"/>
    <m/>
    <m/>
    <b v="1"/>
    <b v="1"/>
    <m/>
    <m/>
    <m/>
    <s v="No"/>
    <s v="Due to financial situation"/>
    <s v="No services"/>
    <m/>
    <m/>
    <m/>
    <m/>
    <m/>
    <b v="1"/>
    <m/>
    <m/>
    <m/>
    <m/>
    <s v="No"/>
    <m/>
    <m/>
    <s v="No"/>
    <m/>
    <m/>
    <s v="No"/>
    <m/>
    <s v="uuid:e1fced44-035c-4a6e-b28e-3fc123b0dc6a"/>
    <n v="73216545"/>
    <s v="e1fced44-035c-4a6e-b28e-3fc123b0dc6a"/>
    <d v="2021-01-23T11:55:53"/>
    <n v="319"/>
    <m/>
    <n v="-1"/>
    <m/>
    <m/>
    <s v="202101191358"/>
    <n v="3359"/>
    <s v="nsenumerator"/>
    <n v="569832"/>
  </r>
  <r>
    <s v="2021-01-23T10:08:46.035+02:00"/>
    <s v="2021-01-23T10:44:07.622+02:00"/>
    <m/>
    <s v="طلال صطوف الحاجي"/>
    <x v="1"/>
    <m/>
    <d v="2021-01-23T00:00:00"/>
    <s v="Deir Hassan - Darhashan"/>
    <s v="All"/>
    <s v="Yes"/>
    <n v="35"/>
    <s v="31-50 Years"/>
    <s v="Female"/>
    <s v="Married"/>
    <s v="IDP"/>
    <d v="2020-01-03T00:00:00"/>
    <n v="1"/>
    <n v="0"/>
    <s v="Yes"/>
    <n v="0"/>
    <n v="0"/>
    <n v="1"/>
    <s v="1"/>
    <n v="1"/>
    <s v="2"/>
    <n v="0"/>
    <n v="2"/>
    <n v="5"/>
    <n v="0"/>
    <n v="0"/>
    <n v="1"/>
    <n v="1400"/>
    <n v="2000"/>
    <n v="600"/>
    <s v="عمل مهنة بناء"/>
    <m/>
    <s v="Primary health care facility"/>
    <m/>
    <b v="1"/>
    <m/>
    <m/>
    <m/>
    <m/>
    <m/>
    <m/>
    <n v="5"/>
    <s v="Walking"/>
    <m/>
    <s v="Yes"/>
    <s v="Do not know"/>
    <s v="Inaccessible due to cost"/>
    <m/>
    <m/>
    <m/>
    <b v="1"/>
    <m/>
    <m/>
    <m/>
    <m/>
    <m/>
    <m/>
    <m/>
    <s v="Yes"/>
    <s v="Yes"/>
    <s v="كيفية الوقاء "/>
    <s v="No"/>
    <m/>
    <s v="Yes"/>
    <s v="No"/>
    <s v="Self-treated at home or brought medicine from pharmacy"/>
    <m/>
    <m/>
    <m/>
    <m/>
    <m/>
    <m/>
    <m/>
    <m/>
    <m/>
    <m/>
    <m/>
    <m/>
    <m/>
    <s v="Non communicable diseases (NCD) drugs (chronic, cardiac, diabetes, hyper-tension, asthma) Antibiotic"/>
    <b v="1"/>
    <m/>
    <m/>
    <b v="1"/>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Do not know"/>
    <m/>
    <m/>
    <m/>
    <m/>
    <m/>
    <m/>
    <m/>
    <s v="No – my children don't need this"/>
    <s v="Yes"/>
    <m/>
    <m/>
    <m/>
    <s v="0"/>
    <s v="1"/>
    <s v="No"/>
    <s v="No - no difficulty"/>
    <s v="No - no difficulty"/>
    <m/>
    <m/>
    <m/>
    <m/>
    <m/>
    <m/>
    <m/>
    <m/>
    <m/>
    <m/>
    <m/>
    <m/>
    <m/>
    <s v="No problems"/>
    <m/>
    <m/>
    <m/>
    <m/>
    <m/>
    <m/>
    <m/>
    <m/>
    <m/>
    <m/>
    <m/>
    <m/>
    <m/>
    <m/>
    <m/>
    <b v="1"/>
    <m/>
    <m/>
    <m/>
    <m/>
    <m/>
    <m/>
    <m/>
    <m/>
    <m/>
    <m/>
    <m/>
    <m/>
    <m/>
    <m/>
    <m/>
    <m/>
    <m/>
    <m/>
    <m/>
    <m/>
    <s v="Accessibility"/>
    <m/>
    <m/>
    <b v="1"/>
    <m/>
    <m/>
    <m/>
    <m/>
    <m/>
    <m/>
    <s v="Yes"/>
    <m/>
    <s v="Skills building services Educational services"/>
    <m/>
    <b v="1"/>
    <b v="1"/>
    <m/>
    <m/>
    <m/>
    <m/>
    <m/>
    <m/>
    <s v="Educational services Skills building services"/>
    <m/>
    <b v="1"/>
    <b v="1"/>
    <m/>
    <m/>
    <m/>
    <m/>
    <m/>
    <s v="due to transportation issues / far distance of facilities"/>
    <s v="Yes"/>
    <m/>
    <s v="No dangers"/>
    <m/>
    <m/>
    <m/>
    <m/>
    <m/>
    <m/>
    <m/>
    <m/>
    <m/>
    <m/>
    <m/>
    <m/>
    <m/>
    <m/>
    <m/>
    <b v="1"/>
    <m/>
    <m/>
    <m/>
    <s v="Neighbours Parents"/>
    <m/>
    <m/>
    <b v="1"/>
    <m/>
    <b v="1"/>
    <m/>
    <m/>
    <m/>
    <m/>
    <m/>
    <m/>
    <m/>
    <m/>
    <m/>
    <s v="Sport activity Quraan Hand crafts"/>
    <b v="1"/>
    <b v="1"/>
    <b v="1"/>
    <m/>
    <m/>
    <m/>
    <m/>
    <m/>
    <m/>
    <s v="Orphans living in the community"/>
    <m/>
    <m/>
    <b v="1"/>
    <m/>
    <m/>
    <m/>
    <m/>
    <s v="Yes"/>
    <m/>
    <s v="Lack of transportation"/>
    <m/>
    <m/>
    <b v="1"/>
    <m/>
    <m/>
    <m/>
    <m/>
    <m/>
    <m/>
    <m/>
    <s v="No"/>
    <m/>
    <m/>
    <m/>
    <m/>
    <m/>
    <s v="No"/>
    <m/>
    <s v="uuid:5eec4a5c-f3d5-4c86-8e92-634809772644"/>
    <n v="73216546"/>
    <s v="5eec4a5c-f3d5-4c86-8e92-634809772644"/>
    <d v="2021-01-23T11:55:54"/>
    <n v="320"/>
    <m/>
    <n v="-1"/>
    <m/>
    <m/>
    <s v="202101191358"/>
    <n v="2121"/>
    <s v="nsenumerator"/>
    <n v="569832"/>
  </r>
  <r>
    <s v="2021-01-23T10:31:07.645+03:00"/>
    <s v="2021-01-23T11:34:14.646+03:00"/>
    <m/>
    <s v="محمد العيسى"/>
    <x v="1"/>
    <m/>
    <d v="2021-01-23T00:00:00"/>
    <s v="Deir Hassan - Darhashan"/>
    <s v="All"/>
    <s v="Yes"/>
    <n v="30"/>
    <s v="18-30 Years"/>
    <s v="Female"/>
    <s v="Married"/>
    <s v="IDP"/>
    <d v="2017-09-23T00:00:00"/>
    <n v="1"/>
    <n v="0"/>
    <s v="Yes"/>
    <n v="1"/>
    <n v="1"/>
    <n v="1"/>
    <s v="2"/>
    <n v="0"/>
    <s v="3"/>
    <n v="0"/>
    <n v="3"/>
    <n v="5"/>
    <n v="0"/>
    <n v="0"/>
    <n v="0"/>
    <n v="800"/>
    <n v="300"/>
    <n v="-500"/>
    <s v="سلة شهرية و مساعدة اقارب"/>
    <m/>
    <s v="Primary health care facility"/>
    <m/>
    <b v="1"/>
    <m/>
    <m/>
    <m/>
    <m/>
    <m/>
    <m/>
    <n v="5"/>
    <s v="Walking"/>
    <m/>
    <s v="No"/>
    <s v="عيادات خارجية و نقاط طبية جديدة"/>
    <s v="Expired medicine Inaccessible due to cost Other, specify"/>
    <m/>
    <m/>
    <m/>
    <b v="1"/>
    <m/>
    <m/>
    <b v="1"/>
    <b v="1"/>
    <m/>
    <m/>
    <s v="الدواء تركي "/>
    <s v="No"/>
    <m/>
    <m/>
    <m/>
    <m/>
    <s v="No"/>
    <m/>
    <m/>
    <m/>
    <m/>
    <m/>
    <m/>
    <m/>
    <m/>
    <m/>
    <m/>
    <m/>
    <m/>
    <m/>
    <m/>
    <m/>
    <s v="Antibiotic Non communicable diseases (NCD) drugs (chronic, cardiac, diabetes, hyper-tension, asthma)"/>
    <b v="1"/>
    <m/>
    <m/>
    <b v="1"/>
    <m/>
    <m/>
    <m/>
    <m/>
    <s v="No"/>
    <s v="Transportation issues Financial issues"/>
    <m/>
    <b v="1"/>
    <m/>
    <b v="1"/>
    <m/>
    <m/>
    <m/>
    <m/>
    <s v="Hospital for normal delivery"/>
    <m/>
    <m/>
    <m/>
    <m/>
    <m/>
    <b v="1"/>
    <m/>
    <m/>
    <m/>
    <m/>
    <m/>
    <s v="No"/>
    <m/>
    <m/>
    <m/>
    <m/>
    <m/>
    <m/>
    <m/>
    <m/>
    <m/>
    <m/>
    <m/>
    <s v="I don't know"/>
    <m/>
    <m/>
    <m/>
    <s v="Legumes and nuts e.g. hommos, fouls, beans, chick peas, lentils Cereals or tubers (maize, porridge, rice, pasta, bread, rice, bulger, frikeh, kaak, pasta, indomy (noodles), manakish, thick grain-based porridge, potatoes, etc)"/>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my children don't need this"/>
    <s v="No"/>
    <s v="No"/>
    <m/>
    <m/>
    <s v="1"/>
    <s v="1"/>
    <s v="No"/>
    <s v="No - no difficulty"/>
    <s v="No - no difficulty"/>
    <m/>
    <m/>
    <m/>
    <m/>
    <m/>
    <m/>
    <m/>
    <m/>
    <m/>
    <m/>
    <m/>
    <m/>
    <m/>
    <s v="Fear Econimic Problems sleeping"/>
    <b v="1"/>
    <m/>
    <m/>
    <m/>
    <b v="1"/>
    <m/>
    <m/>
    <m/>
    <m/>
    <b v="1"/>
    <m/>
    <m/>
    <m/>
    <m/>
    <m/>
    <m/>
    <m/>
    <m/>
    <s v="Adult Women Adult Men Children"/>
    <b v="1"/>
    <b v="1"/>
    <b v="1"/>
    <m/>
    <s v="لانهم تعرضوا لخطر القصف"/>
    <s v="Prayer Speaking to a family member Smoking"/>
    <b v="1"/>
    <m/>
    <m/>
    <b v="1"/>
    <m/>
    <m/>
    <b v="1"/>
    <m/>
    <m/>
    <m/>
    <m/>
    <s v="Accessibility Lack of awareness of the services"/>
    <m/>
    <m/>
    <b v="1"/>
    <m/>
    <b v="1"/>
    <m/>
    <m/>
    <m/>
    <m/>
    <s v="Yes"/>
    <m/>
    <s v="Other"/>
    <m/>
    <m/>
    <m/>
    <m/>
    <b v="1"/>
    <m/>
    <m/>
    <s v="لا يوجد خدمات"/>
    <m/>
    <s v="Do not know"/>
    <m/>
    <m/>
    <m/>
    <m/>
    <m/>
    <m/>
    <b v="1"/>
    <m/>
    <m/>
    <s v="No"/>
    <s v="الوضع غير آمن "/>
    <s v="School dropout Being orphaned or losing care"/>
    <m/>
    <m/>
    <m/>
    <b v="1"/>
    <m/>
    <m/>
    <m/>
    <m/>
    <m/>
    <m/>
    <b v="1"/>
    <m/>
    <m/>
    <m/>
    <m/>
    <m/>
    <m/>
    <m/>
    <m/>
    <s v="Parents"/>
    <m/>
    <m/>
    <m/>
    <m/>
    <b v="1"/>
    <m/>
    <m/>
    <m/>
    <m/>
    <m/>
    <m/>
    <m/>
    <m/>
    <m/>
    <s v="Quraan Entertainement activities"/>
    <m/>
    <b v="1"/>
    <m/>
    <m/>
    <m/>
    <b v="1"/>
    <m/>
    <m/>
    <m/>
    <s v="Orphans living in the community Child-headed households"/>
    <m/>
    <m/>
    <b v="1"/>
    <b v="1"/>
    <m/>
    <m/>
    <m/>
    <s v="Yes"/>
    <m/>
    <s v="No services"/>
    <m/>
    <m/>
    <m/>
    <m/>
    <m/>
    <b v="1"/>
    <m/>
    <m/>
    <m/>
    <m/>
    <s v="No"/>
    <m/>
    <m/>
    <m/>
    <m/>
    <m/>
    <s v="No"/>
    <m/>
    <s v="uuid:25011a77-131c-4538-8059-fcf7bbebf6d5"/>
    <n v="73216547"/>
    <s v="25011a77-131c-4538-8059-fcf7bbebf6d5"/>
    <d v="2021-01-23T11:55:55"/>
    <n v="321"/>
    <m/>
    <n v="-1"/>
    <m/>
    <m/>
    <s v="202101191358"/>
    <n v="3787"/>
    <s v="nsenumerator"/>
    <n v="569832"/>
  </r>
  <r>
    <s v="2021-01-23T11:36:49.516+03:00"/>
    <s v="2021-01-23T12:16:22.069+03:00"/>
    <m/>
    <s v="محمد العيسى"/>
    <x v="1"/>
    <m/>
    <d v="2021-01-23T00:00:00"/>
    <s v="Deir Hassan - Darhashan"/>
    <s v="All"/>
    <s v="Yes"/>
    <n v="75"/>
    <s v="Elderly&gt;60"/>
    <s v="Female"/>
    <s v="Married"/>
    <s v="IDP"/>
    <d v="2017-01-23T00:00:00"/>
    <n v="0"/>
    <n v="2"/>
    <s v="No"/>
    <m/>
    <m/>
    <m/>
    <m/>
    <m/>
    <m/>
    <m/>
    <m/>
    <n v="2"/>
    <n v="1"/>
    <m/>
    <n v="0"/>
    <n v="2000"/>
    <n v="300"/>
    <n v="-1700"/>
    <s v="سلة إغاثة شهرية"/>
    <m/>
    <s v="Primary health care facility Hospital"/>
    <b v="1"/>
    <b v="1"/>
    <m/>
    <m/>
    <m/>
    <m/>
    <m/>
    <m/>
    <n v="15"/>
    <s v="Taxi"/>
    <m/>
    <s v="No"/>
    <s v="مركز صحي و مشافي"/>
    <s v="Inaccessible due to cost Some types of medicines are not available in the market"/>
    <b v="1"/>
    <m/>
    <m/>
    <b v="1"/>
    <m/>
    <m/>
    <m/>
    <m/>
    <m/>
    <m/>
    <m/>
    <s v="No"/>
    <m/>
    <m/>
    <m/>
    <m/>
    <s v="No"/>
    <m/>
    <m/>
    <m/>
    <m/>
    <m/>
    <m/>
    <m/>
    <m/>
    <m/>
    <m/>
    <m/>
    <m/>
    <m/>
    <m/>
    <m/>
    <s v="Non communicable diseases (NCD) drugs (chronic, cardiac, diabetes, hyper-tension, asthma) Pediatric medicine"/>
    <b v="1"/>
    <b v="1"/>
    <m/>
    <m/>
    <m/>
    <m/>
    <m/>
    <m/>
    <s v="Do not know"/>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Do not know"/>
    <m/>
    <m/>
    <m/>
    <m/>
    <m/>
    <m/>
    <m/>
    <m/>
    <m/>
    <m/>
    <m/>
    <m/>
    <m/>
    <s v="0"/>
    <s v="No"/>
    <s v="Yes – a lot of difficulty"/>
    <s v="No - no difficulty"/>
    <s v="Yes – moderate severity (slightly impacting daily activities)"/>
    <s v="No"/>
    <m/>
    <m/>
    <m/>
    <m/>
    <m/>
    <m/>
    <m/>
    <m/>
    <m/>
    <s v="No, but we need one"/>
    <m/>
    <s v="Fear Econimic Problems sleeping Inability to carry out work or daily tasks"/>
    <b v="1"/>
    <m/>
    <m/>
    <m/>
    <b v="1"/>
    <m/>
    <m/>
    <m/>
    <m/>
    <b v="1"/>
    <m/>
    <b v="1"/>
    <m/>
    <m/>
    <m/>
    <m/>
    <m/>
    <m/>
    <s v="Adult Women Adult Men"/>
    <b v="1"/>
    <b v="1"/>
    <m/>
    <m/>
    <s v="لانهم تعرضوا لمخاطر النزوح"/>
    <s v="Speaking to a family member Prayer Smoking"/>
    <b v="1"/>
    <m/>
    <m/>
    <b v="1"/>
    <m/>
    <m/>
    <b v="1"/>
    <m/>
    <m/>
    <m/>
    <m/>
    <s v="Lack of awareness of the services"/>
    <m/>
    <m/>
    <m/>
    <m/>
    <b v="1"/>
    <m/>
    <m/>
    <m/>
    <m/>
    <s v="Yes"/>
    <m/>
    <s v="Health services Educational services"/>
    <b v="1"/>
    <b v="1"/>
    <m/>
    <m/>
    <m/>
    <m/>
    <m/>
    <m/>
    <m/>
    <s v="Do not know"/>
    <m/>
    <m/>
    <m/>
    <m/>
    <m/>
    <m/>
    <b v="1"/>
    <m/>
    <m/>
    <s v="No"/>
    <s v="الوضع الامني. و المنطقة غير مئلوفة"/>
    <s v="Kidnapping Other Physical abuse"/>
    <b v="1"/>
    <m/>
    <m/>
    <m/>
    <m/>
    <m/>
    <m/>
    <b v="1"/>
    <m/>
    <m/>
    <m/>
    <m/>
    <m/>
    <m/>
    <b v="1"/>
    <m/>
    <m/>
    <s v="حوادث السير"/>
    <m/>
    <s v="Parents Relatives"/>
    <m/>
    <m/>
    <m/>
    <m/>
    <b v="1"/>
    <b v="1"/>
    <m/>
    <m/>
    <m/>
    <m/>
    <m/>
    <m/>
    <m/>
    <m/>
    <s v="Do not know"/>
    <m/>
    <m/>
    <m/>
    <m/>
    <m/>
    <m/>
    <m/>
    <b v="1"/>
    <m/>
    <s v="Orphans living in the community Child-headed households"/>
    <m/>
    <m/>
    <b v="1"/>
    <b v="1"/>
    <m/>
    <m/>
    <m/>
    <m/>
    <m/>
    <m/>
    <m/>
    <m/>
    <m/>
    <m/>
    <m/>
    <m/>
    <m/>
    <m/>
    <m/>
    <m/>
    <m/>
    <m/>
    <m/>
    <m/>
    <m/>
    <m/>
    <m/>
    <m/>
    <s v="uuid:971ece72-7efd-4d25-a050-62c16ed9fe28"/>
    <n v="73216549"/>
    <s v="971ece72-7efd-4d25-a050-62c16ed9fe28"/>
    <d v="2021-01-23T11:55:55"/>
    <n v="322"/>
    <m/>
    <n v="-1"/>
    <m/>
    <m/>
    <s v="202101191358"/>
    <n v="2373"/>
    <s v="nsenumerator"/>
    <n v="569832"/>
  </r>
  <r>
    <s v="2021-01-23T12:45:40.820+03:00"/>
    <s v="2021-01-23T13:54:22.388+03:00"/>
    <m/>
    <s v="محمد العيسى"/>
    <x v="1"/>
    <m/>
    <d v="2021-01-23T00:00:00"/>
    <s v="Deir Hassan - Darhashan"/>
    <s v="All"/>
    <s v="Yes"/>
    <n v="25"/>
    <s v="18-30 Years"/>
    <s v="Female"/>
    <s v="Married"/>
    <s v="IDP"/>
    <d v="2015-03-18T00:00:00"/>
    <n v="1"/>
    <n v="0"/>
    <s v="Yes"/>
    <n v="0"/>
    <n v="1"/>
    <n v="0"/>
    <s v="1"/>
    <n v="0"/>
    <s v="1"/>
    <n v="0"/>
    <n v="1"/>
    <n v="3"/>
    <n v="0"/>
    <n v="0"/>
    <n v="1"/>
    <n v="2500"/>
    <n v="600"/>
    <n v="-1900"/>
    <s v="دكان بيع مواد غذائية"/>
    <m/>
    <s v="Primary health care facility"/>
    <m/>
    <b v="1"/>
    <m/>
    <m/>
    <m/>
    <m/>
    <m/>
    <m/>
    <n v="10"/>
    <s v="Motorcycle"/>
    <m/>
    <s v="No"/>
    <s v="مشافي و عيادات"/>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Antibiotic"/>
    <b v="1"/>
    <b v="1"/>
    <b v="1"/>
    <b v="1"/>
    <m/>
    <m/>
    <m/>
    <m/>
    <s v="No"/>
    <s v="Financial issues Transportation issues"/>
    <m/>
    <b v="1"/>
    <m/>
    <b v="1"/>
    <m/>
    <m/>
    <m/>
    <m/>
    <s v="Hospital for surgery/ C-section Hospital for normal delivery"/>
    <m/>
    <m/>
    <m/>
    <m/>
    <m/>
    <b v="1"/>
    <b v="1"/>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Market is too far"/>
    <b v="1"/>
    <b v="1"/>
    <m/>
    <m/>
    <m/>
    <m/>
    <s v="No – this service is not available"/>
    <s v="No"/>
    <m/>
    <m/>
    <m/>
    <s v="1"/>
    <s v="1"/>
    <s v="No"/>
    <s v="No - no difficulty"/>
    <s v="No - no difficulty"/>
    <m/>
    <m/>
    <m/>
    <m/>
    <m/>
    <m/>
    <m/>
    <m/>
    <m/>
    <m/>
    <m/>
    <m/>
    <m/>
    <s v="Fear Anger Econimic Family conflict Problems Concentrating"/>
    <b v="1"/>
    <b v="1"/>
    <m/>
    <m/>
    <b v="1"/>
    <m/>
    <b v="1"/>
    <m/>
    <m/>
    <m/>
    <m/>
    <m/>
    <b v="1"/>
    <m/>
    <m/>
    <m/>
    <m/>
    <m/>
    <s v="Adult Men Adult Women"/>
    <b v="1"/>
    <b v="1"/>
    <m/>
    <m/>
    <s v="بسبب الضغط النفسي"/>
    <s v="Speaking to a family member Withdrawal/Isolation"/>
    <b v="1"/>
    <m/>
    <m/>
    <m/>
    <m/>
    <m/>
    <m/>
    <m/>
    <b v="1"/>
    <m/>
    <m/>
    <s v="Do not know"/>
    <m/>
    <m/>
    <m/>
    <m/>
    <m/>
    <m/>
    <b v="1"/>
    <m/>
    <m/>
    <s v="Yes"/>
    <m/>
    <s v="Health services Educational services Skills building services"/>
    <b v="1"/>
    <b v="1"/>
    <b v="1"/>
    <m/>
    <m/>
    <m/>
    <m/>
    <m/>
    <m/>
    <s v="Health services Educational services Skills building services Extracurricular activities/women &amp; girls centers"/>
    <b v="1"/>
    <b v="1"/>
    <b v="1"/>
    <b v="1"/>
    <m/>
    <m/>
    <m/>
    <m/>
    <m/>
    <s v="Yes"/>
    <m/>
    <s v="Kidnapping Child labour School dropout Sexual abuse Being orphaned or losing care"/>
    <b v="1"/>
    <m/>
    <m/>
    <b v="1"/>
    <b v="1"/>
    <m/>
    <m/>
    <m/>
    <m/>
    <b v="1"/>
    <b v="1"/>
    <m/>
    <m/>
    <m/>
    <m/>
    <m/>
    <m/>
    <m/>
    <s v="عملة جسدية"/>
    <s v="Siblings School teachers Parents"/>
    <m/>
    <b v="1"/>
    <m/>
    <b v="1"/>
    <b v="1"/>
    <m/>
    <m/>
    <m/>
    <m/>
    <m/>
    <m/>
    <m/>
    <m/>
    <m/>
    <s v="Sport activity Quraan Hand crafts Awareness / educational activities / psychosocial support"/>
    <b v="1"/>
    <b v="1"/>
    <b v="1"/>
    <m/>
    <b v="1"/>
    <m/>
    <m/>
    <m/>
    <m/>
    <s v="Orphans living in the community"/>
    <m/>
    <m/>
    <b v="1"/>
    <m/>
    <m/>
    <m/>
    <m/>
    <s v="Yes"/>
    <m/>
    <s v="Lack of awareness Lack of transportation"/>
    <b v="1"/>
    <m/>
    <b v="1"/>
    <m/>
    <m/>
    <m/>
    <m/>
    <m/>
    <m/>
    <m/>
    <s v="No"/>
    <m/>
    <m/>
    <m/>
    <m/>
    <m/>
    <s v="No"/>
    <m/>
    <s v="uuid:f2427fe3-5e78-48f7-a854-3d07d9dc6be0"/>
    <n v="73216550"/>
    <s v="f2427fe3-5e78-48f7-a854-3d07d9dc6be0"/>
    <d v="2021-01-23T11:55:56"/>
    <n v="323"/>
    <m/>
    <n v="-1"/>
    <m/>
    <m/>
    <s v="202101191358"/>
    <n v="4122"/>
    <s v="nsenumerator"/>
    <n v="569832"/>
  </r>
  <r>
    <s v="2021-01-23T09:18:25.563+03:00"/>
    <s v="2021-01-23T09:30:44.376+03:00"/>
    <m/>
    <s v="رانيا سريو"/>
    <x v="1"/>
    <m/>
    <d v="2021-01-23T00:00:00"/>
    <s v="Deir Hassan - Darhashan"/>
    <s v="All"/>
    <s v="Yes"/>
    <n v="28"/>
    <s v="18-30 Years"/>
    <s v="Male"/>
    <s v="Married"/>
    <s v="IDP"/>
    <d v="2014-01-01T00:00:00"/>
    <n v="1"/>
    <n v="0"/>
    <s v="No"/>
    <m/>
    <m/>
    <m/>
    <m/>
    <m/>
    <m/>
    <m/>
    <m/>
    <n v="2"/>
    <n v="0"/>
    <m/>
    <n v="1"/>
    <n v="300"/>
    <n v="350"/>
    <n v="50"/>
    <s v="الزوج يعمل مصلح ادوات كهربائية"/>
    <m/>
    <s v="Primary health care facility"/>
    <m/>
    <b v="1"/>
    <m/>
    <m/>
    <m/>
    <m/>
    <m/>
    <m/>
    <n v="10"/>
    <s v="Motorcycle"/>
    <m/>
    <s v="Yes"/>
    <s v="نحتاج لعيادة اسنان ومشفى متخصص للامراض"/>
    <s v="Inaccessible due to cost Some types of medicines are not available in the market"/>
    <b v="1"/>
    <m/>
    <m/>
    <b v="1"/>
    <m/>
    <m/>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
    <b v="1"/>
    <m/>
    <b v="1"/>
    <m/>
    <b v="1"/>
    <m/>
    <m/>
    <m/>
    <m/>
    <b v="1"/>
    <b v="1"/>
    <n v="5"/>
    <s v="diverse"/>
    <m/>
    <m/>
    <m/>
    <m/>
    <m/>
    <m/>
    <m/>
    <m/>
    <m/>
    <m/>
    <m/>
    <m/>
    <m/>
    <m/>
    <s v="Yes"/>
    <m/>
    <s v="High food prices/no money to buy Market is not safe"/>
    <m/>
    <b v="1"/>
    <m/>
    <b v="1"/>
    <m/>
    <m/>
    <m/>
    <m/>
    <s v="Yes"/>
    <m/>
    <s v="No"/>
    <m/>
    <m/>
    <m/>
    <m/>
    <m/>
    <m/>
    <m/>
    <m/>
    <m/>
    <m/>
    <m/>
    <m/>
    <m/>
    <s v="1"/>
    <s v="No"/>
    <s v="No - no difficulty"/>
    <s v="No - no difficulty"/>
    <m/>
    <m/>
    <m/>
    <m/>
    <m/>
    <m/>
    <m/>
    <m/>
    <m/>
    <m/>
    <m/>
    <m/>
    <m/>
    <s v="Fear Sadness Anxiety moodwings"/>
    <b v="1"/>
    <m/>
    <b v="1"/>
    <b v="1"/>
    <m/>
    <b v="1"/>
    <m/>
    <m/>
    <m/>
    <m/>
    <m/>
    <m/>
    <m/>
    <m/>
    <m/>
    <m/>
    <m/>
    <m/>
    <s v="Adult Men"/>
    <m/>
    <b v="1"/>
    <m/>
    <m/>
    <s v="بسبب الفقر والنزوح وظروف الحرب"/>
    <s v="Prayer"/>
    <m/>
    <m/>
    <m/>
    <b v="1"/>
    <m/>
    <m/>
    <m/>
    <m/>
    <m/>
    <m/>
    <m/>
    <s v="Do not know"/>
    <m/>
    <m/>
    <m/>
    <m/>
    <m/>
    <m/>
    <b v="1"/>
    <m/>
    <m/>
    <s v="Yes"/>
    <m/>
    <s v="Educational services Skills building services"/>
    <m/>
    <b v="1"/>
    <b v="1"/>
    <m/>
    <m/>
    <m/>
    <m/>
    <m/>
    <s v="Due to transportation issues / far distance of facilities"/>
    <s v="Extracurricular activities/women &amp; girls centers Educational services Skills building services"/>
    <m/>
    <b v="1"/>
    <b v="1"/>
    <b v="1"/>
    <m/>
    <m/>
    <m/>
    <m/>
    <s v="due to transportation issues / far distance of facilities"/>
    <s v="No"/>
    <s v="لانه لايوجد امان "/>
    <s v="Kidnapping School dropout Child labour Begging Early marriage"/>
    <b v="1"/>
    <m/>
    <m/>
    <b v="1"/>
    <b v="1"/>
    <b v="1"/>
    <b v="1"/>
    <m/>
    <m/>
    <m/>
    <m/>
    <m/>
    <m/>
    <m/>
    <m/>
    <m/>
    <m/>
    <m/>
    <s v="الاطفال يتسولون او يبيعو بسكويت وشغلات بسيطة لاعالة عائلتهم"/>
    <s v="School teachers Religious leaders Women and Child support centers"/>
    <b v="1"/>
    <m/>
    <m/>
    <b v="1"/>
    <m/>
    <m/>
    <m/>
    <m/>
    <m/>
    <b v="1"/>
    <m/>
    <m/>
    <m/>
    <m/>
    <s v="Quraan Hand crafts Awareness / educational activities / psychosocial support"/>
    <m/>
    <b v="1"/>
    <b v="1"/>
    <m/>
    <b v="1"/>
    <m/>
    <m/>
    <m/>
    <m/>
    <s v="Orphans living in the community Child-headed households"/>
    <m/>
    <m/>
    <b v="1"/>
    <b v="1"/>
    <m/>
    <m/>
    <m/>
    <m/>
    <m/>
    <m/>
    <m/>
    <m/>
    <m/>
    <m/>
    <m/>
    <m/>
    <m/>
    <m/>
    <m/>
    <m/>
    <m/>
    <m/>
    <m/>
    <m/>
    <m/>
    <m/>
    <m/>
    <m/>
    <s v="uuid:6da0272d-bb16-43ae-a838-48b9e2a36aa0"/>
    <n v="73216552"/>
    <s v="6da0272d-bb16-43ae-a838-48b9e2a36aa0"/>
    <d v="2021-01-23T11:56:01"/>
    <n v="324"/>
    <m/>
    <n v="-1"/>
    <m/>
    <m/>
    <s v="202101191358"/>
    <n v="739"/>
    <s v="nsenumerator"/>
    <n v="569832"/>
  </r>
  <r>
    <s v="2021-01-23T09:44:55.737+03:00"/>
    <s v="2021-01-23T10:03:23.162+03:00"/>
    <m/>
    <s v="رانيا سريو"/>
    <x v="1"/>
    <m/>
    <d v="2021-01-23T00:00:00"/>
    <s v="Deir Hassan - Darhashan"/>
    <s v="All"/>
    <s v="Yes"/>
    <n v="40"/>
    <s v="31-50 Years"/>
    <s v="Male"/>
    <s v="Married"/>
    <s v="IDP"/>
    <d v="2018-02-14T00:00:00"/>
    <n v="0"/>
    <n v="0"/>
    <s v="Yes"/>
    <n v="0"/>
    <n v="0"/>
    <n v="1"/>
    <s v="1"/>
    <n v="2"/>
    <s v="3"/>
    <n v="1"/>
    <n v="4"/>
    <n v="7"/>
    <n v="0"/>
    <n v="0"/>
    <n v="1"/>
    <n v="500"/>
    <n v="400"/>
    <n v="-100"/>
    <s v="الاب يعمل عامل"/>
    <m/>
    <s v="Primary health care facility Emergency services-ambulance"/>
    <m/>
    <b v="1"/>
    <m/>
    <b v="1"/>
    <m/>
    <m/>
    <m/>
    <m/>
    <n v="10"/>
    <s v="Walking"/>
    <m/>
    <s v="Yes"/>
    <s v="نحتاج لعيادة اسنان ومشافي متخصصة لامراض العيون لاننا نعاني من مشاكل في العيون"/>
    <s v="Inaccessible due to cost Some types of medicines are not available in the market Inaccessible due to transport or other logistical reason"/>
    <b v="1"/>
    <m/>
    <m/>
    <b v="1"/>
    <m/>
    <b v="1"/>
    <m/>
    <m/>
    <m/>
    <m/>
    <m/>
    <s v="Yes"/>
    <s v="Yes"/>
    <s v="لقد مروا فتيات لعنا سرحو لعنا عن الامراض المنتشرة وعن الكوفيد"/>
    <s v="No"/>
    <m/>
    <s v="Yes"/>
    <s v="Yes"/>
    <m/>
    <s v="Yes"/>
    <s v="Yes"/>
    <m/>
    <m/>
    <m/>
    <m/>
    <m/>
    <m/>
    <m/>
    <m/>
    <m/>
    <m/>
    <m/>
    <s v="Non communicable diseases (NCD) drugs (chronic, cardiac, diabetes, hyper-tension, asthma) Pediatric medicine Antibiotic"/>
    <b v="1"/>
    <b v="1"/>
    <m/>
    <b v="1"/>
    <m/>
    <m/>
    <m/>
    <m/>
    <s v="No"/>
    <s v="No services available"/>
    <m/>
    <m/>
    <m/>
    <m/>
    <b v="1"/>
    <m/>
    <m/>
    <m/>
    <s v="Hospital for normal delivery Hospital for surgery/ C-section"/>
    <m/>
    <m/>
    <m/>
    <m/>
    <m/>
    <b v="1"/>
    <b v="1"/>
    <m/>
    <m/>
    <m/>
    <m/>
    <m/>
    <m/>
    <m/>
    <m/>
    <m/>
    <m/>
    <m/>
    <m/>
    <m/>
    <m/>
    <m/>
    <m/>
    <s v="No – there is nothing like this in my community"/>
    <m/>
    <m/>
    <m/>
    <m/>
    <m/>
    <m/>
    <m/>
    <m/>
    <m/>
    <m/>
    <m/>
    <m/>
    <m/>
    <m/>
    <m/>
    <m/>
    <m/>
    <s v="Vegetables (including leafy vegetables) Meat, Poultry, Offal (beef, goat, lamb, poultry), etc) Fruit (all types)"/>
    <m/>
    <m/>
    <b v="1"/>
    <b v="1"/>
    <b v="1"/>
    <m/>
    <m/>
    <m/>
    <m/>
    <m/>
    <m/>
    <n v="3"/>
    <s v="not divers"/>
    <s v="Yes"/>
    <m/>
    <s v="High food prices/no money to buy Child will not eat certain foods"/>
    <m/>
    <b v="1"/>
    <m/>
    <m/>
    <m/>
    <b v="1"/>
    <m/>
    <m/>
    <s v="Yes"/>
    <m/>
    <s v="Yes"/>
    <s v="High food prices/no money to buy"/>
    <b v="1"/>
    <m/>
    <m/>
    <m/>
    <m/>
    <m/>
    <s v="No – my children don't need this"/>
    <s v="Yes"/>
    <m/>
    <m/>
    <m/>
    <s v="0"/>
    <s v="0"/>
    <s v="No"/>
    <s v="No - no difficulty"/>
    <s v="No - no difficulty"/>
    <m/>
    <m/>
    <m/>
    <m/>
    <m/>
    <m/>
    <m/>
    <m/>
    <m/>
    <m/>
    <m/>
    <m/>
    <m/>
    <s v="Anger Fear Sadness Anxiety Problems Concentrating"/>
    <b v="1"/>
    <b v="1"/>
    <b v="1"/>
    <m/>
    <m/>
    <b v="1"/>
    <m/>
    <m/>
    <m/>
    <m/>
    <m/>
    <m/>
    <b v="1"/>
    <m/>
    <m/>
    <m/>
    <m/>
    <m/>
    <s v="Adult Women"/>
    <b v="1"/>
    <m/>
    <m/>
    <m/>
    <s v="لان الام دائما شايلة هم البيت ومتحملة المسؤولية"/>
    <s v="Prayer Speaking to a family member Withdrawal/Isolation"/>
    <b v="1"/>
    <m/>
    <m/>
    <b v="1"/>
    <m/>
    <m/>
    <m/>
    <m/>
    <b v="1"/>
    <m/>
    <m/>
    <s v="No obstacles"/>
    <m/>
    <m/>
    <m/>
    <m/>
    <m/>
    <m/>
    <m/>
    <b v="1"/>
    <m/>
    <s v="Yes"/>
    <m/>
    <s v="Educational services Skills building services Extracurricular activities/women &amp; girls centers"/>
    <m/>
    <b v="1"/>
    <b v="1"/>
    <b v="1"/>
    <m/>
    <m/>
    <m/>
    <m/>
    <m/>
    <s v="Educational services Extracurricular activities/women &amp; girls centers Skills building services"/>
    <m/>
    <b v="1"/>
    <b v="1"/>
    <b v="1"/>
    <m/>
    <m/>
    <m/>
    <m/>
    <s v="due to cultural factors / Father or husband does not allow them"/>
    <s v="No"/>
    <s v="بسبب الاعراف والتقاليد وتوجد حالات خطف كثيرة هنا"/>
    <s v="Kidnapping Desire to join armed groups School dropout Child labour Begging Early marriage Being orphaned or losing care"/>
    <b v="1"/>
    <m/>
    <b v="1"/>
    <b v="1"/>
    <b v="1"/>
    <b v="1"/>
    <b v="1"/>
    <m/>
    <m/>
    <m/>
    <b v="1"/>
    <m/>
    <m/>
    <m/>
    <m/>
    <m/>
    <m/>
    <m/>
    <s v="الاطفال يلمو خبز من الشارع ويلتحقو بالفصايل وبيشحدو لاعالة اسرهم"/>
    <s v="Siblings Neighbours Parents"/>
    <m/>
    <b v="1"/>
    <b v="1"/>
    <m/>
    <b v="1"/>
    <m/>
    <m/>
    <m/>
    <m/>
    <m/>
    <m/>
    <m/>
    <m/>
    <m/>
    <s v="Quraan Hand crafts Entertainement activities"/>
    <m/>
    <b v="1"/>
    <b v="1"/>
    <m/>
    <m/>
    <b v="1"/>
    <m/>
    <m/>
    <m/>
    <s v="Orphans living in the community Children who have been associated with fighting forces"/>
    <m/>
    <m/>
    <b v="1"/>
    <m/>
    <b v="1"/>
    <m/>
    <m/>
    <s v="No"/>
    <s v="Due to far distance / lack of transportations"/>
    <s v="No services"/>
    <m/>
    <m/>
    <m/>
    <m/>
    <m/>
    <b v="1"/>
    <m/>
    <m/>
    <m/>
    <m/>
    <s v="No"/>
    <m/>
    <m/>
    <s v="No"/>
    <m/>
    <m/>
    <s v="No"/>
    <m/>
    <s v="uuid:89c9568f-0b15-4ea9-8fa5-b105fccbc26e"/>
    <n v="73216553"/>
    <s v="89c9568f-0b15-4ea9-8fa5-b105fccbc26e"/>
    <d v="2021-01-23T11:56:02"/>
    <n v="325"/>
    <m/>
    <n v="-1"/>
    <m/>
    <m/>
    <s v="202101191358"/>
    <n v="1108"/>
    <s v="nsenumerator"/>
    <n v="569832"/>
  </r>
  <r>
    <s v="2021-01-23T10:28:31.132+03:00"/>
    <s v="2021-01-23T11:01:25.541+03:00"/>
    <m/>
    <s v="رانيا سريو"/>
    <x v="1"/>
    <m/>
    <d v="2021-01-23T00:00:00"/>
    <s v="Deir Hassan - Darhashan"/>
    <s v="All"/>
    <s v="Yes"/>
    <n v="30"/>
    <s v="18-30 Years"/>
    <s v="Male"/>
    <s v="Widowed"/>
    <s v="IDP"/>
    <d v="2014-02-04T00:00:00"/>
    <n v="0"/>
    <n v="0"/>
    <s v="Yes"/>
    <n v="0"/>
    <n v="0"/>
    <n v="1"/>
    <s v="1"/>
    <n v="1"/>
    <s v="2"/>
    <n v="0"/>
    <n v="2"/>
    <n v="3"/>
    <n v="0"/>
    <n v="0"/>
    <n v="0"/>
    <n v="200"/>
    <n v="0"/>
    <n v="-200"/>
    <m/>
    <s v="NGO support (including food buskets)"/>
    <s v="Primary health care facility"/>
    <m/>
    <b v="1"/>
    <m/>
    <m/>
    <m/>
    <m/>
    <m/>
    <m/>
    <n v="5"/>
    <s v="Walking"/>
    <m/>
    <s v="Yes"/>
    <s v="نحتاج لعيادة اسنان ومشافي متخصصة لعلاج الاطفال لانه طفلتي مريضة لديها كتلة دهنية بالدماغ وتوسع شريان ومادة بيضاء تضرب عالنطق"/>
    <s v="Most types of medicines are not available in the market Inaccessible due to cost Inaccessible due to security risks"/>
    <m/>
    <b v="1"/>
    <m/>
    <b v="1"/>
    <b v="1"/>
    <m/>
    <m/>
    <m/>
    <m/>
    <m/>
    <m/>
    <s v="No"/>
    <m/>
    <m/>
    <m/>
    <m/>
    <s v="Yes"/>
    <s v="Yes"/>
    <m/>
    <s v="Yes"/>
    <s v="Yes"/>
    <m/>
    <m/>
    <m/>
    <m/>
    <m/>
    <m/>
    <m/>
    <m/>
    <m/>
    <m/>
    <m/>
    <s v="Pediatric medicine Other"/>
    <m/>
    <b v="1"/>
    <m/>
    <m/>
    <b v="1"/>
    <m/>
    <m/>
    <s v="ادوية لعلاج الكتلة الدهنية بالدماغ لطفلتي وادوية فيتامينات وادوية من اجل النطق عند الاطفال"/>
    <s v="No"/>
    <s v="No services available"/>
    <m/>
    <m/>
    <m/>
    <m/>
    <b v="1"/>
    <m/>
    <m/>
    <m/>
    <s v="Hospital for normal delivery"/>
    <m/>
    <m/>
    <m/>
    <m/>
    <m/>
    <b v="1"/>
    <m/>
    <m/>
    <m/>
    <m/>
    <m/>
    <m/>
    <m/>
    <m/>
    <m/>
    <m/>
    <m/>
    <m/>
    <m/>
    <m/>
    <m/>
    <m/>
    <m/>
    <s v="Yes – I have"/>
    <s v="One Time"/>
    <m/>
    <m/>
    <m/>
    <m/>
    <m/>
    <m/>
    <m/>
    <m/>
    <m/>
    <m/>
    <m/>
    <m/>
    <m/>
    <m/>
    <m/>
    <m/>
    <s v="Vegetables (including leafy vegetables) Legumes and nuts e.g. hommos, fouls, beans, chick peas, lentils Eggs Oil/Fat (oils, fats, butter, ghee etc)"/>
    <m/>
    <b v="1"/>
    <b v="1"/>
    <m/>
    <m/>
    <m/>
    <m/>
    <b v="1"/>
    <m/>
    <b v="1"/>
    <m/>
    <n v="4"/>
    <s v="diverse"/>
    <s v="Yes"/>
    <m/>
    <s v="High food prices/no money to buy Child will not eat certain foods Market is too far"/>
    <m/>
    <b v="1"/>
    <b v="1"/>
    <m/>
    <m/>
    <b v="1"/>
    <m/>
    <m/>
    <s v="Yes"/>
    <m/>
    <s v="Yes"/>
    <s v="High food prices/no money to buy"/>
    <b v="1"/>
    <m/>
    <m/>
    <m/>
    <m/>
    <m/>
    <s v="No – my children don't need this"/>
    <s v="Yes"/>
    <m/>
    <m/>
    <m/>
    <s v="0"/>
    <s v="0"/>
    <s v="Yes"/>
    <m/>
    <m/>
    <s v="Yes – moderate severity (slightly impacting daily activities)"/>
    <s v="No"/>
    <m/>
    <m/>
    <m/>
    <m/>
    <m/>
    <m/>
    <m/>
    <m/>
    <m/>
    <s v="No, but we need one"/>
    <m/>
    <s v="Anxiety moodwings Problems Concentrating Changes in Appetite"/>
    <m/>
    <m/>
    <m/>
    <b v="1"/>
    <m/>
    <b v="1"/>
    <m/>
    <b v="1"/>
    <m/>
    <m/>
    <m/>
    <m/>
    <b v="1"/>
    <m/>
    <m/>
    <m/>
    <m/>
    <m/>
    <s v="Adult Women"/>
    <b v="1"/>
    <m/>
    <m/>
    <m/>
    <s v="لانهم هم الذين يشيلون هم العيلة وعليهم المسؤولية كلها"/>
    <s v="Prayer Withdrawal/Isolation"/>
    <m/>
    <m/>
    <m/>
    <b v="1"/>
    <m/>
    <m/>
    <m/>
    <m/>
    <b v="1"/>
    <m/>
    <m/>
    <s v="Stigma Security"/>
    <b v="1"/>
    <b v="1"/>
    <m/>
    <m/>
    <m/>
    <m/>
    <m/>
    <m/>
    <m/>
    <s v="Yes"/>
    <m/>
    <s v="Educational services Health services Skills building services"/>
    <b v="1"/>
    <b v="1"/>
    <b v="1"/>
    <m/>
    <m/>
    <m/>
    <m/>
    <m/>
    <m/>
    <s v="Educational services Health services Skills building services"/>
    <b v="1"/>
    <b v="1"/>
    <b v="1"/>
    <m/>
    <m/>
    <m/>
    <m/>
    <m/>
    <m/>
    <s v="No"/>
    <s v="لايوجد امان "/>
    <s v="Kidnapping Desire to join armed groups Begging Early marriage"/>
    <b v="1"/>
    <m/>
    <b v="1"/>
    <m/>
    <m/>
    <b v="1"/>
    <b v="1"/>
    <m/>
    <m/>
    <m/>
    <m/>
    <m/>
    <m/>
    <m/>
    <m/>
    <m/>
    <m/>
    <m/>
    <m/>
    <s v="Parents Women and Child support centers Doctor"/>
    <m/>
    <m/>
    <m/>
    <m/>
    <b v="1"/>
    <m/>
    <m/>
    <m/>
    <m/>
    <b v="1"/>
    <b v="1"/>
    <m/>
    <m/>
    <m/>
    <s v="Quraan Hand crafts Entertainement activities"/>
    <m/>
    <b v="1"/>
    <b v="1"/>
    <m/>
    <m/>
    <b v="1"/>
    <m/>
    <m/>
    <m/>
    <s v="Child-headed households Orphans living in the community"/>
    <m/>
    <m/>
    <b v="1"/>
    <b v="1"/>
    <m/>
    <m/>
    <m/>
    <s v="Yes"/>
    <m/>
    <s v="No services"/>
    <m/>
    <m/>
    <m/>
    <m/>
    <m/>
    <b v="1"/>
    <m/>
    <m/>
    <m/>
    <m/>
    <s v="No"/>
    <m/>
    <m/>
    <m/>
    <m/>
    <m/>
    <s v="No"/>
    <m/>
    <s v="uuid:191733da-efde-4698-8d52-09ddd65a9e4c"/>
    <n v="73216554"/>
    <s v="191733da-efde-4698-8d52-09ddd65a9e4c"/>
    <d v="2021-01-23T11:56:03"/>
    <n v="326"/>
    <m/>
    <n v="-1"/>
    <m/>
    <m/>
    <s v="202101191358"/>
    <n v="1974"/>
    <s v="nsenumerator"/>
    <n v="569832"/>
  </r>
  <r>
    <s v="2021-01-23T11:06:51.933+03:00"/>
    <s v="2021-01-23T12:11:37.454+03:00"/>
    <m/>
    <s v="رانيا سريو"/>
    <x v="1"/>
    <m/>
    <d v="2021-01-23T00:00:00"/>
    <s v="Deir Hassan - Darhashan"/>
    <s v="All"/>
    <s v="Yes"/>
    <n v="25"/>
    <s v="18-30 Years"/>
    <s v="Male"/>
    <s v="Married"/>
    <s v="IDP"/>
    <d v="2017-03-09T00:00:00"/>
    <n v="1"/>
    <n v="0"/>
    <s v="Yes"/>
    <n v="0"/>
    <n v="1"/>
    <n v="0"/>
    <s v="1"/>
    <n v="2"/>
    <s v="3"/>
    <n v="0"/>
    <n v="3"/>
    <n v="5"/>
    <n v="0"/>
    <n v="0"/>
    <n v="1"/>
    <n v="300"/>
    <n v="400"/>
    <n v="100"/>
    <s v="الاب يعمل مع فصيل مع الجيش الحر"/>
    <m/>
    <s v="Primary health care facility"/>
    <m/>
    <b v="1"/>
    <m/>
    <m/>
    <m/>
    <m/>
    <m/>
    <m/>
    <n v="5"/>
    <s v="Walking"/>
    <m/>
    <s v="No"/>
    <s v="نحتاج لمشفى لعلاج الاطفال اختصاص غدد لانه لاتوجد مشافي اختصاص بالمنطقة هنا "/>
    <s v="Some types of medicines are not available in the market Inaccessible due to cost"/>
    <b v="1"/>
    <m/>
    <m/>
    <b v="1"/>
    <m/>
    <m/>
    <m/>
    <m/>
    <m/>
    <m/>
    <m/>
    <s v="No"/>
    <m/>
    <m/>
    <m/>
    <m/>
    <s v="Yes"/>
    <s v="Yes"/>
    <m/>
    <s v="Yes"/>
    <s v="Yes"/>
    <m/>
    <m/>
    <m/>
    <m/>
    <m/>
    <m/>
    <m/>
    <m/>
    <m/>
    <m/>
    <m/>
    <s v="Non communicable diseases (NCD) drugs (chronic, cardiac, diabetes, hyper-tension, asthma) Pediatric medicine Antibiotic"/>
    <b v="1"/>
    <b v="1"/>
    <m/>
    <b v="1"/>
    <m/>
    <m/>
    <m/>
    <m/>
    <s v="No"/>
    <s v="No services available"/>
    <m/>
    <m/>
    <m/>
    <m/>
    <b v="1"/>
    <m/>
    <m/>
    <m/>
    <s v="Hospital for normal delivery Hospital for surgery/ C-section"/>
    <m/>
    <m/>
    <m/>
    <m/>
    <m/>
    <b v="1"/>
    <b v="1"/>
    <m/>
    <m/>
    <m/>
    <m/>
    <m/>
    <m/>
    <m/>
    <m/>
    <m/>
    <m/>
    <m/>
    <m/>
    <m/>
    <m/>
    <m/>
    <m/>
    <s v="No – there is nothing like this in my community"/>
    <m/>
    <m/>
    <m/>
    <s v="Meat, Poultry, Offal (beef, goat, lamb, poultry), etc) Vegetables (including leafy vegetables) Milk and Milk Products (milk, yoghurt, cheese, etc) Oil/Fat (oils, fats, butter, ghee etc) Condiments (spices, tea, coffee, sauces etc) or other miscellaneous food"/>
    <m/>
    <m/>
    <b v="1"/>
    <m/>
    <b v="1"/>
    <m/>
    <b v="1"/>
    <m/>
    <m/>
    <b v="1"/>
    <b v="1"/>
    <n v="5"/>
    <s v="diverse"/>
    <s v="Cereals or tubers (maize, porridge, rice, pasta, bread, rice, bulger, frikeh, kaak, pasta, indomy (noodles), manakish, thick grain-based porridge, potatoes, etc) Legumes and nuts e.g. hommos, fouls, beans, chick peas, lentils Sugar, Honey, sugar products Oil/Fat (oils, fats, butter, ghee etc)"/>
    <b v="1"/>
    <b v="1"/>
    <m/>
    <m/>
    <m/>
    <m/>
    <m/>
    <m/>
    <b v="1"/>
    <b v="1"/>
    <m/>
    <n v="4"/>
    <s v="diverse"/>
    <s v="Yes"/>
    <m/>
    <s v="High food prices/no money to buy Child will not eat certain foods"/>
    <m/>
    <b v="1"/>
    <m/>
    <m/>
    <m/>
    <b v="1"/>
    <m/>
    <m/>
    <s v="Yes"/>
    <m/>
    <s v="No"/>
    <m/>
    <m/>
    <m/>
    <m/>
    <m/>
    <m/>
    <m/>
    <s v="No – this service is not available"/>
    <s v="Yes"/>
    <m/>
    <m/>
    <m/>
    <s v="1"/>
    <s v="1"/>
    <s v="No"/>
    <s v="No - no difficulty"/>
    <s v="No - no difficulty"/>
    <m/>
    <m/>
    <m/>
    <m/>
    <m/>
    <m/>
    <m/>
    <m/>
    <m/>
    <m/>
    <m/>
    <m/>
    <m/>
    <s v="Anger moodwings Econimic Problems sleeping"/>
    <m/>
    <b v="1"/>
    <m/>
    <b v="1"/>
    <b v="1"/>
    <m/>
    <m/>
    <m/>
    <m/>
    <b v="1"/>
    <m/>
    <m/>
    <m/>
    <m/>
    <m/>
    <m/>
    <m/>
    <m/>
    <s v="Children"/>
    <m/>
    <m/>
    <b v="1"/>
    <m/>
    <s v="لانه اكثر فئة حساسة وتتأثر بالمشاكل"/>
    <s v="Prayer Withdrawal/Isolation"/>
    <m/>
    <m/>
    <m/>
    <b v="1"/>
    <m/>
    <m/>
    <m/>
    <m/>
    <b v="1"/>
    <m/>
    <m/>
    <s v="Lack of awareness of the services"/>
    <m/>
    <m/>
    <m/>
    <m/>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m/>
    <s v="No"/>
    <s v="لانه لا يوجد امان بالمنطقة وعاداتنا وتقاليدنا لا تسمح بذلك"/>
    <s v="Begging School dropout Early marriage Being orphaned or losing care"/>
    <m/>
    <m/>
    <m/>
    <b v="1"/>
    <m/>
    <b v="1"/>
    <b v="1"/>
    <m/>
    <m/>
    <m/>
    <b v="1"/>
    <m/>
    <m/>
    <m/>
    <m/>
    <m/>
    <m/>
    <m/>
    <m/>
    <s v="Siblings Neighbours Parents Relatives"/>
    <m/>
    <b v="1"/>
    <b v="1"/>
    <m/>
    <b v="1"/>
    <b v="1"/>
    <m/>
    <m/>
    <m/>
    <m/>
    <m/>
    <m/>
    <m/>
    <m/>
    <s v="Quraan Hand crafts Entertainement activities"/>
    <m/>
    <b v="1"/>
    <b v="1"/>
    <m/>
    <m/>
    <b v="1"/>
    <m/>
    <m/>
    <m/>
    <s v="Orphans living in the community Child-headed households Children who have been associated with fighting forces"/>
    <m/>
    <m/>
    <b v="1"/>
    <b v="1"/>
    <b v="1"/>
    <m/>
    <m/>
    <s v="Yes"/>
    <m/>
    <s v="No services"/>
    <m/>
    <m/>
    <m/>
    <m/>
    <m/>
    <b v="1"/>
    <m/>
    <m/>
    <m/>
    <m/>
    <s v="No"/>
    <m/>
    <m/>
    <m/>
    <m/>
    <m/>
    <s v="No"/>
    <m/>
    <s v="uuid:b07e21bf-4004-42ed-b69a-3bd3841d26f5"/>
    <n v="73216556"/>
    <s v="b07e21bf-4004-42ed-b69a-3bd3841d26f5"/>
    <d v="2021-01-23T11:56:04"/>
    <n v="327"/>
    <m/>
    <n v="-1"/>
    <m/>
    <m/>
    <s v="202101191358"/>
    <n v="3886"/>
    <s v="nsenumerator"/>
    <n v="569832"/>
  </r>
  <r>
    <s v="2021-01-23T09:18:52.690+02:00"/>
    <s v="2021-01-23T09:46:03.355+02:00"/>
    <m/>
    <s v="منى الحاج رحمون"/>
    <x v="1"/>
    <m/>
    <d v="2021-01-23T00:00:00"/>
    <s v="Deir Hassan - Darhashan"/>
    <s v="All"/>
    <s v="Yes"/>
    <n v="39"/>
    <s v="31-50 Years"/>
    <s v="Male"/>
    <s v="Married"/>
    <s v="IDP"/>
    <d v="2020-01-23T00:00:00"/>
    <n v="0"/>
    <n v="0"/>
    <s v="Yes"/>
    <n v="0"/>
    <n v="0"/>
    <n v="2"/>
    <s v="2"/>
    <n v="1"/>
    <s v="3"/>
    <n v="3"/>
    <n v="6"/>
    <n v="8"/>
    <n v="0"/>
    <n v="0"/>
    <n v="0"/>
    <n v="800"/>
    <n v="400"/>
    <n v="-400"/>
    <s v="الزوج عاطل عن العمل "/>
    <m/>
    <s v="Primary health care facility"/>
    <m/>
    <b v="1"/>
    <m/>
    <m/>
    <m/>
    <m/>
    <m/>
    <m/>
    <n v="15"/>
    <s v="Walking"/>
    <m/>
    <s v="No"/>
    <s v="Do not know"/>
    <s v="There are no significant difficulties"/>
    <m/>
    <m/>
    <m/>
    <m/>
    <m/>
    <m/>
    <m/>
    <m/>
    <m/>
    <b v="1"/>
    <m/>
    <s v="Yes"/>
    <s v="Yes"/>
    <s v="فريق توعية مجتمعية  "/>
    <s v="Do not know"/>
    <m/>
    <s v="No"/>
    <m/>
    <m/>
    <m/>
    <m/>
    <m/>
    <m/>
    <m/>
    <m/>
    <m/>
    <m/>
    <m/>
    <m/>
    <m/>
    <m/>
    <m/>
    <s v="Pediatric medicine Antibiotic"/>
    <m/>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Yes"/>
    <m/>
    <s v="High food prices/no money to buy"/>
    <m/>
    <b v="1"/>
    <m/>
    <m/>
    <m/>
    <m/>
    <m/>
    <m/>
    <s v="Yes"/>
    <m/>
    <s v="No"/>
    <m/>
    <m/>
    <m/>
    <m/>
    <m/>
    <m/>
    <m/>
    <s v="Do not know"/>
    <s v="No"/>
    <m/>
    <m/>
    <m/>
    <s v="0"/>
    <s v="0"/>
    <s v="No"/>
    <s v="No - no difficulty"/>
    <s v="No - no difficulty"/>
    <m/>
    <m/>
    <m/>
    <m/>
    <m/>
    <m/>
    <m/>
    <m/>
    <m/>
    <m/>
    <m/>
    <m/>
    <m/>
    <s v="Family conflict"/>
    <m/>
    <m/>
    <m/>
    <m/>
    <m/>
    <m/>
    <b v="1"/>
    <m/>
    <m/>
    <m/>
    <m/>
    <m/>
    <m/>
    <m/>
    <m/>
    <m/>
    <m/>
    <m/>
    <s v="Adult Women"/>
    <b v="1"/>
    <m/>
    <m/>
    <m/>
    <s v="لانهم يتحملون مسؤولية أكثر من غيرهم"/>
    <s v="Other"/>
    <m/>
    <m/>
    <m/>
    <m/>
    <m/>
    <m/>
    <m/>
    <m/>
    <m/>
    <b v="1"/>
    <s v="البكاء"/>
    <s v="Stigma"/>
    <b v="1"/>
    <m/>
    <m/>
    <m/>
    <m/>
    <m/>
    <m/>
    <m/>
    <m/>
    <s v="Yes"/>
    <m/>
    <s v="All services are accessible"/>
    <m/>
    <m/>
    <m/>
    <m/>
    <m/>
    <b v="1"/>
    <m/>
    <m/>
    <m/>
    <s v="All services are accessible"/>
    <m/>
    <m/>
    <m/>
    <m/>
    <m/>
    <b v="1"/>
    <m/>
    <m/>
    <m/>
    <s v="Yes"/>
    <m/>
    <s v="Kidnapping"/>
    <b v="1"/>
    <m/>
    <m/>
    <m/>
    <m/>
    <m/>
    <m/>
    <m/>
    <m/>
    <m/>
    <m/>
    <m/>
    <m/>
    <m/>
    <m/>
    <m/>
    <m/>
    <m/>
    <m/>
    <s v="Siblings"/>
    <m/>
    <b v="1"/>
    <m/>
    <m/>
    <m/>
    <m/>
    <m/>
    <m/>
    <m/>
    <m/>
    <m/>
    <m/>
    <m/>
    <m/>
    <s v="Quraan Entertainement activities"/>
    <m/>
    <b v="1"/>
    <m/>
    <m/>
    <m/>
    <b v="1"/>
    <m/>
    <m/>
    <m/>
    <s v="Orphans living in the community"/>
    <m/>
    <m/>
    <b v="1"/>
    <m/>
    <m/>
    <m/>
    <m/>
    <s v="Yes"/>
    <m/>
    <s v="No barriers"/>
    <m/>
    <m/>
    <m/>
    <m/>
    <m/>
    <m/>
    <m/>
    <m/>
    <b v="1"/>
    <m/>
    <s v="No"/>
    <m/>
    <m/>
    <s v="Yes"/>
    <n v="1"/>
    <s v="في حالات الضرورة"/>
    <s v="Yes"/>
    <s v="الانضمام إلى الفصائل المقاتلة"/>
    <s v="uuid:e95c7700-b831-450e-9504-6b0bca43f18a"/>
    <n v="73216559"/>
    <s v="e95c7700-b831-450e-9504-6b0bca43f18a"/>
    <d v="2021-01-23T11:56:19"/>
    <n v="328"/>
    <m/>
    <n v="-1"/>
    <m/>
    <m/>
    <s v="202101191358"/>
    <n v="1631"/>
    <s v="nsenumerator"/>
    <n v="569832"/>
  </r>
  <r>
    <s v="2021-01-23T09:46:28.199+02:00"/>
    <s v="2021-01-23T10:20:05.335+02:00"/>
    <m/>
    <s v="منى الحاج رحمون"/>
    <x v="1"/>
    <m/>
    <d v="2021-01-23T00:00:00"/>
    <s v="Deir Hassan - Darhashan"/>
    <s v="All"/>
    <s v="Yes"/>
    <n v="46"/>
    <s v="31-50 Years"/>
    <s v="Male"/>
    <s v="Married"/>
    <s v="IDP"/>
    <d v="2019-01-23T00:00:00"/>
    <n v="0"/>
    <n v="2"/>
    <s v="Yes"/>
    <n v="0"/>
    <n v="0"/>
    <n v="0"/>
    <s v="0"/>
    <n v="0"/>
    <s v="0"/>
    <n v="0"/>
    <n v="0"/>
    <n v="3"/>
    <n v="1"/>
    <m/>
    <n v="0"/>
    <n v="700"/>
    <n v="350"/>
    <n v="-350"/>
    <s v="لايوجد معيل"/>
    <m/>
    <s v="Primary health care facility"/>
    <m/>
    <b v="1"/>
    <m/>
    <m/>
    <m/>
    <m/>
    <m/>
    <m/>
    <n v="15"/>
    <s v="Walking"/>
    <m/>
    <s v="Do not know"/>
    <s v="عيادات شاملة /مستشفى وعيادات نسائية"/>
    <s v="Inaccessible due to cost"/>
    <m/>
    <m/>
    <m/>
    <b v="1"/>
    <m/>
    <m/>
    <m/>
    <m/>
    <m/>
    <m/>
    <m/>
    <s v="Yes"/>
    <s v="Do not know"/>
    <m/>
    <s v="Do not know"/>
    <m/>
    <s v="No"/>
    <m/>
    <m/>
    <m/>
    <m/>
    <m/>
    <m/>
    <m/>
    <m/>
    <m/>
    <m/>
    <m/>
    <m/>
    <m/>
    <m/>
    <m/>
    <s v="Non communicable diseases (NCD) drugs (chronic, cardiac, diabetes, hyper-tension, asthma)"/>
    <b v="1"/>
    <m/>
    <m/>
    <m/>
    <m/>
    <m/>
    <m/>
    <m/>
    <s v="Yes"/>
    <m/>
    <m/>
    <m/>
    <m/>
    <m/>
    <m/>
    <m/>
    <m/>
    <m/>
    <s v="Hospital for surgery/ C-section Hospital for normal delivery"/>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Sadness Problems sleeping"/>
    <m/>
    <m/>
    <b v="1"/>
    <m/>
    <m/>
    <m/>
    <m/>
    <m/>
    <m/>
    <b v="1"/>
    <m/>
    <m/>
    <m/>
    <m/>
    <m/>
    <m/>
    <m/>
    <m/>
    <s v="Adult Women"/>
    <b v="1"/>
    <m/>
    <m/>
    <m/>
    <s v="لانهم أكثر حساسية من غيرهم"/>
    <s v="Speaking to a friend"/>
    <m/>
    <b v="1"/>
    <m/>
    <m/>
    <m/>
    <m/>
    <m/>
    <m/>
    <m/>
    <m/>
    <m/>
    <s v="Stigma"/>
    <b v="1"/>
    <m/>
    <m/>
    <m/>
    <m/>
    <m/>
    <m/>
    <m/>
    <m/>
    <s v="Yes"/>
    <m/>
    <s v="Health services Educational services"/>
    <b v="1"/>
    <b v="1"/>
    <m/>
    <m/>
    <m/>
    <m/>
    <m/>
    <m/>
    <s v="Due to lack of security"/>
    <s v="Health services Educational services"/>
    <b v="1"/>
    <b v="1"/>
    <m/>
    <m/>
    <m/>
    <m/>
    <m/>
    <m/>
    <s v="due to cultural factors / Father or husband does not allow them"/>
    <s v="No"/>
    <s v="بسبب النزوح وغياب الامان"/>
    <s v="Kidnapping Physical abuse Sexual abuse"/>
    <b v="1"/>
    <m/>
    <m/>
    <m/>
    <m/>
    <m/>
    <m/>
    <b v="1"/>
    <m/>
    <b v="1"/>
    <m/>
    <m/>
    <m/>
    <m/>
    <m/>
    <m/>
    <m/>
    <m/>
    <m/>
    <s v="Do not know"/>
    <m/>
    <m/>
    <m/>
    <m/>
    <m/>
    <m/>
    <m/>
    <m/>
    <m/>
    <m/>
    <m/>
    <m/>
    <b v="1"/>
    <m/>
    <s v="Sport activity Quraan Hand crafts"/>
    <b v="1"/>
    <b v="1"/>
    <b v="1"/>
    <m/>
    <m/>
    <m/>
    <m/>
    <m/>
    <m/>
    <s v="Children living on the street"/>
    <m/>
    <b v="1"/>
    <m/>
    <m/>
    <m/>
    <m/>
    <m/>
    <m/>
    <m/>
    <m/>
    <m/>
    <m/>
    <m/>
    <m/>
    <m/>
    <m/>
    <m/>
    <m/>
    <m/>
    <m/>
    <m/>
    <m/>
    <m/>
    <m/>
    <m/>
    <m/>
    <m/>
    <m/>
    <s v="uuid:e4438abd-279e-4c91-833e-10da3f1a3b1f"/>
    <n v="73216560"/>
    <s v="e4438abd-279e-4c91-833e-10da3f1a3b1f"/>
    <d v="2021-01-23T11:56:20"/>
    <n v="329"/>
    <m/>
    <n v="-1"/>
    <m/>
    <m/>
    <s v="202101191358"/>
    <n v="2017"/>
    <s v="nsenumerator"/>
    <n v="569832"/>
  </r>
  <r>
    <s v="2021-01-23T10:47:58.730+02:00"/>
    <s v="2021-01-23T11:12:09.850+02:00"/>
    <m/>
    <s v="منى الحاج رحمون"/>
    <x v="1"/>
    <m/>
    <d v="2021-01-23T00:00:00"/>
    <s v="Deir Hassan - Darhashan"/>
    <s v="All"/>
    <s v="Yes"/>
    <n v="42"/>
    <s v="31-50 Years"/>
    <s v="Male"/>
    <s v="Married"/>
    <s v="IDP"/>
    <d v="2019-01-19T00:00:00"/>
    <n v="1"/>
    <n v="0"/>
    <s v="Yes"/>
    <n v="1"/>
    <n v="0"/>
    <n v="0"/>
    <s v="0"/>
    <n v="1"/>
    <s v="2"/>
    <n v="1"/>
    <n v="3"/>
    <n v="7"/>
    <n v="0"/>
    <n v="0"/>
    <n v="2"/>
    <n v="450"/>
    <n v="300"/>
    <n v="-150"/>
    <s v="العمل في محل البسة"/>
    <m/>
    <s v="Emergency services-ambulance Primary health care facility"/>
    <m/>
    <b v="1"/>
    <m/>
    <b v="1"/>
    <m/>
    <m/>
    <m/>
    <m/>
    <n v="10"/>
    <s v="Walking"/>
    <m/>
    <s v="Yes"/>
    <s v="عيادات شاملة /نسائية _اطفال_"/>
    <s v="Inaccessible due to cost"/>
    <m/>
    <m/>
    <m/>
    <b v="1"/>
    <m/>
    <m/>
    <m/>
    <m/>
    <m/>
    <m/>
    <m/>
    <s v="No"/>
    <m/>
    <m/>
    <m/>
    <m/>
    <s v="No"/>
    <m/>
    <m/>
    <m/>
    <m/>
    <m/>
    <m/>
    <m/>
    <m/>
    <m/>
    <m/>
    <m/>
    <m/>
    <m/>
    <m/>
    <m/>
    <s v="Pediatric medicine Non communicable diseases (NCD) drugs (chronic, cardiac, diabetes, hyper-tension, asthma)"/>
    <b v="1"/>
    <b v="1"/>
    <m/>
    <m/>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Milk and Milk Products (milk, yoghurt, cheese, etc)"/>
    <b v="1"/>
    <m/>
    <m/>
    <m/>
    <m/>
    <m/>
    <b v="1"/>
    <m/>
    <m/>
    <m/>
    <m/>
    <n v="2"/>
    <s v="not divers"/>
    <m/>
    <m/>
    <m/>
    <m/>
    <m/>
    <m/>
    <m/>
    <m/>
    <m/>
    <m/>
    <m/>
    <m/>
    <m/>
    <m/>
    <s v="Yes"/>
    <m/>
    <s v="High food prices/no money to buy"/>
    <m/>
    <b v="1"/>
    <m/>
    <m/>
    <m/>
    <m/>
    <m/>
    <m/>
    <s v="Yes"/>
    <m/>
    <s v="Yes"/>
    <s v="High food prices/no money to buy"/>
    <b v="1"/>
    <m/>
    <m/>
    <m/>
    <m/>
    <m/>
    <s v="No – my children don't need this"/>
    <s v="No"/>
    <s v="No"/>
    <m/>
    <m/>
    <s v="0"/>
    <s v="1"/>
    <s v="No"/>
    <s v="No - no difficulty"/>
    <s v="No - no difficulty"/>
    <m/>
    <m/>
    <m/>
    <m/>
    <m/>
    <m/>
    <m/>
    <m/>
    <m/>
    <m/>
    <m/>
    <m/>
    <m/>
    <s v="Econimic"/>
    <m/>
    <m/>
    <m/>
    <m/>
    <b v="1"/>
    <m/>
    <m/>
    <m/>
    <m/>
    <m/>
    <m/>
    <m/>
    <m/>
    <m/>
    <m/>
    <m/>
    <m/>
    <m/>
    <s v="Children Adult Women"/>
    <b v="1"/>
    <m/>
    <b v="1"/>
    <m/>
    <s v="لانهم يعانون من ضغط أكثر من غيرهم"/>
    <s v="Other"/>
    <m/>
    <m/>
    <m/>
    <m/>
    <m/>
    <m/>
    <m/>
    <m/>
    <m/>
    <b v="1"/>
    <s v="الخروج من المنزل"/>
    <s v="Stigma"/>
    <b v="1"/>
    <m/>
    <m/>
    <m/>
    <m/>
    <m/>
    <m/>
    <m/>
    <m/>
    <s v="Yes"/>
    <m/>
    <s v="All services are accessible"/>
    <m/>
    <m/>
    <m/>
    <m/>
    <m/>
    <b v="1"/>
    <m/>
    <m/>
    <m/>
    <s v="All services are accessible"/>
    <m/>
    <m/>
    <m/>
    <m/>
    <m/>
    <b v="1"/>
    <m/>
    <m/>
    <m/>
    <s v="Yes"/>
    <m/>
    <s v="No dangers"/>
    <m/>
    <m/>
    <m/>
    <m/>
    <m/>
    <m/>
    <m/>
    <m/>
    <m/>
    <m/>
    <m/>
    <m/>
    <m/>
    <m/>
    <m/>
    <b v="1"/>
    <m/>
    <m/>
    <m/>
    <s v="Siblings Relatives"/>
    <m/>
    <b v="1"/>
    <m/>
    <m/>
    <m/>
    <b v="1"/>
    <m/>
    <m/>
    <m/>
    <m/>
    <m/>
    <m/>
    <m/>
    <m/>
    <s v="Entertainement activities"/>
    <m/>
    <m/>
    <m/>
    <m/>
    <m/>
    <b v="1"/>
    <m/>
    <m/>
    <m/>
    <s v="Children separated from their parents"/>
    <b v="1"/>
    <m/>
    <m/>
    <m/>
    <m/>
    <m/>
    <m/>
    <s v="Yes"/>
    <m/>
    <s v="No barriers"/>
    <m/>
    <m/>
    <m/>
    <m/>
    <m/>
    <m/>
    <m/>
    <m/>
    <b v="1"/>
    <m/>
    <s v="Yes"/>
    <n v="5"/>
    <s v="لاان يوجد اخوة اكبر"/>
    <s v="Yes"/>
    <n v="5"/>
    <s v="لانهم واعين ويتحملون مسؤولية"/>
    <s v="No"/>
    <m/>
    <s v="uuid:918ff5c5-f286-457b-9dfa-ae443bd6f2b1"/>
    <n v="73216562"/>
    <s v="918ff5c5-f286-457b-9dfa-ae443bd6f2b1"/>
    <d v="2021-01-23T11:56:22"/>
    <n v="330"/>
    <m/>
    <n v="-1"/>
    <m/>
    <m/>
    <s v="202101191358"/>
    <n v="1451"/>
    <s v="nsenumerator"/>
    <n v="569832"/>
  </r>
  <r>
    <s v="2021-01-23T11:40:01.967+02:00"/>
    <s v="2021-01-23T12:28:21.654+02:00"/>
    <m/>
    <s v="منى الحاج رحمون"/>
    <x v="1"/>
    <m/>
    <d v="2021-01-23T00:00:00"/>
    <s v="Deir Hassan - Darhashan"/>
    <s v="All"/>
    <s v="Yes"/>
    <n v="30"/>
    <s v="18-30 Years"/>
    <s v="Male"/>
    <s v="Married"/>
    <s v="IDP"/>
    <d v="2020-01-23T00:00:00"/>
    <n v="1"/>
    <n v="0"/>
    <s v="Yes"/>
    <n v="0"/>
    <n v="0"/>
    <n v="3"/>
    <s v="3"/>
    <n v="2"/>
    <s v="5"/>
    <n v="0"/>
    <n v="5"/>
    <n v="7"/>
    <n v="0"/>
    <n v="0"/>
    <n v="1"/>
    <n v="400"/>
    <n v="300"/>
    <n v="-100"/>
    <s v="الزوج لا يعمل"/>
    <m/>
    <s v="Primary health care facility"/>
    <m/>
    <b v="1"/>
    <m/>
    <m/>
    <m/>
    <m/>
    <m/>
    <m/>
    <n v="15"/>
    <s v="Walking"/>
    <m/>
    <s v="Yes"/>
    <s v="دكتورة نسائية /مستشفى توليد"/>
    <s v="Inaccessible due to cost"/>
    <m/>
    <m/>
    <m/>
    <b v="1"/>
    <m/>
    <m/>
    <m/>
    <m/>
    <m/>
    <m/>
    <m/>
    <s v="Yes"/>
    <s v="No"/>
    <m/>
    <s v="No"/>
    <m/>
    <s v="Yes"/>
    <s v="Yes"/>
    <m/>
    <s v="No"/>
    <m/>
    <m/>
    <m/>
    <m/>
    <m/>
    <m/>
    <m/>
    <m/>
    <m/>
    <m/>
    <m/>
    <m/>
    <s v="Pediatric medicine Reproductive health medicines"/>
    <m/>
    <b v="1"/>
    <b v="1"/>
    <m/>
    <m/>
    <m/>
    <m/>
    <m/>
    <s v="Yes"/>
    <m/>
    <m/>
    <m/>
    <m/>
    <m/>
    <m/>
    <m/>
    <m/>
    <m/>
    <s v="Hospital for normal delivery Hospital for surgery/ C-section"/>
    <m/>
    <m/>
    <m/>
    <m/>
    <m/>
    <b v="1"/>
    <b v="1"/>
    <m/>
    <m/>
    <m/>
    <m/>
    <m/>
    <m/>
    <m/>
    <m/>
    <m/>
    <m/>
    <m/>
    <m/>
    <m/>
    <m/>
    <m/>
    <m/>
    <s v="No – there is nothing like this in my community"/>
    <m/>
    <m/>
    <m/>
    <s v="Milk and Milk Products (milk, yoghurt, cheese, etc) Cereals or tubers (maize, porridge, rice, pasta, bread, rice, bulger, frikeh, kaak, pasta, indomy (noodles), manakish, thick grain-based porridge, potatoes, etc) Vegetables (including leafy vegetables)"/>
    <b v="1"/>
    <m/>
    <b v="1"/>
    <m/>
    <m/>
    <m/>
    <b v="1"/>
    <m/>
    <m/>
    <m/>
    <m/>
    <n v="3"/>
    <s v="not divers"/>
    <s v="Cereals or tubers (maize, porridge, rice, pasta, bread, rice, bulger, frikeh, kaak, pasta, indomy (noodles), manakish, thick grain-based porridge, potatoes, etc) Milk and Milk Products (milk, yoghurt, cheese, etc)"/>
    <b v="1"/>
    <m/>
    <m/>
    <m/>
    <m/>
    <m/>
    <b v="1"/>
    <m/>
    <m/>
    <m/>
    <m/>
    <n v="2"/>
    <s v="not divers"/>
    <s v="Do not know"/>
    <m/>
    <s v="High food prices/no money to buy"/>
    <m/>
    <b v="1"/>
    <m/>
    <m/>
    <m/>
    <m/>
    <m/>
    <m/>
    <s v="Yes"/>
    <m/>
    <s v="Yes"/>
    <s v="High food prices/no money to buy"/>
    <b v="1"/>
    <m/>
    <m/>
    <m/>
    <m/>
    <m/>
    <s v="Yes"/>
    <s v="Yes"/>
    <m/>
    <m/>
    <m/>
    <s v="0"/>
    <s v="1"/>
    <s v="No"/>
    <s v="No - no difficulty"/>
    <s v="No - no difficulty"/>
    <m/>
    <m/>
    <m/>
    <m/>
    <m/>
    <m/>
    <m/>
    <m/>
    <m/>
    <m/>
    <m/>
    <m/>
    <m/>
    <s v="Anger Econimic Family conflict Problems sleeping"/>
    <m/>
    <b v="1"/>
    <m/>
    <m/>
    <b v="1"/>
    <m/>
    <b v="1"/>
    <m/>
    <m/>
    <b v="1"/>
    <m/>
    <m/>
    <m/>
    <m/>
    <m/>
    <m/>
    <m/>
    <m/>
    <s v="Adult Women"/>
    <b v="1"/>
    <m/>
    <m/>
    <m/>
    <s v="لانهم يتحملون مسؤولية أكثر من غيرهم"/>
    <s v="Violence Speaking to a family member Speaking to a friend"/>
    <b v="1"/>
    <b v="1"/>
    <m/>
    <m/>
    <m/>
    <b v="1"/>
    <m/>
    <m/>
    <m/>
    <m/>
    <m/>
    <s v="Stigma"/>
    <b v="1"/>
    <m/>
    <m/>
    <m/>
    <m/>
    <m/>
    <m/>
    <m/>
    <m/>
    <s v="Maybe"/>
    <m/>
    <s v="Do not know"/>
    <m/>
    <m/>
    <m/>
    <m/>
    <m/>
    <m/>
    <b v="1"/>
    <m/>
    <m/>
    <s v="All services are accessible"/>
    <m/>
    <m/>
    <m/>
    <m/>
    <m/>
    <b v="1"/>
    <m/>
    <m/>
    <m/>
    <s v="Yes"/>
    <m/>
    <s v="Kidnapping"/>
    <b v="1"/>
    <m/>
    <m/>
    <m/>
    <m/>
    <m/>
    <m/>
    <m/>
    <m/>
    <m/>
    <m/>
    <m/>
    <m/>
    <m/>
    <m/>
    <m/>
    <m/>
    <m/>
    <m/>
    <s v="Siblings Parents"/>
    <m/>
    <b v="1"/>
    <m/>
    <m/>
    <b v="1"/>
    <m/>
    <m/>
    <m/>
    <m/>
    <m/>
    <m/>
    <m/>
    <m/>
    <m/>
    <s v="Quraan Painting / re-creational activity"/>
    <m/>
    <b v="1"/>
    <m/>
    <b v="1"/>
    <m/>
    <m/>
    <m/>
    <m/>
    <m/>
    <s v="Children separated from their parents Orphans living in the community"/>
    <b v="1"/>
    <m/>
    <b v="1"/>
    <m/>
    <m/>
    <m/>
    <m/>
    <s v="No"/>
    <s v="Too young to enroll in school"/>
    <s v="Lack of transportation"/>
    <m/>
    <m/>
    <b v="1"/>
    <m/>
    <m/>
    <m/>
    <m/>
    <m/>
    <m/>
    <m/>
    <s v="No"/>
    <m/>
    <m/>
    <m/>
    <m/>
    <m/>
    <s v="No"/>
    <m/>
    <s v="uuid:63f8a200-d037-43b9-bf21-ac4edb303673"/>
    <n v="73216563"/>
    <s v="63f8a200-d037-43b9-bf21-ac4edb303673"/>
    <d v="2021-01-23T11:56:23"/>
    <n v="331"/>
    <m/>
    <n v="-1"/>
    <m/>
    <m/>
    <s v="202101191358"/>
    <n v="2900"/>
    <s v="nsenumerator"/>
    <n v="569832"/>
  </r>
  <r>
    <s v="2021-01-23T09:20:50.800+03:00"/>
    <s v="2021-01-23T13:20:11.384+03:00"/>
    <s v="0"/>
    <s v="اماني العبد الله "/>
    <x v="1"/>
    <m/>
    <d v="2021-01-23T00:00:00"/>
    <s v="Deir Hassan - Darhashan"/>
    <s v="All"/>
    <s v="Yes"/>
    <n v="35"/>
    <s v="31-50 Years"/>
    <s v="Male"/>
    <s v="Married"/>
    <s v="IDP"/>
    <d v="2014-08-01T00:00:00"/>
    <n v="0"/>
    <n v="0"/>
    <s v="Yes"/>
    <n v="0"/>
    <n v="0"/>
    <n v="2"/>
    <s v="2"/>
    <n v="4"/>
    <s v="6"/>
    <n v="0"/>
    <n v="6"/>
    <n v="8"/>
    <n v="0"/>
    <n v="0"/>
    <n v="1"/>
    <n v="500"/>
    <n v="200"/>
    <n v="-300"/>
    <s v="السله الشهريه"/>
    <m/>
    <s v="Primary health care facility"/>
    <m/>
    <b v="1"/>
    <m/>
    <m/>
    <m/>
    <m/>
    <m/>
    <m/>
    <n v="30"/>
    <s v="Walking"/>
    <m/>
    <s v="Yes"/>
    <s v="Do not know"/>
    <s v="Inaccessible due to cost Most types of medicines are not available in the market"/>
    <m/>
    <b v="1"/>
    <m/>
    <b v="1"/>
    <m/>
    <m/>
    <m/>
    <m/>
    <m/>
    <m/>
    <m/>
    <s v="Yes"/>
    <s v="Yes"/>
    <s v="مفيدة للوقايه من الامراض"/>
    <s v="Do not know"/>
    <m/>
    <s v="Yes"/>
    <s v="Yes"/>
    <m/>
    <s v="Yes"/>
    <s v="No"/>
    <s v="Not available in the market at all Most types of medicines are not available in the market"/>
    <m/>
    <b v="1"/>
    <b v="1"/>
    <m/>
    <m/>
    <m/>
    <m/>
    <m/>
    <m/>
    <m/>
    <s v="Other"/>
    <m/>
    <m/>
    <m/>
    <m/>
    <b v="1"/>
    <m/>
    <m/>
    <s v="ادويه السعال"/>
    <s v="Do not know"/>
    <m/>
    <m/>
    <m/>
    <m/>
    <m/>
    <m/>
    <m/>
    <m/>
    <m/>
    <s v="Hospital for surgery/ C-section Hospital for normal delivery Public primary health care facility"/>
    <m/>
    <m/>
    <m/>
    <b v="1"/>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this service is not available"/>
    <s v="Yes"/>
    <m/>
    <m/>
    <m/>
    <s v="0"/>
    <s v="0"/>
    <s v="No"/>
    <s v="No - no difficulty"/>
    <s v="No - no difficulty"/>
    <m/>
    <m/>
    <m/>
    <m/>
    <m/>
    <m/>
    <m/>
    <m/>
    <m/>
    <m/>
    <m/>
    <m/>
    <m/>
    <s v="Anxiety Econimic Problems sleeping"/>
    <m/>
    <m/>
    <m/>
    <m/>
    <b v="1"/>
    <b v="1"/>
    <m/>
    <m/>
    <m/>
    <b v="1"/>
    <m/>
    <m/>
    <m/>
    <m/>
    <m/>
    <m/>
    <m/>
    <m/>
    <s v="Adult Men"/>
    <m/>
    <b v="1"/>
    <m/>
    <m/>
    <s v="لانهم هم المسؤولون عن المعيشه"/>
    <s v="Prayer Smoking"/>
    <m/>
    <m/>
    <m/>
    <b v="1"/>
    <m/>
    <m/>
    <b v="1"/>
    <m/>
    <m/>
    <m/>
    <m/>
    <s v="Accessibility Lack of awareness of the services"/>
    <m/>
    <m/>
    <b v="1"/>
    <m/>
    <b v="1"/>
    <m/>
    <m/>
    <m/>
    <m/>
    <s v="Yes"/>
    <m/>
    <s v="Educational services Skills building services Extracurricular activities/women &amp; girls centers Health services"/>
    <b v="1"/>
    <b v="1"/>
    <b v="1"/>
    <b v="1"/>
    <m/>
    <m/>
    <m/>
    <m/>
    <m/>
    <s v="Skills building services Extracurricular activities/women &amp; girls centers Educational services Health services"/>
    <b v="1"/>
    <b v="1"/>
    <b v="1"/>
    <b v="1"/>
    <m/>
    <m/>
    <m/>
    <m/>
    <m/>
    <s v="No"/>
    <s v="بسبب الخوف ووصمه"/>
    <s v="Kidnapping Early marriage Physical abuse"/>
    <b v="1"/>
    <m/>
    <m/>
    <m/>
    <m/>
    <m/>
    <b v="1"/>
    <b v="1"/>
    <m/>
    <m/>
    <m/>
    <m/>
    <m/>
    <m/>
    <m/>
    <m/>
    <m/>
    <m/>
    <m/>
    <s v="Parents Judicial or criminal authority Women and Child support centers"/>
    <m/>
    <m/>
    <m/>
    <m/>
    <b v="1"/>
    <m/>
    <b v="1"/>
    <m/>
    <m/>
    <b v="1"/>
    <m/>
    <m/>
    <m/>
    <m/>
    <s v="Sport activity Quraan Hand crafts Painting / re-creational activity Awareness / educational activities / psychosocial support Entertainement activities"/>
    <b v="1"/>
    <b v="1"/>
    <b v="1"/>
    <b v="1"/>
    <b v="1"/>
    <b v="1"/>
    <m/>
    <m/>
    <m/>
    <s v="Child-headed households"/>
    <m/>
    <m/>
    <m/>
    <b v="1"/>
    <m/>
    <m/>
    <m/>
    <s v="No"/>
    <s v="عدم الأمان وبعد المراكز"/>
    <s v="No services"/>
    <m/>
    <m/>
    <m/>
    <m/>
    <m/>
    <b v="1"/>
    <m/>
    <m/>
    <m/>
    <m/>
    <s v="No"/>
    <m/>
    <m/>
    <m/>
    <m/>
    <m/>
    <s v="No"/>
    <m/>
    <s v="uuid:5313d2fa-033c-4a94-9f29-49f94d6a0942"/>
    <n v="73216571"/>
    <s v="5313d2fa-033c-4a94-9f29-49f94d6a0942"/>
    <d v="2021-01-23T11:56:30"/>
    <n v="332"/>
    <m/>
    <n v="-1"/>
    <m/>
    <m/>
    <s v="202101191358"/>
    <n v="14361"/>
    <s v="nsenumerator"/>
    <n v="569832"/>
  </r>
  <r>
    <s v="2021-01-23T09:47:18.366+03:00"/>
    <s v="2021-01-23T10:03:37.502+03:00"/>
    <m/>
    <s v="اماني العبدالله"/>
    <x v="1"/>
    <m/>
    <d v="2021-01-23T00:00:00"/>
    <s v="Deir Hassan - Darhashan"/>
    <s v="All"/>
    <s v="Yes"/>
    <n v="60"/>
    <s v="51-60 Years"/>
    <s v="Male"/>
    <s v="Widowed"/>
    <s v="IDP"/>
    <d v="2016-05-10T00:00:00"/>
    <n v="0"/>
    <n v="1"/>
    <s v="Yes"/>
    <n v="0"/>
    <n v="0"/>
    <n v="0"/>
    <s v="0"/>
    <n v="1"/>
    <s v="1"/>
    <n v="0"/>
    <n v="1"/>
    <n v="5"/>
    <n v="1"/>
    <n v="0"/>
    <n v="1"/>
    <n v="700"/>
    <n v="300"/>
    <n v="-400"/>
    <s v="السله الشهريه الرجل يعمل بلم النايلون"/>
    <m/>
    <s v="Primary health care facility"/>
    <m/>
    <b v="1"/>
    <m/>
    <m/>
    <m/>
    <m/>
    <m/>
    <m/>
    <n v="40"/>
    <s v="Walking"/>
    <m/>
    <s v="Yes"/>
    <s v="Do not know"/>
    <s v="Not available in the market at all"/>
    <m/>
    <m/>
    <b v="1"/>
    <m/>
    <m/>
    <m/>
    <m/>
    <m/>
    <m/>
    <m/>
    <m/>
    <s v="Yes"/>
    <s v="Do not know"/>
    <m/>
    <s v="Do not know"/>
    <m/>
    <s v="No"/>
    <m/>
    <m/>
    <m/>
    <m/>
    <m/>
    <m/>
    <m/>
    <m/>
    <m/>
    <m/>
    <m/>
    <m/>
    <m/>
    <m/>
    <m/>
    <s v="Other"/>
    <m/>
    <m/>
    <m/>
    <m/>
    <b v="1"/>
    <m/>
    <m/>
    <s v="ادويه مرخيه للأعصاب وشاش ومعقمات"/>
    <s v="Yes"/>
    <m/>
    <m/>
    <m/>
    <m/>
    <m/>
    <m/>
    <m/>
    <m/>
    <m/>
    <s v="At private primary health care centre/hospital Hospital for normal delivery Hospital for surgery/ C-section"/>
    <m/>
    <m/>
    <m/>
    <m/>
    <b v="1"/>
    <b v="1"/>
    <b v="1"/>
    <m/>
    <m/>
    <m/>
    <m/>
    <m/>
    <m/>
    <m/>
    <m/>
    <m/>
    <m/>
    <m/>
    <m/>
    <m/>
    <m/>
    <m/>
    <m/>
    <s v="Yes – someone in my household has"/>
    <s v="One Time"/>
    <m/>
    <m/>
    <m/>
    <m/>
    <m/>
    <m/>
    <m/>
    <m/>
    <m/>
    <m/>
    <m/>
    <m/>
    <m/>
    <m/>
    <m/>
    <m/>
    <m/>
    <m/>
    <m/>
    <m/>
    <m/>
    <m/>
    <m/>
    <m/>
    <m/>
    <m/>
    <m/>
    <m/>
    <m/>
    <m/>
    <s v="Do not know"/>
    <m/>
    <s v="High food prices/no money to buy"/>
    <m/>
    <b v="1"/>
    <m/>
    <m/>
    <m/>
    <m/>
    <m/>
    <m/>
    <s v="Do not know"/>
    <m/>
    <s v="Do not know"/>
    <m/>
    <m/>
    <m/>
    <m/>
    <m/>
    <m/>
    <m/>
    <m/>
    <m/>
    <m/>
    <m/>
    <m/>
    <s v="0"/>
    <s v="0"/>
    <s v="Yes"/>
    <m/>
    <m/>
    <s v="Yes, - high severity (highly impacting daily activities)"/>
    <s v="Do not know"/>
    <m/>
    <m/>
    <m/>
    <m/>
    <m/>
    <m/>
    <m/>
    <m/>
    <m/>
    <s v="No, but we need one"/>
    <m/>
    <s v="Sadness moodwings Anxiety Econimic Inability to carry out work or daily tasks"/>
    <m/>
    <m/>
    <b v="1"/>
    <b v="1"/>
    <b v="1"/>
    <b v="1"/>
    <m/>
    <m/>
    <m/>
    <m/>
    <m/>
    <b v="1"/>
    <m/>
    <m/>
    <m/>
    <m/>
    <m/>
    <m/>
    <s v="Adult Men"/>
    <m/>
    <b v="1"/>
    <m/>
    <m/>
    <s v="كونهم هم صاحبين المسؤوليه الكبرى"/>
    <s v="Prayer Violence Smoking"/>
    <m/>
    <m/>
    <m/>
    <b v="1"/>
    <m/>
    <b v="1"/>
    <b v="1"/>
    <m/>
    <m/>
    <m/>
    <m/>
    <s v="Stigma Accessibility Availability Lack of awareness of the services"/>
    <b v="1"/>
    <m/>
    <b v="1"/>
    <b v="1"/>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s v="due to lack of security"/>
    <s v="No"/>
    <s v="بسبب الخوف من العار"/>
    <s v="Kidnapping Desire to join armed groups Early marriage Child labour School dropout"/>
    <b v="1"/>
    <m/>
    <b v="1"/>
    <b v="1"/>
    <b v="1"/>
    <m/>
    <b v="1"/>
    <m/>
    <m/>
    <m/>
    <m/>
    <m/>
    <m/>
    <m/>
    <m/>
    <m/>
    <m/>
    <m/>
    <s v="العمل في ورشات تصليح سيارات وحدادة"/>
    <s v="Women and Child support centers Relatives"/>
    <m/>
    <m/>
    <m/>
    <m/>
    <m/>
    <b v="1"/>
    <m/>
    <m/>
    <m/>
    <b v="1"/>
    <m/>
    <m/>
    <m/>
    <m/>
    <s v="Sport activity Quraan Hand crafts Painting / re-creational activity Awareness / educational activities / psychosocial support Entertainement activities"/>
    <b v="1"/>
    <b v="1"/>
    <b v="1"/>
    <b v="1"/>
    <b v="1"/>
    <b v="1"/>
    <m/>
    <m/>
    <m/>
    <s v="Orphans living in the community"/>
    <m/>
    <m/>
    <b v="1"/>
    <m/>
    <m/>
    <m/>
    <m/>
    <s v="No"/>
    <s v="Due to far distance / lack of transportations"/>
    <s v="No services"/>
    <m/>
    <m/>
    <m/>
    <m/>
    <m/>
    <b v="1"/>
    <m/>
    <m/>
    <m/>
    <m/>
    <s v="No"/>
    <m/>
    <m/>
    <m/>
    <m/>
    <m/>
    <s v="No"/>
    <m/>
    <s v="uuid:27fd2b4e-891e-430d-92f1-5ba75249ab01"/>
    <n v="73216572"/>
    <s v="27fd2b4e-891e-430d-92f1-5ba75249ab01"/>
    <d v="2021-01-23T11:56:31"/>
    <n v="333"/>
    <m/>
    <n v="-1"/>
    <m/>
    <m/>
    <s v="202101191358"/>
    <n v="979"/>
    <s v="nsenumerator"/>
    <n v="569832"/>
  </r>
  <r>
    <s v="2021-01-23T10:25:46.344+03:00"/>
    <s v="2021-01-23T13:19:33.095+03:00"/>
    <s v="0"/>
    <s v="اماني العبدالله"/>
    <x v="1"/>
    <m/>
    <d v="2021-01-23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365d045-163b-45bb-b1fc-917c83d5b9eb"/>
    <n v="73216575"/>
    <s v="9365d045-163b-45bb-b1fc-917c83d5b9eb"/>
    <d v="2021-01-23T11:56:32"/>
    <n v="334"/>
    <m/>
    <n v="-1"/>
    <m/>
    <m/>
    <s v="202101191358"/>
    <n v="10427"/>
    <s v="nsenumerator"/>
    <n v="569832"/>
  </r>
  <r>
    <s v="2021-01-23T10:29:40.807+03:00"/>
    <s v="2021-01-23T13:19:22.225+03:00"/>
    <s v="0"/>
    <s v="اماني العبدالله"/>
    <x v="1"/>
    <m/>
    <d v="2021-01-23T00:00:00"/>
    <s v="Deir Hassan - Darhashan"/>
    <s v="All"/>
    <s v="Yes"/>
    <n v="33"/>
    <s v="31-50 Years"/>
    <s v="Male"/>
    <s v="Married"/>
    <s v="IDP"/>
    <d v="2015-01-23T00:00:00"/>
    <n v="2"/>
    <n v="1"/>
    <s v="Yes"/>
    <n v="0"/>
    <n v="2"/>
    <n v="4"/>
    <s v="6"/>
    <n v="3"/>
    <s v="9"/>
    <n v="0"/>
    <n v="9"/>
    <n v="16"/>
    <n v="1"/>
    <n v="0"/>
    <n v="2"/>
    <n v="2000"/>
    <n v="1000"/>
    <n v="-1000"/>
    <s v="السله الشهريه والرجل يعمل"/>
    <m/>
    <s v="No services"/>
    <m/>
    <m/>
    <m/>
    <m/>
    <m/>
    <m/>
    <b v="1"/>
    <m/>
    <m/>
    <m/>
    <m/>
    <s v="No"/>
    <s v="Do not know"/>
    <s v="Inaccessible due to cost"/>
    <m/>
    <m/>
    <m/>
    <b v="1"/>
    <m/>
    <m/>
    <m/>
    <m/>
    <m/>
    <m/>
    <m/>
    <s v="No"/>
    <m/>
    <m/>
    <m/>
    <m/>
    <s v="No"/>
    <m/>
    <m/>
    <m/>
    <m/>
    <m/>
    <m/>
    <m/>
    <m/>
    <m/>
    <m/>
    <m/>
    <m/>
    <m/>
    <m/>
    <m/>
    <s v="Antibiotic Other"/>
    <m/>
    <m/>
    <m/>
    <b v="1"/>
    <b v="1"/>
    <m/>
    <m/>
    <s v="ادويه السعال"/>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this service is not available"/>
    <s v="No"/>
    <m/>
    <m/>
    <m/>
    <s v="2"/>
    <s v="2"/>
    <s v="Yes"/>
    <m/>
    <m/>
    <s v="Yes – moderate severity (slightly impacting daily activities)"/>
    <s v="No"/>
    <m/>
    <m/>
    <m/>
    <m/>
    <m/>
    <m/>
    <m/>
    <m/>
    <m/>
    <s v="No, but we need one"/>
    <m/>
    <s v="Fear Family conflict Anxiety"/>
    <b v="1"/>
    <m/>
    <m/>
    <m/>
    <m/>
    <b v="1"/>
    <b v="1"/>
    <m/>
    <m/>
    <m/>
    <m/>
    <m/>
    <m/>
    <m/>
    <m/>
    <m/>
    <m/>
    <m/>
    <s v="Children"/>
    <m/>
    <m/>
    <b v="1"/>
    <m/>
    <s v="كونهم الفئه الأقل ضعفا وتاثرا بالوضع"/>
    <s v="Prayer"/>
    <m/>
    <m/>
    <m/>
    <b v="1"/>
    <m/>
    <m/>
    <m/>
    <m/>
    <m/>
    <m/>
    <m/>
    <s v="Lack of awareness of the services"/>
    <m/>
    <m/>
    <m/>
    <m/>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m/>
    <s v="Yes"/>
    <m/>
    <s v="Kidnapping Desire to join armed groups School dropout Early marriage Psychological stress"/>
    <b v="1"/>
    <m/>
    <b v="1"/>
    <b v="1"/>
    <m/>
    <m/>
    <b v="1"/>
    <m/>
    <m/>
    <m/>
    <m/>
    <m/>
    <m/>
    <b v="1"/>
    <m/>
    <m/>
    <m/>
    <m/>
    <m/>
    <s v="Relatives Women and Child support centers"/>
    <m/>
    <m/>
    <m/>
    <m/>
    <m/>
    <b v="1"/>
    <m/>
    <m/>
    <m/>
    <b v="1"/>
    <m/>
    <m/>
    <m/>
    <m/>
    <s v="Quraan Awareness / educational activities / psychosocial support Entertainement activities"/>
    <m/>
    <b v="1"/>
    <m/>
    <m/>
    <b v="1"/>
    <b v="1"/>
    <m/>
    <m/>
    <m/>
    <s v="Orphans living in the community Child-headed households Children who have been associated with fighting forces"/>
    <m/>
    <m/>
    <b v="1"/>
    <b v="1"/>
    <b v="1"/>
    <m/>
    <m/>
    <s v="No"/>
    <s v="Lack of school / training centers"/>
    <s v="No services"/>
    <m/>
    <m/>
    <m/>
    <m/>
    <m/>
    <b v="1"/>
    <m/>
    <m/>
    <m/>
    <m/>
    <s v="No"/>
    <m/>
    <m/>
    <m/>
    <m/>
    <m/>
    <s v="No"/>
    <m/>
    <s v="uuid:77a14d2e-8bf7-47ff-b0d4-32b7aecc5732"/>
    <n v="73216577"/>
    <s v="77a14d2e-8bf7-47ff-b0d4-32b7aecc5732"/>
    <d v="2021-01-23T11:56:33"/>
    <n v="335"/>
    <m/>
    <n v="-1"/>
    <m/>
    <m/>
    <s v="202101191358"/>
    <n v="10182"/>
    <s v="nsenumerator"/>
    <n v="569832"/>
  </r>
  <r>
    <s v="2021-01-23T09:25:00.796+03:00"/>
    <s v="2021-01-23T10:02:39.071+03:00"/>
    <m/>
    <s v="سلاف سعيد"/>
    <x v="1"/>
    <m/>
    <d v="2021-01-23T00:00:00"/>
    <s v="Deir Hassan - Darhashan"/>
    <s v="All"/>
    <s v="Yes"/>
    <n v="44"/>
    <s v="31-50 Years"/>
    <s v="Male"/>
    <s v="Divorced"/>
    <s v="IDP"/>
    <d v="2017-01-23T00:00:00"/>
    <n v="1"/>
    <n v="0"/>
    <s v="Yes"/>
    <n v="0"/>
    <n v="1"/>
    <n v="0"/>
    <s v="1"/>
    <n v="0"/>
    <s v="1"/>
    <n v="1"/>
    <n v="2"/>
    <n v="6"/>
    <n v="1"/>
    <n v="0"/>
    <n v="2"/>
    <n v="1000"/>
    <n v="400"/>
    <n v="-600"/>
    <s v="الابن عامل"/>
    <m/>
    <s v="Primary health care facility"/>
    <m/>
    <b v="1"/>
    <m/>
    <m/>
    <m/>
    <m/>
    <m/>
    <m/>
    <n v="20"/>
    <s v="Walking"/>
    <m/>
    <s v="No"/>
    <s v="مشفى عظمية وعيادات اسعافية"/>
    <s v="Most types of medicines are not available in the market Inaccessible due to cost Other, specify"/>
    <m/>
    <b v="1"/>
    <m/>
    <b v="1"/>
    <m/>
    <m/>
    <m/>
    <b v="1"/>
    <m/>
    <m/>
    <s v="لايوجد أدوية في النقطة الطبية"/>
    <s v="No"/>
    <m/>
    <m/>
    <m/>
    <m/>
    <s v="No"/>
    <m/>
    <m/>
    <m/>
    <m/>
    <m/>
    <m/>
    <m/>
    <m/>
    <m/>
    <m/>
    <m/>
    <m/>
    <m/>
    <m/>
    <m/>
    <s v="Non communicable diseases (NCD) drugs (chronic, cardiac, diabetes, hyper-tension, asthma) Pediatric medicine Antibiotic"/>
    <b v="1"/>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Other"/>
    <m/>
    <b v="1"/>
    <m/>
    <m/>
    <m/>
    <m/>
    <b v="1"/>
    <s v="لايوجد مال"/>
    <s v="Yes"/>
    <m/>
    <s v="Yes"/>
    <s v="High food prices/no money to buy"/>
    <b v="1"/>
    <m/>
    <m/>
    <m/>
    <m/>
    <m/>
    <s v="Yes"/>
    <s v="Yes"/>
    <m/>
    <m/>
    <m/>
    <s v="1"/>
    <s v="1"/>
    <s v="No"/>
    <s v="Yes – a lot of difficulty"/>
    <s v="Yes – some difficulty"/>
    <s v="Yes, - high severity (impairing daily activities)"/>
    <s v="No"/>
    <m/>
    <m/>
    <m/>
    <m/>
    <m/>
    <m/>
    <m/>
    <m/>
    <m/>
    <s v="No, but we need one"/>
    <m/>
    <s v="Econimic Fear Family conflict Problems sleeping"/>
    <b v="1"/>
    <m/>
    <m/>
    <m/>
    <b v="1"/>
    <m/>
    <b v="1"/>
    <m/>
    <m/>
    <b v="1"/>
    <m/>
    <m/>
    <m/>
    <m/>
    <m/>
    <m/>
    <m/>
    <m/>
    <s v="Adult Women Adult Men Children Elderly"/>
    <b v="1"/>
    <b v="1"/>
    <b v="1"/>
    <b v="1"/>
    <s v="بسبب القصف المستمر والنزوح"/>
    <s v="Speaking to a family member Prayer"/>
    <b v="1"/>
    <m/>
    <m/>
    <b v="1"/>
    <m/>
    <m/>
    <m/>
    <m/>
    <m/>
    <m/>
    <m/>
    <s v="Lack of awareness of the services Stigma"/>
    <b v="1"/>
    <m/>
    <m/>
    <m/>
    <b v="1"/>
    <m/>
    <m/>
    <m/>
    <m/>
    <s v="Yes"/>
    <m/>
    <s v="Skills building services"/>
    <m/>
    <m/>
    <b v="1"/>
    <m/>
    <m/>
    <m/>
    <m/>
    <m/>
    <s v="Due to lack of awarness"/>
    <s v="Educational services Extracurricular activities/women &amp; girls centers"/>
    <m/>
    <b v="1"/>
    <m/>
    <b v="1"/>
    <m/>
    <m/>
    <m/>
    <m/>
    <s v="due to transportation issues / far distance of facilities"/>
    <s v="No"/>
    <s v="الظروف والعادات والتقاليد"/>
    <s v="Kidnapping Physical abuse Other"/>
    <b v="1"/>
    <m/>
    <m/>
    <m/>
    <m/>
    <m/>
    <m/>
    <b v="1"/>
    <m/>
    <m/>
    <m/>
    <m/>
    <m/>
    <m/>
    <b v="1"/>
    <m/>
    <m/>
    <s v="الحوادث في الطريق"/>
    <m/>
    <s v="Siblings Parents School teachers"/>
    <m/>
    <b v="1"/>
    <m/>
    <b v="1"/>
    <b v="1"/>
    <m/>
    <m/>
    <m/>
    <m/>
    <m/>
    <m/>
    <m/>
    <m/>
    <m/>
    <s v="Hand crafts Awareness / educational activities / psychosocial support"/>
    <m/>
    <m/>
    <b v="1"/>
    <m/>
    <b v="1"/>
    <m/>
    <m/>
    <m/>
    <m/>
    <s v="Orphans living in the community Children who have been associated with fighting forces"/>
    <m/>
    <m/>
    <b v="1"/>
    <m/>
    <b v="1"/>
    <m/>
    <m/>
    <s v="No"/>
    <s v="Too young to enroll in school"/>
    <s v="Lack of awareness Lack of transportation"/>
    <b v="1"/>
    <m/>
    <b v="1"/>
    <m/>
    <m/>
    <m/>
    <m/>
    <m/>
    <m/>
    <m/>
    <s v="No"/>
    <m/>
    <m/>
    <s v="Yes"/>
    <n v="2"/>
    <s v="زيارات وقضاء حاجيات المنزل"/>
    <s v="No"/>
    <m/>
    <s v="uuid:a3542f17-68f9-4f26-b6a6-f7e3665cfc65"/>
    <n v="73216639"/>
    <s v="a3542f17-68f9-4f26-b6a6-f7e3665cfc65"/>
    <d v="2021-01-23T12:00:02"/>
    <n v="336"/>
    <m/>
    <n v="-1"/>
    <m/>
    <m/>
    <s v="202101191358"/>
    <n v="2259"/>
    <s v="nsenumerator"/>
    <n v="569832"/>
  </r>
  <r>
    <s v="2021-01-23T10:09:03.047+03:00"/>
    <s v="2021-01-23T10:35:05.693+03:00"/>
    <m/>
    <s v="سلاف سعيد"/>
    <x v="1"/>
    <m/>
    <d v="2021-01-23T00:00:00"/>
    <s v="Deir Hassan - Darhashan"/>
    <s v="All"/>
    <s v="Yes"/>
    <n v="50"/>
    <s v="31-50 Years"/>
    <s v="Female"/>
    <s v="Married"/>
    <s v="IDP"/>
    <d v="2012-11-14T00:00:00"/>
    <n v="1"/>
    <n v="0"/>
    <s v="Yes"/>
    <n v="0"/>
    <n v="1"/>
    <n v="1"/>
    <s v="2"/>
    <n v="0"/>
    <s v="2"/>
    <n v="0"/>
    <n v="2"/>
    <n v="4"/>
    <n v="0"/>
    <n v="0"/>
    <n v="0"/>
    <n v="500"/>
    <n v="100"/>
    <n v="-400"/>
    <s v="السلة الشهرية"/>
    <m/>
    <s v="Primary health care facility"/>
    <m/>
    <b v="1"/>
    <m/>
    <m/>
    <m/>
    <m/>
    <m/>
    <m/>
    <n v="10"/>
    <s v="Walking"/>
    <m/>
    <s v="No"/>
    <s v="مشافي أطفال وقلبية"/>
    <s v="Some types of medicines are not available in the market Inaccessible due to cost Other, specify"/>
    <b v="1"/>
    <m/>
    <m/>
    <b v="1"/>
    <m/>
    <m/>
    <m/>
    <b v="1"/>
    <m/>
    <m/>
    <s v="غلاء الأسعار للادوية"/>
    <s v="No"/>
    <m/>
    <m/>
    <m/>
    <m/>
    <s v="No"/>
    <m/>
    <m/>
    <m/>
    <m/>
    <m/>
    <m/>
    <m/>
    <m/>
    <m/>
    <m/>
    <m/>
    <m/>
    <m/>
    <m/>
    <m/>
    <s v="Non communicable diseases (NCD) drugs (chronic, cardiac, diabetes, hyper-tension, asthma) Pediatric medicine Reproductive health medicines Antibiotic"/>
    <b v="1"/>
    <b v="1"/>
    <b v="1"/>
    <b v="1"/>
    <m/>
    <m/>
    <m/>
    <m/>
    <s v="No"/>
    <s v="No services available"/>
    <m/>
    <m/>
    <m/>
    <m/>
    <b v="1"/>
    <m/>
    <m/>
    <m/>
    <s v="Hospital for surgery/ C-section Hospital for normal delivery"/>
    <m/>
    <m/>
    <m/>
    <m/>
    <m/>
    <b v="1"/>
    <b v="1"/>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Econimic Hopelessness Problems Concentrating Fear Anger"/>
    <b v="1"/>
    <b v="1"/>
    <m/>
    <m/>
    <b v="1"/>
    <m/>
    <m/>
    <m/>
    <b v="1"/>
    <m/>
    <m/>
    <m/>
    <b v="1"/>
    <m/>
    <m/>
    <m/>
    <m/>
    <m/>
    <s v="Adult Women Adult Men Children"/>
    <b v="1"/>
    <b v="1"/>
    <b v="1"/>
    <m/>
    <s v="بسبب القصف والنزوح المستمر"/>
    <s v="Smoking Prayer"/>
    <m/>
    <m/>
    <m/>
    <b v="1"/>
    <m/>
    <m/>
    <b v="1"/>
    <m/>
    <m/>
    <m/>
    <m/>
    <s v="Stigma Accessibility Other"/>
    <b v="1"/>
    <m/>
    <b v="1"/>
    <m/>
    <m/>
    <b v="1"/>
    <m/>
    <m/>
    <s v="بسبب نظرة المجتمع"/>
    <s v="Maybe"/>
    <m/>
    <s v="Skills building services Health services"/>
    <b v="1"/>
    <m/>
    <b v="1"/>
    <m/>
    <m/>
    <m/>
    <m/>
    <m/>
    <s v="Due to transportation issues / far distance of facilities"/>
    <s v="Educational services Skills building services Extracurricular activities/women &amp; girls centers"/>
    <m/>
    <b v="1"/>
    <b v="1"/>
    <b v="1"/>
    <m/>
    <m/>
    <m/>
    <m/>
    <s v="due to transportation issues / far distance of facilities"/>
    <s v="No"/>
    <s v="لايوجد أمان"/>
    <s v="Kidnapping Physical abuse"/>
    <b v="1"/>
    <m/>
    <m/>
    <m/>
    <m/>
    <m/>
    <m/>
    <b v="1"/>
    <m/>
    <m/>
    <m/>
    <m/>
    <m/>
    <m/>
    <m/>
    <m/>
    <m/>
    <m/>
    <m/>
    <s v="Parents"/>
    <m/>
    <m/>
    <m/>
    <m/>
    <b v="1"/>
    <m/>
    <m/>
    <m/>
    <m/>
    <m/>
    <m/>
    <m/>
    <m/>
    <m/>
    <s v="Quraan Painting / re-creational activity Entertainement activities"/>
    <m/>
    <b v="1"/>
    <m/>
    <b v="1"/>
    <m/>
    <b v="1"/>
    <m/>
    <m/>
    <m/>
    <s v="Orphans living in the community Child-headed households Children who have been associated with fighting forces"/>
    <m/>
    <m/>
    <b v="1"/>
    <b v="1"/>
    <b v="1"/>
    <m/>
    <m/>
    <s v="No"/>
    <s v="Too young to enroll in school"/>
    <s v="Lack of awareness Lack of transportation"/>
    <b v="1"/>
    <m/>
    <b v="1"/>
    <m/>
    <m/>
    <m/>
    <m/>
    <m/>
    <m/>
    <m/>
    <s v="No"/>
    <m/>
    <m/>
    <m/>
    <m/>
    <m/>
    <s v="No"/>
    <m/>
    <s v="uuid:2609d62f-4dd6-4473-a783-3c3823872dab"/>
    <n v="73216640"/>
    <s v="2609d62f-4dd6-4473-a783-3c3823872dab"/>
    <d v="2021-01-23T12:00:03"/>
    <n v="337"/>
    <m/>
    <n v="-1"/>
    <m/>
    <m/>
    <s v="202101191358"/>
    <n v="1562"/>
    <s v="nsenumerator"/>
    <n v="569832"/>
  </r>
  <r>
    <s v="2021-01-23T11:08:48.770+03:00"/>
    <s v="2021-01-23T11:31:52.981+03:00"/>
    <m/>
    <s v="سلاف سعيد"/>
    <x v="1"/>
    <m/>
    <d v="2021-01-23T00:00:00"/>
    <s v="Deir Hassan - Darhashan"/>
    <s v="All"/>
    <s v="Yes"/>
    <n v="60"/>
    <s v="51-60 Years"/>
    <s v="Male"/>
    <s v="Married"/>
    <s v="IDP"/>
    <d v="2016-09-15T00:00:00"/>
    <n v="0"/>
    <n v="2"/>
    <s v="Yes"/>
    <n v="0"/>
    <n v="0"/>
    <n v="0"/>
    <s v="0"/>
    <n v="0"/>
    <s v="0"/>
    <n v="1"/>
    <n v="1"/>
    <n v="5"/>
    <n v="1"/>
    <n v="0"/>
    <n v="1"/>
    <n v="1000"/>
    <n v="300"/>
    <n v="-700"/>
    <s v="السلة الشهرية واحيانأ يعمل الولد مياومة"/>
    <m/>
    <s v="Primary health care facility"/>
    <m/>
    <b v="1"/>
    <m/>
    <m/>
    <m/>
    <m/>
    <m/>
    <m/>
    <n v="15"/>
    <s v="Taxi"/>
    <m/>
    <s v="No"/>
    <s v="مشفى عظمية وعيادات ليلية اسعافية"/>
    <s v="Most types of medicines are not available in the market Inaccessible due to cost Other, specify"/>
    <m/>
    <b v="1"/>
    <m/>
    <b v="1"/>
    <m/>
    <m/>
    <m/>
    <b v="1"/>
    <m/>
    <m/>
    <s v="لايوجد مال لشراء الادوية"/>
    <s v="No"/>
    <m/>
    <m/>
    <m/>
    <m/>
    <s v="No"/>
    <m/>
    <m/>
    <m/>
    <m/>
    <m/>
    <m/>
    <m/>
    <m/>
    <m/>
    <m/>
    <m/>
    <m/>
    <m/>
    <m/>
    <m/>
    <s v="Antibiotic Other"/>
    <m/>
    <m/>
    <m/>
    <b v="1"/>
    <b v="1"/>
    <m/>
    <m/>
    <s v="مسكنات قوية فيتامين للعظام"/>
    <s v="No"/>
    <s v="Financial issues Transportation issues"/>
    <m/>
    <b v="1"/>
    <m/>
    <b v="1"/>
    <m/>
    <m/>
    <m/>
    <m/>
    <s v="Hospital for normal delivery"/>
    <m/>
    <m/>
    <m/>
    <m/>
    <m/>
    <b v="1"/>
    <m/>
    <m/>
    <m/>
    <m/>
    <m/>
    <m/>
    <m/>
    <m/>
    <m/>
    <m/>
    <m/>
    <m/>
    <m/>
    <m/>
    <m/>
    <m/>
    <m/>
    <s v="No – there is nothing like this in my community"/>
    <m/>
    <m/>
    <m/>
    <m/>
    <m/>
    <m/>
    <m/>
    <m/>
    <m/>
    <m/>
    <m/>
    <m/>
    <m/>
    <m/>
    <m/>
    <m/>
    <m/>
    <m/>
    <m/>
    <m/>
    <m/>
    <m/>
    <m/>
    <m/>
    <m/>
    <m/>
    <m/>
    <m/>
    <m/>
    <m/>
    <m/>
    <s v="Yes"/>
    <m/>
    <s v="High food prices/no money to buy Food is not available"/>
    <m/>
    <b v="1"/>
    <m/>
    <m/>
    <b v="1"/>
    <m/>
    <m/>
    <m/>
    <s v="Yes"/>
    <m/>
    <s v="Yes"/>
    <s v="High food prices/no money to buy"/>
    <b v="1"/>
    <m/>
    <m/>
    <m/>
    <m/>
    <m/>
    <m/>
    <m/>
    <m/>
    <m/>
    <m/>
    <s v="0"/>
    <s v="0"/>
    <s v="No"/>
    <s v="Cannot do at all"/>
    <s v="Yes – a lot of difficulty"/>
    <s v="Yes, - high severity (impairing daily activities)"/>
    <s v="No"/>
    <m/>
    <m/>
    <m/>
    <m/>
    <m/>
    <m/>
    <m/>
    <m/>
    <m/>
    <s v="No, but we need one"/>
    <m/>
    <s v="Econimic moodwings Fear Inability to carry out work or daily tasks"/>
    <b v="1"/>
    <m/>
    <m/>
    <b v="1"/>
    <b v="1"/>
    <m/>
    <m/>
    <m/>
    <m/>
    <m/>
    <m/>
    <b v="1"/>
    <m/>
    <m/>
    <m/>
    <m/>
    <m/>
    <m/>
    <s v="Adult Women Children"/>
    <b v="1"/>
    <m/>
    <b v="1"/>
    <m/>
    <s v="بسبب فقد العائلة كل املاكها ولايوجد عمل أو مردود مادي بالإضافة لمرض الام"/>
    <s v="Speaking to a family member Prayer Violence"/>
    <b v="1"/>
    <m/>
    <m/>
    <b v="1"/>
    <m/>
    <b v="1"/>
    <m/>
    <m/>
    <m/>
    <m/>
    <m/>
    <s v="Lack of awareness of the services"/>
    <m/>
    <m/>
    <m/>
    <m/>
    <b v="1"/>
    <m/>
    <m/>
    <m/>
    <m/>
    <s v="Yes"/>
    <m/>
    <s v="Educational services"/>
    <m/>
    <b v="1"/>
    <m/>
    <m/>
    <m/>
    <m/>
    <m/>
    <m/>
    <s v="Due to financial issues"/>
    <s v="Educational services Extracurricular activities/women &amp; girls centers"/>
    <m/>
    <b v="1"/>
    <m/>
    <b v="1"/>
    <m/>
    <m/>
    <m/>
    <m/>
    <s v="due to transportation issues / far distance of facilities"/>
    <s v="No"/>
    <s v="بسبب قلة الامان"/>
    <s v="Kidnapping Desire to join armed groups School dropout Physical abuse"/>
    <b v="1"/>
    <m/>
    <b v="1"/>
    <b v="1"/>
    <m/>
    <m/>
    <m/>
    <b v="1"/>
    <m/>
    <m/>
    <m/>
    <m/>
    <m/>
    <m/>
    <m/>
    <m/>
    <m/>
    <m/>
    <m/>
    <s v="School teachers Parents Relatives"/>
    <m/>
    <m/>
    <m/>
    <b v="1"/>
    <b v="1"/>
    <b v="1"/>
    <m/>
    <m/>
    <m/>
    <m/>
    <m/>
    <m/>
    <m/>
    <m/>
    <s v="Hand crafts Painting / re-creational activity Sport activity Other"/>
    <b v="1"/>
    <m/>
    <b v="1"/>
    <b v="1"/>
    <m/>
    <m/>
    <b v="1"/>
    <m/>
    <s v="مدارس"/>
    <s v="Children separated from their parents Orphans living in the community Child-headed households Children who have been associated with fighting forces"/>
    <b v="1"/>
    <m/>
    <b v="1"/>
    <b v="1"/>
    <b v="1"/>
    <m/>
    <m/>
    <s v="No"/>
    <s v="لم تقبل المدرسة تسجيله"/>
    <s v="Lack of awareness Lack of transportation"/>
    <b v="1"/>
    <m/>
    <b v="1"/>
    <m/>
    <m/>
    <m/>
    <m/>
    <m/>
    <m/>
    <m/>
    <m/>
    <m/>
    <m/>
    <s v="No"/>
    <m/>
    <m/>
    <s v="Yes"/>
    <s v="بسبب فقر الأهل"/>
    <s v="uuid:0010db90-50ab-4575-a60e-5fdfb25752f9"/>
    <n v="73216642"/>
    <s v="0010db90-50ab-4575-a60e-5fdfb25752f9"/>
    <d v="2021-01-23T12:00:04"/>
    <n v="338"/>
    <m/>
    <n v="-1"/>
    <m/>
    <m/>
    <s v="202101191358"/>
    <n v="1384"/>
    <s v="nsenumerator"/>
    <n v="569832"/>
  </r>
  <r>
    <s v="2021-01-23T11:56:32.463+03:00"/>
    <s v="2021-01-23T12:18:06.552+03:00"/>
    <m/>
    <s v="سلاف سعيد"/>
    <x v="1"/>
    <m/>
    <d v="2021-01-23T00:00:00"/>
    <s v="Deir Hassan - Darhashan"/>
    <s v="All"/>
    <s v="Yes"/>
    <n v="35"/>
    <s v="31-50 Years"/>
    <s v="Female"/>
    <s v="Married"/>
    <s v="IDP"/>
    <d v="2013-09-04T00:00:00"/>
    <n v="0"/>
    <n v="0"/>
    <s v="Yes"/>
    <n v="0"/>
    <n v="0"/>
    <n v="1"/>
    <s v="1"/>
    <n v="2"/>
    <s v="3"/>
    <n v="0"/>
    <n v="3"/>
    <n v="5"/>
    <n v="0"/>
    <n v="0"/>
    <n v="1"/>
    <n v="2000"/>
    <n v="500"/>
    <n v="-1500"/>
    <s v="عمل الزوج مياومة"/>
    <m/>
    <s v="Primary health care facility Hospital"/>
    <b v="1"/>
    <b v="1"/>
    <m/>
    <m/>
    <m/>
    <m/>
    <m/>
    <m/>
    <n v="10"/>
    <s v="Walking"/>
    <m/>
    <s v="No"/>
    <s v="دكتورة نسائية دكتور أمراض عصبية"/>
    <s v="Most types of medicines are not available in the market Inaccessible due to cost Other, specify"/>
    <m/>
    <b v="1"/>
    <m/>
    <b v="1"/>
    <m/>
    <m/>
    <m/>
    <b v="1"/>
    <m/>
    <m/>
    <s v="لايوجد أدوية أمراض عصبية"/>
    <s v="No"/>
    <m/>
    <m/>
    <m/>
    <m/>
    <s v="No"/>
    <m/>
    <m/>
    <m/>
    <m/>
    <m/>
    <m/>
    <m/>
    <m/>
    <m/>
    <m/>
    <m/>
    <m/>
    <m/>
    <m/>
    <m/>
    <s v="Non communicable diseases (NCD) drugs (chronic, cardiac, diabetes, hyper-tension, asthma) Antibiotic Other"/>
    <b v="1"/>
    <m/>
    <m/>
    <b v="1"/>
    <b v="1"/>
    <m/>
    <m/>
    <s v="أدوية للصرع"/>
    <s v="No"/>
    <s v="Financial issues Other"/>
    <m/>
    <b v="1"/>
    <m/>
    <m/>
    <m/>
    <b v="1"/>
    <m/>
    <s v="عدم توفر هذه الخدمة بالمستوصف لايوجد طبيبة نسائية ولامشرفة تغذية"/>
    <s v="Hospital for normal delivery"/>
    <m/>
    <m/>
    <m/>
    <m/>
    <m/>
    <b v="1"/>
    <m/>
    <m/>
    <m/>
    <m/>
    <m/>
    <m/>
    <m/>
    <m/>
    <m/>
    <m/>
    <m/>
    <m/>
    <m/>
    <m/>
    <m/>
    <m/>
    <m/>
    <s v="No – there is nothing like this in my community"/>
    <m/>
    <m/>
    <m/>
    <m/>
    <m/>
    <m/>
    <m/>
    <m/>
    <m/>
    <m/>
    <m/>
    <m/>
    <m/>
    <m/>
    <m/>
    <m/>
    <m/>
    <s v="Vegetables (including leafy vegetables) Cereals or tubers (maize, porridge, rice, pasta, bread, rice, bulger, frikeh, kaak, pasta, indomy (noodles), manakish, thick grain-based porridge, potatoes, etc)"/>
    <b v="1"/>
    <m/>
    <b v="1"/>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amily conflict Fear Econimic moodwings"/>
    <b v="1"/>
    <m/>
    <m/>
    <b v="1"/>
    <b v="1"/>
    <m/>
    <b v="1"/>
    <m/>
    <m/>
    <m/>
    <m/>
    <m/>
    <m/>
    <m/>
    <m/>
    <m/>
    <m/>
    <m/>
    <s v="Children Adult Men Adult Women"/>
    <b v="1"/>
    <b v="1"/>
    <b v="1"/>
    <m/>
    <s v="بسبب الخوف والنزوح وعدم الاستقرار"/>
    <s v="Speaking to a family member Prayer"/>
    <b v="1"/>
    <m/>
    <m/>
    <b v="1"/>
    <m/>
    <m/>
    <m/>
    <m/>
    <m/>
    <m/>
    <m/>
    <s v="Lack of awareness of the services Other"/>
    <m/>
    <m/>
    <m/>
    <m/>
    <b v="1"/>
    <b v="1"/>
    <m/>
    <m/>
    <s v="لاتوجد هذه الخدمة"/>
    <s v="Yes"/>
    <m/>
    <s v="Extracurricular activities/women &amp; girls centers Educational services"/>
    <m/>
    <b v="1"/>
    <m/>
    <b v="1"/>
    <m/>
    <m/>
    <m/>
    <m/>
    <s v="Due to lack of awarness"/>
    <s v="Educational services Skills building services"/>
    <m/>
    <b v="1"/>
    <b v="1"/>
    <m/>
    <m/>
    <m/>
    <m/>
    <m/>
    <s v="due to transportation issues / far distance of facilities"/>
    <s v="No"/>
    <s v="غياب الامان"/>
    <s v="Kidnapping School dropout Physical abuse Sexual abuse"/>
    <b v="1"/>
    <m/>
    <m/>
    <b v="1"/>
    <m/>
    <m/>
    <m/>
    <b v="1"/>
    <m/>
    <b v="1"/>
    <m/>
    <m/>
    <m/>
    <m/>
    <m/>
    <m/>
    <m/>
    <m/>
    <m/>
    <s v="Parents Relatives"/>
    <m/>
    <m/>
    <m/>
    <m/>
    <b v="1"/>
    <b v="1"/>
    <m/>
    <m/>
    <m/>
    <m/>
    <m/>
    <m/>
    <m/>
    <m/>
    <s v="Awareness / educational activities / psychosocial support Entertainement activities Hand crafts Quraan"/>
    <m/>
    <b v="1"/>
    <b v="1"/>
    <m/>
    <b v="1"/>
    <b v="1"/>
    <m/>
    <m/>
    <m/>
    <s v="Children separated from their parents Orphans living in the community Child-headed households Children who have been associated with fighting forces"/>
    <b v="1"/>
    <m/>
    <b v="1"/>
    <b v="1"/>
    <b v="1"/>
    <m/>
    <m/>
    <s v="Yes"/>
    <m/>
    <s v="Lack of awareness Lack of transportation"/>
    <b v="1"/>
    <m/>
    <b v="1"/>
    <m/>
    <m/>
    <m/>
    <m/>
    <m/>
    <m/>
    <m/>
    <s v="No"/>
    <m/>
    <m/>
    <m/>
    <m/>
    <m/>
    <s v="No"/>
    <m/>
    <s v="uuid:958e7d33-d830-48c9-8dad-9f1b5985fe45"/>
    <n v="73216643"/>
    <s v="958e7d33-d830-48c9-8dad-9f1b5985fe45"/>
    <d v="2021-01-23T12:00:04"/>
    <n v="339"/>
    <m/>
    <n v="-1"/>
    <m/>
    <m/>
    <s v="202101191358"/>
    <n v="1294"/>
    <s v="nsenumerator"/>
    <n v="569832"/>
  </r>
  <r>
    <s v="2021-01-23T11:18:43.479+02:00"/>
    <s v="2021-01-23T11:47:16.276+02:00"/>
    <m/>
    <s v="نور بركات"/>
    <x v="1"/>
    <m/>
    <d v="2021-01-23T00:00:00"/>
    <s v="Deir Hassan - Darhashan"/>
    <s v="All"/>
    <s v="Yes"/>
    <n v="25"/>
    <s v="18-30 Years"/>
    <s v="Male"/>
    <s v="Married"/>
    <s v="IDP"/>
    <d v="2019-01-23T00:00:00"/>
    <n v="0"/>
    <n v="0"/>
    <s v="Yes"/>
    <n v="0"/>
    <n v="0"/>
    <n v="1"/>
    <s v="1"/>
    <n v="0"/>
    <s v="1"/>
    <n v="0"/>
    <n v="1"/>
    <n v="3"/>
    <n v="0"/>
    <n v="0"/>
    <n v="0"/>
    <n v="800"/>
    <n v="200"/>
    <n v="-600"/>
    <s v="المساعدات الإغاثية ومساعدات من الاقارب"/>
    <m/>
    <s v="Primary health care facility"/>
    <m/>
    <b v="1"/>
    <m/>
    <m/>
    <m/>
    <m/>
    <m/>
    <m/>
    <n v="20"/>
    <s v="Walking"/>
    <m/>
    <s v="Do not know"/>
    <s v="مخابر وعيادات شاملة ودكتور اطفال"/>
    <s v="Inaccessible due to cost"/>
    <m/>
    <m/>
    <m/>
    <b v="1"/>
    <m/>
    <m/>
    <m/>
    <m/>
    <m/>
    <m/>
    <m/>
    <s v="Yes"/>
    <s v="Yes"/>
    <s v="زيادة معلومات غير موجودة سابقا"/>
    <s v="No"/>
    <m/>
    <s v="No"/>
    <m/>
    <m/>
    <m/>
    <m/>
    <m/>
    <m/>
    <m/>
    <m/>
    <m/>
    <m/>
    <m/>
    <m/>
    <m/>
    <m/>
    <m/>
    <s v="Pediatric medicine Antibiotic"/>
    <m/>
    <b v="1"/>
    <m/>
    <b v="1"/>
    <m/>
    <m/>
    <m/>
    <m/>
    <s v="Yes"/>
    <m/>
    <m/>
    <m/>
    <m/>
    <m/>
    <m/>
    <m/>
    <m/>
    <m/>
    <s v="Hospital for normal delivery Hospital for surgery/ C-section"/>
    <m/>
    <m/>
    <m/>
    <m/>
    <m/>
    <b v="1"/>
    <b v="1"/>
    <m/>
    <m/>
    <m/>
    <m/>
    <m/>
    <m/>
    <m/>
    <m/>
    <m/>
    <m/>
    <m/>
    <m/>
    <m/>
    <m/>
    <m/>
    <m/>
    <s v="Yes – I have"/>
    <s v="One Time"/>
    <m/>
    <m/>
    <m/>
    <m/>
    <m/>
    <m/>
    <m/>
    <m/>
    <m/>
    <m/>
    <m/>
    <m/>
    <m/>
    <m/>
    <m/>
    <m/>
    <s v="Eggs Milk and Milk Products (milk, yoghurt, cheese, etc) Legumes and nuts e.g. hommos, fouls, beans, chick peas, lentils Cereals or tubers (maize, porridge, rice, pasta, bread, rice, bulger, frikeh, kaak, pasta, indomy (noodles), manakish, thick grain-based porridge, potatoes, etc)"/>
    <b v="1"/>
    <b v="1"/>
    <m/>
    <m/>
    <m/>
    <m/>
    <b v="1"/>
    <b v="1"/>
    <m/>
    <m/>
    <m/>
    <n v="4"/>
    <s v="diverse"/>
    <s v="Yes"/>
    <m/>
    <s v="High food prices/no money to buy"/>
    <m/>
    <b v="1"/>
    <m/>
    <m/>
    <m/>
    <m/>
    <m/>
    <m/>
    <s v="Yes"/>
    <m/>
    <s v="Yes"/>
    <s v="High food prices/no money to buy"/>
    <b v="1"/>
    <m/>
    <m/>
    <m/>
    <m/>
    <m/>
    <s v="No – this service is not available"/>
    <s v="No"/>
    <m/>
    <m/>
    <m/>
    <s v="0"/>
    <s v="0"/>
    <s v="No"/>
    <s v="No - no difficulty"/>
    <s v="No - no difficulty"/>
    <m/>
    <m/>
    <m/>
    <m/>
    <m/>
    <m/>
    <m/>
    <m/>
    <m/>
    <m/>
    <m/>
    <m/>
    <m/>
    <s v="Anger Sadness Econimic"/>
    <m/>
    <b v="1"/>
    <b v="1"/>
    <m/>
    <b v="1"/>
    <m/>
    <m/>
    <m/>
    <m/>
    <m/>
    <m/>
    <m/>
    <m/>
    <m/>
    <m/>
    <m/>
    <m/>
    <m/>
    <s v="Adult Women Adult Men"/>
    <b v="1"/>
    <b v="1"/>
    <m/>
    <m/>
    <s v="لانهم من يتحمل المسؤولية"/>
    <s v="Speaking to a family member Prayer Violence"/>
    <b v="1"/>
    <m/>
    <m/>
    <b v="1"/>
    <m/>
    <b v="1"/>
    <m/>
    <m/>
    <m/>
    <m/>
    <m/>
    <s v="Do not know"/>
    <m/>
    <m/>
    <m/>
    <m/>
    <m/>
    <m/>
    <b v="1"/>
    <m/>
    <m/>
    <s v="No"/>
    <s v="لا افضل الذهاب لهذه الاماكن"/>
    <s v="Educational services Skills building services"/>
    <m/>
    <b v="1"/>
    <b v="1"/>
    <m/>
    <m/>
    <m/>
    <m/>
    <m/>
    <s v="Due to transportation issues / far distance of facilities"/>
    <s v="Educational services Extracurricular activities/women &amp; girls centers"/>
    <m/>
    <b v="1"/>
    <m/>
    <b v="1"/>
    <m/>
    <m/>
    <m/>
    <m/>
    <s v="due to lack of security"/>
    <s v="Yes"/>
    <m/>
    <s v="Other"/>
    <m/>
    <m/>
    <m/>
    <m/>
    <m/>
    <m/>
    <m/>
    <m/>
    <m/>
    <m/>
    <m/>
    <m/>
    <m/>
    <m/>
    <b v="1"/>
    <m/>
    <m/>
    <s v="الخوف من السقوط في مصاريف الصرف الصحي"/>
    <m/>
    <s v="Parents"/>
    <m/>
    <m/>
    <m/>
    <m/>
    <b v="1"/>
    <m/>
    <m/>
    <m/>
    <m/>
    <m/>
    <m/>
    <m/>
    <m/>
    <m/>
    <s v="Sport activity Quraan Painting / re-creational activity Awareness / educational activities / psychosocial support"/>
    <b v="1"/>
    <b v="1"/>
    <m/>
    <b v="1"/>
    <b v="1"/>
    <m/>
    <m/>
    <m/>
    <m/>
    <s v="Children separated from their parents Orphans living in the community Children who have been associated with fighting forces"/>
    <b v="1"/>
    <m/>
    <b v="1"/>
    <m/>
    <b v="1"/>
    <m/>
    <m/>
    <s v="No"/>
    <s v="Too young to enroll in school"/>
    <s v="Lack of transportation Security problems"/>
    <m/>
    <b v="1"/>
    <b v="1"/>
    <m/>
    <m/>
    <m/>
    <m/>
    <m/>
    <m/>
    <m/>
    <s v="No"/>
    <m/>
    <m/>
    <m/>
    <m/>
    <m/>
    <s v="No"/>
    <m/>
    <s v="uuid:d6bd2b56-c258-466d-8d47-a0e6ee99b3ac"/>
    <n v="73216649"/>
    <s v="d6bd2b56-c258-466d-8d47-a0e6ee99b3ac"/>
    <d v="2021-01-23T12:00:11"/>
    <n v="340"/>
    <m/>
    <n v="-1"/>
    <m/>
    <m/>
    <s v="202101191358"/>
    <n v="1713"/>
    <s v="nsenumerator"/>
    <n v="569832"/>
  </r>
  <r>
    <s v="2021-01-23T11:50:59.991+02:00"/>
    <s v="2021-01-23T12:21:32.484+02:00"/>
    <m/>
    <s v="نور بركات"/>
    <x v="1"/>
    <m/>
    <d v="2021-01-23T00:00:00"/>
    <s v="Deir Hassan - Darhashan"/>
    <s v="All"/>
    <s v="Yes"/>
    <n v="32"/>
    <s v="31-50 Years"/>
    <s v="Male"/>
    <s v="Married"/>
    <s v="IDP"/>
    <d v="2019-01-23T00:00:00"/>
    <n v="1"/>
    <n v="0"/>
    <s v="Yes"/>
    <n v="0"/>
    <n v="0"/>
    <n v="1"/>
    <s v="1"/>
    <n v="3"/>
    <s v="4"/>
    <n v="0"/>
    <n v="4"/>
    <n v="6"/>
    <n v="0"/>
    <n v="0"/>
    <n v="0"/>
    <n v="1200"/>
    <n v="400"/>
    <n v="-800"/>
    <s v="المساعدات الإنسانية "/>
    <m/>
    <s v="Primary health care facility Hospital"/>
    <b v="1"/>
    <b v="1"/>
    <m/>
    <m/>
    <m/>
    <m/>
    <m/>
    <m/>
    <n v="10"/>
    <s v="Walking"/>
    <m/>
    <s v="No"/>
    <s v="دكتور اطفال وعيادات شاملة"/>
    <s v="Inaccessible due to cost"/>
    <m/>
    <m/>
    <m/>
    <b v="1"/>
    <m/>
    <m/>
    <m/>
    <m/>
    <m/>
    <m/>
    <m/>
    <s v="Yes"/>
    <s v="Yes"/>
    <s v="إعطاء معلومات مفيدة وتزويد النساء الحوامل بالفيتامين "/>
    <s v="No"/>
    <m/>
    <s v="Yes"/>
    <s v="No"/>
    <s v="Self-treated at home or brought medicine from pharmacy"/>
    <m/>
    <m/>
    <m/>
    <m/>
    <m/>
    <m/>
    <m/>
    <m/>
    <m/>
    <m/>
    <m/>
    <m/>
    <m/>
    <s v="Pediatric medicine Antibiotic Non communicable diseases (NCD) drugs (chronic, cardiac, diabetes, hyper-tension, asthma) Reproductive health medicines Other"/>
    <b v="1"/>
    <b v="1"/>
    <b v="1"/>
    <b v="1"/>
    <b v="1"/>
    <m/>
    <m/>
    <s v="ادوية فيتامين لفقر الدم"/>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not divers"/>
    <s v="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
    <b v="1"/>
    <b v="1"/>
    <m/>
    <m/>
    <m/>
    <m/>
    <m/>
    <m/>
    <m/>
    <b v="1"/>
    <b v="1"/>
    <n v="4"/>
    <s v="diverse"/>
    <s v="Yes"/>
    <m/>
    <s v="High food prices/no money to buy"/>
    <m/>
    <b v="1"/>
    <m/>
    <m/>
    <m/>
    <m/>
    <m/>
    <m/>
    <s v="Yes"/>
    <m/>
    <s v="Yes"/>
    <s v="High food prices/no money to buy"/>
    <b v="1"/>
    <m/>
    <m/>
    <m/>
    <m/>
    <m/>
    <s v="No – my children don't need this"/>
    <s v="No"/>
    <m/>
    <m/>
    <m/>
    <s v="0"/>
    <s v="1"/>
    <s v="No"/>
    <s v="No - no difficulty"/>
    <s v="No - no difficulty"/>
    <m/>
    <m/>
    <m/>
    <m/>
    <m/>
    <m/>
    <m/>
    <m/>
    <m/>
    <m/>
    <m/>
    <m/>
    <m/>
    <s v="Econimic Anger Sadness"/>
    <m/>
    <b v="1"/>
    <b v="1"/>
    <m/>
    <b v="1"/>
    <m/>
    <m/>
    <m/>
    <m/>
    <m/>
    <m/>
    <m/>
    <m/>
    <m/>
    <m/>
    <m/>
    <m/>
    <m/>
    <s v="Adult Women Adult Men"/>
    <b v="1"/>
    <b v="1"/>
    <m/>
    <m/>
    <s v="لانهم هم من يشعرون بالعجز أمام اطفالهم"/>
    <s v="Speaking to a family member Prayer Violence"/>
    <b v="1"/>
    <m/>
    <m/>
    <b v="1"/>
    <m/>
    <b v="1"/>
    <m/>
    <m/>
    <m/>
    <m/>
    <m/>
    <s v="Availability Stigma"/>
    <b v="1"/>
    <m/>
    <m/>
    <b v="1"/>
    <m/>
    <m/>
    <m/>
    <m/>
    <m/>
    <s v="Yes"/>
    <m/>
    <s v="Educational services Health services Extracurricular activities/women &amp; girls centers"/>
    <b v="1"/>
    <b v="1"/>
    <m/>
    <b v="1"/>
    <m/>
    <m/>
    <m/>
    <m/>
    <s v="Due to transportation issues / far distance of facilities"/>
    <s v="Educational services Extracurricular activities/women &amp; girls centers Health services"/>
    <b v="1"/>
    <b v="1"/>
    <m/>
    <b v="1"/>
    <m/>
    <m/>
    <m/>
    <m/>
    <s v="due to lack of security"/>
    <s v="No"/>
    <s v="بسبب العادات والتقاليد"/>
    <s v="Kidnapping"/>
    <b v="1"/>
    <m/>
    <m/>
    <m/>
    <m/>
    <m/>
    <m/>
    <m/>
    <m/>
    <m/>
    <m/>
    <m/>
    <m/>
    <m/>
    <m/>
    <m/>
    <m/>
    <m/>
    <m/>
    <s v="Parents"/>
    <m/>
    <m/>
    <m/>
    <m/>
    <b v="1"/>
    <m/>
    <m/>
    <m/>
    <m/>
    <m/>
    <m/>
    <m/>
    <m/>
    <m/>
    <s v="Sport activity Hand crafts Quraan Awareness / educational activities / psychosocial support Entertainement activities"/>
    <b v="1"/>
    <b v="1"/>
    <b v="1"/>
    <m/>
    <b v="1"/>
    <b v="1"/>
    <m/>
    <m/>
    <m/>
    <s v="Children separated from their parents Orphans living in the community"/>
    <b v="1"/>
    <m/>
    <b v="1"/>
    <m/>
    <m/>
    <m/>
    <m/>
    <s v="Yes"/>
    <m/>
    <s v="Lack of awareness Security problems Lack of transportation"/>
    <b v="1"/>
    <b v="1"/>
    <b v="1"/>
    <m/>
    <m/>
    <m/>
    <m/>
    <m/>
    <m/>
    <m/>
    <s v="No"/>
    <m/>
    <m/>
    <m/>
    <m/>
    <m/>
    <s v="No"/>
    <m/>
    <s v="uuid:fe43c36a-55f9-48d9-8ace-1131b2388d90"/>
    <n v="73216650"/>
    <s v="fe43c36a-55f9-48d9-8ace-1131b2388d90"/>
    <d v="2021-01-23T12:00:12"/>
    <n v="341"/>
    <m/>
    <n v="-1"/>
    <m/>
    <m/>
    <s v="202101191358"/>
    <n v="1833"/>
    <s v="nsenumerator"/>
    <n v="569832"/>
  </r>
  <r>
    <s v="2021-01-23T09:19:49.773+02:00"/>
    <s v="2021-01-23T14:02:13.804+02:00"/>
    <s v="0"/>
    <s v="نور بركات"/>
    <x v="1"/>
    <m/>
    <d v="2021-01-23T00:00:00"/>
    <s v="Deir Hassan - Darhashan"/>
    <s v="All"/>
    <s v="Yes"/>
    <n v="43"/>
    <s v="31-50 Years"/>
    <s v="Male"/>
    <s v="Married"/>
    <s v="IDP"/>
    <d v="2018-01-23T00:00:00"/>
    <n v="0"/>
    <n v="0"/>
    <s v="Yes"/>
    <n v="0"/>
    <n v="0"/>
    <n v="0"/>
    <s v="0"/>
    <n v="2"/>
    <s v="2"/>
    <n v="2"/>
    <n v="4"/>
    <n v="6"/>
    <n v="0"/>
    <n v="0"/>
    <n v="0"/>
    <n v="1200"/>
    <n v="400"/>
    <n v="-800"/>
    <s v="مساعدة مادية من أخ الزوجة"/>
    <m/>
    <s v="Primary health care facility"/>
    <m/>
    <b v="1"/>
    <m/>
    <m/>
    <m/>
    <m/>
    <m/>
    <m/>
    <n v="10"/>
    <s v="Walking"/>
    <m/>
    <s v="Do not know"/>
    <s v="عيادات  شاملةمختصة"/>
    <s v="Inaccessible due to cost"/>
    <m/>
    <m/>
    <m/>
    <b v="1"/>
    <m/>
    <m/>
    <m/>
    <m/>
    <m/>
    <m/>
    <m/>
    <s v="No"/>
    <m/>
    <m/>
    <m/>
    <m/>
    <s v="Yes"/>
    <s v="No"/>
    <s v="Lack of hospital/health facility"/>
    <m/>
    <m/>
    <m/>
    <m/>
    <m/>
    <m/>
    <m/>
    <m/>
    <m/>
    <m/>
    <m/>
    <m/>
    <m/>
    <s v="Antibiotic Non communicable diseases (NCD) drugs (chronic, cardiac, diabetes, hyper-tension, asthma)"/>
    <b v="1"/>
    <m/>
    <m/>
    <b v="1"/>
    <m/>
    <m/>
    <m/>
    <m/>
    <s v="Yes"/>
    <m/>
    <m/>
    <m/>
    <m/>
    <m/>
    <m/>
    <m/>
    <m/>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No"/>
    <m/>
    <m/>
    <m/>
    <m/>
    <m/>
    <m/>
    <m/>
    <m/>
    <m/>
    <s v="No, but we need one"/>
    <m/>
    <s v="Econimic Anger Sadness Family conflict Inability to carry out work or daily tasks"/>
    <m/>
    <b v="1"/>
    <b v="1"/>
    <m/>
    <b v="1"/>
    <m/>
    <b v="1"/>
    <m/>
    <m/>
    <m/>
    <m/>
    <b v="1"/>
    <m/>
    <m/>
    <m/>
    <m/>
    <m/>
    <m/>
    <s v="Adult Women Adult Men"/>
    <b v="1"/>
    <b v="1"/>
    <m/>
    <m/>
    <s v="لانهم هم من يتحمل المسؤولية"/>
    <s v="Prayer Speaking to a family member Violence"/>
    <b v="1"/>
    <m/>
    <m/>
    <b v="1"/>
    <m/>
    <b v="1"/>
    <m/>
    <m/>
    <m/>
    <m/>
    <m/>
    <s v="Stigma Accessibility Other"/>
    <b v="1"/>
    <m/>
    <b v="1"/>
    <m/>
    <m/>
    <b v="1"/>
    <m/>
    <m/>
    <s v="كل الاقارب وضعها المادي صعب  لاتملك شيئ لتقدمه"/>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due to lack of security"/>
    <s v="No"/>
    <s v="قلة الأمان وعادات وتقاليد"/>
    <s v="Kidnapping Physical abuse Sexual abuse"/>
    <b v="1"/>
    <m/>
    <m/>
    <m/>
    <m/>
    <m/>
    <m/>
    <b v="1"/>
    <m/>
    <b v="1"/>
    <m/>
    <m/>
    <m/>
    <m/>
    <m/>
    <m/>
    <m/>
    <m/>
    <m/>
    <s v="Parents Relatives"/>
    <m/>
    <m/>
    <m/>
    <m/>
    <b v="1"/>
    <b v="1"/>
    <m/>
    <m/>
    <m/>
    <m/>
    <m/>
    <m/>
    <m/>
    <m/>
    <s v="Hand crafts Quraan Sport activity Awareness / educational activities / psychosocial support"/>
    <b v="1"/>
    <b v="1"/>
    <b v="1"/>
    <m/>
    <b v="1"/>
    <m/>
    <m/>
    <m/>
    <m/>
    <s v="Children separated from their parents Orphans living in the community Child-headed households Children who have been associated with fighting forces"/>
    <b v="1"/>
    <m/>
    <b v="1"/>
    <b v="1"/>
    <b v="1"/>
    <m/>
    <m/>
    <s v="Yes"/>
    <m/>
    <s v="Security problems Lack of transportation"/>
    <m/>
    <b v="1"/>
    <b v="1"/>
    <m/>
    <m/>
    <m/>
    <m/>
    <m/>
    <m/>
    <m/>
    <s v="No"/>
    <m/>
    <m/>
    <s v="No"/>
    <m/>
    <m/>
    <s v="No"/>
    <m/>
    <s v="uuid:8c20e1c9-d53f-46b8-8755-652039b8725b"/>
    <n v="73216685"/>
    <s v="8c20e1c9-d53f-46b8-8755-652039b8725b"/>
    <d v="2021-01-23T12:01:36"/>
    <n v="342"/>
    <m/>
    <n v="-1"/>
    <m/>
    <m/>
    <s v="202101191358"/>
    <n v="16944"/>
    <s v="nsenumerator"/>
    <n v="569832"/>
  </r>
  <r>
    <s v="2021-01-23T09:24:47.639+02:00"/>
    <s v="2021-01-23T10:30:41.436+02:00"/>
    <m/>
    <s v="محمود السليمان"/>
    <x v="1"/>
    <m/>
    <d v="2021-01-23T00:00:00"/>
    <s v="Sarmada"/>
    <s v="All"/>
    <s v="Yes"/>
    <n v="41"/>
    <s v="31-50 Years"/>
    <s v="Female"/>
    <s v="Married"/>
    <s v="IDP"/>
    <d v="2019-12-17T00:00:00"/>
    <n v="0"/>
    <n v="0"/>
    <s v="Yes"/>
    <n v="0"/>
    <n v="0"/>
    <n v="0"/>
    <s v="0"/>
    <n v="2"/>
    <s v="2"/>
    <n v="1"/>
    <n v="3"/>
    <n v="5"/>
    <n v="1"/>
    <n v="0"/>
    <n v="0"/>
    <n v="400"/>
    <n v="0"/>
    <n v="-400"/>
    <m/>
    <s v="NGO support (including food buskets)"/>
    <s v="Hospital Primary health care facility Specialist services"/>
    <b v="1"/>
    <b v="1"/>
    <b v="1"/>
    <m/>
    <m/>
    <m/>
    <m/>
    <m/>
    <n v="15"/>
    <s v="Motorcycle"/>
    <m/>
    <s v="Yes"/>
    <s v="Do not know"/>
    <s v="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
    <b v="1"/>
    <b v="1"/>
    <b v="1"/>
    <b v="1"/>
    <b v="1"/>
    <b v="1"/>
    <b v="1"/>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Yes – someone in my household has"/>
    <s v="One Time"/>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Econimic Fear Anger Sadness Problems sleeping Conflict within community Changes in Appetite Hopelessness Inability to carry out work or daily tasks"/>
    <b v="1"/>
    <b v="1"/>
    <b v="1"/>
    <m/>
    <b v="1"/>
    <m/>
    <m/>
    <b v="1"/>
    <b v="1"/>
    <b v="1"/>
    <b v="1"/>
    <b v="1"/>
    <m/>
    <m/>
    <m/>
    <m/>
    <m/>
    <m/>
    <s v="Adult Men Children Elderly Adult Women"/>
    <b v="1"/>
    <b v="1"/>
    <b v="1"/>
    <b v="1"/>
    <s v="لانهم أكثر عرضة للمرض "/>
    <s v="Speaking to a family member Prayer Exercise Has professional consultation"/>
    <b v="1"/>
    <m/>
    <b v="1"/>
    <b v="1"/>
    <b v="1"/>
    <m/>
    <m/>
    <m/>
    <m/>
    <m/>
    <m/>
    <s v="Stigma Security"/>
    <b v="1"/>
    <b v="1"/>
    <m/>
    <m/>
    <m/>
    <m/>
    <m/>
    <m/>
    <m/>
    <s v="Yes"/>
    <m/>
    <s v="All services are accessible"/>
    <m/>
    <m/>
    <m/>
    <m/>
    <m/>
    <b v="1"/>
    <m/>
    <m/>
    <m/>
    <s v="All services are accessible"/>
    <m/>
    <m/>
    <m/>
    <m/>
    <m/>
    <b v="1"/>
    <m/>
    <m/>
    <m/>
    <s v="Yes"/>
    <m/>
    <s v="School dropout Child labour Begging Early marriage Physical abuse Neglect Sexual abuse"/>
    <m/>
    <m/>
    <m/>
    <b v="1"/>
    <b v="1"/>
    <b v="1"/>
    <b v="1"/>
    <b v="1"/>
    <b v="1"/>
    <b v="1"/>
    <m/>
    <m/>
    <m/>
    <m/>
    <m/>
    <m/>
    <m/>
    <m/>
    <s v="العمل في مغاسل "/>
    <s v="School teachers Parents Community/social workers Women and Child support centers"/>
    <m/>
    <m/>
    <m/>
    <b v="1"/>
    <b v="1"/>
    <m/>
    <m/>
    <b v="1"/>
    <m/>
    <b v="1"/>
    <m/>
    <m/>
    <m/>
    <m/>
    <s v="Sport activity Awareness / educational activities / psychosocial support Entertainement activities Quraan Hand crafts Painting / re-creational activity"/>
    <b v="1"/>
    <b v="1"/>
    <b v="1"/>
    <b v="1"/>
    <b v="1"/>
    <b v="1"/>
    <m/>
    <m/>
    <m/>
    <s v="Children separated from their parents Children living on the street Child-headed households Children who have been associated with fighting forces"/>
    <b v="1"/>
    <b v="1"/>
    <m/>
    <b v="1"/>
    <b v="1"/>
    <m/>
    <m/>
    <s v="No"/>
    <s v="Due to far distance / lack of transportations"/>
    <s v="Lack of awareness Lack of transportation Distrust of staff or their activities"/>
    <b v="1"/>
    <m/>
    <b v="1"/>
    <m/>
    <b v="1"/>
    <m/>
    <m/>
    <m/>
    <m/>
    <m/>
    <s v="Yes"/>
    <n v="2"/>
    <s v="الوضع المعيشي والفقر "/>
    <s v="No"/>
    <m/>
    <m/>
    <s v="No"/>
    <m/>
    <s v="uuid:b287c6c8-c768-41ed-8433-ad717384db67"/>
    <n v="73216748"/>
    <s v="b287c6c8-c768-41ed-8433-ad717384db67"/>
    <d v="2021-01-23T12:03:05"/>
    <n v="343"/>
    <m/>
    <n v="-1"/>
    <m/>
    <m/>
    <s v="202101191358"/>
    <n v="3954"/>
    <s v="nsenumerator"/>
    <n v="569832"/>
  </r>
  <r>
    <s v="2021-01-23T10:46:35.610+02:00"/>
    <s v="2021-01-23T11:12:47.102+02:00"/>
    <m/>
    <s v="محمود السليمان"/>
    <x v="1"/>
    <m/>
    <d v="2021-01-23T00:00:00"/>
    <s v="Sarmada"/>
    <s v="All"/>
    <s v="Yes"/>
    <n v="45"/>
    <s v="31-50 Years"/>
    <s v="Female"/>
    <s v="Married"/>
    <s v="IDP"/>
    <d v="2019-10-15T00:00:00"/>
    <n v="0"/>
    <n v="1"/>
    <s v="Yes"/>
    <n v="0"/>
    <n v="0"/>
    <n v="0"/>
    <s v="0"/>
    <n v="2"/>
    <s v="2"/>
    <n v="1"/>
    <n v="3"/>
    <n v="6"/>
    <n v="0"/>
    <n v="0"/>
    <n v="1"/>
    <n v="700"/>
    <n v="0"/>
    <n v="-700"/>
    <s v="0"/>
    <s v="NGO support (including food buskets)"/>
    <s v="Hospital Primary health care facility Specialist services"/>
    <b v="1"/>
    <b v="1"/>
    <b v="1"/>
    <m/>
    <m/>
    <m/>
    <m/>
    <m/>
    <n v="15"/>
    <s v="Public transit"/>
    <m/>
    <s v="Yes"/>
    <s v="Everything is available"/>
    <s v="Some types of medicines are not available in the market Inaccessible due to cost"/>
    <b v="1"/>
    <m/>
    <m/>
    <b v="1"/>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Sadness Econimic"/>
    <b v="1"/>
    <b v="1"/>
    <b v="1"/>
    <m/>
    <b v="1"/>
    <m/>
    <m/>
    <m/>
    <m/>
    <m/>
    <m/>
    <m/>
    <m/>
    <m/>
    <m/>
    <m/>
    <m/>
    <m/>
    <s v="Adult Women"/>
    <b v="1"/>
    <m/>
    <m/>
    <m/>
    <s v="كونهم أكثر ضعف في المجتمع"/>
    <s v="Prayer Has professional consultation"/>
    <m/>
    <m/>
    <m/>
    <b v="1"/>
    <b v="1"/>
    <m/>
    <m/>
    <m/>
    <m/>
    <m/>
    <m/>
    <s v="Stigma Lack of awareness of the services"/>
    <b v="1"/>
    <m/>
    <m/>
    <m/>
    <b v="1"/>
    <m/>
    <m/>
    <m/>
    <m/>
    <s v="Yes"/>
    <m/>
    <s v="Skills building services Extracurricular activities/women &amp; girls centers"/>
    <m/>
    <m/>
    <b v="1"/>
    <b v="1"/>
    <m/>
    <m/>
    <m/>
    <m/>
    <m/>
    <s v="Skills building services Extracurricular activities/women &amp; girls centers"/>
    <m/>
    <m/>
    <b v="1"/>
    <b v="1"/>
    <m/>
    <m/>
    <m/>
    <m/>
    <m/>
    <s v="Yes"/>
    <m/>
    <s v="Child labour Early marriage School dropout Physical abuse Sexual abuse"/>
    <m/>
    <m/>
    <m/>
    <b v="1"/>
    <b v="1"/>
    <m/>
    <b v="1"/>
    <b v="1"/>
    <m/>
    <b v="1"/>
    <m/>
    <m/>
    <m/>
    <m/>
    <m/>
    <m/>
    <m/>
    <m/>
    <s v="العمل في جمع القمامة"/>
    <s v="Religious leaders School teachers Neighbours Parents Community/social workers Women and Child support centers"/>
    <b v="1"/>
    <m/>
    <b v="1"/>
    <b v="1"/>
    <b v="1"/>
    <m/>
    <m/>
    <b v="1"/>
    <m/>
    <b v="1"/>
    <m/>
    <m/>
    <m/>
    <m/>
    <s v="Awareness / educational activities / psychosocial support Painting / re-creational activity Sport activity Quraan Entertainement activities"/>
    <b v="1"/>
    <b v="1"/>
    <m/>
    <b v="1"/>
    <b v="1"/>
    <b v="1"/>
    <m/>
    <m/>
    <m/>
    <s v="Orphans living in the community Child-headed households"/>
    <m/>
    <m/>
    <b v="1"/>
    <b v="1"/>
    <m/>
    <m/>
    <m/>
    <s v="No"/>
    <s v="Due to far distance / lack of transportations"/>
    <s v="Lack of awareness Lack of transportation"/>
    <b v="1"/>
    <m/>
    <b v="1"/>
    <m/>
    <m/>
    <m/>
    <m/>
    <m/>
    <m/>
    <m/>
    <s v="No"/>
    <m/>
    <m/>
    <s v="No"/>
    <m/>
    <m/>
    <s v="No"/>
    <m/>
    <s v="uuid:ca006e5e-e9f1-4fa7-93eb-6a96beb133b8"/>
    <n v="73216750"/>
    <s v="ca006e5e-e9f1-4fa7-93eb-6a96beb133b8"/>
    <d v="2021-01-23T12:03:06"/>
    <n v="344"/>
    <m/>
    <n v="-1"/>
    <m/>
    <m/>
    <s v="202101191358"/>
    <n v="1572"/>
    <s v="nsenumerator"/>
    <n v="569832"/>
  </r>
  <r>
    <s v="2021-01-23T11:20:14.936+02:00"/>
    <s v="2021-01-23T11:55:25.021+02:00"/>
    <m/>
    <s v="محمود السليمان"/>
    <x v="1"/>
    <m/>
    <d v="2021-01-23T00:00:00"/>
    <s v="Sarmada"/>
    <s v="All"/>
    <s v="Yes"/>
    <n v="50"/>
    <s v="31-50 Years"/>
    <s v="Female"/>
    <s v="Married"/>
    <s v="IDP"/>
    <d v="2019-11-12T00:00:00"/>
    <n v="0"/>
    <n v="1"/>
    <s v="Yes"/>
    <n v="0"/>
    <n v="0"/>
    <n v="0"/>
    <s v="0"/>
    <n v="1"/>
    <s v="1"/>
    <n v="2"/>
    <n v="3"/>
    <n v="6"/>
    <n v="0"/>
    <n v="0"/>
    <n v="1"/>
    <n v="700"/>
    <n v="0"/>
    <n v="-700"/>
    <s v="عمل خاص "/>
    <s v="NGO support (including food buskets)"/>
    <s v="Hospital"/>
    <b v="1"/>
    <m/>
    <m/>
    <m/>
    <m/>
    <m/>
    <m/>
    <m/>
    <n v="30"/>
    <s v="Motorcycle"/>
    <m/>
    <s v="Yes"/>
    <s v="Everything is available"/>
    <s v="Inaccessible due to cost Some types of medicines are not available in the market"/>
    <b v="1"/>
    <m/>
    <m/>
    <b v="1"/>
    <m/>
    <m/>
    <m/>
    <m/>
    <m/>
    <m/>
    <m/>
    <s v="No"/>
    <m/>
    <m/>
    <m/>
    <m/>
    <s v="No"/>
    <m/>
    <m/>
    <m/>
    <m/>
    <m/>
    <m/>
    <m/>
    <m/>
    <m/>
    <m/>
    <m/>
    <m/>
    <m/>
    <m/>
    <m/>
    <s v="Pediatric medicine Non communicable diseases (NCD) drugs (chronic, cardiac, diabetes, hyper-tension, asthma)"/>
    <b v="1"/>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Sadness Econimic Changes in Appetite"/>
    <b v="1"/>
    <b v="1"/>
    <b v="1"/>
    <m/>
    <b v="1"/>
    <m/>
    <m/>
    <b v="1"/>
    <m/>
    <m/>
    <m/>
    <m/>
    <m/>
    <m/>
    <m/>
    <m/>
    <m/>
    <m/>
    <s v="Adult Women"/>
    <b v="1"/>
    <m/>
    <m/>
    <m/>
    <s v="لانهم أكثر ضعف "/>
    <s v="Speaking to a friend Exercise Prayer"/>
    <m/>
    <b v="1"/>
    <b v="1"/>
    <b v="1"/>
    <m/>
    <m/>
    <m/>
    <m/>
    <m/>
    <m/>
    <m/>
    <s v="Stigma Lack of awareness of the services"/>
    <b v="1"/>
    <m/>
    <m/>
    <m/>
    <b v="1"/>
    <m/>
    <m/>
    <m/>
    <m/>
    <s v="Yes"/>
    <m/>
    <s v="Skills building services Extracurricular activities/women &amp; girls centers"/>
    <m/>
    <m/>
    <b v="1"/>
    <b v="1"/>
    <m/>
    <m/>
    <m/>
    <m/>
    <m/>
    <s v="Skills building services Extracurricular activities/women &amp; girls centers"/>
    <m/>
    <m/>
    <b v="1"/>
    <b v="1"/>
    <m/>
    <m/>
    <m/>
    <m/>
    <m/>
    <s v="Yes"/>
    <m/>
    <s v="Child labour School dropout Early marriage Neglect Being orphaned or losing care"/>
    <m/>
    <m/>
    <m/>
    <b v="1"/>
    <b v="1"/>
    <m/>
    <b v="1"/>
    <m/>
    <b v="1"/>
    <m/>
    <b v="1"/>
    <m/>
    <m/>
    <m/>
    <m/>
    <m/>
    <m/>
    <m/>
    <s v="العمل في مجال ميكانيك السيارات"/>
    <s v="Religious leaders School teachers Relatives Siblings Women and Child support centers Community/social workers"/>
    <b v="1"/>
    <b v="1"/>
    <m/>
    <b v="1"/>
    <m/>
    <b v="1"/>
    <m/>
    <b v="1"/>
    <m/>
    <b v="1"/>
    <m/>
    <m/>
    <m/>
    <m/>
    <s v="Awareness / educational activities / psychosocial support Entertainement activities"/>
    <m/>
    <m/>
    <m/>
    <m/>
    <b v="1"/>
    <b v="1"/>
    <m/>
    <m/>
    <m/>
    <s v="Child-headed households"/>
    <m/>
    <m/>
    <m/>
    <b v="1"/>
    <m/>
    <m/>
    <m/>
    <s v="Yes"/>
    <m/>
    <s v="Lack of awareness"/>
    <b v="1"/>
    <m/>
    <m/>
    <m/>
    <m/>
    <m/>
    <m/>
    <m/>
    <m/>
    <m/>
    <s v="No"/>
    <m/>
    <m/>
    <s v="No"/>
    <m/>
    <m/>
    <s v="No"/>
    <m/>
    <s v="uuid:ef00adf3-bf40-48ad-81fb-20f64250623c"/>
    <n v="73216752"/>
    <s v="ef00adf3-bf40-48ad-81fb-20f64250623c"/>
    <d v="2021-01-23T12:03:07"/>
    <n v="345"/>
    <m/>
    <n v="-1"/>
    <m/>
    <m/>
    <s v="202101191358"/>
    <n v="2111"/>
    <s v="nsenumerator"/>
    <n v="569832"/>
  </r>
  <r>
    <s v="2021-01-23T10:10:10.081+03:00"/>
    <s v="2021-01-23T10:32:20.982+03:00"/>
    <m/>
    <s v="مريم الاشقر "/>
    <x v="1"/>
    <m/>
    <d v="2021-01-23T00:00:00"/>
    <s v="Sarmada"/>
    <s v="All"/>
    <s v="Yes"/>
    <n v="44"/>
    <s v="31-50 Years"/>
    <s v="Male"/>
    <s v="Married"/>
    <s v="IDP"/>
    <d v="2018-09-11T00:00:00"/>
    <n v="1"/>
    <n v="0"/>
    <s v="Yes"/>
    <n v="0"/>
    <n v="1"/>
    <n v="1"/>
    <s v="2"/>
    <n v="2"/>
    <s v="4"/>
    <n v="0"/>
    <n v="4"/>
    <n v="6"/>
    <n v="0"/>
    <n v="0"/>
    <n v="1"/>
    <n v="1500"/>
    <n v="400"/>
    <n v="-1100"/>
    <s v="عامل"/>
    <m/>
    <s v="Hospital"/>
    <b v="1"/>
    <m/>
    <m/>
    <m/>
    <m/>
    <m/>
    <m/>
    <m/>
    <n v="30"/>
    <s v="Motorcycle"/>
    <m/>
    <s v="Yes"/>
    <s v="عيادات عينية"/>
    <s v="Inaccessible due to cost"/>
    <m/>
    <m/>
    <m/>
    <b v="1"/>
    <m/>
    <m/>
    <m/>
    <m/>
    <m/>
    <m/>
    <m/>
    <s v="No"/>
    <m/>
    <m/>
    <m/>
    <m/>
    <s v="Yes"/>
    <s v="Yes"/>
    <m/>
    <s v="Yes"/>
    <s v="Yes"/>
    <m/>
    <m/>
    <m/>
    <m/>
    <m/>
    <m/>
    <m/>
    <m/>
    <m/>
    <m/>
    <m/>
    <s v="Pediatric medicine Antibiotic"/>
    <m/>
    <b v="1"/>
    <m/>
    <b v="1"/>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arket is too far"/>
    <m/>
    <b v="1"/>
    <b v="1"/>
    <m/>
    <m/>
    <m/>
    <m/>
    <m/>
    <s v="Yes"/>
    <m/>
    <s v="Yes"/>
    <s v="High food prices/no money to buy Market is too far"/>
    <b v="1"/>
    <b v="1"/>
    <m/>
    <m/>
    <m/>
    <m/>
    <s v="Yes"/>
    <s v="No"/>
    <m/>
    <m/>
    <m/>
    <s v="1"/>
    <s v="1"/>
    <s v="No"/>
    <s v="No - no difficulty"/>
    <s v="No - no difficulty"/>
    <m/>
    <m/>
    <m/>
    <m/>
    <m/>
    <m/>
    <m/>
    <m/>
    <m/>
    <m/>
    <m/>
    <m/>
    <m/>
    <s v="Sadness Econimic"/>
    <m/>
    <m/>
    <b v="1"/>
    <m/>
    <b v="1"/>
    <m/>
    <m/>
    <m/>
    <m/>
    <m/>
    <m/>
    <m/>
    <m/>
    <m/>
    <m/>
    <m/>
    <m/>
    <m/>
    <s v="Adult Men Adult Women"/>
    <b v="1"/>
    <b v="1"/>
    <m/>
    <m/>
    <s v="بسبب الوضع الراهن "/>
    <s v="Speaking to a family member Prayer"/>
    <b v="1"/>
    <m/>
    <m/>
    <b v="1"/>
    <m/>
    <m/>
    <m/>
    <m/>
    <m/>
    <m/>
    <m/>
    <s v="Security"/>
    <m/>
    <b v="1"/>
    <m/>
    <m/>
    <m/>
    <m/>
    <m/>
    <m/>
    <m/>
    <s v="Yes"/>
    <m/>
    <s v="Educational services Health services"/>
    <b v="1"/>
    <b v="1"/>
    <m/>
    <m/>
    <m/>
    <m/>
    <m/>
    <m/>
    <s v="Due to transportation issues / far distance of facilities"/>
    <s v="Educational services Extracurricular activities/women &amp; girls centers"/>
    <m/>
    <b v="1"/>
    <m/>
    <b v="1"/>
    <m/>
    <m/>
    <m/>
    <m/>
    <s v="due to lack of security"/>
    <s v="Yes"/>
    <m/>
    <s v="Kidnapping Begging Psychological stress"/>
    <b v="1"/>
    <m/>
    <m/>
    <m/>
    <m/>
    <b v="1"/>
    <m/>
    <m/>
    <m/>
    <m/>
    <m/>
    <m/>
    <m/>
    <b v="1"/>
    <m/>
    <m/>
    <m/>
    <m/>
    <m/>
    <s v="Community/social workers School teachers"/>
    <m/>
    <m/>
    <m/>
    <b v="1"/>
    <m/>
    <m/>
    <m/>
    <b v="1"/>
    <m/>
    <m/>
    <m/>
    <m/>
    <m/>
    <m/>
    <s v="Sport activity Awareness / educational activities / psychosocial support Hand crafts"/>
    <b v="1"/>
    <m/>
    <b v="1"/>
    <m/>
    <b v="1"/>
    <m/>
    <m/>
    <m/>
    <m/>
    <s v="Children living on the street Orphans living in the community"/>
    <m/>
    <b v="1"/>
    <b v="1"/>
    <m/>
    <m/>
    <m/>
    <m/>
    <s v="Yes"/>
    <m/>
    <s v="Lack of transportation"/>
    <m/>
    <m/>
    <b v="1"/>
    <m/>
    <m/>
    <m/>
    <m/>
    <m/>
    <m/>
    <m/>
    <s v="No"/>
    <m/>
    <m/>
    <m/>
    <m/>
    <m/>
    <s v="No"/>
    <m/>
    <s v="uuid:e6e2464f-8fd0-4d07-bf0f-ec03621cfac3"/>
    <n v="73216770"/>
    <s v="e6e2464f-8fd0-4d07-bf0f-ec03621cfac3"/>
    <d v="2021-01-23T12:03:41"/>
    <n v="346"/>
    <m/>
    <n v="-1"/>
    <m/>
    <m/>
    <s v="202101191358"/>
    <n v="1330"/>
    <s v="nsenumerator"/>
    <n v="569832"/>
  </r>
  <r>
    <s v="2021-01-23T09:30:02.422+02:00"/>
    <s v="2021-01-23T11:01:41.706+02:00"/>
    <s v="0"/>
    <s v="عزام الرحال"/>
    <x v="1"/>
    <m/>
    <d v="2021-01-23T00:00:00"/>
    <s v="Sarmada"/>
    <s v="All"/>
    <s v="Yes"/>
    <n v="35"/>
    <s v="31-50 Years"/>
    <s v="Female"/>
    <s v="Married"/>
    <s v="IDP"/>
    <d v="2019-11-15T00:00:00"/>
    <n v="0"/>
    <n v="0"/>
    <s v="Yes"/>
    <n v="0"/>
    <n v="1"/>
    <n v="2"/>
    <s v="3"/>
    <n v="1"/>
    <s v="4"/>
    <n v="0"/>
    <n v="4"/>
    <n v="6"/>
    <n v="0"/>
    <n v="0"/>
    <n v="0"/>
    <n v="1500"/>
    <n v="600"/>
    <n v="-900"/>
    <s v="اليد العامله"/>
    <m/>
    <s v="Do not know"/>
    <m/>
    <m/>
    <m/>
    <m/>
    <m/>
    <b v="1"/>
    <m/>
    <m/>
    <m/>
    <m/>
    <m/>
    <s v="Do not know"/>
    <s v="Everything is available"/>
    <s v="Inaccessible due to cost"/>
    <m/>
    <m/>
    <m/>
    <b v="1"/>
    <m/>
    <m/>
    <m/>
    <m/>
    <m/>
    <m/>
    <m/>
    <s v="No"/>
    <m/>
    <m/>
    <m/>
    <m/>
    <s v="No"/>
    <m/>
    <m/>
    <m/>
    <m/>
    <m/>
    <m/>
    <m/>
    <m/>
    <m/>
    <m/>
    <m/>
    <m/>
    <m/>
    <m/>
    <m/>
    <s v="Pediatric medicine Antibiotic"/>
    <m/>
    <b v="1"/>
    <m/>
    <b v="1"/>
    <m/>
    <m/>
    <m/>
    <m/>
    <s v="Do not know"/>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my children don't need this"/>
    <s v="No"/>
    <m/>
    <m/>
    <m/>
    <s v="1"/>
    <s v="0"/>
    <s v="No"/>
    <s v="No - no difficulty"/>
    <s v="No - no difficulty"/>
    <m/>
    <m/>
    <m/>
    <m/>
    <m/>
    <m/>
    <m/>
    <m/>
    <m/>
    <m/>
    <m/>
    <m/>
    <m/>
    <s v="Econimic"/>
    <m/>
    <m/>
    <m/>
    <m/>
    <b v="1"/>
    <m/>
    <m/>
    <m/>
    <m/>
    <m/>
    <m/>
    <m/>
    <m/>
    <m/>
    <m/>
    <m/>
    <m/>
    <m/>
    <s v="Adult Men"/>
    <m/>
    <b v="1"/>
    <m/>
    <m/>
    <s v="لقلة الدخل واليد العامله."/>
    <s v="Speaking to a friend"/>
    <m/>
    <b v="1"/>
    <m/>
    <m/>
    <m/>
    <m/>
    <m/>
    <m/>
    <m/>
    <m/>
    <m/>
    <s v="Accessibility"/>
    <m/>
    <m/>
    <b v="1"/>
    <m/>
    <m/>
    <m/>
    <m/>
    <m/>
    <m/>
    <s v="Yes"/>
    <m/>
    <s v="All services are accessible"/>
    <m/>
    <m/>
    <m/>
    <m/>
    <m/>
    <b v="1"/>
    <m/>
    <m/>
    <m/>
    <s v="Educational services Skills building services Extracurricular activities/women &amp; girls centers"/>
    <m/>
    <b v="1"/>
    <b v="1"/>
    <b v="1"/>
    <m/>
    <m/>
    <m/>
    <m/>
    <s v="due to transportation issues / far distance of facilities"/>
    <s v="Yes"/>
    <m/>
    <s v="School dropout Neglect"/>
    <m/>
    <m/>
    <m/>
    <b v="1"/>
    <m/>
    <m/>
    <m/>
    <m/>
    <b v="1"/>
    <m/>
    <m/>
    <m/>
    <m/>
    <m/>
    <m/>
    <m/>
    <m/>
    <m/>
    <m/>
    <s v="Community/social workers Women and Child support centers"/>
    <m/>
    <m/>
    <m/>
    <m/>
    <m/>
    <m/>
    <m/>
    <b v="1"/>
    <m/>
    <b v="1"/>
    <m/>
    <m/>
    <m/>
    <m/>
    <s v="Hand crafts Awareness / educational activities / psychosocial support Painting / re-creational activity Entertainement activities"/>
    <m/>
    <m/>
    <b v="1"/>
    <b v="1"/>
    <b v="1"/>
    <b v="1"/>
    <m/>
    <m/>
    <m/>
    <s v="No, none of these"/>
    <m/>
    <m/>
    <m/>
    <m/>
    <m/>
    <b v="1"/>
    <m/>
    <s v="No"/>
    <s v="Due to far distance / lack of transportations"/>
    <s v="Lack of transportation"/>
    <m/>
    <m/>
    <b v="1"/>
    <m/>
    <m/>
    <m/>
    <m/>
    <m/>
    <m/>
    <m/>
    <s v="No"/>
    <m/>
    <m/>
    <m/>
    <m/>
    <m/>
    <s v="No"/>
    <m/>
    <s v="uuid:e1ddfd96-ad84-41f3-8a89-425e8882d07e"/>
    <n v="73216771"/>
    <s v="e1ddfd96-ad84-41f3-8a89-425e8882d07e"/>
    <d v="2021-01-23T12:03:45"/>
    <n v="347"/>
    <m/>
    <n v="-1"/>
    <m/>
    <m/>
    <s v="202101191358"/>
    <n v="5499"/>
    <s v="nsenumerator"/>
    <n v="569832"/>
  </r>
  <r>
    <s v="2021-01-23T10:19:43.454+02:00"/>
    <s v="2021-01-23T11:03:27.275+02:00"/>
    <s v="0"/>
    <s v="عزام الرحال"/>
    <x v="1"/>
    <m/>
    <d v="2021-01-23T00:00:00"/>
    <s v="Sarmada"/>
    <s v="All"/>
    <s v="Yes"/>
    <n v="49"/>
    <s v="31-50 Years"/>
    <s v="Female"/>
    <s v="Married"/>
    <s v="IDP"/>
    <d v="2019-12-04T00:00:00"/>
    <n v="1"/>
    <n v="0"/>
    <s v="Yes"/>
    <n v="1"/>
    <n v="0"/>
    <n v="1"/>
    <s v="1"/>
    <n v="2"/>
    <s v="4"/>
    <n v="3"/>
    <n v="7"/>
    <n v="9"/>
    <n v="0"/>
    <n v="0"/>
    <n v="0"/>
    <n v="1200"/>
    <n v="200"/>
    <n v="-1000"/>
    <s v="السله الغذائيه"/>
    <m/>
    <s v="Do not know"/>
    <m/>
    <m/>
    <m/>
    <m/>
    <m/>
    <b v="1"/>
    <m/>
    <m/>
    <m/>
    <m/>
    <m/>
    <s v="Do not know"/>
    <s v="Everything is available"/>
    <s v="Inaccessible due to cost Inaccessible due to transport or other logistical reason"/>
    <m/>
    <m/>
    <m/>
    <b v="1"/>
    <m/>
    <b v="1"/>
    <m/>
    <m/>
    <m/>
    <m/>
    <m/>
    <s v="Yes"/>
    <s v="Yes"/>
    <s v="تم التخديم من خلال تامين اجراء عمليه جراحيه للعين من قبل عامل صحه مجتمعي"/>
    <s v="Do not know"/>
    <m/>
    <s v="No"/>
    <m/>
    <m/>
    <m/>
    <m/>
    <m/>
    <m/>
    <m/>
    <m/>
    <m/>
    <m/>
    <m/>
    <m/>
    <m/>
    <m/>
    <m/>
    <s v="Drugs are mostly available"/>
    <m/>
    <m/>
    <m/>
    <m/>
    <m/>
    <m/>
    <b v="1"/>
    <m/>
    <s v="Do not know"/>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Do not know"/>
    <m/>
    <s v="Do not know"/>
    <m/>
    <m/>
    <m/>
    <m/>
    <m/>
    <m/>
    <m/>
    <s v="Do not know"/>
    <s v="No"/>
    <s v="No"/>
    <m/>
    <m/>
    <s v="0"/>
    <s v="1"/>
    <s v="No"/>
    <s v="No - no difficulty"/>
    <s v="No - no difficulty"/>
    <m/>
    <m/>
    <m/>
    <m/>
    <m/>
    <m/>
    <m/>
    <m/>
    <m/>
    <m/>
    <m/>
    <m/>
    <m/>
    <s v="Econimic"/>
    <m/>
    <m/>
    <m/>
    <m/>
    <b v="1"/>
    <m/>
    <m/>
    <m/>
    <m/>
    <m/>
    <m/>
    <m/>
    <m/>
    <m/>
    <m/>
    <m/>
    <m/>
    <m/>
    <s v="Adult Men"/>
    <m/>
    <b v="1"/>
    <m/>
    <m/>
    <s v="قلة اليد العامله وصعوبة. في تامين المدخول للاسره"/>
    <s v="Speaking to a family member"/>
    <b v="1"/>
    <m/>
    <m/>
    <m/>
    <m/>
    <m/>
    <m/>
    <m/>
    <m/>
    <m/>
    <m/>
    <s v="Accessibility"/>
    <m/>
    <m/>
    <b v="1"/>
    <m/>
    <m/>
    <m/>
    <m/>
    <m/>
    <m/>
    <s v="Yes"/>
    <m/>
    <s v="Do not know"/>
    <m/>
    <m/>
    <m/>
    <m/>
    <m/>
    <m/>
    <b v="1"/>
    <m/>
    <m/>
    <s v="Do not know"/>
    <m/>
    <m/>
    <m/>
    <m/>
    <m/>
    <m/>
    <b v="1"/>
    <m/>
    <m/>
    <s v="No"/>
    <s v="عدم وجود الامان في المنطقه"/>
    <s v="School dropout Early marriage Neglect"/>
    <m/>
    <m/>
    <m/>
    <b v="1"/>
    <m/>
    <m/>
    <b v="1"/>
    <m/>
    <b v="1"/>
    <m/>
    <m/>
    <m/>
    <m/>
    <m/>
    <m/>
    <m/>
    <m/>
    <m/>
    <m/>
    <s v="Community/social workers"/>
    <m/>
    <m/>
    <m/>
    <m/>
    <m/>
    <m/>
    <m/>
    <b v="1"/>
    <m/>
    <m/>
    <m/>
    <m/>
    <m/>
    <m/>
    <s v="Hand crafts Painting / re-creational activity Awareness / educational activities / psychosocial support Entertainement activities"/>
    <m/>
    <m/>
    <b v="1"/>
    <b v="1"/>
    <b v="1"/>
    <b v="1"/>
    <m/>
    <m/>
    <m/>
    <s v="No, none of these"/>
    <m/>
    <m/>
    <m/>
    <m/>
    <m/>
    <b v="1"/>
    <m/>
    <s v="No"/>
    <s v="Due to far distance / lack of transportations"/>
    <s v="Lack of awareness Lack of transportation"/>
    <b v="1"/>
    <m/>
    <b v="1"/>
    <m/>
    <m/>
    <m/>
    <m/>
    <m/>
    <m/>
    <m/>
    <s v="No"/>
    <m/>
    <m/>
    <s v="No"/>
    <m/>
    <m/>
    <s v="No"/>
    <m/>
    <s v="uuid:de6ce3d7-1d56-4d84-9d13-c8f5b68ebb1a"/>
    <n v="73216772"/>
    <s v="de6ce3d7-1d56-4d84-9d13-c8f5b68ebb1a"/>
    <d v="2021-01-23T12:03:46"/>
    <n v="348"/>
    <m/>
    <n v="-1"/>
    <m/>
    <m/>
    <s v="202101191358"/>
    <n v="2624"/>
    <s v="nsenumerator"/>
    <n v="569832"/>
  </r>
  <r>
    <s v="2021-01-23T10:35:44.609+03:00"/>
    <s v="2021-01-23T10:52:27.419+03:00"/>
    <m/>
    <s v="مريم الاشقر"/>
    <x v="1"/>
    <m/>
    <d v="2021-01-23T00:00:00"/>
    <s v="Sarmada"/>
    <s v="All"/>
    <s v="Yes"/>
    <n v="26"/>
    <s v="18-30 Years"/>
    <s v="Male"/>
    <s v="Married"/>
    <s v="IDP"/>
    <d v="2018-11-15T00:00:00"/>
    <n v="1"/>
    <n v="0"/>
    <s v="Yes"/>
    <n v="0"/>
    <n v="1"/>
    <n v="0"/>
    <s v="1"/>
    <n v="0"/>
    <s v="1"/>
    <n v="0"/>
    <n v="1"/>
    <n v="3"/>
    <n v="0"/>
    <n v="0"/>
    <n v="1"/>
    <n v="1500"/>
    <n v="500"/>
    <n v="-1000"/>
    <s v="عامل"/>
    <m/>
    <s v="Hospital"/>
    <b v="1"/>
    <m/>
    <m/>
    <m/>
    <m/>
    <m/>
    <m/>
    <m/>
    <n v="30"/>
    <s v="Motorcycle"/>
    <m/>
    <s v="Yes"/>
    <s v="عيادات سنية "/>
    <s v="Inaccessible due to cost"/>
    <m/>
    <m/>
    <m/>
    <b v="1"/>
    <m/>
    <m/>
    <m/>
    <m/>
    <m/>
    <m/>
    <m/>
    <s v="No"/>
    <m/>
    <m/>
    <m/>
    <m/>
    <s v="Yes"/>
    <s v="Yes"/>
    <m/>
    <s v="Yes"/>
    <s v="Yes"/>
    <m/>
    <m/>
    <m/>
    <m/>
    <m/>
    <m/>
    <m/>
    <m/>
    <m/>
    <m/>
    <m/>
    <s v="Pediatric medicine Antibiotic"/>
    <m/>
    <b v="1"/>
    <m/>
    <b v="1"/>
    <m/>
    <m/>
    <m/>
    <m/>
    <s v="Yes"/>
    <m/>
    <m/>
    <m/>
    <m/>
    <m/>
    <m/>
    <m/>
    <m/>
    <m/>
    <s v="Hospital for normal delivery"/>
    <m/>
    <m/>
    <m/>
    <m/>
    <m/>
    <b v="1"/>
    <m/>
    <m/>
    <m/>
    <m/>
    <m/>
    <m/>
    <m/>
    <m/>
    <m/>
    <m/>
    <m/>
    <m/>
    <m/>
    <m/>
    <m/>
    <m/>
    <m/>
    <s v="Yes – someone in my household has"/>
    <s v="One Time"/>
    <m/>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Market is too far"/>
    <b v="1"/>
    <b v="1"/>
    <m/>
    <m/>
    <m/>
    <m/>
    <s v="No – this service is not available"/>
    <s v="No"/>
    <m/>
    <m/>
    <m/>
    <s v="1"/>
    <s v="1"/>
    <s v="No"/>
    <s v="No - no difficulty"/>
    <s v="No - no difficulty"/>
    <m/>
    <m/>
    <m/>
    <m/>
    <m/>
    <m/>
    <m/>
    <m/>
    <m/>
    <m/>
    <m/>
    <m/>
    <m/>
    <s v="Anger Econimic"/>
    <m/>
    <b v="1"/>
    <m/>
    <m/>
    <b v="1"/>
    <m/>
    <m/>
    <m/>
    <m/>
    <m/>
    <m/>
    <m/>
    <m/>
    <m/>
    <m/>
    <m/>
    <m/>
    <m/>
    <s v="Adult Men"/>
    <m/>
    <b v="1"/>
    <m/>
    <m/>
    <s v="بسبب الوضع الراهن "/>
    <s v="Speaking to a family member Prayer"/>
    <b v="1"/>
    <m/>
    <m/>
    <b v="1"/>
    <m/>
    <m/>
    <m/>
    <m/>
    <m/>
    <m/>
    <m/>
    <s v="Security Lack of awareness of the services"/>
    <m/>
    <b v="1"/>
    <m/>
    <m/>
    <b v="1"/>
    <m/>
    <m/>
    <m/>
    <m/>
    <s v="Yes"/>
    <m/>
    <s v="Health services Educational services"/>
    <b v="1"/>
    <b v="1"/>
    <m/>
    <m/>
    <m/>
    <m/>
    <m/>
    <m/>
    <s v="Due to lack of security"/>
    <s v="Educational services Extracurricular activities/women &amp; girls centers"/>
    <m/>
    <b v="1"/>
    <m/>
    <b v="1"/>
    <m/>
    <m/>
    <m/>
    <m/>
    <s v="due to lack of security"/>
    <s v="Yes"/>
    <m/>
    <s v="Begging Kidnapping Psychological stress"/>
    <b v="1"/>
    <m/>
    <m/>
    <m/>
    <m/>
    <b v="1"/>
    <m/>
    <m/>
    <m/>
    <m/>
    <m/>
    <m/>
    <m/>
    <b v="1"/>
    <m/>
    <m/>
    <m/>
    <m/>
    <m/>
    <s v="School teachers Community/social workers"/>
    <m/>
    <m/>
    <m/>
    <b v="1"/>
    <m/>
    <m/>
    <m/>
    <b v="1"/>
    <m/>
    <m/>
    <m/>
    <m/>
    <m/>
    <m/>
    <s v="Painting / re-creational activity Awareness / educational activities / psychosocial support Entertainement activities"/>
    <m/>
    <m/>
    <m/>
    <b v="1"/>
    <b v="1"/>
    <b v="1"/>
    <m/>
    <m/>
    <m/>
    <s v="Children living on the street Orphans living in the community Child-headed households"/>
    <m/>
    <b v="1"/>
    <b v="1"/>
    <b v="1"/>
    <m/>
    <m/>
    <m/>
    <s v="No"/>
    <s v="Too young to enroll in school"/>
    <s v="Lack of transportation Lack of awareness"/>
    <b v="1"/>
    <m/>
    <b v="1"/>
    <m/>
    <m/>
    <m/>
    <m/>
    <m/>
    <m/>
    <m/>
    <s v="No"/>
    <m/>
    <m/>
    <m/>
    <m/>
    <m/>
    <s v="No"/>
    <m/>
    <s v="uuid:009df33b-4f03-4eb6-8ad8-c9a08c4fb295"/>
    <n v="73216773"/>
    <s v="009df33b-4f03-4eb6-8ad8-c9a08c4fb295"/>
    <d v="2021-01-23T12:03:46"/>
    <n v="349"/>
    <m/>
    <n v="-1"/>
    <m/>
    <m/>
    <s v="202101191358"/>
    <n v="1003"/>
    <s v="nsenumerator"/>
    <n v="569832"/>
  </r>
  <r>
    <s v="2021-01-23T10:50:02.013+02:00"/>
    <s v="2021-01-23T12:13:34.172+02:00"/>
    <m/>
    <s v="عزام الرحال"/>
    <x v="1"/>
    <m/>
    <d v="2021-01-23T00:00:00"/>
    <s v="Sarmada"/>
    <s v="All"/>
    <s v="Yes"/>
    <n v="35"/>
    <s v="31-50 Years"/>
    <s v="Female"/>
    <s v="Married"/>
    <s v="IDP"/>
    <d v="2020-08-06T00:00:00"/>
    <n v="1"/>
    <n v="0"/>
    <s v="Yes"/>
    <n v="0"/>
    <n v="0"/>
    <n v="1"/>
    <s v="1"/>
    <n v="1"/>
    <s v="2"/>
    <n v="0"/>
    <n v="2"/>
    <n v="5"/>
    <n v="0"/>
    <n v="0"/>
    <n v="0"/>
    <n v="1000"/>
    <n v="200"/>
    <n v="-800"/>
    <s v="اليد العامله"/>
    <m/>
    <s v="Do not know"/>
    <m/>
    <m/>
    <m/>
    <m/>
    <m/>
    <b v="1"/>
    <m/>
    <m/>
    <m/>
    <m/>
    <m/>
    <s v="No"/>
    <s v="Everything is available"/>
    <s v="Inaccessible due to cost Inaccessible due to transport or other logistical reason"/>
    <m/>
    <m/>
    <m/>
    <b v="1"/>
    <m/>
    <b v="1"/>
    <m/>
    <m/>
    <m/>
    <m/>
    <m/>
    <s v="Yes"/>
    <s v="Yes"/>
    <s v="لقد قام بزيارة المخيم فريق من اجل الوقايه من الكورونا "/>
    <s v="Do not know"/>
    <m/>
    <s v="Do not know"/>
    <m/>
    <m/>
    <m/>
    <m/>
    <m/>
    <m/>
    <m/>
    <m/>
    <m/>
    <m/>
    <m/>
    <m/>
    <m/>
    <m/>
    <m/>
    <s v="Pediatric medicine Antibiotic"/>
    <m/>
    <b v="1"/>
    <m/>
    <b v="1"/>
    <m/>
    <m/>
    <m/>
    <m/>
    <s v="Do not know"/>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Do not know"/>
    <s v="No"/>
    <m/>
    <m/>
    <m/>
    <s v="0"/>
    <s v="1"/>
    <s v="I prefer not to answer"/>
    <m/>
    <m/>
    <m/>
    <m/>
    <m/>
    <m/>
    <m/>
    <m/>
    <m/>
    <m/>
    <m/>
    <m/>
    <m/>
    <m/>
    <m/>
    <s v="Econimic moodwings Problems Concentrating"/>
    <m/>
    <m/>
    <m/>
    <b v="1"/>
    <b v="1"/>
    <m/>
    <m/>
    <m/>
    <m/>
    <m/>
    <m/>
    <m/>
    <b v="1"/>
    <m/>
    <m/>
    <m/>
    <m/>
    <m/>
    <s v="Adult Men"/>
    <m/>
    <b v="1"/>
    <m/>
    <m/>
    <s v="بسبب صعوبه المعيشه وقلة الدخل للاسره"/>
    <s v="Prayer"/>
    <m/>
    <m/>
    <m/>
    <b v="1"/>
    <m/>
    <m/>
    <m/>
    <m/>
    <m/>
    <m/>
    <m/>
    <s v="Accessibility Availability Lack of awareness of the services"/>
    <m/>
    <m/>
    <b v="1"/>
    <b v="1"/>
    <b v="1"/>
    <m/>
    <m/>
    <m/>
    <m/>
    <s v="Maybe"/>
    <m/>
    <s v="Skills building services"/>
    <m/>
    <m/>
    <b v="1"/>
    <m/>
    <m/>
    <m/>
    <m/>
    <m/>
    <s v="Due to transportation issues / far distance of facilities"/>
    <s v="Educational services Skills building services"/>
    <m/>
    <b v="1"/>
    <b v="1"/>
    <m/>
    <m/>
    <m/>
    <m/>
    <m/>
    <s v="due to cultural factors / Father or husband does not allow them"/>
    <s v="No"/>
    <s v="بسبب عدم توفر الامان والمواصلات الامنه"/>
    <s v="School dropout Begging Neglect Psychological stress"/>
    <m/>
    <m/>
    <m/>
    <b v="1"/>
    <m/>
    <b v="1"/>
    <m/>
    <m/>
    <b v="1"/>
    <m/>
    <m/>
    <m/>
    <m/>
    <b v="1"/>
    <m/>
    <m/>
    <m/>
    <m/>
    <m/>
    <s v="School teachers Community/social workers Women and Child support centers"/>
    <m/>
    <m/>
    <m/>
    <b v="1"/>
    <m/>
    <m/>
    <m/>
    <b v="1"/>
    <m/>
    <b v="1"/>
    <m/>
    <m/>
    <m/>
    <m/>
    <s v="Hand crafts Painting / re-creational activity Awareness / educational activities / psychosocial support Entertainement activities"/>
    <m/>
    <m/>
    <b v="1"/>
    <b v="1"/>
    <b v="1"/>
    <b v="1"/>
    <m/>
    <m/>
    <m/>
    <s v="Children separated from their parents Children living on the street Orphans living in the community Child-headed households Children who have been associated with fighting forces"/>
    <b v="1"/>
    <b v="1"/>
    <b v="1"/>
    <b v="1"/>
    <b v="1"/>
    <m/>
    <m/>
    <s v="Yes"/>
    <m/>
    <s v="Lack of transportation Lack of awareness"/>
    <b v="1"/>
    <m/>
    <b v="1"/>
    <m/>
    <m/>
    <m/>
    <m/>
    <m/>
    <m/>
    <m/>
    <s v="Yes"/>
    <n v="1"/>
    <s v="قلة الرعايه والاهمال وعدم وجود الدعم النفسي والمعنوي له"/>
    <m/>
    <m/>
    <m/>
    <s v="No"/>
    <m/>
    <s v="uuid:2e06fbf9-e518-47a5-921e-b78ce822a614"/>
    <n v="73216774"/>
    <s v="2e06fbf9-e518-47a5-921e-b78ce822a614"/>
    <d v="2021-01-23T12:03:47"/>
    <n v="350"/>
    <m/>
    <n v="-1"/>
    <m/>
    <m/>
    <s v="202101191358"/>
    <n v="5012"/>
    <s v="nsenumerator"/>
    <n v="569832"/>
  </r>
  <r>
    <s v="2021-01-23T10:54:40.648+03:00"/>
    <s v="2021-01-23T11:11:33.384+03:00"/>
    <m/>
    <s v="مريم الاشقر "/>
    <x v="1"/>
    <m/>
    <d v="2021-01-23T00:00:00"/>
    <s v="Sarmada"/>
    <s v="All"/>
    <s v="Yes"/>
    <n v="18"/>
    <s v="18-30 Years"/>
    <s v="Male"/>
    <s v="Married"/>
    <s v="IDP"/>
    <d v="2020-01-01T00:00:00"/>
    <n v="1"/>
    <n v="0"/>
    <s v="No"/>
    <m/>
    <m/>
    <m/>
    <m/>
    <m/>
    <m/>
    <m/>
    <m/>
    <n v="2"/>
    <n v="0"/>
    <m/>
    <n v="1"/>
    <n v="2000"/>
    <n v="300"/>
    <n v="-1700"/>
    <s v="عامل"/>
    <m/>
    <s v="Hospital"/>
    <b v="1"/>
    <m/>
    <m/>
    <m/>
    <m/>
    <m/>
    <m/>
    <m/>
    <n v="30"/>
    <s v="Motorcycle"/>
    <m/>
    <s v="Yes"/>
    <s v="عيادات سنية "/>
    <s v="Inaccessible due to cost Most types of medicines are not available in the market"/>
    <m/>
    <b v="1"/>
    <m/>
    <b v="1"/>
    <m/>
    <m/>
    <m/>
    <m/>
    <m/>
    <m/>
    <m/>
    <s v="No"/>
    <m/>
    <m/>
    <m/>
    <m/>
    <s v="No"/>
    <m/>
    <m/>
    <m/>
    <m/>
    <m/>
    <m/>
    <m/>
    <m/>
    <m/>
    <m/>
    <m/>
    <m/>
    <m/>
    <m/>
    <m/>
    <s v="Antibiotic"/>
    <m/>
    <m/>
    <m/>
    <b v="1"/>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m/>
    <m/>
    <m/>
    <m/>
    <m/>
    <m/>
    <m/>
    <m/>
    <m/>
    <m/>
    <m/>
    <m/>
    <m/>
    <m/>
    <s v="Yes"/>
    <m/>
    <s v="High food prices/no money to buy"/>
    <m/>
    <b v="1"/>
    <m/>
    <m/>
    <m/>
    <m/>
    <m/>
    <m/>
    <s v="Yes"/>
    <m/>
    <s v="Yes"/>
    <s v="High food prices/no money to buy"/>
    <b v="1"/>
    <m/>
    <m/>
    <m/>
    <m/>
    <m/>
    <m/>
    <m/>
    <m/>
    <m/>
    <m/>
    <m/>
    <s v="1"/>
    <s v="No"/>
    <s v="No - no difficulty"/>
    <s v="No - no difficulty"/>
    <m/>
    <m/>
    <m/>
    <m/>
    <m/>
    <m/>
    <m/>
    <m/>
    <m/>
    <m/>
    <m/>
    <m/>
    <m/>
    <s v="Anger Econimic"/>
    <m/>
    <b v="1"/>
    <m/>
    <m/>
    <b v="1"/>
    <m/>
    <m/>
    <m/>
    <m/>
    <m/>
    <m/>
    <m/>
    <m/>
    <m/>
    <m/>
    <m/>
    <m/>
    <m/>
    <s v="Adult Men"/>
    <m/>
    <b v="1"/>
    <m/>
    <m/>
    <s v="بسبب الوضع الراهن "/>
    <s v="Speaking to a family member Prayer"/>
    <b v="1"/>
    <m/>
    <m/>
    <b v="1"/>
    <m/>
    <m/>
    <m/>
    <m/>
    <m/>
    <m/>
    <m/>
    <s v="Lack of awareness of the services"/>
    <m/>
    <m/>
    <m/>
    <m/>
    <b v="1"/>
    <m/>
    <m/>
    <m/>
    <m/>
    <s v="Yes"/>
    <m/>
    <s v="Extracurricular activities/women &amp; girls centers Skills building services"/>
    <m/>
    <m/>
    <b v="1"/>
    <b v="1"/>
    <m/>
    <m/>
    <m/>
    <m/>
    <s v="Due to transportation issues / far distance of facilities"/>
    <s v="Educational services"/>
    <m/>
    <b v="1"/>
    <m/>
    <m/>
    <m/>
    <m/>
    <m/>
    <m/>
    <s v="due to lack of security"/>
    <s v="No"/>
    <s v="بسبب قلة الأمان "/>
    <s v="Kidnapping Begging Psychological stress"/>
    <b v="1"/>
    <m/>
    <m/>
    <m/>
    <m/>
    <b v="1"/>
    <m/>
    <m/>
    <m/>
    <m/>
    <m/>
    <m/>
    <m/>
    <b v="1"/>
    <m/>
    <m/>
    <m/>
    <m/>
    <m/>
    <s v="School teachers Community/social workers"/>
    <m/>
    <m/>
    <m/>
    <b v="1"/>
    <m/>
    <m/>
    <m/>
    <b v="1"/>
    <m/>
    <m/>
    <m/>
    <m/>
    <m/>
    <m/>
    <s v="Awareness / educational activities / psychosocial support Entertainement activities"/>
    <m/>
    <m/>
    <m/>
    <m/>
    <b v="1"/>
    <b v="1"/>
    <m/>
    <m/>
    <m/>
    <s v="Orphans living in the community Child-headed households"/>
    <m/>
    <m/>
    <b v="1"/>
    <b v="1"/>
    <m/>
    <m/>
    <m/>
    <m/>
    <m/>
    <m/>
    <m/>
    <m/>
    <m/>
    <m/>
    <m/>
    <m/>
    <m/>
    <m/>
    <m/>
    <m/>
    <m/>
    <m/>
    <m/>
    <m/>
    <m/>
    <m/>
    <m/>
    <m/>
    <s v="uuid:b0b4216d-8565-4b13-bd93-cd386dd0b53d"/>
    <n v="73216781"/>
    <s v="b0b4216d-8565-4b13-bd93-cd386dd0b53d"/>
    <d v="2021-01-23T12:03:57"/>
    <n v="351"/>
    <m/>
    <n v="-1"/>
    <m/>
    <m/>
    <s v="202101191358"/>
    <n v="1013"/>
    <s v="nsenumerator"/>
    <n v="569832"/>
  </r>
  <r>
    <s v="2021-01-23T11:13:31.655+03:00"/>
    <s v="2021-01-23T11:41:45.825+03:00"/>
    <m/>
    <s v="رهام العلي"/>
    <x v="1"/>
    <m/>
    <d v="2021-01-23T00:00:00"/>
    <s v="Sarmada"/>
    <s v="All"/>
    <s v="Yes"/>
    <n v="31"/>
    <s v="31-50 Years"/>
    <s v="Male"/>
    <s v="Married"/>
    <s v="IDP"/>
    <d v="2019-01-01T00:00:00"/>
    <n v="1"/>
    <n v="0"/>
    <s v="Yes"/>
    <n v="0"/>
    <n v="1"/>
    <n v="1"/>
    <s v="2"/>
    <n v="2"/>
    <s v="4"/>
    <n v="2"/>
    <n v="6"/>
    <n v="9"/>
    <n v="0"/>
    <n v="0"/>
    <n v="1"/>
    <n v="1000"/>
    <n v="300"/>
    <n v="-700"/>
    <s v="عمل الرجل "/>
    <m/>
    <s v="Primary health care facility Hospital"/>
    <b v="1"/>
    <b v="1"/>
    <m/>
    <m/>
    <m/>
    <m/>
    <m/>
    <m/>
    <n v="30"/>
    <s v="Walking"/>
    <m/>
    <s v="Do not know"/>
    <s v="مستوصف"/>
    <s v="Some types of medicines are not available in the market Inaccessible due to cost"/>
    <b v="1"/>
    <m/>
    <m/>
    <b v="1"/>
    <m/>
    <m/>
    <m/>
    <m/>
    <m/>
    <m/>
    <m/>
    <s v="Yes"/>
    <s v="Yes"/>
    <s v="تعلمنا كيف نحمي انفسنا من بعض الامراض"/>
    <s v="No"/>
    <m/>
    <s v="Yes"/>
    <s v="Yes"/>
    <m/>
    <s v="No"/>
    <m/>
    <m/>
    <m/>
    <m/>
    <m/>
    <m/>
    <m/>
    <m/>
    <m/>
    <m/>
    <m/>
    <m/>
    <s v="Pediatric medicine Antibiotic"/>
    <m/>
    <b v="1"/>
    <m/>
    <b v="1"/>
    <m/>
    <m/>
    <m/>
    <m/>
    <s v="No"/>
    <s v="Transportation issues"/>
    <m/>
    <m/>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Do not know"/>
    <m/>
    <s v="High food prices/no money to buy Market is too far"/>
    <m/>
    <b v="1"/>
    <b v="1"/>
    <m/>
    <m/>
    <m/>
    <m/>
    <m/>
    <s v="Yes"/>
    <m/>
    <s v="Yes"/>
    <s v="High food prices/no money to buy Market is too far"/>
    <b v="1"/>
    <b v="1"/>
    <m/>
    <m/>
    <m/>
    <m/>
    <s v="No – this service is not available"/>
    <s v="No"/>
    <m/>
    <m/>
    <m/>
    <s v="1"/>
    <s v="1"/>
    <s v="No"/>
    <s v="Yes – some difficulty"/>
    <s v="Yes – some difficulty"/>
    <s v="Yes – moderate severity (slightly impacting daily activities)"/>
    <s v="Do not know"/>
    <m/>
    <m/>
    <m/>
    <m/>
    <m/>
    <m/>
    <m/>
    <m/>
    <m/>
    <s v="No, but we need one"/>
    <m/>
    <s v="Fear Anger Sadness Econimic Anxiety Hopelessness"/>
    <b v="1"/>
    <b v="1"/>
    <b v="1"/>
    <m/>
    <b v="1"/>
    <b v="1"/>
    <m/>
    <m/>
    <b v="1"/>
    <m/>
    <m/>
    <m/>
    <m/>
    <m/>
    <m/>
    <m/>
    <m/>
    <m/>
    <s v="Children"/>
    <m/>
    <m/>
    <b v="1"/>
    <m/>
    <s v="لانهم لا يتحملون صعوبة المعيشة"/>
    <s v="Speaking to a family member Prayer"/>
    <b v="1"/>
    <m/>
    <m/>
    <b v="1"/>
    <m/>
    <m/>
    <m/>
    <m/>
    <m/>
    <m/>
    <m/>
    <s v="Stigma"/>
    <b v="1"/>
    <m/>
    <m/>
    <m/>
    <m/>
    <m/>
    <m/>
    <m/>
    <m/>
    <s v="Maybe"/>
    <m/>
    <s v="Health services Educational services"/>
    <b v="1"/>
    <b v="1"/>
    <m/>
    <m/>
    <m/>
    <m/>
    <m/>
    <m/>
    <s v="Due to transportation issues / far distance of facilities"/>
    <s v="Health services Educational services Skills building services"/>
    <b v="1"/>
    <b v="1"/>
    <b v="1"/>
    <m/>
    <m/>
    <m/>
    <m/>
    <m/>
    <s v="due to transportation issues / far distance of facilities"/>
    <s v="Yes"/>
    <m/>
    <s v="Begging Neglect Psychological stress Child labour"/>
    <m/>
    <m/>
    <m/>
    <m/>
    <b v="1"/>
    <b v="1"/>
    <m/>
    <m/>
    <b v="1"/>
    <m/>
    <m/>
    <m/>
    <m/>
    <b v="1"/>
    <m/>
    <m/>
    <m/>
    <m/>
    <s v="عمل الاطفال باعمال صعبة وخطرة"/>
    <s v="Siblings Parents Relatives"/>
    <m/>
    <b v="1"/>
    <m/>
    <m/>
    <b v="1"/>
    <b v="1"/>
    <m/>
    <m/>
    <m/>
    <m/>
    <m/>
    <m/>
    <m/>
    <m/>
    <s v="Quraan Awareness / educational activities / psychosocial support"/>
    <m/>
    <b v="1"/>
    <m/>
    <m/>
    <b v="1"/>
    <m/>
    <m/>
    <m/>
    <m/>
    <s v="Children separated from their parents Orphans living in the community"/>
    <b v="1"/>
    <m/>
    <b v="1"/>
    <m/>
    <m/>
    <m/>
    <m/>
    <s v="Yes"/>
    <m/>
    <s v="Lack of transportation"/>
    <m/>
    <m/>
    <b v="1"/>
    <m/>
    <m/>
    <m/>
    <m/>
    <m/>
    <m/>
    <m/>
    <s v="No"/>
    <m/>
    <m/>
    <s v="No"/>
    <m/>
    <m/>
    <s v="No"/>
    <m/>
    <s v="uuid:59da814c-0cd7-4204-8310-a5dd80ca81db"/>
    <n v="73216814"/>
    <s v="59da814c-0cd7-4204-8310-a5dd80ca81db"/>
    <d v="2021-01-23T12:04:42"/>
    <n v="352"/>
    <m/>
    <n v="-1"/>
    <m/>
    <m/>
    <s v="202101191358"/>
    <n v="1694"/>
    <s v="nsenumerator"/>
    <n v="569832"/>
  </r>
  <r>
    <s v="2021-01-23T12:01:11.286+03:00"/>
    <s v="2021-01-23T12:16:10.923+03:00"/>
    <m/>
    <s v="رهام العلي"/>
    <x v="1"/>
    <m/>
    <d v="2021-01-23T00:00:00"/>
    <s v="Sarmada"/>
    <s v="All"/>
    <s v="Yes"/>
    <n v="65"/>
    <s v="Elderly&gt;60"/>
    <s v="Male"/>
    <s v="Widowed"/>
    <s v="IDP"/>
    <d v="2019-05-01T00:00:00"/>
    <n v="0"/>
    <n v="1"/>
    <s v="Yes"/>
    <n v="0"/>
    <n v="1"/>
    <n v="0"/>
    <s v="1"/>
    <n v="0"/>
    <s v="1"/>
    <n v="0"/>
    <n v="1"/>
    <n v="4"/>
    <n v="1"/>
    <n v="0"/>
    <n v="0"/>
    <n v="800"/>
    <n v="200"/>
    <n v="-600"/>
    <s v="من المساعدات"/>
    <m/>
    <s v="Hospital Primary health care facility"/>
    <b v="1"/>
    <b v="1"/>
    <m/>
    <m/>
    <m/>
    <m/>
    <m/>
    <m/>
    <n v="30"/>
    <s v="Walking"/>
    <m/>
    <s v="Do not know"/>
    <s v="مستوصف"/>
    <s v="Some types of medicines are not available in the market Inaccessible due to cost Inaccessible due to transport or other logistical reason"/>
    <b v="1"/>
    <m/>
    <m/>
    <b v="1"/>
    <m/>
    <b v="1"/>
    <m/>
    <m/>
    <m/>
    <m/>
    <m/>
    <s v="Do not know"/>
    <m/>
    <m/>
    <m/>
    <m/>
    <s v="No"/>
    <m/>
    <m/>
    <m/>
    <m/>
    <m/>
    <m/>
    <m/>
    <m/>
    <m/>
    <m/>
    <m/>
    <m/>
    <m/>
    <m/>
    <m/>
    <s v="Non communicable diseases (NCD) drugs (chronic, cardiac, diabetes, hyper-tension, asthma)"/>
    <b v="1"/>
    <m/>
    <m/>
    <m/>
    <m/>
    <m/>
    <m/>
    <m/>
    <s v="No"/>
    <s v="Transportation issues Financial issues"/>
    <m/>
    <b v="1"/>
    <m/>
    <b v="1"/>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Oil/Fat (oils, fats, butter, ghee etc) Milk and Milk Products (milk, yoghurt, cheese, etc)"/>
    <b v="1"/>
    <m/>
    <b v="1"/>
    <m/>
    <m/>
    <m/>
    <b v="1"/>
    <m/>
    <m/>
    <b v="1"/>
    <m/>
    <n v="4"/>
    <s v="diverse"/>
    <s v="Yes"/>
    <m/>
    <s v="Market is too far High food prices/no money to buy"/>
    <m/>
    <b v="1"/>
    <b v="1"/>
    <m/>
    <m/>
    <m/>
    <m/>
    <m/>
    <s v="Yes"/>
    <m/>
    <s v="Yes"/>
    <s v="High food prices/no money to buy Market is too far"/>
    <b v="1"/>
    <b v="1"/>
    <m/>
    <m/>
    <m/>
    <m/>
    <s v="Do not know"/>
    <s v="No"/>
    <m/>
    <m/>
    <m/>
    <s v="1"/>
    <s v="0"/>
    <s v="No"/>
    <s v="No - no difficulty"/>
    <s v="No - no difficulty"/>
    <m/>
    <m/>
    <m/>
    <m/>
    <m/>
    <m/>
    <m/>
    <m/>
    <m/>
    <m/>
    <m/>
    <m/>
    <m/>
    <s v="Fear Econimic Hopelessness"/>
    <b v="1"/>
    <m/>
    <m/>
    <m/>
    <b v="1"/>
    <m/>
    <m/>
    <m/>
    <b v="1"/>
    <m/>
    <m/>
    <m/>
    <m/>
    <m/>
    <m/>
    <m/>
    <m/>
    <m/>
    <s v="Adult Women"/>
    <b v="1"/>
    <m/>
    <m/>
    <m/>
    <s v="ليس لديهم القدرة على تحمل الوضع والنزوح"/>
    <s v="Prayer"/>
    <m/>
    <m/>
    <m/>
    <b v="1"/>
    <m/>
    <m/>
    <m/>
    <m/>
    <m/>
    <m/>
    <m/>
    <s v="Stigma"/>
    <b v="1"/>
    <m/>
    <m/>
    <m/>
    <m/>
    <m/>
    <m/>
    <m/>
    <m/>
    <s v="Maybe"/>
    <m/>
    <s v="Health services"/>
    <b v="1"/>
    <m/>
    <m/>
    <m/>
    <m/>
    <m/>
    <m/>
    <m/>
    <s v="Due to transportation issues / far distance of facilities"/>
    <s v="Health services Educational services"/>
    <b v="1"/>
    <b v="1"/>
    <m/>
    <m/>
    <m/>
    <m/>
    <m/>
    <m/>
    <s v="due to transportation issues / far distance of facilities"/>
    <s v="Yes"/>
    <m/>
    <s v="Child labour Begging Desire to join armed groups"/>
    <m/>
    <m/>
    <b v="1"/>
    <m/>
    <b v="1"/>
    <b v="1"/>
    <m/>
    <m/>
    <m/>
    <m/>
    <m/>
    <m/>
    <m/>
    <m/>
    <m/>
    <m/>
    <m/>
    <m/>
    <s v="عمل الاطفال باعمال خطرة "/>
    <s v="Relatives Parents"/>
    <m/>
    <m/>
    <m/>
    <m/>
    <b v="1"/>
    <b v="1"/>
    <m/>
    <m/>
    <m/>
    <m/>
    <m/>
    <m/>
    <m/>
    <m/>
    <s v="Quraan"/>
    <m/>
    <b v="1"/>
    <m/>
    <m/>
    <m/>
    <m/>
    <m/>
    <m/>
    <m/>
    <s v="Children separated from their parents Orphans living in the community"/>
    <b v="1"/>
    <m/>
    <b v="1"/>
    <m/>
    <m/>
    <m/>
    <m/>
    <s v="No"/>
    <s v="Too young to enroll in school"/>
    <s v="Lack of awareness Lack of transportation"/>
    <b v="1"/>
    <m/>
    <b v="1"/>
    <m/>
    <m/>
    <m/>
    <m/>
    <m/>
    <m/>
    <m/>
    <s v="No"/>
    <m/>
    <m/>
    <m/>
    <m/>
    <m/>
    <s v="No"/>
    <m/>
    <s v="uuid:b7841f59-3cc9-481c-955b-f1e4925703e4"/>
    <n v="73216816"/>
    <s v="b7841f59-3cc9-481c-955b-f1e4925703e4"/>
    <d v="2021-01-23T12:04:42"/>
    <n v="353"/>
    <m/>
    <n v="-1"/>
    <m/>
    <m/>
    <s v="202101191358"/>
    <n v="899"/>
    <s v="nsenumerator"/>
    <n v="569832"/>
  </r>
  <r>
    <s v="2021-01-23T12:22:31.377+03:00"/>
    <s v="2021-01-23T13:09:15.057+03:00"/>
    <m/>
    <s v="رهام العلي"/>
    <x v="1"/>
    <m/>
    <d v="2021-01-23T00:00:00"/>
    <s v="Sarmada"/>
    <s v="All"/>
    <s v="Yes"/>
    <n v="34"/>
    <s v="31-50 Years"/>
    <s v="Male"/>
    <s v="Married"/>
    <s v="IDP"/>
    <d v="2019-07-01T00:00:00"/>
    <n v="1"/>
    <n v="0"/>
    <s v="Yes"/>
    <n v="1"/>
    <n v="0"/>
    <n v="2"/>
    <s v="2"/>
    <n v="2"/>
    <s v="5"/>
    <n v="2"/>
    <n v="7"/>
    <n v="9"/>
    <n v="0"/>
    <n v="0"/>
    <n v="1"/>
    <n v="1500"/>
    <n v="500"/>
    <n v="-1000"/>
    <s v="عمل الزوج وبعض المساعدات"/>
    <m/>
    <s v="Primary health care facility Hospital"/>
    <b v="1"/>
    <b v="1"/>
    <m/>
    <m/>
    <m/>
    <m/>
    <m/>
    <m/>
    <n v="30"/>
    <s v="Walking"/>
    <m/>
    <s v="No"/>
    <s v="مستوصف "/>
    <s v="Some types of medicines are not available in the market Inaccessible due to cost"/>
    <b v="1"/>
    <m/>
    <m/>
    <b v="1"/>
    <m/>
    <m/>
    <m/>
    <m/>
    <m/>
    <m/>
    <m/>
    <s v="Do not know"/>
    <m/>
    <m/>
    <m/>
    <m/>
    <s v="Yes"/>
    <s v="Yes"/>
    <m/>
    <s v="Yes"/>
    <s v="No"/>
    <s v="Some types of medicines are not available in the market Inaccessible due to cost Inaccessible due to transport or other logistical reason"/>
    <b v="1"/>
    <m/>
    <m/>
    <b v="1"/>
    <m/>
    <b v="1"/>
    <m/>
    <m/>
    <m/>
    <m/>
    <s v="Non communicable diseases (NCD) drugs (chronic, cardiac, diabetes, hyper-tension, asthma) Pediatric medicine"/>
    <b v="1"/>
    <b v="1"/>
    <m/>
    <m/>
    <m/>
    <m/>
    <m/>
    <m/>
    <s v="No"/>
    <s v="Transportation issues Financial issues"/>
    <m/>
    <b v="1"/>
    <m/>
    <b v="1"/>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n v="4"/>
    <s v="not divers"/>
    <s v="Cereals or tubers (maize, porridge, rice, pasta, bread, rice, bulger, frikeh, kaak, pasta, indomy (noodles), manakish, thick grain-based porridge, potatoes, etc) Legumes and nuts e.g. hommos, fouls, beans, chick peas, lentils Vegetables (including leafy vegetables) Oil/Fat (oils, fats, butter, ghee etc)"/>
    <b v="1"/>
    <b v="1"/>
    <b v="1"/>
    <m/>
    <m/>
    <m/>
    <m/>
    <m/>
    <m/>
    <b v="1"/>
    <m/>
    <n v="4"/>
    <s v="diverse"/>
    <s v="Yes"/>
    <m/>
    <s v="High food prices/no money to buy Market is too far"/>
    <m/>
    <b v="1"/>
    <b v="1"/>
    <m/>
    <m/>
    <m/>
    <m/>
    <m/>
    <s v="Yes"/>
    <m/>
    <s v="Yes"/>
    <s v="High food prices/no money to buy Market is too far"/>
    <b v="1"/>
    <b v="1"/>
    <m/>
    <m/>
    <m/>
    <m/>
    <s v="No – this service is not available"/>
    <s v="No"/>
    <s v="No"/>
    <m/>
    <m/>
    <s v="0"/>
    <s v="1"/>
    <s v="No"/>
    <s v="No - no difficulty"/>
    <s v="No - no difficulty"/>
    <m/>
    <m/>
    <m/>
    <m/>
    <m/>
    <m/>
    <m/>
    <m/>
    <m/>
    <m/>
    <m/>
    <m/>
    <m/>
    <s v="Fear Sadness Econimic Anxiety Hopelessness"/>
    <b v="1"/>
    <m/>
    <b v="1"/>
    <m/>
    <b v="1"/>
    <b v="1"/>
    <m/>
    <m/>
    <b v="1"/>
    <m/>
    <m/>
    <m/>
    <m/>
    <m/>
    <m/>
    <m/>
    <m/>
    <m/>
    <s v="Adult Women Adult Men"/>
    <b v="1"/>
    <b v="1"/>
    <m/>
    <m/>
    <s v="لانهم مسؤولون عن المنزل والاطفال"/>
    <s v="Speaking to a family member Prayer"/>
    <b v="1"/>
    <m/>
    <m/>
    <b v="1"/>
    <m/>
    <m/>
    <m/>
    <m/>
    <m/>
    <m/>
    <m/>
    <s v="Stigma Lack of awareness of the services"/>
    <b v="1"/>
    <m/>
    <m/>
    <m/>
    <b v="1"/>
    <m/>
    <m/>
    <m/>
    <m/>
    <s v="Yes"/>
    <m/>
    <s v="Health services Educational services Extracurricular activities/women &amp; girls centers Skills building services"/>
    <b v="1"/>
    <b v="1"/>
    <b v="1"/>
    <b v="1"/>
    <m/>
    <m/>
    <m/>
    <m/>
    <s v="Due to transportation issues / far distance of facilities"/>
    <s v="Health services Educational services Skills building services Extracurricular activities/women &amp; girls centers"/>
    <b v="1"/>
    <b v="1"/>
    <b v="1"/>
    <b v="1"/>
    <m/>
    <m/>
    <m/>
    <m/>
    <s v="due to transportation issues / far distance of facilities"/>
    <s v="Yes"/>
    <m/>
    <s v="School dropout Child labour Begging Neglect"/>
    <m/>
    <m/>
    <m/>
    <b v="1"/>
    <b v="1"/>
    <b v="1"/>
    <m/>
    <m/>
    <b v="1"/>
    <m/>
    <m/>
    <m/>
    <m/>
    <m/>
    <m/>
    <m/>
    <m/>
    <m/>
    <s v="الاعمال الخطرة وعمرهم غير المناسب للعمل"/>
    <s v="Religious leaders Parents Relatives"/>
    <b v="1"/>
    <m/>
    <m/>
    <m/>
    <b v="1"/>
    <b v="1"/>
    <m/>
    <m/>
    <m/>
    <m/>
    <m/>
    <m/>
    <m/>
    <m/>
    <s v="Quraan Painting / re-creational activity Awareness / educational activities / psychosocial support"/>
    <m/>
    <b v="1"/>
    <m/>
    <b v="1"/>
    <b v="1"/>
    <m/>
    <m/>
    <m/>
    <m/>
    <s v="Children living on the street Orphans living in the community Children separated from their parents"/>
    <b v="1"/>
    <b v="1"/>
    <b v="1"/>
    <m/>
    <m/>
    <m/>
    <m/>
    <s v="Yes"/>
    <m/>
    <s v="Lack of transportation Lack of awareness"/>
    <b v="1"/>
    <m/>
    <b v="1"/>
    <m/>
    <m/>
    <m/>
    <m/>
    <m/>
    <m/>
    <m/>
    <s v="No"/>
    <m/>
    <m/>
    <s v="No"/>
    <m/>
    <m/>
    <s v="No"/>
    <m/>
    <s v="uuid:e9736f1c-c0f7-40fd-af22-cfa151ccac4c"/>
    <n v="73216817"/>
    <s v="e9736f1c-c0f7-40fd-af22-cfa151ccac4c"/>
    <d v="2021-01-23T12:04:43"/>
    <n v="354"/>
    <m/>
    <n v="-1"/>
    <m/>
    <m/>
    <s v="202101191358"/>
    <n v="2804"/>
    <s v="nsenumerator"/>
    <n v="569832"/>
  </r>
  <r>
    <s v="2021-01-23T09:27:44.489+02:00"/>
    <s v="2021-01-23T10:01:06.256+02:00"/>
    <m/>
    <s v="فاطمه رسيلي"/>
    <x v="1"/>
    <m/>
    <d v="2021-01-23T00:00:00"/>
    <s v="Sarmada"/>
    <s v="All"/>
    <s v="Yes"/>
    <n v="21"/>
    <s v="18-30 Years"/>
    <s v="Male"/>
    <s v="Married"/>
    <s v="IDP"/>
    <d v="2019-01-23T00:00:00"/>
    <n v="0"/>
    <n v="0"/>
    <s v="No"/>
    <m/>
    <m/>
    <m/>
    <m/>
    <m/>
    <m/>
    <m/>
    <m/>
    <n v="2"/>
    <n v="0"/>
    <m/>
    <n v="1"/>
    <n v="1000"/>
    <n v="5000"/>
    <n v="4000"/>
    <s v="موظفه"/>
    <m/>
    <s v="Hospital"/>
    <b v="1"/>
    <m/>
    <m/>
    <m/>
    <m/>
    <m/>
    <m/>
    <m/>
    <n v="30"/>
    <s v="Public transit"/>
    <m/>
    <s v="Yes"/>
    <s v="Do not know"/>
    <s v="Most types of medicines are not available in the market"/>
    <m/>
    <b v="1"/>
    <m/>
    <m/>
    <m/>
    <m/>
    <m/>
    <m/>
    <m/>
    <m/>
    <m/>
    <s v="No"/>
    <m/>
    <m/>
    <m/>
    <m/>
    <s v="Yes"/>
    <s v="Yes"/>
    <m/>
    <s v="Yes"/>
    <s v="Yes"/>
    <m/>
    <m/>
    <m/>
    <m/>
    <m/>
    <m/>
    <m/>
    <m/>
    <m/>
    <m/>
    <m/>
    <s v="Non communicable diseases (NCD) drugs (chronic, cardiac, diabetes, hyper-tension, asthma)"/>
    <b v="1"/>
    <m/>
    <m/>
    <m/>
    <m/>
    <m/>
    <m/>
    <m/>
    <s v="Yes"/>
    <m/>
    <m/>
    <m/>
    <m/>
    <m/>
    <m/>
    <m/>
    <m/>
    <m/>
    <s v="Hospital for normal delivery"/>
    <m/>
    <m/>
    <m/>
    <m/>
    <m/>
    <b v="1"/>
    <m/>
    <m/>
    <m/>
    <m/>
    <m/>
    <m/>
    <m/>
    <m/>
    <m/>
    <m/>
    <m/>
    <m/>
    <m/>
    <m/>
    <m/>
    <m/>
    <m/>
    <s v="Yes – someone in my household has"/>
    <s v="One Time"/>
    <m/>
    <m/>
    <m/>
    <m/>
    <m/>
    <m/>
    <m/>
    <m/>
    <m/>
    <m/>
    <m/>
    <m/>
    <m/>
    <m/>
    <m/>
    <m/>
    <m/>
    <m/>
    <m/>
    <m/>
    <m/>
    <m/>
    <m/>
    <m/>
    <m/>
    <m/>
    <m/>
    <m/>
    <m/>
    <m/>
    <s v="Yes"/>
    <m/>
    <s v="No barriers, satisfied with food available"/>
    <b v="1"/>
    <m/>
    <m/>
    <m/>
    <m/>
    <m/>
    <m/>
    <m/>
    <s v="Yes"/>
    <m/>
    <s v="Yes"/>
    <s v="Market is not safe"/>
    <m/>
    <m/>
    <b v="1"/>
    <m/>
    <m/>
    <m/>
    <m/>
    <m/>
    <m/>
    <m/>
    <m/>
    <m/>
    <s v="0"/>
    <s v="No"/>
    <s v="No - no difficulty"/>
    <s v="No - no difficulty"/>
    <m/>
    <m/>
    <m/>
    <m/>
    <m/>
    <m/>
    <m/>
    <m/>
    <m/>
    <m/>
    <m/>
    <m/>
    <m/>
    <s v="Sadness Family conflict Conflict within community"/>
    <m/>
    <m/>
    <b v="1"/>
    <m/>
    <m/>
    <m/>
    <b v="1"/>
    <m/>
    <m/>
    <m/>
    <b v="1"/>
    <m/>
    <m/>
    <m/>
    <m/>
    <m/>
    <m/>
    <m/>
    <s v="Children"/>
    <m/>
    <m/>
    <b v="1"/>
    <m/>
    <s v="لانهم بحاجة إلى الرعايه"/>
    <s v="Speaking to a friend"/>
    <m/>
    <b v="1"/>
    <m/>
    <m/>
    <m/>
    <m/>
    <m/>
    <m/>
    <m/>
    <m/>
    <m/>
    <s v="Lack of awareness of the services"/>
    <m/>
    <m/>
    <m/>
    <m/>
    <b v="1"/>
    <m/>
    <m/>
    <m/>
    <m/>
    <s v="Maybe"/>
    <m/>
    <s v="Educational services Health services Skills building services Extracurricular activities/women &amp; girls centers"/>
    <b v="1"/>
    <b v="1"/>
    <b v="1"/>
    <b v="1"/>
    <m/>
    <m/>
    <m/>
    <m/>
    <m/>
    <s v="Extracurricular activities/women &amp; girls centers Educational services Health services Skills building services"/>
    <b v="1"/>
    <b v="1"/>
    <b v="1"/>
    <b v="1"/>
    <m/>
    <m/>
    <m/>
    <m/>
    <m/>
    <s v="No"/>
    <s v="بسبب قله الإمان"/>
    <s v="Kidnapping Early marriage Psychological stress"/>
    <b v="1"/>
    <m/>
    <m/>
    <m/>
    <m/>
    <m/>
    <b v="1"/>
    <m/>
    <m/>
    <m/>
    <m/>
    <m/>
    <m/>
    <b v="1"/>
    <m/>
    <m/>
    <m/>
    <m/>
    <m/>
    <s v="Parents"/>
    <m/>
    <m/>
    <m/>
    <m/>
    <b v="1"/>
    <m/>
    <m/>
    <m/>
    <m/>
    <m/>
    <m/>
    <m/>
    <m/>
    <m/>
    <s v="Sport activity Hand crafts Quraan Painting / re-creational activity"/>
    <b v="1"/>
    <b v="1"/>
    <b v="1"/>
    <b v="1"/>
    <m/>
    <m/>
    <m/>
    <m/>
    <m/>
    <s v="Children separated from their parents Orphans living in the community"/>
    <b v="1"/>
    <m/>
    <b v="1"/>
    <m/>
    <m/>
    <m/>
    <m/>
    <m/>
    <m/>
    <m/>
    <m/>
    <m/>
    <m/>
    <m/>
    <m/>
    <m/>
    <m/>
    <m/>
    <m/>
    <m/>
    <m/>
    <m/>
    <m/>
    <m/>
    <m/>
    <m/>
    <m/>
    <m/>
    <s v="uuid:a9227566-27ea-44fd-8e24-1fce2b79228f"/>
    <n v="73216836"/>
    <s v="a9227566-27ea-44fd-8e24-1fce2b79228f"/>
    <d v="2021-01-23T12:05:10"/>
    <n v="355"/>
    <m/>
    <n v="-1"/>
    <m/>
    <m/>
    <s v="202101191358"/>
    <n v="2002"/>
    <s v="nsenumerator"/>
    <n v="569832"/>
  </r>
  <r>
    <s v="2021-01-23T10:11:38.035+02:00"/>
    <s v="2021-01-23T10:44:35.301+02:00"/>
    <m/>
    <s v="فاطمه رسيلي"/>
    <x v="1"/>
    <m/>
    <d v="2021-01-23T00:00:00"/>
    <s v="Sarmada"/>
    <s v="All"/>
    <s v="Yes"/>
    <n v="21"/>
    <s v="18-30 Years"/>
    <s v="Male"/>
    <s v="Married"/>
    <s v="IDP"/>
    <d v="2018-01-23T00:00:00"/>
    <n v="1"/>
    <n v="0"/>
    <s v="Yes"/>
    <n v="0"/>
    <n v="1"/>
    <n v="0"/>
    <s v="1"/>
    <n v="0"/>
    <s v="1"/>
    <n v="0"/>
    <n v="1"/>
    <n v="3"/>
    <n v="0"/>
    <n v="0"/>
    <n v="1"/>
    <n v="1000"/>
    <n v="400"/>
    <n v="-600"/>
    <s v="عامل"/>
    <m/>
    <s v="Hospital"/>
    <b v="1"/>
    <m/>
    <m/>
    <m/>
    <m/>
    <m/>
    <m/>
    <m/>
    <n v="30"/>
    <s v="Motorcycle"/>
    <m/>
    <s v="Yes"/>
    <s v="Do not know"/>
    <s v="Inaccessible due to cost Some types of medicines are not available in the market"/>
    <b v="1"/>
    <m/>
    <m/>
    <b v="1"/>
    <m/>
    <m/>
    <m/>
    <m/>
    <m/>
    <m/>
    <m/>
    <s v="No"/>
    <m/>
    <m/>
    <m/>
    <m/>
    <s v="No"/>
    <m/>
    <m/>
    <m/>
    <m/>
    <m/>
    <m/>
    <m/>
    <m/>
    <m/>
    <m/>
    <m/>
    <m/>
    <m/>
    <m/>
    <m/>
    <s v="Pediatric medicine"/>
    <m/>
    <b v="1"/>
    <m/>
    <m/>
    <m/>
    <m/>
    <m/>
    <m/>
    <s v="No"/>
    <s v="Security issues Financial issues"/>
    <b v="1"/>
    <b v="1"/>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Fear Econimic Anxiety Family conflict"/>
    <b v="1"/>
    <m/>
    <m/>
    <m/>
    <b v="1"/>
    <b v="1"/>
    <b v="1"/>
    <m/>
    <m/>
    <m/>
    <m/>
    <m/>
    <m/>
    <m/>
    <m/>
    <m/>
    <m/>
    <m/>
    <s v="Children"/>
    <m/>
    <m/>
    <b v="1"/>
    <m/>
    <s v="بسبب قله التغذيه والوضع الصعب"/>
    <s v="Speaking to a family member"/>
    <b v="1"/>
    <m/>
    <m/>
    <m/>
    <m/>
    <m/>
    <m/>
    <m/>
    <m/>
    <m/>
    <m/>
    <s v="Security Lack of awareness of the services"/>
    <m/>
    <b v="1"/>
    <m/>
    <m/>
    <b v="1"/>
    <m/>
    <m/>
    <m/>
    <m/>
    <s v="Maybe"/>
    <m/>
    <s v="Educational services Skills building services"/>
    <m/>
    <b v="1"/>
    <b v="1"/>
    <m/>
    <m/>
    <m/>
    <m/>
    <m/>
    <m/>
    <s v="Educational services Health services"/>
    <b v="1"/>
    <b v="1"/>
    <m/>
    <m/>
    <m/>
    <m/>
    <m/>
    <m/>
    <m/>
    <s v="No"/>
    <s v="بسبب قله الإمان"/>
    <s v="Psychological stress Kidnapping Begging School dropout"/>
    <b v="1"/>
    <m/>
    <m/>
    <b v="1"/>
    <m/>
    <b v="1"/>
    <m/>
    <m/>
    <m/>
    <m/>
    <m/>
    <m/>
    <m/>
    <b v="1"/>
    <m/>
    <m/>
    <m/>
    <m/>
    <m/>
    <s v="Parents Relatives"/>
    <m/>
    <m/>
    <m/>
    <m/>
    <b v="1"/>
    <b v="1"/>
    <m/>
    <m/>
    <m/>
    <m/>
    <m/>
    <m/>
    <m/>
    <m/>
    <s v="Sport activity Entertainement activities Quraan"/>
    <b v="1"/>
    <b v="1"/>
    <m/>
    <m/>
    <m/>
    <b v="1"/>
    <m/>
    <m/>
    <m/>
    <s v="Orphans living in the community"/>
    <m/>
    <m/>
    <b v="1"/>
    <m/>
    <m/>
    <m/>
    <m/>
    <s v="No"/>
    <s v="Too young to enroll in school"/>
    <s v="Lack of awareness"/>
    <b v="1"/>
    <m/>
    <m/>
    <m/>
    <m/>
    <m/>
    <m/>
    <m/>
    <m/>
    <m/>
    <s v="No"/>
    <m/>
    <m/>
    <m/>
    <m/>
    <m/>
    <s v="No"/>
    <m/>
    <s v="uuid:a9909180-4d87-4489-9e66-3a443f446510"/>
    <n v="73216838"/>
    <s v="a9909180-4d87-4489-9e66-3a443f446510"/>
    <d v="2021-01-23T12:05:11"/>
    <n v="356"/>
    <m/>
    <n v="-1"/>
    <m/>
    <m/>
    <s v="202101191358"/>
    <n v="1977"/>
    <s v="nsenumerator"/>
    <n v="569832"/>
  </r>
  <r>
    <s v="2021-01-23T10:55:30.970+02:00"/>
    <s v="2021-01-23T11:18:32.267+02:00"/>
    <m/>
    <s v="فاطمه رسيلي"/>
    <x v="1"/>
    <m/>
    <d v="2021-01-23T00:00:00"/>
    <s v="Sarmada"/>
    <s v="All"/>
    <s v="Yes"/>
    <n v="19"/>
    <s v="18-30 Years"/>
    <s v="Male"/>
    <s v="Married"/>
    <s v="IDP"/>
    <d v="2019-01-23T00:00:00"/>
    <n v="0"/>
    <n v="0"/>
    <s v="Yes"/>
    <n v="0"/>
    <n v="1"/>
    <n v="0"/>
    <s v="1"/>
    <n v="0"/>
    <s v="1"/>
    <n v="0"/>
    <n v="1"/>
    <n v="3"/>
    <n v="0"/>
    <n v="0"/>
    <n v="1"/>
    <n v="1000"/>
    <n v="400"/>
    <n v="-600"/>
    <s v="اعمال حره"/>
    <m/>
    <s v="Hospital"/>
    <b v="1"/>
    <m/>
    <m/>
    <m/>
    <m/>
    <m/>
    <m/>
    <m/>
    <n v="30"/>
    <s v="Motorcycle"/>
    <m/>
    <s v="Yes"/>
    <s v="Do not know"/>
    <s v="Inaccessible due to cost"/>
    <m/>
    <m/>
    <m/>
    <b v="1"/>
    <m/>
    <m/>
    <m/>
    <m/>
    <m/>
    <m/>
    <m/>
    <s v="No"/>
    <m/>
    <m/>
    <m/>
    <m/>
    <s v="No"/>
    <m/>
    <m/>
    <m/>
    <m/>
    <m/>
    <m/>
    <m/>
    <m/>
    <m/>
    <m/>
    <m/>
    <m/>
    <m/>
    <m/>
    <m/>
    <s v="Pediatric medicine"/>
    <m/>
    <b v="1"/>
    <m/>
    <m/>
    <m/>
    <m/>
    <m/>
    <m/>
    <s v="No"/>
    <s v="Security issues Financial issues"/>
    <b v="1"/>
    <b v="1"/>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Do not know"/>
    <s v="No"/>
    <m/>
    <m/>
    <m/>
    <s v="1"/>
    <s v="0"/>
    <s v="No"/>
    <s v="No - no difficulty"/>
    <s v="No - no difficulty"/>
    <m/>
    <m/>
    <m/>
    <m/>
    <m/>
    <m/>
    <m/>
    <m/>
    <m/>
    <m/>
    <m/>
    <m/>
    <m/>
    <s v="Fear Anger Sadness Econimic Anxiety"/>
    <b v="1"/>
    <b v="1"/>
    <b v="1"/>
    <m/>
    <b v="1"/>
    <b v="1"/>
    <m/>
    <m/>
    <m/>
    <m/>
    <m/>
    <m/>
    <m/>
    <m/>
    <m/>
    <m/>
    <m/>
    <m/>
    <s v="Children"/>
    <m/>
    <m/>
    <b v="1"/>
    <m/>
    <s v="بسبب الظروف المعيشيه"/>
    <s v="Speaking to a family member"/>
    <b v="1"/>
    <m/>
    <m/>
    <m/>
    <m/>
    <m/>
    <m/>
    <m/>
    <m/>
    <m/>
    <m/>
    <s v="Accessibility Lack of awareness of the services"/>
    <m/>
    <m/>
    <b v="1"/>
    <m/>
    <b v="1"/>
    <m/>
    <m/>
    <m/>
    <m/>
    <s v="Yes"/>
    <m/>
    <s v="Educational services Health services"/>
    <b v="1"/>
    <b v="1"/>
    <m/>
    <m/>
    <m/>
    <m/>
    <m/>
    <m/>
    <m/>
    <s v="Educational services Health services"/>
    <b v="1"/>
    <b v="1"/>
    <m/>
    <m/>
    <m/>
    <m/>
    <m/>
    <m/>
    <m/>
    <s v="No"/>
    <s v="بسبب قله الأمن والإمان"/>
    <s v="Kidnapping School dropout Psychological stress"/>
    <b v="1"/>
    <m/>
    <m/>
    <b v="1"/>
    <m/>
    <m/>
    <m/>
    <m/>
    <m/>
    <m/>
    <m/>
    <m/>
    <m/>
    <b v="1"/>
    <m/>
    <m/>
    <m/>
    <m/>
    <m/>
    <s v="Parents"/>
    <m/>
    <m/>
    <m/>
    <m/>
    <b v="1"/>
    <m/>
    <m/>
    <m/>
    <m/>
    <m/>
    <m/>
    <m/>
    <m/>
    <m/>
    <s v="Hand crafts Sport activity Entertainement activities"/>
    <b v="1"/>
    <m/>
    <b v="1"/>
    <m/>
    <m/>
    <b v="1"/>
    <m/>
    <m/>
    <m/>
    <s v="Children separated from their parents Children living on the street"/>
    <b v="1"/>
    <b v="1"/>
    <m/>
    <m/>
    <m/>
    <m/>
    <m/>
    <s v="No"/>
    <s v="Too young to enroll in school"/>
    <s v="Lack of awareness Lack of transportation"/>
    <b v="1"/>
    <m/>
    <b v="1"/>
    <m/>
    <m/>
    <m/>
    <m/>
    <m/>
    <m/>
    <m/>
    <s v="No"/>
    <m/>
    <m/>
    <m/>
    <m/>
    <m/>
    <s v="No"/>
    <m/>
    <s v="uuid:f4e5ca5a-49ce-4c20-b2c7-b0000b129825"/>
    <n v="73216841"/>
    <s v="f4e5ca5a-49ce-4c20-b2c7-b0000b129825"/>
    <d v="2021-01-23T12:05:12"/>
    <n v="357"/>
    <m/>
    <n v="-1"/>
    <m/>
    <m/>
    <s v="202101191358"/>
    <n v="1382"/>
    <s v="nsenumerator"/>
    <n v="569832"/>
  </r>
  <r>
    <s v="2021-01-23T10:31:41.754+03:00"/>
    <s v="2021-01-23T10:48:51.937+03:00"/>
    <m/>
    <s v="ابسام قيلان"/>
    <x v="1"/>
    <m/>
    <d v="2021-01-23T00:00:00"/>
    <s v="Dana"/>
    <s v="All"/>
    <s v="Yes"/>
    <n v="56"/>
    <s v="51-60 Years"/>
    <s v="Female"/>
    <s v="Married"/>
    <s v="IDP"/>
    <d v="2020-01-23T00:00:00"/>
    <n v="2"/>
    <n v="0"/>
    <s v="Yes"/>
    <n v="0"/>
    <n v="1"/>
    <n v="1"/>
    <s v="2"/>
    <n v="3"/>
    <s v="5"/>
    <n v="4"/>
    <n v="9"/>
    <n v="23"/>
    <n v="0"/>
    <n v="0"/>
    <n v="3"/>
    <n v="700"/>
    <n v="300"/>
    <n v="-400"/>
    <s v="شغل يومي"/>
    <m/>
    <s v="Primary health care facility"/>
    <m/>
    <b v="1"/>
    <m/>
    <m/>
    <m/>
    <m/>
    <m/>
    <m/>
    <n v="60"/>
    <s v="Walking"/>
    <m/>
    <s v="No"/>
    <s v="مستوصف"/>
    <s v="Inaccessible due to cost Not available in the market at all"/>
    <m/>
    <m/>
    <b v="1"/>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2"/>
    <s v="No"/>
    <s v="No - no difficulty"/>
    <s v="No - no difficulty"/>
    <m/>
    <m/>
    <m/>
    <m/>
    <m/>
    <m/>
    <m/>
    <m/>
    <m/>
    <m/>
    <m/>
    <m/>
    <m/>
    <s v="moodwings Changes in Appetite Hopelessness"/>
    <m/>
    <m/>
    <m/>
    <b v="1"/>
    <m/>
    <m/>
    <m/>
    <b v="1"/>
    <b v="1"/>
    <m/>
    <m/>
    <m/>
    <m/>
    <m/>
    <m/>
    <m/>
    <m/>
    <m/>
    <s v="Children Adult Women"/>
    <b v="1"/>
    <m/>
    <b v="1"/>
    <m/>
    <s v="لانهم اكتر ضعفا"/>
    <s v="Speaking to a family member"/>
    <b v="1"/>
    <m/>
    <m/>
    <m/>
    <m/>
    <m/>
    <m/>
    <m/>
    <m/>
    <m/>
    <m/>
    <s v="Lack of awareness of the services"/>
    <m/>
    <m/>
    <m/>
    <m/>
    <b v="1"/>
    <m/>
    <m/>
    <m/>
    <m/>
    <s v="Maybe"/>
    <m/>
    <s v="All services are accessible"/>
    <m/>
    <m/>
    <m/>
    <m/>
    <m/>
    <b v="1"/>
    <m/>
    <m/>
    <m/>
    <s v="All services are accessible"/>
    <m/>
    <m/>
    <m/>
    <m/>
    <m/>
    <b v="1"/>
    <m/>
    <m/>
    <m/>
    <s v="Yes"/>
    <m/>
    <s v="Neglect Psychological stress"/>
    <m/>
    <m/>
    <m/>
    <m/>
    <m/>
    <m/>
    <m/>
    <m/>
    <b v="1"/>
    <m/>
    <m/>
    <m/>
    <m/>
    <b v="1"/>
    <m/>
    <m/>
    <m/>
    <m/>
    <m/>
    <s v="Relatives"/>
    <m/>
    <m/>
    <m/>
    <m/>
    <m/>
    <b v="1"/>
    <m/>
    <m/>
    <m/>
    <m/>
    <m/>
    <m/>
    <m/>
    <m/>
    <s v="Quraan"/>
    <m/>
    <b v="1"/>
    <m/>
    <m/>
    <m/>
    <m/>
    <m/>
    <m/>
    <m/>
    <s v="Child-headed households"/>
    <m/>
    <m/>
    <m/>
    <b v="1"/>
    <m/>
    <m/>
    <m/>
    <s v="Yes"/>
    <m/>
    <s v="No services"/>
    <m/>
    <m/>
    <m/>
    <m/>
    <m/>
    <b v="1"/>
    <m/>
    <m/>
    <m/>
    <m/>
    <s v="No"/>
    <m/>
    <m/>
    <s v="No"/>
    <m/>
    <m/>
    <s v="No"/>
    <m/>
    <s v="uuid:d19d1577-6fd6-4de7-9747-291a01e7ed16"/>
    <n v="73218342"/>
    <s v="d19d1577-6fd6-4de7-9747-291a01e7ed16"/>
    <d v="2021-01-23T13:07:31"/>
    <n v="358"/>
    <m/>
    <n v="-1"/>
    <m/>
    <m/>
    <s v="202101191358"/>
    <n v="1030"/>
    <s v="nsenumerator"/>
    <n v="569832"/>
  </r>
  <r>
    <s v="2021-01-23T10:53:32.267+03:00"/>
    <s v="2021-01-23T15:05:23.478+03:00"/>
    <s v="0"/>
    <s v="عبد العزيز بايرلي"/>
    <x v="1"/>
    <m/>
    <d v="2021-01-23T00:00:00"/>
    <s v="Dana"/>
    <s v="All"/>
    <s v="Yes"/>
    <n v="43"/>
    <s v="31-50 Years"/>
    <s v="Female"/>
    <s v="Married"/>
    <s v="IDP"/>
    <d v="2019-01-23T00:00:00"/>
    <n v="0"/>
    <n v="2"/>
    <s v="Yes"/>
    <n v="0"/>
    <n v="1"/>
    <n v="0"/>
    <s v="1"/>
    <n v="0"/>
    <s v="1"/>
    <n v="0"/>
    <n v="1"/>
    <n v="7"/>
    <n v="0"/>
    <n v="0"/>
    <n v="1"/>
    <n v="700"/>
    <n v="300"/>
    <n v="-400"/>
    <s v="عمل يومي"/>
    <m/>
    <s v="Primary health care facility"/>
    <m/>
    <b v="1"/>
    <m/>
    <m/>
    <m/>
    <m/>
    <m/>
    <m/>
    <n v="60"/>
    <s v="Walking"/>
    <m/>
    <s v="No"/>
    <s v="مستوصف صحي"/>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m/>
    <b v="1"/>
    <m/>
    <m/>
    <m/>
    <m/>
    <m/>
    <m/>
    <m/>
    <m/>
    <m/>
    <n v="1"/>
    <s v="not divers"/>
    <s v="Yes"/>
    <m/>
    <s v="High food prices/no money to buy"/>
    <m/>
    <b v="1"/>
    <m/>
    <m/>
    <m/>
    <m/>
    <m/>
    <m/>
    <s v="Yes"/>
    <m/>
    <s v="Yes"/>
    <s v="High food prices/no money to buy Market is too far"/>
    <b v="1"/>
    <b v="1"/>
    <m/>
    <m/>
    <m/>
    <m/>
    <s v="No – my children don't need this"/>
    <s v="No"/>
    <m/>
    <m/>
    <m/>
    <s v="1"/>
    <s v="0"/>
    <s v="No"/>
    <s v="No - no difficulty"/>
    <s v="No - no difficulty"/>
    <m/>
    <m/>
    <m/>
    <m/>
    <m/>
    <m/>
    <m/>
    <m/>
    <m/>
    <m/>
    <m/>
    <m/>
    <m/>
    <s v="moodwings Hopelessness Econimic"/>
    <m/>
    <m/>
    <m/>
    <b v="1"/>
    <b v="1"/>
    <m/>
    <m/>
    <m/>
    <b v="1"/>
    <m/>
    <m/>
    <m/>
    <m/>
    <m/>
    <m/>
    <m/>
    <m/>
    <m/>
    <s v="Children Adult Women"/>
    <b v="1"/>
    <m/>
    <b v="1"/>
    <m/>
    <s v="لانهم اكثر ضعفا"/>
    <s v="Speaking to a family member"/>
    <b v="1"/>
    <m/>
    <m/>
    <m/>
    <m/>
    <m/>
    <m/>
    <m/>
    <m/>
    <m/>
    <m/>
    <s v="Lack of awareness of the services"/>
    <m/>
    <m/>
    <m/>
    <m/>
    <b v="1"/>
    <m/>
    <m/>
    <m/>
    <m/>
    <s v="Maybe"/>
    <m/>
    <s v="All services are accessible"/>
    <m/>
    <m/>
    <m/>
    <m/>
    <m/>
    <b v="1"/>
    <m/>
    <m/>
    <m/>
    <s v="All services are accessible"/>
    <m/>
    <m/>
    <m/>
    <m/>
    <m/>
    <b v="1"/>
    <m/>
    <m/>
    <m/>
    <s v="Yes"/>
    <m/>
    <s v="Psychological stress"/>
    <m/>
    <m/>
    <m/>
    <m/>
    <m/>
    <m/>
    <m/>
    <m/>
    <m/>
    <m/>
    <m/>
    <m/>
    <m/>
    <b v="1"/>
    <m/>
    <m/>
    <m/>
    <m/>
    <m/>
    <s v="Relatives"/>
    <m/>
    <m/>
    <m/>
    <m/>
    <m/>
    <b v="1"/>
    <m/>
    <m/>
    <m/>
    <m/>
    <m/>
    <m/>
    <m/>
    <m/>
    <s v="Quraan"/>
    <m/>
    <b v="1"/>
    <m/>
    <m/>
    <m/>
    <m/>
    <m/>
    <m/>
    <m/>
    <s v="No, none of these"/>
    <m/>
    <m/>
    <m/>
    <m/>
    <m/>
    <b v="1"/>
    <m/>
    <s v="Yes"/>
    <m/>
    <s v="No services"/>
    <m/>
    <m/>
    <m/>
    <m/>
    <m/>
    <b v="1"/>
    <m/>
    <m/>
    <m/>
    <m/>
    <s v="No"/>
    <m/>
    <m/>
    <m/>
    <m/>
    <m/>
    <s v="No"/>
    <m/>
    <s v="uuid:2f49ecb2-2645-4a9d-93b5-3f32b332e9f6"/>
    <n v="73218344"/>
    <s v="2f49ecb2-2645-4a9d-93b5-3f32b332e9f6"/>
    <d v="2021-01-23T13:07:31"/>
    <n v="359"/>
    <m/>
    <n v="-1"/>
    <m/>
    <m/>
    <s v="202101191358"/>
    <n v="15111"/>
    <s v="nsenumerator"/>
    <n v="569832"/>
  </r>
  <r>
    <s v="2021-01-23T11:02:54.098+03:00"/>
    <s v="2021-01-23T11:12:03.327+03:00"/>
    <m/>
    <s v="ابتسام قبلان"/>
    <x v="1"/>
    <m/>
    <d v="2021-01-23T00:00:00"/>
    <s v="Dana"/>
    <s v="All"/>
    <s v="Yes"/>
    <n v="55"/>
    <s v="51-60 Years"/>
    <s v="Male"/>
    <s v="Married"/>
    <s v="IDP"/>
    <d v="2021-01-23T00:00:00"/>
    <n v="1"/>
    <n v="1"/>
    <s v="Yes"/>
    <n v="0"/>
    <n v="1"/>
    <n v="1"/>
    <s v="2"/>
    <n v="0"/>
    <s v="2"/>
    <n v="2"/>
    <n v="4"/>
    <n v="9"/>
    <n v="0"/>
    <n v="0"/>
    <n v="1"/>
    <n v="600"/>
    <n v="300"/>
    <n v="-300"/>
    <s v="شغل يومي"/>
    <m/>
    <s v="Primary health care facility"/>
    <m/>
    <b v="1"/>
    <m/>
    <m/>
    <m/>
    <m/>
    <m/>
    <m/>
    <n v="60"/>
    <s v="Walking"/>
    <m/>
    <s v="No"/>
    <s v="مستوصف"/>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moodwings"/>
    <m/>
    <m/>
    <m/>
    <b v="1"/>
    <m/>
    <m/>
    <m/>
    <m/>
    <m/>
    <m/>
    <m/>
    <m/>
    <m/>
    <m/>
    <m/>
    <m/>
    <m/>
    <m/>
    <s v="Children Elderly"/>
    <m/>
    <m/>
    <b v="1"/>
    <b v="1"/>
    <s v="لانهم اكتر ضعفا"/>
    <s v="Speaking to a family member"/>
    <b v="1"/>
    <m/>
    <m/>
    <m/>
    <m/>
    <m/>
    <m/>
    <m/>
    <m/>
    <m/>
    <m/>
    <s v="Do not know"/>
    <m/>
    <m/>
    <m/>
    <m/>
    <m/>
    <m/>
    <b v="1"/>
    <m/>
    <m/>
    <s v="Maybe"/>
    <m/>
    <s v="All services are accessible"/>
    <m/>
    <m/>
    <m/>
    <m/>
    <m/>
    <b v="1"/>
    <m/>
    <m/>
    <m/>
    <s v="Do not know"/>
    <m/>
    <m/>
    <m/>
    <m/>
    <m/>
    <m/>
    <b v="1"/>
    <m/>
    <m/>
    <s v="Yes"/>
    <m/>
    <s v="Psychological stress"/>
    <m/>
    <m/>
    <m/>
    <m/>
    <m/>
    <m/>
    <m/>
    <m/>
    <m/>
    <m/>
    <m/>
    <m/>
    <m/>
    <b v="1"/>
    <m/>
    <m/>
    <m/>
    <m/>
    <m/>
    <s v="Relatives"/>
    <m/>
    <m/>
    <m/>
    <m/>
    <m/>
    <b v="1"/>
    <m/>
    <m/>
    <m/>
    <m/>
    <m/>
    <m/>
    <m/>
    <m/>
    <s v="Quraan Entertainement activities"/>
    <m/>
    <b v="1"/>
    <m/>
    <m/>
    <m/>
    <b v="1"/>
    <m/>
    <m/>
    <m/>
    <s v="No, none of these"/>
    <m/>
    <m/>
    <m/>
    <m/>
    <m/>
    <b v="1"/>
    <m/>
    <s v="Yes"/>
    <m/>
    <s v="No services"/>
    <m/>
    <m/>
    <m/>
    <m/>
    <m/>
    <b v="1"/>
    <m/>
    <m/>
    <m/>
    <m/>
    <s v="No"/>
    <m/>
    <m/>
    <s v="No"/>
    <m/>
    <m/>
    <s v="No"/>
    <m/>
    <s v="uuid:98bf8aed-5951-4fd2-bdb9-f80f00c10faa"/>
    <n v="73218346"/>
    <s v="98bf8aed-5951-4fd2-bdb9-f80f00c10faa"/>
    <d v="2021-01-23T13:07:32"/>
    <n v="360"/>
    <m/>
    <n v="-1"/>
    <m/>
    <m/>
    <s v="202101191358"/>
    <n v="549"/>
    <s v="nsenumerator"/>
    <n v="569832"/>
  </r>
  <r>
    <s v="2021-01-23T11:14:34.397+03:00"/>
    <s v="2021-01-23T11:22:37.425+03:00"/>
    <m/>
    <s v="ابتسام قبلان"/>
    <x v="1"/>
    <m/>
    <d v="2021-01-23T00:00:00"/>
    <s v="Dana"/>
    <s v="All"/>
    <s v="Yes"/>
    <n v="24"/>
    <s v="18-30 Years"/>
    <s v="Male"/>
    <s v="Married"/>
    <s v="IDP"/>
    <d v="2019-10-09T00:00:00"/>
    <n v="0"/>
    <n v="2"/>
    <s v="Yes"/>
    <n v="0"/>
    <n v="1"/>
    <n v="1"/>
    <s v="2"/>
    <n v="0"/>
    <s v="2"/>
    <n v="0"/>
    <n v="2"/>
    <n v="6"/>
    <n v="1"/>
    <n v="0"/>
    <n v="1"/>
    <n v="700"/>
    <n v="400"/>
    <n v="-300"/>
    <s v="شغل يومي"/>
    <m/>
    <s v="Primary health care facility"/>
    <m/>
    <b v="1"/>
    <m/>
    <m/>
    <m/>
    <m/>
    <m/>
    <m/>
    <n v="60"/>
    <s v="Walking"/>
    <m/>
    <s v="No"/>
    <s v="مستوصف"/>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0"/>
    <s v="No"/>
    <s v="No - no difficulty"/>
    <s v="No - no difficulty"/>
    <m/>
    <m/>
    <m/>
    <m/>
    <m/>
    <m/>
    <m/>
    <m/>
    <m/>
    <m/>
    <m/>
    <m/>
    <m/>
    <s v="moodwings Anger"/>
    <m/>
    <b v="1"/>
    <m/>
    <b v="1"/>
    <m/>
    <m/>
    <m/>
    <m/>
    <m/>
    <m/>
    <m/>
    <m/>
    <m/>
    <m/>
    <m/>
    <m/>
    <m/>
    <m/>
    <s v="Children Elderly"/>
    <m/>
    <m/>
    <b v="1"/>
    <b v="1"/>
    <s v="لانهم اكثر ضعفا"/>
    <s v="Speaking to a family member"/>
    <b v="1"/>
    <m/>
    <m/>
    <m/>
    <m/>
    <m/>
    <m/>
    <m/>
    <m/>
    <m/>
    <m/>
    <s v="Do not know"/>
    <m/>
    <m/>
    <m/>
    <m/>
    <m/>
    <m/>
    <b v="1"/>
    <m/>
    <m/>
    <s v="Maybe"/>
    <m/>
    <s v="Health services"/>
    <b v="1"/>
    <m/>
    <m/>
    <m/>
    <m/>
    <m/>
    <m/>
    <m/>
    <m/>
    <s v="Health services"/>
    <b v="1"/>
    <m/>
    <m/>
    <m/>
    <m/>
    <m/>
    <m/>
    <m/>
    <m/>
    <s v="Yes"/>
    <m/>
    <s v="Psychological stress"/>
    <m/>
    <m/>
    <m/>
    <m/>
    <m/>
    <m/>
    <m/>
    <m/>
    <m/>
    <m/>
    <m/>
    <m/>
    <m/>
    <b v="1"/>
    <m/>
    <m/>
    <m/>
    <m/>
    <m/>
    <s v="Relatives"/>
    <m/>
    <m/>
    <m/>
    <m/>
    <m/>
    <b v="1"/>
    <m/>
    <m/>
    <m/>
    <m/>
    <m/>
    <m/>
    <m/>
    <m/>
    <s v="Quraan"/>
    <m/>
    <b v="1"/>
    <m/>
    <m/>
    <m/>
    <m/>
    <m/>
    <m/>
    <m/>
    <s v="No, none of these"/>
    <m/>
    <m/>
    <m/>
    <m/>
    <m/>
    <b v="1"/>
    <m/>
    <s v="Yes"/>
    <m/>
    <s v="No services"/>
    <m/>
    <m/>
    <m/>
    <m/>
    <m/>
    <b v="1"/>
    <m/>
    <m/>
    <m/>
    <m/>
    <s v="No"/>
    <m/>
    <m/>
    <m/>
    <m/>
    <m/>
    <s v="No"/>
    <m/>
    <s v="uuid:060ba4ff-d143-4c7a-a24e-e7588902bbd9"/>
    <n v="73218347"/>
    <s v="060ba4ff-d143-4c7a-a24e-e7588902bbd9"/>
    <d v="2021-01-23T13:07:33"/>
    <n v="361"/>
    <m/>
    <n v="-1"/>
    <m/>
    <m/>
    <s v="202101191358"/>
    <n v="483"/>
    <s v="nsenumerator"/>
    <n v="569832"/>
  </r>
  <r>
    <s v="2021-01-23T10:22:27.225+02:00"/>
    <s v="2021-01-23T10:49:17.942+02:00"/>
    <m/>
    <s v="سلطانة الحلاق"/>
    <x v="1"/>
    <m/>
    <d v="2021-01-23T00:00:00"/>
    <s v="Dana"/>
    <s v="All"/>
    <s v="Yes"/>
    <n v="47"/>
    <s v="31-50 Years"/>
    <s v="Male"/>
    <s v="Married"/>
    <s v="IDP"/>
    <d v="2018-05-16T00:00:00"/>
    <n v="0"/>
    <n v="1"/>
    <s v="Yes"/>
    <n v="0"/>
    <n v="0"/>
    <n v="0"/>
    <s v="0"/>
    <n v="1"/>
    <s v="1"/>
    <n v="3"/>
    <n v="4"/>
    <n v="7"/>
    <n v="0"/>
    <n v="0"/>
    <n v="3"/>
    <n v="1200"/>
    <n v="400"/>
    <n v="-800"/>
    <s v="العمل في معمل خياطة "/>
    <m/>
    <s v="Hospital"/>
    <b v="1"/>
    <m/>
    <m/>
    <m/>
    <m/>
    <m/>
    <m/>
    <m/>
    <n v="15"/>
    <s v="Walking"/>
    <m/>
    <s v="No"/>
    <s v="مركز صحي "/>
    <s v="Inaccessible due to cost"/>
    <m/>
    <m/>
    <m/>
    <b v="1"/>
    <m/>
    <m/>
    <m/>
    <m/>
    <m/>
    <m/>
    <m/>
    <s v="Yes"/>
    <s v="Yes"/>
    <s v="التوعية على مرض كورونا والتوعية على الام الحامل والمرضع"/>
    <s v="No"/>
    <m/>
    <s v="No"/>
    <m/>
    <m/>
    <m/>
    <m/>
    <m/>
    <m/>
    <m/>
    <m/>
    <m/>
    <m/>
    <m/>
    <m/>
    <m/>
    <m/>
    <m/>
    <s v="Antibiotic"/>
    <m/>
    <m/>
    <m/>
    <b v="1"/>
    <m/>
    <m/>
    <m/>
    <m/>
    <s v="No"/>
    <s v="No services available"/>
    <m/>
    <m/>
    <m/>
    <m/>
    <b v="1"/>
    <m/>
    <m/>
    <m/>
    <s v="Hospital for surgery/ C-section"/>
    <m/>
    <m/>
    <m/>
    <m/>
    <m/>
    <m/>
    <b v="1"/>
    <m/>
    <m/>
    <m/>
    <m/>
    <m/>
    <m/>
    <m/>
    <m/>
    <m/>
    <m/>
    <m/>
    <m/>
    <m/>
    <m/>
    <m/>
    <m/>
    <s v="Yes – someone in my household has"/>
    <s v="One Time"/>
    <m/>
    <m/>
    <m/>
    <m/>
    <m/>
    <m/>
    <m/>
    <m/>
    <m/>
    <m/>
    <m/>
    <m/>
    <m/>
    <m/>
    <m/>
    <m/>
    <m/>
    <m/>
    <m/>
    <m/>
    <m/>
    <m/>
    <m/>
    <m/>
    <m/>
    <m/>
    <m/>
    <m/>
    <m/>
    <m/>
    <s v="Yes"/>
    <m/>
    <s v="High food prices/no money to buy Market is too far"/>
    <m/>
    <b v="1"/>
    <b v="1"/>
    <m/>
    <m/>
    <m/>
    <m/>
    <m/>
    <s v="Yes"/>
    <m/>
    <s v="Yes"/>
    <s v="High food prices/no money to buy Market is too far"/>
    <b v="1"/>
    <b v="1"/>
    <m/>
    <m/>
    <m/>
    <m/>
    <m/>
    <m/>
    <m/>
    <m/>
    <m/>
    <s v="0"/>
    <s v="0"/>
    <s v="No"/>
    <s v="Yes – some difficulty"/>
    <s v="No - no difficulty"/>
    <s v="No – it's a minor injury"/>
    <s v="No"/>
    <m/>
    <m/>
    <m/>
    <m/>
    <m/>
    <m/>
    <m/>
    <m/>
    <m/>
    <s v="No, but we need one"/>
    <m/>
    <s v="Fear Econimic"/>
    <b v="1"/>
    <m/>
    <m/>
    <m/>
    <b v="1"/>
    <m/>
    <m/>
    <m/>
    <m/>
    <m/>
    <m/>
    <m/>
    <m/>
    <m/>
    <m/>
    <m/>
    <m/>
    <m/>
    <s v="Children"/>
    <m/>
    <m/>
    <b v="1"/>
    <m/>
    <s v="بسبب ظروف الحرب"/>
    <s v="Prayer"/>
    <m/>
    <m/>
    <m/>
    <b v="1"/>
    <m/>
    <m/>
    <m/>
    <m/>
    <m/>
    <m/>
    <m/>
    <s v="Accessibility Lack of awareness of the services"/>
    <m/>
    <m/>
    <b v="1"/>
    <m/>
    <b v="1"/>
    <m/>
    <m/>
    <m/>
    <m/>
    <s v="Yes"/>
    <m/>
    <s v="Health services Extracurricular activities/women &amp; girls centers"/>
    <b v="1"/>
    <m/>
    <m/>
    <b v="1"/>
    <m/>
    <m/>
    <m/>
    <m/>
    <s v="Due to transportation issues / far distance of facilities"/>
    <s v="Educational services Extracurricular activities/women &amp; girls centers Skills building services"/>
    <m/>
    <b v="1"/>
    <b v="1"/>
    <b v="1"/>
    <m/>
    <m/>
    <m/>
    <m/>
    <s v="due to transportation issues / far distance of facilities"/>
    <s v="Yes"/>
    <m/>
    <s v="No dangers"/>
    <m/>
    <m/>
    <m/>
    <m/>
    <m/>
    <m/>
    <m/>
    <m/>
    <m/>
    <m/>
    <m/>
    <m/>
    <m/>
    <m/>
    <m/>
    <b v="1"/>
    <m/>
    <m/>
    <m/>
    <s v="School teachers Relatives Parents Community/social workers Women and Child support centers"/>
    <m/>
    <m/>
    <m/>
    <b v="1"/>
    <b v="1"/>
    <b v="1"/>
    <m/>
    <b v="1"/>
    <m/>
    <b v="1"/>
    <m/>
    <m/>
    <m/>
    <m/>
    <s v="Entertainement activities Quraan Sport activity Awareness / educational activities / psychosocial support"/>
    <b v="1"/>
    <b v="1"/>
    <m/>
    <m/>
    <b v="1"/>
    <b v="1"/>
    <m/>
    <m/>
    <m/>
    <s v="Orphans living in the community"/>
    <m/>
    <m/>
    <b v="1"/>
    <m/>
    <m/>
    <m/>
    <m/>
    <s v="Yes"/>
    <m/>
    <s v="No services"/>
    <m/>
    <m/>
    <m/>
    <m/>
    <m/>
    <b v="1"/>
    <m/>
    <m/>
    <m/>
    <m/>
    <s v="No"/>
    <m/>
    <m/>
    <s v="No"/>
    <m/>
    <m/>
    <s v="Yes"/>
    <s v="الاطفال يعملون بعد انتهاء الدوام من المدرسة وفي ايام العطل "/>
    <s v="uuid:eed6c297-0924-4e55-87e2-9751e042f704"/>
    <n v="73219533"/>
    <s v="eed6c297-0924-4e55-87e2-9751e042f704"/>
    <d v="2021-01-23T13:45:51"/>
    <n v="362"/>
    <m/>
    <n v="-1"/>
    <m/>
    <m/>
    <s v="202101191358"/>
    <n v="1610"/>
    <s v="nsenumerator"/>
    <n v="569832"/>
  </r>
  <r>
    <s v="2021-01-23T10:50:57.291+02:00"/>
    <s v="2021-01-23T11:13:58.842+02:00"/>
    <m/>
    <s v="سلطانة الحلاق"/>
    <x v="1"/>
    <m/>
    <d v="2021-01-23T00:00:00"/>
    <s v="Dana"/>
    <s v="All"/>
    <s v="Yes"/>
    <n v="27"/>
    <s v="18-30 Years"/>
    <s v="Male"/>
    <s v="Married"/>
    <s v="IDP"/>
    <d v="2019-02-21T00:00:00"/>
    <n v="1"/>
    <n v="0"/>
    <s v="Yes"/>
    <n v="0"/>
    <n v="1"/>
    <n v="2"/>
    <s v="3"/>
    <n v="0"/>
    <s v="3"/>
    <n v="0"/>
    <n v="3"/>
    <n v="5"/>
    <n v="0"/>
    <n v="0"/>
    <n v="1"/>
    <n v="800"/>
    <n v="400"/>
    <n v="-400"/>
    <s v="اعمال حرة"/>
    <m/>
    <s v="Hospital"/>
    <b v="1"/>
    <m/>
    <m/>
    <m/>
    <m/>
    <m/>
    <m/>
    <m/>
    <n v="60"/>
    <s v="Walking"/>
    <m/>
    <s v="No"/>
    <s v="مركز لعلاج الاسنان ومركز صحي وتوعية"/>
    <s v="Inaccessible due to cost Other, specify"/>
    <m/>
    <m/>
    <m/>
    <b v="1"/>
    <m/>
    <m/>
    <m/>
    <b v="1"/>
    <m/>
    <m/>
    <s v="ارتفاع اسعار الدواء وعدم توفر المال لشراءه"/>
    <s v="Yes"/>
    <s v="Yes"/>
    <s v="النصح بأخد الوقاية من مرض كورونا"/>
    <s v="Do not know"/>
    <m/>
    <s v="No"/>
    <m/>
    <m/>
    <m/>
    <m/>
    <m/>
    <m/>
    <m/>
    <m/>
    <m/>
    <m/>
    <m/>
    <m/>
    <m/>
    <m/>
    <m/>
    <s v="Pediatric medicine Antibiotic"/>
    <m/>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m/>
    <m/>
    <m/>
    <s v="1"/>
    <s v="1"/>
    <s v="No"/>
    <s v="No - no difficulty"/>
    <s v="No - no difficulty"/>
    <m/>
    <m/>
    <m/>
    <m/>
    <m/>
    <m/>
    <m/>
    <m/>
    <m/>
    <m/>
    <m/>
    <m/>
    <m/>
    <s v="No problems"/>
    <m/>
    <m/>
    <m/>
    <m/>
    <m/>
    <m/>
    <m/>
    <m/>
    <m/>
    <m/>
    <m/>
    <m/>
    <m/>
    <m/>
    <m/>
    <b v="1"/>
    <m/>
    <m/>
    <m/>
    <m/>
    <m/>
    <m/>
    <m/>
    <m/>
    <m/>
    <m/>
    <m/>
    <m/>
    <m/>
    <m/>
    <m/>
    <m/>
    <m/>
    <m/>
    <m/>
    <m/>
    <s v="Do not know"/>
    <m/>
    <m/>
    <m/>
    <m/>
    <m/>
    <m/>
    <b v="1"/>
    <m/>
    <m/>
    <s v="Yes"/>
    <m/>
    <s v="Extracurricular activities/women &amp; girls centers"/>
    <m/>
    <m/>
    <m/>
    <b v="1"/>
    <m/>
    <m/>
    <m/>
    <m/>
    <s v="Due to lack of free time"/>
    <s v="Do not know"/>
    <m/>
    <m/>
    <m/>
    <m/>
    <m/>
    <m/>
    <b v="1"/>
    <m/>
    <m/>
    <s v="Yes"/>
    <m/>
    <s v="Child labour Begging"/>
    <m/>
    <m/>
    <m/>
    <m/>
    <b v="1"/>
    <b v="1"/>
    <m/>
    <m/>
    <m/>
    <m/>
    <m/>
    <m/>
    <m/>
    <m/>
    <m/>
    <m/>
    <m/>
    <m/>
    <s v="لم نفايات"/>
    <s v="Parents Relatives"/>
    <m/>
    <m/>
    <m/>
    <m/>
    <b v="1"/>
    <b v="1"/>
    <m/>
    <m/>
    <m/>
    <m/>
    <m/>
    <m/>
    <m/>
    <m/>
    <s v="Sport activity Awareness / educational activities / psychosocial support"/>
    <b v="1"/>
    <m/>
    <m/>
    <m/>
    <b v="1"/>
    <m/>
    <m/>
    <m/>
    <m/>
    <s v="I don't know"/>
    <m/>
    <m/>
    <m/>
    <m/>
    <m/>
    <m/>
    <b v="1"/>
    <s v="No"/>
    <s v="Too young to enroll in school"/>
    <s v="Lack of transportation"/>
    <m/>
    <m/>
    <b v="1"/>
    <m/>
    <m/>
    <m/>
    <m/>
    <m/>
    <m/>
    <m/>
    <s v="No"/>
    <m/>
    <m/>
    <m/>
    <m/>
    <m/>
    <s v="No"/>
    <m/>
    <s v="uuid:dbb87da9-188b-489f-a280-1b8ae8a655f9"/>
    <n v="73219534"/>
    <s v="dbb87da9-188b-489f-a280-1b8ae8a655f9"/>
    <d v="2021-01-23T13:45:52"/>
    <n v="363"/>
    <m/>
    <n v="-1"/>
    <m/>
    <m/>
    <s v="202101191358"/>
    <n v="1381"/>
    <s v="nsenumerator"/>
    <n v="569832"/>
  </r>
  <r>
    <s v="2021-01-23T15:29:54.368+02:00"/>
    <s v="2021-01-23T15:44:40.825+02:00"/>
    <m/>
    <s v="سلطانة الحلاق"/>
    <x v="1"/>
    <m/>
    <d v="2021-01-23T00:00:00"/>
    <s v="Dana"/>
    <s v="All"/>
    <s v="Yes"/>
    <n v="34"/>
    <s v="31-50 Years"/>
    <s v="Female"/>
    <s v="Married"/>
    <s v="Host"/>
    <m/>
    <n v="1"/>
    <n v="0"/>
    <s v="Yes"/>
    <n v="0"/>
    <n v="2"/>
    <n v="1"/>
    <s v="3"/>
    <n v="0"/>
    <s v="3"/>
    <n v="0"/>
    <n v="3"/>
    <n v="5"/>
    <n v="0"/>
    <n v="0"/>
    <n v="2"/>
    <n v="2000"/>
    <n v="3000"/>
    <n v="1000"/>
    <s v="موظف"/>
    <m/>
    <s v="Hospital Primary health care facility Specialist services"/>
    <b v="1"/>
    <b v="1"/>
    <b v="1"/>
    <m/>
    <m/>
    <m/>
    <m/>
    <m/>
    <n v="10"/>
    <s v="Private car"/>
    <m/>
    <s v="Yes"/>
    <s v="Do not know"/>
    <s v="Some types of medicines are not available in the market"/>
    <b v="1"/>
    <m/>
    <m/>
    <m/>
    <m/>
    <m/>
    <m/>
    <m/>
    <m/>
    <m/>
    <m/>
    <s v="Yes"/>
    <s v="Yes"/>
    <s v="التعرف بشكل جيد على مرض كورونا وموضوع تغذية الاطفال"/>
    <s v="Do not know"/>
    <m/>
    <s v="No"/>
    <m/>
    <m/>
    <m/>
    <m/>
    <m/>
    <m/>
    <m/>
    <m/>
    <m/>
    <m/>
    <m/>
    <m/>
    <m/>
    <m/>
    <m/>
    <s v="Pediatric medicine Antibiotic Reproductive health medicines"/>
    <m/>
    <b v="1"/>
    <b v="1"/>
    <b v="1"/>
    <m/>
    <m/>
    <m/>
    <m/>
    <s v="Yes"/>
    <m/>
    <m/>
    <m/>
    <m/>
    <m/>
    <m/>
    <m/>
    <m/>
    <m/>
    <s v="Hospital for normal delivery Hospital for surgery/ C-section"/>
    <m/>
    <m/>
    <m/>
    <m/>
    <m/>
    <b v="1"/>
    <b v="1"/>
    <m/>
    <m/>
    <m/>
    <m/>
    <m/>
    <m/>
    <m/>
    <m/>
    <m/>
    <m/>
    <m/>
    <m/>
    <m/>
    <m/>
    <m/>
    <m/>
    <s v="Yes – I have"/>
    <s v="One Time"/>
    <m/>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Child will not eat certain foods"/>
    <m/>
    <m/>
    <m/>
    <m/>
    <m/>
    <b v="1"/>
    <m/>
    <m/>
    <s v="Yes"/>
    <m/>
    <s v="No"/>
    <m/>
    <m/>
    <m/>
    <m/>
    <m/>
    <m/>
    <m/>
    <s v="No – my children don't need this"/>
    <s v="No"/>
    <m/>
    <m/>
    <m/>
    <s v="2"/>
    <s v="1"/>
    <s v="No"/>
    <s v="No - no difficulty"/>
    <s v="No - no difficulty"/>
    <m/>
    <m/>
    <m/>
    <m/>
    <m/>
    <m/>
    <m/>
    <m/>
    <m/>
    <m/>
    <m/>
    <m/>
    <m/>
    <s v="No problems"/>
    <m/>
    <m/>
    <m/>
    <m/>
    <m/>
    <m/>
    <m/>
    <m/>
    <m/>
    <m/>
    <m/>
    <m/>
    <m/>
    <m/>
    <m/>
    <b v="1"/>
    <m/>
    <m/>
    <m/>
    <m/>
    <m/>
    <m/>
    <m/>
    <m/>
    <m/>
    <m/>
    <m/>
    <m/>
    <m/>
    <m/>
    <m/>
    <m/>
    <m/>
    <m/>
    <m/>
    <m/>
    <s v="No obstacles"/>
    <m/>
    <m/>
    <m/>
    <m/>
    <m/>
    <m/>
    <m/>
    <b v="1"/>
    <m/>
    <s v="Yes"/>
    <m/>
    <s v="All services are accessible"/>
    <m/>
    <m/>
    <m/>
    <m/>
    <m/>
    <b v="1"/>
    <m/>
    <m/>
    <m/>
    <s v="Do not know"/>
    <m/>
    <m/>
    <m/>
    <m/>
    <m/>
    <m/>
    <b v="1"/>
    <m/>
    <m/>
    <s v="Yes"/>
    <m/>
    <s v="School dropout Child labour Begging"/>
    <m/>
    <m/>
    <m/>
    <b v="1"/>
    <b v="1"/>
    <b v="1"/>
    <m/>
    <m/>
    <m/>
    <m/>
    <m/>
    <m/>
    <m/>
    <m/>
    <m/>
    <m/>
    <m/>
    <m/>
    <s v="جمع النفايات"/>
    <s v="Parents Relatives Community/social workers"/>
    <m/>
    <m/>
    <m/>
    <m/>
    <b v="1"/>
    <b v="1"/>
    <m/>
    <b v="1"/>
    <m/>
    <m/>
    <m/>
    <m/>
    <m/>
    <m/>
    <s v="Sport activity Painting / re-creational activity Awareness / educational activities / psychosocial support Entertainement activities"/>
    <b v="1"/>
    <m/>
    <m/>
    <b v="1"/>
    <b v="1"/>
    <b v="1"/>
    <m/>
    <m/>
    <m/>
    <s v="I don't know"/>
    <m/>
    <m/>
    <m/>
    <m/>
    <m/>
    <m/>
    <b v="1"/>
    <s v="No"/>
    <s v="Too young to enroll in school"/>
    <s v="No barriers"/>
    <m/>
    <m/>
    <m/>
    <m/>
    <m/>
    <m/>
    <m/>
    <m/>
    <b v="1"/>
    <m/>
    <s v="No"/>
    <m/>
    <m/>
    <m/>
    <m/>
    <m/>
    <s v="No"/>
    <m/>
    <s v="uuid:f88b7ed9-4478-4335-ac3d-58777a51f939"/>
    <n v="73219535"/>
    <s v="f88b7ed9-4478-4335-ac3d-58777a51f939"/>
    <d v="2021-01-23T13:45:53"/>
    <n v="364"/>
    <m/>
    <n v="-1"/>
    <m/>
    <m/>
    <s v="202101191358"/>
    <n v="886"/>
    <s v="nsenumerator"/>
    <n v="569832"/>
  </r>
  <r>
    <s v="2021-01-23T08:53:54.495+03:00"/>
    <s v="2021-01-23T15:56:56.189+03:00"/>
    <s v="0"/>
    <s v="فاتن الخليل"/>
    <x v="1"/>
    <m/>
    <d v="2021-01-23T00:00:00"/>
    <s v="Atma"/>
    <s v="All"/>
    <s v="Yes"/>
    <n v="25"/>
    <s v="18-30 Years"/>
    <s v="Female"/>
    <s v="Married"/>
    <s v="IDP"/>
    <d v="2013-07-06T00:00:00"/>
    <n v="1"/>
    <n v="0"/>
    <s v="Yes"/>
    <n v="0"/>
    <n v="1"/>
    <n v="1"/>
    <s v="2"/>
    <n v="0"/>
    <s v="2"/>
    <n v="0"/>
    <n v="2"/>
    <n v="4"/>
    <n v="0"/>
    <n v="1"/>
    <n v="1"/>
    <n v="900"/>
    <n v="350"/>
    <n v="-550"/>
    <s v="يعمل الاب اعمال حرة"/>
    <m/>
    <s v="Hospital Primary health care facility Emergency services-ambulance"/>
    <b v="1"/>
    <b v="1"/>
    <m/>
    <b v="1"/>
    <m/>
    <m/>
    <m/>
    <m/>
    <n v="30"/>
    <s v="Walking"/>
    <m/>
    <s v="Yes"/>
    <s v="Do not know"/>
    <s v="Inaccessible due to transport or other logistical reason Inaccessible due to cost"/>
    <m/>
    <m/>
    <m/>
    <b v="1"/>
    <m/>
    <b v="1"/>
    <m/>
    <m/>
    <m/>
    <m/>
    <m/>
    <s v="Yes"/>
    <s v="Yes"/>
    <s v="توعية عن فيروس كورونا وكيفية الوقاية منه وفي حالة الاصابة التزام الحجر واخد التدابير الوقاية"/>
    <s v="Yes"/>
    <s v="عن طريق البروشورات او الملصقات التعرفية"/>
    <s v="Yes"/>
    <s v="Yes"/>
    <m/>
    <s v="Yes"/>
    <s v="No"/>
    <s v="Inaccessible due to cost Inaccessible due to transport or other logistical reason"/>
    <m/>
    <m/>
    <m/>
    <b v="1"/>
    <m/>
    <b v="1"/>
    <m/>
    <m/>
    <m/>
    <m/>
    <s v="Drugs are mostly available"/>
    <m/>
    <m/>
    <m/>
    <m/>
    <m/>
    <m/>
    <b v="1"/>
    <m/>
    <s v="Yes"/>
    <m/>
    <m/>
    <m/>
    <m/>
    <m/>
    <m/>
    <m/>
    <m/>
    <m/>
    <s v="At private primary health care centre/hospital Hospital for normal delivery Hospital for surgery/ C-section"/>
    <m/>
    <m/>
    <m/>
    <m/>
    <b v="1"/>
    <b v="1"/>
    <b v="1"/>
    <m/>
    <m/>
    <m/>
    <m/>
    <m/>
    <m/>
    <m/>
    <m/>
    <m/>
    <m/>
    <m/>
    <m/>
    <m/>
    <m/>
    <m/>
    <m/>
    <s v="Yes – I have"/>
    <s v="Regular"/>
    <s v="Weekly"/>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n v="4"/>
    <s v="not divers"/>
    <s v="Fruit (all types) Vegetables (including leafy vegetables)"/>
    <m/>
    <m/>
    <b v="1"/>
    <b v="1"/>
    <m/>
    <m/>
    <m/>
    <m/>
    <m/>
    <m/>
    <m/>
    <n v="2"/>
    <s v="not divers"/>
    <s v="No"/>
    <s v="Should be gradual"/>
    <s v="High food prices/no money to buy Other"/>
    <m/>
    <b v="1"/>
    <m/>
    <m/>
    <m/>
    <m/>
    <b v="1"/>
    <s v="الوضع الخدمي سئ جدا من تعبيد للطرقات"/>
    <s v="Yes"/>
    <m/>
    <s v="Yes"/>
    <s v="High food prices/no money to buy"/>
    <b v="1"/>
    <m/>
    <m/>
    <m/>
    <m/>
    <m/>
    <s v="Yes"/>
    <s v="Yes"/>
    <m/>
    <m/>
    <m/>
    <s v="1"/>
    <s v="1"/>
    <s v="No"/>
    <s v="No - no difficulty"/>
    <s v="No - no difficulty"/>
    <m/>
    <m/>
    <m/>
    <m/>
    <m/>
    <m/>
    <m/>
    <m/>
    <m/>
    <m/>
    <m/>
    <m/>
    <m/>
    <s v="Fear Sadness moodwings Changes in Appetite Problems Concentrating"/>
    <b v="1"/>
    <m/>
    <b v="1"/>
    <b v="1"/>
    <m/>
    <m/>
    <m/>
    <b v="1"/>
    <m/>
    <m/>
    <m/>
    <m/>
    <b v="1"/>
    <m/>
    <m/>
    <m/>
    <m/>
    <m/>
    <s v="Adult Women Children"/>
    <b v="1"/>
    <m/>
    <b v="1"/>
    <m/>
    <s v="الفئة الاضعف والاكثر تأثرا بالمحيط المجتمعي"/>
    <s v="Speaking to a friend Prayer Has professional consultation"/>
    <m/>
    <b v="1"/>
    <m/>
    <b v="1"/>
    <b v="1"/>
    <m/>
    <m/>
    <m/>
    <m/>
    <m/>
    <m/>
    <s v="Stigma Security"/>
    <b v="1"/>
    <b v="1"/>
    <m/>
    <m/>
    <m/>
    <m/>
    <m/>
    <m/>
    <m/>
    <s v="Yes"/>
    <m/>
    <s v="All services are accessible"/>
    <m/>
    <m/>
    <m/>
    <m/>
    <m/>
    <b v="1"/>
    <m/>
    <m/>
    <m/>
    <s v="All services are accessible"/>
    <m/>
    <m/>
    <m/>
    <m/>
    <m/>
    <b v="1"/>
    <m/>
    <m/>
    <m/>
    <s v="No"/>
    <s v="مافي آمان وقلة وعي عند الاهل"/>
    <s v="Kidnapping Hired by armed groups Child labour School dropout Early marriage Physical abuse"/>
    <b v="1"/>
    <b v="1"/>
    <m/>
    <b v="1"/>
    <b v="1"/>
    <m/>
    <b v="1"/>
    <b v="1"/>
    <m/>
    <m/>
    <m/>
    <m/>
    <m/>
    <m/>
    <m/>
    <m/>
    <m/>
    <m/>
    <s v="العمالة التي تودي الي ضرر بصحة الطفل"/>
    <s v="Siblings School teachers Parents Relatives Community/social workers Women and Child support centers"/>
    <m/>
    <b v="1"/>
    <m/>
    <b v="1"/>
    <b v="1"/>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s v="No"/>
    <s v="Too young to enroll in school"/>
    <s v="Lack of awareness Lack of transportation"/>
    <b v="1"/>
    <m/>
    <b v="1"/>
    <m/>
    <m/>
    <m/>
    <m/>
    <m/>
    <m/>
    <m/>
    <s v="No"/>
    <m/>
    <m/>
    <m/>
    <m/>
    <m/>
    <s v="No"/>
    <m/>
    <s v="uuid:5d13bfc1-8afd-45f2-8075-7b4c72c4ebf3"/>
    <n v="73219929"/>
    <s v="5d13bfc1-8afd-45f2-8075-7b4c72c4ebf3"/>
    <d v="2021-01-23T14:00:02"/>
    <n v="365"/>
    <m/>
    <n v="-1"/>
    <m/>
    <m/>
    <s v="202101191358"/>
    <n v="25382"/>
    <s v="nsenumerator"/>
    <n v="569832"/>
  </r>
  <r>
    <s v="2021-01-23T09:13:42.815+03:00"/>
    <s v="2021-01-23T15:57:29.462+03:00"/>
    <s v="0"/>
    <s v="فاتن الخليل"/>
    <x v="1"/>
    <m/>
    <d v="2021-01-23T00:00:00"/>
    <s v="Atma"/>
    <s v="All"/>
    <s v="Yes"/>
    <n v="35"/>
    <s v="31-50 Years"/>
    <s v="Female"/>
    <s v="Married"/>
    <s v="IDP"/>
    <d v="2013-06-15T00:00:00"/>
    <n v="1"/>
    <n v="0"/>
    <s v="Yes"/>
    <n v="0"/>
    <n v="1"/>
    <n v="1"/>
    <s v="2"/>
    <n v="1"/>
    <s v="3"/>
    <n v="0"/>
    <n v="3"/>
    <n v="5"/>
    <n v="0"/>
    <n v="1"/>
    <n v="1"/>
    <n v="1000"/>
    <n v="500"/>
    <n v="-500"/>
    <s v="الاب يعمل في دكانة بسيطة وسلة مساعدات انسانية"/>
    <m/>
    <s v="Hospital Primary health care facility Emergency services-ambulance"/>
    <b v="1"/>
    <b v="1"/>
    <m/>
    <b v="1"/>
    <m/>
    <m/>
    <m/>
    <m/>
    <n v="50"/>
    <s v="Walking"/>
    <m/>
    <s v="Yes"/>
    <s v="عيادة عينية وبعض التحاليل مثل تحاليل النمو والغدد"/>
    <s v="Some types of medicines are not available in the market Inaccessible due to cost Inaccessible due to transport or other logistical reason"/>
    <b v="1"/>
    <m/>
    <m/>
    <b v="1"/>
    <m/>
    <b v="1"/>
    <m/>
    <m/>
    <m/>
    <m/>
    <m/>
    <s v="Yes"/>
    <s v="Yes"/>
    <s v="توعية عن الامراض المعدية مثل القمل والجرب وعن فيروس كورونا وكيفية الوقاية منه"/>
    <s v="No"/>
    <m/>
    <s v="Yes"/>
    <s v="Yes"/>
    <m/>
    <s v="Yes"/>
    <s v="Yes"/>
    <m/>
    <m/>
    <m/>
    <m/>
    <m/>
    <m/>
    <m/>
    <m/>
    <m/>
    <m/>
    <m/>
    <s v="Other"/>
    <m/>
    <m/>
    <m/>
    <m/>
    <b v="1"/>
    <m/>
    <m/>
    <s v="الادوية اللازمة لنمو والغدد النخامية والدرقية"/>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Fruit (all types)"/>
    <b v="1"/>
    <m/>
    <m/>
    <b v="1"/>
    <m/>
    <m/>
    <m/>
    <m/>
    <m/>
    <m/>
    <m/>
    <n v="2"/>
    <s v="not divers"/>
    <s v="Vegetables (including leafy vegetables) Fruit (all types)"/>
    <m/>
    <m/>
    <b v="1"/>
    <b v="1"/>
    <m/>
    <m/>
    <m/>
    <m/>
    <m/>
    <m/>
    <m/>
    <n v="2"/>
    <s v="not divers"/>
    <s v="No"/>
    <s v="Should be gradual"/>
    <s v="High food prices/no money to buy Market is too far Other"/>
    <m/>
    <b v="1"/>
    <b v="1"/>
    <m/>
    <m/>
    <m/>
    <b v="1"/>
    <s v="سوء الوضع الخدمي من تعبيد للطرقات"/>
    <s v="Yes"/>
    <m/>
    <s v="Yes"/>
    <s v="Market is too far High food prices/no money to buy"/>
    <b v="1"/>
    <b v="1"/>
    <m/>
    <m/>
    <m/>
    <m/>
    <s v="Yes"/>
    <s v="Yes"/>
    <m/>
    <m/>
    <m/>
    <s v="1"/>
    <s v="1"/>
    <s v="Yes"/>
    <m/>
    <m/>
    <s v="Yes – moderate severity (slightly impacting daily activities)"/>
    <s v="Yes"/>
    <s v="Transportation issues Financial issues"/>
    <m/>
    <b v="1"/>
    <b v="1"/>
    <m/>
    <m/>
    <m/>
    <m/>
    <m/>
    <s v="No, not needed"/>
    <m/>
    <s v="Fear moodwings Family conflict"/>
    <b v="1"/>
    <m/>
    <m/>
    <b v="1"/>
    <m/>
    <m/>
    <b v="1"/>
    <m/>
    <m/>
    <m/>
    <m/>
    <m/>
    <m/>
    <m/>
    <m/>
    <m/>
    <m/>
    <m/>
    <s v="Adult Women Elderly"/>
    <b v="1"/>
    <m/>
    <m/>
    <b v="1"/>
    <s v="لا يوجد معيل لكبار السن والمرأة تقع عليها مسؤولية كبيرة من تربية وتعليم اطفالها وشغل البيت"/>
    <s v="Prayer Has professional consultation Withdrawal/Isolation"/>
    <m/>
    <m/>
    <m/>
    <b v="1"/>
    <b v="1"/>
    <m/>
    <m/>
    <m/>
    <b v="1"/>
    <m/>
    <m/>
    <s v="Stigma Security"/>
    <b v="1"/>
    <b v="1"/>
    <m/>
    <m/>
    <m/>
    <m/>
    <m/>
    <m/>
    <m/>
    <s v="Yes"/>
    <m/>
    <s v="All services are accessible"/>
    <m/>
    <m/>
    <m/>
    <m/>
    <m/>
    <b v="1"/>
    <m/>
    <m/>
    <m/>
    <s v="All services are accessible"/>
    <m/>
    <m/>
    <m/>
    <m/>
    <m/>
    <b v="1"/>
    <m/>
    <m/>
    <m/>
    <s v="No"/>
    <s v="طبيعية البيئة الاجتماعية وعادات وتقاليد"/>
    <s v="Kidnapping School dropout Child labour Begging Early marriage Physical abuse Neglect Sexual abuse Being orphaned or losing care Physical or psychological disabilities due to the war Psychological stress"/>
    <b v="1"/>
    <m/>
    <m/>
    <b v="1"/>
    <b v="1"/>
    <b v="1"/>
    <b v="1"/>
    <b v="1"/>
    <b v="1"/>
    <b v="1"/>
    <b v="1"/>
    <m/>
    <b v="1"/>
    <b v="1"/>
    <m/>
    <m/>
    <m/>
    <m/>
    <s v="عمل الطفل في الزجاج تؤذي الطفل"/>
    <s v="Siblings School teachers Community/social workers Women and Child support centers Relatives Parents"/>
    <m/>
    <b v="1"/>
    <m/>
    <b v="1"/>
    <b v="1"/>
    <b v="1"/>
    <m/>
    <b v="1"/>
    <m/>
    <b v="1"/>
    <m/>
    <m/>
    <m/>
    <m/>
    <s v="Sport activity Quraan Hand crafts Painting / re-creational activity Entertainement activities Awareness / educational activities / psychosocial support"/>
    <b v="1"/>
    <b v="1"/>
    <b v="1"/>
    <b v="1"/>
    <b v="1"/>
    <b v="1"/>
    <m/>
    <m/>
    <m/>
    <s v="Children separated from their parents Orphans living in the community"/>
    <b v="1"/>
    <m/>
    <b v="1"/>
    <m/>
    <m/>
    <m/>
    <m/>
    <s v="Yes"/>
    <m/>
    <s v="Lack of transportation Opening time not suitable for parents"/>
    <m/>
    <m/>
    <b v="1"/>
    <b v="1"/>
    <m/>
    <m/>
    <m/>
    <m/>
    <m/>
    <m/>
    <s v="No"/>
    <m/>
    <m/>
    <m/>
    <m/>
    <m/>
    <s v="No"/>
    <m/>
    <s v="uuid:c58994c5-d827-4b89-95c1-d250324225a1"/>
    <n v="73219930"/>
    <s v="c58994c5-d827-4b89-95c1-d250324225a1"/>
    <d v="2021-01-23T14:00:03"/>
    <n v="366"/>
    <m/>
    <n v="-1"/>
    <m/>
    <m/>
    <s v="202101191358"/>
    <n v="24227"/>
    <s v="nsenumerator"/>
    <n v="569832"/>
  </r>
  <r>
    <s v="2021-01-23T09:35:49.868+03:00"/>
    <s v="2021-01-23T15:57:59.426+03:00"/>
    <s v="0"/>
    <s v="فاتن الخليل"/>
    <x v="1"/>
    <m/>
    <d v="2021-01-23T00:00:00"/>
    <s v="Atma"/>
    <s v="All"/>
    <s v="Yes"/>
    <n v="30"/>
    <s v="18-30 Years"/>
    <s v="Male"/>
    <s v="Widowed"/>
    <s v="IDP"/>
    <d v="2013-08-16T00:00:00"/>
    <n v="1"/>
    <n v="0"/>
    <s v="Yes"/>
    <n v="0"/>
    <n v="1"/>
    <n v="1"/>
    <s v="2"/>
    <n v="2"/>
    <s v="4"/>
    <n v="0"/>
    <n v="4"/>
    <n v="5"/>
    <n v="0"/>
    <n v="0"/>
    <n v="1"/>
    <n v="1000"/>
    <n v="400"/>
    <n v="-600"/>
    <s v="سلة مساعدات انسانية والاب تعمل في الخياطة"/>
    <m/>
    <s v="Hospital Emergency services-ambulance Primary health care facility"/>
    <b v="1"/>
    <b v="1"/>
    <m/>
    <b v="1"/>
    <m/>
    <m/>
    <m/>
    <m/>
    <n v="60"/>
    <s v="Walking"/>
    <m/>
    <s v="Yes"/>
    <s v="عيادة طب اسنان"/>
    <s v="Inaccessible due to cost Inaccessible due to transport or other logistical reason"/>
    <m/>
    <m/>
    <m/>
    <b v="1"/>
    <m/>
    <b v="1"/>
    <m/>
    <m/>
    <m/>
    <m/>
    <m/>
    <s v="Yes"/>
    <s v="Yes"/>
    <s v="توعية عن فيروس كورونا واهمية الحجر والتباعد في حالة الاصابة"/>
    <s v="No"/>
    <m/>
    <s v="Yes"/>
    <s v="Yes"/>
    <m/>
    <s v="Yes"/>
    <s v="Yes"/>
    <m/>
    <m/>
    <m/>
    <m/>
    <m/>
    <m/>
    <m/>
    <m/>
    <m/>
    <m/>
    <m/>
    <s v="Drugs are mostly available"/>
    <m/>
    <m/>
    <m/>
    <m/>
    <m/>
    <m/>
    <b v="1"/>
    <m/>
    <s v="Yes"/>
    <m/>
    <m/>
    <m/>
    <m/>
    <m/>
    <m/>
    <m/>
    <m/>
    <m/>
    <s v="Hospital for normal delivery Hospital for surgery/ C-section At home with traditional midwife or non-professional"/>
    <m/>
    <m/>
    <b v="1"/>
    <m/>
    <m/>
    <b v="1"/>
    <b v="1"/>
    <m/>
    <m/>
    <m/>
    <s v="Sudden delivery"/>
    <m/>
    <m/>
    <m/>
    <m/>
    <m/>
    <m/>
    <m/>
    <m/>
    <m/>
    <m/>
    <m/>
    <m/>
    <s v="Yes – I have"/>
    <s v="One Time"/>
    <m/>
    <m/>
    <s v="Cereals or tubers (maize, porridge, rice, pasta, bread, rice, bulger, frikeh, kaak, pasta, indomy (noodles), manakish, thick grain-based porridge, potatoes, etc) Oil/Fat (oils, fats, butter, ghee etc)"/>
    <b v="1"/>
    <m/>
    <m/>
    <m/>
    <m/>
    <m/>
    <m/>
    <m/>
    <m/>
    <b v="1"/>
    <m/>
    <n v="2"/>
    <s v="not divers"/>
    <s v="Legumes and nuts e.g. hommos, fouls, beans, chick peas, lentils Vegetables (including leafy vegetables) Milk and Milk Products (milk, yoghurt, cheese, etc)"/>
    <m/>
    <b v="1"/>
    <b v="1"/>
    <m/>
    <m/>
    <m/>
    <b v="1"/>
    <m/>
    <m/>
    <m/>
    <m/>
    <n v="3"/>
    <s v="not divers"/>
    <s v="Yes"/>
    <m/>
    <s v="High food prices/no money to buy Market is too far"/>
    <m/>
    <b v="1"/>
    <b v="1"/>
    <m/>
    <m/>
    <m/>
    <m/>
    <m/>
    <s v="Yes"/>
    <m/>
    <s v="Yes"/>
    <s v="High food prices/no money to buy Market is too far"/>
    <b v="1"/>
    <b v="1"/>
    <m/>
    <m/>
    <m/>
    <m/>
    <s v="Yes"/>
    <s v="Yes"/>
    <m/>
    <m/>
    <m/>
    <s v="1"/>
    <s v="1"/>
    <s v="No"/>
    <s v="Yes – a lot of difficulty"/>
    <s v="Yes – a lot of difficulty"/>
    <s v="Yes, - high severity (highly impacting daily activities)"/>
    <s v="Do not know"/>
    <m/>
    <m/>
    <m/>
    <m/>
    <m/>
    <m/>
    <m/>
    <m/>
    <m/>
    <s v="It is broken and need new one"/>
    <m/>
    <s v="Fear moodwings Econimic Changes in Appetite Problems sleeping"/>
    <b v="1"/>
    <m/>
    <m/>
    <b v="1"/>
    <b v="1"/>
    <m/>
    <m/>
    <b v="1"/>
    <m/>
    <b v="1"/>
    <m/>
    <m/>
    <m/>
    <m/>
    <m/>
    <m/>
    <m/>
    <m/>
    <s v="Adult Women Children"/>
    <b v="1"/>
    <m/>
    <b v="1"/>
    <m/>
    <s v="الفئة الاضعف بالمجتمع"/>
    <s v="Has professional consultation Prayer Withdrawal/Isolation"/>
    <m/>
    <m/>
    <m/>
    <b v="1"/>
    <b v="1"/>
    <m/>
    <m/>
    <m/>
    <b v="1"/>
    <m/>
    <m/>
    <s v="Stigma"/>
    <b v="1"/>
    <m/>
    <m/>
    <m/>
    <m/>
    <m/>
    <m/>
    <m/>
    <m/>
    <s v="Yes"/>
    <m/>
    <s v="Skills building services Educational services"/>
    <m/>
    <b v="1"/>
    <b v="1"/>
    <m/>
    <m/>
    <m/>
    <m/>
    <m/>
    <m/>
    <s v="Skills building services Extracurricular activities/women &amp; girls centers"/>
    <m/>
    <m/>
    <b v="1"/>
    <b v="1"/>
    <m/>
    <m/>
    <m/>
    <m/>
    <s v="due to cultural factors / Father or husband does not allow them"/>
    <s v="No"/>
    <s v="الخوف من الخطف وقلة الامان وبعد المسافة وقلة المواصلات"/>
    <s v="Kidnapping School dropout Child labour Begging Early marriage Physical abuse Neglect"/>
    <b v="1"/>
    <m/>
    <m/>
    <b v="1"/>
    <b v="1"/>
    <b v="1"/>
    <b v="1"/>
    <b v="1"/>
    <b v="1"/>
    <m/>
    <m/>
    <m/>
    <m/>
    <m/>
    <m/>
    <m/>
    <m/>
    <m/>
    <s v="عمل الطفل في تجميع الاشياء البلاستيكية وجمعها"/>
    <s v="Siblings Relatives Community/social workers Women and Child support centers"/>
    <m/>
    <b v="1"/>
    <m/>
    <m/>
    <m/>
    <b v="1"/>
    <m/>
    <b v="1"/>
    <m/>
    <b v="1"/>
    <m/>
    <m/>
    <m/>
    <m/>
    <s v="Quraan Sport activity Hand crafts Painting / re-creational activity Awareness / educational activities / psychosocial support"/>
    <b v="1"/>
    <b v="1"/>
    <b v="1"/>
    <b v="1"/>
    <b v="1"/>
    <m/>
    <m/>
    <m/>
    <m/>
    <s v="Children separated from their parents Children who have been associated with fighting forces Child-headed households"/>
    <b v="1"/>
    <m/>
    <m/>
    <b v="1"/>
    <b v="1"/>
    <m/>
    <m/>
    <s v="No"/>
    <s v="Children work to support their families"/>
    <s v="Lack of awareness Lack of transportation"/>
    <b v="1"/>
    <m/>
    <b v="1"/>
    <m/>
    <m/>
    <m/>
    <m/>
    <m/>
    <m/>
    <m/>
    <s v="No"/>
    <m/>
    <m/>
    <m/>
    <m/>
    <m/>
    <s v="No"/>
    <m/>
    <s v="uuid:746e5f57-edde-4d13-ad90-43a51321c7ff"/>
    <n v="73219931"/>
    <s v="746e5f57-edde-4d13-ad90-43a51321c7ff"/>
    <d v="2021-01-23T14:00:04"/>
    <n v="367"/>
    <m/>
    <n v="-1"/>
    <m/>
    <m/>
    <s v="202101191358"/>
    <n v="22930"/>
    <s v="nsenumerator"/>
    <n v="569832"/>
  </r>
  <r>
    <s v="2021-01-23T10:16:53.017+03:00"/>
    <s v="2021-01-23T15:58:40.105+03:00"/>
    <s v="0"/>
    <s v="فاتن الخليل"/>
    <x v="1"/>
    <m/>
    <d v="2021-01-23T00:00:00"/>
    <s v="Atma"/>
    <s v="All"/>
    <s v="Yes"/>
    <n v="20"/>
    <s v="18-30 Years"/>
    <s v="Female"/>
    <s v="Married"/>
    <s v="IDP"/>
    <d v="2018-08-15T00:00:00"/>
    <n v="1"/>
    <n v="2"/>
    <s v="Yes"/>
    <n v="0"/>
    <n v="2"/>
    <n v="1"/>
    <s v="3"/>
    <n v="0"/>
    <s v="3"/>
    <n v="0"/>
    <n v="3"/>
    <n v="7"/>
    <n v="2"/>
    <n v="1"/>
    <n v="1"/>
    <n v="1500"/>
    <n v="500"/>
    <n v="-1000"/>
    <s v="سلة مساعدات اغاثية والاب يعمل في محل حلويات كعامل"/>
    <m/>
    <s v="Hospital Primary health care facility Emergency services-ambulance"/>
    <b v="1"/>
    <b v="1"/>
    <m/>
    <b v="1"/>
    <m/>
    <m/>
    <m/>
    <m/>
    <n v="25"/>
    <s v="Walking"/>
    <m/>
    <s v="Yes"/>
    <s v="المسن بحاجة الي ادوية خاصة لانه يعاني من احتشاء دماغ"/>
    <s v="Some types of medicines are not available in the market Inaccessible due to cost"/>
    <b v="1"/>
    <m/>
    <m/>
    <b v="1"/>
    <m/>
    <m/>
    <m/>
    <m/>
    <m/>
    <m/>
    <m/>
    <s v="Yes"/>
    <s v="Yes"/>
    <s v="توعية عن فيروس كورونا والحفاظ على التباعد وأهمية الحجر الصحي في حال الاصابة مع أخذ تدابير الوقاية"/>
    <s v="No"/>
    <m/>
    <s v="Yes"/>
    <s v="Yes"/>
    <m/>
    <s v="Yes"/>
    <s v="Yes"/>
    <m/>
    <m/>
    <m/>
    <m/>
    <m/>
    <m/>
    <m/>
    <m/>
    <m/>
    <m/>
    <m/>
    <s v="Other"/>
    <m/>
    <m/>
    <m/>
    <m/>
    <b v="1"/>
    <m/>
    <m/>
    <s v="ادوية لمرض احتشاء الدماغ وقصر الاوتار وتليف اسفل الدماغ"/>
    <s v="Yes"/>
    <m/>
    <m/>
    <m/>
    <m/>
    <m/>
    <m/>
    <m/>
    <m/>
    <m/>
    <s v="Hospital for surgery/ C-section Hospital for normal delivery"/>
    <m/>
    <m/>
    <m/>
    <m/>
    <m/>
    <b v="1"/>
    <b v="1"/>
    <m/>
    <m/>
    <m/>
    <m/>
    <m/>
    <m/>
    <m/>
    <m/>
    <m/>
    <m/>
    <m/>
    <m/>
    <m/>
    <m/>
    <m/>
    <m/>
    <s v="Yes – I have"/>
    <s v="One Time"/>
    <m/>
    <m/>
    <s v="Legumes and nuts e.g. hommos, fouls, beans, chick peas, lentils Milk and Milk Products (milk, yoghurt, cheese, etc) Oil/Fat (oils, fats, butter, ghee etc)"/>
    <m/>
    <b v="1"/>
    <m/>
    <m/>
    <m/>
    <m/>
    <b v="1"/>
    <m/>
    <m/>
    <b v="1"/>
    <m/>
    <n v="3"/>
    <s v="not divers"/>
    <s v="Legumes and nuts e.g. hommos, fouls, beans, chick peas, lentils Milk and Milk Products (milk, yoghurt, cheese, etc)"/>
    <m/>
    <b v="1"/>
    <m/>
    <m/>
    <m/>
    <m/>
    <b v="1"/>
    <m/>
    <m/>
    <m/>
    <m/>
    <n v="2"/>
    <s v="not divers"/>
    <s v="No"/>
    <s v="To avoid illness"/>
    <s v="High food prices/no money to buy Child will not eat certain foods"/>
    <m/>
    <b v="1"/>
    <m/>
    <m/>
    <m/>
    <b v="1"/>
    <m/>
    <m/>
    <s v="Yes"/>
    <m/>
    <s v="Yes"/>
    <s v="High food prices/no money to buy"/>
    <b v="1"/>
    <m/>
    <m/>
    <m/>
    <m/>
    <m/>
    <s v="No – my children don't need this"/>
    <s v="No"/>
    <m/>
    <m/>
    <m/>
    <s v="2"/>
    <s v="1"/>
    <s v="Yes"/>
    <m/>
    <m/>
    <s v="Yes, - high severity (highly impacting daily activities)"/>
    <s v="Yes"/>
    <s v="Financial issues Transportation issues"/>
    <m/>
    <b v="1"/>
    <b v="1"/>
    <m/>
    <m/>
    <m/>
    <m/>
    <m/>
    <s v="No, but we need one"/>
    <m/>
    <s v="Anger Sadness Econimic Changes in Appetite Inability to carry out work or daily tasks"/>
    <m/>
    <b v="1"/>
    <b v="1"/>
    <m/>
    <b v="1"/>
    <m/>
    <m/>
    <b v="1"/>
    <m/>
    <m/>
    <m/>
    <b v="1"/>
    <m/>
    <m/>
    <m/>
    <m/>
    <m/>
    <m/>
    <s v="Adult Women Elderly"/>
    <b v="1"/>
    <m/>
    <m/>
    <b v="1"/>
    <s v="لانن الفئة الاضعف بالمجتمع.. لا يوجد معيل لكبار السن"/>
    <s v="Prayer Withdrawal/Isolation Has professional consultation"/>
    <m/>
    <m/>
    <m/>
    <b v="1"/>
    <b v="1"/>
    <m/>
    <m/>
    <m/>
    <b v="1"/>
    <m/>
    <m/>
    <s v="Stigma"/>
    <b v="1"/>
    <m/>
    <m/>
    <m/>
    <m/>
    <m/>
    <m/>
    <m/>
    <m/>
    <s v="Yes"/>
    <m/>
    <s v="Educational services Skills building services Extracurricular activities/women &amp; girls centers"/>
    <m/>
    <b v="1"/>
    <b v="1"/>
    <b v="1"/>
    <m/>
    <m/>
    <m/>
    <m/>
    <s v="Due to lack of free time"/>
    <s v="All services are accessible"/>
    <m/>
    <m/>
    <m/>
    <m/>
    <m/>
    <b v="1"/>
    <m/>
    <m/>
    <m/>
    <s v="No"/>
    <s v="عدم توفر الامان"/>
    <s v="Desire to join armed groups Early marriage Physical abuse Being orphaned or losing care Physical or psychological disabilities due to the war Psychological stress"/>
    <m/>
    <m/>
    <b v="1"/>
    <m/>
    <m/>
    <m/>
    <b v="1"/>
    <b v="1"/>
    <m/>
    <m/>
    <b v="1"/>
    <m/>
    <b v="1"/>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b v="1"/>
    <b v="1"/>
    <m/>
    <m/>
    <m/>
    <m/>
    <m/>
    <s v="Yes"/>
    <m/>
    <s v="Lack of transportation Other"/>
    <m/>
    <m/>
    <b v="1"/>
    <m/>
    <m/>
    <m/>
    <b v="1"/>
    <m/>
    <m/>
    <s v="سوء الوضع الخدمي من طرقات ومرافق عامة"/>
    <s v="No"/>
    <m/>
    <m/>
    <m/>
    <m/>
    <m/>
    <s v="No"/>
    <m/>
    <s v="uuid:4ec0bc96-0693-41df-a0b3-35afe24712ea"/>
    <n v="73219932"/>
    <s v="4ec0bc96-0693-41df-a0b3-35afe24712ea"/>
    <d v="2021-01-23T14:00:05"/>
    <n v="368"/>
    <m/>
    <n v="-1"/>
    <m/>
    <m/>
    <s v="202101191358"/>
    <n v="20507"/>
    <s v="nsenumerator"/>
    <n v="569832"/>
  </r>
  <r>
    <s v="2021-01-23T11:00:18.334+03:00"/>
    <s v="2021-01-23T15:59:21.291+03:00"/>
    <s v="0"/>
    <s v="فاتن الخليل"/>
    <x v="1"/>
    <m/>
    <d v="2021-01-23T00:00:00"/>
    <s v="Atma"/>
    <s v="All"/>
    <s v="Yes"/>
    <n v="40"/>
    <s v="31-50 Years"/>
    <s v="Male"/>
    <s v="Married"/>
    <s v="IDP"/>
    <d v="2015-06-15T00:00:00"/>
    <n v="1"/>
    <n v="0"/>
    <s v="Yes"/>
    <n v="1"/>
    <n v="1"/>
    <n v="0"/>
    <s v="1"/>
    <n v="1"/>
    <s v="3"/>
    <n v="1"/>
    <n v="4"/>
    <n v="6"/>
    <n v="0"/>
    <n v="1"/>
    <n v="1"/>
    <n v="1200"/>
    <n v="500"/>
    <n v="-700"/>
    <s v="سلة مساعدات انسانية والاب يعمل اعمال حرة"/>
    <m/>
    <s v="Hospital Primary health care facility Emergency services-ambulance"/>
    <b v="1"/>
    <b v="1"/>
    <m/>
    <b v="1"/>
    <m/>
    <m/>
    <m/>
    <m/>
    <n v="60"/>
    <s v="Walking"/>
    <m/>
    <s v="Yes"/>
    <s v="Do not know"/>
    <s v="Some types of medicines are not available in the market Inaccessible due to cost Inaccessible due to transport or other logistical reason"/>
    <b v="1"/>
    <m/>
    <m/>
    <b v="1"/>
    <m/>
    <b v="1"/>
    <m/>
    <m/>
    <m/>
    <m/>
    <m/>
    <s v="Yes"/>
    <s v="Yes"/>
    <s v="فيروس كورونا وكيفية الوقاية منه واخد تدابير الوقاية والحفاظ على التباعد الاجتماعي"/>
    <s v="No"/>
    <m/>
    <s v="Yes"/>
    <s v="Yes"/>
    <m/>
    <s v="Yes"/>
    <s v="Yes"/>
    <m/>
    <m/>
    <m/>
    <m/>
    <m/>
    <m/>
    <m/>
    <m/>
    <m/>
    <m/>
    <m/>
    <s v="Drugs are mostly available"/>
    <m/>
    <m/>
    <m/>
    <m/>
    <m/>
    <m/>
    <b v="1"/>
    <m/>
    <s v="Yes"/>
    <m/>
    <m/>
    <m/>
    <m/>
    <m/>
    <m/>
    <m/>
    <m/>
    <m/>
    <s v="Hospital for normal delivery Hospital for surgery/ C-section"/>
    <m/>
    <m/>
    <m/>
    <m/>
    <m/>
    <b v="1"/>
    <b v="1"/>
    <m/>
    <m/>
    <m/>
    <m/>
    <s v="No"/>
    <m/>
    <m/>
    <m/>
    <m/>
    <m/>
    <m/>
    <m/>
    <m/>
    <m/>
    <m/>
    <m/>
    <s v="Yes – I have"/>
    <s v="Regular"/>
    <s v="Weekly"/>
    <m/>
    <s v="Cereals or tubers (maize, porridge, rice, pasta, bread, rice, bulger, frikeh, kaak, pasta, indomy (noodles), manakish, thick grain-based porridge, potatoes, etc) Vegetables (including leafy vegetables) Oil/Fat (oils, fats, butter, ghee etc)"/>
    <b v="1"/>
    <m/>
    <b v="1"/>
    <m/>
    <m/>
    <m/>
    <m/>
    <m/>
    <m/>
    <b v="1"/>
    <m/>
    <n v="3"/>
    <s v="not divers"/>
    <s v="Oil/Fat (oils, fats, butter, ghee etc)"/>
    <m/>
    <m/>
    <m/>
    <m/>
    <m/>
    <m/>
    <m/>
    <m/>
    <m/>
    <b v="1"/>
    <m/>
    <n v="1"/>
    <s v="not divers"/>
    <s v="No"/>
    <s v="Should be gradual"/>
    <s v="High food prices/no money to buy Market is too far"/>
    <m/>
    <b v="1"/>
    <b v="1"/>
    <m/>
    <m/>
    <m/>
    <m/>
    <m/>
    <s v="Yes"/>
    <m/>
    <s v="Yes"/>
    <s v="High food prices/no money to buy Market is too far"/>
    <b v="1"/>
    <b v="1"/>
    <m/>
    <m/>
    <m/>
    <m/>
    <s v="Yes"/>
    <s v="Yes"/>
    <s v="No"/>
    <m/>
    <m/>
    <s v="1"/>
    <s v="1"/>
    <s v="No"/>
    <s v="No - no difficulty"/>
    <s v="No - no difficulty"/>
    <m/>
    <m/>
    <m/>
    <m/>
    <m/>
    <m/>
    <m/>
    <m/>
    <m/>
    <m/>
    <m/>
    <m/>
    <m/>
    <s v="Anger moodwings Family conflict Problems Concentrating"/>
    <m/>
    <b v="1"/>
    <m/>
    <b v="1"/>
    <m/>
    <m/>
    <b v="1"/>
    <m/>
    <m/>
    <m/>
    <m/>
    <m/>
    <b v="1"/>
    <m/>
    <m/>
    <m/>
    <m/>
    <m/>
    <s v="Adult Women Adult Men Children"/>
    <b v="1"/>
    <b v="1"/>
    <b v="1"/>
    <m/>
    <s v="الفئة الاضعف في المجتمع وتقع على عاتقهم مسؤولية كبيرة من ناحية تآمين دخل للاسرة"/>
    <s v="Speaking to a friend Prayer Has professional consultation"/>
    <m/>
    <b v="1"/>
    <m/>
    <b v="1"/>
    <b v="1"/>
    <m/>
    <m/>
    <m/>
    <m/>
    <m/>
    <m/>
    <s v="Stigma"/>
    <b v="1"/>
    <m/>
    <m/>
    <m/>
    <m/>
    <m/>
    <m/>
    <m/>
    <m/>
    <s v="Yes"/>
    <m/>
    <s v="Educational services Extracurricular activities/women &amp; girls centers"/>
    <m/>
    <b v="1"/>
    <m/>
    <b v="1"/>
    <m/>
    <m/>
    <m/>
    <m/>
    <s v="Due to cultral factors / husband doesn’t allow them "/>
    <s v="Educational services Skills building services Health services"/>
    <b v="1"/>
    <b v="1"/>
    <b v="1"/>
    <m/>
    <m/>
    <m/>
    <m/>
    <m/>
    <s v="due to cultural factors / Father or husband does not allow them"/>
    <s v="No"/>
    <s v="مافي آمان وخوف من الخطف"/>
    <s v="Kidnapping Desire to join armed groups School dropout Early marriage Physical abuse Psychological stress"/>
    <b v="1"/>
    <m/>
    <b v="1"/>
    <b v="1"/>
    <m/>
    <m/>
    <b v="1"/>
    <b v="1"/>
    <m/>
    <m/>
    <m/>
    <m/>
    <m/>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b v="1"/>
    <b v="1"/>
    <b v="1"/>
    <m/>
    <m/>
    <m/>
    <m/>
    <s v="Yes"/>
    <m/>
    <s v="Lack of transportation Opening time not suitable for parents"/>
    <m/>
    <m/>
    <b v="1"/>
    <b v="1"/>
    <m/>
    <m/>
    <m/>
    <m/>
    <m/>
    <m/>
    <s v="No"/>
    <m/>
    <m/>
    <s v="No"/>
    <m/>
    <m/>
    <s v="No"/>
    <m/>
    <s v="uuid:b24221c4-6cec-4015-95c6-b799831fe773"/>
    <n v="73219934"/>
    <s v="b24221c4-6cec-4015-95c6-b799831fe773"/>
    <d v="2021-01-23T14:00:05"/>
    <n v="369"/>
    <m/>
    <n v="-1"/>
    <m/>
    <m/>
    <s v="202101191358"/>
    <n v="17943"/>
    <s v="nsenumerator"/>
    <n v="569832"/>
  </r>
  <r>
    <s v="2021-01-23T11:49:38.213+03:00"/>
    <s v="2021-01-23T15:59:52.628+03:00"/>
    <s v="0"/>
    <s v="فاتن الخليل"/>
    <x v="1"/>
    <m/>
    <d v="2021-01-23T00:00:00"/>
    <s v="Atma"/>
    <s v="All"/>
    <s v="Yes"/>
    <n v="35"/>
    <s v="31-50 Years"/>
    <s v="Female"/>
    <s v="Married"/>
    <s v="IDP"/>
    <d v="2014-03-25T00:00:00"/>
    <n v="1"/>
    <n v="1"/>
    <s v="Yes"/>
    <n v="0"/>
    <n v="1"/>
    <n v="1"/>
    <s v="2"/>
    <n v="1"/>
    <s v="3"/>
    <n v="0"/>
    <n v="3"/>
    <n v="6"/>
    <n v="1"/>
    <n v="0"/>
    <n v="1"/>
    <n v="1500"/>
    <n v="500"/>
    <n v="-1000"/>
    <s v="الاب عامل وسلة مساعدات انسانية"/>
    <m/>
    <s v="Hospital Primary health care facility Emergency services-ambulance"/>
    <b v="1"/>
    <b v="1"/>
    <m/>
    <b v="1"/>
    <m/>
    <m/>
    <m/>
    <m/>
    <n v="50"/>
    <s v="Walking"/>
    <m/>
    <s v="Yes"/>
    <s v="Do not know"/>
    <s v="Inaccessible due to transport or other logistical reason Other, specify"/>
    <m/>
    <m/>
    <m/>
    <m/>
    <m/>
    <b v="1"/>
    <m/>
    <b v="1"/>
    <m/>
    <m/>
    <s v="سوء الوضع الخدمي من تعبيد للطرقات"/>
    <s v="Yes"/>
    <s v="Yes"/>
    <s v="الحفاظ على  التباعد في ظل انتشار فيروس كورونا واهمية التزام الحجر الصحي في حالة الاصابة"/>
    <s v="No"/>
    <m/>
    <s v="Yes"/>
    <s v="Yes"/>
    <m/>
    <s v="Yes"/>
    <s v="Yes"/>
    <m/>
    <m/>
    <m/>
    <m/>
    <m/>
    <m/>
    <m/>
    <m/>
    <m/>
    <m/>
    <m/>
    <s v="Other"/>
    <m/>
    <m/>
    <m/>
    <m/>
    <b v="1"/>
    <m/>
    <m/>
    <s v="ادوية النمو وتحاليل الغدد النخامية والدرقية"/>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Milk and Milk Products (milk, yoghurt, cheese, etc) Oil/Fat (oils, fats, butter, ghee etc)"/>
    <b v="1"/>
    <m/>
    <m/>
    <m/>
    <m/>
    <m/>
    <b v="1"/>
    <m/>
    <m/>
    <b v="1"/>
    <m/>
    <n v="3"/>
    <s v="not divers"/>
    <s v="Oil/Fat (oils, fats, butter, ghee etc) Vegetables (including leafy vegetables) Cereals or tubers (maize, porridge, rice, pasta, bread, rice, bulger, frikeh, kaak, pasta, indomy (noodles), manakish, thick grain-based porridge, potatoes, etc)"/>
    <b v="1"/>
    <m/>
    <b v="1"/>
    <m/>
    <m/>
    <m/>
    <m/>
    <m/>
    <m/>
    <b v="1"/>
    <m/>
    <n v="3"/>
    <s v="not divers"/>
    <s v="Yes"/>
    <m/>
    <s v="High food prices/no money to buy Market is too far"/>
    <m/>
    <b v="1"/>
    <b v="1"/>
    <m/>
    <m/>
    <m/>
    <m/>
    <m/>
    <s v="Yes"/>
    <m/>
    <s v="Yes"/>
    <s v="High food prices/no money to buy Market is too far"/>
    <b v="1"/>
    <b v="1"/>
    <m/>
    <m/>
    <m/>
    <m/>
    <s v="Yes"/>
    <s v="Yes"/>
    <m/>
    <m/>
    <m/>
    <s v="1"/>
    <s v="1"/>
    <s v="No"/>
    <s v="No - no difficulty"/>
    <s v="No - no difficulty"/>
    <m/>
    <m/>
    <m/>
    <m/>
    <m/>
    <m/>
    <m/>
    <m/>
    <m/>
    <m/>
    <m/>
    <m/>
    <m/>
    <s v="Fear Family conflict Changes in Appetite Problems sleeping Conflict within community Problems Concentrating"/>
    <b v="1"/>
    <m/>
    <m/>
    <m/>
    <m/>
    <m/>
    <b v="1"/>
    <b v="1"/>
    <m/>
    <b v="1"/>
    <b v="1"/>
    <m/>
    <b v="1"/>
    <m/>
    <m/>
    <m/>
    <m/>
    <m/>
    <s v="Adult Women Children"/>
    <b v="1"/>
    <m/>
    <b v="1"/>
    <m/>
    <s v="الفئة الاضعف في المجتمع تقع على عاتق المرأة تحمل مسؤولية كبيرة من تربية والتعليم الاطفال في ظروف معيشية سيئة"/>
    <s v="Speaking to a friend Prayer Withdrawal/Isolation"/>
    <m/>
    <b v="1"/>
    <m/>
    <b v="1"/>
    <m/>
    <m/>
    <m/>
    <m/>
    <b v="1"/>
    <m/>
    <m/>
    <s v="Stigma"/>
    <b v="1"/>
    <m/>
    <m/>
    <m/>
    <m/>
    <m/>
    <m/>
    <m/>
    <m/>
    <s v="Yes"/>
    <m/>
    <s v="Educational services Skills building services Extracurricular activities/women &amp; girls centers"/>
    <m/>
    <b v="1"/>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خوف من الخطف وقلة الآمان"/>
    <s v="Kidnapping Hired by armed groups Desire to join armed groups School dropout Child labour Early marriage Begging Physical abuse Neglect Sexual abuse Being orphaned or losing care Physical or psychological disabilities due to the war Psychological stress"/>
    <b v="1"/>
    <b v="1"/>
    <b v="1"/>
    <b v="1"/>
    <b v="1"/>
    <b v="1"/>
    <b v="1"/>
    <b v="1"/>
    <b v="1"/>
    <b v="1"/>
    <b v="1"/>
    <m/>
    <b v="1"/>
    <b v="1"/>
    <m/>
    <m/>
    <m/>
    <m/>
    <s v="العمل الشاق وحمل  الاوزان الثقيلة تضر بصحة الطفل"/>
    <s v="Relatives Community/social workers School teachers Women and Child support centers"/>
    <m/>
    <m/>
    <m/>
    <b v="1"/>
    <m/>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s v="No"/>
    <s v="Children work to support their families"/>
    <s v="Lack of transportation Opening time not suitable for parents Lack of awareness"/>
    <b v="1"/>
    <m/>
    <b v="1"/>
    <b v="1"/>
    <m/>
    <m/>
    <m/>
    <m/>
    <m/>
    <m/>
    <s v="No"/>
    <m/>
    <m/>
    <m/>
    <m/>
    <m/>
    <s v="Yes"/>
    <s v="عمل الطفل في الحدادة لمساعدة الاسرة"/>
    <s v="uuid:d56d9994-d5f3-4817-9861-eccc4f2db881"/>
    <n v="73219935"/>
    <s v="d56d9994-d5f3-4817-9861-eccc4f2db881"/>
    <d v="2021-01-23T14:00:06"/>
    <n v="370"/>
    <m/>
    <n v="-1"/>
    <m/>
    <m/>
    <s v="202101191358"/>
    <n v="15014"/>
    <s v="nsenumerator"/>
    <n v="569832"/>
  </r>
  <r>
    <s v="2021-01-23T13:11:03.296+03:00"/>
    <s v="2021-01-23T16:00:23.189+03:00"/>
    <s v="0"/>
    <s v="فاتن الخليل"/>
    <x v="1"/>
    <m/>
    <d v="2021-01-23T00:00:00"/>
    <s v="Atma"/>
    <s v="All"/>
    <s v="Yes"/>
    <n v="32"/>
    <s v="31-50 Years"/>
    <s v="Male"/>
    <s v="Married"/>
    <s v="Host"/>
    <m/>
    <n v="1"/>
    <n v="1"/>
    <s v="Yes"/>
    <n v="1"/>
    <n v="0"/>
    <n v="2"/>
    <s v="2"/>
    <n v="0"/>
    <s v="3"/>
    <n v="1"/>
    <n v="4"/>
    <n v="7"/>
    <n v="1"/>
    <n v="0"/>
    <n v="1"/>
    <n v="1700"/>
    <n v="500"/>
    <n v="-1200"/>
    <s v="رب الاسرة يعمل في محل تجاري لبيع المنظفات"/>
    <m/>
    <s v="Hospital Emergency services-ambulance Primary health care facility"/>
    <b v="1"/>
    <b v="1"/>
    <m/>
    <b v="1"/>
    <m/>
    <m/>
    <m/>
    <m/>
    <n v="20"/>
    <s v="Public transit"/>
    <m/>
    <s v="Yes"/>
    <s v="Do not know"/>
    <s v="There are no significant difficulties"/>
    <m/>
    <m/>
    <m/>
    <m/>
    <m/>
    <m/>
    <m/>
    <m/>
    <m/>
    <b v="1"/>
    <m/>
    <s v="No"/>
    <m/>
    <m/>
    <m/>
    <m/>
    <s v="Yes"/>
    <s v="Yes"/>
    <m/>
    <s v="Yes"/>
    <s v="Yes"/>
    <m/>
    <m/>
    <m/>
    <m/>
    <m/>
    <m/>
    <m/>
    <m/>
    <m/>
    <m/>
    <m/>
    <s v="Drugs are mostly available"/>
    <m/>
    <m/>
    <m/>
    <m/>
    <m/>
    <m/>
    <b v="1"/>
    <m/>
    <s v="Yes"/>
    <m/>
    <m/>
    <m/>
    <m/>
    <m/>
    <m/>
    <m/>
    <m/>
    <m/>
    <s v="At private primary health care centre/hospital Hospital for normal delivery Hospital for surgery/ C-section"/>
    <m/>
    <m/>
    <m/>
    <m/>
    <b v="1"/>
    <b v="1"/>
    <b v="1"/>
    <m/>
    <m/>
    <m/>
    <m/>
    <s v="Yes"/>
    <s v="Not enough milk Child refused breast Breast problems"/>
    <m/>
    <m/>
    <b v="1"/>
    <b v="1"/>
    <b v="1"/>
    <m/>
    <m/>
    <m/>
    <m/>
    <m/>
    <s v="No – there is nothing like this in my community"/>
    <m/>
    <m/>
    <m/>
    <s v="Cereals or tubers (maize, porridge, rice, pasta, bread, rice, bulger, frikeh, kaak, pasta, indomy (noodles), manakish, thick grain-based porridge, potatoes, etc) Vegetables (including leafy vegetables) Oil/Fat (oils, fats, butter, ghee etc)"/>
    <b v="1"/>
    <m/>
    <b v="1"/>
    <m/>
    <m/>
    <m/>
    <m/>
    <m/>
    <m/>
    <b v="1"/>
    <m/>
    <n v="3"/>
    <s v="not divers"/>
    <s v="Legumes and nuts e.g. hommos, fouls, beans, chick peas, lentils Fruit (all types) Oil/Fat (oils, fats, butter, ghee etc) Milk and Milk Products (milk, yoghurt, cheese, etc)"/>
    <m/>
    <b v="1"/>
    <m/>
    <b v="1"/>
    <m/>
    <m/>
    <b v="1"/>
    <m/>
    <m/>
    <b v="1"/>
    <m/>
    <n v="4"/>
    <s v="diverse"/>
    <s v="Yes"/>
    <m/>
    <s v="High food prices/no money to buy"/>
    <m/>
    <b v="1"/>
    <m/>
    <m/>
    <m/>
    <m/>
    <m/>
    <m/>
    <s v="Yes"/>
    <m/>
    <s v="Yes"/>
    <s v="High food prices/no money to buy"/>
    <b v="1"/>
    <m/>
    <m/>
    <m/>
    <m/>
    <m/>
    <s v="No – this service is not available"/>
    <s v="No"/>
    <s v="No"/>
    <m/>
    <m/>
    <s v="0"/>
    <s v="1"/>
    <s v="No"/>
    <s v="No - no difficulty"/>
    <s v="No - no difficulty"/>
    <m/>
    <m/>
    <m/>
    <m/>
    <m/>
    <m/>
    <m/>
    <m/>
    <m/>
    <m/>
    <m/>
    <m/>
    <m/>
    <s v="Fear Sadness Changes in Appetite Problems sleeping Problems Concentrating"/>
    <b v="1"/>
    <m/>
    <b v="1"/>
    <m/>
    <m/>
    <m/>
    <m/>
    <b v="1"/>
    <m/>
    <b v="1"/>
    <m/>
    <m/>
    <b v="1"/>
    <m/>
    <m/>
    <m/>
    <m/>
    <m/>
    <s v="Adult Men Children"/>
    <m/>
    <b v="1"/>
    <b v="1"/>
    <m/>
    <s v="تحمل مسؤولية كبيرة في تآمين دخل للاسرة في ضل ارتفاع الاسعار والغلاء"/>
    <s v="Exercise Prayer Speaking to a friend"/>
    <m/>
    <b v="1"/>
    <b v="1"/>
    <b v="1"/>
    <m/>
    <m/>
    <m/>
    <m/>
    <m/>
    <m/>
    <m/>
    <s v="Stigma"/>
    <b v="1"/>
    <m/>
    <m/>
    <m/>
    <m/>
    <m/>
    <m/>
    <m/>
    <m/>
    <s v="Yes"/>
    <m/>
    <s v="All services are accessible"/>
    <m/>
    <m/>
    <m/>
    <m/>
    <m/>
    <b v="1"/>
    <m/>
    <m/>
    <m/>
    <s v="All services are accessible"/>
    <m/>
    <m/>
    <m/>
    <m/>
    <m/>
    <b v="1"/>
    <m/>
    <m/>
    <m/>
    <s v="No"/>
    <s v="مافي آمان الخوف من الخطف"/>
    <s v="Kidnapping School dropout Early marriage Physical abuse Neglect Sexual abuse Being orphaned or losing care Physical or psychological disabilities due to the war Psychological stress Begging"/>
    <b v="1"/>
    <m/>
    <m/>
    <b v="1"/>
    <m/>
    <b v="1"/>
    <b v="1"/>
    <b v="1"/>
    <b v="1"/>
    <b v="1"/>
    <b v="1"/>
    <m/>
    <b v="1"/>
    <b v="1"/>
    <m/>
    <m/>
    <m/>
    <m/>
    <m/>
    <s v="Siblings School teachers Parents Relatives"/>
    <m/>
    <b v="1"/>
    <m/>
    <b v="1"/>
    <b v="1"/>
    <b v="1"/>
    <m/>
    <m/>
    <m/>
    <m/>
    <m/>
    <m/>
    <m/>
    <m/>
    <s v="Sport activity Quraan Hand crafts Painting / re-creational activity Awareness / educational activities / psychosocial support Entertainement activities"/>
    <b v="1"/>
    <b v="1"/>
    <b v="1"/>
    <b v="1"/>
    <b v="1"/>
    <b v="1"/>
    <m/>
    <m/>
    <m/>
    <s v="Children separated from their parents Orphans living in the community"/>
    <b v="1"/>
    <m/>
    <b v="1"/>
    <m/>
    <m/>
    <m/>
    <m/>
    <s v="Yes"/>
    <m/>
    <s v="No barriers"/>
    <m/>
    <m/>
    <m/>
    <m/>
    <m/>
    <m/>
    <m/>
    <m/>
    <b v="1"/>
    <m/>
    <s v="No"/>
    <m/>
    <m/>
    <s v="No"/>
    <m/>
    <m/>
    <s v="No"/>
    <m/>
    <s v="uuid:254513a6-a6e3-47bc-a010-755d5fe479a2"/>
    <n v="73219936"/>
    <s v="254513a6-a6e3-47bc-a010-755d5fe479a2"/>
    <d v="2021-01-23T14:00:07"/>
    <n v="371"/>
    <m/>
    <n v="-1"/>
    <m/>
    <m/>
    <s v="202101191358"/>
    <n v="10160"/>
    <s v="nsenumerator"/>
    <n v="569832"/>
  </r>
  <r>
    <s v="2021-01-23T09:28:50.480+03:00"/>
    <s v="2021-01-23T10:11:11.653+03:00"/>
    <m/>
    <s v="Hanan Alkhder "/>
    <x v="1"/>
    <m/>
    <d v="2021-01-23T00:00:00"/>
    <s v="Atma"/>
    <s v="All"/>
    <s v="Yes"/>
    <n v="33"/>
    <s v="31-50 Years"/>
    <s v="Female"/>
    <s v="Married"/>
    <s v="IDP"/>
    <d v="2013-07-12T00:00:00"/>
    <n v="0"/>
    <n v="0"/>
    <s v="Yes"/>
    <n v="0"/>
    <n v="0"/>
    <n v="3"/>
    <s v="3"/>
    <n v="1"/>
    <s v="4"/>
    <n v="1"/>
    <n v="5"/>
    <n v="7"/>
    <n v="0"/>
    <n v="0"/>
    <n v="1"/>
    <n v="2000"/>
    <n v="900"/>
    <n v="-1100"/>
    <s v="عامل صحية "/>
    <m/>
    <s v="Hospital Primary health care facility Specialist services Emergency services-ambulance"/>
    <b v="1"/>
    <b v="1"/>
    <b v="1"/>
    <b v="1"/>
    <m/>
    <m/>
    <m/>
    <m/>
    <n v="25"/>
    <s v="Walking"/>
    <m/>
    <s v="Yes"/>
    <s v="Do not know"/>
    <s v="Inaccessible due to cost"/>
    <m/>
    <m/>
    <m/>
    <b v="1"/>
    <m/>
    <m/>
    <m/>
    <m/>
    <m/>
    <m/>
    <m/>
    <s v="Yes"/>
    <s v="Yes"/>
    <s v="جلسات توعية بخصوص التغذية والصحة - جلسات توعية بخصوص كورونا "/>
    <s v="No"/>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Eggs"/>
    <b v="1"/>
    <m/>
    <b v="1"/>
    <m/>
    <m/>
    <m/>
    <m/>
    <b v="1"/>
    <m/>
    <m/>
    <m/>
    <n v="3"/>
    <s v="not divers"/>
    <s v="Yes"/>
    <m/>
    <s v="High food prices/no money to buy"/>
    <m/>
    <b v="1"/>
    <m/>
    <m/>
    <m/>
    <m/>
    <m/>
    <m/>
    <s v="Yes"/>
    <m/>
    <s v="No"/>
    <m/>
    <m/>
    <m/>
    <m/>
    <m/>
    <m/>
    <m/>
    <s v="No – my children don't need this"/>
    <s v="Yes"/>
    <m/>
    <m/>
    <m/>
    <s v="0"/>
    <s v="0"/>
    <s v="No"/>
    <s v="No - no difficulty"/>
    <s v="No - no difficulty"/>
    <m/>
    <m/>
    <m/>
    <m/>
    <m/>
    <m/>
    <m/>
    <m/>
    <m/>
    <m/>
    <m/>
    <m/>
    <m/>
    <s v="Fear Sadness Econimic Hopelessness Problems Concentrating"/>
    <b v="1"/>
    <m/>
    <b v="1"/>
    <m/>
    <b v="1"/>
    <m/>
    <m/>
    <m/>
    <b v="1"/>
    <m/>
    <m/>
    <m/>
    <b v="1"/>
    <m/>
    <m/>
    <m/>
    <m/>
    <m/>
    <s v="Adult Women Elderly Children"/>
    <b v="1"/>
    <m/>
    <b v="1"/>
    <b v="1"/>
    <s v="بسبب الأوضاع المعيشية القاسية داخل المخيم "/>
    <s v="Speaking to a family member Smoking Exercise Speaking to a friend"/>
    <b v="1"/>
    <b v="1"/>
    <b v="1"/>
    <m/>
    <m/>
    <m/>
    <b v="1"/>
    <m/>
    <m/>
    <m/>
    <m/>
    <s v="Stigma"/>
    <b v="1"/>
    <m/>
    <m/>
    <m/>
    <m/>
    <m/>
    <m/>
    <m/>
    <m/>
    <s v="Yes"/>
    <m/>
    <s v="Skills building services Educational services"/>
    <m/>
    <b v="1"/>
    <b v="1"/>
    <m/>
    <m/>
    <m/>
    <m/>
    <m/>
    <s v="Due to transportation issues / far distance of facilities"/>
    <s v="Health services Educational services"/>
    <b v="1"/>
    <b v="1"/>
    <m/>
    <m/>
    <m/>
    <m/>
    <m/>
    <m/>
    <s v="due to lack of security"/>
    <s v="No"/>
    <s v="بسبب العادات والتقاليد "/>
    <s v="Kidnapping Hired by armed groups School dropout Early marriage Neglect Being orphaned or losing care"/>
    <b v="1"/>
    <b v="1"/>
    <m/>
    <b v="1"/>
    <m/>
    <m/>
    <b v="1"/>
    <m/>
    <b v="1"/>
    <m/>
    <b v="1"/>
    <m/>
    <m/>
    <m/>
    <m/>
    <m/>
    <m/>
    <m/>
    <m/>
    <s v="Siblings Parents Relatives"/>
    <m/>
    <b v="1"/>
    <m/>
    <m/>
    <b v="1"/>
    <b v="1"/>
    <m/>
    <m/>
    <m/>
    <m/>
    <m/>
    <m/>
    <m/>
    <m/>
    <s v="Sport activity Quraan Hand crafts"/>
    <b v="1"/>
    <b v="1"/>
    <b v="1"/>
    <m/>
    <m/>
    <m/>
    <m/>
    <m/>
    <m/>
    <s v="Child-headed households"/>
    <m/>
    <m/>
    <m/>
    <b v="1"/>
    <m/>
    <m/>
    <m/>
    <s v="Yes"/>
    <m/>
    <s v="Opening time not suitable for parents"/>
    <m/>
    <m/>
    <m/>
    <b v="1"/>
    <m/>
    <m/>
    <m/>
    <m/>
    <m/>
    <m/>
    <s v="No"/>
    <m/>
    <m/>
    <s v="No"/>
    <m/>
    <m/>
    <s v="No"/>
    <m/>
    <s v="uuid:21c01011-0c49-42ce-9d09-c1cea7f27264"/>
    <n v="73219968"/>
    <s v="21c01011-0c49-42ce-9d09-c1cea7f27264"/>
    <d v="2021-01-23T14:02:11"/>
    <n v="372"/>
    <m/>
    <n v="-1"/>
    <m/>
    <m/>
    <s v="202101191358"/>
    <n v="2541"/>
    <s v="nsenumerator"/>
    <n v="569832"/>
  </r>
  <r>
    <s v="2021-01-23T10:13:50.421+03:00"/>
    <s v="2021-01-23T17:00:12.030+03:00"/>
    <s v="0"/>
    <s v="Hanan Alkhder"/>
    <x v="1"/>
    <m/>
    <d v="2021-01-23T00:00:00"/>
    <s v="Atma"/>
    <s v="All"/>
    <s v="Yes"/>
    <n v="30"/>
    <s v="18-30 Years"/>
    <s v="Female"/>
    <s v="Married"/>
    <s v="IDP"/>
    <d v="2012-05-18T00:00:00"/>
    <n v="1"/>
    <n v="0"/>
    <s v="Yes"/>
    <n v="0"/>
    <n v="1"/>
    <n v="1"/>
    <s v="2"/>
    <n v="1"/>
    <s v="3"/>
    <n v="0"/>
    <n v="3"/>
    <n v="5"/>
    <n v="0"/>
    <n v="0"/>
    <n v="1"/>
    <n v="2500"/>
    <n v="1200"/>
    <n v="-1300"/>
    <s v="يعمل رب الاسرة محاسب لدى مؤسسة"/>
    <m/>
    <s v="Hospital Primary health care facility Specialist services Emergency services-ambulance"/>
    <b v="1"/>
    <b v="1"/>
    <b v="1"/>
    <b v="1"/>
    <m/>
    <m/>
    <m/>
    <m/>
    <n v="10"/>
    <s v="Walking"/>
    <m/>
    <s v="Yes"/>
    <s v="Do not know"/>
    <s v="Inaccessible due to cost"/>
    <m/>
    <m/>
    <m/>
    <b v="1"/>
    <m/>
    <m/>
    <m/>
    <m/>
    <m/>
    <m/>
    <m/>
    <s v="No"/>
    <m/>
    <m/>
    <m/>
    <m/>
    <s v="Yes"/>
    <s v="Yes"/>
    <m/>
    <s v="Yes"/>
    <s v="Yes"/>
    <m/>
    <m/>
    <m/>
    <m/>
    <m/>
    <m/>
    <m/>
    <m/>
    <m/>
    <m/>
    <m/>
    <s v="Drugs are mostly available"/>
    <m/>
    <m/>
    <m/>
    <m/>
    <m/>
    <m/>
    <b v="1"/>
    <m/>
    <s v="Yes"/>
    <m/>
    <m/>
    <m/>
    <m/>
    <m/>
    <m/>
    <m/>
    <m/>
    <m/>
    <s v="Hospital for surgery/ C-section Hospital for normal delivery At private primary health care centre/hospital"/>
    <m/>
    <m/>
    <m/>
    <m/>
    <b v="1"/>
    <b v="1"/>
    <b v="1"/>
    <m/>
    <m/>
    <m/>
    <m/>
    <m/>
    <m/>
    <m/>
    <m/>
    <m/>
    <m/>
    <m/>
    <m/>
    <m/>
    <m/>
    <m/>
    <m/>
    <s v="Yes – someone in my household has"/>
    <s v="Regular"/>
    <s v="Monthly"/>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Yes"/>
    <s v="Yes"/>
    <m/>
    <m/>
    <m/>
    <s v="1"/>
    <s v="1"/>
    <s v="No"/>
    <s v="No - no difficulty"/>
    <s v="No - no difficulty"/>
    <m/>
    <m/>
    <m/>
    <m/>
    <m/>
    <m/>
    <m/>
    <m/>
    <m/>
    <m/>
    <m/>
    <m/>
    <m/>
    <s v="Fear Anger Sadness moodwings Anxiety Family conflict Problems sleeping Problems Concentrating"/>
    <b v="1"/>
    <b v="1"/>
    <b v="1"/>
    <b v="1"/>
    <m/>
    <b v="1"/>
    <b v="1"/>
    <m/>
    <m/>
    <b v="1"/>
    <m/>
    <m/>
    <b v="1"/>
    <m/>
    <m/>
    <m/>
    <m/>
    <m/>
    <s v="Adult Women Children"/>
    <b v="1"/>
    <m/>
    <b v="1"/>
    <m/>
    <s v="بسبب الأوضاع المعيشية وعدم تلبية الإحتياجات الأساسية لهم"/>
    <s v="Speaking to a family member Prayer"/>
    <b v="1"/>
    <m/>
    <m/>
    <b v="1"/>
    <m/>
    <m/>
    <m/>
    <m/>
    <m/>
    <m/>
    <m/>
    <s v="Security"/>
    <m/>
    <b v="1"/>
    <m/>
    <m/>
    <m/>
    <m/>
    <m/>
    <m/>
    <m/>
    <s v="Yes"/>
    <m/>
    <s v="All services are accessible"/>
    <m/>
    <m/>
    <m/>
    <m/>
    <m/>
    <b v="1"/>
    <m/>
    <m/>
    <m/>
    <s v="Educational services Extracurricular activities/women &amp; girls centers"/>
    <m/>
    <b v="1"/>
    <m/>
    <b v="1"/>
    <m/>
    <m/>
    <m/>
    <m/>
    <s v="due to cultural factors / Father or husband does not allow them"/>
    <s v="No"/>
    <s v="بسبب إنعدام الأمان داخل المخيم والإلتزام بالعادات والتقاليد"/>
    <s v="Kidnapping Desire to join armed groups School dropout Being orphaned or losing care"/>
    <b v="1"/>
    <m/>
    <b v="1"/>
    <b v="1"/>
    <m/>
    <m/>
    <m/>
    <m/>
    <m/>
    <m/>
    <b v="1"/>
    <m/>
    <m/>
    <m/>
    <m/>
    <m/>
    <m/>
    <m/>
    <m/>
    <s v="Parents"/>
    <m/>
    <m/>
    <m/>
    <m/>
    <b v="1"/>
    <m/>
    <m/>
    <m/>
    <m/>
    <m/>
    <m/>
    <m/>
    <m/>
    <m/>
    <s v="Quraan Hand crafts"/>
    <m/>
    <b v="1"/>
    <b v="1"/>
    <m/>
    <m/>
    <m/>
    <m/>
    <m/>
    <m/>
    <s v="No, none of these"/>
    <m/>
    <m/>
    <m/>
    <m/>
    <m/>
    <b v="1"/>
    <m/>
    <s v="Yes"/>
    <m/>
    <s v="Distrust of staff or their activities"/>
    <m/>
    <m/>
    <m/>
    <m/>
    <b v="1"/>
    <m/>
    <m/>
    <m/>
    <m/>
    <m/>
    <s v="No"/>
    <m/>
    <m/>
    <m/>
    <m/>
    <m/>
    <s v="No"/>
    <m/>
    <s v="uuid:e877f670-092e-4696-987d-4dae005426e6"/>
    <n v="73219970"/>
    <s v="e877f670-092e-4696-987d-4dae005426e6"/>
    <d v="2021-01-23T14:02:12"/>
    <n v="373"/>
    <m/>
    <n v="-1"/>
    <m/>
    <m/>
    <s v="202101191358"/>
    <n v="24382"/>
    <s v="nsenumerator"/>
    <n v="569832"/>
  </r>
  <r>
    <s v="2021-01-23T10:50:46.553+03:00"/>
    <s v="2021-01-23T16:59:49.285+03:00"/>
    <s v="0"/>
    <s v="Hanan Alkhder"/>
    <x v="1"/>
    <m/>
    <d v="2021-01-23T00:00:00"/>
    <s v="Atma"/>
    <s v="All"/>
    <s v="Yes"/>
    <n v="51"/>
    <s v="51-60 Years"/>
    <s v="Male"/>
    <s v="Married"/>
    <s v="IDP"/>
    <d v="2012-08-02T00:00:00"/>
    <n v="0"/>
    <n v="1"/>
    <s v="Yes"/>
    <n v="0"/>
    <n v="0"/>
    <n v="0"/>
    <s v="0"/>
    <n v="0"/>
    <s v="0"/>
    <n v="0"/>
    <n v="0"/>
    <n v="3"/>
    <n v="1"/>
    <m/>
    <n v="0"/>
    <n v="800"/>
    <n v="350"/>
    <n v="-450"/>
    <s v="بيع السلة الغذائية الشهرية"/>
    <m/>
    <s v="Hospital Primary health care facility Specialist services Emergency services-ambulance"/>
    <b v="1"/>
    <b v="1"/>
    <b v="1"/>
    <b v="1"/>
    <m/>
    <m/>
    <m/>
    <m/>
    <n v="30"/>
    <s v="Walking"/>
    <m/>
    <s v="Yes"/>
    <s v="Do not know"/>
    <s v="Inaccessible due to cost"/>
    <m/>
    <m/>
    <m/>
    <b v="1"/>
    <m/>
    <m/>
    <m/>
    <m/>
    <m/>
    <m/>
    <m/>
    <s v="Yes"/>
    <s v="Yes"/>
    <s v="جلسات دعم نفسي إجتماعي - جلسات توعية بخصوص كورونا"/>
    <s v="No"/>
    <m/>
    <s v="Yes"/>
    <s v="Yes"/>
    <m/>
    <s v="Yes"/>
    <s v="Yes"/>
    <m/>
    <m/>
    <m/>
    <m/>
    <m/>
    <m/>
    <m/>
    <m/>
    <m/>
    <m/>
    <m/>
    <s v="Non communicable diseases (NCD) drugs (chronic, cardiac, diabetes, hyper-tension, asthma)"/>
    <b v="1"/>
    <m/>
    <m/>
    <m/>
    <m/>
    <m/>
    <m/>
    <m/>
    <s v="Yes"/>
    <m/>
    <m/>
    <m/>
    <m/>
    <m/>
    <m/>
    <m/>
    <m/>
    <m/>
    <s v="Hospital for surgery/ C-section Hospital for normal delivery At private primary health care centre/hospital"/>
    <m/>
    <m/>
    <m/>
    <m/>
    <b v="1"/>
    <b v="1"/>
    <b v="1"/>
    <m/>
    <m/>
    <m/>
    <m/>
    <m/>
    <m/>
    <m/>
    <m/>
    <m/>
    <m/>
    <m/>
    <m/>
    <m/>
    <m/>
    <m/>
    <m/>
    <s v="I don't know"/>
    <m/>
    <m/>
    <m/>
    <m/>
    <m/>
    <m/>
    <m/>
    <m/>
    <m/>
    <m/>
    <m/>
    <m/>
    <m/>
    <m/>
    <m/>
    <m/>
    <m/>
    <m/>
    <m/>
    <m/>
    <m/>
    <m/>
    <m/>
    <m/>
    <m/>
    <m/>
    <m/>
    <m/>
    <m/>
    <m/>
    <m/>
    <s v="Yes"/>
    <m/>
    <s v="High food prices/no money to buy"/>
    <m/>
    <b v="1"/>
    <m/>
    <m/>
    <m/>
    <m/>
    <m/>
    <m/>
    <s v="Yes"/>
    <m/>
    <s v="Yes"/>
    <s v="High food prices/no money to buy"/>
    <b v="1"/>
    <m/>
    <m/>
    <m/>
    <m/>
    <m/>
    <m/>
    <m/>
    <m/>
    <m/>
    <m/>
    <s v="0"/>
    <s v="0"/>
    <s v="Yes"/>
    <m/>
    <m/>
    <s v="No – it's a minor injury"/>
    <s v="No"/>
    <m/>
    <m/>
    <m/>
    <m/>
    <m/>
    <m/>
    <m/>
    <m/>
    <m/>
    <s v="No, but we need one"/>
    <m/>
    <s v="Fear Anger Sadness moodwings Anxiety Family conflict"/>
    <b v="1"/>
    <b v="1"/>
    <b v="1"/>
    <b v="1"/>
    <m/>
    <b v="1"/>
    <b v="1"/>
    <m/>
    <m/>
    <m/>
    <m/>
    <m/>
    <m/>
    <m/>
    <m/>
    <m/>
    <m/>
    <m/>
    <s v="Adult Women"/>
    <b v="1"/>
    <m/>
    <m/>
    <m/>
    <s v="بسبب الضغوط النفسية"/>
    <s v="Speaking to a family member"/>
    <b v="1"/>
    <m/>
    <m/>
    <m/>
    <m/>
    <m/>
    <m/>
    <m/>
    <m/>
    <m/>
    <m/>
    <s v="Accessibility"/>
    <m/>
    <m/>
    <b v="1"/>
    <m/>
    <m/>
    <m/>
    <m/>
    <m/>
    <m/>
    <s v="Yes"/>
    <m/>
    <s v="Skills building services Extracurricular activities/women &amp; girls centers"/>
    <m/>
    <m/>
    <b v="1"/>
    <b v="1"/>
    <m/>
    <m/>
    <m/>
    <m/>
    <s v="Due to cultral factors / husband doesn’t allow them "/>
    <s v="Educational services Skills building services Health services Extracurricular activities/women &amp; girls centers"/>
    <b v="1"/>
    <b v="1"/>
    <b v="1"/>
    <b v="1"/>
    <m/>
    <m/>
    <m/>
    <m/>
    <s v="due to lack of security"/>
    <s v="No"/>
    <s v="بسبب العادات والتقاليد"/>
    <s v="Kidnapping Physical abuse Early marriage Sexual abuse"/>
    <b v="1"/>
    <m/>
    <m/>
    <m/>
    <m/>
    <m/>
    <b v="1"/>
    <b v="1"/>
    <m/>
    <b v="1"/>
    <m/>
    <m/>
    <m/>
    <m/>
    <m/>
    <m/>
    <m/>
    <m/>
    <m/>
    <s v="Parents Relatives"/>
    <m/>
    <m/>
    <m/>
    <m/>
    <b v="1"/>
    <b v="1"/>
    <m/>
    <m/>
    <m/>
    <m/>
    <m/>
    <m/>
    <m/>
    <m/>
    <s v="Quraan"/>
    <m/>
    <b v="1"/>
    <m/>
    <m/>
    <m/>
    <m/>
    <m/>
    <m/>
    <m/>
    <s v="No, none of these"/>
    <m/>
    <m/>
    <m/>
    <m/>
    <m/>
    <b v="1"/>
    <m/>
    <m/>
    <m/>
    <m/>
    <m/>
    <m/>
    <m/>
    <m/>
    <m/>
    <m/>
    <m/>
    <m/>
    <m/>
    <m/>
    <m/>
    <m/>
    <m/>
    <m/>
    <m/>
    <m/>
    <m/>
    <m/>
    <s v="uuid:78f3b396-ec66-4467-914d-c1eb601708d2"/>
    <n v="73219971"/>
    <s v="78f3b396-ec66-4467-914d-c1eb601708d2"/>
    <d v="2021-01-23T14:02:13"/>
    <n v="374"/>
    <m/>
    <n v="-1"/>
    <m/>
    <m/>
    <s v="202101191358"/>
    <n v="22143"/>
    <s v="nsenumerator"/>
    <n v="569832"/>
  </r>
  <r>
    <s v="2021-01-23T11:40:58.369+03:00"/>
    <s v="2021-01-23T17:00:28.397+03:00"/>
    <s v="0"/>
    <s v="Hanan Alkhder"/>
    <x v="1"/>
    <m/>
    <d v="2021-01-23T00:00:00"/>
    <s v="Atma"/>
    <s v="All"/>
    <s v="Yes"/>
    <n v="25"/>
    <s v="18-30 Years"/>
    <s v="Male"/>
    <s v="Married"/>
    <s v="IDP"/>
    <d v="2015-06-11T00:00:00"/>
    <n v="1"/>
    <n v="0"/>
    <s v="Yes"/>
    <n v="0"/>
    <n v="0"/>
    <n v="2"/>
    <s v="2"/>
    <n v="0"/>
    <s v="2"/>
    <n v="0"/>
    <n v="2"/>
    <n v="4"/>
    <n v="0"/>
    <n v="0"/>
    <n v="0"/>
    <n v="500"/>
    <n v="170"/>
    <n v="-330"/>
    <s v="بيع السلة الغذائية الشهرية"/>
    <m/>
    <s v="Hospital Primary health care facility Specialist services Emergency services-ambulance"/>
    <b v="1"/>
    <b v="1"/>
    <b v="1"/>
    <b v="1"/>
    <m/>
    <m/>
    <m/>
    <m/>
    <n v="35"/>
    <s v="Walking"/>
    <m/>
    <s v="Yes"/>
    <s v="Do not know"/>
    <s v="Inaccessible due to cost"/>
    <m/>
    <m/>
    <m/>
    <b v="1"/>
    <m/>
    <m/>
    <m/>
    <m/>
    <m/>
    <m/>
    <m/>
    <s v="No"/>
    <m/>
    <m/>
    <m/>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Regular"/>
    <s v="Monthly"/>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Eggs"/>
    <b v="1"/>
    <m/>
    <m/>
    <m/>
    <m/>
    <m/>
    <m/>
    <b v="1"/>
    <m/>
    <m/>
    <m/>
    <n v="2"/>
    <s v="not divers"/>
    <s v="Yes"/>
    <m/>
    <s v="High food prices/no money to buy"/>
    <m/>
    <b v="1"/>
    <m/>
    <m/>
    <m/>
    <m/>
    <m/>
    <m/>
    <s v="Yes"/>
    <m/>
    <s v="Yes"/>
    <s v="High food prices/no money to buy"/>
    <b v="1"/>
    <m/>
    <m/>
    <m/>
    <m/>
    <m/>
    <s v="Yes"/>
    <s v="Yes"/>
    <m/>
    <m/>
    <m/>
    <s v="0"/>
    <s v="1"/>
    <s v="No"/>
    <s v="No - no difficulty"/>
    <s v="No - no difficulty"/>
    <m/>
    <m/>
    <m/>
    <m/>
    <m/>
    <m/>
    <m/>
    <m/>
    <m/>
    <m/>
    <m/>
    <m/>
    <m/>
    <s v="Fear Sadness Anxiety Econimic Problems Concentrating"/>
    <b v="1"/>
    <m/>
    <b v="1"/>
    <m/>
    <b v="1"/>
    <b v="1"/>
    <m/>
    <m/>
    <m/>
    <m/>
    <m/>
    <m/>
    <b v="1"/>
    <m/>
    <m/>
    <m/>
    <m/>
    <m/>
    <s v="Adult Women"/>
    <b v="1"/>
    <m/>
    <m/>
    <m/>
    <s v="لانهم الفئة المستضعفة بالمجتمع"/>
    <s v="Speaking to a family member"/>
    <b v="1"/>
    <m/>
    <m/>
    <m/>
    <m/>
    <m/>
    <m/>
    <m/>
    <m/>
    <m/>
    <m/>
    <s v="Security"/>
    <m/>
    <b v="1"/>
    <m/>
    <m/>
    <m/>
    <m/>
    <m/>
    <m/>
    <m/>
    <s v="Yes"/>
    <m/>
    <s v="All services are accessible"/>
    <m/>
    <m/>
    <m/>
    <m/>
    <m/>
    <b v="1"/>
    <m/>
    <m/>
    <m/>
    <s v="Health services"/>
    <b v="1"/>
    <m/>
    <m/>
    <m/>
    <m/>
    <m/>
    <m/>
    <m/>
    <s v="due to cultural factors / Father or husband does not allow them"/>
    <s v="No"/>
    <s v="بسبب عدم وجود الأمان والإلتزام بالعادات والتقاليد"/>
    <s v="Kidnapping Hired by armed groups Neglect"/>
    <b v="1"/>
    <b v="1"/>
    <m/>
    <m/>
    <m/>
    <m/>
    <m/>
    <m/>
    <b v="1"/>
    <m/>
    <m/>
    <m/>
    <m/>
    <m/>
    <m/>
    <m/>
    <m/>
    <m/>
    <m/>
    <s v="Siblings Relatives Parents"/>
    <m/>
    <b v="1"/>
    <m/>
    <m/>
    <b v="1"/>
    <b v="1"/>
    <m/>
    <m/>
    <m/>
    <m/>
    <m/>
    <m/>
    <m/>
    <m/>
    <s v="Quraan Sport activity"/>
    <b v="1"/>
    <b v="1"/>
    <m/>
    <m/>
    <m/>
    <m/>
    <m/>
    <m/>
    <m/>
    <s v="No, none of these"/>
    <m/>
    <m/>
    <m/>
    <m/>
    <m/>
    <b v="1"/>
    <m/>
    <s v="Yes"/>
    <m/>
    <s v="Do not know"/>
    <m/>
    <m/>
    <m/>
    <m/>
    <m/>
    <m/>
    <m/>
    <b v="1"/>
    <m/>
    <m/>
    <s v="No"/>
    <m/>
    <m/>
    <m/>
    <m/>
    <m/>
    <s v="No"/>
    <m/>
    <s v="uuid:a183d048-c439-492e-8c70-a8f000842b42"/>
    <n v="73219972"/>
    <s v="a183d048-c439-492e-8c70-a8f000842b42"/>
    <d v="2021-01-23T14:02:14"/>
    <n v="375"/>
    <m/>
    <n v="-1"/>
    <m/>
    <m/>
    <s v="202101191358"/>
    <n v="19170"/>
    <s v="nsenumerator"/>
    <n v="569832"/>
  </r>
  <r>
    <s v="2021-01-23T13:12:22.804+03:00"/>
    <s v="2021-01-23T16:35:17.209+03:00"/>
    <s v="0"/>
    <s v="Hanan Alkhder"/>
    <x v="1"/>
    <m/>
    <d v="2021-01-23T00:00:00"/>
    <s v="Atma"/>
    <s v="All"/>
    <s v="Yes"/>
    <n v="41"/>
    <s v="31-50 Years"/>
    <s v="Female"/>
    <s v="Widowed"/>
    <s v="IDP"/>
    <d v="2016-04-07T00:00:00"/>
    <n v="0"/>
    <n v="0"/>
    <s v="Yes"/>
    <n v="0"/>
    <n v="0"/>
    <n v="0"/>
    <s v="0"/>
    <n v="2"/>
    <s v="2"/>
    <n v="3"/>
    <n v="5"/>
    <n v="6"/>
    <n v="1"/>
    <n v="0"/>
    <n v="0"/>
    <n v="2000"/>
    <n v="900"/>
    <n v="-1100"/>
    <s v="بيع سلة غذائية شهرية  - كفالة يتيم"/>
    <m/>
    <s v="Hospital Primary health care facility Specialist services Emergency services-ambulance"/>
    <b v="1"/>
    <b v="1"/>
    <b v="1"/>
    <b v="1"/>
    <m/>
    <m/>
    <m/>
    <m/>
    <n v="35"/>
    <s v="Motorcycle"/>
    <m/>
    <s v="Yes"/>
    <s v="عيادة عينية - عيادة جلدية"/>
    <s v="Inaccessible due to cost"/>
    <m/>
    <m/>
    <m/>
    <b v="1"/>
    <m/>
    <m/>
    <m/>
    <m/>
    <m/>
    <m/>
    <m/>
    <s v="No"/>
    <m/>
    <m/>
    <m/>
    <m/>
    <s v="Yes"/>
    <s v="Yes"/>
    <m/>
    <s v="Yes"/>
    <s v="Yes"/>
    <m/>
    <m/>
    <m/>
    <m/>
    <m/>
    <m/>
    <m/>
    <m/>
    <m/>
    <m/>
    <m/>
    <s v="Non communicable diseases (NCD) drugs (chronic, cardiac, diabetes, hyper-tension, asthma)"/>
    <b v="1"/>
    <m/>
    <m/>
    <m/>
    <m/>
    <m/>
    <m/>
    <m/>
    <s v="Yes"/>
    <m/>
    <m/>
    <m/>
    <m/>
    <m/>
    <m/>
    <m/>
    <m/>
    <m/>
    <s v="Hospital for surgery/ C-section Hospital for normal delivery At private primary health care centre/hospital"/>
    <m/>
    <m/>
    <m/>
    <m/>
    <b v="1"/>
    <b v="1"/>
    <b v="1"/>
    <m/>
    <m/>
    <m/>
    <m/>
    <m/>
    <m/>
    <m/>
    <m/>
    <m/>
    <m/>
    <m/>
    <m/>
    <m/>
    <m/>
    <m/>
    <m/>
    <s v="No – this is not something me or anyone in my household would attend"/>
    <m/>
    <m/>
    <m/>
    <m/>
    <m/>
    <m/>
    <m/>
    <m/>
    <m/>
    <m/>
    <m/>
    <m/>
    <m/>
    <m/>
    <m/>
    <m/>
    <m/>
    <m/>
    <m/>
    <m/>
    <m/>
    <m/>
    <m/>
    <m/>
    <m/>
    <m/>
    <m/>
    <m/>
    <m/>
    <m/>
    <m/>
    <s v="Do not know"/>
    <m/>
    <s v="High food prices/no money to buy"/>
    <m/>
    <b v="1"/>
    <m/>
    <m/>
    <m/>
    <m/>
    <m/>
    <m/>
    <s v="Yes"/>
    <m/>
    <s v="Yes"/>
    <s v="High food prices/no money to buy"/>
    <b v="1"/>
    <m/>
    <m/>
    <m/>
    <m/>
    <m/>
    <m/>
    <m/>
    <m/>
    <m/>
    <m/>
    <s v="0"/>
    <s v="0"/>
    <s v="Yes"/>
    <m/>
    <m/>
    <s v="Yes – moderate severity (slightly impacting daily activities)"/>
    <s v="No"/>
    <m/>
    <m/>
    <m/>
    <m/>
    <m/>
    <m/>
    <m/>
    <m/>
    <m/>
    <s v="No, but we need one"/>
    <m/>
    <s v="Fear Anger Sadness Econimic Anxiety Problems sleeping Family conflict"/>
    <b v="1"/>
    <b v="1"/>
    <b v="1"/>
    <m/>
    <b v="1"/>
    <b v="1"/>
    <b v="1"/>
    <m/>
    <m/>
    <b v="1"/>
    <m/>
    <m/>
    <m/>
    <m/>
    <m/>
    <m/>
    <m/>
    <m/>
    <s v="Adult Women Children"/>
    <b v="1"/>
    <m/>
    <b v="1"/>
    <m/>
    <s v="بسبب إنعدام الأمن والإحتياجات الأساسية لهم"/>
    <s v="Speaking to a family member"/>
    <b v="1"/>
    <m/>
    <m/>
    <m/>
    <m/>
    <m/>
    <m/>
    <m/>
    <m/>
    <m/>
    <m/>
    <s v="Stigma"/>
    <b v="1"/>
    <m/>
    <m/>
    <m/>
    <m/>
    <m/>
    <m/>
    <m/>
    <m/>
    <s v="Yes"/>
    <m/>
    <s v="Health services Educational services Extracurricular activities/women &amp; girls centers"/>
    <b v="1"/>
    <b v="1"/>
    <m/>
    <b v="1"/>
    <m/>
    <m/>
    <m/>
    <m/>
    <s v="Due to cultral factors / husband doesn’t allow them "/>
    <s v="Do not know"/>
    <m/>
    <m/>
    <m/>
    <m/>
    <m/>
    <m/>
    <b v="1"/>
    <m/>
    <m/>
    <s v="No"/>
    <s v="بسبب العادات والتقاليد والخوف من الخطف او الاستغلال"/>
    <s v="Kidnapping Hired by armed groups School dropout Neglect Sexual abuse Physical abuse"/>
    <b v="1"/>
    <b v="1"/>
    <m/>
    <b v="1"/>
    <m/>
    <m/>
    <m/>
    <b v="1"/>
    <b v="1"/>
    <b v="1"/>
    <m/>
    <m/>
    <m/>
    <m/>
    <m/>
    <m/>
    <m/>
    <m/>
    <m/>
    <s v="Parents Relatives"/>
    <m/>
    <m/>
    <m/>
    <m/>
    <b v="1"/>
    <b v="1"/>
    <m/>
    <m/>
    <m/>
    <m/>
    <m/>
    <m/>
    <m/>
    <m/>
    <s v="Quraan Sport activity Painting / re-creational activity Hand crafts"/>
    <b v="1"/>
    <b v="1"/>
    <b v="1"/>
    <b v="1"/>
    <m/>
    <m/>
    <m/>
    <m/>
    <m/>
    <s v="Child-headed households"/>
    <m/>
    <m/>
    <m/>
    <b v="1"/>
    <m/>
    <m/>
    <m/>
    <s v="Yes"/>
    <m/>
    <s v="Distrust of staff or their activities"/>
    <m/>
    <m/>
    <m/>
    <m/>
    <b v="1"/>
    <m/>
    <m/>
    <m/>
    <m/>
    <m/>
    <s v="No"/>
    <m/>
    <m/>
    <s v="No"/>
    <m/>
    <m/>
    <s v="No"/>
    <m/>
    <s v="uuid:c148409f-fdce-4624-83af-1215dfd65939"/>
    <n v="73219973"/>
    <s v="c148409f-fdce-4624-83af-1215dfd65939"/>
    <d v="2021-01-23T14:02:15"/>
    <n v="376"/>
    <m/>
    <n v="-1"/>
    <m/>
    <m/>
    <s v="202101191358"/>
    <n v="12175"/>
    <s v="nsenumerator"/>
    <n v="569832"/>
  </r>
  <r>
    <s v="2021-01-23T13:52:13.367+03:00"/>
    <s v="2021-01-23T16:35:30.670+03:00"/>
    <s v="0"/>
    <s v="Hanan Alkhder"/>
    <x v="1"/>
    <m/>
    <d v="2021-01-23T00:00:00"/>
    <s v="Atma"/>
    <s v="All"/>
    <s v="Yes"/>
    <n v="62"/>
    <s v="Elderly&gt;60"/>
    <s v="Female"/>
    <s v="Married"/>
    <s v="IDP"/>
    <d v="2013-07-10T00:00:00"/>
    <n v="0"/>
    <n v="2"/>
    <s v="No"/>
    <m/>
    <m/>
    <m/>
    <m/>
    <m/>
    <m/>
    <m/>
    <m/>
    <n v="2"/>
    <n v="2"/>
    <m/>
    <n v="0"/>
    <n v="500"/>
    <n v="150"/>
    <n v="-350"/>
    <s v="بيع السلة الغذائية الشهرية"/>
    <m/>
    <s v="Hospital Primary health care facility Emergency services-ambulance Specialist services"/>
    <b v="1"/>
    <b v="1"/>
    <b v="1"/>
    <b v="1"/>
    <m/>
    <m/>
    <m/>
    <m/>
    <n v="40"/>
    <s v="Walking"/>
    <m/>
    <s v="Yes"/>
    <s v="Do not know"/>
    <s v="Inaccessible due to cost Most types of medicines are not available in the market"/>
    <m/>
    <b v="1"/>
    <m/>
    <b v="1"/>
    <m/>
    <m/>
    <m/>
    <m/>
    <m/>
    <m/>
    <m/>
    <s v="No"/>
    <m/>
    <m/>
    <m/>
    <m/>
    <s v="No"/>
    <m/>
    <m/>
    <m/>
    <m/>
    <m/>
    <m/>
    <m/>
    <m/>
    <m/>
    <m/>
    <m/>
    <m/>
    <m/>
    <m/>
    <m/>
    <s v="Non communicable diseases (NCD) drugs (chronic, cardiac, diabetes, hyper-tension, asthma)"/>
    <b v="1"/>
    <m/>
    <m/>
    <m/>
    <m/>
    <m/>
    <m/>
    <m/>
    <s v="Yes"/>
    <m/>
    <m/>
    <m/>
    <m/>
    <m/>
    <m/>
    <m/>
    <m/>
    <m/>
    <s v="At home with skilled birth attendant Hospital for surgery/ C-section Hospital for normal delivery At private primary health care centre/hospital"/>
    <m/>
    <b v="1"/>
    <m/>
    <m/>
    <b v="1"/>
    <b v="1"/>
    <b v="1"/>
    <m/>
    <m/>
    <m/>
    <s v="Sudden delivery"/>
    <m/>
    <m/>
    <m/>
    <m/>
    <m/>
    <m/>
    <m/>
    <m/>
    <m/>
    <m/>
    <m/>
    <m/>
    <s v="I don't know"/>
    <m/>
    <m/>
    <m/>
    <m/>
    <m/>
    <m/>
    <m/>
    <m/>
    <m/>
    <m/>
    <m/>
    <m/>
    <m/>
    <m/>
    <m/>
    <m/>
    <m/>
    <m/>
    <m/>
    <m/>
    <m/>
    <m/>
    <m/>
    <m/>
    <m/>
    <m/>
    <m/>
    <m/>
    <m/>
    <m/>
    <m/>
    <s v="Yes"/>
    <m/>
    <s v="High food prices/no money to buy Market is not safe"/>
    <m/>
    <b v="1"/>
    <m/>
    <b v="1"/>
    <m/>
    <m/>
    <m/>
    <m/>
    <s v="Yes"/>
    <m/>
    <s v="Yes"/>
    <s v="High food prices/no money to buy"/>
    <b v="1"/>
    <m/>
    <m/>
    <m/>
    <m/>
    <m/>
    <m/>
    <m/>
    <m/>
    <m/>
    <m/>
    <m/>
    <s v="0"/>
    <s v="No"/>
    <s v="Yes – some difficulty"/>
    <s v="Yes – some difficulty"/>
    <s v="No – it's a minor injury"/>
    <s v="No"/>
    <m/>
    <m/>
    <m/>
    <m/>
    <m/>
    <m/>
    <m/>
    <m/>
    <m/>
    <s v="No, not needed"/>
    <m/>
    <s v="Fear Sadness Problems sleeping Problems Concentrating"/>
    <b v="1"/>
    <m/>
    <b v="1"/>
    <m/>
    <m/>
    <m/>
    <m/>
    <m/>
    <m/>
    <b v="1"/>
    <m/>
    <m/>
    <b v="1"/>
    <m/>
    <m/>
    <m/>
    <m/>
    <m/>
    <s v="Elderly"/>
    <m/>
    <m/>
    <m/>
    <b v="1"/>
    <s v="لأنهم فئة مستضعفة بالمجتمع"/>
    <s v="Speaking to a family member Prayer"/>
    <b v="1"/>
    <m/>
    <m/>
    <b v="1"/>
    <m/>
    <m/>
    <m/>
    <m/>
    <m/>
    <m/>
    <m/>
    <s v="Security"/>
    <m/>
    <b v="1"/>
    <m/>
    <m/>
    <m/>
    <m/>
    <m/>
    <m/>
    <m/>
    <s v="Yes"/>
    <m/>
    <s v="All services are accessible"/>
    <m/>
    <m/>
    <m/>
    <m/>
    <m/>
    <b v="1"/>
    <m/>
    <m/>
    <m/>
    <s v="Do not know"/>
    <m/>
    <m/>
    <m/>
    <m/>
    <m/>
    <m/>
    <b v="1"/>
    <m/>
    <m/>
    <s v="No"/>
    <s v="إنعدام الأمن والثقة بالمجتمع"/>
    <s v="Kidnapping Hired by armed groups Child labour School dropout Early marriage Physical abuse Neglect Being orphaned or losing care"/>
    <b v="1"/>
    <b v="1"/>
    <m/>
    <b v="1"/>
    <b v="1"/>
    <m/>
    <b v="1"/>
    <b v="1"/>
    <b v="1"/>
    <m/>
    <b v="1"/>
    <m/>
    <m/>
    <m/>
    <m/>
    <m/>
    <m/>
    <m/>
    <s v="اطفال يعملون في تصليح السيارات - اطفال يعملون في بيع الخبز في الشوارع"/>
    <s v="Parents Community/social workers"/>
    <m/>
    <m/>
    <m/>
    <m/>
    <b v="1"/>
    <m/>
    <m/>
    <b v="1"/>
    <m/>
    <m/>
    <m/>
    <m/>
    <m/>
    <m/>
    <s v="Sport activity Painting / re-creational activity Awareness / educational activities / psychosocial support Hand crafts"/>
    <b v="1"/>
    <m/>
    <b v="1"/>
    <b v="1"/>
    <b v="1"/>
    <m/>
    <m/>
    <m/>
    <m/>
    <s v="Child-headed households"/>
    <m/>
    <m/>
    <m/>
    <b v="1"/>
    <m/>
    <m/>
    <m/>
    <m/>
    <m/>
    <m/>
    <m/>
    <m/>
    <m/>
    <m/>
    <m/>
    <m/>
    <m/>
    <m/>
    <m/>
    <m/>
    <m/>
    <m/>
    <m/>
    <m/>
    <m/>
    <m/>
    <m/>
    <m/>
    <s v="uuid:83f223e3-492d-4a5f-8a79-956065f15956"/>
    <n v="73219975"/>
    <s v="83f223e3-492d-4a5f-8a79-956065f15956"/>
    <d v="2021-01-23T14:02:16"/>
    <n v="377"/>
    <m/>
    <n v="-1"/>
    <m/>
    <m/>
    <s v="202101191358"/>
    <n v="9797"/>
    <s v="nsenumerator"/>
    <n v="569832"/>
  </r>
  <r>
    <s v="2021-01-23T14:02:51.281+03:00"/>
    <s v="2021-01-23T14:31:24.062+03:00"/>
    <m/>
    <s v="Hanan Alkhder "/>
    <x v="1"/>
    <m/>
    <d v="2021-01-23T00:00:00"/>
    <s v="Atma"/>
    <s v="All"/>
    <s v="Yes"/>
    <n v="46"/>
    <s v="31-50 Years"/>
    <s v="Female"/>
    <s v="Married"/>
    <s v="Host"/>
    <m/>
    <n v="0"/>
    <n v="0"/>
    <s v="Yes"/>
    <n v="0"/>
    <n v="0"/>
    <n v="1"/>
    <s v="1"/>
    <n v="1"/>
    <s v="2"/>
    <n v="0"/>
    <n v="2"/>
    <n v="4"/>
    <n v="0"/>
    <n v="0"/>
    <n v="1"/>
    <n v="4500"/>
    <n v="2000"/>
    <n v="-2500"/>
    <s v="يعمل رب الاسرة في مؤسسة "/>
    <m/>
    <s v="Hospital Primary health care facility Specialist services Emergency services-ambulance"/>
    <b v="1"/>
    <b v="1"/>
    <b v="1"/>
    <b v="1"/>
    <m/>
    <m/>
    <m/>
    <m/>
    <n v="10"/>
    <s v="Private car"/>
    <m/>
    <s v="Yes"/>
    <s v="Do not know"/>
    <s v="There are no significant difficulties"/>
    <m/>
    <m/>
    <m/>
    <m/>
    <m/>
    <m/>
    <m/>
    <m/>
    <m/>
    <b v="1"/>
    <m/>
    <s v="No"/>
    <m/>
    <m/>
    <m/>
    <m/>
    <s v="No"/>
    <m/>
    <m/>
    <m/>
    <m/>
    <m/>
    <m/>
    <m/>
    <m/>
    <m/>
    <m/>
    <m/>
    <m/>
    <m/>
    <m/>
    <m/>
    <s v="I don't know"/>
    <m/>
    <m/>
    <m/>
    <m/>
    <m/>
    <b v="1"/>
    <m/>
    <m/>
    <s v="Yes"/>
    <m/>
    <m/>
    <m/>
    <m/>
    <m/>
    <m/>
    <m/>
    <m/>
    <m/>
    <s v="Hospital for surgery/ C-section Hospital for normal delivery At private primary health care centre/hospital"/>
    <m/>
    <m/>
    <m/>
    <m/>
    <b v="1"/>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Fruit (all types) Vegetables (including leafy vegetables)"/>
    <b v="1"/>
    <b v="1"/>
    <b v="1"/>
    <b v="1"/>
    <m/>
    <m/>
    <m/>
    <m/>
    <m/>
    <m/>
    <m/>
    <n v="4"/>
    <s v="diverse"/>
    <s v="Yes"/>
    <m/>
    <s v="High food prices/no money to buy"/>
    <m/>
    <b v="1"/>
    <m/>
    <m/>
    <m/>
    <m/>
    <m/>
    <m/>
    <s v="Yes"/>
    <m/>
    <s v="Yes"/>
    <s v="High food prices/no money to buy"/>
    <b v="1"/>
    <m/>
    <m/>
    <m/>
    <m/>
    <m/>
    <s v="No – this service is not available"/>
    <s v="No"/>
    <m/>
    <m/>
    <m/>
    <s v="0"/>
    <s v="0"/>
    <s v="No"/>
    <s v="No - no difficulty"/>
    <s v="No - no difficulty"/>
    <m/>
    <m/>
    <m/>
    <m/>
    <m/>
    <m/>
    <m/>
    <m/>
    <m/>
    <m/>
    <m/>
    <m/>
    <m/>
    <s v="Fear Anger moodwings Econimic Anxiety Problems Concentrating"/>
    <b v="1"/>
    <b v="1"/>
    <m/>
    <b v="1"/>
    <b v="1"/>
    <b v="1"/>
    <m/>
    <m/>
    <m/>
    <m/>
    <m/>
    <m/>
    <b v="1"/>
    <m/>
    <m/>
    <m/>
    <m/>
    <m/>
    <s v="Elderly Adult Women Children"/>
    <b v="1"/>
    <m/>
    <b v="1"/>
    <b v="1"/>
    <s v="بسبب الضغوط المجتمعية "/>
    <s v="Speaking to a family member"/>
    <b v="1"/>
    <m/>
    <m/>
    <m/>
    <m/>
    <m/>
    <m/>
    <m/>
    <m/>
    <m/>
    <m/>
    <s v="Stigma"/>
    <b v="1"/>
    <m/>
    <m/>
    <m/>
    <m/>
    <m/>
    <m/>
    <m/>
    <m/>
    <s v="Maybe"/>
    <m/>
    <s v="Health services Educational services"/>
    <b v="1"/>
    <b v="1"/>
    <m/>
    <m/>
    <m/>
    <m/>
    <m/>
    <m/>
    <s v="Due to lack of security"/>
    <s v="Health services Educational services Extracurricular activities/women &amp; girls centers"/>
    <b v="1"/>
    <b v="1"/>
    <m/>
    <b v="1"/>
    <m/>
    <m/>
    <m/>
    <m/>
    <s v="due to lack of security"/>
    <s v="No"/>
    <s v="لايخرجن النساء والفتيات إلا مع رجل محرم لهن"/>
    <s v="Kidnapping Hired by armed groups School dropout Begging Early marriage Physical abuse Neglect Being orphaned or losing care"/>
    <b v="1"/>
    <b v="1"/>
    <m/>
    <b v="1"/>
    <m/>
    <b v="1"/>
    <b v="1"/>
    <b v="1"/>
    <b v="1"/>
    <m/>
    <b v="1"/>
    <m/>
    <m/>
    <m/>
    <m/>
    <m/>
    <m/>
    <m/>
    <m/>
    <s v="Parents"/>
    <m/>
    <m/>
    <m/>
    <m/>
    <b v="1"/>
    <m/>
    <m/>
    <m/>
    <m/>
    <m/>
    <m/>
    <m/>
    <m/>
    <m/>
    <s v="Quraan Hand crafts"/>
    <m/>
    <b v="1"/>
    <b v="1"/>
    <m/>
    <m/>
    <m/>
    <m/>
    <m/>
    <m/>
    <s v="I don't know"/>
    <m/>
    <m/>
    <m/>
    <m/>
    <m/>
    <m/>
    <b v="1"/>
    <s v="Yes"/>
    <m/>
    <s v="Distrust of staff or their activities"/>
    <m/>
    <m/>
    <m/>
    <m/>
    <b v="1"/>
    <m/>
    <m/>
    <m/>
    <m/>
    <m/>
    <s v="No"/>
    <m/>
    <m/>
    <m/>
    <m/>
    <m/>
    <s v="No"/>
    <m/>
    <s v="uuid:08e16bb5-994b-45a8-b508-fdf2bdce692f"/>
    <n v="73219977"/>
    <s v="08e16bb5-994b-45a8-b508-fdf2bdce692f"/>
    <d v="2021-01-23T14:02:17"/>
    <n v="378"/>
    <m/>
    <n v="-1"/>
    <m/>
    <m/>
    <s v="202101191358"/>
    <n v="1713"/>
    <s v="nsenumerator"/>
    <n v="569832"/>
  </r>
  <r>
    <s v="2021-01-23T08:21:30.145+03:00"/>
    <s v="2021-01-23T09:01:51.882+03:00"/>
    <s v="0"/>
    <s v="ندوة المحمود"/>
    <x v="1"/>
    <m/>
    <d v="2021-01-23T00:00:00"/>
    <s v="Atma"/>
    <s v="All"/>
    <s v="Yes"/>
    <n v="351"/>
    <s v="Elderly&gt;60"/>
    <s v="Male"/>
    <s v="Married"/>
    <s v="IDP"/>
    <d v="2016-06-01T00:00:00"/>
    <n v="1"/>
    <n v="0"/>
    <s v="Yes"/>
    <n v="0"/>
    <n v="1"/>
    <n v="1"/>
    <s v="2"/>
    <n v="1"/>
    <s v="3"/>
    <n v="0"/>
    <n v="3"/>
    <n v="5"/>
    <n v="0"/>
    <n v="0"/>
    <n v="1"/>
    <n v="1100"/>
    <n v="600"/>
    <n v="-500"/>
    <s v="سلة غذائية  واعمال حرة يعمل بها الاب"/>
    <m/>
    <s v="Hospital Primary health care facility Specialist services Emergency services-ambulance"/>
    <b v="1"/>
    <b v="1"/>
    <b v="1"/>
    <b v="1"/>
    <m/>
    <m/>
    <m/>
    <m/>
    <n v="40"/>
    <s v="Walking"/>
    <m/>
    <s v="Yes"/>
    <s v="Do not know"/>
    <s v="Inaccessible due to transport or other logistical reason"/>
    <m/>
    <m/>
    <m/>
    <m/>
    <m/>
    <b v="1"/>
    <m/>
    <m/>
    <m/>
    <m/>
    <m/>
    <s v="Yes"/>
    <s v="Yes"/>
    <s v="مخاطر سوء التغذية..وجلسات للوقاية من الكورونا"/>
    <s v="No"/>
    <m/>
    <s v="Yes"/>
    <s v="Yes"/>
    <m/>
    <s v="Yes"/>
    <s v="Yes"/>
    <m/>
    <m/>
    <m/>
    <m/>
    <m/>
    <m/>
    <m/>
    <m/>
    <m/>
    <m/>
    <m/>
    <s v="Drugs are mostly available"/>
    <m/>
    <m/>
    <m/>
    <m/>
    <m/>
    <m/>
    <b v="1"/>
    <m/>
    <s v="Yes"/>
    <m/>
    <m/>
    <m/>
    <m/>
    <m/>
    <m/>
    <m/>
    <m/>
    <m/>
    <s v="Hospital for normal delivery Hospital for surgery/ C-section"/>
    <m/>
    <m/>
    <m/>
    <m/>
    <m/>
    <b v="1"/>
    <b v="1"/>
    <m/>
    <m/>
    <m/>
    <m/>
    <m/>
    <m/>
    <m/>
    <m/>
    <m/>
    <m/>
    <m/>
    <m/>
    <m/>
    <m/>
    <m/>
    <m/>
    <s v="Yes – I have"/>
    <s v="Regular"/>
    <s v="Monthly"/>
    <m/>
    <s v="Cereals or tubers (maize, porridge, rice, pasta, bread, rice, bulger, frikeh, kaak, pasta, indomy (noodles), manakish, thick grain-based porridge, potatoes, etc) Vegetables (including leafy vegetables) Eggs"/>
    <b v="1"/>
    <m/>
    <b v="1"/>
    <m/>
    <m/>
    <m/>
    <m/>
    <b v="1"/>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No"/>
    <s v="Should be gradual"/>
    <s v="Market is not safe"/>
    <m/>
    <m/>
    <m/>
    <b v="1"/>
    <m/>
    <m/>
    <m/>
    <m/>
    <s v="Yes"/>
    <m/>
    <s v="No"/>
    <m/>
    <m/>
    <m/>
    <m/>
    <m/>
    <m/>
    <m/>
    <s v="Do not know"/>
    <s v="Yes"/>
    <m/>
    <m/>
    <m/>
    <s v="1"/>
    <s v="1"/>
    <s v="No"/>
    <s v="No - no difficulty"/>
    <s v="No - no difficulty"/>
    <m/>
    <m/>
    <m/>
    <m/>
    <m/>
    <m/>
    <m/>
    <m/>
    <m/>
    <m/>
    <m/>
    <m/>
    <m/>
    <s v="Fear Anger Family conflict"/>
    <b v="1"/>
    <b v="1"/>
    <m/>
    <m/>
    <m/>
    <m/>
    <b v="1"/>
    <m/>
    <m/>
    <m/>
    <m/>
    <m/>
    <m/>
    <m/>
    <m/>
    <m/>
    <m/>
    <m/>
    <s v="Adult Men"/>
    <m/>
    <b v="1"/>
    <m/>
    <m/>
    <s v="الرجل عصبي كتير"/>
    <s v="Speaking to a family member Smoking"/>
    <b v="1"/>
    <m/>
    <m/>
    <m/>
    <m/>
    <m/>
    <b v="1"/>
    <m/>
    <m/>
    <m/>
    <m/>
    <s v="Do not know"/>
    <m/>
    <m/>
    <m/>
    <m/>
    <m/>
    <m/>
    <b v="1"/>
    <m/>
    <m/>
    <s v="No"/>
    <s v="بسبب التعصب ونظرة المجتمع له"/>
    <s v="Extracurricular activities/women &amp; girls centers Educational services"/>
    <m/>
    <b v="1"/>
    <m/>
    <b v="1"/>
    <m/>
    <m/>
    <m/>
    <m/>
    <s v="Due to lack of security"/>
    <s v="Extracurricular activities/women &amp; girls centers Skills building services Educational services"/>
    <m/>
    <b v="1"/>
    <b v="1"/>
    <b v="1"/>
    <m/>
    <m/>
    <m/>
    <m/>
    <s v="due to lack of security"/>
    <s v="No"/>
    <s v="بسبب بعد المسافة"/>
    <s v="Kidnapping School dropout Neglect Being orphaned or losing care"/>
    <b v="1"/>
    <m/>
    <m/>
    <b v="1"/>
    <m/>
    <m/>
    <m/>
    <m/>
    <b v="1"/>
    <m/>
    <b v="1"/>
    <m/>
    <m/>
    <m/>
    <m/>
    <m/>
    <m/>
    <m/>
    <m/>
    <s v="Religious leaders School teachers Relatives Parents"/>
    <b v="1"/>
    <m/>
    <m/>
    <b v="1"/>
    <b v="1"/>
    <b v="1"/>
    <m/>
    <m/>
    <m/>
    <m/>
    <m/>
    <m/>
    <m/>
    <m/>
    <s v="Sport activity Quraan Hand crafts Entertainement activities"/>
    <b v="1"/>
    <b v="1"/>
    <b v="1"/>
    <m/>
    <m/>
    <b v="1"/>
    <m/>
    <m/>
    <m/>
    <s v="Children living on the street Orphans living in the community"/>
    <m/>
    <b v="1"/>
    <b v="1"/>
    <m/>
    <m/>
    <m/>
    <m/>
    <s v="Yes"/>
    <m/>
    <s v="Lack of transportation"/>
    <m/>
    <m/>
    <b v="1"/>
    <m/>
    <m/>
    <m/>
    <m/>
    <m/>
    <m/>
    <m/>
    <s v="No"/>
    <m/>
    <m/>
    <m/>
    <m/>
    <m/>
    <s v="No"/>
    <m/>
    <s v="uuid:f4d06a6c-81b0-4dc9-b443-1cc897c6ff20"/>
    <n v="73220034"/>
    <s v="f4d06a6c-81b0-4dc9-b443-1cc897c6ff20"/>
    <d v="2021-01-23T14:04:37"/>
    <n v="379"/>
    <m/>
    <n v="-1"/>
    <m/>
    <m/>
    <s v="202101191358"/>
    <n v="2421"/>
    <s v="nsenumerator"/>
    <n v="569832"/>
  </r>
  <r>
    <s v="2021-01-23T09:02:50.800+03:00"/>
    <s v="2021-01-23T09:30:57.357+03:00"/>
    <m/>
    <s v="ندوه المحمود "/>
    <x v="1"/>
    <m/>
    <d v="2021-01-23T00:00:00"/>
    <s v="Atma"/>
    <s v="All"/>
    <s v="Yes"/>
    <n v="22"/>
    <s v="18-30 Years"/>
    <s v="Male"/>
    <s v="Married"/>
    <s v="IDP"/>
    <d v="2015-06-01T00:00:00"/>
    <n v="1"/>
    <n v="1"/>
    <s v="Yes"/>
    <n v="0"/>
    <n v="1"/>
    <n v="0"/>
    <s v="1"/>
    <n v="1"/>
    <s v="2"/>
    <n v="0"/>
    <n v="2"/>
    <n v="4"/>
    <n v="0"/>
    <n v="0"/>
    <n v="1"/>
    <n v="800"/>
    <n v="300"/>
    <n v="-500"/>
    <s v="السلة الغذائية "/>
    <m/>
    <s v="Hospital Primary health care facility Specialist services Emergency services-ambulance"/>
    <b v="1"/>
    <b v="1"/>
    <b v="1"/>
    <b v="1"/>
    <m/>
    <m/>
    <m/>
    <m/>
    <n v="30"/>
    <s v="Walking"/>
    <m/>
    <s v="Yes"/>
    <s v="عيادة جلدية"/>
    <s v="There are no significant difficulties"/>
    <m/>
    <m/>
    <m/>
    <m/>
    <m/>
    <m/>
    <m/>
    <m/>
    <m/>
    <b v="1"/>
    <m/>
    <s v="Yes"/>
    <s v="Yes"/>
    <s v="جلسات عن النظافة الشخصية ..تغذية الاطفال"/>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Weekly"/>
    <m/>
    <s v="Cereals or tubers (maize, porridge, rice, pasta, bread, rice, bulger, frikeh, kaak, pasta, indomy (noodles), manakish, thick grain-based porridge, potatoes, etc) Vegetables (including leafy vegetables) Oil/Fat (oils, fats, butter, ghee etc)"/>
    <b v="1"/>
    <m/>
    <b v="1"/>
    <m/>
    <m/>
    <m/>
    <m/>
    <m/>
    <m/>
    <b v="1"/>
    <m/>
    <n v="3"/>
    <s v="not divers"/>
    <s v="Legumes and nuts e.g. hommos, fouls, beans, chick peas, lentils Vegetables (including leafy vegetables) Eggs"/>
    <m/>
    <b v="1"/>
    <b v="1"/>
    <m/>
    <m/>
    <m/>
    <m/>
    <b v="1"/>
    <m/>
    <m/>
    <m/>
    <n v="3"/>
    <s v="not divers"/>
    <s v="Do not know"/>
    <m/>
    <s v="High food prices/no money to buy"/>
    <m/>
    <b v="1"/>
    <m/>
    <m/>
    <m/>
    <m/>
    <m/>
    <m/>
    <s v="Yes"/>
    <m/>
    <s v="No"/>
    <m/>
    <m/>
    <m/>
    <m/>
    <m/>
    <m/>
    <m/>
    <s v="Yes"/>
    <s v="Yes"/>
    <m/>
    <m/>
    <m/>
    <s v="1"/>
    <s v="1"/>
    <s v="No"/>
    <s v="No - no difficulty"/>
    <s v="No - no difficulty"/>
    <m/>
    <m/>
    <m/>
    <m/>
    <m/>
    <m/>
    <m/>
    <m/>
    <m/>
    <m/>
    <m/>
    <m/>
    <m/>
    <s v="Fear Sadness Problems sleeping Changes in Appetite"/>
    <b v="1"/>
    <m/>
    <b v="1"/>
    <m/>
    <m/>
    <m/>
    <m/>
    <b v="1"/>
    <m/>
    <b v="1"/>
    <m/>
    <m/>
    <m/>
    <m/>
    <m/>
    <m/>
    <m/>
    <m/>
    <s v="Adult Men"/>
    <m/>
    <b v="1"/>
    <m/>
    <m/>
    <s v="بسبب عدم توفر العمل له"/>
    <s v="Speaking to a friend Smoking"/>
    <m/>
    <b v="1"/>
    <m/>
    <m/>
    <m/>
    <m/>
    <b v="1"/>
    <m/>
    <m/>
    <m/>
    <m/>
    <s v="Stigma"/>
    <b v="1"/>
    <m/>
    <m/>
    <m/>
    <m/>
    <m/>
    <m/>
    <m/>
    <m/>
    <s v="Maybe"/>
    <m/>
    <s v="Extracurricular activities/women &amp; girls centers Skills building services"/>
    <m/>
    <m/>
    <b v="1"/>
    <b v="1"/>
    <m/>
    <m/>
    <m/>
    <m/>
    <s v="Due to transportation issues / far distance of facilities"/>
    <s v="Extracurricular activities/women &amp; girls centers"/>
    <m/>
    <m/>
    <m/>
    <b v="1"/>
    <m/>
    <m/>
    <m/>
    <m/>
    <s v="due to lack of security"/>
    <s v="No"/>
    <s v="بسبب عدم توفر...والخوف من الخطف"/>
    <s v="Kidnapping School dropout Early marriage Neglect Being orphaned or losing care"/>
    <b v="1"/>
    <m/>
    <m/>
    <b v="1"/>
    <m/>
    <m/>
    <b v="1"/>
    <m/>
    <b v="1"/>
    <m/>
    <b v="1"/>
    <m/>
    <m/>
    <m/>
    <m/>
    <m/>
    <m/>
    <m/>
    <m/>
    <s v="Religious leaders Parents Relatives Women and Child support centers"/>
    <b v="1"/>
    <m/>
    <m/>
    <m/>
    <b v="1"/>
    <b v="1"/>
    <m/>
    <m/>
    <m/>
    <b v="1"/>
    <m/>
    <m/>
    <m/>
    <m/>
    <s v="Sport activity Hand crafts Painting / re-creational activity Awareness / educational activities / psychosocial support"/>
    <b v="1"/>
    <m/>
    <b v="1"/>
    <b v="1"/>
    <b v="1"/>
    <m/>
    <m/>
    <m/>
    <m/>
    <s v="Children living on the street Orphans living in the community Children who have been associated with fighting forces"/>
    <m/>
    <b v="1"/>
    <b v="1"/>
    <m/>
    <b v="1"/>
    <m/>
    <m/>
    <s v="No"/>
    <s v="Too young to enroll in school"/>
    <s v="Opening time not suitable for parents"/>
    <m/>
    <m/>
    <m/>
    <b v="1"/>
    <m/>
    <m/>
    <m/>
    <m/>
    <m/>
    <m/>
    <s v="No"/>
    <m/>
    <m/>
    <m/>
    <m/>
    <m/>
    <s v="No"/>
    <m/>
    <s v="uuid:a72bf3c2-6980-44b9-b627-54f7f7dd30e0"/>
    <n v="73220035"/>
    <s v="a72bf3c2-6980-44b9-b627-54f7f7dd30e0"/>
    <d v="2021-01-23T14:04:38"/>
    <n v="380"/>
    <m/>
    <n v="-1"/>
    <m/>
    <m/>
    <s v="202101191358"/>
    <n v="1687"/>
    <s v="nsenumerator"/>
    <n v="569832"/>
  </r>
  <r>
    <s v="2021-01-23T10:16:14.307+03:00"/>
    <s v="2021-01-23T10:39:18.093+03:00"/>
    <m/>
    <s v="ندوه المحمود "/>
    <x v="1"/>
    <m/>
    <d v="2021-01-23T00:00:00"/>
    <s v="Atma"/>
    <s v="All"/>
    <s v="Yes"/>
    <n v="43"/>
    <s v="31-50 Years"/>
    <s v="Female"/>
    <s v="Married"/>
    <s v="IDP"/>
    <d v="2013-08-01T00:00:00"/>
    <n v="0"/>
    <n v="1"/>
    <s v="Yes"/>
    <n v="0"/>
    <n v="0"/>
    <n v="1"/>
    <s v="1"/>
    <n v="2"/>
    <s v="3"/>
    <n v="0"/>
    <n v="3"/>
    <n v="6"/>
    <n v="1"/>
    <n v="0"/>
    <n v="1"/>
    <n v="1500"/>
    <n v="800"/>
    <n v="-700"/>
    <s v="السلة الغذائية والاب يعمل في محل صفير "/>
    <m/>
    <s v="Hospital Primary health care facility Specialist services Emergency services-ambulance"/>
    <b v="1"/>
    <b v="1"/>
    <b v="1"/>
    <b v="1"/>
    <m/>
    <m/>
    <m/>
    <m/>
    <n v="25"/>
    <s v="Walking"/>
    <m/>
    <s v="Yes"/>
    <s v="Do not know"/>
    <s v="Inaccessible due to cost Inaccessible due to security risks Inaccessible due to transport or other logistical reason"/>
    <m/>
    <m/>
    <m/>
    <b v="1"/>
    <b v="1"/>
    <b v="1"/>
    <m/>
    <m/>
    <m/>
    <m/>
    <m/>
    <s v="Yes"/>
    <s v="Yes"/>
    <s v="جلسات للوقاية من الكورونا ..وجلسات سوء التغذية للاطفال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Monthly"/>
    <m/>
    <m/>
    <m/>
    <m/>
    <m/>
    <m/>
    <m/>
    <m/>
    <m/>
    <m/>
    <m/>
    <m/>
    <m/>
    <m/>
    <m/>
    <s v="Vegetables (including leafy vegetables) Legumes and nuts e.g. hommos, fouls, beans, chick peas, lentils Cereals or tubers (maize, porridge, rice, pasta, bread, rice, bulger, frikeh, kaak, pasta, indomy (noodles), manakish, thick grain-based porridge, potatoes, etc)"/>
    <b v="1"/>
    <b v="1"/>
    <b v="1"/>
    <m/>
    <m/>
    <m/>
    <m/>
    <m/>
    <m/>
    <m/>
    <m/>
    <n v="3"/>
    <s v="not divers"/>
    <s v="Yes"/>
    <m/>
    <s v="High food prices/no money to buy"/>
    <m/>
    <b v="1"/>
    <m/>
    <m/>
    <m/>
    <m/>
    <m/>
    <m/>
    <s v="Do not know"/>
    <m/>
    <s v="Do not know"/>
    <m/>
    <m/>
    <m/>
    <m/>
    <m/>
    <m/>
    <m/>
    <s v="No – my children don't need this"/>
    <s v="Yes"/>
    <m/>
    <m/>
    <m/>
    <s v="0"/>
    <s v="0"/>
    <s v="Yes"/>
    <m/>
    <m/>
    <s v="No – it's a minor injury"/>
    <s v="Yes"/>
    <s v="Financial issues"/>
    <m/>
    <b v="1"/>
    <m/>
    <m/>
    <m/>
    <m/>
    <m/>
    <m/>
    <s v="No, not needed"/>
    <m/>
    <s v="Fear Anger Sadness Anxiety Conflict within community"/>
    <b v="1"/>
    <b v="1"/>
    <b v="1"/>
    <m/>
    <m/>
    <b v="1"/>
    <m/>
    <m/>
    <m/>
    <m/>
    <b v="1"/>
    <m/>
    <m/>
    <m/>
    <m/>
    <m/>
    <m/>
    <m/>
    <s v="Adult Women Adult Men"/>
    <b v="1"/>
    <b v="1"/>
    <m/>
    <m/>
    <s v="بسبب الوضع المعيشة السيى"/>
    <s v="Speaking to a friend Prayer Speaking to a family member"/>
    <b v="1"/>
    <b v="1"/>
    <m/>
    <b v="1"/>
    <m/>
    <m/>
    <m/>
    <m/>
    <m/>
    <m/>
    <m/>
    <s v="Stigma"/>
    <b v="1"/>
    <m/>
    <m/>
    <m/>
    <m/>
    <m/>
    <m/>
    <m/>
    <m/>
    <s v="Yes"/>
    <m/>
    <s v="All services are accessible"/>
    <m/>
    <m/>
    <m/>
    <m/>
    <m/>
    <b v="1"/>
    <m/>
    <m/>
    <m/>
    <s v="All services are accessible"/>
    <m/>
    <m/>
    <m/>
    <m/>
    <m/>
    <b v="1"/>
    <m/>
    <m/>
    <m/>
    <s v="No"/>
    <s v="بسبب عدم توفر الامان والخوف من الخطف "/>
    <s v="Kidnapping Desire to join armed groups School dropout Neglect Being orphaned or losing care Physical or psychological disabilities due to the war"/>
    <b v="1"/>
    <m/>
    <b v="1"/>
    <b v="1"/>
    <m/>
    <m/>
    <m/>
    <m/>
    <b v="1"/>
    <m/>
    <b v="1"/>
    <m/>
    <b v="1"/>
    <m/>
    <m/>
    <m/>
    <m/>
    <m/>
    <m/>
    <s v="Parents Relatives Community/social workers"/>
    <m/>
    <m/>
    <m/>
    <m/>
    <b v="1"/>
    <b v="1"/>
    <m/>
    <b v="1"/>
    <m/>
    <m/>
    <m/>
    <m/>
    <m/>
    <m/>
    <s v="Quraan Hand crafts Awareness / educational activities / psychosocial support Entertainement activities"/>
    <m/>
    <b v="1"/>
    <b v="1"/>
    <m/>
    <b v="1"/>
    <b v="1"/>
    <m/>
    <m/>
    <m/>
    <s v="Children living on the street Orphans living in the community Children who have been associated with fighting forces"/>
    <m/>
    <b v="1"/>
    <b v="1"/>
    <m/>
    <b v="1"/>
    <m/>
    <m/>
    <s v="Yes"/>
    <m/>
    <s v="Opening time not suitable for parents"/>
    <m/>
    <m/>
    <m/>
    <b v="1"/>
    <m/>
    <m/>
    <m/>
    <m/>
    <m/>
    <m/>
    <s v="No"/>
    <m/>
    <m/>
    <m/>
    <m/>
    <m/>
    <s v="No"/>
    <m/>
    <s v="uuid:8c32c872-58fc-4adc-a78b-283779aaa755"/>
    <n v="73220036"/>
    <s v="8c32c872-58fc-4adc-a78b-283779aaa755"/>
    <d v="2021-01-23T14:04:38"/>
    <n v="381"/>
    <m/>
    <n v="-1"/>
    <m/>
    <m/>
    <s v="202101191358"/>
    <n v="1384"/>
    <s v="nsenumerator"/>
    <n v="569832"/>
  </r>
  <r>
    <s v="2021-01-23T10:44:33.495+03:00"/>
    <s v="2021-01-23T11:15:50.505+03:00"/>
    <m/>
    <s v="ندوه المحمود "/>
    <x v="1"/>
    <m/>
    <d v="2021-01-23T00:00:00"/>
    <s v="Atma"/>
    <s v="All"/>
    <s v="Yes"/>
    <n v="21"/>
    <s v="18-30 Years"/>
    <s v="Male"/>
    <s v="Widowed"/>
    <s v="IDP"/>
    <d v="2018-04-01T00:00:00"/>
    <n v="0"/>
    <n v="0"/>
    <s v="Yes"/>
    <n v="0"/>
    <n v="0"/>
    <n v="2"/>
    <s v="2"/>
    <n v="0"/>
    <s v="2"/>
    <n v="0"/>
    <n v="2"/>
    <n v="3"/>
    <n v="0"/>
    <n v="0"/>
    <n v="0"/>
    <n v="700"/>
    <n v="300"/>
    <n v="-400"/>
    <s v="فقط السلة الغذائية "/>
    <m/>
    <s v="Hospital Primary health care facility Specialist services Emergency services-ambulance"/>
    <b v="1"/>
    <b v="1"/>
    <b v="1"/>
    <b v="1"/>
    <m/>
    <m/>
    <m/>
    <m/>
    <n v="30"/>
    <s v="Walking"/>
    <m/>
    <s v="Yes"/>
    <s v="Do not know"/>
    <s v="Inaccessible due to cost Inaccessible due to transport or other logistical reason"/>
    <m/>
    <m/>
    <m/>
    <b v="1"/>
    <m/>
    <b v="1"/>
    <m/>
    <m/>
    <m/>
    <m/>
    <m/>
    <s v="Yes"/>
    <s v="Yes"/>
    <s v="مخاطر سوء التغذية..وجلسات للوقاية من الكورونا..والتباعد الاجتماعي"/>
    <s v="No"/>
    <m/>
    <s v="Yes"/>
    <s v="Yes"/>
    <m/>
    <s v="Yes"/>
    <s v="No"/>
    <s v="Inaccessible due to security risks Inaccessible due to cost"/>
    <m/>
    <m/>
    <m/>
    <b v="1"/>
    <b v="1"/>
    <m/>
    <m/>
    <m/>
    <m/>
    <m/>
    <s v="I don't know"/>
    <m/>
    <m/>
    <m/>
    <m/>
    <m/>
    <b v="1"/>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b v="1"/>
    <m/>
    <b v="1"/>
    <m/>
    <m/>
    <m/>
    <m/>
    <m/>
    <m/>
    <m/>
    <m/>
    <n v="2"/>
    <s v="not divers"/>
    <s v="No"/>
    <s v="يجب مراعاة النوع والكمية للطعام وان يكون قوامها مناسب حسب عمر الطفل "/>
    <s v="High food prices/no money to buy"/>
    <m/>
    <b v="1"/>
    <m/>
    <m/>
    <m/>
    <m/>
    <m/>
    <m/>
    <s v="Yes"/>
    <m/>
    <s v="Yes"/>
    <s v="High food prices/no money to buy"/>
    <b v="1"/>
    <m/>
    <m/>
    <m/>
    <m/>
    <m/>
    <s v="No – my children don't need this"/>
    <s v="Yes"/>
    <m/>
    <m/>
    <m/>
    <s v="0"/>
    <s v="0"/>
    <s v="No"/>
    <s v="No - no difficulty"/>
    <s v="No - no difficulty"/>
    <m/>
    <m/>
    <m/>
    <m/>
    <m/>
    <m/>
    <m/>
    <m/>
    <m/>
    <m/>
    <m/>
    <m/>
    <m/>
    <s v="Sadness Anger Anxiety Problems sleeping"/>
    <m/>
    <b v="1"/>
    <b v="1"/>
    <m/>
    <m/>
    <b v="1"/>
    <m/>
    <m/>
    <m/>
    <b v="1"/>
    <m/>
    <m/>
    <m/>
    <m/>
    <m/>
    <m/>
    <m/>
    <m/>
    <s v="Adult Women"/>
    <b v="1"/>
    <m/>
    <m/>
    <m/>
    <s v="بسبب فقدان زوجها "/>
    <s v="Prayer Speaking to a friend"/>
    <m/>
    <b v="1"/>
    <m/>
    <b v="1"/>
    <m/>
    <m/>
    <m/>
    <m/>
    <m/>
    <m/>
    <m/>
    <s v="Stigma"/>
    <b v="1"/>
    <m/>
    <m/>
    <m/>
    <m/>
    <m/>
    <m/>
    <m/>
    <m/>
    <s v="Maybe"/>
    <m/>
    <s v="Extracurricular activities/women &amp; girls centers"/>
    <m/>
    <m/>
    <m/>
    <b v="1"/>
    <m/>
    <m/>
    <m/>
    <m/>
    <s v="Due to cultral factors / husband doesn’t allow them "/>
    <s v="Extracurricular activities/women &amp; girls centers"/>
    <m/>
    <m/>
    <m/>
    <b v="1"/>
    <m/>
    <m/>
    <m/>
    <m/>
    <s v="due to lack of security"/>
    <s v="No"/>
    <s v="بسبب التعصب والعادات والتقاليد بالمجتمع"/>
    <s v="Kidnapping Early marriage Physical abuse Neglect"/>
    <b v="1"/>
    <m/>
    <m/>
    <m/>
    <m/>
    <m/>
    <b v="1"/>
    <b v="1"/>
    <b v="1"/>
    <m/>
    <m/>
    <m/>
    <m/>
    <m/>
    <m/>
    <m/>
    <m/>
    <m/>
    <m/>
    <s v="School teachers Parents Community/social workers Women and Child support centers"/>
    <m/>
    <m/>
    <m/>
    <b v="1"/>
    <b v="1"/>
    <m/>
    <m/>
    <b v="1"/>
    <m/>
    <b v="1"/>
    <m/>
    <m/>
    <m/>
    <m/>
    <s v="Hand crafts Painting / re-creational activity Awareness / educational activities / psychosocial support Entertainement activities Quraan"/>
    <m/>
    <b v="1"/>
    <b v="1"/>
    <b v="1"/>
    <b v="1"/>
    <b v="1"/>
    <m/>
    <m/>
    <m/>
    <s v="Orphans living in the community"/>
    <m/>
    <m/>
    <b v="1"/>
    <m/>
    <m/>
    <m/>
    <m/>
    <s v="No"/>
    <s v="Too young to enroll in school"/>
    <s v="Security problems Lack of transportation"/>
    <m/>
    <b v="1"/>
    <b v="1"/>
    <m/>
    <m/>
    <m/>
    <m/>
    <m/>
    <m/>
    <m/>
    <s v="No"/>
    <m/>
    <m/>
    <m/>
    <m/>
    <m/>
    <s v="No"/>
    <m/>
    <s v="uuid:fcc2ce45-cdd6-4939-bd1c-8a79043e1b27"/>
    <n v="73220037"/>
    <s v="fcc2ce45-cdd6-4939-bd1c-8a79043e1b27"/>
    <d v="2021-01-23T14:04:39"/>
    <n v="382"/>
    <m/>
    <n v="-1"/>
    <m/>
    <m/>
    <s v="202101191358"/>
    <n v="1877"/>
    <s v="nsenumerator"/>
    <n v="569832"/>
  </r>
  <r>
    <s v="2021-01-23T11:38:43.673+03:00"/>
    <s v="2021-01-23T12:03:31.885+03:00"/>
    <m/>
    <s v="ندوه المحمود "/>
    <x v="1"/>
    <m/>
    <d v="2021-01-23T00:00:00"/>
    <s v="Atma"/>
    <s v="All"/>
    <s v="Yes"/>
    <n v="35"/>
    <s v="31-50 Years"/>
    <s v="Male"/>
    <s v="Married"/>
    <s v="IDP"/>
    <d v="2014-07-01T00:00:00"/>
    <n v="1"/>
    <n v="1"/>
    <s v="Yes"/>
    <n v="1"/>
    <n v="0"/>
    <n v="1"/>
    <s v="1"/>
    <n v="2"/>
    <s v="4"/>
    <n v="0"/>
    <n v="4"/>
    <n v="7"/>
    <n v="1"/>
    <n v="1"/>
    <n v="1"/>
    <n v="1800"/>
    <n v="700"/>
    <n v="-1100"/>
    <s v="السلة الغذائية..والاب يعمل في بيع الخبز"/>
    <m/>
    <s v="Hospital Primary health care facility Specialist services Emergency services-ambulance"/>
    <b v="1"/>
    <b v="1"/>
    <b v="1"/>
    <b v="1"/>
    <m/>
    <m/>
    <m/>
    <m/>
    <n v="40"/>
    <s v="Walking"/>
    <m/>
    <s v="Yes"/>
    <s v="Do not know"/>
    <s v="Inaccessible due to cost Inaccessible due to transport or other logistical reason"/>
    <m/>
    <m/>
    <m/>
    <b v="1"/>
    <m/>
    <b v="1"/>
    <m/>
    <m/>
    <m/>
    <m/>
    <m/>
    <s v="Yes"/>
    <s v="Yes"/>
    <s v="جلسات للوقاية من الكورونا..ومخاطر سوء التغذية للاطفال والامهات "/>
    <s v="No"/>
    <m/>
    <s v="Yes"/>
    <s v="Yes"/>
    <m/>
    <s v="Yes"/>
    <s v="Yes"/>
    <m/>
    <m/>
    <m/>
    <m/>
    <m/>
    <m/>
    <m/>
    <m/>
    <m/>
    <m/>
    <m/>
    <s v="Non communicable diseases (NCD) drugs (chronic, cardiac, diabetes, hyper-tension, asthma)"/>
    <b v="1"/>
    <m/>
    <m/>
    <m/>
    <m/>
    <m/>
    <m/>
    <m/>
    <s v="Yes"/>
    <m/>
    <m/>
    <m/>
    <m/>
    <m/>
    <m/>
    <m/>
    <m/>
    <m/>
    <s v="Hospital for normal delivery Hospital for surgery/ C-section"/>
    <m/>
    <m/>
    <m/>
    <m/>
    <m/>
    <b v="1"/>
    <b v="1"/>
    <m/>
    <m/>
    <m/>
    <m/>
    <s v="No"/>
    <m/>
    <m/>
    <m/>
    <m/>
    <m/>
    <m/>
    <m/>
    <m/>
    <m/>
    <m/>
    <m/>
    <s v="Yes – someone in my household has"/>
    <s v="Regular"/>
    <s v="Monthly"/>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Vegetables (including leafy vegetables) Legumes and nuts e.g. hommos, fouls, beans, chick peas, lentils"/>
    <m/>
    <b v="1"/>
    <b v="1"/>
    <m/>
    <m/>
    <m/>
    <m/>
    <m/>
    <m/>
    <m/>
    <m/>
    <n v="2"/>
    <s v="not divers"/>
    <s v="Yes"/>
    <m/>
    <s v="High food prices/no money to buy Market is too far"/>
    <m/>
    <b v="1"/>
    <b v="1"/>
    <m/>
    <m/>
    <m/>
    <m/>
    <m/>
    <s v="Yes"/>
    <m/>
    <s v="Yes"/>
    <s v="High food prices/no money to buy"/>
    <b v="1"/>
    <m/>
    <m/>
    <m/>
    <m/>
    <m/>
    <s v="No – my children don't need this"/>
    <s v="Yes"/>
    <s v="No"/>
    <m/>
    <m/>
    <s v="0"/>
    <s v="1"/>
    <s v="No"/>
    <s v="No - no difficulty"/>
    <s v="No - no difficulty"/>
    <m/>
    <m/>
    <m/>
    <m/>
    <m/>
    <m/>
    <m/>
    <m/>
    <m/>
    <m/>
    <m/>
    <m/>
    <m/>
    <s v="Fear Anger Family conflict Hopelessness"/>
    <b v="1"/>
    <b v="1"/>
    <m/>
    <m/>
    <m/>
    <m/>
    <b v="1"/>
    <m/>
    <b v="1"/>
    <m/>
    <m/>
    <m/>
    <m/>
    <m/>
    <m/>
    <m/>
    <m/>
    <m/>
    <s v="Adult Men"/>
    <m/>
    <b v="1"/>
    <m/>
    <m/>
    <s v="بسبب اوضاع المعيشة  السيئة ..."/>
    <s v="Speaking to a friend Smoking"/>
    <m/>
    <b v="1"/>
    <m/>
    <m/>
    <m/>
    <m/>
    <b v="1"/>
    <m/>
    <m/>
    <m/>
    <m/>
    <s v="Stigma"/>
    <b v="1"/>
    <m/>
    <m/>
    <m/>
    <m/>
    <m/>
    <m/>
    <m/>
    <m/>
    <s v="Yes"/>
    <m/>
    <s v="Educational services Skills building services Extracurricular activities/women &amp; girls centers"/>
    <m/>
    <b v="1"/>
    <b v="1"/>
    <b v="1"/>
    <m/>
    <m/>
    <m/>
    <m/>
    <s v="Due to transportation issues / far distance of facilities"/>
    <s v="Skills building services Extracurricular activities/women &amp; girls centers"/>
    <m/>
    <m/>
    <b v="1"/>
    <b v="1"/>
    <m/>
    <m/>
    <m/>
    <m/>
    <s v="due to lack of security"/>
    <s v="No"/>
    <s v="بسبب بعد المسافة والعادات والتقاليد في المجتمع "/>
    <s v="Kidnapping School dropout Early marriage Physical abuse Neglect Being orphaned or losing care"/>
    <b v="1"/>
    <m/>
    <m/>
    <b v="1"/>
    <m/>
    <m/>
    <b v="1"/>
    <b v="1"/>
    <b v="1"/>
    <m/>
    <b v="1"/>
    <m/>
    <m/>
    <m/>
    <m/>
    <m/>
    <m/>
    <m/>
    <m/>
    <s v="School teachers Religious leaders Parents Relatives Community/social workers Women and Child support centers"/>
    <b v="1"/>
    <m/>
    <m/>
    <b v="1"/>
    <b v="1"/>
    <b v="1"/>
    <m/>
    <b v="1"/>
    <m/>
    <b v="1"/>
    <m/>
    <m/>
    <m/>
    <m/>
    <s v="Sport activity Quraan Hand crafts Awareness / educational activities / psychosocial support Entertainement activities"/>
    <b v="1"/>
    <b v="1"/>
    <b v="1"/>
    <m/>
    <b v="1"/>
    <b v="1"/>
    <m/>
    <m/>
    <m/>
    <s v="Children living on the street Orphans living in the community Children who have been associated with fighting forces"/>
    <m/>
    <b v="1"/>
    <b v="1"/>
    <m/>
    <b v="1"/>
    <m/>
    <m/>
    <s v="Yes"/>
    <m/>
    <s v="No barriers"/>
    <m/>
    <m/>
    <m/>
    <m/>
    <m/>
    <m/>
    <m/>
    <m/>
    <b v="1"/>
    <m/>
    <s v="No"/>
    <m/>
    <m/>
    <m/>
    <m/>
    <m/>
    <s v="No"/>
    <m/>
    <s v="uuid:2de1f2b9-0100-48f4-9eb7-2fc4b5ac3aa2"/>
    <n v="73220038"/>
    <s v="2de1f2b9-0100-48f4-9eb7-2fc4b5ac3aa2"/>
    <d v="2021-01-23T14:04:40"/>
    <n v="383"/>
    <m/>
    <n v="-1"/>
    <m/>
    <m/>
    <s v="202101191358"/>
    <n v="1488"/>
    <s v="nsenumerator"/>
    <n v="569832"/>
  </r>
  <r>
    <s v="2021-01-23T12:08:57.567+03:00"/>
    <s v="2021-01-23T15:34:01.724+03:00"/>
    <s v="0"/>
    <s v="ندوه المحمود"/>
    <x v="1"/>
    <m/>
    <d v="2021-01-23T00:00:00"/>
    <s v="Atma"/>
    <s v="All"/>
    <s v="Yes"/>
    <n v="39"/>
    <s v="31-50 Years"/>
    <s v="Female"/>
    <s v="Married"/>
    <s v="IDP"/>
    <d v="2016-05-01T00:00:00"/>
    <n v="1"/>
    <n v="0"/>
    <s v="Yes"/>
    <n v="0"/>
    <n v="1"/>
    <n v="1"/>
    <s v="2"/>
    <n v="1"/>
    <s v="3"/>
    <n v="0"/>
    <n v="3"/>
    <n v="5"/>
    <n v="0"/>
    <n v="0"/>
    <n v="1"/>
    <n v="1000"/>
    <n v="450"/>
    <n v="-550"/>
    <s v="السلة الغذائية...فقط"/>
    <m/>
    <s v="Hospital Primary health care facility Specialist services Emergency services-ambulance"/>
    <b v="1"/>
    <b v="1"/>
    <b v="1"/>
    <b v="1"/>
    <m/>
    <m/>
    <m/>
    <m/>
    <n v="20"/>
    <s v="Walking"/>
    <m/>
    <s v="Yes"/>
    <s v="عيادات جلدية ...وبعض التحاليل الطبية"/>
    <s v="Inaccessible due to cost Inaccessible due to security risks Inaccessible due to transport or other logistical reason"/>
    <m/>
    <m/>
    <m/>
    <b v="1"/>
    <b v="1"/>
    <b v="1"/>
    <m/>
    <m/>
    <m/>
    <m/>
    <m/>
    <s v="Yes"/>
    <s v="Yes"/>
    <s v="جلسات توعية للامراض المعدية والغير المعدة  وجلسات للوقاية من الكورونا..."/>
    <s v="No"/>
    <m/>
    <s v="Yes"/>
    <s v="Yes"/>
    <m/>
    <s v="Yes"/>
    <s v="Yes"/>
    <m/>
    <m/>
    <m/>
    <m/>
    <m/>
    <m/>
    <m/>
    <m/>
    <m/>
    <m/>
    <m/>
    <s v="Non communicable diseases (NCD) drugs (chronic, cardiac, diabetes, hyper-tension, asthma) Antibiotic"/>
    <b v="1"/>
    <m/>
    <m/>
    <b v="1"/>
    <m/>
    <m/>
    <m/>
    <m/>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Vegetables (including leafy vegetables) Milk and Milk Products (milk, yoghurt, cheese, etc) Oil/Fat (oils, fats, butter, ghee etc)"/>
    <b v="1"/>
    <m/>
    <b v="1"/>
    <m/>
    <m/>
    <m/>
    <b v="1"/>
    <m/>
    <m/>
    <b v="1"/>
    <m/>
    <n v="4"/>
    <s v="not divers"/>
    <s v="Vegetables (including leafy vegetables) Cereals or tubers (maize, porridge, rice, pasta, bread, rice, bulger, frikeh, kaak, pasta, indomy (noodles), manakish, thick grain-based porridge, potatoes, etc)"/>
    <b v="1"/>
    <m/>
    <b v="1"/>
    <m/>
    <m/>
    <m/>
    <m/>
    <m/>
    <m/>
    <m/>
    <m/>
    <n v="2"/>
    <s v="not divers"/>
    <s v="Yes"/>
    <m/>
    <s v="High food prices/no money to buy"/>
    <m/>
    <b v="1"/>
    <m/>
    <m/>
    <m/>
    <m/>
    <m/>
    <m/>
    <s v="Yes"/>
    <m/>
    <s v="Yes"/>
    <s v="High food prices/no money to buy"/>
    <b v="1"/>
    <m/>
    <m/>
    <m/>
    <m/>
    <m/>
    <s v="Yes"/>
    <s v="Yes"/>
    <m/>
    <m/>
    <m/>
    <s v="1"/>
    <s v="1"/>
    <s v="No"/>
    <s v="No - no difficulty"/>
    <s v="No - no difficulty"/>
    <m/>
    <m/>
    <m/>
    <m/>
    <m/>
    <m/>
    <m/>
    <m/>
    <m/>
    <m/>
    <m/>
    <m/>
    <m/>
    <s v="Fear Anger moodwings Anxiety Family conflict"/>
    <b v="1"/>
    <b v="1"/>
    <m/>
    <b v="1"/>
    <m/>
    <b v="1"/>
    <b v="1"/>
    <m/>
    <m/>
    <m/>
    <m/>
    <m/>
    <m/>
    <m/>
    <m/>
    <m/>
    <m/>
    <m/>
    <s v="Elderly"/>
    <m/>
    <m/>
    <m/>
    <b v="1"/>
    <s v="بسبب عدم تلبية احتياجاتهم الشخصية بنفسهم"/>
    <s v="Speaking to a family member Speaking to a friend Prayer"/>
    <b v="1"/>
    <b v="1"/>
    <m/>
    <b v="1"/>
    <m/>
    <m/>
    <m/>
    <m/>
    <m/>
    <m/>
    <m/>
    <s v="Security"/>
    <m/>
    <b v="1"/>
    <m/>
    <m/>
    <m/>
    <m/>
    <m/>
    <m/>
    <m/>
    <s v="Maybe"/>
    <m/>
    <s v="Health services Educational services Extracurricular activities/women &amp; girls centers Skills building services"/>
    <b v="1"/>
    <b v="1"/>
    <b v="1"/>
    <b v="1"/>
    <m/>
    <m/>
    <m/>
    <m/>
    <s v="Due to lack of security"/>
    <s v="Skills building services Extracurricular activities/women &amp; girls centers"/>
    <m/>
    <m/>
    <b v="1"/>
    <b v="1"/>
    <m/>
    <m/>
    <m/>
    <m/>
    <s v="due to lack of security"/>
    <s v="No"/>
    <s v="بسبب العادات والتقاليد...وعدم توفر الامان بالمنطقة"/>
    <s v="Kidnapping School dropout Begging Early marriage Physical abuse Neglect Being orphaned or losing care Physical or psychological disabilities due to the war Psychological stress"/>
    <b v="1"/>
    <m/>
    <m/>
    <b v="1"/>
    <m/>
    <b v="1"/>
    <b v="1"/>
    <b v="1"/>
    <b v="1"/>
    <m/>
    <b v="1"/>
    <m/>
    <b v="1"/>
    <b v="1"/>
    <m/>
    <m/>
    <m/>
    <m/>
    <m/>
    <s v="School teachers Parents Relatives Community/social workers Women and Child support centers"/>
    <m/>
    <m/>
    <m/>
    <b v="1"/>
    <b v="1"/>
    <b v="1"/>
    <m/>
    <b v="1"/>
    <m/>
    <b v="1"/>
    <m/>
    <m/>
    <m/>
    <m/>
    <s v="Quraan Hand crafts Painting / re-creational activity Awareness / educational activities / psychosocial support Entertainement activities"/>
    <m/>
    <b v="1"/>
    <b v="1"/>
    <b v="1"/>
    <b v="1"/>
    <b v="1"/>
    <m/>
    <m/>
    <m/>
    <s v="Children living on the street Orphans living in the community"/>
    <m/>
    <b v="1"/>
    <b v="1"/>
    <m/>
    <m/>
    <m/>
    <m/>
    <s v="Yes"/>
    <m/>
    <s v="No barriers"/>
    <m/>
    <m/>
    <m/>
    <m/>
    <m/>
    <m/>
    <m/>
    <m/>
    <b v="1"/>
    <m/>
    <s v="No"/>
    <m/>
    <m/>
    <m/>
    <m/>
    <m/>
    <s v="No"/>
    <m/>
    <s v="uuid:79c07f2b-9ec5-4158-99a5-9aada50e308c"/>
    <n v="73220039"/>
    <s v="79c07f2b-9ec5-4158-99a5-9aada50e308c"/>
    <d v="2021-01-23T14:04:40"/>
    <n v="384"/>
    <m/>
    <n v="-1"/>
    <m/>
    <m/>
    <s v="202101191358"/>
    <n v="12304"/>
    <s v="nsenumerator"/>
    <n v="569832"/>
  </r>
  <r>
    <s v="2021-01-23T08:23:37.880+03:00"/>
    <s v="2021-01-23T09:09:13.830+03:00"/>
    <m/>
    <s v="ختام الحسن "/>
    <x v="1"/>
    <m/>
    <d v="2021-01-23T00:00:00"/>
    <s v="Atma"/>
    <s v="All"/>
    <s v="Yes"/>
    <n v="33"/>
    <s v="31-50 Years"/>
    <s v="Male"/>
    <s v="Married"/>
    <s v="IDP"/>
    <d v="2017-05-01T00:00:00"/>
    <n v="1"/>
    <n v="1"/>
    <s v="Yes"/>
    <n v="1"/>
    <n v="0"/>
    <n v="1"/>
    <s v="1"/>
    <n v="1"/>
    <s v="3"/>
    <n v="1"/>
    <n v="4"/>
    <n v="7"/>
    <n v="0"/>
    <n v="0"/>
    <n v="0"/>
    <n v="1500"/>
    <n v="350"/>
    <n v="-1150"/>
    <s v="بيع سلة الإغاثة الشهرية "/>
    <m/>
    <s v="Primary health care facility Specialist services Emergency services-ambulance Hospital"/>
    <b v="1"/>
    <b v="1"/>
    <b v="1"/>
    <b v="1"/>
    <m/>
    <m/>
    <m/>
    <m/>
    <n v="48"/>
    <s v="Walking"/>
    <m/>
    <s v="Yes"/>
    <s v="Do not know"/>
    <s v="There are no significant difficulties"/>
    <m/>
    <m/>
    <m/>
    <m/>
    <m/>
    <m/>
    <m/>
    <m/>
    <m/>
    <b v="1"/>
    <m/>
    <s v="Yes"/>
    <s v="Yes"/>
    <s v="جلسات توعوية بخصوص الكورونا _والأمراض المنتشرة_(الحصبة_ الليشمانيا_القمل) "/>
    <s v="No"/>
    <m/>
    <s v="No"/>
    <m/>
    <m/>
    <m/>
    <m/>
    <m/>
    <m/>
    <m/>
    <m/>
    <m/>
    <m/>
    <m/>
    <m/>
    <m/>
    <m/>
    <m/>
    <s v="Drugs are mostly available"/>
    <m/>
    <m/>
    <m/>
    <m/>
    <m/>
    <m/>
    <b v="1"/>
    <m/>
    <s v="Yes"/>
    <m/>
    <m/>
    <m/>
    <m/>
    <m/>
    <m/>
    <m/>
    <m/>
    <m/>
    <s v="Hospital for normal delivery"/>
    <m/>
    <m/>
    <m/>
    <m/>
    <m/>
    <b v="1"/>
    <m/>
    <m/>
    <m/>
    <m/>
    <m/>
    <s v="Yes"/>
    <s v="Not enough milk"/>
    <m/>
    <m/>
    <m/>
    <b v="1"/>
    <m/>
    <m/>
    <m/>
    <m/>
    <m/>
    <m/>
    <s v="Yes – I have"/>
    <s v="Regular"/>
    <s v="Monthly"/>
    <m/>
    <s v="Cereals or tubers (maize, porridge, rice, pasta, bread, rice, bulger, frikeh, kaak, pasta, indomy (noodles), manakish, thick grain-based porridge, potatoes, etc) Vegetables (including leafy vegetables)"/>
    <b v="1"/>
    <m/>
    <b v="1"/>
    <m/>
    <m/>
    <m/>
    <m/>
    <m/>
    <m/>
    <m/>
    <m/>
    <n v="2"/>
    <s v="not divers"/>
    <s v="Legumes and nuts e.g. hommos, fouls, beans, chick peas, lentils"/>
    <m/>
    <b v="1"/>
    <m/>
    <m/>
    <m/>
    <m/>
    <m/>
    <m/>
    <m/>
    <m/>
    <m/>
    <n v="1"/>
    <s v="not divers"/>
    <s v="No"/>
    <s v="Should be gradual"/>
    <s v="High food prices/no money to buy"/>
    <m/>
    <b v="1"/>
    <m/>
    <m/>
    <m/>
    <m/>
    <m/>
    <m/>
    <s v="Yes"/>
    <m/>
    <s v="Yes"/>
    <s v="High food prices/no money to buy"/>
    <b v="1"/>
    <m/>
    <m/>
    <m/>
    <m/>
    <m/>
    <s v="No – my children don't need this"/>
    <s v="Yes"/>
    <s v="No"/>
    <m/>
    <m/>
    <s v="0"/>
    <s v="1"/>
    <s v="No"/>
    <s v="No - no difficulty"/>
    <s v="No - no difficulty"/>
    <m/>
    <m/>
    <m/>
    <m/>
    <m/>
    <m/>
    <m/>
    <m/>
    <m/>
    <m/>
    <m/>
    <m/>
    <m/>
    <s v="Fear Anger moodwings Anxiety"/>
    <b v="1"/>
    <b v="1"/>
    <m/>
    <b v="1"/>
    <m/>
    <b v="1"/>
    <m/>
    <m/>
    <m/>
    <m/>
    <m/>
    <m/>
    <m/>
    <m/>
    <m/>
    <m/>
    <m/>
    <m/>
    <s v="Adult Women Adult Men Elderly"/>
    <b v="1"/>
    <b v="1"/>
    <m/>
    <b v="1"/>
    <s v="بسبب الظروف المعيشة السيئة ووضع نزوح اكبر سبب لهذة المشاكل العاطفية"/>
    <s v="Has professional consultation Speaking to a family member"/>
    <b v="1"/>
    <m/>
    <m/>
    <m/>
    <b v="1"/>
    <m/>
    <m/>
    <m/>
    <m/>
    <m/>
    <m/>
    <s v="Stigma"/>
    <b v="1"/>
    <m/>
    <m/>
    <m/>
    <m/>
    <m/>
    <m/>
    <m/>
    <m/>
    <s v="Yes"/>
    <m/>
    <s v="All services are accessible"/>
    <m/>
    <m/>
    <m/>
    <m/>
    <m/>
    <b v="1"/>
    <m/>
    <m/>
    <m/>
    <s v="All services are accessible"/>
    <m/>
    <m/>
    <m/>
    <m/>
    <m/>
    <b v="1"/>
    <m/>
    <m/>
    <m/>
    <s v="Yes"/>
    <m/>
    <s v="Hired by armed groups School dropout Neglect"/>
    <m/>
    <b v="1"/>
    <m/>
    <b v="1"/>
    <m/>
    <m/>
    <m/>
    <m/>
    <b v="1"/>
    <m/>
    <m/>
    <m/>
    <m/>
    <m/>
    <m/>
    <m/>
    <m/>
    <m/>
    <m/>
    <s v="Parents Community/social workers"/>
    <m/>
    <m/>
    <m/>
    <m/>
    <b v="1"/>
    <m/>
    <m/>
    <b v="1"/>
    <m/>
    <m/>
    <m/>
    <m/>
    <m/>
    <m/>
    <s v="Hand crafts Entertainement activities"/>
    <m/>
    <m/>
    <b v="1"/>
    <m/>
    <m/>
    <b v="1"/>
    <m/>
    <m/>
    <m/>
    <s v="Children who have been associated with fighting forces Children separated from their parents"/>
    <b v="1"/>
    <m/>
    <m/>
    <m/>
    <b v="1"/>
    <m/>
    <m/>
    <s v="Yes"/>
    <m/>
    <s v="Lack of transportation Lack of awareness"/>
    <b v="1"/>
    <m/>
    <b v="1"/>
    <m/>
    <m/>
    <m/>
    <m/>
    <m/>
    <m/>
    <m/>
    <s v="No"/>
    <m/>
    <m/>
    <s v="No"/>
    <m/>
    <m/>
    <s v="No"/>
    <m/>
    <s v="uuid:ea83c1f1-3a9d-4bb9-a70e-77fc8fe5040e"/>
    <n v="73220400"/>
    <s v="ea83c1f1-3a9d-4bb9-a70e-77fc8fe5040e"/>
    <d v="2021-01-23T14:15:18"/>
    <n v="385"/>
    <m/>
    <n v="-1"/>
    <m/>
    <m/>
    <s v="202101191358"/>
    <n v="2736"/>
    <s v="nsenumerator"/>
    <n v="569832"/>
  </r>
  <r>
    <s v="2021-01-23T09:15:06.548+03:00"/>
    <s v="2021-01-23T09:51:36.815+03:00"/>
    <m/>
    <s v="ختام الحسن "/>
    <x v="1"/>
    <m/>
    <d v="2021-01-23T00:00:00"/>
    <s v="Atma"/>
    <s v="All"/>
    <s v="Yes"/>
    <n v="46"/>
    <s v="31-50 Years"/>
    <s v="Female"/>
    <s v="Married"/>
    <s v="IDP"/>
    <d v="2014-09-07T00:00:00"/>
    <n v="0"/>
    <n v="0"/>
    <s v="Yes"/>
    <n v="0"/>
    <n v="0"/>
    <n v="1"/>
    <s v="1"/>
    <n v="0"/>
    <s v="1"/>
    <n v="2"/>
    <n v="3"/>
    <n v="4"/>
    <n v="0"/>
    <n v="0"/>
    <n v="1"/>
    <n v="1300"/>
    <n v="500"/>
    <n v="-800"/>
    <s v="يعمل بأعمال حرة عامل بناء"/>
    <m/>
    <s v="Hospital Primary health care facility Specialist services Emergency services-ambulance"/>
    <b v="1"/>
    <b v="1"/>
    <b v="1"/>
    <b v="1"/>
    <m/>
    <m/>
    <m/>
    <m/>
    <n v="24"/>
    <s v="Walking"/>
    <m/>
    <s v="Yes"/>
    <s v="Do not know"/>
    <s v="There are no significant difficulties"/>
    <m/>
    <m/>
    <m/>
    <m/>
    <m/>
    <m/>
    <m/>
    <m/>
    <m/>
    <b v="1"/>
    <m/>
    <s v="Yes"/>
    <s v="Yes"/>
    <s v="جلسات توعوية بخصوص الكورونا  _ والنظافة الشخصية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Do not know"/>
    <m/>
    <s v="Yes"/>
    <s v="High food prices/no money to buy"/>
    <b v="1"/>
    <m/>
    <m/>
    <m/>
    <m/>
    <m/>
    <s v="No – my children don't need this"/>
    <s v="Yes"/>
    <m/>
    <m/>
    <m/>
    <s v="0"/>
    <s v="0"/>
    <s v="No"/>
    <s v="No - no difficulty"/>
    <s v="No - no difficulty"/>
    <m/>
    <m/>
    <m/>
    <m/>
    <m/>
    <m/>
    <m/>
    <m/>
    <m/>
    <m/>
    <m/>
    <m/>
    <m/>
    <s v="Anger Hopelessness Fear moodwings"/>
    <b v="1"/>
    <b v="1"/>
    <m/>
    <b v="1"/>
    <m/>
    <m/>
    <m/>
    <m/>
    <b v="1"/>
    <m/>
    <m/>
    <m/>
    <m/>
    <m/>
    <m/>
    <m/>
    <m/>
    <m/>
    <s v="Adult Women Adult Men"/>
    <b v="1"/>
    <b v="1"/>
    <m/>
    <m/>
    <s v="بسبب الوضع المعيشي من جهة السكن من جهة تعدد واختلاف فئات المجتمع"/>
    <s v="Speaking to a family member Has professional consultation Smoking"/>
    <b v="1"/>
    <m/>
    <m/>
    <m/>
    <b v="1"/>
    <m/>
    <b v="1"/>
    <m/>
    <m/>
    <m/>
    <m/>
    <s v="No obstacles"/>
    <m/>
    <m/>
    <m/>
    <m/>
    <m/>
    <m/>
    <m/>
    <b v="1"/>
    <m/>
    <s v="Maybe"/>
    <m/>
    <s v="All services are accessible"/>
    <m/>
    <m/>
    <m/>
    <m/>
    <m/>
    <b v="1"/>
    <m/>
    <m/>
    <m/>
    <s v="All services are accessible"/>
    <m/>
    <m/>
    <m/>
    <m/>
    <m/>
    <b v="1"/>
    <m/>
    <m/>
    <m/>
    <s v="Yes"/>
    <m/>
    <s v="Begging Neglect Being orphaned or losing care"/>
    <m/>
    <m/>
    <m/>
    <m/>
    <m/>
    <b v="1"/>
    <m/>
    <m/>
    <b v="1"/>
    <m/>
    <b v="1"/>
    <m/>
    <m/>
    <m/>
    <m/>
    <m/>
    <m/>
    <m/>
    <m/>
    <s v="Parents School teachers"/>
    <m/>
    <m/>
    <m/>
    <b v="1"/>
    <b v="1"/>
    <m/>
    <m/>
    <m/>
    <m/>
    <m/>
    <m/>
    <m/>
    <m/>
    <m/>
    <s v="Hand crafts Sport activity Awareness / educational activities / psychosocial support"/>
    <b v="1"/>
    <m/>
    <b v="1"/>
    <m/>
    <b v="1"/>
    <m/>
    <m/>
    <m/>
    <m/>
    <s v="I don't know"/>
    <m/>
    <m/>
    <m/>
    <m/>
    <m/>
    <m/>
    <b v="1"/>
    <s v="Yes"/>
    <m/>
    <s v="No barriers"/>
    <m/>
    <m/>
    <m/>
    <m/>
    <m/>
    <m/>
    <m/>
    <m/>
    <b v="1"/>
    <m/>
    <s v="No"/>
    <m/>
    <m/>
    <s v="No"/>
    <m/>
    <m/>
    <s v="No"/>
    <m/>
    <s v="uuid:1aef4976-99df-4e5b-8ac7-5e2767aaf3bb"/>
    <n v="73220403"/>
    <s v="1aef4976-99df-4e5b-8ac7-5e2767aaf3bb"/>
    <d v="2021-01-23T14:15:20"/>
    <n v="386"/>
    <m/>
    <n v="-1"/>
    <m/>
    <m/>
    <s v="202101191358"/>
    <n v="2190"/>
    <s v="nsenumerator"/>
    <n v="569832"/>
  </r>
  <r>
    <s v="2021-01-23T09:51:41.464+03:00"/>
    <s v="2021-01-23T11:10:56.690+03:00"/>
    <m/>
    <s v="ختام الحسن "/>
    <x v="1"/>
    <m/>
    <d v="2021-01-23T00:00:00"/>
    <s v="Atma"/>
    <s v="All"/>
    <s v="Yes"/>
    <n v="40"/>
    <s v="31-50 Years"/>
    <s v="Male"/>
    <s v="Married"/>
    <s v="IDP"/>
    <d v="2017-04-19T00:00:00"/>
    <n v="1"/>
    <n v="0"/>
    <s v="Yes"/>
    <n v="0"/>
    <n v="0"/>
    <n v="1"/>
    <s v="1"/>
    <n v="1"/>
    <s v="2"/>
    <n v="3"/>
    <n v="5"/>
    <n v="7"/>
    <n v="0"/>
    <n v="1"/>
    <n v="0"/>
    <n v="1350"/>
    <n v="200"/>
    <n v="-1150"/>
    <s v="بيع سلة الإغاثة الشهرية "/>
    <m/>
    <s v="Emergency services-ambulance Specialist services Primary health care facility Hospital"/>
    <b v="1"/>
    <b v="1"/>
    <b v="1"/>
    <b v="1"/>
    <m/>
    <m/>
    <m/>
    <m/>
    <n v="10"/>
    <s v="Walking"/>
    <m/>
    <s v="Yes"/>
    <s v="Do not know"/>
    <s v="There are no significant difficulties"/>
    <m/>
    <m/>
    <m/>
    <m/>
    <m/>
    <m/>
    <m/>
    <m/>
    <m/>
    <b v="1"/>
    <m/>
    <s v="Yes"/>
    <s v="Yes"/>
    <s v="جلسات توعوية بخصوص الكورونا والاهتمام بالتباعد والحجر الصحي "/>
    <s v="No"/>
    <m/>
    <s v="No"/>
    <m/>
    <m/>
    <m/>
    <m/>
    <m/>
    <m/>
    <m/>
    <m/>
    <m/>
    <m/>
    <m/>
    <m/>
    <m/>
    <m/>
    <m/>
    <s v="Drugs are mostly available"/>
    <m/>
    <m/>
    <m/>
    <m/>
    <m/>
    <m/>
    <b v="1"/>
    <m/>
    <s v="Yes"/>
    <m/>
    <m/>
    <m/>
    <m/>
    <m/>
    <m/>
    <m/>
    <m/>
    <m/>
    <s v="Hospital for normal delivery Hospital for surgery/ C-section"/>
    <m/>
    <m/>
    <m/>
    <m/>
    <m/>
    <b v="1"/>
    <b v="1"/>
    <m/>
    <m/>
    <m/>
    <m/>
    <m/>
    <m/>
    <m/>
    <m/>
    <m/>
    <m/>
    <m/>
    <m/>
    <m/>
    <m/>
    <m/>
    <m/>
    <s v="Yes – someone in my household has"/>
    <s v="Regular"/>
    <s v="Weekly"/>
    <m/>
    <s v="Cereals or tubers (maize, porridge, rice, pasta, bread, rice, bulger, frikeh, kaak, pasta, indomy (noodles), manakish, thick grain-based porridge, potatoes, etc) Vegetables (including leafy vegetables)"/>
    <b v="1"/>
    <m/>
    <b v="1"/>
    <m/>
    <m/>
    <m/>
    <m/>
    <m/>
    <m/>
    <m/>
    <m/>
    <n v="2"/>
    <s v="not divers"/>
    <s v="Vegetables (including leafy vegetables)"/>
    <m/>
    <m/>
    <b v="1"/>
    <m/>
    <m/>
    <m/>
    <m/>
    <m/>
    <m/>
    <m/>
    <m/>
    <n v="1"/>
    <s v="not divers"/>
    <s v="No"/>
    <s v="يجب تنوع_x000a_بالأطعمة ويكون_x000a_القوام مناسب حسب عمر الطفل "/>
    <s v="High food prices/no money to buy"/>
    <m/>
    <b v="1"/>
    <m/>
    <m/>
    <m/>
    <m/>
    <m/>
    <m/>
    <s v="Yes"/>
    <m/>
    <s v="Yes"/>
    <s v="High food prices/no money to buy"/>
    <b v="1"/>
    <m/>
    <m/>
    <m/>
    <m/>
    <m/>
    <s v="No – my children don't need this"/>
    <s v="No"/>
    <m/>
    <m/>
    <m/>
    <s v="0"/>
    <s v="1"/>
    <s v="I prefer not to answer"/>
    <m/>
    <m/>
    <m/>
    <m/>
    <m/>
    <m/>
    <m/>
    <m/>
    <m/>
    <m/>
    <m/>
    <m/>
    <m/>
    <m/>
    <m/>
    <s v="Fear Sadness moodwings Family conflict Anxiety"/>
    <b v="1"/>
    <m/>
    <b v="1"/>
    <b v="1"/>
    <m/>
    <b v="1"/>
    <b v="1"/>
    <m/>
    <m/>
    <m/>
    <m/>
    <m/>
    <m/>
    <m/>
    <m/>
    <m/>
    <m/>
    <m/>
    <s v="Adult Men Adult Women"/>
    <b v="1"/>
    <b v="1"/>
    <m/>
    <m/>
    <s v="لأنهم هم الأشخاص الذين يتحملون الظروف المعيشة الصعبةوكيفيك تأمين الدخل للعائلة"/>
    <s v="Other Prayer"/>
    <m/>
    <m/>
    <m/>
    <b v="1"/>
    <m/>
    <m/>
    <m/>
    <m/>
    <m/>
    <b v="1"/>
    <s v="الحصول على عمل "/>
    <s v="No obstacles"/>
    <m/>
    <m/>
    <m/>
    <m/>
    <m/>
    <m/>
    <m/>
    <b v="1"/>
    <m/>
    <s v="Maybe"/>
    <m/>
    <s v="Do not know"/>
    <m/>
    <m/>
    <m/>
    <m/>
    <m/>
    <m/>
    <b v="1"/>
    <m/>
    <m/>
    <s v="All services are accessible"/>
    <m/>
    <m/>
    <m/>
    <m/>
    <m/>
    <b v="1"/>
    <m/>
    <m/>
    <m/>
    <s v="Yes"/>
    <m/>
    <s v="Early marriage Neglect Being orphaned or losing care"/>
    <m/>
    <m/>
    <m/>
    <m/>
    <m/>
    <m/>
    <b v="1"/>
    <m/>
    <b v="1"/>
    <m/>
    <b v="1"/>
    <m/>
    <m/>
    <m/>
    <m/>
    <m/>
    <m/>
    <m/>
    <m/>
    <s v="School teachers Women and Child support centers"/>
    <m/>
    <m/>
    <m/>
    <b v="1"/>
    <m/>
    <m/>
    <m/>
    <m/>
    <m/>
    <b v="1"/>
    <m/>
    <m/>
    <m/>
    <m/>
    <s v="Sport activity Entertainement activities Hand crafts"/>
    <b v="1"/>
    <m/>
    <b v="1"/>
    <m/>
    <m/>
    <b v="1"/>
    <m/>
    <m/>
    <m/>
    <s v="Children separated from their parents Orphans living in the community Child-headed households"/>
    <b v="1"/>
    <m/>
    <b v="1"/>
    <b v="1"/>
    <m/>
    <m/>
    <m/>
    <s v="Yes"/>
    <m/>
    <s v="No barriers"/>
    <m/>
    <m/>
    <m/>
    <m/>
    <m/>
    <m/>
    <m/>
    <m/>
    <b v="1"/>
    <m/>
    <s v="No"/>
    <m/>
    <m/>
    <s v="No"/>
    <m/>
    <m/>
    <s v="No"/>
    <m/>
    <s v="uuid:7f747c98-1c2d-41db-8df6-f79b886c6272"/>
    <n v="73220407"/>
    <s v="7f747c98-1c2d-41db-8df6-f79b886c6272"/>
    <d v="2021-01-23T14:15:21"/>
    <n v="387"/>
    <m/>
    <n v="-1"/>
    <m/>
    <m/>
    <s v="202101191358"/>
    <n v="4755"/>
    <s v="nsenumerator"/>
    <n v="569832"/>
  </r>
  <r>
    <s v="2021-01-23T11:11:02.079+03:00"/>
    <s v="2021-01-23T12:13:09.413+03:00"/>
    <m/>
    <s v="ختام الحسن "/>
    <x v="1"/>
    <m/>
    <d v="2021-01-23T00:00:00"/>
    <s v="Atma"/>
    <s v="All"/>
    <s v="Yes"/>
    <n v="19"/>
    <s v="18-30 Years"/>
    <s v="Male"/>
    <s v="Single"/>
    <s v="IDP"/>
    <d v="2016-06-02T00:00:00"/>
    <n v="0"/>
    <n v="2"/>
    <s v="Yes"/>
    <n v="0"/>
    <n v="1"/>
    <n v="1"/>
    <s v="2"/>
    <n v="2"/>
    <s v="4"/>
    <n v="2"/>
    <n v="6"/>
    <n v="8"/>
    <n v="0"/>
    <n v="0"/>
    <n v="0"/>
    <n v="1700"/>
    <n v="500"/>
    <n v="-1200"/>
    <s v="بيع سلة الإغاثة "/>
    <m/>
    <s v="Hospital Primary health care facility Specialist services Emergency services-ambulance"/>
    <b v="1"/>
    <b v="1"/>
    <b v="1"/>
    <b v="1"/>
    <m/>
    <m/>
    <m/>
    <m/>
    <n v="55"/>
    <s v="Walking"/>
    <m/>
    <s v="Yes"/>
    <s v="Do not know"/>
    <s v="Other, specify"/>
    <m/>
    <m/>
    <m/>
    <m/>
    <m/>
    <m/>
    <m/>
    <b v="1"/>
    <m/>
    <m/>
    <s v="بسبب صعوبة خدمة تعبيد الطرقات وبعد المسافة "/>
    <s v="Yes"/>
    <s v="Yes"/>
    <s v="جلسات توعوية بخصوص الكورونا والاهتمام بالتباعد والحجر الصحي والوقايه من الأمراض المنتشرة "/>
    <s v="Do not know"/>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m/>
    <m/>
    <m/>
    <m/>
    <m/>
    <m/>
    <m/>
    <m/>
    <m/>
    <m/>
    <m/>
    <m/>
    <m/>
    <m/>
    <s v="Vegetables (including leafy vegetables)"/>
    <m/>
    <m/>
    <b v="1"/>
    <m/>
    <m/>
    <m/>
    <m/>
    <m/>
    <m/>
    <m/>
    <m/>
    <n v="1"/>
    <s v="not divers"/>
    <s v="Yes"/>
    <m/>
    <s v="High food prices/no money to buy Market is too far"/>
    <m/>
    <b v="1"/>
    <b v="1"/>
    <m/>
    <m/>
    <m/>
    <m/>
    <m/>
    <s v="Do not know"/>
    <m/>
    <s v="Yes"/>
    <s v="High food prices/no money to buy"/>
    <b v="1"/>
    <m/>
    <m/>
    <m/>
    <m/>
    <m/>
    <s v="Do not know"/>
    <s v="Yes"/>
    <m/>
    <m/>
    <m/>
    <s v="1"/>
    <s v="0"/>
    <s v="No"/>
    <s v="No - no difficulty"/>
    <s v="No - no difficulty"/>
    <m/>
    <m/>
    <m/>
    <m/>
    <m/>
    <m/>
    <m/>
    <m/>
    <m/>
    <m/>
    <m/>
    <m/>
    <m/>
    <s v="Fear Hopelessness Sadness Anger"/>
    <b v="1"/>
    <b v="1"/>
    <b v="1"/>
    <m/>
    <m/>
    <m/>
    <m/>
    <m/>
    <b v="1"/>
    <m/>
    <m/>
    <m/>
    <m/>
    <m/>
    <m/>
    <m/>
    <m/>
    <m/>
    <s v="Children"/>
    <m/>
    <m/>
    <b v="1"/>
    <m/>
    <s v="هم الأشخاص الذين يعتبرونهم الفئة المستضعفة في المجتمع "/>
    <s v="Speaking to a friend Withdrawal/Isolation"/>
    <m/>
    <b v="1"/>
    <m/>
    <m/>
    <m/>
    <m/>
    <m/>
    <m/>
    <b v="1"/>
    <m/>
    <m/>
    <s v="No obstacles"/>
    <m/>
    <m/>
    <m/>
    <m/>
    <m/>
    <m/>
    <m/>
    <b v="1"/>
    <m/>
    <s v="Yes"/>
    <m/>
    <s v="All services are accessible"/>
    <m/>
    <m/>
    <m/>
    <m/>
    <m/>
    <b v="1"/>
    <m/>
    <m/>
    <m/>
    <s v="All services are accessible"/>
    <m/>
    <m/>
    <m/>
    <m/>
    <m/>
    <b v="1"/>
    <m/>
    <m/>
    <m/>
    <s v="Yes"/>
    <m/>
    <s v="Neglect Being orphaned or losing care Psychological stress"/>
    <m/>
    <m/>
    <m/>
    <m/>
    <m/>
    <m/>
    <m/>
    <m/>
    <b v="1"/>
    <m/>
    <b v="1"/>
    <m/>
    <m/>
    <b v="1"/>
    <m/>
    <m/>
    <m/>
    <m/>
    <m/>
    <s v="Siblings Parents Women and Child support centers"/>
    <m/>
    <b v="1"/>
    <m/>
    <m/>
    <b v="1"/>
    <m/>
    <m/>
    <m/>
    <m/>
    <b v="1"/>
    <m/>
    <m/>
    <m/>
    <m/>
    <s v="Sport activity Hand crafts Entertainement activities"/>
    <b v="1"/>
    <m/>
    <b v="1"/>
    <m/>
    <m/>
    <b v="1"/>
    <m/>
    <m/>
    <m/>
    <s v="Child-headed households Orphans living in the community Children separated from their parents"/>
    <b v="1"/>
    <m/>
    <b v="1"/>
    <b v="1"/>
    <m/>
    <m/>
    <m/>
    <s v="Yes"/>
    <m/>
    <s v="No barriers"/>
    <m/>
    <m/>
    <m/>
    <m/>
    <m/>
    <m/>
    <m/>
    <m/>
    <b v="1"/>
    <m/>
    <s v="No"/>
    <m/>
    <m/>
    <s v="No"/>
    <m/>
    <m/>
    <s v="No"/>
    <m/>
    <s v="uuid:9edf8266-51da-4961-8de7-0515dbe36471"/>
    <n v="73220409"/>
    <s v="9edf8266-51da-4961-8de7-0515dbe36471"/>
    <d v="2021-01-23T14:15:22"/>
    <n v="388"/>
    <m/>
    <n v="-1"/>
    <m/>
    <m/>
    <s v="202101191358"/>
    <n v="3727"/>
    <s v="nsenumerator"/>
    <n v="569832"/>
  </r>
  <r>
    <s v="2021-01-23T12:13:30.975+03:00"/>
    <s v="2021-01-23T12:44:21.785+03:00"/>
    <m/>
    <s v="ختام الحسن "/>
    <x v="1"/>
    <m/>
    <d v="2021-01-23T00:00:00"/>
    <s v="Atma"/>
    <s v="All"/>
    <s v="Yes"/>
    <n v="29"/>
    <s v="18-30 Years"/>
    <s v="Male"/>
    <s v="Married"/>
    <s v="IDP"/>
    <d v="2019-04-16T00:00:00"/>
    <n v="1"/>
    <n v="2"/>
    <s v="Yes"/>
    <n v="0"/>
    <n v="0"/>
    <n v="1"/>
    <s v="1"/>
    <n v="0"/>
    <s v="1"/>
    <n v="2"/>
    <n v="3"/>
    <n v="7"/>
    <n v="2"/>
    <n v="0"/>
    <n v="0"/>
    <n v="1200"/>
    <n v="450"/>
    <n v="-750"/>
    <s v="بيع سلة الإغاثة الشهرية "/>
    <m/>
    <s v="Hospital Specialist services Primary health care facility Emergency services-ambulance"/>
    <b v="1"/>
    <b v="1"/>
    <b v="1"/>
    <b v="1"/>
    <m/>
    <m/>
    <m/>
    <m/>
    <n v="20"/>
    <s v="Walking"/>
    <m/>
    <s v="Yes"/>
    <s v="Do not know"/>
    <s v="There are no significant difficulties"/>
    <m/>
    <m/>
    <m/>
    <m/>
    <m/>
    <m/>
    <m/>
    <m/>
    <m/>
    <b v="1"/>
    <m/>
    <s v="Do not know"/>
    <m/>
    <m/>
    <m/>
    <m/>
    <s v="Yes"/>
    <s v="Yes"/>
    <m/>
    <s v="Yes"/>
    <s v="Yes"/>
    <m/>
    <m/>
    <m/>
    <m/>
    <m/>
    <m/>
    <m/>
    <m/>
    <m/>
    <m/>
    <m/>
    <s v="Drugs are mostly available"/>
    <m/>
    <m/>
    <m/>
    <m/>
    <m/>
    <m/>
    <b v="1"/>
    <m/>
    <s v="Yes"/>
    <m/>
    <m/>
    <m/>
    <m/>
    <m/>
    <m/>
    <m/>
    <m/>
    <m/>
    <s v="Hospital for surgery/ C-section Hospital for normal delivery"/>
    <m/>
    <m/>
    <m/>
    <m/>
    <m/>
    <b v="1"/>
    <b v="1"/>
    <m/>
    <m/>
    <m/>
    <m/>
    <m/>
    <m/>
    <m/>
    <m/>
    <m/>
    <m/>
    <m/>
    <m/>
    <m/>
    <m/>
    <m/>
    <m/>
    <s v="Yes – someone in my household has"/>
    <s v="Regular"/>
    <s v="Weekly"/>
    <m/>
    <s v="Vegetables (including leafy vegetables) Cereals or tubers (maize, porridge, rice, pasta, bread, rice, bulger, frikeh, kaak, pasta, indomy (noodles), manakish, thick grain-based porridge, potatoes, etc)"/>
    <b v="1"/>
    <m/>
    <b v="1"/>
    <m/>
    <m/>
    <m/>
    <m/>
    <m/>
    <m/>
    <m/>
    <m/>
    <n v="2"/>
    <s v="not divers"/>
    <s v="Vegetables (including leafy vegetables)"/>
    <m/>
    <m/>
    <b v="1"/>
    <m/>
    <m/>
    <m/>
    <m/>
    <m/>
    <m/>
    <m/>
    <m/>
    <n v="1"/>
    <s v="not divers"/>
    <s v="Yes"/>
    <m/>
    <s v="High food prices/no money to buy"/>
    <m/>
    <b v="1"/>
    <m/>
    <m/>
    <m/>
    <m/>
    <m/>
    <m/>
    <s v="Yes"/>
    <m/>
    <s v="Yes"/>
    <s v="High food prices/no money to buy"/>
    <b v="1"/>
    <m/>
    <m/>
    <m/>
    <m/>
    <m/>
    <s v="No – my children don't need this"/>
    <s v="No"/>
    <m/>
    <m/>
    <m/>
    <s v="0"/>
    <s v="1"/>
    <s v="No"/>
    <s v="No - no difficulty"/>
    <s v="No - no difficulty"/>
    <m/>
    <m/>
    <m/>
    <m/>
    <m/>
    <m/>
    <m/>
    <m/>
    <m/>
    <m/>
    <m/>
    <m/>
    <m/>
    <s v="Fear Anger moodwings"/>
    <b v="1"/>
    <b v="1"/>
    <m/>
    <b v="1"/>
    <m/>
    <m/>
    <m/>
    <m/>
    <m/>
    <m/>
    <m/>
    <m/>
    <m/>
    <m/>
    <m/>
    <m/>
    <m/>
    <m/>
    <s v="Elderly"/>
    <m/>
    <m/>
    <m/>
    <b v="1"/>
    <s v="لعدم تلبية حاجاتهم الشخصية بنفسهم والاوضاع المعيشة الصعبة (السكن غير مؤمن) "/>
    <s v="Prayer Has professional consultation Speaking to a family member"/>
    <b v="1"/>
    <m/>
    <m/>
    <b v="1"/>
    <b v="1"/>
    <m/>
    <m/>
    <m/>
    <m/>
    <m/>
    <m/>
    <s v="No obstacles"/>
    <m/>
    <m/>
    <m/>
    <m/>
    <m/>
    <m/>
    <m/>
    <b v="1"/>
    <m/>
    <s v="Yes"/>
    <m/>
    <s v="All services are accessible"/>
    <m/>
    <m/>
    <m/>
    <m/>
    <m/>
    <b v="1"/>
    <m/>
    <m/>
    <m/>
    <s v="All services are accessible"/>
    <m/>
    <m/>
    <m/>
    <m/>
    <m/>
    <b v="1"/>
    <m/>
    <m/>
    <m/>
    <s v="Yes"/>
    <m/>
    <s v="Kidnapping School dropout Neglect Psychological stress"/>
    <b v="1"/>
    <m/>
    <m/>
    <b v="1"/>
    <m/>
    <m/>
    <m/>
    <m/>
    <b v="1"/>
    <m/>
    <m/>
    <m/>
    <m/>
    <b v="1"/>
    <m/>
    <m/>
    <m/>
    <m/>
    <m/>
    <s v="Parents Community leaders (trusted people in the community) Women and Child support centers"/>
    <m/>
    <m/>
    <m/>
    <m/>
    <b v="1"/>
    <m/>
    <m/>
    <m/>
    <b v="1"/>
    <b v="1"/>
    <m/>
    <m/>
    <m/>
    <m/>
    <s v="Hand crafts Entertainement activities"/>
    <m/>
    <m/>
    <b v="1"/>
    <m/>
    <m/>
    <b v="1"/>
    <m/>
    <m/>
    <m/>
    <s v="Orphans living in the community Child-headed households"/>
    <m/>
    <m/>
    <b v="1"/>
    <b v="1"/>
    <m/>
    <m/>
    <m/>
    <s v="Yes"/>
    <m/>
    <s v="Lack of transportation"/>
    <m/>
    <m/>
    <b v="1"/>
    <m/>
    <m/>
    <m/>
    <m/>
    <m/>
    <m/>
    <m/>
    <s v="No"/>
    <m/>
    <m/>
    <s v="No"/>
    <m/>
    <m/>
    <s v="No"/>
    <m/>
    <s v="uuid:e0c7a050-c71e-4ff7-a037-d24ed9397a10"/>
    <n v="73220413"/>
    <s v="e0c7a050-c71e-4ff7-a037-d24ed9397a10"/>
    <d v="2021-01-23T14:15:24"/>
    <n v="389"/>
    <m/>
    <n v="-1"/>
    <m/>
    <m/>
    <s v="202101191358"/>
    <n v="1851"/>
    <s v="nsenumerator"/>
    <n v="569832"/>
  </r>
  <r>
    <s v="2021-01-23T12:44:32.288+03:00"/>
    <s v="2021-01-23T13:07:15.111+03:00"/>
    <m/>
    <s v="ختام الحسن "/>
    <x v="1"/>
    <m/>
    <d v="2021-01-23T00:00:00"/>
    <s v="Atma"/>
    <s v="All"/>
    <s v="Yes"/>
    <n v="21"/>
    <s v="18-30 Years"/>
    <s v="Male"/>
    <s v="Married"/>
    <s v="IDP"/>
    <d v="2014-08-07T00:00:00"/>
    <n v="1"/>
    <n v="0"/>
    <s v="Yes"/>
    <n v="0"/>
    <n v="1"/>
    <n v="0"/>
    <s v="1"/>
    <n v="1"/>
    <s v="2"/>
    <n v="1"/>
    <n v="3"/>
    <n v="5"/>
    <n v="0"/>
    <n v="0"/>
    <n v="0"/>
    <n v="1000"/>
    <n v="350"/>
    <n v="-650"/>
    <s v="بيع سلة الإغاثة الشهرية "/>
    <m/>
    <s v="Hospital Primary health care facility Specialist services Emergency services-ambulance"/>
    <b v="1"/>
    <b v="1"/>
    <b v="1"/>
    <b v="1"/>
    <m/>
    <m/>
    <m/>
    <m/>
    <n v="999"/>
    <s v="Motorcycle"/>
    <m/>
    <s v="Yes"/>
    <s v="Do not know"/>
    <s v="There are no significant difficulties"/>
    <m/>
    <m/>
    <m/>
    <m/>
    <m/>
    <m/>
    <m/>
    <m/>
    <m/>
    <b v="1"/>
    <m/>
    <s v="Do not know"/>
    <m/>
    <m/>
    <m/>
    <m/>
    <s v="No"/>
    <m/>
    <m/>
    <m/>
    <m/>
    <m/>
    <m/>
    <m/>
    <m/>
    <m/>
    <m/>
    <m/>
    <m/>
    <m/>
    <m/>
    <m/>
    <s v="Drugs are mostly available"/>
    <m/>
    <m/>
    <m/>
    <m/>
    <m/>
    <m/>
    <b v="1"/>
    <m/>
    <s v="Yes"/>
    <m/>
    <m/>
    <m/>
    <m/>
    <m/>
    <m/>
    <m/>
    <m/>
    <m/>
    <s v="Hospital for normal delivery"/>
    <m/>
    <m/>
    <m/>
    <m/>
    <m/>
    <b v="1"/>
    <m/>
    <m/>
    <m/>
    <m/>
    <m/>
    <m/>
    <m/>
    <m/>
    <m/>
    <m/>
    <m/>
    <m/>
    <m/>
    <m/>
    <m/>
    <m/>
    <m/>
    <s v="Yes – I have"/>
    <s v="Regular"/>
    <s v="Every 2 month"/>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n v="4"/>
    <s v="not divers"/>
    <s v="Vegetables (including leafy vegetables)"/>
    <m/>
    <m/>
    <b v="1"/>
    <m/>
    <m/>
    <m/>
    <m/>
    <m/>
    <m/>
    <m/>
    <m/>
    <n v="1"/>
    <s v="not divers"/>
    <s v="No"/>
    <s v="Should be gradual"/>
    <s v="High food prices/no money to buy"/>
    <m/>
    <b v="1"/>
    <m/>
    <m/>
    <m/>
    <m/>
    <m/>
    <m/>
    <s v="Yes"/>
    <m/>
    <s v="Yes"/>
    <s v="High food prices/no money to buy"/>
    <b v="1"/>
    <m/>
    <m/>
    <m/>
    <m/>
    <m/>
    <s v="Yes"/>
    <s v="Yes"/>
    <m/>
    <m/>
    <m/>
    <s v="1"/>
    <s v="1"/>
    <s v="I prefer not to answer"/>
    <m/>
    <m/>
    <m/>
    <m/>
    <m/>
    <m/>
    <m/>
    <m/>
    <m/>
    <m/>
    <m/>
    <m/>
    <m/>
    <m/>
    <m/>
    <s v="Fear Sadness Anxiety"/>
    <b v="1"/>
    <m/>
    <b v="1"/>
    <m/>
    <m/>
    <b v="1"/>
    <m/>
    <m/>
    <m/>
    <m/>
    <m/>
    <m/>
    <m/>
    <m/>
    <m/>
    <m/>
    <m/>
    <m/>
    <s v="Adult Men Elderly"/>
    <m/>
    <b v="1"/>
    <m/>
    <b v="1"/>
    <s v="بسبب عدم توفر الأمان والخدمات والظروف المعيشة الصعبة "/>
    <s v="Has professional consultation Speaking to a family member Smoking"/>
    <b v="1"/>
    <m/>
    <m/>
    <m/>
    <b v="1"/>
    <m/>
    <b v="1"/>
    <m/>
    <m/>
    <m/>
    <m/>
    <s v="No obstacles"/>
    <m/>
    <m/>
    <m/>
    <m/>
    <m/>
    <m/>
    <m/>
    <b v="1"/>
    <m/>
    <s v="Yes"/>
    <m/>
    <s v="All services are accessible"/>
    <m/>
    <m/>
    <m/>
    <m/>
    <m/>
    <b v="1"/>
    <m/>
    <m/>
    <m/>
    <s v="All services are accessible"/>
    <m/>
    <m/>
    <m/>
    <m/>
    <m/>
    <b v="1"/>
    <m/>
    <m/>
    <m/>
    <s v="Yes"/>
    <m/>
    <s v="School dropout Early marriage Neglect Being orphaned or losing care Psychological stress"/>
    <m/>
    <m/>
    <m/>
    <b v="1"/>
    <m/>
    <m/>
    <b v="1"/>
    <m/>
    <b v="1"/>
    <m/>
    <b v="1"/>
    <m/>
    <m/>
    <b v="1"/>
    <m/>
    <m/>
    <m/>
    <m/>
    <m/>
    <s v="Parents Women and Child support centers Community/social workers"/>
    <m/>
    <m/>
    <m/>
    <m/>
    <b v="1"/>
    <m/>
    <m/>
    <b v="1"/>
    <m/>
    <b v="1"/>
    <m/>
    <m/>
    <m/>
    <m/>
    <s v="Sport activity Hand crafts Entertainement activities"/>
    <b v="1"/>
    <m/>
    <b v="1"/>
    <m/>
    <m/>
    <b v="1"/>
    <m/>
    <m/>
    <m/>
    <s v="Orphans living in the community"/>
    <m/>
    <m/>
    <b v="1"/>
    <m/>
    <m/>
    <m/>
    <m/>
    <s v="Yes"/>
    <m/>
    <s v="No barriers"/>
    <m/>
    <m/>
    <m/>
    <m/>
    <m/>
    <m/>
    <m/>
    <m/>
    <b v="1"/>
    <m/>
    <s v="No"/>
    <m/>
    <m/>
    <s v="No"/>
    <m/>
    <m/>
    <s v="No"/>
    <m/>
    <s v="uuid:1e3c75de-7227-4d4d-a6c9-e7f56d42829a"/>
    <n v="73220415"/>
    <s v="1e3c75de-7227-4d4d-a6c9-e7f56d42829a"/>
    <d v="2021-01-23T14:15:24"/>
    <n v="390"/>
    <m/>
    <n v="-1"/>
    <m/>
    <m/>
    <s v="202101191358"/>
    <n v="1363"/>
    <s v="nsenumerator"/>
    <n v="569832"/>
  </r>
  <r>
    <s v="2021-01-23T13:07:19.673+03:00"/>
    <s v="2021-01-23T14:26:14.910+03:00"/>
    <m/>
    <s v="ختام الحسن "/>
    <x v="1"/>
    <m/>
    <d v="2021-01-23T00:00:00"/>
    <s v="Atma"/>
    <s v="All"/>
    <s v="Yes"/>
    <n v="28"/>
    <s v="18-30 Years"/>
    <s v="Male"/>
    <s v="Married"/>
    <s v="IDP"/>
    <d v="2014-08-04T00:00:00"/>
    <n v="1"/>
    <n v="0"/>
    <s v="Yes"/>
    <n v="0"/>
    <n v="1"/>
    <n v="1"/>
    <s v="2"/>
    <n v="1"/>
    <s v="3"/>
    <n v="2"/>
    <n v="5"/>
    <n v="7"/>
    <n v="1"/>
    <n v="0"/>
    <n v="1"/>
    <n v="1200"/>
    <n v="500"/>
    <n v="-700"/>
    <s v="عمل رب العائلة بالتمديدات الصحية "/>
    <m/>
    <s v="Hospital Primary health care facility Specialist services Emergency services-ambulance"/>
    <b v="1"/>
    <b v="1"/>
    <b v="1"/>
    <b v="1"/>
    <m/>
    <m/>
    <m/>
    <m/>
    <n v="32"/>
    <s v="Walking"/>
    <m/>
    <s v="Yes"/>
    <s v="Do not know"/>
    <s v="There are no significant difficulties"/>
    <m/>
    <m/>
    <m/>
    <m/>
    <m/>
    <m/>
    <m/>
    <m/>
    <m/>
    <b v="1"/>
    <m/>
    <s v="Yes"/>
    <s v="Yes"/>
    <s v="جلسات توعوية بخصوص الكورونا والاهتمام بالتباعد والحجر الصحي والوقايه من الأمراض المنتشرة وخصوصا ( الأمراض المعدية والوبائية)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Monthly"/>
    <m/>
    <s v="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
    <b v="1"/>
    <b v="1"/>
    <b v="1"/>
    <m/>
    <m/>
    <m/>
    <m/>
    <m/>
    <m/>
    <b v="1"/>
    <b v="1"/>
    <n v="5"/>
    <s v="diverse"/>
    <s v="Vegetables (including leafy vegetables)"/>
    <m/>
    <m/>
    <b v="1"/>
    <m/>
    <m/>
    <m/>
    <m/>
    <m/>
    <m/>
    <m/>
    <m/>
    <n v="1"/>
    <s v="not divers"/>
    <s v="Yes"/>
    <m/>
    <s v="High food prices/no money to buy Child will not eat certain foods"/>
    <m/>
    <b v="1"/>
    <m/>
    <m/>
    <m/>
    <b v="1"/>
    <m/>
    <m/>
    <s v="Yes"/>
    <m/>
    <s v="Yes"/>
    <s v="High food prices/no money to buy"/>
    <b v="1"/>
    <m/>
    <m/>
    <m/>
    <m/>
    <m/>
    <s v="Yes"/>
    <s v="Yes"/>
    <m/>
    <m/>
    <m/>
    <s v="1"/>
    <s v="1"/>
    <s v="I prefer not to answer"/>
    <m/>
    <m/>
    <m/>
    <m/>
    <m/>
    <m/>
    <m/>
    <m/>
    <m/>
    <m/>
    <m/>
    <m/>
    <m/>
    <m/>
    <m/>
    <s v="Fear Anxiety moodwings Conflict within community"/>
    <b v="1"/>
    <m/>
    <m/>
    <b v="1"/>
    <m/>
    <b v="1"/>
    <m/>
    <m/>
    <m/>
    <m/>
    <b v="1"/>
    <m/>
    <m/>
    <m/>
    <m/>
    <m/>
    <m/>
    <m/>
    <s v="Adult Men Adult Women"/>
    <b v="1"/>
    <b v="1"/>
    <m/>
    <m/>
    <s v="بسبب الوضع المعيشي الصعب والضغوط النفسية"/>
    <s v="Has professional consultation Smoking Speaking to a family member Exercise"/>
    <b v="1"/>
    <m/>
    <b v="1"/>
    <m/>
    <b v="1"/>
    <m/>
    <b v="1"/>
    <m/>
    <m/>
    <m/>
    <m/>
    <s v="No obstacles"/>
    <m/>
    <m/>
    <m/>
    <m/>
    <m/>
    <m/>
    <m/>
    <b v="1"/>
    <m/>
    <s v="Maybe"/>
    <m/>
    <s v="All services are accessible"/>
    <m/>
    <m/>
    <m/>
    <m/>
    <m/>
    <b v="1"/>
    <m/>
    <m/>
    <m/>
    <s v="All services are accessible"/>
    <m/>
    <m/>
    <m/>
    <m/>
    <m/>
    <b v="1"/>
    <m/>
    <m/>
    <m/>
    <s v="Yes"/>
    <m/>
    <s v="School dropout Neglect Being orphaned or losing care Physical or psychological disabilities due to the war"/>
    <m/>
    <m/>
    <m/>
    <b v="1"/>
    <m/>
    <m/>
    <m/>
    <m/>
    <b v="1"/>
    <m/>
    <b v="1"/>
    <m/>
    <b v="1"/>
    <m/>
    <m/>
    <m/>
    <m/>
    <m/>
    <m/>
    <s v="Women and Child support centers Parents Siblings"/>
    <m/>
    <b v="1"/>
    <m/>
    <m/>
    <b v="1"/>
    <m/>
    <m/>
    <m/>
    <m/>
    <b v="1"/>
    <m/>
    <m/>
    <m/>
    <m/>
    <s v="Sport activity Hand crafts Entertainement activities"/>
    <b v="1"/>
    <m/>
    <b v="1"/>
    <m/>
    <m/>
    <b v="1"/>
    <m/>
    <m/>
    <m/>
    <s v="Children separated from their parents Child-headed households Children who have been associated with fighting forces"/>
    <b v="1"/>
    <m/>
    <m/>
    <b v="1"/>
    <b v="1"/>
    <m/>
    <m/>
    <s v="Yes"/>
    <m/>
    <s v="No barriers"/>
    <m/>
    <m/>
    <m/>
    <m/>
    <m/>
    <m/>
    <m/>
    <m/>
    <b v="1"/>
    <m/>
    <s v="No"/>
    <m/>
    <m/>
    <s v="No"/>
    <m/>
    <m/>
    <s v="No"/>
    <m/>
    <s v="uuid:950a7179-f3a2-43ee-a421-9e95f81bb60a"/>
    <n v="73220419"/>
    <s v="950a7179-f3a2-43ee-a421-9e95f81bb60a"/>
    <d v="2021-01-23T14:15:26"/>
    <n v="391"/>
    <m/>
    <n v="-1"/>
    <m/>
    <m/>
    <s v="202101191358"/>
    <n v="4735"/>
    <s v="nsenumerator"/>
    <n v="569832"/>
  </r>
  <r>
    <s v="2021-01-23T09:21:44.592+02:00"/>
    <s v="2021-01-23T09:36:44.876+02:00"/>
    <m/>
    <s v="بشار الاسماعيل"/>
    <x v="1"/>
    <m/>
    <d v="2021-01-23T00:00:00"/>
    <s v="Atma"/>
    <s v="All"/>
    <s v="Yes"/>
    <n v="271"/>
    <s v="Elderly&gt;60"/>
    <s v="Female"/>
    <s v="Married"/>
    <s v="IDP"/>
    <d v="2019-03-01T00:00:00"/>
    <n v="1"/>
    <n v="2"/>
    <s v="Yes"/>
    <n v="0"/>
    <n v="1"/>
    <n v="1"/>
    <s v="2"/>
    <n v="0"/>
    <s v="2"/>
    <n v="0"/>
    <n v="2"/>
    <n v="7"/>
    <n v="2"/>
    <n v="0"/>
    <n v="1"/>
    <n v="2800"/>
    <n v="1500"/>
    <n v="-1300"/>
    <s v="موظف "/>
    <m/>
    <s v="Primary health care facility"/>
    <m/>
    <b v="1"/>
    <m/>
    <m/>
    <m/>
    <m/>
    <m/>
    <m/>
    <n v="10"/>
    <s v="Walking"/>
    <m/>
    <s v="Yes"/>
    <s v="مركز اسعاف _x000a_طبيب عيون _x000a_طبيب عصبية _x000a_طبيب عظمي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Yes"/>
    <m/>
    <m/>
    <m/>
    <m/>
    <m/>
    <m/>
    <m/>
    <m/>
    <m/>
    <s v="Hospital for surgery/ C-section"/>
    <m/>
    <m/>
    <m/>
    <m/>
    <m/>
    <m/>
    <b v="1"/>
    <m/>
    <m/>
    <m/>
    <m/>
    <m/>
    <m/>
    <m/>
    <m/>
    <m/>
    <m/>
    <m/>
    <m/>
    <m/>
    <m/>
    <m/>
    <m/>
    <s v="Yes – I have"/>
    <s v="Regular"/>
    <s v="Monthly"/>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Vegetables (including leafy vegetables) Fruit (all types)"/>
    <m/>
    <m/>
    <b v="1"/>
    <b v="1"/>
    <m/>
    <m/>
    <m/>
    <m/>
    <m/>
    <m/>
    <m/>
    <n v="2"/>
    <s v="not divers"/>
    <s v="Yes"/>
    <m/>
    <s v="High food prices/no money to buy"/>
    <m/>
    <b v="1"/>
    <m/>
    <m/>
    <m/>
    <m/>
    <m/>
    <m/>
    <s v="Yes"/>
    <m/>
    <s v="Yes"/>
    <s v="Market is not safe High food prices/no money to buy"/>
    <b v="1"/>
    <m/>
    <b v="1"/>
    <m/>
    <m/>
    <m/>
    <s v="Yes"/>
    <s v="Yes"/>
    <m/>
    <m/>
    <m/>
    <s v="1"/>
    <s v="1"/>
    <s v="No"/>
    <s v="Yes – some difficulty"/>
    <s v="Yes – some difficulty"/>
    <s v="Prefer not to answer"/>
    <s v="No"/>
    <m/>
    <m/>
    <m/>
    <m/>
    <m/>
    <m/>
    <m/>
    <m/>
    <m/>
    <s v="No, not needed"/>
    <m/>
    <s v="Fear Sadness"/>
    <b v="1"/>
    <m/>
    <b v="1"/>
    <m/>
    <m/>
    <m/>
    <m/>
    <m/>
    <m/>
    <m/>
    <m/>
    <m/>
    <m/>
    <m/>
    <m/>
    <m/>
    <m/>
    <m/>
    <s v="Adult Women Adult Men Children Elderly"/>
    <b v="1"/>
    <b v="1"/>
    <b v="1"/>
    <b v="1"/>
    <s v="بس تردي الوضع الامني"/>
    <s v="Prayer Speaking to a family member Speaking to a friend"/>
    <b v="1"/>
    <b v="1"/>
    <m/>
    <b v="1"/>
    <m/>
    <m/>
    <m/>
    <m/>
    <m/>
    <m/>
    <m/>
    <s v="No obstacles"/>
    <m/>
    <m/>
    <m/>
    <m/>
    <m/>
    <m/>
    <m/>
    <b v="1"/>
    <m/>
    <s v="Yes"/>
    <m/>
    <s v="All services are accessible"/>
    <m/>
    <m/>
    <m/>
    <m/>
    <m/>
    <b v="1"/>
    <m/>
    <m/>
    <m/>
    <s v="All services are accessible"/>
    <m/>
    <m/>
    <m/>
    <m/>
    <m/>
    <b v="1"/>
    <m/>
    <m/>
    <m/>
    <s v="Yes"/>
    <m/>
    <s v="Kidnapping School dropout Child labour Begging Early marriage Being orphaned or losing care Neglect Physical or psychological disabilities due to the war Psychological stress"/>
    <b v="1"/>
    <m/>
    <m/>
    <b v="1"/>
    <b v="1"/>
    <b v="1"/>
    <b v="1"/>
    <m/>
    <b v="1"/>
    <m/>
    <b v="1"/>
    <m/>
    <b v="1"/>
    <b v="1"/>
    <m/>
    <m/>
    <m/>
    <m/>
    <s v="العمل باعمال شاقة "/>
    <s v="Siblings School teachers Parents"/>
    <m/>
    <b v="1"/>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b v="1"/>
    <b v="1"/>
    <b v="1"/>
    <b v="1"/>
    <m/>
    <m/>
    <m/>
    <s v="No"/>
    <s v="Too young to enroll in school"/>
    <s v="Lack of transportation Security problems"/>
    <m/>
    <b v="1"/>
    <b v="1"/>
    <m/>
    <m/>
    <m/>
    <m/>
    <m/>
    <m/>
    <m/>
    <s v="No"/>
    <m/>
    <m/>
    <m/>
    <m/>
    <m/>
    <s v="No"/>
    <m/>
    <s v="uuid:71066b1d-999a-4af8-9b30-294b92f28cf5"/>
    <n v="73220489"/>
    <s v="71066b1d-999a-4af8-9b30-294b92f28cf5"/>
    <d v="2021-01-23T14:17:10"/>
    <n v="392"/>
    <m/>
    <n v="-1"/>
    <m/>
    <m/>
    <s v="202101191358"/>
    <n v="900"/>
    <s v="nsenumerator"/>
    <n v="569832"/>
  </r>
  <r>
    <s v="2021-01-23T09:39:31.350+02:00"/>
    <s v="2021-01-23T10:14:11.011+02:00"/>
    <m/>
    <s v="بشار الاسماعيل"/>
    <x v="1"/>
    <m/>
    <d v="2021-01-23T00:00:00"/>
    <s v="Atma"/>
    <s v="All"/>
    <s v="Yes"/>
    <n v="32"/>
    <s v="31-50 Years"/>
    <s v="Female"/>
    <s v="Married"/>
    <s v="IDP"/>
    <d v="2015-01-01T00:00:00"/>
    <n v="1"/>
    <n v="0"/>
    <s v="Yes"/>
    <n v="0"/>
    <n v="1"/>
    <n v="2"/>
    <s v="3"/>
    <n v="1"/>
    <s v="4"/>
    <n v="0"/>
    <n v="4"/>
    <n v="6"/>
    <n v="0"/>
    <n v="0"/>
    <n v="1"/>
    <n v="1500"/>
    <n v="160"/>
    <n v="-1340"/>
    <s v="سلة شهرية"/>
    <m/>
    <s v="Primary health care facility"/>
    <m/>
    <b v="1"/>
    <m/>
    <m/>
    <m/>
    <m/>
    <m/>
    <m/>
    <n v="15"/>
    <s v="Walking"/>
    <m/>
    <s v="Do not know"/>
    <s v="عيادات متنوع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m/>
    <m/>
    <m/>
    <s v="1"/>
    <s v="1"/>
    <s v="No"/>
    <s v="No - no difficulty"/>
    <s v="No - no difficulty"/>
    <m/>
    <m/>
    <m/>
    <m/>
    <m/>
    <m/>
    <m/>
    <m/>
    <m/>
    <m/>
    <m/>
    <m/>
    <m/>
    <s v="Fear Anger moodwings"/>
    <b v="1"/>
    <b v="1"/>
    <m/>
    <b v="1"/>
    <m/>
    <m/>
    <m/>
    <m/>
    <m/>
    <m/>
    <m/>
    <m/>
    <m/>
    <m/>
    <m/>
    <m/>
    <m/>
    <m/>
    <s v="Adult Men"/>
    <m/>
    <b v="1"/>
    <m/>
    <m/>
    <s v="سوء الوضع الاقتصادي والامني"/>
    <s v="Speaking to a family member Speaking to a friend"/>
    <b v="1"/>
    <b v="1"/>
    <m/>
    <m/>
    <m/>
    <m/>
    <m/>
    <m/>
    <m/>
    <m/>
    <m/>
    <s v="Lack of awareness of the services"/>
    <m/>
    <m/>
    <m/>
    <m/>
    <b v="1"/>
    <m/>
    <m/>
    <m/>
    <m/>
    <s v="Maybe"/>
    <m/>
    <s v="All services are accessible"/>
    <m/>
    <m/>
    <m/>
    <m/>
    <m/>
    <b v="1"/>
    <m/>
    <m/>
    <m/>
    <s v="All services are accessible"/>
    <m/>
    <m/>
    <m/>
    <m/>
    <m/>
    <b v="1"/>
    <m/>
    <m/>
    <m/>
    <s v="Yes"/>
    <m/>
    <s v="Kidnapping School dropout Desire to join armed groups"/>
    <b v="1"/>
    <m/>
    <b v="1"/>
    <b v="1"/>
    <m/>
    <m/>
    <m/>
    <m/>
    <m/>
    <m/>
    <m/>
    <m/>
    <m/>
    <m/>
    <m/>
    <m/>
    <m/>
    <m/>
    <m/>
    <s v="School teachers Parents"/>
    <m/>
    <m/>
    <m/>
    <b v="1"/>
    <b v="1"/>
    <m/>
    <m/>
    <m/>
    <m/>
    <m/>
    <m/>
    <m/>
    <m/>
    <m/>
    <s v="Sport activity Quraan Hand crafts Painting / re-creational activity Entertainement activities Awareness / educational activities / psychosocial support"/>
    <b v="1"/>
    <b v="1"/>
    <b v="1"/>
    <b v="1"/>
    <b v="1"/>
    <b v="1"/>
    <m/>
    <m/>
    <m/>
    <s v="Children separated from their parents Children living on the street Orphans living in the community Children who have been associated with fighting forces Child-headed households"/>
    <b v="1"/>
    <b v="1"/>
    <b v="1"/>
    <b v="1"/>
    <b v="1"/>
    <m/>
    <m/>
    <s v="Yes"/>
    <m/>
    <s v="Security problems Lack of transportation Lack of awareness"/>
    <b v="1"/>
    <b v="1"/>
    <b v="1"/>
    <m/>
    <m/>
    <m/>
    <m/>
    <m/>
    <m/>
    <m/>
    <s v="No"/>
    <m/>
    <m/>
    <m/>
    <m/>
    <m/>
    <s v="No"/>
    <m/>
    <s v="uuid:b428222a-13e0-4bd9-a6f8-a1eab7fb7e17"/>
    <n v="73220490"/>
    <s v="b428222a-13e0-4bd9-a6f8-a1eab7fb7e17"/>
    <d v="2021-01-23T14:17:11"/>
    <n v="393"/>
    <m/>
    <n v="-1"/>
    <m/>
    <m/>
    <s v="202101191358"/>
    <n v="2080"/>
    <s v="nsenumerator"/>
    <n v="569832"/>
  </r>
  <r>
    <s v="2021-01-23T10:14:19.665+02:00"/>
    <s v="2021-01-23T10:42:21.533+02:00"/>
    <m/>
    <s v="بشار الاسماعيل"/>
    <x v="1"/>
    <m/>
    <d v="2021-01-23T00:00:00"/>
    <s v="Atma"/>
    <s v="All"/>
    <s v="Yes"/>
    <n v="40"/>
    <s v="31-50 Years"/>
    <s v="Female"/>
    <s v="Married"/>
    <s v="IDP"/>
    <d v="2017-01-01T00:00:00"/>
    <n v="1"/>
    <n v="0"/>
    <s v="Yes"/>
    <n v="1"/>
    <n v="2"/>
    <n v="0"/>
    <s v="2"/>
    <n v="3"/>
    <s v="6"/>
    <n v="2"/>
    <n v="8"/>
    <n v="10"/>
    <n v="0"/>
    <n v="0"/>
    <n v="1"/>
    <n v="3500"/>
    <n v="1500"/>
    <n v="-2000"/>
    <s v="موظف (( مدرس))"/>
    <m/>
    <s v="Primary health care facility"/>
    <m/>
    <b v="1"/>
    <m/>
    <m/>
    <m/>
    <m/>
    <m/>
    <m/>
    <n v="20"/>
    <s v="Walking"/>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s v="No"/>
    <m/>
    <m/>
    <s v="2"/>
    <s v="1"/>
    <s v="No"/>
    <s v="No - no difficulty"/>
    <s v="No - no difficulty"/>
    <m/>
    <m/>
    <m/>
    <m/>
    <m/>
    <m/>
    <m/>
    <m/>
    <m/>
    <m/>
    <m/>
    <m/>
    <m/>
    <s v="Fear moodwings Econimic Anxiety"/>
    <b v="1"/>
    <m/>
    <m/>
    <b v="1"/>
    <b v="1"/>
    <b v="1"/>
    <m/>
    <m/>
    <m/>
    <m/>
    <m/>
    <m/>
    <m/>
    <m/>
    <m/>
    <m/>
    <m/>
    <m/>
    <s v="Adult Men"/>
    <m/>
    <b v="1"/>
    <m/>
    <m/>
    <s v="سوء الوضعان المعيشي والأمني"/>
    <s v="Speaking to a family member Speaking to a friend Exercise Prayer"/>
    <b v="1"/>
    <b v="1"/>
    <b v="1"/>
    <b v="1"/>
    <m/>
    <m/>
    <m/>
    <m/>
    <m/>
    <m/>
    <m/>
    <s v="Accessibility"/>
    <m/>
    <m/>
    <b v="1"/>
    <m/>
    <m/>
    <m/>
    <m/>
    <m/>
    <m/>
    <s v="Maybe"/>
    <m/>
    <s v="Skills building services Extracurricular activities/women &amp; girls centers Educational services Health services"/>
    <b v="1"/>
    <b v="1"/>
    <b v="1"/>
    <b v="1"/>
    <m/>
    <m/>
    <m/>
    <m/>
    <s v="Due to lack of free time"/>
    <s v="Skills building services Extracurricular activities/women &amp; girls centers"/>
    <m/>
    <m/>
    <b v="1"/>
    <b v="1"/>
    <m/>
    <m/>
    <m/>
    <m/>
    <s v="due to cultural factors / Father or husband does not allow them"/>
    <s v="Yes"/>
    <m/>
    <s v="School dropout Begging Being orphaned or losing care"/>
    <m/>
    <m/>
    <m/>
    <b v="1"/>
    <m/>
    <b v="1"/>
    <m/>
    <m/>
    <m/>
    <m/>
    <b v="1"/>
    <m/>
    <m/>
    <m/>
    <m/>
    <m/>
    <m/>
    <m/>
    <m/>
    <s v="School teachers Parents"/>
    <m/>
    <m/>
    <m/>
    <b v="1"/>
    <b v="1"/>
    <m/>
    <m/>
    <m/>
    <m/>
    <m/>
    <m/>
    <m/>
    <m/>
    <m/>
    <s v="Sport activity Quraan Hand crafts Painting / re-creational activity"/>
    <b v="1"/>
    <b v="1"/>
    <b v="1"/>
    <b v="1"/>
    <m/>
    <m/>
    <m/>
    <m/>
    <m/>
    <s v="Children separated from their parents Children living on the street Orphans living in the community Child-headed households"/>
    <b v="1"/>
    <b v="1"/>
    <b v="1"/>
    <b v="1"/>
    <m/>
    <m/>
    <m/>
    <s v="Yes"/>
    <m/>
    <s v="Security problems Lack of transportation"/>
    <m/>
    <b v="1"/>
    <b v="1"/>
    <m/>
    <m/>
    <m/>
    <m/>
    <m/>
    <m/>
    <m/>
    <s v="No"/>
    <m/>
    <m/>
    <s v="Yes"/>
    <n v="4"/>
    <s v="دراسة"/>
    <s v="No"/>
    <m/>
    <s v="uuid:3c4197b9-22e0-444f-b07a-57b410ea94a6"/>
    <n v="73220491"/>
    <s v="3c4197b9-22e0-444f-b07a-57b410ea94a6"/>
    <d v="2021-01-23T14:17:11"/>
    <n v="394"/>
    <m/>
    <n v="-1"/>
    <m/>
    <m/>
    <s v="202101191358"/>
    <n v="1682"/>
    <s v="nsenumerator"/>
    <n v="569832"/>
  </r>
  <r>
    <s v="2021-01-23T10:42:30.724+02:00"/>
    <s v="2021-01-23T11:24:03.668+02:00"/>
    <m/>
    <s v="بشار الاسماعيل"/>
    <x v="1"/>
    <m/>
    <d v="2021-01-23T00:00:00"/>
    <s v="Atma"/>
    <s v="All"/>
    <s v="Yes"/>
    <n v="35"/>
    <s v="31-50 Years"/>
    <s v="Female"/>
    <s v="Married"/>
    <s v="IDP"/>
    <d v="2019-02-01T00:00:00"/>
    <n v="0"/>
    <n v="0"/>
    <s v="Yes"/>
    <n v="0"/>
    <n v="0"/>
    <n v="1"/>
    <s v="1"/>
    <n v="2"/>
    <s v="3"/>
    <n v="1"/>
    <n v="4"/>
    <n v="6"/>
    <n v="0"/>
    <n v="0"/>
    <n v="1"/>
    <n v="2100"/>
    <n v="1500"/>
    <n v="-600"/>
    <s v="العمل بمحل البسة"/>
    <m/>
    <s v="Primary health care facility"/>
    <m/>
    <b v="1"/>
    <m/>
    <m/>
    <m/>
    <m/>
    <m/>
    <m/>
    <n v="15"/>
    <s v="Walking"/>
    <m/>
    <s v="Do not know"/>
    <s v="مركز اسعاف"/>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Yes"/>
    <m/>
    <m/>
    <m/>
    <s v="0"/>
    <s v="0"/>
    <s v="No"/>
    <s v="No - no difficulty"/>
    <s v="No - no difficulty"/>
    <m/>
    <m/>
    <m/>
    <m/>
    <m/>
    <m/>
    <m/>
    <m/>
    <m/>
    <m/>
    <m/>
    <m/>
    <m/>
    <s v="Fear"/>
    <b v="1"/>
    <m/>
    <m/>
    <m/>
    <m/>
    <m/>
    <m/>
    <m/>
    <m/>
    <m/>
    <m/>
    <m/>
    <m/>
    <m/>
    <m/>
    <m/>
    <m/>
    <m/>
    <s v="Adult Women Children Elderly"/>
    <b v="1"/>
    <m/>
    <b v="1"/>
    <b v="1"/>
    <s v="سوء الوضع الامني"/>
    <s v="Speaking to a family member Speaking to a friend"/>
    <b v="1"/>
    <b v="1"/>
    <m/>
    <m/>
    <m/>
    <m/>
    <m/>
    <m/>
    <m/>
    <m/>
    <m/>
    <s v="No obstacles"/>
    <m/>
    <m/>
    <m/>
    <m/>
    <m/>
    <m/>
    <m/>
    <b v="1"/>
    <m/>
    <s v="Maybe"/>
    <m/>
    <s v="All services are accessible"/>
    <m/>
    <m/>
    <m/>
    <m/>
    <m/>
    <b v="1"/>
    <m/>
    <m/>
    <m/>
    <s v="All services are accessible"/>
    <m/>
    <m/>
    <m/>
    <m/>
    <m/>
    <b v="1"/>
    <m/>
    <m/>
    <m/>
    <s v="Yes"/>
    <m/>
    <s v="School dropout"/>
    <m/>
    <m/>
    <m/>
    <b v="1"/>
    <m/>
    <m/>
    <m/>
    <m/>
    <m/>
    <m/>
    <m/>
    <m/>
    <m/>
    <m/>
    <m/>
    <m/>
    <m/>
    <m/>
    <m/>
    <s v="Parents"/>
    <m/>
    <m/>
    <m/>
    <m/>
    <b v="1"/>
    <m/>
    <m/>
    <m/>
    <m/>
    <m/>
    <m/>
    <m/>
    <m/>
    <m/>
    <s v="Sport activity Quraan"/>
    <b v="1"/>
    <b v="1"/>
    <m/>
    <m/>
    <m/>
    <m/>
    <m/>
    <m/>
    <m/>
    <s v="Children separated from their parents Children living on the street Orphans living in the community Child-headed households Children who have been associated with fighting forces"/>
    <b v="1"/>
    <b v="1"/>
    <b v="1"/>
    <b v="1"/>
    <b v="1"/>
    <m/>
    <m/>
    <s v="Yes"/>
    <m/>
    <s v="No barriers"/>
    <m/>
    <m/>
    <m/>
    <m/>
    <m/>
    <m/>
    <m/>
    <m/>
    <b v="1"/>
    <m/>
    <s v="No"/>
    <m/>
    <m/>
    <s v="No"/>
    <m/>
    <m/>
    <s v="No"/>
    <m/>
    <s v="uuid:2ac557ff-9b37-42d2-9e60-cd4f129b852a"/>
    <n v="73220492"/>
    <s v="2ac557ff-9b37-42d2-9e60-cd4f129b852a"/>
    <d v="2021-01-23T14:17:12"/>
    <n v="395"/>
    <m/>
    <n v="-1"/>
    <m/>
    <m/>
    <s v="202101191358"/>
    <n v="2493"/>
    <s v="nsenumerator"/>
    <n v="569832"/>
  </r>
  <r>
    <s v="2021-01-23T17:22:26.363+03:00"/>
    <s v="2021-01-23T17:33:53.703+03:00"/>
    <m/>
    <s v="نوره ضبع"/>
    <x v="1"/>
    <m/>
    <d v="2021-01-23T00:00:00"/>
    <s v="Dana"/>
    <s v="All"/>
    <s v="Yes"/>
    <n v="45"/>
    <s v="31-50 Years"/>
    <s v="Female"/>
    <s v="Married"/>
    <s v="IDP"/>
    <d v="2014-08-05T00:00:00"/>
    <n v="0"/>
    <n v="0"/>
    <s v="Yes"/>
    <n v="0"/>
    <n v="0"/>
    <n v="0"/>
    <s v="0"/>
    <n v="4"/>
    <s v="4"/>
    <n v="2"/>
    <n v="6"/>
    <n v="9"/>
    <n v="0"/>
    <n v="0"/>
    <n v="1"/>
    <n v="1300"/>
    <n v="500"/>
    <n v="-800"/>
    <s v="عمل الزوج"/>
    <m/>
    <s v="Primary health care facility Emergency services-ambulance Hospital"/>
    <b v="1"/>
    <b v="1"/>
    <m/>
    <b v="1"/>
    <m/>
    <m/>
    <m/>
    <m/>
    <n v="30"/>
    <s v="Walking"/>
    <m/>
    <s v="Yes"/>
    <s v="Everything is available"/>
    <s v="Inaccessible due to cost"/>
    <m/>
    <m/>
    <m/>
    <b v="1"/>
    <m/>
    <m/>
    <m/>
    <m/>
    <m/>
    <m/>
    <m/>
    <s v="No"/>
    <m/>
    <m/>
    <m/>
    <m/>
    <s v="No"/>
    <m/>
    <m/>
    <m/>
    <m/>
    <m/>
    <m/>
    <m/>
    <m/>
    <m/>
    <m/>
    <m/>
    <m/>
    <m/>
    <m/>
    <m/>
    <s v="Pediatric medicine Non communicable diseases (NCD) drugs (chronic, cardiac, diabetes, hyper-tension, asthma)"/>
    <b v="1"/>
    <b v="1"/>
    <m/>
    <m/>
    <m/>
    <m/>
    <m/>
    <m/>
    <s v="Yes"/>
    <m/>
    <m/>
    <m/>
    <m/>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moodwings Problems sleeping Family conflict"/>
    <b v="1"/>
    <b v="1"/>
    <m/>
    <b v="1"/>
    <m/>
    <m/>
    <b v="1"/>
    <m/>
    <m/>
    <b v="1"/>
    <m/>
    <m/>
    <m/>
    <m/>
    <m/>
    <m/>
    <m/>
    <m/>
    <s v="Children"/>
    <m/>
    <m/>
    <b v="1"/>
    <m/>
    <s v="لانهم الفئة الاكثر تأثر بتغير الحال"/>
    <s v="Prayer Speaking to a friend"/>
    <m/>
    <b v="1"/>
    <m/>
    <b v="1"/>
    <m/>
    <m/>
    <m/>
    <m/>
    <m/>
    <m/>
    <m/>
    <s v="Availability Lack of awareness of the services"/>
    <m/>
    <m/>
    <m/>
    <b v="1"/>
    <b v="1"/>
    <m/>
    <m/>
    <m/>
    <m/>
    <s v="Yes"/>
    <m/>
    <s v="Educational services"/>
    <m/>
    <b v="1"/>
    <m/>
    <m/>
    <m/>
    <m/>
    <m/>
    <m/>
    <s v="Due to cultral factors / husband doesn’t allow them "/>
    <s v="Educational services Skills building services"/>
    <m/>
    <b v="1"/>
    <b v="1"/>
    <m/>
    <m/>
    <m/>
    <m/>
    <m/>
    <s v="due to cultural factors / Father or husband does not allow them"/>
    <s v="No"/>
    <s v="بسبب انعدام الأمان والمعتقدات السائدة في المجتمع"/>
    <s v="Kidnapping School dropout Physical abuse Being orphaned or losing care Psychological stress"/>
    <b v="1"/>
    <m/>
    <m/>
    <b v="1"/>
    <m/>
    <m/>
    <m/>
    <b v="1"/>
    <m/>
    <m/>
    <b v="1"/>
    <m/>
    <m/>
    <b v="1"/>
    <m/>
    <m/>
    <m/>
    <m/>
    <m/>
    <s v="Siblings Parents"/>
    <m/>
    <b v="1"/>
    <m/>
    <m/>
    <b v="1"/>
    <m/>
    <m/>
    <m/>
    <m/>
    <m/>
    <m/>
    <m/>
    <m/>
    <m/>
    <s v="Awareness / educational activities / psychosocial support Entertainement activities Painting / re-creational activity"/>
    <m/>
    <m/>
    <m/>
    <b v="1"/>
    <b v="1"/>
    <b v="1"/>
    <m/>
    <m/>
    <m/>
    <s v="Orphans living in the community Children separated from their parents"/>
    <b v="1"/>
    <m/>
    <b v="1"/>
    <m/>
    <m/>
    <m/>
    <m/>
    <s v="Yes"/>
    <m/>
    <s v="Lack of awareness"/>
    <b v="1"/>
    <m/>
    <m/>
    <m/>
    <m/>
    <m/>
    <m/>
    <m/>
    <m/>
    <m/>
    <s v="No"/>
    <m/>
    <m/>
    <s v="No"/>
    <m/>
    <m/>
    <s v="No"/>
    <m/>
    <s v="uuid:35a18ac2-11a6-4afd-b71e-37be88b0f932"/>
    <n v="73221050"/>
    <s v="35a18ac2-11a6-4afd-b71e-37be88b0f932"/>
    <d v="2021-01-23T14:35:15"/>
    <n v="398"/>
    <m/>
    <n v="-1"/>
    <m/>
    <m/>
    <s v="202101191358"/>
    <n v="687"/>
    <s v="nsenumerator"/>
    <n v="569832"/>
  </r>
  <r>
    <s v="2021-01-25T12:17:14.765+03:00"/>
    <s v="2021-01-25T14:10:16.570+03:00"/>
    <s v="0"/>
    <s v="نورة المرعي"/>
    <x v="1"/>
    <m/>
    <d v="2021-01-25T00:00:00"/>
    <s v="Kafr Takharim"/>
    <s v="Protection sector"/>
    <s v="Yes"/>
    <n v="37"/>
    <s v="31-50 Years"/>
    <s v="Male"/>
    <s v="Married"/>
    <s v="Host"/>
    <m/>
    <m/>
    <n v="0"/>
    <s v="No"/>
    <m/>
    <m/>
    <m/>
    <m/>
    <m/>
    <m/>
    <m/>
    <m/>
    <n v="5"/>
    <n v="0"/>
    <m/>
    <n v="1"/>
    <n v="1500"/>
    <n v="1000"/>
    <n v="-500"/>
    <s v="الزوج لديه مكتب تأجير وعقارات"/>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Conflict within community"/>
    <m/>
    <m/>
    <b v="1"/>
    <m/>
    <m/>
    <m/>
    <m/>
    <m/>
    <m/>
    <m/>
    <b v="1"/>
    <m/>
    <m/>
    <m/>
    <m/>
    <m/>
    <m/>
    <m/>
    <s v="Adult Women"/>
    <b v="1"/>
    <m/>
    <m/>
    <m/>
    <s v="للتعرض لصدمة بسبب حالة وفاة في العائلة"/>
    <s v="Prayer Has professional consultation"/>
    <m/>
    <m/>
    <m/>
    <b v="1"/>
    <b v="1"/>
    <m/>
    <m/>
    <m/>
    <m/>
    <m/>
    <m/>
    <s v="Lack of awareness of the services Stigma"/>
    <b v="1"/>
    <m/>
    <m/>
    <m/>
    <b v="1"/>
    <m/>
    <m/>
    <m/>
    <m/>
    <s v="Maybe"/>
    <m/>
    <s v="Skills building services"/>
    <m/>
    <m/>
    <b v="1"/>
    <m/>
    <m/>
    <m/>
    <m/>
    <m/>
    <s v="Due to cultral factors / husband doesn’t allow them "/>
    <s v="All services are accessible"/>
    <m/>
    <m/>
    <m/>
    <m/>
    <m/>
    <b v="1"/>
    <m/>
    <m/>
    <m/>
    <s v="No"/>
    <s v="بسبب الخوف وعدم الأمان"/>
    <s v="School dropout Early marriage Kidnapping Sexual abuse Physical or psychological disabilities due to the war Psychological stress"/>
    <b v="1"/>
    <m/>
    <m/>
    <b v="1"/>
    <m/>
    <m/>
    <b v="1"/>
    <m/>
    <m/>
    <b v="1"/>
    <m/>
    <m/>
    <b v="1"/>
    <b v="1"/>
    <m/>
    <m/>
    <m/>
    <m/>
    <m/>
    <s v="Relatives Parents Judicial or criminal authority Community/social workers"/>
    <m/>
    <m/>
    <m/>
    <m/>
    <b v="1"/>
    <b v="1"/>
    <b v="1"/>
    <b v="1"/>
    <m/>
    <m/>
    <m/>
    <m/>
    <m/>
    <m/>
    <s v="Sport activity Quraan Painting / re-creational activity Entertainement activities"/>
    <b v="1"/>
    <b v="1"/>
    <m/>
    <b v="1"/>
    <m/>
    <b v="1"/>
    <m/>
    <m/>
    <m/>
    <s v="Children separated from their parents Children living on the street Orphans living in the community Child-headed households Children who have been associated with fighting forces"/>
    <b v="1"/>
    <b v="1"/>
    <b v="1"/>
    <b v="1"/>
    <b v="1"/>
    <m/>
    <m/>
    <m/>
    <m/>
    <m/>
    <m/>
    <m/>
    <m/>
    <m/>
    <m/>
    <m/>
    <m/>
    <m/>
    <m/>
    <m/>
    <m/>
    <m/>
    <m/>
    <m/>
    <m/>
    <m/>
    <m/>
    <m/>
    <s v="uuid:8c978b8a-f7ff-4fa9-9457-5723bcac16ab"/>
    <n v="73333387"/>
    <s v="8c978b8a-f7ff-4fa9-9457-5723bcac16ab"/>
    <d v="2021-01-25T12:31:09"/>
    <n v="399"/>
    <m/>
    <n v="-1"/>
    <m/>
    <m/>
    <s v="202101250917"/>
    <n v="6782"/>
    <s v="nsenumerator"/>
    <n v="569832"/>
  </r>
  <r>
    <s v="2021-01-25T13:18:58.004+03:00"/>
    <s v="2021-01-25T14:10:44.458+03:00"/>
    <s v="0"/>
    <s v="نورة المرعي"/>
    <x v="1"/>
    <m/>
    <d v="2021-01-25T00:00:00"/>
    <s v="Kafr Takharim"/>
    <s v="Protection sector"/>
    <s v="Yes"/>
    <n v="22"/>
    <s v="18-30 Years"/>
    <s v="Male"/>
    <s v="Married"/>
    <s v="Host"/>
    <m/>
    <m/>
    <n v="0"/>
    <s v="Yes"/>
    <n v="1"/>
    <n v="1"/>
    <n v="1"/>
    <s v="2"/>
    <n v="0"/>
    <s v="3"/>
    <n v="0"/>
    <n v="3"/>
    <n v="5"/>
    <n v="0"/>
    <n v="0"/>
    <n v="1"/>
    <n v="1500"/>
    <n v="1200"/>
    <n v="-300"/>
    <s v="عمل ح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roblems sleeping Inability to carry out work or daily tasks moodwings"/>
    <m/>
    <m/>
    <m/>
    <b v="1"/>
    <m/>
    <m/>
    <m/>
    <m/>
    <m/>
    <b v="1"/>
    <m/>
    <b v="1"/>
    <m/>
    <m/>
    <m/>
    <m/>
    <m/>
    <m/>
    <s v="Adult Women"/>
    <b v="1"/>
    <m/>
    <m/>
    <m/>
    <s v="بسبب الضغط المنزلي"/>
    <s v="Speaking to a friend Prayer"/>
    <m/>
    <b v="1"/>
    <m/>
    <b v="1"/>
    <m/>
    <m/>
    <m/>
    <m/>
    <m/>
    <m/>
    <m/>
    <s v="Stigma Lack of awareness of the services"/>
    <b v="1"/>
    <m/>
    <m/>
    <m/>
    <b v="1"/>
    <m/>
    <m/>
    <m/>
    <m/>
    <s v="Yes"/>
    <m/>
    <s v="Skills building services"/>
    <m/>
    <m/>
    <b v="1"/>
    <m/>
    <m/>
    <m/>
    <m/>
    <m/>
    <s v="Due to lack of free time"/>
    <s v="Extracurricular activities/women &amp; girls centers Skills building services"/>
    <m/>
    <m/>
    <b v="1"/>
    <b v="1"/>
    <m/>
    <m/>
    <m/>
    <m/>
    <s v="due to cultural factors / Father or husband does not allow them"/>
    <s v="No"/>
    <s v="عادات المجتمع وعدم الامان"/>
    <s v="Kidnapping Desire to join armed groups School dropout Child labour Early marriage Physical abuse Being orphaned or losing care"/>
    <b v="1"/>
    <m/>
    <b v="1"/>
    <b v="1"/>
    <b v="1"/>
    <m/>
    <b v="1"/>
    <b v="1"/>
    <m/>
    <m/>
    <b v="1"/>
    <m/>
    <m/>
    <m/>
    <m/>
    <m/>
    <m/>
    <m/>
    <s v="بيع سلع"/>
    <s v="School teachers Parents Relatives"/>
    <m/>
    <m/>
    <m/>
    <b v="1"/>
    <b v="1"/>
    <b v="1"/>
    <m/>
    <m/>
    <m/>
    <m/>
    <m/>
    <m/>
    <m/>
    <m/>
    <s v="Quraan Sport activity Hand crafts Painting / re-creational activity Awareness / educational activities / psychosocial support Entertainement activities"/>
    <b v="1"/>
    <b v="1"/>
    <b v="1"/>
    <b v="1"/>
    <b v="1"/>
    <b v="1"/>
    <m/>
    <m/>
    <m/>
    <s v="Child-headed households Children separated from their parents Children living on the street Orphans living in the community Children who have been associated with fighting forces"/>
    <b v="1"/>
    <b v="1"/>
    <b v="1"/>
    <b v="1"/>
    <b v="1"/>
    <m/>
    <m/>
    <s v="No"/>
    <s v="Too young to enroll in school"/>
    <s v="Lack of awareness"/>
    <b v="1"/>
    <m/>
    <m/>
    <m/>
    <m/>
    <m/>
    <m/>
    <m/>
    <m/>
    <m/>
    <s v="No"/>
    <m/>
    <m/>
    <m/>
    <m/>
    <m/>
    <s v="No"/>
    <m/>
    <s v="uuid:6645d46c-a8da-4266-8d99-647973bb0faf"/>
    <n v="73333388"/>
    <s v="6645d46c-a8da-4266-8d99-647973bb0faf"/>
    <d v="2021-01-25T12:31:10"/>
    <n v="400"/>
    <m/>
    <n v="-1"/>
    <m/>
    <m/>
    <s v="202101250917"/>
    <n v="3106"/>
    <s v="nsenumerator"/>
    <n v="569832"/>
  </r>
  <r>
    <s v="2021-01-25T12:07:01.189+02:00"/>
    <s v="2021-01-25T12:30:41.471+02:00"/>
    <m/>
    <s v="Jamal zakour"/>
    <x v="1"/>
    <m/>
    <d v="2021-01-25T00:00:00"/>
    <s v="Kafr Takharim"/>
    <s v="Protection sector"/>
    <s v="Yes"/>
    <n v="45"/>
    <s v="31-50 Years"/>
    <s v="Female"/>
    <s v="Married"/>
    <s v="IDP"/>
    <d v="2018-04-10T00:00:00"/>
    <m/>
    <n v="0"/>
    <s v="Yes"/>
    <n v="0"/>
    <n v="0"/>
    <n v="1"/>
    <s v="1"/>
    <n v="1"/>
    <s v="2"/>
    <n v="1"/>
    <n v="3"/>
    <n v="5"/>
    <n v="0"/>
    <n v="0"/>
    <n v="1"/>
    <n v="500"/>
    <n v="600"/>
    <n v="100"/>
    <s v=" عمل يوم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Fear Econimic"/>
    <b v="1"/>
    <b v="1"/>
    <m/>
    <m/>
    <b v="1"/>
    <m/>
    <m/>
    <m/>
    <m/>
    <m/>
    <m/>
    <m/>
    <m/>
    <m/>
    <m/>
    <m/>
    <m/>
    <m/>
    <s v="Children"/>
    <m/>
    <m/>
    <b v="1"/>
    <m/>
    <s v="بسبب الضعف"/>
    <s v="Prayer Speaking to a family member"/>
    <b v="1"/>
    <m/>
    <m/>
    <b v="1"/>
    <m/>
    <m/>
    <m/>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Neglect Psychological stress"/>
    <m/>
    <m/>
    <m/>
    <b v="1"/>
    <m/>
    <m/>
    <b v="1"/>
    <m/>
    <b v="1"/>
    <m/>
    <m/>
    <m/>
    <m/>
    <b v="1"/>
    <m/>
    <m/>
    <m/>
    <m/>
    <m/>
    <s v="School teachers Parents Women and Child support centers"/>
    <m/>
    <m/>
    <m/>
    <b v="1"/>
    <b v="1"/>
    <m/>
    <m/>
    <m/>
    <m/>
    <b v="1"/>
    <m/>
    <m/>
    <m/>
    <m/>
    <s v="Painting / re-creational activity Awareness / educational activities / psychosocial support"/>
    <m/>
    <m/>
    <m/>
    <b v="1"/>
    <b v="1"/>
    <m/>
    <m/>
    <m/>
    <m/>
    <s v="Orphans living in the community"/>
    <m/>
    <m/>
    <b v="1"/>
    <m/>
    <m/>
    <m/>
    <m/>
    <s v="No"/>
    <s v="لا يرغبون بذلك"/>
    <s v="Lack of awareness Lack of transportation"/>
    <b v="1"/>
    <m/>
    <b v="1"/>
    <m/>
    <m/>
    <m/>
    <m/>
    <m/>
    <m/>
    <m/>
    <s v="No"/>
    <m/>
    <m/>
    <s v="No"/>
    <m/>
    <m/>
    <s v="No"/>
    <m/>
    <s v="uuid:e7666b0b-e93e-456f-ae0d-3caceb9b30f2"/>
    <n v="73333395"/>
    <s v="e7666b0b-e93e-456f-ae0d-3caceb9b30f2"/>
    <d v="2021-01-25T12:31:36"/>
    <n v="401"/>
    <m/>
    <n v="-1"/>
    <m/>
    <m/>
    <s v="202101250917"/>
    <n v="1420"/>
    <s v="nsenumerator"/>
    <n v="569832"/>
  </r>
  <r>
    <s v="2021-01-25T12:33:40.509+02:00"/>
    <s v="2021-01-25T13:13:46.181+02:00"/>
    <m/>
    <s v="Jamal zakour"/>
    <x v="1"/>
    <m/>
    <d v="2021-01-25T00:00:00"/>
    <s v="Kafr Takharim"/>
    <s v="Protection sector"/>
    <s v="Yes"/>
    <n v="29"/>
    <s v="18-30 Years"/>
    <s v="Female"/>
    <s v="Married"/>
    <s v="IDP"/>
    <d v="2019-11-05T00:00:00"/>
    <m/>
    <n v="0"/>
    <s v="Yes"/>
    <n v="1"/>
    <n v="1"/>
    <n v="0"/>
    <s v="1"/>
    <n v="0"/>
    <s v="2"/>
    <n v="0"/>
    <n v="2"/>
    <n v="4"/>
    <n v="0"/>
    <n v="0"/>
    <n v="1"/>
    <n v="400"/>
    <n v="400"/>
    <n v="0"/>
    <s v="عمل يومي _ معونات"/>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Sadness Econimic"/>
    <b v="1"/>
    <m/>
    <b v="1"/>
    <m/>
    <b v="1"/>
    <m/>
    <m/>
    <m/>
    <m/>
    <m/>
    <m/>
    <m/>
    <m/>
    <m/>
    <m/>
    <m/>
    <m/>
    <m/>
    <s v="Adult Women Adult Men"/>
    <b v="1"/>
    <b v="1"/>
    <m/>
    <m/>
    <s v="كونهم على تماس مباشر مع مصاعب الحياة"/>
    <s v="Prayer Smoking Speaking to a family member"/>
    <b v="1"/>
    <m/>
    <m/>
    <b v="1"/>
    <m/>
    <m/>
    <b v="1"/>
    <m/>
    <m/>
    <m/>
    <m/>
    <s v="Accessibility Lack of awareness of the services"/>
    <m/>
    <m/>
    <b v="1"/>
    <m/>
    <b v="1"/>
    <m/>
    <m/>
    <m/>
    <m/>
    <s v="Yes"/>
    <m/>
    <s v="Skills building services Extracurricular activities/women &amp; girls centers"/>
    <m/>
    <m/>
    <b v="1"/>
    <b v="1"/>
    <m/>
    <m/>
    <m/>
    <m/>
    <m/>
    <s v="Skills building services Extracurricular activities/women &amp; girls centers"/>
    <m/>
    <m/>
    <b v="1"/>
    <b v="1"/>
    <m/>
    <m/>
    <m/>
    <m/>
    <m/>
    <s v="Yes"/>
    <m/>
    <s v="Early marriage Neglect Psychological stress School dropout Begging"/>
    <m/>
    <m/>
    <m/>
    <b v="1"/>
    <m/>
    <b v="1"/>
    <b v="1"/>
    <m/>
    <b v="1"/>
    <m/>
    <m/>
    <m/>
    <m/>
    <b v="1"/>
    <m/>
    <m/>
    <m/>
    <m/>
    <m/>
    <s v="Parents Siblings School teachers Neighbours"/>
    <m/>
    <b v="1"/>
    <b v="1"/>
    <b v="1"/>
    <b v="1"/>
    <m/>
    <m/>
    <m/>
    <m/>
    <m/>
    <m/>
    <m/>
    <m/>
    <m/>
    <s v="Quraan Hand crafts Awareness / educational activities / psychosocial support"/>
    <m/>
    <b v="1"/>
    <b v="1"/>
    <m/>
    <b v="1"/>
    <m/>
    <m/>
    <m/>
    <m/>
    <s v="Orphans living in the community"/>
    <m/>
    <m/>
    <b v="1"/>
    <m/>
    <m/>
    <m/>
    <m/>
    <s v="No"/>
    <s v="Too young to enroll in school"/>
    <s v="Lack of awareness Lack of transportation Security problems"/>
    <b v="1"/>
    <b v="1"/>
    <b v="1"/>
    <m/>
    <m/>
    <m/>
    <m/>
    <m/>
    <m/>
    <m/>
    <s v="No"/>
    <m/>
    <m/>
    <m/>
    <m/>
    <m/>
    <s v="No"/>
    <m/>
    <s v="uuid:9c6210e9-51cd-4e52-aebb-0007b2de1c70"/>
    <n v="73333397"/>
    <s v="9c6210e9-51cd-4e52-aebb-0007b2de1c70"/>
    <d v="2021-01-25T12:31:37"/>
    <n v="402"/>
    <m/>
    <n v="-1"/>
    <m/>
    <m/>
    <s v="202101250917"/>
    <n v="2406"/>
    <s v="nsenumerator"/>
    <n v="569832"/>
  </r>
  <r>
    <s v="2021-01-25T13:21:34.749+02:00"/>
    <s v="2021-01-25T13:42:34.533+02:00"/>
    <m/>
    <s v="Jamal zakour"/>
    <x v="1"/>
    <m/>
    <d v="2021-01-25T00:00:00"/>
    <s v="Kafr Takharim"/>
    <s v="Protection sector"/>
    <s v="Yes"/>
    <n v="50"/>
    <s v="31-50 Years"/>
    <s v="Female"/>
    <s v="Married"/>
    <s v="IDP"/>
    <d v="2018-05-01T00:00:00"/>
    <m/>
    <n v="0"/>
    <s v="No"/>
    <m/>
    <m/>
    <m/>
    <m/>
    <m/>
    <m/>
    <m/>
    <m/>
    <n v="3"/>
    <n v="1"/>
    <m/>
    <n v="2"/>
    <n v="600"/>
    <n v="800"/>
    <n v="200"/>
    <s v="عمل يوم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Econimic Sadness"/>
    <b v="1"/>
    <m/>
    <b v="1"/>
    <m/>
    <b v="1"/>
    <m/>
    <m/>
    <m/>
    <m/>
    <m/>
    <m/>
    <m/>
    <m/>
    <m/>
    <m/>
    <m/>
    <m/>
    <m/>
    <s v="Adult Women"/>
    <b v="1"/>
    <m/>
    <m/>
    <m/>
    <s v="أكثر ضعفا في المجتمع"/>
    <s v="Speaking to a friend Prayer Smoking"/>
    <m/>
    <b v="1"/>
    <m/>
    <b v="1"/>
    <m/>
    <m/>
    <b v="1"/>
    <m/>
    <m/>
    <m/>
    <m/>
    <s v="Accessibility Availability"/>
    <m/>
    <m/>
    <b v="1"/>
    <b v="1"/>
    <m/>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Parents Neighbours Community leaders (trusted people in the community)"/>
    <m/>
    <m/>
    <b v="1"/>
    <m/>
    <b v="1"/>
    <m/>
    <m/>
    <m/>
    <b v="1"/>
    <m/>
    <m/>
    <m/>
    <m/>
    <m/>
    <s v="Painting / re-creational activity Awareness / educational activities / psychosocial support Hand crafts"/>
    <m/>
    <m/>
    <b v="1"/>
    <b v="1"/>
    <b v="1"/>
    <m/>
    <m/>
    <m/>
    <m/>
    <s v="Orphans living in the community"/>
    <m/>
    <m/>
    <b v="1"/>
    <m/>
    <m/>
    <m/>
    <m/>
    <m/>
    <m/>
    <m/>
    <m/>
    <m/>
    <m/>
    <m/>
    <m/>
    <m/>
    <m/>
    <m/>
    <m/>
    <m/>
    <m/>
    <m/>
    <m/>
    <m/>
    <m/>
    <m/>
    <m/>
    <m/>
    <s v="uuid:e8c9d84e-6249-42e5-b2f2-f3e3c1e598a9"/>
    <n v="73333398"/>
    <s v="e8c9d84e-6249-42e5-b2f2-f3e3c1e598a9"/>
    <d v="2021-01-25T12:31:37"/>
    <n v="403"/>
    <m/>
    <n v="-1"/>
    <m/>
    <m/>
    <s v="202101250917"/>
    <n v="1260"/>
    <s v="nsenumerator"/>
    <n v="569832"/>
  </r>
  <r>
    <s v="2021-01-25T12:00:38.176+02:00"/>
    <s v="2021-01-25T14:09:12.587+02:00"/>
    <s v="0"/>
    <s v="بيان كيالي"/>
    <x v="1"/>
    <m/>
    <d v="2021-01-25T00:00:00"/>
    <s v="Kafr Takharim"/>
    <s v="Protection sector"/>
    <s v="Yes"/>
    <n v="33"/>
    <s v="31-50 Years"/>
    <s v="Male"/>
    <s v="Married"/>
    <s v="Host"/>
    <m/>
    <m/>
    <n v="0"/>
    <s v="Yes"/>
    <n v="1"/>
    <n v="0"/>
    <n v="1"/>
    <s v="1"/>
    <n v="0"/>
    <s v="2"/>
    <n v="2"/>
    <n v="4"/>
    <n v="6"/>
    <n v="0"/>
    <n v="0"/>
    <n v="1"/>
    <n v="800"/>
    <n v="400"/>
    <n v="-400"/>
    <s v="عامل مهنة يدوي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amily conflict Econimic Conflict within community"/>
    <m/>
    <m/>
    <m/>
    <m/>
    <b v="1"/>
    <m/>
    <b v="1"/>
    <m/>
    <m/>
    <m/>
    <b v="1"/>
    <m/>
    <m/>
    <m/>
    <m/>
    <m/>
    <m/>
    <m/>
    <s v="Adult Women"/>
    <b v="1"/>
    <m/>
    <m/>
    <m/>
    <s v="بسبب كثرة المشاكل العائلية"/>
    <s v="Violence Prayer"/>
    <m/>
    <m/>
    <m/>
    <b v="1"/>
    <m/>
    <b v="1"/>
    <m/>
    <m/>
    <m/>
    <m/>
    <m/>
    <s v="Stigma"/>
    <b v="1"/>
    <m/>
    <m/>
    <m/>
    <m/>
    <m/>
    <m/>
    <m/>
    <m/>
    <s v="No"/>
    <s v="لا أثق بهم"/>
    <s v="Educational services Skills building services"/>
    <m/>
    <b v="1"/>
    <b v="1"/>
    <m/>
    <m/>
    <m/>
    <m/>
    <m/>
    <s v="Due to cultral factors / husband doesn’t allow them "/>
    <s v="Skills building services Health services Extracurricular activities/women &amp; girls centers"/>
    <b v="1"/>
    <m/>
    <b v="1"/>
    <b v="1"/>
    <m/>
    <m/>
    <m/>
    <m/>
    <s v="due to lack of security"/>
    <s v="Yes"/>
    <m/>
    <s v="School dropout Being orphaned or losing care Kidnapping Desire to join armed groups Early marriage"/>
    <b v="1"/>
    <m/>
    <b v="1"/>
    <b v="1"/>
    <m/>
    <m/>
    <b v="1"/>
    <m/>
    <m/>
    <m/>
    <b v="1"/>
    <m/>
    <m/>
    <m/>
    <m/>
    <m/>
    <m/>
    <m/>
    <m/>
    <s v="Parents"/>
    <m/>
    <m/>
    <m/>
    <m/>
    <b v="1"/>
    <m/>
    <m/>
    <m/>
    <m/>
    <m/>
    <m/>
    <m/>
    <m/>
    <m/>
    <s v="Quraan Sport activity Hand crafts Painting / re-creational activity Awareness / educational activities / psychosocial support Entertainement activities"/>
    <b v="1"/>
    <b v="1"/>
    <b v="1"/>
    <b v="1"/>
    <b v="1"/>
    <b v="1"/>
    <m/>
    <m/>
    <m/>
    <s v="Child-headed households Orphans living in the community Children living on the street Children separated from their parents Children who have been associated with fighting forces"/>
    <b v="1"/>
    <b v="1"/>
    <b v="1"/>
    <b v="1"/>
    <b v="1"/>
    <m/>
    <m/>
    <s v="Yes"/>
    <m/>
    <s v="No services"/>
    <m/>
    <m/>
    <m/>
    <m/>
    <m/>
    <b v="1"/>
    <m/>
    <m/>
    <m/>
    <m/>
    <s v="No"/>
    <m/>
    <m/>
    <s v="No"/>
    <m/>
    <m/>
    <s v="Yes"/>
    <s v="لان الاب لايستطيع تغطية كافة مستلزمات المنزل"/>
    <s v="uuid:bca6e1cf-4c53-4c4f-9493-60b18444ead0"/>
    <n v="73333414"/>
    <s v="bca6e1cf-4c53-4c4f-9493-60b18444ead0"/>
    <d v="2021-01-25T12:32:17"/>
    <n v="404"/>
    <m/>
    <n v="-1"/>
    <m/>
    <m/>
    <s v="202101250917"/>
    <n v="7714"/>
    <s v="nsenumerator"/>
    <n v="569832"/>
  </r>
  <r>
    <s v="2021-01-25T12:55:43.444+02:00"/>
    <s v="2021-01-25T14:09:43.349+02:00"/>
    <s v="0"/>
    <s v="بيان كيالي"/>
    <x v="1"/>
    <m/>
    <d v="2021-01-25T00:00:00"/>
    <s v="Kafr Takharim"/>
    <s v="Protection sector"/>
    <s v="Yes"/>
    <n v="61"/>
    <s v="Elderly&gt;60"/>
    <s v="Male"/>
    <s v="Widowed"/>
    <s v="Host"/>
    <m/>
    <m/>
    <n v="1"/>
    <s v="No"/>
    <m/>
    <m/>
    <m/>
    <m/>
    <m/>
    <m/>
    <m/>
    <m/>
    <n v="2"/>
    <n v="1"/>
    <m/>
    <n v="0"/>
    <n v="500"/>
    <n v="300"/>
    <n v="-200"/>
    <s v="مساعدات من اقربائ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Inability to carry out work or daily tasks Problems sleeping"/>
    <m/>
    <m/>
    <m/>
    <m/>
    <b v="1"/>
    <m/>
    <m/>
    <m/>
    <m/>
    <b v="1"/>
    <m/>
    <b v="1"/>
    <m/>
    <m/>
    <m/>
    <m/>
    <m/>
    <m/>
    <s v="Adult Women"/>
    <b v="1"/>
    <m/>
    <m/>
    <m/>
    <s v="بسبب قلة الدخل"/>
    <s v="Prayer"/>
    <m/>
    <m/>
    <m/>
    <b v="1"/>
    <m/>
    <m/>
    <m/>
    <m/>
    <m/>
    <m/>
    <m/>
    <s v="Lack of awareness of the services"/>
    <m/>
    <m/>
    <m/>
    <m/>
    <b v="1"/>
    <m/>
    <m/>
    <m/>
    <m/>
    <s v="Yes"/>
    <m/>
    <s v="Do not know"/>
    <m/>
    <m/>
    <m/>
    <m/>
    <m/>
    <m/>
    <b v="1"/>
    <m/>
    <m/>
    <s v="Do not know"/>
    <m/>
    <m/>
    <m/>
    <m/>
    <m/>
    <m/>
    <b v="1"/>
    <m/>
    <m/>
    <s v="Yes"/>
    <m/>
    <s v="Kidnapping Desire to join armed groups School dropout Begging"/>
    <b v="1"/>
    <m/>
    <b v="1"/>
    <b v="1"/>
    <m/>
    <b v="1"/>
    <m/>
    <m/>
    <m/>
    <m/>
    <m/>
    <m/>
    <m/>
    <m/>
    <m/>
    <m/>
    <m/>
    <m/>
    <m/>
    <s v="Parents"/>
    <m/>
    <m/>
    <m/>
    <m/>
    <b v="1"/>
    <m/>
    <m/>
    <m/>
    <m/>
    <m/>
    <m/>
    <m/>
    <m/>
    <m/>
    <s v="Quraan Sport activity Hand crafts Painting / re-creational activity Awareness / educational activities / psychosocial support"/>
    <b v="1"/>
    <b v="1"/>
    <b v="1"/>
    <b v="1"/>
    <b v="1"/>
    <m/>
    <m/>
    <m/>
    <m/>
    <s v="I don't know"/>
    <m/>
    <m/>
    <m/>
    <m/>
    <m/>
    <m/>
    <b v="1"/>
    <m/>
    <m/>
    <m/>
    <m/>
    <m/>
    <m/>
    <m/>
    <m/>
    <m/>
    <m/>
    <m/>
    <m/>
    <m/>
    <m/>
    <m/>
    <m/>
    <m/>
    <m/>
    <m/>
    <m/>
    <m/>
    <s v="uuid:4bda16b4-cf34-4304-b630-ae4470ce1a24"/>
    <n v="73333415"/>
    <s v="4bda16b4-cf34-4304-b630-ae4470ce1a24"/>
    <d v="2021-01-25T12:32:17"/>
    <n v="405"/>
    <m/>
    <n v="-1"/>
    <m/>
    <m/>
    <s v="202101250917"/>
    <n v="4440"/>
    <s v="nsenumerator"/>
    <n v="569832"/>
  </r>
  <r>
    <s v="2021-01-25T13:11:42.206+03:00"/>
    <s v="2021-01-25T15:33:58.476+03:00"/>
    <s v="0"/>
    <s v="ديبو حاج حمود"/>
    <x v="1"/>
    <m/>
    <d v="2021-01-25T00:00:00"/>
    <s v="Kafr Takharim"/>
    <s v="Protection sector"/>
    <s v="Yes"/>
    <n v="40"/>
    <s v="31-50 Years"/>
    <s v="Female"/>
    <s v="Married"/>
    <s v="IDP"/>
    <d v="2020-01-25T00:00:00"/>
    <m/>
    <n v="0"/>
    <s v="Yes"/>
    <n v="0"/>
    <n v="0"/>
    <n v="0"/>
    <s v="0"/>
    <n v="3"/>
    <s v="3"/>
    <n v="1"/>
    <n v="4"/>
    <n v="6"/>
    <n v="0"/>
    <n v="2"/>
    <n v="0"/>
    <n v="700"/>
    <n v="0"/>
    <n v="-700"/>
    <m/>
    <s v="بستر رب العالمين"/>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Anger Sadness moodwings Econimic Anxiety Family conflict Changes in Appetite Hopelessness Problems sleeping Conflict within community Inability to carry out work or daily tasks Problems Concentrating Other"/>
    <b v="1"/>
    <b v="1"/>
    <b v="1"/>
    <b v="1"/>
    <b v="1"/>
    <b v="1"/>
    <b v="1"/>
    <b v="1"/>
    <b v="1"/>
    <b v="1"/>
    <b v="1"/>
    <b v="1"/>
    <b v="1"/>
    <m/>
    <b v="1"/>
    <m/>
    <m/>
    <s v="لايوجد وطن ونزوح وعانينا من الضغط والحرمان المتعمد من الخدمات والمساعدات الغذائية حتى نغادرالمخيم من قبل المجلس المحلي"/>
    <s v="Children"/>
    <m/>
    <m/>
    <b v="1"/>
    <m/>
    <s v="لأنهم من ذوي الاحتياجات الخاصة"/>
    <s v="Prayer Speaking to a family member Speaking to a friend Exercise Has professional consultation Violence Smoking Withdrawal/Isolation"/>
    <b v="1"/>
    <b v="1"/>
    <b v="1"/>
    <b v="1"/>
    <b v="1"/>
    <b v="1"/>
    <b v="1"/>
    <m/>
    <b v="1"/>
    <m/>
    <m/>
    <s v="Stigma Lack of awareness of the services"/>
    <b v="1"/>
    <m/>
    <m/>
    <m/>
    <b v="1"/>
    <m/>
    <m/>
    <m/>
    <m/>
    <s v="Yes"/>
    <m/>
    <s v="Health services Educational services Skills building services Extracurricular activities/women &amp; girls centers"/>
    <b v="1"/>
    <b v="1"/>
    <b v="1"/>
    <b v="1"/>
    <m/>
    <m/>
    <m/>
    <m/>
    <s v="Due to lack of free time"/>
    <s v="Educational services Skills building services"/>
    <m/>
    <b v="1"/>
    <b v="1"/>
    <m/>
    <m/>
    <m/>
    <m/>
    <m/>
    <s v="due to lack of security"/>
    <s v="No"/>
    <s v="بسبب الفوضى"/>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بيع حلويات بقصد الاستعطاف والتسول والورشات"/>
    <s v="Community/social workers School teachers"/>
    <m/>
    <m/>
    <m/>
    <b v="1"/>
    <m/>
    <m/>
    <m/>
    <b v="1"/>
    <m/>
    <m/>
    <m/>
    <m/>
    <m/>
    <m/>
    <s v="Awareness / educational activities / psychosocial support"/>
    <m/>
    <m/>
    <m/>
    <m/>
    <b v="1"/>
    <m/>
    <m/>
    <m/>
    <m/>
    <s v="Children separated from their parents Child-headed households Children who have been associated with fighting forces"/>
    <b v="1"/>
    <m/>
    <m/>
    <b v="1"/>
    <b v="1"/>
    <m/>
    <m/>
    <s v="Yes"/>
    <m/>
    <s v="Security problems Other"/>
    <m/>
    <b v="1"/>
    <m/>
    <m/>
    <m/>
    <m/>
    <b v="1"/>
    <m/>
    <m/>
    <s v="الطقس"/>
    <s v="No"/>
    <m/>
    <m/>
    <s v="No"/>
    <m/>
    <m/>
    <s v="No"/>
    <m/>
    <s v="uuid:85261efa-4fce-4ccf-b14a-9cb99521cb4a"/>
    <n v="73333484"/>
    <s v="85261efa-4fce-4ccf-b14a-9cb99521cb4a"/>
    <d v="2021-01-25T12:34:05"/>
    <n v="406"/>
    <m/>
    <n v="-1"/>
    <m/>
    <m/>
    <s v="202101250917"/>
    <n v="8536"/>
    <s v="nsenumerator"/>
    <n v="569832"/>
  </r>
  <r>
    <s v="2021-01-25T13:44:01.645+03:00"/>
    <s v="2021-01-25T14:05:37.494+03:00"/>
    <m/>
    <s v="ديبو حاج حمود"/>
    <x v="1"/>
    <m/>
    <d v="2021-01-25T00:00:00"/>
    <s v="Kafr Takharim"/>
    <s v="Protection sector"/>
    <s v="Yes"/>
    <n v="46"/>
    <s v="31-50 Years"/>
    <s v="Female"/>
    <s v="Married"/>
    <s v="IDP"/>
    <d v="2020-01-25T00:00:00"/>
    <m/>
    <n v="0"/>
    <s v="Yes"/>
    <n v="0"/>
    <n v="0"/>
    <n v="0"/>
    <s v="0"/>
    <n v="1"/>
    <s v="1"/>
    <n v="2"/>
    <n v="3"/>
    <n v="7"/>
    <n v="1"/>
    <n v="0"/>
    <n v="0"/>
    <n v="500"/>
    <n v="0"/>
    <n v="-500"/>
    <m/>
    <s v="إذا توفر عمل صدفة أعمل وكذلك الأولاد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Other Econimic Family conflict Anger Sadness Fear Conflict within community"/>
    <b v="1"/>
    <b v="1"/>
    <b v="1"/>
    <m/>
    <b v="1"/>
    <m/>
    <b v="1"/>
    <m/>
    <m/>
    <m/>
    <b v="1"/>
    <m/>
    <m/>
    <m/>
    <b v="1"/>
    <m/>
    <m/>
    <s v="عدم تقبل من المجتمع المضيف بتحس أهل البلد بيكرهوا النازح"/>
    <s v="Adult Men"/>
    <m/>
    <b v="1"/>
    <m/>
    <m/>
    <s v="لأنه رب الأسرة والمتكفل بالموضوع وعدم وجود عمل"/>
    <s v="Prayer Speaking to a friend"/>
    <m/>
    <b v="1"/>
    <m/>
    <b v="1"/>
    <m/>
    <m/>
    <m/>
    <m/>
    <m/>
    <m/>
    <m/>
    <s v="Stigma Other"/>
    <b v="1"/>
    <m/>
    <m/>
    <m/>
    <m/>
    <b v="1"/>
    <m/>
    <m/>
    <s v="الكسل "/>
    <s v="Yes"/>
    <m/>
    <s v="All services are accessible"/>
    <m/>
    <m/>
    <m/>
    <m/>
    <m/>
    <b v="1"/>
    <m/>
    <m/>
    <m/>
    <s v="Educational services Skills building services"/>
    <m/>
    <b v="1"/>
    <b v="1"/>
    <m/>
    <m/>
    <m/>
    <m/>
    <m/>
    <s v="due to cultural factors / Father or husband does not allow them"/>
    <s v="No"/>
    <s v="بسبب الفوضى والوضع الأمني "/>
    <s v="School dropout Kidnapping Hired by armed groups Desire to join armed groups Child labour Begging Early marriage Physical abuse Neglect Sexual abuse Being orphaned or losing care Physical or psychological disabilities due to the war Psychological stress"/>
    <b v="1"/>
    <b v="1"/>
    <b v="1"/>
    <b v="1"/>
    <b v="1"/>
    <b v="1"/>
    <b v="1"/>
    <b v="1"/>
    <b v="1"/>
    <b v="1"/>
    <b v="1"/>
    <m/>
    <b v="1"/>
    <b v="1"/>
    <m/>
    <m/>
    <m/>
    <m/>
    <s v="البيع أو بسطة عمل أو عمل فوق طاقته"/>
    <s v="Parents Siblings Relatives School teachers"/>
    <m/>
    <b v="1"/>
    <m/>
    <b v="1"/>
    <b v="1"/>
    <b v="1"/>
    <m/>
    <m/>
    <m/>
    <m/>
    <m/>
    <m/>
    <m/>
    <m/>
    <s v="Quraan Sport activity Other"/>
    <b v="1"/>
    <b v="1"/>
    <m/>
    <m/>
    <m/>
    <m/>
    <b v="1"/>
    <m/>
    <s v="حسب رغبة الطفل"/>
    <s v="Children separated from their parents Orphans living in the community Child-headed households Children who have been associated with fighting forces"/>
    <b v="1"/>
    <m/>
    <b v="1"/>
    <b v="1"/>
    <b v="1"/>
    <m/>
    <m/>
    <s v="No"/>
    <s v="بسبب الاضطرار للذهاب إلى مناطق النظام والوضع الأمني وعدم الاعتراف بالشهادات الموجودة في المحرر"/>
    <s v="Security problems Other Lack of transportation Lack of awareness"/>
    <b v="1"/>
    <b v="1"/>
    <b v="1"/>
    <m/>
    <m/>
    <m/>
    <b v="1"/>
    <m/>
    <m/>
    <s v="عدم الرياح النفسية"/>
    <s v="No"/>
    <m/>
    <m/>
    <s v="No"/>
    <m/>
    <m/>
    <s v="No"/>
    <m/>
    <s v="uuid:cec7eceb-00cb-4ef5-88c7-886454957d06"/>
    <n v="73333486"/>
    <s v="cec7eceb-00cb-4ef5-88c7-886454957d06"/>
    <d v="2021-01-25T12:34:06"/>
    <n v="407"/>
    <m/>
    <n v="-1"/>
    <m/>
    <m/>
    <s v="202101250917"/>
    <n v="1296"/>
    <s v="nsenumerator"/>
    <n v="569832"/>
  </r>
  <r>
    <s v="2021-01-25T14:12:19.182+02:00"/>
    <s v="2021-01-25T14:46:34.106+02:00"/>
    <m/>
    <s v="نجاح صالح العمر"/>
    <x v="1"/>
    <m/>
    <d v="2021-01-25T00:00:00"/>
    <s v="Sarmada"/>
    <s v="All"/>
    <s v="Yes"/>
    <n v="31"/>
    <s v="31-50 Years"/>
    <s v="Male"/>
    <s v="Married"/>
    <s v="IDP"/>
    <d v="2018-01-13T00:00:00"/>
    <n v="0"/>
    <n v="1"/>
    <s v="Yes"/>
    <n v="0"/>
    <n v="0"/>
    <n v="1"/>
    <s v="1"/>
    <n v="3"/>
    <s v="4"/>
    <n v="0"/>
    <n v="4"/>
    <n v="7"/>
    <n v="1"/>
    <n v="0"/>
    <n v="0"/>
    <n v="1500"/>
    <n v="300"/>
    <n v="-1200"/>
    <s v="المساعدات"/>
    <m/>
    <s v="Primary health care facility"/>
    <m/>
    <b v="1"/>
    <m/>
    <m/>
    <m/>
    <m/>
    <m/>
    <m/>
    <n v="999"/>
    <s v="Motorcycle"/>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No"/>
    <s v="Security issues Transportation issues"/>
    <b v="1"/>
    <m/>
    <m/>
    <b v="1"/>
    <m/>
    <m/>
    <m/>
    <m/>
    <s v="Public primary health care facility"/>
    <m/>
    <m/>
    <m/>
    <b v="1"/>
    <m/>
    <m/>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No"/>
    <s v="بسبب الاوضاع الاقتصادية "/>
    <s v="Yes"/>
    <s v="High food prices/no money to buy"/>
    <b v="1"/>
    <m/>
    <m/>
    <m/>
    <m/>
    <m/>
    <s v="No – this service is not available"/>
    <s v="No"/>
    <m/>
    <m/>
    <m/>
    <s v="0"/>
    <s v="0"/>
    <s v="Yes"/>
    <m/>
    <m/>
    <s v="No – it's a minor injury"/>
    <s v="No"/>
    <m/>
    <m/>
    <m/>
    <m/>
    <m/>
    <m/>
    <m/>
    <m/>
    <m/>
    <s v="No, but we need one"/>
    <m/>
    <s v="Anger Sadness moodwings Anxiety Problems sleeping"/>
    <m/>
    <b v="1"/>
    <b v="1"/>
    <b v="1"/>
    <m/>
    <b v="1"/>
    <m/>
    <m/>
    <m/>
    <b v="1"/>
    <m/>
    <m/>
    <m/>
    <m/>
    <m/>
    <m/>
    <m/>
    <m/>
    <s v="Adult Women"/>
    <b v="1"/>
    <m/>
    <m/>
    <m/>
    <s v="بسبب الاوضاع الراهنة "/>
    <s v="Speaking to a family member"/>
    <b v="1"/>
    <m/>
    <m/>
    <m/>
    <m/>
    <m/>
    <m/>
    <m/>
    <m/>
    <m/>
    <m/>
    <s v="Lack of awareness of the services"/>
    <m/>
    <m/>
    <m/>
    <m/>
    <b v="1"/>
    <m/>
    <m/>
    <m/>
    <m/>
    <s v="Yes"/>
    <m/>
    <s v="Health services Educational services"/>
    <b v="1"/>
    <b v="1"/>
    <m/>
    <m/>
    <m/>
    <m/>
    <m/>
    <m/>
    <s v="Due to transportation issues / far distance of facilities"/>
    <s v="Skills building services Educational services"/>
    <m/>
    <b v="1"/>
    <b v="1"/>
    <m/>
    <m/>
    <m/>
    <m/>
    <m/>
    <s v="due to transportation issues / far distance of facilities"/>
    <s v="Yes"/>
    <m/>
    <s v="Kidnapping School dropout"/>
    <b v="1"/>
    <m/>
    <m/>
    <b v="1"/>
    <m/>
    <m/>
    <m/>
    <m/>
    <m/>
    <m/>
    <m/>
    <m/>
    <m/>
    <m/>
    <m/>
    <m/>
    <m/>
    <m/>
    <m/>
    <s v="Siblings Parents"/>
    <m/>
    <b v="1"/>
    <m/>
    <m/>
    <b v="1"/>
    <m/>
    <m/>
    <m/>
    <m/>
    <m/>
    <m/>
    <m/>
    <m/>
    <m/>
    <s v="Entertainement activities Awareness / educational activities / psychosocial support"/>
    <m/>
    <m/>
    <m/>
    <m/>
    <b v="1"/>
    <b v="1"/>
    <m/>
    <m/>
    <m/>
    <s v="No, none of these"/>
    <m/>
    <m/>
    <m/>
    <m/>
    <m/>
    <b v="1"/>
    <m/>
    <s v="Yes"/>
    <m/>
    <s v="Security problems Lack of transportation"/>
    <m/>
    <b v="1"/>
    <b v="1"/>
    <m/>
    <m/>
    <m/>
    <m/>
    <m/>
    <m/>
    <m/>
    <s v="Yes"/>
    <n v="9"/>
    <s v="يلعبون خارج المنزل لوحدهم"/>
    <m/>
    <m/>
    <m/>
    <s v="No"/>
    <m/>
    <s v="uuid:cb5ba0ae-938e-4d77-b520-861d62372b45"/>
    <n v="73333854"/>
    <s v="cb5ba0ae-938e-4d77-b520-861d62372b45"/>
    <d v="2021-01-25T12:48:54"/>
    <n v="408"/>
    <m/>
    <n v="-1"/>
    <m/>
    <m/>
    <s v="202101191358"/>
    <n v="2055"/>
    <s v="nsenumerator"/>
    <n v="5698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
  <r>
    <s v="2021-01-20T10:23:31.199+02:00"/>
    <s v="2021-01-20T11:28:31.814+02:00"/>
    <s v="0.04514600694528781"/>
    <s v="سارة عكش"/>
    <s v="MRFS Partner"/>
    <s v="SEMA"/>
    <d v="2021-01-20T00:00:00"/>
    <x v="0"/>
    <x v="0"/>
    <x v="0"/>
    <n v="37"/>
    <x v="0"/>
    <x v="0"/>
    <x v="0"/>
    <x v="0"/>
    <x v="0"/>
    <x v="0"/>
    <x v="0"/>
    <x v="0"/>
    <n v="1"/>
    <n v="1"/>
    <n v="0"/>
    <s v="1"/>
    <n v="3"/>
    <s v="5"/>
    <n v="1"/>
    <n v="6"/>
    <n v="8"/>
    <n v="0"/>
    <n v="0"/>
    <n v="1"/>
    <x v="0"/>
    <x v="0"/>
    <n v="-600"/>
    <s v="اعمال حرة"/>
    <m/>
    <s v="Primary health care facility"/>
    <m/>
    <b v="1"/>
    <m/>
    <m/>
    <m/>
    <m/>
    <m/>
    <m/>
    <n v="10"/>
    <x v="0"/>
    <m/>
    <x v="0"/>
    <s v="Do not know"/>
    <s v="Most types of medicines are not available in the market Inaccessible due to cost"/>
    <m/>
    <b v="1"/>
    <m/>
    <b v="1"/>
    <m/>
    <m/>
    <m/>
    <m/>
    <m/>
    <m/>
    <m/>
    <x v="0"/>
    <x v="0"/>
    <s v="معلومات عن تغذية الاطفال والعناية بهم والاهتمام بالنظافة"/>
    <x v="0"/>
    <m/>
    <x v="0"/>
    <x v="0"/>
    <m/>
    <x v="0"/>
    <x v="0"/>
    <m/>
    <m/>
    <m/>
    <m/>
    <m/>
    <m/>
    <m/>
    <m/>
    <m/>
    <m/>
    <m/>
    <s v="Pediatric medicine Antibiotic"/>
    <m/>
    <b v="1"/>
    <m/>
    <b v="1"/>
    <m/>
    <m/>
    <m/>
    <m/>
    <x v="0"/>
    <m/>
    <m/>
    <m/>
    <m/>
    <m/>
    <m/>
    <m/>
    <m/>
    <m/>
    <s v="Hospital for normal delivery Hospital for surgery/ C-section"/>
    <m/>
    <m/>
    <m/>
    <m/>
    <m/>
    <b v="1"/>
    <b v="1"/>
    <m/>
    <m/>
    <m/>
    <m/>
    <x v="0"/>
    <m/>
    <m/>
    <m/>
    <m/>
    <m/>
    <m/>
    <m/>
    <m/>
    <m/>
    <m/>
    <m/>
    <x v="0"/>
    <x v="0"/>
    <x v="0"/>
    <m/>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x v="0"/>
    <x v="0"/>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x v="0"/>
    <x v="0"/>
    <m/>
    <s v="High food prices/no money to buy"/>
    <m/>
    <b v="1"/>
    <m/>
    <m/>
    <m/>
    <m/>
    <m/>
    <m/>
    <x v="0"/>
    <m/>
    <x v="0"/>
    <s v="High food prices/no money to buy"/>
    <b v="1"/>
    <m/>
    <m/>
    <m/>
    <m/>
    <m/>
    <x v="0"/>
    <x v="0"/>
    <x v="0"/>
    <m/>
    <m/>
    <s v="1"/>
    <s v="1"/>
    <x v="0"/>
    <x v="0"/>
    <x v="0"/>
    <x v="0"/>
    <x v="0"/>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2132ab68-05d6-4fc5-8302-2e6b19c011d6"/>
    <n v="73090897"/>
    <s v="2132ab68-05d6-4fc5-8302-2e6b19c011d6"/>
    <d v="2021-01-20T08:30:31"/>
    <n v="1"/>
    <m/>
    <n v="-1"/>
    <m/>
    <m/>
    <s v="202101191358"/>
    <n v="3900"/>
    <m/>
    <n v="569832"/>
  </r>
  <r>
    <s v="2021-01-20T09:38:20.783+03:00"/>
    <s v="2021-01-20T10:03:51.720+03:00"/>
    <m/>
    <s v="علا الغريب"/>
    <s v="MRFS Partner"/>
    <s v="سيريا ريليف"/>
    <d v="2021-01-20T00:00:00"/>
    <x v="1"/>
    <x v="1"/>
    <x v="0"/>
    <n v="40"/>
    <x v="0"/>
    <x v="0"/>
    <x v="0"/>
    <x v="1"/>
    <x v="1"/>
    <x v="1"/>
    <x v="0"/>
    <x v="0"/>
    <n v="0"/>
    <n v="0"/>
    <n v="0"/>
    <s v="0"/>
    <n v="0"/>
    <s v="0"/>
    <n v="1"/>
    <n v="1"/>
    <n v="5"/>
    <n v="0"/>
    <n v="0"/>
    <n v="1"/>
    <x v="1"/>
    <x v="1"/>
    <n v="-15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Inability to carry out work or daily tasks Anxiety"/>
    <m/>
    <m/>
    <m/>
    <m/>
    <b v="1"/>
    <b v="1"/>
    <m/>
    <m/>
    <m/>
    <m/>
    <m/>
    <b v="1"/>
    <m/>
    <m/>
    <m/>
    <m/>
    <m/>
    <m/>
    <s v="Children"/>
    <m/>
    <m/>
    <b v="1"/>
    <m/>
    <s v="بسبب عدم قدرة مقدم الرعاية ع تقديم الرعاية والخدمه"/>
    <s v="Speaking to a friend Prayer Withdrawal/Isolation"/>
    <m/>
    <b v="1"/>
    <m/>
    <b v="1"/>
    <m/>
    <m/>
    <m/>
    <m/>
    <b v="1"/>
    <m/>
    <m/>
    <s v="Lack of awareness of the services Accessibility Security"/>
    <m/>
    <b v="1"/>
    <b v="1"/>
    <m/>
    <b v="1"/>
    <m/>
    <m/>
    <m/>
    <m/>
    <x v="1"/>
    <m/>
    <s v="Educational services Health services"/>
    <b v="1"/>
    <b v="1"/>
    <m/>
    <m/>
    <m/>
    <m/>
    <m/>
    <m/>
    <x v="1"/>
    <s v="Extracurricular activities/women &amp; girls centers"/>
    <m/>
    <m/>
    <m/>
    <b v="1"/>
    <m/>
    <m/>
    <m/>
    <m/>
    <s v="due to lack of security"/>
    <x v="1"/>
    <m/>
    <s v="Kidnapping Hired by armed groups Psychological stress"/>
    <b v="1"/>
    <b v="1"/>
    <m/>
    <m/>
    <m/>
    <m/>
    <m/>
    <m/>
    <m/>
    <m/>
    <m/>
    <m/>
    <m/>
    <b v="1"/>
    <m/>
    <m/>
    <m/>
    <m/>
    <m/>
    <s v="Judicial or criminal authority Community/social workers Women and Child support centers"/>
    <m/>
    <m/>
    <m/>
    <m/>
    <m/>
    <m/>
    <b v="1"/>
    <b v="1"/>
    <m/>
    <b v="1"/>
    <m/>
    <m/>
    <m/>
    <m/>
    <s v="Painting / re-creational activity Awareness / educational activities / psychosocial support"/>
    <m/>
    <m/>
    <m/>
    <b v="1"/>
    <b v="1"/>
    <m/>
    <m/>
    <m/>
    <m/>
    <s v="Children separated from their parents Children living on the street Orphans living in the community Child-headed households Children who have been associated with fighting forces"/>
    <b v="1"/>
    <b v="1"/>
    <b v="1"/>
    <b v="1"/>
    <b v="1"/>
    <m/>
    <m/>
    <x v="1"/>
    <x v="0"/>
    <x v="1"/>
    <m/>
    <b v="1"/>
    <b v="1"/>
    <m/>
    <m/>
    <m/>
    <m/>
    <m/>
    <m/>
    <m/>
    <x v="0"/>
    <m/>
    <m/>
    <x v="1"/>
    <n v="2"/>
    <s v="بسبب عدم الأمان والحرية والحالة النفسيه"/>
    <x v="1"/>
    <s v="من أجل مساعدة الوالد "/>
    <s v="uuid:1dcb2852-311c-47cc-971c-434db97f8cc8"/>
    <n v="73091484"/>
    <s v="1dcb2852-311c-47cc-971c-434db97f8cc8"/>
    <d v="2021-01-20T08:47:19"/>
    <n v="2"/>
    <m/>
    <n v="-1"/>
    <m/>
    <m/>
    <s v="202101191358"/>
    <n v="1531"/>
    <s v="nsenumerator"/>
    <n v="569832"/>
  </r>
  <r>
    <s v="2021-01-20T10:04:14.152+03:00"/>
    <s v="2021-01-20T10:40:25.948+03:00"/>
    <m/>
    <s v="علا الغريب"/>
    <s v="MRFS Partner"/>
    <s v="سيريا ريليف"/>
    <d v="2021-01-20T00:00:00"/>
    <x v="1"/>
    <x v="1"/>
    <x v="0"/>
    <n v="32"/>
    <x v="0"/>
    <x v="1"/>
    <x v="0"/>
    <x v="1"/>
    <x v="1"/>
    <x v="1"/>
    <x v="1"/>
    <x v="0"/>
    <n v="0"/>
    <n v="0"/>
    <n v="2"/>
    <s v="2"/>
    <n v="0"/>
    <s v="2"/>
    <n v="0"/>
    <n v="2"/>
    <n v="6"/>
    <n v="1"/>
    <n v="0"/>
    <n v="1"/>
    <x v="2"/>
    <x v="2"/>
    <n v="-250"/>
    <s v="اعمل "/>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Anger Changes in Appetite Problems Concentrating"/>
    <b v="1"/>
    <b v="1"/>
    <m/>
    <m/>
    <m/>
    <m/>
    <m/>
    <b v="1"/>
    <m/>
    <m/>
    <m/>
    <m/>
    <b v="1"/>
    <m/>
    <m/>
    <m/>
    <m/>
    <m/>
    <s v="Adult Men Children Adult Women"/>
    <b v="1"/>
    <b v="1"/>
    <b v="1"/>
    <m/>
    <s v="بسبب عدم الاستقرار"/>
    <s v="Speaking to a friend Exercise Prayer"/>
    <m/>
    <b v="1"/>
    <b v="1"/>
    <b v="1"/>
    <m/>
    <m/>
    <m/>
    <m/>
    <m/>
    <m/>
    <m/>
    <s v="Security Lack of awareness of the services Stigma"/>
    <b v="1"/>
    <b v="1"/>
    <m/>
    <m/>
    <b v="1"/>
    <m/>
    <m/>
    <m/>
    <m/>
    <x v="1"/>
    <m/>
    <s v="All services are accessible"/>
    <m/>
    <m/>
    <m/>
    <m/>
    <m/>
    <b v="1"/>
    <m/>
    <m/>
    <x v="0"/>
    <s v="All services are accessible"/>
    <m/>
    <m/>
    <m/>
    <m/>
    <m/>
    <b v="1"/>
    <m/>
    <m/>
    <m/>
    <x v="1"/>
    <m/>
    <s v="Begging Neglect Physical abuse Sexual abuse"/>
    <m/>
    <m/>
    <m/>
    <m/>
    <m/>
    <b v="1"/>
    <m/>
    <b v="1"/>
    <b v="1"/>
    <b v="1"/>
    <m/>
    <m/>
    <m/>
    <m/>
    <m/>
    <m/>
    <m/>
    <m/>
    <m/>
    <s v="School teachers Judicial or criminal authority Community/social workers Women and Child support centers"/>
    <m/>
    <m/>
    <m/>
    <b v="1"/>
    <m/>
    <m/>
    <b v="1"/>
    <b v="1"/>
    <m/>
    <b v="1"/>
    <m/>
    <m/>
    <m/>
    <m/>
    <s v="Sport activity Quraan Awareness / educational activities / psychosocial support Painting / re-creational activity Entertainement activities"/>
    <b v="1"/>
    <b v="1"/>
    <m/>
    <b v="1"/>
    <b v="1"/>
    <b v="1"/>
    <m/>
    <m/>
    <m/>
    <s v="Children living on the street Orphans living in the community Child-headed households Children separated from their parents Children who have been associated with fighting forces"/>
    <b v="1"/>
    <b v="1"/>
    <b v="1"/>
    <b v="1"/>
    <b v="1"/>
    <m/>
    <m/>
    <x v="1"/>
    <x v="0"/>
    <x v="2"/>
    <b v="1"/>
    <b v="1"/>
    <b v="1"/>
    <m/>
    <b v="1"/>
    <m/>
    <m/>
    <m/>
    <m/>
    <m/>
    <x v="1"/>
    <m/>
    <m/>
    <x v="0"/>
    <m/>
    <m/>
    <x v="2"/>
    <m/>
    <s v="uuid:66211ce4-a0c9-4b5d-a398-2ac8b0b7ef0e"/>
    <n v="73091485"/>
    <s v="66211ce4-a0c9-4b5d-a398-2ac8b0b7ef0e"/>
    <d v="2021-01-20T08:47:20"/>
    <n v="3"/>
    <m/>
    <n v="-1"/>
    <m/>
    <m/>
    <s v="202101191358"/>
    <n v="2171"/>
    <s v="nsenumerator"/>
    <n v="569832"/>
  </r>
  <r>
    <s v="2021-01-20T11:28:32.422+02:00"/>
    <s v="2021-01-20T12:02:50.991+02:00"/>
    <s v="0.023826030090276618"/>
    <s v="سارة عكش"/>
    <s v="MRFS Partner"/>
    <s v="SEMA"/>
    <d v="2021-01-20T00:00:00"/>
    <x v="0"/>
    <x v="0"/>
    <x v="0"/>
    <n v="31"/>
    <x v="0"/>
    <x v="0"/>
    <x v="0"/>
    <x v="0"/>
    <x v="0"/>
    <x v="2"/>
    <x v="0"/>
    <x v="0"/>
    <n v="0"/>
    <n v="0"/>
    <n v="2"/>
    <s v="2"/>
    <n v="2"/>
    <s v="4"/>
    <n v="0"/>
    <n v="4"/>
    <n v="6"/>
    <n v="0"/>
    <n v="0"/>
    <n v="1"/>
    <x v="3"/>
    <x v="1"/>
    <n v="-550"/>
    <s v="اعمال حرة"/>
    <m/>
    <s v="Primary health care facility"/>
    <m/>
    <b v="1"/>
    <m/>
    <m/>
    <m/>
    <m/>
    <m/>
    <m/>
    <n v="15"/>
    <x v="0"/>
    <m/>
    <x v="2"/>
    <s v="تحاليل مخبرية وعيادة عينية و عظمية"/>
    <s v="Most types of medicines are not available in the market Inaccessible due to cost"/>
    <m/>
    <b v="1"/>
    <m/>
    <b v="1"/>
    <m/>
    <m/>
    <m/>
    <m/>
    <m/>
    <m/>
    <m/>
    <x v="0"/>
    <x v="0"/>
    <s v="النظافة الشخصية وكورونا و تغذية الاطفال"/>
    <x v="0"/>
    <m/>
    <x v="2"/>
    <x v="1"/>
    <m/>
    <x v="1"/>
    <x v="1"/>
    <s v="Inaccessible due to cost"/>
    <m/>
    <m/>
    <m/>
    <b v="1"/>
    <m/>
    <m/>
    <m/>
    <m/>
    <m/>
    <m/>
    <s v="Pediatric medicine Antibiotic"/>
    <m/>
    <b v="1"/>
    <m/>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Oil/Fat (oils, fats, butter, ghee etc)"/>
    <b v="1"/>
    <m/>
    <m/>
    <m/>
    <m/>
    <m/>
    <m/>
    <m/>
    <m/>
    <b v="1"/>
    <m/>
    <n v="2"/>
    <x v="2"/>
    <x v="0"/>
    <m/>
    <s v="High food prices/no money to buy Market is too far"/>
    <m/>
    <b v="1"/>
    <b v="1"/>
    <m/>
    <m/>
    <m/>
    <m/>
    <m/>
    <x v="0"/>
    <m/>
    <x v="0"/>
    <s v="High food prices/no money to buy Market is too far"/>
    <b v="1"/>
    <b v="1"/>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fcb48bf-3dae-4cc5-b79b-ced97ec9d3f8"/>
    <n v="73092433"/>
    <s v="6fcb48bf-3dae-4cc5-b79b-ced97ec9d3f8"/>
    <d v="2021-01-20T09:04:49"/>
    <n v="4"/>
    <m/>
    <n v="-1"/>
    <m/>
    <m/>
    <s v="202101191358"/>
    <n v="2058"/>
    <m/>
    <n v="569832"/>
  </r>
  <r>
    <s v="2021-01-20T09:13:14.434+02:00"/>
    <s v="2021-01-20T10:03:08.869+02:00"/>
    <m/>
    <s v="عفراء الحربي"/>
    <s v="MRFS Partner"/>
    <s v="سيريا ياردم"/>
    <d v="2021-01-20T00:00:00"/>
    <x v="1"/>
    <x v="1"/>
    <x v="0"/>
    <n v="32"/>
    <x v="0"/>
    <x v="0"/>
    <x v="0"/>
    <x v="0"/>
    <x v="2"/>
    <x v="1"/>
    <x v="0"/>
    <x v="0"/>
    <n v="0"/>
    <n v="1"/>
    <n v="1"/>
    <s v="2"/>
    <n v="2"/>
    <s v="4"/>
    <n v="0"/>
    <n v="4"/>
    <n v="6"/>
    <n v="0"/>
    <n v="0"/>
    <n v="1"/>
    <x v="4"/>
    <x v="0"/>
    <n v="-400"/>
    <s v="يعمل في الفصي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Family conflict"/>
    <m/>
    <m/>
    <b v="1"/>
    <m/>
    <b v="1"/>
    <m/>
    <b v="1"/>
    <m/>
    <m/>
    <m/>
    <m/>
    <m/>
    <m/>
    <m/>
    <m/>
    <m/>
    <m/>
    <m/>
    <s v="Adult Women"/>
    <b v="1"/>
    <m/>
    <m/>
    <m/>
    <s v="الزوجه"/>
    <s v="Prayer"/>
    <m/>
    <m/>
    <m/>
    <b v="1"/>
    <m/>
    <m/>
    <m/>
    <m/>
    <m/>
    <m/>
    <m/>
    <s v="Security"/>
    <m/>
    <b v="1"/>
    <m/>
    <m/>
    <m/>
    <m/>
    <m/>
    <m/>
    <m/>
    <x v="2"/>
    <m/>
    <s v="Educational services"/>
    <m/>
    <b v="1"/>
    <m/>
    <m/>
    <m/>
    <m/>
    <m/>
    <m/>
    <x v="2"/>
    <s v="Educational services"/>
    <m/>
    <b v="1"/>
    <m/>
    <m/>
    <m/>
    <m/>
    <m/>
    <m/>
    <s v="بسبب النزوح ايضا"/>
    <x v="1"/>
    <m/>
    <s v="School dropout"/>
    <m/>
    <m/>
    <m/>
    <b v="1"/>
    <m/>
    <m/>
    <m/>
    <m/>
    <m/>
    <m/>
    <m/>
    <m/>
    <m/>
    <m/>
    <m/>
    <m/>
    <m/>
    <m/>
    <m/>
    <s v="Parents"/>
    <m/>
    <m/>
    <m/>
    <m/>
    <b v="1"/>
    <m/>
    <m/>
    <m/>
    <m/>
    <m/>
    <m/>
    <m/>
    <m/>
    <m/>
    <s v="Sport activity Entertainement activities Painting / re-creational activity"/>
    <b v="1"/>
    <m/>
    <m/>
    <b v="1"/>
    <m/>
    <b v="1"/>
    <m/>
    <m/>
    <m/>
    <s v="Orphans living in the community"/>
    <m/>
    <m/>
    <b v="1"/>
    <m/>
    <m/>
    <m/>
    <m/>
    <x v="1"/>
    <x v="0"/>
    <x v="3"/>
    <m/>
    <b v="1"/>
    <m/>
    <m/>
    <m/>
    <m/>
    <m/>
    <m/>
    <m/>
    <m/>
    <x v="1"/>
    <m/>
    <m/>
    <x v="0"/>
    <m/>
    <m/>
    <x v="2"/>
    <m/>
    <s v="uuid:eda7ac27-b771-43b8-b6df-f428bd7a8501"/>
    <n v="73092622"/>
    <s v="eda7ac27-b771-43b8-b6df-f428bd7a8501"/>
    <d v="2021-01-20T09:09:29"/>
    <n v="5"/>
    <m/>
    <n v="-1"/>
    <m/>
    <m/>
    <s v="202101191358"/>
    <n v="2994"/>
    <s v="nsenumerator"/>
    <n v="569832"/>
  </r>
  <r>
    <s v="2021-01-20T10:12:52.711+02:00"/>
    <s v="2021-01-20T10:22:07.586+02:00"/>
    <m/>
    <s v="عفراء الحربي"/>
    <s v="MRFS Partner"/>
    <s v="سيريا ياردم"/>
    <d v="2021-01-20T00:00:00"/>
    <x v="1"/>
    <x v="1"/>
    <x v="0"/>
    <n v="24"/>
    <x v="1"/>
    <x v="0"/>
    <x v="0"/>
    <x v="0"/>
    <x v="2"/>
    <x v="1"/>
    <x v="0"/>
    <x v="0"/>
    <n v="0"/>
    <n v="0"/>
    <n v="2"/>
    <s v="2"/>
    <n v="1"/>
    <s v="3"/>
    <n v="0"/>
    <n v="3"/>
    <n v="6"/>
    <n v="0"/>
    <n v="0"/>
    <n v="1"/>
    <x v="2"/>
    <x v="2"/>
    <n v="-250"/>
    <s v="فصيل الاحرا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No problems"/>
    <m/>
    <m/>
    <m/>
    <m/>
    <m/>
    <m/>
    <m/>
    <m/>
    <m/>
    <m/>
    <m/>
    <m/>
    <m/>
    <m/>
    <m/>
    <b v="1"/>
    <m/>
    <m/>
    <m/>
    <m/>
    <m/>
    <m/>
    <m/>
    <m/>
    <m/>
    <m/>
    <m/>
    <m/>
    <m/>
    <m/>
    <m/>
    <m/>
    <m/>
    <m/>
    <m/>
    <m/>
    <s v="Stigma"/>
    <b v="1"/>
    <m/>
    <m/>
    <m/>
    <m/>
    <m/>
    <m/>
    <m/>
    <m/>
    <x v="2"/>
    <m/>
    <s v="Health services"/>
    <b v="1"/>
    <m/>
    <m/>
    <m/>
    <m/>
    <m/>
    <m/>
    <m/>
    <x v="3"/>
    <s v="Extracurricular activities/women &amp; girls centers"/>
    <m/>
    <m/>
    <m/>
    <b v="1"/>
    <m/>
    <m/>
    <m/>
    <m/>
    <s v="due to cultural factors / Father or husband does not allow them"/>
    <x v="2"/>
    <s v="بسبب الوضع الامني"/>
    <s v="Kidnapping"/>
    <b v="1"/>
    <m/>
    <m/>
    <m/>
    <m/>
    <m/>
    <m/>
    <m/>
    <m/>
    <m/>
    <m/>
    <m/>
    <m/>
    <m/>
    <m/>
    <m/>
    <m/>
    <m/>
    <m/>
    <s v="Parents"/>
    <m/>
    <m/>
    <m/>
    <m/>
    <b v="1"/>
    <m/>
    <m/>
    <m/>
    <m/>
    <m/>
    <m/>
    <m/>
    <m/>
    <m/>
    <s v="Quraan"/>
    <m/>
    <b v="1"/>
    <m/>
    <m/>
    <m/>
    <m/>
    <m/>
    <m/>
    <m/>
    <s v="Orphans living in the community"/>
    <m/>
    <m/>
    <b v="1"/>
    <m/>
    <m/>
    <m/>
    <m/>
    <x v="1"/>
    <x v="0"/>
    <x v="3"/>
    <m/>
    <b v="1"/>
    <m/>
    <m/>
    <m/>
    <m/>
    <m/>
    <m/>
    <m/>
    <m/>
    <x v="1"/>
    <m/>
    <m/>
    <x v="0"/>
    <m/>
    <m/>
    <x v="2"/>
    <m/>
    <s v="uuid:b718160c-a759-4cf1-91f6-8e79c93b08d8"/>
    <n v="73092623"/>
    <s v="b718160c-a759-4cf1-91f6-8e79c93b08d8"/>
    <d v="2021-01-20T09:09:29"/>
    <n v="6"/>
    <m/>
    <n v="-1"/>
    <m/>
    <m/>
    <s v="202101191358"/>
    <n v="555"/>
    <s v="nsenumerator"/>
    <n v="569832"/>
  </r>
  <r>
    <s v="2021-01-20T10:23:16.319+02:00"/>
    <s v="2021-01-20T10:45:01.378+02:00"/>
    <m/>
    <s v="عفراء الحربي"/>
    <s v="MRFS Partner"/>
    <s v="سيريا ياردم"/>
    <d v="2021-01-20T00:00:00"/>
    <x v="1"/>
    <x v="1"/>
    <x v="0"/>
    <n v="60"/>
    <x v="2"/>
    <x v="0"/>
    <x v="0"/>
    <x v="0"/>
    <x v="0"/>
    <x v="1"/>
    <x v="0"/>
    <x v="1"/>
    <m/>
    <m/>
    <m/>
    <m/>
    <m/>
    <m/>
    <m/>
    <m/>
    <n v="6"/>
    <n v="0"/>
    <m/>
    <n v="5"/>
    <x v="0"/>
    <x v="3"/>
    <n v="-500"/>
    <s v="مع الجيش الح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Family conflict"/>
    <m/>
    <m/>
    <m/>
    <m/>
    <b v="1"/>
    <m/>
    <b v="1"/>
    <m/>
    <m/>
    <m/>
    <m/>
    <m/>
    <m/>
    <m/>
    <m/>
    <m/>
    <m/>
    <m/>
    <s v="Elderly"/>
    <m/>
    <m/>
    <m/>
    <b v="1"/>
    <s v="لانها رب الاسرة"/>
    <s v="Prayer"/>
    <m/>
    <m/>
    <m/>
    <b v="1"/>
    <m/>
    <m/>
    <m/>
    <m/>
    <m/>
    <m/>
    <m/>
    <s v="Security"/>
    <m/>
    <b v="1"/>
    <m/>
    <m/>
    <m/>
    <m/>
    <m/>
    <m/>
    <m/>
    <x v="1"/>
    <m/>
    <s v="Educational services"/>
    <m/>
    <b v="1"/>
    <m/>
    <m/>
    <m/>
    <m/>
    <m/>
    <m/>
    <x v="1"/>
    <s v="Educational services"/>
    <m/>
    <b v="1"/>
    <m/>
    <m/>
    <m/>
    <m/>
    <m/>
    <m/>
    <s v="due to lack of security"/>
    <x v="1"/>
    <m/>
    <s v="Kidnapping"/>
    <b v="1"/>
    <m/>
    <m/>
    <m/>
    <m/>
    <m/>
    <m/>
    <m/>
    <m/>
    <m/>
    <m/>
    <m/>
    <m/>
    <m/>
    <m/>
    <m/>
    <m/>
    <m/>
    <m/>
    <s v="Parents"/>
    <m/>
    <m/>
    <m/>
    <m/>
    <b v="1"/>
    <m/>
    <m/>
    <m/>
    <m/>
    <m/>
    <m/>
    <m/>
    <m/>
    <m/>
    <s v="Quraan"/>
    <m/>
    <b v="1"/>
    <m/>
    <m/>
    <m/>
    <m/>
    <m/>
    <m/>
    <m/>
    <s v="Orphans living in the community"/>
    <m/>
    <m/>
    <b v="1"/>
    <m/>
    <m/>
    <m/>
    <m/>
    <x v="0"/>
    <x v="0"/>
    <x v="0"/>
    <m/>
    <m/>
    <m/>
    <m/>
    <m/>
    <m/>
    <m/>
    <m/>
    <m/>
    <m/>
    <x v="0"/>
    <m/>
    <m/>
    <x v="0"/>
    <m/>
    <m/>
    <x v="0"/>
    <m/>
    <s v="uuid:e8c9e309-929f-4eac-81f3-2abfffcb1e3f"/>
    <n v="73092624"/>
    <s v="e8c9e309-929f-4eac-81f3-2abfffcb1e3f"/>
    <d v="2021-01-20T09:09:30"/>
    <n v="7"/>
    <m/>
    <n v="-1"/>
    <m/>
    <m/>
    <s v="202101191358"/>
    <n v="1305"/>
    <s v="nsenumerator"/>
    <n v="569832"/>
  </r>
  <r>
    <s v="2021-01-20T12:02:52.124+02:00"/>
    <s v="2021-01-20T12:40:03.759+02:00"/>
    <s v="0.02582910879937117"/>
    <s v="سارة عكش"/>
    <s v="MRFS Partner"/>
    <s v="SEMA"/>
    <d v="2021-01-20T00:00:00"/>
    <x v="0"/>
    <x v="0"/>
    <x v="0"/>
    <n v="60"/>
    <x v="2"/>
    <x v="1"/>
    <x v="0"/>
    <x v="0"/>
    <x v="0"/>
    <x v="0"/>
    <x v="0"/>
    <x v="0"/>
    <n v="0"/>
    <n v="1"/>
    <n v="2"/>
    <s v="3"/>
    <n v="1"/>
    <s v="4"/>
    <n v="1"/>
    <n v="5"/>
    <n v="10"/>
    <n v="2"/>
    <n v="0"/>
    <n v="2"/>
    <x v="5"/>
    <x v="4"/>
    <n v="-250"/>
    <s v="موظف"/>
    <m/>
    <s v="Primary health care facility"/>
    <m/>
    <b v="1"/>
    <m/>
    <m/>
    <m/>
    <m/>
    <m/>
    <m/>
    <n v="5"/>
    <x v="0"/>
    <m/>
    <x v="0"/>
    <s v="الخدمات الاسعافية ،"/>
    <s v="Some types of medicines are not available in the market Inaccessible due to cost"/>
    <b v="1"/>
    <m/>
    <m/>
    <b v="1"/>
    <m/>
    <m/>
    <m/>
    <m/>
    <m/>
    <m/>
    <m/>
    <x v="2"/>
    <x v="1"/>
    <m/>
    <x v="1"/>
    <m/>
    <x v="2"/>
    <x v="1"/>
    <m/>
    <x v="1"/>
    <x v="2"/>
    <m/>
    <m/>
    <m/>
    <m/>
    <m/>
    <m/>
    <m/>
    <m/>
    <m/>
    <m/>
    <m/>
    <s v="Pediatric medicine Reproductive health medicines Antibiotic"/>
    <m/>
    <b v="1"/>
    <b v="1"/>
    <b v="1"/>
    <m/>
    <m/>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
    <b v="1"/>
    <b v="1"/>
    <b v="1"/>
    <m/>
    <b v="1"/>
    <m/>
    <b v="1"/>
    <m/>
    <m/>
    <b v="1"/>
    <b v="1"/>
    <x v="2"/>
    <x v="2"/>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
    <b v="1"/>
    <b v="1"/>
    <b v="1"/>
    <m/>
    <b v="1"/>
    <m/>
    <b v="1"/>
    <m/>
    <m/>
    <m/>
    <b v="1"/>
    <n v="6"/>
    <x v="0"/>
    <x v="2"/>
    <s v="يجب ان يتناولوا اطعمة اطفال كاللبن والسيريلاك"/>
    <s v="High food prices/no money to buy"/>
    <m/>
    <b v="1"/>
    <m/>
    <m/>
    <m/>
    <m/>
    <m/>
    <m/>
    <x v="2"/>
    <s v="يتناولن الطعام بشكل طبيعي وفيتامينات من الصيدلية"/>
    <x v="0"/>
    <s v="High food prices/no money to buy"/>
    <b v="1"/>
    <m/>
    <m/>
    <m/>
    <m/>
    <m/>
    <x v="0"/>
    <x v="2"/>
    <x v="1"/>
    <m/>
    <m/>
    <s v="1"/>
    <s v="1"/>
    <x v="2"/>
    <x v="1"/>
    <x v="1"/>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cde8dcf-e275-4f93-94e2-4c2d3a11366d"/>
    <n v="73094613"/>
    <s v="acde8dcf-e275-4f93-94e2-4c2d3a11366d"/>
    <d v="2021-01-20T09:42:03"/>
    <n v="8"/>
    <m/>
    <n v="-1"/>
    <m/>
    <m/>
    <s v="202101191358"/>
    <n v="2231"/>
    <m/>
    <n v="569832"/>
  </r>
  <r>
    <s v="2021-01-20T10:48:29.873-08:00"/>
    <s v="2021-01-20T11:06:45.723-08:00"/>
    <m/>
    <s v="فاطمه الحسين"/>
    <s v="MRFS Partner"/>
    <s v="سيريا ياردم"/>
    <d v="2021-01-20T00:00:00"/>
    <x v="1"/>
    <x v="1"/>
    <x v="0"/>
    <n v="28"/>
    <x v="1"/>
    <x v="1"/>
    <x v="0"/>
    <x v="0"/>
    <x v="0"/>
    <x v="1"/>
    <x v="0"/>
    <x v="0"/>
    <n v="1"/>
    <n v="1"/>
    <n v="2"/>
    <s v="3"/>
    <n v="0"/>
    <s v="4"/>
    <n v="0"/>
    <n v="4"/>
    <n v="6"/>
    <n v="0"/>
    <n v="0"/>
    <n v="1"/>
    <x v="6"/>
    <x v="5"/>
    <n v="-2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moodwings Econimic"/>
    <m/>
    <m/>
    <m/>
    <b v="1"/>
    <b v="1"/>
    <m/>
    <m/>
    <m/>
    <m/>
    <m/>
    <m/>
    <m/>
    <m/>
    <m/>
    <m/>
    <m/>
    <m/>
    <m/>
    <s v="Adult Men"/>
    <m/>
    <b v="1"/>
    <m/>
    <m/>
    <s v="لانه ولي الاسرة "/>
    <s v="Speaking to a friend"/>
    <m/>
    <b v="1"/>
    <m/>
    <m/>
    <m/>
    <m/>
    <m/>
    <m/>
    <m/>
    <m/>
    <m/>
    <s v="Security"/>
    <m/>
    <b v="1"/>
    <m/>
    <m/>
    <m/>
    <m/>
    <m/>
    <m/>
    <m/>
    <x v="1"/>
    <m/>
    <s v="Skills building services"/>
    <m/>
    <m/>
    <b v="1"/>
    <m/>
    <m/>
    <m/>
    <m/>
    <m/>
    <x v="4"/>
    <s v="Educational services"/>
    <m/>
    <b v="1"/>
    <m/>
    <m/>
    <m/>
    <m/>
    <m/>
    <m/>
    <s v="بسبب الضغط "/>
    <x v="1"/>
    <m/>
    <s v="Kidnapping"/>
    <b v="1"/>
    <m/>
    <m/>
    <m/>
    <m/>
    <m/>
    <m/>
    <m/>
    <m/>
    <m/>
    <m/>
    <m/>
    <m/>
    <m/>
    <m/>
    <m/>
    <m/>
    <m/>
    <m/>
    <s v="Siblings"/>
    <m/>
    <b v="1"/>
    <m/>
    <m/>
    <m/>
    <m/>
    <m/>
    <m/>
    <m/>
    <m/>
    <m/>
    <m/>
    <m/>
    <m/>
    <s v="Quraan Hand crafts"/>
    <m/>
    <b v="1"/>
    <b v="1"/>
    <m/>
    <m/>
    <m/>
    <m/>
    <m/>
    <m/>
    <s v="No, none of these"/>
    <m/>
    <m/>
    <m/>
    <m/>
    <m/>
    <b v="1"/>
    <m/>
    <x v="1"/>
    <x v="0"/>
    <x v="3"/>
    <m/>
    <b v="1"/>
    <m/>
    <m/>
    <m/>
    <m/>
    <m/>
    <m/>
    <m/>
    <m/>
    <x v="1"/>
    <m/>
    <m/>
    <x v="0"/>
    <m/>
    <m/>
    <x v="2"/>
    <m/>
    <s v="uuid:83aa85ca-b781-4a3e-b859-ade1550391f3"/>
    <n v="73095820"/>
    <s v="83aa85ca-b781-4a3e-b859-ade1550391f3"/>
    <d v="2021-01-20T10:09:25"/>
    <n v="9"/>
    <m/>
    <n v="-1"/>
    <m/>
    <m/>
    <s v="202101191358"/>
    <n v="1096"/>
    <s v="nsenumerator"/>
    <n v="569832"/>
  </r>
  <r>
    <s v="2021-01-20T11:47:46.372-08:00"/>
    <s v="2021-01-20T12:06:45.652-08:00"/>
    <m/>
    <s v="فاطمه الحسين "/>
    <s v="MRFS Partner"/>
    <s v="سيريا ياردم"/>
    <d v="2021-01-20T00:00:00"/>
    <x v="1"/>
    <x v="1"/>
    <x v="0"/>
    <n v="65"/>
    <x v="3"/>
    <x v="1"/>
    <x v="0"/>
    <x v="0"/>
    <x v="3"/>
    <x v="1"/>
    <x v="2"/>
    <x v="0"/>
    <n v="1"/>
    <n v="1"/>
    <n v="0"/>
    <s v="1"/>
    <n v="0"/>
    <s v="2"/>
    <n v="0"/>
    <n v="2"/>
    <n v="6"/>
    <n v="1"/>
    <n v="0"/>
    <n v="1"/>
    <x v="3"/>
    <x v="3"/>
    <n v="-2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moodwings Econimic"/>
    <m/>
    <m/>
    <m/>
    <b v="1"/>
    <b v="1"/>
    <m/>
    <m/>
    <m/>
    <m/>
    <m/>
    <m/>
    <m/>
    <m/>
    <m/>
    <m/>
    <m/>
    <m/>
    <m/>
    <s v="Adult Men"/>
    <m/>
    <b v="1"/>
    <m/>
    <m/>
    <s v="لانه ولي الاسرة"/>
    <s v="Speaking to a friend"/>
    <m/>
    <b v="1"/>
    <m/>
    <m/>
    <m/>
    <m/>
    <m/>
    <m/>
    <m/>
    <m/>
    <m/>
    <s v="Lack of awareness of the services"/>
    <m/>
    <m/>
    <m/>
    <m/>
    <b v="1"/>
    <m/>
    <m/>
    <m/>
    <m/>
    <x v="2"/>
    <m/>
    <s v="Skills building services"/>
    <m/>
    <m/>
    <b v="1"/>
    <m/>
    <m/>
    <m/>
    <m/>
    <m/>
    <x v="4"/>
    <s v="Skills building services"/>
    <m/>
    <m/>
    <b v="1"/>
    <m/>
    <m/>
    <m/>
    <m/>
    <m/>
    <s v="بسبب وجود الاطفال ورعايتهم "/>
    <x v="1"/>
    <m/>
    <s v="School dropout"/>
    <m/>
    <m/>
    <m/>
    <b v="1"/>
    <m/>
    <m/>
    <m/>
    <m/>
    <m/>
    <m/>
    <m/>
    <m/>
    <m/>
    <m/>
    <m/>
    <m/>
    <m/>
    <m/>
    <m/>
    <s v="Parents"/>
    <m/>
    <m/>
    <m/>
    <m/>
    <b v="1"/>
    <m/>
    <m/>
    <m/>
    <m/>
    <m/>
    <m/>
    <m/>
    <m/>
    <m/>
    <s v="Hand crafts Quraan"/>
    <m/>
    <b v="1"/>
    <b v="1"/>
    <m/>
    <m/>
    <m/>
    <m/>
    <m/>
    <m/>
    <s v="Orphans living in the community"/>
    <m/>
    <m/>
    <b v="1"/>
    <m/>
    <m/>
    <m/>
    <m/>
    <x v="2"/>
    <x v="1"/>
    <x v="4"/>
    <b v="1"/>
    <m/>
    <m/>
    <m/>
    <m/>
    <m/>
    <m/>
    <m/>
    <m/>
    <m/>
    <x v="1"/>
    <m/>
    <m/>
    <x v="0"/>
    <m/>
    <m/>
    <x v="2"/>
    <m/>
    <s v="uuid:91ec88a8-0370-4d09-a855-699c00eef68c"/>
    <n v="73095821"/>
    <s v="91ec88a8-0370-4d09-a855-699c00eef68c"/>
    <d v="2021-01-20T10:09:27"/>
    <n v="10"/>
    <m/>
    <n v="-1"/>
    <m/>
    <m/>
    <s v="202101191358"/>
    <n v="1139"/>
    <s v="nsenumerator"/>
    <n v="569832"/>
  </r>
  <r>
    <s v="2021-01-20T12:36:04.437-08:00"/>
    <s v="2021-01-20T12:54:08.004-08:00"/>
    <m/>
    <s v="فاطمه الحسين"/>
    <s v="MRFS Partner"/>
    <s v="سيريا ياردم"/>
    <d v="2021-01-20T00:00:00"/>
    <x v="1"/>
    <x v="1"/>
    <x v="0"/>
    <n v="37"/>
    <x v="0"/>
    <x v="1"/>
    <x v="0"/>
    <x v="0"/>
    <x v="3"/>
    <x v="1"/>
    <x v="0"/>
    <x v="0"/>
    <n v="1"/>
    <n v="2"/>
    <n v="1"/>
    <s v="3"/>
    <n v="4"/>
    <s v="8"/>
    <n v="1"/>
    <n v="9"/>
    <n v="11"/>
    <n v="0"/>
    <n v="0"/>
    <n v="1"/>
    <x v="0"/>
    <x v="0"/>
    <n v="-6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m/>
    <m/>
    <m/>
    <m/>
    <b v="1"/>
    <m/>
    <m/>
    <m/>
    <m/>
    <m/>
    <m/>
    <m/>
    <m/>
    <m/>
    <m/>
    <m/>
    <m/>
    <m/>
    <s v="Adult Men"/>
    <m/>
    <b v="1"/>
    <m/>
    <m/>
    <s v="لانه ولي الاسرة "/>
    <s v="Speaking to a friend"/>
    <m/>
    <b v="1"/>
    <m/>
    <m/>
    <m/>
    <m/>
    <m/>
    <m/>
    <m/>
    <m/>
    <m/>
    <s v="Do not know"/>
    <m/>
    <m/>
    <m/>
    <m/>
    <m/>
    <m/>
    <b v="1"/>
    <m/>
    <m/>
    <x v="2"/>
    <m/>
    <s v="Extracurricular activities/women &amp; girls centers Educational services Skills building services"/>
    <m/>
    <b v="1"/>
    <b v="1"/>
    <b v="1"/>
    <m/>
    <m/>
    <m/>
    <m/>
    <x v="4"/>
    <s v="All services are accessible"/>
    <m/>
    <m/>
    <m/>
    <m/>
    <m/>
    <b v="1"/>
    <m/>
    <m/>
    <m/>
    <x v="2"/>
    <s v="الخوف من قبل الأهل"/>
    <s v="Kidnapping School dropout Begging"/>
    <b v="1"/>
    <m/>
    <m/>
    <b v="1"/>
    <m/>
    <b v="1"/>
    <m/>
    <m/>
    <m/>
    <m/>
    <m/>
    <m/>
    <m/>
    <m/>
    <m/>
    <m/>
    <m/>
    <m/>
    <m/>
    <s v="School teachers Parents"/>
    <m/>
    <m/>
    <m/>
    <b v="1"/>
    <b v="1"/>
    <m/>
    <m/>
    <m/>
    <m/>
    <m/>
    <m/>
    <m/>
    <m/>
    <m/>
    <s v="Quraan Hand crafts Awareness / educational activities / psychosocial support"/>
    <m/>
    <b v="1"/>
    <b v="1"/>
    <m/>
    <b v="1"/>
    <m/>
    <m/>
    <m/>
    <m/>
    <s v="Orphans living in the community"/>
    <m/>
    <m/>
    <b v="1"/>
    <m/>
    <m/>
    <m/>
    <m/>
    <x v="1"/>
    <x v="0"/>
    <x v="5"/>
    <m/>
    <m/>
    <b v="1"/>
    <m/>
    <m/>
    <m/>
    <m/>
    <m/>
    <m/>
    <m/>
    <x v="1"/>
    <m/>
    <m/>
    <x v="2"/>
    <m/>
    <m/>
    <x v="2"/>
    <m/>
    <s v="uuid:950d8cab-0dba-42d2-b157-fae139ff4e98"/>
    <n v="73095822"/>
    <s v="950d8cab-0dba-42d2-b157-fae139ff4e98"/>
    <d v="2021-01-20T10:09:28"/>
    <n v="11"/>
    <m/>
    <n v="-1"/>
    <m/>
    <m/>
    <s v="202101191358"/>
    <n v="1084"/>
    <s v="nsenumerator"/>
    <n v="569832"/>
  </r>
  <r>
    <s v="2021-01-20T10:10:25.946+03:00"/>
    <s v="2021-01-20T10:35:01.180+03:00"/>
    <m/>
    <s v="هيثم محمد المغلاج"/>
    <s v="MRFS Partner"/>
    <s v="سيريا ياردم"/>
    <d v="2021-01-20T00:00:00"/>
    <x v="1"/>
    <x v="1"/>
    <x v="0"/>
    <n v="36"/>
    <x v="0"/>
    <x v="1"/>
    <x v="0"/>
    <x v="0"/>
    <x v="4"/>
    <x v="1"/>
    <x v="2"/>
    <x v="0"/>
    <n v="1"/>
    <n v="0"/>
    <n v="1"/>
    <s v="1"/>
    <n v="1"/>
    <s v="3"/>
    <n v="1"/>
    <n v="4"/>
    <n v="6"/>
    <n v="1"/>
    <n v="0"/>
    <n v="1"/>
    <x v="3"/>
    <x v="3"/>
    <n v="-200"/>
    <s v="عامل بناء"/>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Hopelessness Inability to carry out work or daily tasks"/>
    <m/>
    <m/>
    <b v="1"/>
    <m/>
    <m/>
    <m/>
    <m/>
    <m/>
    <b v="1"/>
    <m/>
    <m/>
    <b v="1"/>
    <m/>
    <m/>
    <m/>
    <m/>
    <m/>
    <m/>
    <s v="Adult Men"/>
    <m/>
    <b v="1"/>
    <m/>
    <m/>
    <s v="لانه هو المسؤول عن الاسرة"/>
    <s v="Speaking to a family member Speaking to a friend Prayer"/>
    <b v="1"/>
    <b v="1"/>
    <m/>
    <b v="1"/>
    <m/>
    <m/>
    <m/>
    <m/>
    <m/>
    <m/>
    <m/>
    <s v="Stigma"/>
    <b v="1"/>
    <m/>
    <m/>
    <m/>
    <m/>
    <m/>
    <m/>
    <m/>
    <m/>
    <x v="1"/>
    <m/>
    <s v="Educational services Skills building services"/>
    <m/>
    <b v="1"/>
    <b v="1"/>
    <m/>
    <m/>
    <m/>
    <m/>
    <m/>
    <x v="4"/>
    <s v="Do not know"/>
    <m/>
    <m/>
    <m/>
    <m/>
    <m/>
    <m/>
    <b v="1"/>
    <m/>
    <m/>
    <x v="2"/>
    <s v="العادات والتقاليد"/>
    <s v="School dropout Child labour"/>
    <m/>
    <m/>
    <m/>
    <b v="1"/>
    <b v="1"/>
    <m/>
    <m/>
    <m/>
    <m/>
    <m/>
    <m/>
    <m/>
    <m/>
    <m/>
    <m/>
    <m/>
    <m/>
    <m/>
    <s v="عامل "/>
    <s v="School teachers Parents"/>
    <m/>
    <m/>
    <m/>
    <b v="1"/>
    <b v="1"/>
    <m/>
    <m/>
    <m/>
    <m/>
    <m/>
    <m/>
    <m/>
    <m/>
    <m/>
    <s v="Quraan Hand crafts"/>
    <m/>
    <b v="1"/>
    <b v="1"/>
    <m/>
    <m/>
    <m/>
    <m/>
    <m/>
    <m/>
    <s v="Orphans living in the community Child-headed households"/>
    <m/>
    <m/>
    <b v="1"/>
    <b v="1"/>
    <m/>
    <m/>
    <m/>
    <x v="2"/>
    <x v="2"/>
    <x v="6"/>
    <b v="1"/>
    <b v="1"/>
    <b v="1"/>
    <m/>
    <m/>
    <m/>
    <m/>
    <m/>
    <m/>
    <m/>
    <x v="1"/>
    <m/>
    <m/>
    <x v="2"/>
    <m/>
    <m/>
    <x v="1"/>
    <s v="يعمل الابن عامل بناء مع الاب"/>
    <s v="uuid:0129c7ca-f66d-41cc-aac6-00c8008eae27"/>
    <n v="73096333"/>
    <s v="0129c7ca-f66d-41cc-aac6-00c8008eae27"/>
    <d v="2021-01-20T10:25:26"/>
    <n v="12"/>
    <m/>
    <n v="-1"/>
    <m/>
    <m/>
    <s v="202101191358"/>
    <n v="1476"/>
    <s v="nsenumerator"/>
    <n v="569832"/>
  </r>
  <r>
    <s v="2021-01-20T11:17:33.798+03:00"/>
    <s v="2021-01-20T11:31:13.601+03:00"/>
    <m/>
    <s v="هيثم محمد المغلاج"/>
    <s v="MRFS Partner"/>
    <s v="سيريا ياردم"/>
    <d v="2021-01-20T00:00:00"/>
    <x v="1"/>
    <x v="1"/>
    <x v="0"/>
    <n v="32"/>
    <x v="0"/>
    <x v="1"/>
    <x v="0"/>
    <x v="0"/>
    <x v="5"/>
    <x v="1"/>
    <x v="0"/>
    <x v="0"/>
    <n v="0"/>
    <n v="1"/>
    <n v="1"/>
    <s v="2"/>
    <n v="0"/>
    <s v="2"/>
    <n v="0"/>
    <n v="2"/>
    <n v="4"/>
    <n v="0"/>
    <n v="0"/>
    <n v="1"/>
    <x v="6"/>
    <x v="6"/>
    <n v="-1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Econimic"/>
    <m/>
    <m/>
    <b v="1"/>
    <m/>
    <b v="1"/>
    <m/>
    <m/>
    <m/>
    <m/>
    <m/>
    <m/>
    <m/>
    <m/>
    <m/>
    <m/>
    <m/>
    <m/>
    <m/>
    <s v="Adult Men"/>
    <m/>
    <b v="1"/>
    <m/>
    <m/>
    <s v="لانه رب الاسرة"/>
    <s v="Speaking to a family member Prayer"/>
    <b v="1"/>
    <m/>
    <m/>
    <b v="1"/>
    <m/>
    <m/>
    <m/>
    <m/>
    <m/>
    <m/>
    <m/>
    <s v="Stigma"/>
    <b v="1"/>
    <m/>
    <m/>
    <m/>
    <m/>
    <m/>
    <m/>
    <m/>
    <m/>
    <x v="1"/>
    <m/>
    <s v="Skills building services Extracurricular activities/women &amp; girls centers Educational services"/>
    <m/>
    <b v="1"/>
    <b v="1"/>
    <b v="1"/>
    <m/>
    <m/>
    <m/>
    <m/>
    <x v="4"/>
    <s v="Do not know"/>
    <m/>
    <m/>
    <m/>
    <m/>
    <m/>
    <m/>
    <b v="1"/>
    <m/>
    <m/>
    <x v="2"/>
    <s v="العادات والتقاليد"/>
    <s v="No dangers"/>
    <m/>
    <m/>
    <m/>
    <m/>
    <m/>
    <m/>
    <m/>
    <m/>
    <m/>
    <m/>
    <m/>
    <m/>
    <m/>
    <m/>
    <m/>
    <b v="1"/>
    <m/>
    <m/>
    <m/>
    <s v="Parents"/>
    <m/>
    <m/>
    <m/>
    <m/>
    <b v="1"/>
    <m/>
    <m/>
    <m/>
    <m/>
    <m/>
    <m/>
    <m/>
    <m/>
    <m/>
    <s v="Hand crafts Awareness / educational activities / psychosocial support"/>
    <m/>
    <m/>
    <b v="1"/>
    <m/>
    <b v="1"/>
    <m/>
    <m/>
    <m/>
    <m/>
    <s v="Orphans living in the community"/>
    <m/>
    <m/>
    <b v="1"/>
    <m/>
    <m/>
    <m/>
    <m/>
    <x v="2"/>
    <x v="1"/>
    <x v="7"/>
    <m/>
    <b v="1"/>
    <b v="1"/>
    <m/>
    <m/>
    <m/>
    <m/>
    <m/>
    <m/>
    <m/>
    <x v="1"/>
    <m/>
    <m/>
    <x v="0"/>
    <m/>
    <m/>
    <x v="2"/>
    <m/>
    <s v="uuid:a393ff9a-4e2c-4817-99a7-ddb87115af83"/>
    <n v="73096338"/>
    <s v="a393ff9a-4e2c-4817-99a7-ddb87115af83"/>
    <d v="2021-01-20T10:25:27"/>
    <n v="13"/>
    <m/>
    <n v="-1"/>
    <m/>
    <m/>
    <s v="202101191358"/>
    <n v="820"/>
    <s v="nsenumerator"/>
    <n v="569832"/>
  </r>
  <r>
    <s v="2021-01-20T12:41:39.352+02:00"/>
    <s v="2021-01-20T13:27:10.470+02:00"/>
    <s v="0.03161016203739564"/>
    <s v="سارة عكش"/>
    <s v="MRFS Partner"/>
    <s v="SEMA"/>
    <d v="2021-01-20T00:00:00"/>
    <x v="0"/>
    <x v="0"/>
    <x v="0"/>
    <n v="31"/>
    <x v="0"/>
    <x v="0"/>
    <x v="0"/>
    <x v="0"/>
    <x v="0"/>
    <x v="0"/>
    <x v="0"/>
    <x v="0"/>
    <n v="0"/>
    <n v="1"/>
    <n v="2"/>
    <s v="3"/>
    <n v="2"/>
    <s v="5"/>
    <n v="1"/>
    <n v="6"/>
    <n v="8"/>
    <n v="0"/>
    <n v="1"/>
    <n v="0"/>
    <x v="7"/>
    <x v="1"/>
    <n v="-450"/>
    <s v="لا يوجد ولكن نحصل على معونة اغاثة"/>
    <m/>
    <s v="Primary health care facility"/>
    <m/>
    <b v="1"/>
    <m/>
    <m/>
    <m/>
    <m/>
    <m/>
    <m/>
    <n v="15"/>
    <x v="0"/>
    <m/>
    <x v="0"/>
    <s v="خدمات اسعافية ، ادوية مجانية ، تحاليل مخبرية"/>
    <s v="Some types of medicines are not available in the market Inaccessible due to cost"/>
    <b v="1"/>
    <m/>
    <m/>
    <b v="1"/>
    <m/>
    <m/>
    <m/>
    <m/>
    <m/>
    <m/>
    <m/>
    <x v="0"/>
    <x v="0"/>
    <s v="عن النظافة الشخصية والوقاية من كورونا"/>
    <x v="0"/>
    <m/>
    <x v="2"/>
    <x v="1"/>
    <m/>
    <x v="1"/>
    <x v="2"/>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Milk and Milk Products (milk, yoghurt, cheese, etc)"/>
    <b v="1"/>
    <m/>
    <m/>
    <m/>
    <m/>
    <m/>
    <b v="1"/>
    <m/>
    <m/>
    <m/>
    <m/>
    <x v="3"/>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c5f46e5-1504-4c7b-b657-2387476a723e"/>
    <n v="73096610"/>
    <s v="3c5f46e5-1504-4c7b-b657-2387476a723e"/>
    <d v="2021-01-20T10:30:29"/>
    <n v="14"/>
    <m/>
    <n v="-1"/>
    <m/>
    <m/>
    <s v="202101191358"/>
    <n v="2731"/>
    <m/>
    <n v="569832"/>
  </r>
  <r>
    <s v="2021-01-19T17:40:32.630+03:00"/>
    <s v="2021-01-20T12:03:58.230+03:00"/>
    <s v="1"/>
    <s v="غياث الحاج احمد"/>
    <s v="MRFS Partner"/>
    <s v="سيريا رليف"/>
    <d v="2021-01-20T00:00:00"/>
    <x v="1"/>
    <x v="1"/>
    <x v="0"/>
    <n v="49"/>
    <x v="0"/>
    <x v="1"/>
    <x v="0"/>
    <x v="0"/>
    <x v="5"/>
    <x v="1"/>
    <x v="1"/>
    <x v="0"/>
    <n v="0"/>
    <n v="0"/>
    <n v="2"/>
    <s v="2"/>
    <n v="1"/>
    <s v="3"/>
    <n v="2"/>
    <n v="5"/>
    <n v="9"/>
    <n v="0"/>
    <n v="0"/>
    <n v="1"/>
    <x v="8"/>
    <x v="0"/>
    <n v="-1100"/>
    <s v="عسكر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Hopelessness"/>
    <m/>
    <m/>
    <b v="1"/>
    <m/>
    <b v="1"/>
    <m/>
    <m/>
    <m/>
    <b v="1"/>
    <m/>
    <m/>
    <m/>
    <m/>
    <m/>
    <m/>
    <m/>
    <m/>
    <m/>
    <s v="Children"/>
    <m/>
    <m/>
    <b v="1"/>
    <m/>
    <s v="لا يتمكنون من تلبية حاجاتهم الاساسية من دون مساعدة"/>
    <s v="Speaking to a family member Speaking to a friend Prayer Has professional consultation"/>
    <b v="1"/>
    <b v="1"/>
    <m/>
    <b v="1"/>
    <b v="1"/>
    <m/>
    <m/>
    <m/>
    <m/>
    <m/>
    <m/>
    <s v="Availability"/>
    <m/>
    <m/>
    <m/>
    <b v="1"/>
    <m/>
    <m/>
    <m/>
    <m/>
    <m/>
    <x v="1"/>
    <m/>
    <s v="Do not know"/>
    <m/>
    <m/>
    <m/>
    <m/>
    <m/>
    <m/>
    <b v="1"/>
    <m/>
    <x v="0"/>
    <s v="Do not know"/>
    <m/>
    <m/>
    <m/>
    <m/>
    <m/>
    <m/>
    <b v="1"/>
    <m/>
    <m/>
    <x v="1"/>
    <m/>
    <s v="Kidnapping Hired by armed groups Desire to join armed groups School dropout Child labour Early marriage Begging"/>
    <b v="1"/>
    <b v="1"/>
    <b v="1"/>
    <b v="1"/>
    <b v="1"/>
    <b v="1"/>
    <b v="1"/>
    <m/>
    <m/>
    <m/>
    <m/>
    <m/>
    <m/>
    <m/>
    <m/>
    <m/>
    <m/>
    <m/>
    <s v="التسول"/>
    <s v="Community/social workers"/>
    <m/>
    <m/>
    <m/>
    <m/>
    <m/>
    <m/>
    <m/>
    <b v="1"/>
    <m/>
    <m/>
    <m/>
    <m/>
    <m/>
    <m/>
    <s v="Sport activity Quraan Hand crafts Painting / re-creational activity Awareness / educational activities / psychosocial support"/>
    <b v="1"/>
    <b v="1"/>
    <b v="1"/>
    <b v="1"/>
    <b v="1"/>
    <m/>
    <m/>
    <m/>
    <m/>
    <s v="I don't know"/>
    <m/>
    <m/>
    <m/>
    <m/>
    <m/>
    <m/>
    <b v="1"/>
    <x v="1"/>
    <x v="0"/>
    <x v="8"/>
    <m/>
    <m/>
    <m/>
    <m/>
    <m/>
    <m/>
    <m/>
    <b v="1"/>
    <m/>
    <m/>
    <x v="1"/>
    <m/>
    <m/>
    <x v="2"/>
    <m/>
    <m/>
    <x v="2"/>
    <m/>
    <s v="uuid:cfd5514d-c2f7-4ac7-8672-e83a33416054"/>
    <n v="73097962"/>
    <s v="cfd5514d-c2f7-4ac7-8672-e83a33416054"/>
    <d v="2021-01-20T10:55:48"/>
    <n v="15"/>
    <m/>
    <n v="-1"/>
    <m/>
    <m/>
    <s v="202101191358"/>
    <n v="66206"/>
    <s v="nsenumerator"/>
    <n v="569832"/>
  </r>
  <r>
    <s v="2021-01-20T11:25:09.386+03:00"/>
    <s v="2021-01-20T12:04:15.551+03:00"/>
    <s v="0"/>
    <s v="غياث الحاج احمد"/>
    <s v="MRFS Partner"/>
    <s v="سيريا ريليف"/>
    <d v="2021-01-20T00:00:00"/>
    <x v="1"/>
    <x v="1"/>
    <x v="0"/>
    <n v="44"/>
    <x v="0"/>
    <x v="1"/>
    <x v="0"/>
    <x v="0"/>
    <x v="6"/>
    <x v="1"/>
    <x v="1"/>
    <x v="0"/>
    <n v="0"/>
    <n v="0"/>
    <n v="0"/>
    <s v="0"/>
    <n v="0"/>
    <s v="0"/>
    <n v="2"/>
    <n v="2"/>
    <n v="6"/>
    <n v="0"/>
    <n v="0"/>
    <n v="1"/>
    <x v="4"/>
    <x v="0"/>
    <n v="-4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Fear Anxiety Hopelessness Problems sleeping"/>
    <b v="1"/>
    <m/>
    <b v="1"/>
    <m/>
    <b v="1"/>
    <b v="1"/>
    <m/>
    <m/>
    <b v="1"/>
    <b v="1"/>
    <m/>
    <m/>
    <m/>
    <m/>
    <m/>
    <m/>
    <m/>
    <m/>
    <s v="Adult Women Children Adult Men Elderly"/>
    <b v="1"/>
    <b v="1"/>
    <b v="1"/>
    <b v="1"/>
    <s v="استمرار النزوح"/>
    <s v="Prayer Speaking to a family member"/>
    <b v="1"/>
    <m/>
    <m/>
    <b v="1"/>
    <m/>
    <m/>
    <m/>
    <m/>
    <m/>
    <m/>
    <m/>
    <s v="Availability Lack of awareness of the services"/>
    <m/>
    <m/>
    <m/>
    <b v="1"/>
    <b v="1"/>
    <m/>
    <m/>
    <m/>
    <m/>
    <x v="1"/>
    <m/>
    <s v="All services are accessible"/>
    <m/>
    <m/>
    <m/>
    <m/>
    <m/>
    <b v="1"/>
    <m/>
    <m/>
    <x v="0"/>
    <s v="All services are accessible"/>
    <m/>
    <m/>
    <m/>
    <m/>
    <m/>
    <b v="1"/>
    <m/>
    <m/>
    <m/>
    <x v="1"/>
    <m/>
    <s v="Kidnapping Hired by armed groups School dropout Begging"/>
    <b v="1"/>
    <b v="1"/>
    <m/>
    <b v="1"/>
    <m/>
    <b v="1"/>
    <m/>
    <m/>
    <m/>
    <m/>
    <m/>
    <m/>
    <m/>
    <m/>
    <m/>
    <m/>
    <m/>
    <m/>
    <m/>
    <s v="Parents Siblings School teachers Community/social workers"/>
    <m/>
    <b v="1"/>
    <m/>
    <b v="1"/>
    <b v="1"/>
    <m/>
    <m/>
    <b v="1"/>
    <m/>
    <m/>
    <m/>
    <m/>
    <m/>
    <m/>
    <s v="Entertainement activities Awareness / educational activities / psychosocial support Hand crafts Quraan"/>
    <m/>
    <b v="1"/>
    <b v="1"/>
    <m/>
    <b v="1"/>
    <b v="1"/>
    <m/>
    <m/>
    <m/>
    <s v="Children who have been associated with fighting forces Orphans living in the community Children separated from their parents"/>
    <b v="1"/>
    <m/>
    <b v="1"/>
    <m/>
    <b v="1"/>
    <m/>
    <m/>
    <x v="1"/>
    <x v="0"/>
    <x v="9"/>
    <b v="1"/>
    <b v="1"/>
    <b v="1"/>
    <m/>
    <b v="1"/>
    <m/>
    <m/>
    <m/>
    <m/>
    <m/>
    <x v="0"/>
    <m/>
    <m/>
    <x v="1"/>
    <n v="1"/>
    <s v="عدم السماح لهم بالخروج معظم الوقت"/>
    <x v="2"/>
    <m/>
    <s v="uuid:8db618bd-4f14-49f9-8718-515654672f77"/>
    <n v="73097964"/>
    <s v="8db618bd-4f14-49f9-8718-515654672f77"/>
    <d v="2021-01-20T10:55:48"/>
    <n v="16"/>
    <m/>
    <n v="-1"/>
    <m/>
    <m/>
    <s v="202101191358"/>
    <n v="2346"/>
    <s v="nsenumerator"/>
    <n v="569832"/>
  </r>
  <r>
    <s v="2021-01-20T12:04:19.403+03:00"/>
    <s v="2021-01-20T12:55:14.992+03:00"/>
    <m/>
    <s v="غياث الحج احمد"/>
    <s v="MRFS Partner"/>
    <s v="سيريا رليف"/>
    <d v="2021-01-20T00:00:00"/>
    <x v="1"/>
    <x v="1"/>
    <x v="0"/>
    <n v="55"/>
    <x v="2"/>
    <x v="1"/>
    <x v="0"/>
    <x v="0"/>
    <x v="7"/>
    <x v="1"/>
    <x v="2"/>
    <x v="0"/>
    <n v="0"/>
    <n v="0"/>
    <n v="0"/>
    <s v="0"/>
    <n v="1"/>
    <s v="1"/>
    <n v="3"/>
    <n v="4"/>
    <n v="7"/>
    <n v="0"/>
    <n v="0"/>
    <n v="1"/>
    <x v="0"/>
    <x v="4"/>
    <n v="-4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Sadness Econimic Anxiety"/>
    <b v="1"/>
    <m/>
    <b v="1"/>
    <m/>
    <b v="1"/>
    <b v="1"/>
    <m/>
    <m/>
    <m/>
    <m/>
    <m/>
    <m/>
    <m/>
    <m/>
    <m/>
    <m/>
    <m/>
    <m/>
    <s v="Adult Women Adult Men Children Elderly"/>
    <b v="1"/>
    <b v="1"/>
    <b v="1"/>
    <b v="1"/>
    <s v="الحاجة والنزوح"/>
    <s v="Speaking to a family member Speaking to a friend Prayer Has professional consultation"/>
    <b v="1"/>
    <b v="1"/>
    <m/>
    <b v="1"/>
    <b v="1"/>
    <m/>
    <m/>
    <m/>
    <m/>
    <m/>
    <m/>
    <s v="Availability Accessibility Lack of awareness of the services"/>
    <m/>
    <m/>
    <b v="1"/>
    <b v="1"/>
    <b v="1"/>
    <m/>
    <m/>
    <m/>
    <m/>
    <x v="1"/>
    <m/>
    <s v="All services are accessible"/>
    <m/>
    <m/>
    <m/>
    <m/>
    <m/>
    <b v="1"/>
    <m/>
    <m/>
    <x v="0"/>
    <s v="All services are accessible"/>
    <m/>
    <m/>
    <m/>
    <m/>
    <m/>
    <b v="1"/>
    <m/>
    <m/>
    <m/>
    <x v="1"/>
    <m/>
    <s v="Hired by armed groups School dropout Desire to join armed groups Kidnapping"/>
    <b v="1"/>
    <b v="1"/>
    <b v="1"/>
    <b v="1"/>
    <m/>
    <m/>
    <m/>
    <m/>
    <m/>
    <m/>
    <m/>
    <m/>
    <m/>
    <m/>
    <m/>
    <m/>
    <m/>
    <m/>
    <m/>
    <s v="Siblings School teachers Parents Relatives Community/social workers Community leaders (trusted people in the community) Doctor"/>
    <m/>
    <b v="1"/>
    <m/>
    <b v="1"/>
    <b v="1"/>
    <b v="1"/>
    <m/>
    <b v="1"/>
    <b v="1"/>
    <m/>
    <b v="1"/>
    <m/>
    <m/>
    <m/>
    <s v="Quraan Hand crafts Awareness / educational activities / psychosocial support Entertainement activities"/>
    <m/>
    <b v="1"/>
    <b v="1"/>
    <m/>
    <b v="1"/>
    <b v="1"/>
    <m/>
    <m/>
    <m/>
    <s v="Children separated from their parents Orphans living in the community Child-headed households Children who have been associated with fighting forces"/>
    <b v="1"/>
    <m/>
    <b v="1"/>
    <b v="1"/>
    <b v="1"/>
    <m/>
    <m/>
    <x v="1"/>
    <x v="0"/>
    <x v="10"/>
    <b v="1"/>
    <b v="1"/>
    <b v="1"/>
    <m/>
    <m/>
    <m/>
    <m/>
    <m/>
    <m/>
    <m/>
    <x v="2"/>
    <n v="4"/>
    <s v="الخوف علا سلامتهم ومنعهم من الخروج"/>
    <x v="1"/>
    <n v="3"/>
    <s v="الوضع الامني"/>
    <x v="1"/>
    <s v="الحاجة الى المال"/>
    <s v="uuid:e48891e7-bf1d-4d88-b0ee-63e738da0c73"/>
    <n v="73097965"/>
    <s v="e48891e7-bf1d-4d88-b0ee-63e738da0c73"/>
    <d v="2021-01-20T10:55:49"/>
    <n v="17"/>
    <m/>
    <n v="-1"/>
    <m/>
    <m/>
    <s v="202101191358"/>
    <n v="3055"/>
    <s v="nsenumerator"/>
    <n v="569832"/>
  </r>
  <r>
    <s v="2021-01-20T11:01:25.420+03:00"/>
    <s v="2021-01-20T11:22:41.787+03:00"/>
    <m/>
    <s v="شروق الابراهيم"/>
    <s v="MRFS Partner"/>
    <s v="سيريا ريليف"/>
    <d v="2021-01-20T00:00:00"/>
    <x v="1"/>
    <x v="1"/>
    <x v="0"/>
    <n v="41"/>
    <x v="0"/>
    <x v="1"/>
    <x v="0"/>
    <x v="0"/>
    <x v="8"/>
    <x v="1"/>
    <x v="0"/>
    <x v="0"/>
    <n v="0"/>
    <n v="1"/>
    <n v="0"/>
    <s v="1"/>
    <n v="2"/>
    <s v="3"/>
    <n v="0"/>
    <n v="3"/>
    <n v="5"/>
    <n v="0"/>
    <n v="0"/>
    <n v="0"/>
    <x v="0"/>
    <x v="5"/>
    <n v="-8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Conflict within community Problems sleeping"/>
    <m/>
    <m/>
    <m/>
    <m/>
    <b v="1"/>
    <m/>
    <m/>
    <m/>
    <m/>
    <b v="1"/>
    <b v="1"/>
    <m/>
    <m/>
    <m/>
    <m/>
    <m/>
    <m/>
    <m/>
    <s v="Children"/>
    <m/>
    <m/>
    <b v="1"/>
    <m/>
    <s v="بسبب عدم القدرة على توفير الاحتياجات"/>
    <s v="Speaking to a family member"/>
    <b v="1"/>
    <m/>
    <m/>
    <m/>
    <m/>
    <m/>
    <m/>
    <m/>
    <m/>
    <m/>
    <m/>
    <s v="Stigma"/>
    <b v="1"/>
    <m/>
    <m/>
    <m/>
    <m/>
    <m/>
    <m/>
    <m/>
    <m/>
    <x v="1"/>
    <m/>
    <s v="Do not know"/>
    <m/>
    <m/>
    <m/>
    <m/>
    <m/>
    <m/>
    <b v="1"/>
    <m/>
    <x v="0"/>
    <s v="Do not know"/>
    <m/>
    <m/>
    <m/>
    <m/>
    <m/>
    <m/>
    <b v="1"/>
    <m/>
    <m/>
    <x v="2"/>
    <s v="بسبب الوضع الامني"/>
    <s v="Kidnapping Hired by armed groups Desire to join armed groups School dropout Child labour Begging Early marriage Neglect Being orphaned or losing care Psychological stress"/>
    <b v="1"/>
    <b v="1"/>
    <b v="1"/>
    <b v="1"/>
    <b v="1"/>
    <b v="1"/>
    <b v="1"/>
    <m/>
    <b v="1"/>
    <m/>
    <b v="1"/>
    <m/>
    <m/>
    <b v="1"/>
    <m/>
    <m/>
    <m/>
    <m/>
    <s v="العمل في الشوارع.  التسول"/>
    <s v="Religious leaders Community/social workers"/>
    <b v="1"/>
    <m/>
    <m/>
    <m/>
    <m/>
    <m/>
    <m/>
    <b v="1"/>
    <m/>
    <m/>
    <m/>
    <m/>
    <m/>
    <m/>
    <s v="Quraan Sport activity Awareness / educational activities / psychosocial support Entertainement activities Hand crafts Painting / re-creational activity"/>
    <b v="1"/>
    <b v="1"/>
    <b v="1"/>
    <b v="1"/>
    <b v="1"/>
    <b v="1"/>
    <m/>
    <m/>
    <m/>
    <s v="I don't know"/>
    <m/>
    <m/>
    <m/>
    <m/>
    <m/>
    <m/>
    <b v="1"/>
    <x v="1"/>
    <x v="0"/>
    <x v="8"/>
    <m/>
    <m/>
    <m/>
    <m/>
    <m/>
    <m/>
    <m/>
    <b v="1"/>
    <m/>
    <m/>
    <x v="1"/>
    <m/>
    <m/>
    <x v="0"/>
    <m/>
    <m/>
    <x v="2"/>
    <m/>
    <s v="uuid:79fe3274-b2d4-4298-b626-ab8ad6b8f36b"/>
    <n v="73098469"/>
    <s v="79fe3274-b2d4-4298-b626-ab8ad6b8f36b"/>
    <d v="2021-01-20T11:08:15"/>
    <n v="18"/>
    <m/>
    <n v="-1"/>
    <m/>
    <m/>
    <s v="202101191358"/>
    <n v="1276"/>
    <s v="nsenumerator"/>
    <n v="569832"/>
  </r>
  <r>
    <s v="2021-01-20T11:25:06.474+03:00"/>
    <s v="2021-01-20T13:55:53.965+03:00"/>
    <s v="0"/>
    <s v="شروق الابراهيم"/>
    <s v="MRFS Partner"/>
    <s v="سيريا ريليف"/>
    <d v="2021-01-20T00:00:00"/>
    <x v="1"/>
    <x v="1"/>
    <x v="0"/>
    <n v="45"/>
    <x v="0"/>
    <x v="1"/>
    <x v="0"/>
    <x v="0"/>
    <x v="9"/>
    <x v="1"/>
    <x v="0"/>
    <x v="0"/>
    <n v="0"/>
    <n v="0"/>
    <n v="2"/>
    <s v="2"/>
    <n v="0"/>
    <s v="2"/>
    <n v="1"/>
    <n v="3"/>
    <n v="5"/>
    <n v="0"/>
    <n v="0"/>
    <n v="0"/>
    <x v="8"/>
    <x v="3"/>
    <n v="-10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Do not know"/>
    <m/>
    <m/>
    <m/>
    <m/>
    <m/>
    <m/>
    <m/>
    <m/>
    <m/>
    <m/>
    <m/>
    <m/>
    <m/>
    <m/>
    <m/>
    <m/>
    <b v="1"/>
    <m/>
    <m/>
    <m/>
    <m/>
    <m/>
    <m/>
    <m/>
    <m/>
    <m/>
    <m/>
    <m/>
    <m/>
    <m/>
    <m/>
    <m/>
    <m/>
    <m/>
    <m/>
    <m/>
    <s v="Stigma"/>
    <b v="1"/>
    <m/>
    <m/>
    <m/>
    <m/>
    <m/>
    <m/>
    <m/>
    <m/>
    <x v="1"/>
    <m/>
    <s v="Do not know"/>
    <m/>
    <m/>
    <m/>
    <m/>
    <m/>
    <m/>
    <b v="1"/>
    <m/>
    <x v="0"/>
    <s v="Do not know"/>
    <m/>
    <m/>
    <m/>
    <m/>
    <m/>
    <m/>
    <b v="1"/>
    <m/>
    <m/>
    <x v="1"/>
    <m/>
    <s v="Do not know"/>
    <m/>
    <m/>
    <m/>
    <m/>
    <m/>
    <m/>
    <m/>
    <m/>
    <m/>
    <m/>
    <m/>
    <m/>
    <m/>
    <m/>
    <m/>
    <m/>
    <b v="1"/>
    <m/>
    <m/>
    <s v="Do not know"/>
    <m/>
    <m/>
    <m/>
    <m/>
    <m/>
    <m/>
    <m/>
    <m/>
    <m/>
    <m/>
    <m/>
    <m/>
    <b v="1"/>
    <m/>
    <s v="Do not know"/>
    <m/>
    <m/>
    <m/>
    <m/>
    <m/>
    <m/>
    <m/>
    <b v="1"/>
    <m/>
    <s v="I don't know"/>
    <m/>
    <m/>
    <m/>
    <m/>
    <m/>
    <m/>
    <b v="1"/>
    <x v="1"/>
    <x v="0"/>
    <x v="8"/>
    <m/>
    <m/>
    <m/>
    <m/>
    <m/>
    <m/>
    <m/>
    <b v="1"/>
    <m/>
    <m/>
    <x v="1"/>
    <m/>
    <m/>
    <x v="2"/>
    <m/>
    <m/>
    <x v="2"/>
    <m/>
    <s v="uuid:ba8829cb-0091-4e68-9667-ab81558bc7af"/>
    <n v="73098470"/>
    <s v="ba8829cb-0091-4e68-9667-ab81558bc7af"/>
    <d v="2021-01-20T11:08:15"/>
    <n v="19"/>
    <m/>
    <n v="-1"/>
    <m/>
    <m/>
    <s v="202101191358"/>
    <n v="9047"/>
    <s v="nsenumerator"/>
    <n v="569832"/>
  </r>
  <r>
    <s v="2021-01-19T17:14:07.930+02:00"/>
    <s v="2021-01-20T12:12:44.725+03:00"/>
    <s v="0.7490369791667035"/>
    <s v="ابتسام معمو"/>
    <s v="MRFS Partner"/>
    <s v="SEMA"/>
    <d v="2021-01-20T00:00:00"/>
    <x v="0"/>
    <x v="0"/>
    <x v="0"/>
    <n v="36"/>
    <x v="0"/>
    <x v="0"/>
    <x v="0"/>
    <x v="0"/>
    <x v="10"/>
    <x v="2"/>
    <x v="1"/>
    <x v="0"/>
    <n v="0"/>
    <n v="0"/>
    <n v="0"/>
    <s v="0"/>
    <n v="2"/>
    <s v="2"/>
    <n v="2"/>
    <n v="4"/>
    <n v="11"/>
    <n v="2"/>
    <n v="0"/>
    <n v="0"/>
    <x v="9"/>
    <x v="7"/>
    <n v="780"/>
    <s v="لابوجد"/>
    <m/>
    <s v="No services"/>
    <m/>
    <m/>
    <m/>
    <m/>
    <m/>
    <m/>
    <b v="1"/>
    <m/>
    <m/>
    <x v="1"/>
    <m/>
    <x v="2"/>
    <s v="Everything is available"/>
    <s v="Some types of medicines are not available in the market Inaccessible due to cost Inaccessible due to transport or other logistical reason"/>
    <b v="1"/>
    <m/>
    <m/>
    <b v="1"/>
    <m/>
    <b v="1"/>
    <m/>
    <m/>
    <m/>
    <m/>
    <m/>
    <x v="0"/>
    <x v="0"/>
    <s v="توعية عن العنف اللقائم على النوع الاجتماعي وعن الوقاية من الكورزنا"/>
    <x v="2"/>
    <m/>
    <x v="0"/>
    <x v="0"/>
    <m/>
    <x v="0"/>
    <x v="0"/>
    <m/>
    <m/>
    <m/>
    <m/>
    <m/>
    <m/>
    <m/>
    <m/>
    <m/>
    <m/>
    <m/>
    <s v="Non communicable diseases (NCD) drugs (chronic, cardiac, diabetes, hyper-tension, asthma) Pediatric medicine Reproductive health medicines Antibiotic"/>
    <b v="1"/>
    <b v="1"/>
    <b v="1"/>
    <b v="1"/>
    <m/>
    <m/>
    <m/>
    <m/>
    <x v="2"/>
    <s v="Financial issues Transportation issues No services available"/>
    <m/>
    <b v="1"/>
    <m/>
    <b v="1"/>
    <b v="1"/>
    <m/>
    <m/>
    <m/>
    <s v="Public primary health care facility Hospital for normal delivery Hospital for surgery/ C-section"/>
    <m/>
    <m/>
    <m/>
    <b v="1"/>
    <m/>
    <b v="1"/>
    <b v="1"/>
    <m/>
    <m/>
    <m/>
    <m/>
    <x v="1"/>
    <m/>
    <m/>
    <m/>
    <m/>
    <m/>
    <m/>
    <m/>
    <m/>
    <m/>
    <m/>
    <m/>
    <x v="5"/>
    <x v="0"/>
    <x v="0"/>
    <m/>
    <m/>
    <m/>
    <m/>
    <m/>
    <m/>
    <m/>
    <m/>
    <m/>
    <m/>
    <m/>
    <m/>
    <m/>
    <x v="1"/>
    <x v="1"/>
    <m/>
    <m/>
    <m/>
    <m/>
    <m/>
    <m/>
    <m/>
    <m/>
    <m/>
    <m/>
    <m/>
    <m/>
    <m/>
    <x v="1"/>
    <x v="0"/>
    <m/>
    <s v="High food prices/no money to buy Market is too far"/>
    <m/>
    <b v="1"/>
    <b v="1"/>
    <m/>
    <m/>
    <m/>
    <m/>
    <m/>
    <x v="0"/>
    <m/>
    <x v="0"/>
    <s v="High food prices/no money to buy Market is too far"/>
    <b v="1"/>
    <b v="1"/>
    <m/>
    <m/>
    <m/>
    <m/>
    <x v="1"/>
    <x v="1"/>
    <x v="1"/>
    <m/>
    <m/>
    <s v="0"/>
    <s v="0"/>
    <x v="2"/>
    <x v="1"/>
    <x v="1"/>
    <x v="2"/>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0311e2b-be53-4da4-8e18-069e31e85bc8"/>
    <n v="73100079"/>
    <s v="f0311e2b-be53-4da4-8e18-069e31e85bc8"/>
    <d v="2021-01-20T11:38:15"/>
    <n v="20"/>
    <m/>
    <n v="-1"/>
    <m/>
    <m/>
    <s v="202101191358"/>
    <n v="68317"/>
    <m/>
    <n v="569832"/>
  </r>
  <r>
    <s v="2021-01-20T12:12:45.229+03:00"/>
    <s v="2021-01-20T12:37:47.787+03:00"/>
    <s v="0.017390717592206784"/>
    <s v="ابتسام معمو"/>
    <s v="MRFS Partner"/>
    <s v="SEMA"/>
    <d v="2021-01-20T00:00:00"/>
    <x v="0"/>
    <x v="0"/>
    <x v="0"/>
    <n v="30"/>
    <x v="1"/>
    <x v="0"/>
    <x v="0"/>
    <x v="0"/>
    <x v="11"/>
    <x v="0"/>
    <x v="0"/>
    <x v="0"/>
    <n v="0"/>
    <n v="3"/>
    <n v="0"/>
    <s v="3"/>
    <n v="2"/>
    <s v="5"/>
    <n v="0"/>
    <n v="5"/>
    <n v="7"/>
    <n v="0"/>
    <n v="0"/>
    <n v="0"/>
    <x v="10"/>
    <x v="8"/>
    <n v="1900"/>
    <s v="لايوجد"/>
    <m/>
    <s v="No services"/>
    <m/>
    <m/>
    <m/>
    <m/>
    <m/>
    <m/>
    <b v="1"/>
    <m/>
    <m/>
    <x v="1"/>
    <m/>
    <x v="2"/>
    <s v="عظمية اسنان"/>
    <s v="Some types of medicines are not available in the market Inaccessible due to cost"/>
    <b v="1"/>
    <m/>
    <m/>
    <b v="1"/>
    <m/>
    <m/>
    <m/>
    <m/>
    <m/>
    <m/>
    <m/>
    <x v="2"/>
    <x v="1"/>
    <m/>
    <x v="1"/>
    <m/>
    <x v="2"/>
    <x v="2"/>
    <s v="Far distance"/>
    <x v="0"/>
    <x v="0"/>
    <m/>
    <m/>
    <m/>
    <m/>
    <m/>
    <m/>
    <m/>
    <m/>
    <m/>
    <m/>
    <m/>
    <s v="Pediatric medicine Antibiotic"/>
    <m/>
    <b v="1"/>
    <m/>
    <b v="1"/>
    <m/>
    <m/>
    <m/>
    <m/>
    <x v="2"/>
    <s v="Financial issues Transportation issues"/>
    <m/>
    <b v="1"/>
    <m/>
    <b v="1"/>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x v="4"/>
    <x v="0"/>
    <s v="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
    <b v="1"/>
    <m/>
    <m/>
    <m/>
    <m/>
    <m/>
    <b v="1"/>
    <m/>
    <b v="1"/>
    <b v="1"/>
    <b v="1"/>
    <n v="5"/>
    <x v="0"/>
    <x v="0"/>
    <m/>
    <s v="High food prices/no money to buy"/>
    <m/>
    <b v="1"/>
    <m/>
    <m/>
    <m/>
    <m/>
    <m/>
    <m/>
    <x v="0"/>
    <m/>
    <x v="0"/>
    <s v="High food prices/no money to buy"/>
    <b v="1"/>
    <m/>
    <m/>
    <m/>
    <m/>
    <m/>
    <x v="2"/>
    <x v="2"/>
    <x v="1"/>
    <m/>
    <m/>
    <s v="3"/>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83468d7-e47c-467f-bcf6-5864b62039e0"/>
    <n v="73100082"/>
    <s v="883468d7-e47c-467f-bcf6-5864b62039e0"/>
    <d v="2021-01-20T11:38:17"/>
    <n v="21"/>
    <m/>
    <n v="-1"/>
    <m/>
    <m/>
    <s v="202101191358"/>
    <n v="1502"/>
    <m/>
    <n v="569832"/>
  </r>
  <r>
    <s v="2021-01-20T11:58:12.665+02:00"/>
    <s v="2021-01-20T12:26:55.754+02:00"/>
    <s v="0.01994315972115146"/>
    <s v="ابتسام معمو"/>
    <s v="MRFS Partner"/>
    <s v="SEMA"/>
    <d v="2021-01-20T00:00:00"/>
    <x v="0"/>
    <x v="0"/>
    <x v="0"/>
    <n v="30"/>
    <x v="1"/>
    <x v="0"/>
    <x v="0"/>
    <x v="0"/>
    <x v="12"/>
    <x v="0"/>
    <x v="1"/>
    <x v="0"/>
    <n v="1"/>
    <n v="1"/>
    <n v="1"/>
    <s v="2"/>
    <n v="2"/>
    <s v="5"/>
    <n v="2"/>
    <n v="7"/>
    <n v="11"/>
    <n v="5"/>
    <n v="0"/>
    <n v="1"/>
    <x v="9"/>
    <x v="9"/>
    <n v="1480"/>
    <s v="عتال"/>
    <m/>
    <s v="Hospital Primary health care facility"/>
    <b v="1"/>
    <b v="1"/>
    <m/>
    <m/>
    <m/>
    <m/>
    <m/>
    <m/>
    <n v="15"/>
    <x v="0"/>
    <m/>
    <x v="2"/>
    <s v="عظمية اسنان جلدية"/>
    <s v="Some types of medicines are not available in the market Inaccessible due to cost"/>
    <b v="1"/>
    <m/>
    <m/>
    <b v="1"/>
    <m/>
    <m/>
    <m/>
    <m/>
    <m/>
    <m/>
    <m/>
    <x v="2"/>
    <x v="1"/>
    <m/>
    <x v="1"/>
    <m/>
    <x v="2"/>
    <x v="1"/>
    <m/>
    <x v="2"/>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x v="5"/>
    <x v="2"/>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x v="0"/>
    <x v="0"/>
    <m/>
    <s v="High food prices/no money to buy"/>
    <m/>
    <b v="1"/>
    <m/>
    <m/>
    <m/>
    <m/>
    <m/>
    <m/>
    <x v="0"/>
    <m/>
    <x v="0"/>
    <s v="High food prices/no money to buy"/>
    <b v="1"/>
    <m/>
    <m/>
    <m/>
    <m/>
    <m/>
    <x v="0"/>
    <x v="0"/>
    <x v="0"/>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7f7e8ad-a271-4397-afec-1952bf21c0b3"/>
    <n v="73100085"/>
    <s v="77f7e8ad-a271-4397-afec-1952bf21c0b3"/>
    <d v="2021-01-20T11:38:19"/>
    <n v="22"/>
    <m/>
    <n v="-1"/>
    <m/>
    <m/>
    <s v="202101191358"/>
    <n v="1723"/>
    <m/>
    <n v="569832"/>
  </r>
  <r>
    <s v="2021-01-20T12:26:56.231+02:00"/>
    <s v="2021-01-20T12:42:25.714+02:00"/>
    <s v="0.010757905092759756"/>
    <s v="ابتسام معمو"/>
    <s v="MRFS Partner"/>
    <s v="SEMA"/>
    <d v="2021-01-20T00:00:00"/>
    <x v="0"/>
    <x v="0"/>
    <x v="0"/>
    <n v="25"/>
    <x v="1"/>
    <x v="1"/>
    <x v="0"/>
    <x v="0"/>
    <x v="13"/>
    <x v="0"/>
    <x v="0"/>
    <x v="0"/>
    <n v="1"/>
    <n v="1"/>
    <n v="1"/>
    <s v="2"/>
    <n v="0"/>
    <s v="3"/>
    <n v="0"/>
    <n v="3"/>
    <n v="6"/>
    <n v="0"/>
    <n v="0"/>
    <n v="0"/>
    <x v="11"/>
    <x v="0"/>
    <n v="385"/>
    <s v="عامل"/>
    <m/>
    <s v="Hospital Primary health care facility"/>
    <b v="1"/>
    <b v="1"/>
    <m/>
    <m/>
    <m/>
    <m/>
    <m/>
    <m/>
    <n v="10"/>
    <x v="0"/>
    <m/>
    <x v="0"/>
    <s v="عظمية اسنان قلبية جلدية عين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
    <b v="1"/>
    <b v="1"/>
    <b v="1"/>
    <m/>
    <b v="1"/>
    <m/>
    <b v="1"/>
    <m/>
    <b v="1"/>
    <m/>
    <b v="1"/>
    <x v="2"/>
    <x v="2"/>
    <s v="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
    <b v="1"/>
    <m/>
    <b v="1"/>
    <m/>
    <b v="1"/>
    <m/>
    <b v="1"/>
    <m/>
    <b v="1"/>
    <m/>
    <b v="1"/>
    <n v="6"/>
    <x v="0"/>
    <x v="0"/>
    <m/>
    <s v="High food prices/no money to buy"/>
    <m/>
    <b v="1"/>
    <m/>
    <m/>
    <m/>
    <m/>
    <m/>
    <m/>
    <x v="0"/>
    <m/>
    <x v="0"/>
    <s v="High food prices/no money to buy"/>
    <b v="1"/>
    <m/>
    <m/>
    <m/>
    <m/>
    <m/>
    <x v="0"/>
    <x v="0"/>
    <x v="0"/>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51e533b-943c-45d3-b51e-04f0bb1df306"/>
    <n v="73100086"/>
    <s v="851e533b-943c-45d3-b51e-04f0bb1df306"/>
    <d v="2021-01-20T11:38:19"/>
    <n v="23"/>
    <m/>
    <n v="-1"/>
    <m/>
    <m/>
    <s v="202101191358"/>
    <n v="929"/>
    <m/>
    <n v="569832"/>
  </r>
  <r>
    <s v="2021-01-20T12:42:26.526+02:00"/>
    <s v="2021-01-20T14:21:27.050+03:00"/>
    <s v="0.027089398146927124"/>
    <s v="ابتسام معمو"/>
    <s v="MRFS Partner"/>
    <s v="SEMA"/>
    <d v="2021-01-20T00:00:00"/>
    <x v="0"/>
    <x v="0"/>
    <x v="0"/>
    <n v="45"/>
    <x v="0"/>
    <x v="1"/>
    <x v="0"/>
    <x v="0"/>
    <x v="14"/>
    <x v="0"/>
    <x v="0"/>
    <x v="0"/>
    <n v="1"/>
    <n v="0"/>
    <n v="1"/>
    <s v="1"/>
    <n v="1"/>
    <s v="3"/>
    <n v="3"/>
    <n v="6"/>
    <n v="8"/>
    <n v="0"/>
    <n v="0"/>
    <n v="1"/>
    <x v="12"/>
    <x v="10"/>
    <n v="955"/>
    <s v="مصلح سيارات"/>
    <m/>
    <s v="Hospital Primary health care facility"/>
    <b v="1"/>
    <b v="1"/>
    <m/>
    <m/>
    <m/>
    <m/>
    <m/>
    <m/>
    <n v="5"/>
    <x v="0"/>
    <m/>
    <x v="0"/>
    <s v="عظمية اسنان جلدية عينية قلبية"/>
    <s v="Inaccessible due to cost"/>
    <m/>
    <m/>
    <m/>
    <b v="1"/>
    <m/>
    <m/>
    <m/>
    <m/>
    <m/>
    <m/>
    <m/>
    <x v="0"/>
    <x v="0"/>
    <s v="انواع العنف - الزواج المبكر تنظيم الأسرة"/>
    <x v="0"/>
    <m/>
    <x v="0"/>
    <x v="0"/>
    <m/>
    <x v="0"/>
    <x v="0"/>
    <m/>
    <m/>
    <m/>
    <m/>
    <m/>
    <m/>
    <m/>
    <m/>
    <m/>
    <m/>
    <m/>
    <s v="Pediatric medicine Reproductive health medicines Antibiotic"/>
    <m/>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0"/>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a6f12d2-83e5-4d91-b84b-d4b3da911a2a"/>
    <n v="73100087"/>
    <s v="6a6f12d2-83e5-4d91-b84b-d4b3da911a2a"/>
    <d v="2021-01-20T11:38:20"/>
    <n v="24"/>
    <m/>
    <n v="-1"/>
    <m/>
    <m/>
    <s v="202101191358"/>
    <n v="5941"/>
    <m/>
    <n v="569832"/>
  </r>
  <r>
    <s v="2021-01-20T14:21:28.449+03:00"/>
    <s v="2021-01-20T14:33:03.628+03:00"/>
    <s v="0.008046053240832407"/>
    <s v="ابتسام معمو"/>
    <s v="MRFS Partner"/>
    <s v="SEMA"/>
    <d v="2021-01-20T00:00:00"/>
    <x v="0"/>
    <x v="0"/>
    <x v="0"/>
    <n v="35"/>
    <x v="0"/>
    <x v="1"/>
    <x v="0"/>
    <x v="0"/>
    <x v="15"/>
    <x v="2"/>
    <x v="0"/>
    <x v="0"/>
    <n v="0"/>
    <n v="0"/>
    <n v="1"/>
    <s v="1"/>
    <n v="2"/>
    <s v="3"/>
    <n v="0"/>
    <n v="3"/>
    <n v="5"/>
    <n v="0"/>
    <n v="0"/>
    <n v="1"/>
    <x v="11"/>
    <x v="10"/>
    <n v="985"/>
    <s v="خياط"/>
    <m/>
    <s v="Hospital Primary health care facility"/>
    <b v="1"/>
    <b v="1"/>
    <m/>
    <m/>
    <m/>
    <m/>
    <m/>
    <m/>
    <n v="5"/>
    <x v="0"/>
    <m/>
    <x v="0"/>
    <s v="عظمية اسنان جلدية عينية قلب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2"/>
    <s v="No services available"/>
    <m/>
    <m/>
    <m/>
    <m/>
    <b v="1"/>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x v="0"/>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8cbe3f2-6526-4986-835f-ad26c1361007"/>
    <n v="73100089"/>
    <s v="78cbe3f2-6526-4986-835f-ad26c1361007"/>
    <d v="2021-01-20T11:38:21"/>
    <n v="25"/>
    <m/>
    <n v="-1"/>
    <m/>
    <m/>
    <s v="202101191358"/>
    <n v="695"/>
    <m/>
    <n v="569832"/>
  </r>
  <r>
    <s v="2021-01-20T10:59:15.458+03:00"/>
    <s v="2021-01-20T14:06:58.711+03:00"/>
    <m/>
    <s v="أحمد حاتم العمر"/>
    <s v="MRFS Partner"/>
    <s v="سيريا ريليف"/>
    <d v="2021-01-20T00:00:00"/>
    <x v="2"/>
    <x v="1"/>
    <x v="0"/>
    <n v="60"/>
    <x v="2"/>
    <x v="1"/>
    <x v="0"/>
    <x v="0"/>
    <x v="16"/>
    <x v="1"/>
    <x v="0"/>
    <x v="0"/>
    <n v="0"/>
    <n v="2"/>
    <n v="1"/>
    <s v="3"/>
    <n v="0"/>
    <s v="3"/>
    <n v="0"/>
    <n v="3"/>
    <n v="10"/>
    <n v="1"/>
    <n v="1"/>
    <n v="3"/>
    <x v="13"/>
    <x v="0"/>
    <n v="-1600"/>
    <s v="بيع وشراء أدوات منزلي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Anger Anxiety Econimic Problems sleeping"/>
    <m/>
    <b v="1"/>
    <b v="1"/>
    <m/>
    <b v="1"/>
    <b v="1"/>
    <m/>
    <m/>
    <m/>
    <b v="1"/>
    <m/>
    <m/>
    <m/>
    <m/>
    <m/>
    <m/>
    <m/>
    <m/>
    <s v="Elderly"/>
    <m/>
    <m/>
    <m/>
    <b v="1"/>
    <s v="واقع النزوح بالإضافة لوجود أمراض  (ضيق في التنفس )"/>
    <s v="Smoking Prayer"/>
    <m/>
    <m/>
    <m/>
    <b v="1"/>
    <m/>
    <m/>
    <b v="1"/>
    <m/>
    <m/>
    <m/>
    <m/>
    <s v="Stigma"/>
    <b v="1"/>
    <m/>
    <m/>
    <m/>
    <m/>
    <m/>
    <m/>
    <m/>
    <m/>
    <x v="1"/>
    <m/>
    <s v="All services are accessible"/>
    <m/>
    <m/>
    <m/>
    <m/>
    <m/>
    <b v="1"/>
    <m/>
    <m/>
    <x v="0"/>
    <s v="All services are accessible"/>
    <m/>
    <m/>
    <m/>
    <m/>
    <m/>
    <b v="1"/>
    <m/>
    <m/>
    <m/>
    <x v="1"/>
    <m/>
    <s v="Kidnapping Child labour Begging Early marriage Neglect Physical or psychological disabilities due to the war"/>
    <b v="1"/>
    <m/>
    <m/>
    <m/>
    <b v="1"/>
    <b v="1"/>
    <b v="1"/>
    <m/>
    <b v="1"/>
    <m/>
    <m/>
    <m/>
    <b v="1"/>
    <m/>
    <m/>
    <m/>
    <m/>
    <m/>
    <s v="تصليح سيارات"/>
    <s v="Parents"/>
    <m/>
    <m/>
    <m/>
    <m/>
    <b v="1"/>
    <m/>
    <m/>
    <m/>
    <m/>
    <m/>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x v="2"/>
    <x v="1"/>
    <x v="11"/>
    <m/>
    <m/>
    <m/>
    <m/>
    <m/>
    <m/>
    <m/>
    <m/>
    <b v="1"/>
    <m/>
    <x v="1"/>
    <m/>
    <m/>
    <x v="0"/>
    <m/>
    <m/>
    <x v="2"/>
    <m/>
    <s v="uuid:98d63f7e-a8bc-4dff-be69-547fe84ebb4a"/>
    <n v="73100331"/>
    <s v="98d63f7e-a8bc-4dff-be69-547fe84ebb4a"/>
    <d v="2021-01-20T11:42:18"/>
    <n v="26"/>
    <m/>
    <n v="-1"/>
    <m/>
    <m/>
    <s v="202101191358"/>
    <n v="11263"/>
    <s v="nsenumerator"/>
    <n v="569832"/>
  </r>
  <r>
    <s v="2021-01-20T12:50:50.255+03:00"/>
    <s v="2021-01-20T14:12:01.620+03:00"/>
    <m/>
    <s v="أحمد حاتم العمر"/>
    <s v="MRFS Partner"/>
    <s v="سيريا ريليف"/>
    <d v="2021-01-20T00:00:00"/>
    <x v="2"/>
    <x v="1"/>
    <x v="0"/>
    <n v="50"/>
    <x v="0"/>
    <x v="1"/>
    <x v="0"/>
    <x v="0"/>
    <x v="17"/>
    <x v="1"/>
    <x v="2"/>
    <x v="0"/>
    <n v="0"/>
    <n v="0"/>
    <n v="1"/>
    <s v="1"/>
    <n v="2"/>
    <s v="3"/>
    <n v="3"/>
    <n v="6"/>
    <n v="11"/>
    <n v="0"/>
    <n v="0"/>
    <n v="1"/>
    <x v="8"/>
    <x v="3"/>
    <n v="-1000"/>
    <s v="شخص من أفراد الأسرة يعمل في تركيا"/>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Sadness moodwings Econimic Anxiety Conflict within community"/>
    <m/>
    <b v="1"/>
    <b v="1"/>
    <b v="1"/>
    <b v="1"/>
    <b v="1"/>
    <m/>
    <m/>
    <m/>
    <m/>
    <b v="1"/>
    <m/>
    <m/>
    <m/>
    <m/>
    <m/>
    <m/>
    <m/>
    <s v="Adult Women Adult Men"/>
    <b v="1"/>
    <b v="1"/>
    <m/>
    <m/>
    <s v="بسبب المسؤولية الملقاة على عاتقهم"/>
    <s v="Prayer Speaking to a friend Speaking to a family member"/>
    <b v="1"/>
    <b v="1"/>
    <m/>
    <b v="1"/>
    <m/>
    <m/>
    <m/>
    <m/>
    <m/>
    <m/>
    <m/>
    <s v="Stigma"/>
    <b v="1"/>
    <m/>
    <m/>
    <m/>
    <m/>
    <m/>
    <m/>
    <m/>
    <m/>
    <x v="1"/>
    <m/>
    <s v="All services are accessible"/>
    <m/>
    <m/>
    <m/>
    <m/>
    <m/>
    <b v="1"/>
    <m/>
    <m/>
    <x v="0"/>
    <s v="All services are accessible"/>
    <m/>
    <m/>
    <m/>
    <m/>
    <m/>
    <b v="1"/>
    <m/>
    <m/>
    <m/>
    <x v="1"/>
    <m/>
    <s v="Early marriage Neglect School dropout Child labour"/>
    <m/>
    <m/>
    <m/>
    <b v="1"/>
    <b v="1"/>
    <m/>
    <b v="1"/>
    <m/>
    <b v="1"/>
    <m/>
    <m/>
    <m/>
    <m/>
    <m/>
    <m/>
    <m/>
    <m/>
    <m/>
    <s v="عند حداد تصليح سيارات ..."/>
    <s v="Parents Community/social workers"/>
    <m/>
    <m/>
    <m/>
    <m/>
    <b v="1"/>
    <m/>
    <m/>
    <b v="1"/>
    <m/>
    <m/>
    <m/>
    <m/>
    <m/>
    <m/>
    <s v="Sport activity Entertainement activities Awareness / educational activities / psychosocial support Painting / re-creational activity Hand crafts"/>
    <b v="1"/>
    <m/>
    <b v="1"/>
    <b v="1"/>
    <b v="1"/>
    <b v="1"/>
    <m/>
    <m/>
    <m/>
    <s v="Children separated from their parents Orphans living in the community"/>
    <b v="1"/>
    <m/>
    <b v="1"/>
    <m/>
    <m/>
    <m/>
    <m/>
    <x v="1"/>
    <x v="0"/>
    <x v="11"/>
    <m/>
    <m/>
    <m/>
    <m/>
    <m/>
    <m/>
    <m/>
    <m/>
    <b v="1"/>
    <m/>
    <x v="1"/>
    <m/>
    <m/>
    <x v="2"/>
    <m/>
    <m/>
    <x v="2"/>
    <m/>
    <s v="uuid:f74cf3f9-257e-4dfd-8f4d-df5fe2f04e95"/>
    <n v="73100333"/>
    <s v="f74cf3f9-257e-4dfd-8f4d-df5fe2f04e95"/>
    <d v="2021-01-20T11:42:19"/>
    <n v="27"/>
    <m/>
    <n v="-1"/>
    <m/>
    <m/>
    <s v="202101191358"/>
    <n v="4871"/>
    <s v="nsenumerator"/>
    <n v="569832"/>
  </r>
  <r>
    <s v="2021-01-20T13:31:08.941+03:00"/>
    <s v="2021-01-20T14:10:34.452+03:00"/>
    <m/>
    <s v="أحمد حاتم العمر"/>
    <s v="MRFS Partner"/>
    <s v="سيريا ريليف"/>
    <d v="2021-01-20T00:00:00"/>
    <x v="2"/>
    <x v="1"/>
    <x v="0"/>
    <n v="68"/>
    <x v="3"/>
    <x v="1"/>
    <x v="0"/>
    <x v="0"/>
    <x v="18"/>
    <x v="1"/>
    <x v="2"/>
    <x v="0"/>
    <n v="1"/>
    <n v="1"/>
    <n v="0"/>
    <s v="1"/>
    <n v="0"/>
    <s v="2"/>
    <n v="1"/>
    <n v="3"/>
    <n v="9"/>
    <n v="1"/>
    <n v="1"/>
    <n v="1"/>
    <x v="0"/>
    <x v="10"/>
    <n v="0"/>
    <s v="شخص من أفراد الأسرة يعمل في تركيا (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No problems"/>
    <m/>
    <m/>
    <m/>
    <m/>
    <m/>
    <m/>
    <m/>
    <m/>
    <m/>
    <m/>
    <m/>
    <m/>
    <m/>
    <m/>
    <m/>
    <b v="1"/>
    <m/>
    <m/>
    <m/>
    <m/>
    <m/>
    <m/>
    <m/>
    <m/>
    <m/>
    <m/>
    <m/>
    <m/>
    <m/>
    <m/>
    <m/>
    <m/>
    <m/>
    <m/>
    <m/>
    <m/>
    <s v="Stigma"/>
    <b v="1"/>
    <m/>
    <m/>
    <m/>
    <m/>
    <m/>
    <m/>
    <m/>
    <m/>
    <x v="2"/>
    <m/>
    <s v="All services are accessible"/>
    <m/>
    <m/>
    <m/>
    <m/>
    <m/>
    <b v="1"/>
    <m/>
    <m/>
    <x v="0"/>
    <s v="Skills building services Health services Educational services"/>
    <b v="1"/>
    <b v="1"/>
    <b v="1"/>
    <m/>
    <m/>
    <m/>
    <m/>
    <m/>
    <s v="due to cultural factors / Father or husband does not allow them"/>
    <x v="2"/>
    <s v="يتعارض مع العادات والتقاليد"/>
    <s v="School dropout Child labour Physical or psychological disabilities due to the war"/>
    <m/>
    <m/>
    <m/>
    <b v="1"/>
    <b v="1"/>
    <m/>
    <m/>
    <m/>
    <m/>
    <m/>
    <m/>
    <m/>
    <b v="1"/>
    <m/>
    <m/>
    <m/>
    <m/>
    <m/>
    <s v="الزراعة حدادة"/>
    <s v="Parents Siblings Doctor"/>
    <m/>
    <b v="1"/>
    <m/>
    <m/>
    <b v="1"/>
    <m/>
    <m/>
    <m/>
    <m/>
    <m/>
    <b v="1"/>
    <m/>
    <m/>
    <m/>
    <s v="Sport activity Quraan Painting / re-creational activity Awareness / educational activities / psychosocial support Entertainement activities"/>
    <b v="1"/>
    <b v="1"/>
    <m/>
    <b v="1"/>
    <b v="1"/>
    <b v="1"/>
    <m/>
    <m/>
    <m/>
    <s v="Children separated from their parents Orphans living in the community Child-headed households"/>
    <b v="1"/>
    <m/>
    <b v="1"/>
    <b v="1"/>
    <m/>
    <m/>
    <m/>
    <x v="1"/>
    <x v="0"/>
    <x v="3"/>
    <m/>
    <b v="1"/>
    <m/>
    <m/>
    <m/>
    <m/>
    <m/>
    <m/>
    <m/>
    <m/>
    <x v="1"/>
    <m/>
    <m/>
    <x v="2"/>
    <m/>
    <m/>
    <x v="2"/>
    <m/>
    <s v="uuid:19d0d35f-8150-4567-bd12-f895f26229dc"/>
    <n v="73100337"/>
    <s v="19d0d35f-8150-4567-bd12-f895f26229dc"/>
    <d v="2021-01-20T11:42:20"/>
    <n v="28"/>
    <m/>
    <n v="-1"/>
    <m/>
    <m/>
    <s v="202101191358"/>
    <n v="2366"/>
    <s v="nsenumerator"/>
    <n v="569832"/>
  </r>
  <r>
    <s v="2021-01-20T11:48:41.943+02:00"/>
    <s v="2021-01-20T14:41:27.336+02:00"/>
    <m/>
    <s v="عبيد الاحمد"/>
    <s v="MRFS Partner"/>
    <s v="سوريا ريليف"/>
    <d v="2021-01-20T00:00:00"/>
    <x v="2"/>
    <x v="1"/>
    <x v="0"/>
    <n v="59"/>
    <x v="2"/>
    <x v="1"/>
    <x v="0"/>
    <x v="1"/>
    <x v="1"/>
    <x v="1"/>
    <x v="0"/>
    <x v="0"/>
    <n v="0"/>
    <n v="1"/>
    <n v="1"/>
    <s v="2"/>
    <n v="4"/>
    <s v="6"/>
    <n v="0"/>
    <n v="6"/>
    <n v="9"/>
    <n v="0"/>
    <n v="0"/>
    <n v="1"/>
    <x v="8"/>
    <x v="3"/>
    <n v="-1000"/>
    <s v="مزارع"/>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Anger Family conflict Problems sleeping"/>
    <m/>
    <b v="1"/>
    <m/>
    <m/>
    <b v="1"/>
    <m/>
    <b v="1"/>
    <m/>
    <m/>
    <b v="1"/>
    <m/>
    <m/>
    <m/>
    <m/>
    <m/>
    <m/>
    <m/>
    <m/>
    <s v="Adult Men"/>
    <m/>
    <b v="1"/>
    <m/>
    <m/>
    <s v="صعوبات ماديه"/>
    <s v="Violence Smoking Speaking to a family member Withdrawal/Isolation"/>
    <b v="1"/>
    <m/>
    <m/>
    <m/>
    <m/>
    <b v="1"/>
    <b v="1"/>
    <m/>
    <b v="1"/>
    <m/>
    <m/>
    <s v="Stigma Lack of awareness of the services"/>
    <b v="1"/>
    <m/>
    <m/>
    <m/>
    <b v="1"/>
    <m/>
    <m/>
    <m/>
    <m/>
    <x v="1"/>
    <m/>
    <s v="All services are accessible"/>
    <m/>
    <m/>
    <m/>
    <m/>
    <m/>
    <b v="1"/>
    <m/>
    <m/>
    <x v="0"/>
    <s v="All services are accessible"/>
    <m/>
    <m/>
    <m/>
    <m/>
    <m/>
    <b v="1"/>
    <m/>
    <m/>
    <m/>
    <x v="1"/>
    <m/>
    <s v="Child labour Being orphaned or losing care Physical or psychological disabilities due to the war"/>
    <m/>
    <m/>
    <m/>
    <m/>
    <b v="1"/>
    <m/>
    <m/>
    <m/>
    <m/>
    <m/>
    <b v="1"/>
    <m/>
    <b v="1"/>
    <m/>
    <m/>
    <m/>
    <m/>
    <m/>
    <s v="حداده . سمانه . تصليح سيارات"/>
    <s v="Doctor Parents Neighbours School teachers"/>
    <m/>
    <m/>
    <b v="1"/>
    <b v="1"/>
    <b v="1"/>
    <m/>
    <m/>
    <m/>
    <m/>
    <m/>
    <b v="1"/>
    <m/>
    <m/>
    <m/>
    <s v="Sport activity Quraan Painting / re-creational activity Awareness / educational activities / psychosocial support Entertainement activities"/>
    <b v="1"/>
    <b v="1"/>
    <m/>
    <b v="1"/>
    <b v="1"/>
    <b v="1"/>
    <m/>
    <m/>
    <m/>
    <s v="Children separated from their parents Orphans living in the community"/>
    <b v="1"/>
    <m/>
    <b v="1"/>
    <m/>
    <m/>
    <m/>
    <m/>
    <x v="1"/>
    <x v="0"/>
    <x v="1"/>
    <m/>
    <b v="1"/>
    <b v="1"/>
    <m/>
    <m/>
    <m/>
    <m/>
    <m/>
    <m/>
    <m/>
    <x v="1"/>
    <m/>
    <m/>
    <x v="0"/>
    <m/>
    <m/>
    <x v="2"/>
    <m/>
    <s v="uuid:5e813ab4-f804-4a6a-9912-64d0f18d137f"/>
    <n v="73100400"/>
    <s v="5e813ab4-f804-4a6a-9912-64d0f18d137f"/>
    <d v="2021-01-20T11:42:56"/>
    <n v="29"/>
    <m/>
    <n v="-1"/>
    <m/>
    <m/>
    <s v="202101191358"/>
    <n v="10366"/>
    <s v="nsenumerator"/>
    <n v="569832"/>
  </r>
  <r>
    <s v="2021-01-20T14:01:42.869+02:00"/>
    <s v="2021-01-20T14:41:45.266+02:00"/>
    <m/>
    <s v="عبيد الاحمد"/>
    <s v="MRFS Partner"/>
    <s v="سوريا ريليف"/>
    <d v="2021-01-20T00:00:00"/>
    <x v="2"/>
    <x v="1"/>
    <x v="0"/>
    <n v="49"/>
    <x v="0"/>
    <x v="1"/>
    <x v="0"/>
    <x v="1"/>
    <x v="1"/>
    <x v="1"/>
    <x v="0"/>
    <x v="0"/>
    <n v="0"/>
    <n v="0"/>
    <n v="1"/>
    <s v="1"/>
    <n v="1"/>
    <s v="2"/>
    <n v="2"/>
    <n v="4"/>
    <n v="11"/>
    <n v="1"/>
    <n v="1"/>
    <n v="2"/>
    <x v="13"/>
    <x v="11"/>
    <n v="-800"/>
    <s v="موظفين"/>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moodwings Problems sleeping Sadness"/>
    <m/>
    <b v="1"/>
    <b v="1"/>
    <b v="1"/>
    <m/>
    <m/>
    <m/>
    <m/>
    <m/>
    <b v="1"/>
    <m/>
    <m/>
    <m/>
    <m/>
    <m/>
    <m/>
    <m/>
    <m/>
    <s v="Elderly"/>
    <m/>
    <m/>
    <m/>
    <b v="1"/>
    <s v="بسبب الضغوط النفسية والتقدم بالعمر"/>
    <s v="Violence Speaking to a family member Speaking to a friend Withdrawal/Isolation"/>
    <b v="1"/>
    <b v="1"/>
    <m/>
    <m/>
    <m/>
    <b v="1"/>
    <m/>
    <m/>
    <b v="1"/>
    <m/>
    <m/>
    <s v="Stigma Lack of awareness of the services"/>
    <b v="1"/>
    <m/>
    <m/>
    <m/>
    <b v="1"/>
    <m/>
    <m/>
    <m/>
    <m/>
    <x v="1"/>
    <m/>
    <s v="All services are accessible"/>
    <m/>
    <m/>
    <m/>
    <m/>
    <m/>
    <b v="1"/>
    <m/>
    <m/>
    <x v="0"/>
    <s v="Health services"/>
    <b v="1"/>
    <m/>
    <m/>
    <m/>
    <m/>
    <m/>
    <m/>
    <m/>
    <s v="due to cultural factors / Father or husband does not allow them"/>
    <x v="1"/>
    <m/>
    <s v="Child labour School dropout Hired by armed groups Being orphaned or losing care Physical or psychological disabilities due to the war"/>
    <m/>
    <b v="1"/>
    <m/>
    <b v="1"/>
    <b v="1"/>
    <m/>
    <m/>
    <m/>
    <m/>
    <m/>
    <b v="1"/>
    <m/>
    <b v="1"/>
    <m/>
    <m/>
    <m/>
    <m/>
    <m/>
    <s v="تصليح سيارات"/>
    <s v="Parents School teachers Community/social workers Doctor"/>
    <m/>
    <m/>
    <m/>
    <b v="1"/>
    <b v="1"/>
    <m/>
    <m/>
    <b v="1"/>
    <m/>
    <m/>
    <b v="1"/>
    <m/>
    <m/>
    <m/>
    <s v="Sport activity Quraan Entertainement activities Awareness / educational activities / psychosocial support"/>
    <b v="1"/>
    <b v="1"/>
    <m/>
    <m/>
    <b v="1"/>
    <b v="1"/>
    <m/>
    <m/>
    <m/>
    <s v="Children separated from their parents Orphans living in the community Children who have been associated with fighting forces"/>
    <b v="1"/>
    <m/>
    <b v="1"/>
    <m/>
    <b v="1"/>
    <m/>
    <m/>
    <x v="1"/>
    <x v="0"/>
    <x v="11"/>
    <m/>
    <m/>
    <m/>
    <m/>
    <m/>
    <m/>
    <m/>
    <m/>
    <b v="1"/>
    <m/>
    <x v="1"/>
    <m/>
    <m/>
    <x v="2"/>
    <m/>
    <m/>
    <x v="2"/>
    <m/>
    <s v="uuid:8a67708b-cce8-44e7-8ae2-79cf080ea620"/>
    <n v="73100403"/>
    <s v="8a67708b-cce8-44e7-8ae2-79cf080ea620"/>
    <d v="2021-01-20T11:42:56"/>
    <n v="30"/>
    <m/>
    <n v="-1"/>
    <m/>
    <m/>
    <s v="202101191358"/>
    <n v="2403"/>
    <s v="nsenumerator"/>
    <n v="569832"/>
  </r>
  <r>
    <s v="2021-01-20T13:27:11.097+02:00"/>
    <s v="2021-01-20T13:58:53.299+02:00"/>
    <s v="0.0220162268524291"/>
    <s v="سارة عكش"/>
    <s v="MRFS Partner"/>
    <s v="SEMA"/>
    <d v="2021-01-20T00:00:00"/>
    <x v="0"/>
    <x v="0"/>
    <x v="0"/>
    <n v="27"/>
    <x v="1"/>
    <x v="0"/>
    <x v="0"/>
    <x v="0"/>
    <x v="0"/>
    <x v="0"/>
    <x v="0"/>
    <x v="0"/>
    <n v="0"/>
    <n v="0"/>
    <n v="1"/>
    <s v="1"/>
    <n v="5"/>
    <s v="6"/>
    <n v="0"/>
    <n v="6"/>
    <n v="8"/>
    <n v="0"/>
    <n v="0"/>
    <n v="1"/>
    <x v="0"/>
    <x v="1"/>
    <n v="-850"/>
    <s v="العمل في حصاد المزروعات"/>
    <m/>
    <s v="Primary health care facility"/>
    <m/>
    <b v="1"/>
    <m/>
    <m/>
    <m/>
    <m/>
    <m/>
    <m/>
    <n v="10"/>
    <x v="0"/>
    <m/>
    <x v="0"/>
    <s v="Do not know"/>
    <s v="Some types of medicines are not available in the market Inaccessible due to cost"/>
    <b v="1"/>
    <m/>
    <m/>
    <b v="1"/>
    <m/>
    <m/>
    <m/>
    <m/>
    <m/>
    <m/>
    <m/>
    <x v="2"/>
    <x v="1"/>
    <m/>
    <x v="1"/>
    <m/>
    <x v="2"/>
    <x v="1"/>
    <m/>
    <x v="1"/>
    <x v="2"/>
    <m/>
    <m/>
    <m/>
    <m/>
    <m/>
    <m/>
    <m/>
    <m/>
    <m/>
    <m/>
    <m/>
    <s v="Pediatric medicine Antibiotic"/>
    <m/>
    <b v="1"/>
    <m/>
    <b v="1"/>
    <m/>
    <m/>
    <m/>
    <m/>
    <x v="0"/>
    <m/>
    <m/>
    <m/>
    <m/>
    <m/>
    <m/>
    <m/>
    <m/>
    <m/>
    <s v="Hospital for normal delivery Hospital for surgery/ C-section"/>
    <m/>
    <m/>
    <m/>
    <m/>
    <m/>
    <b v="1"/>
    <b v="1"/>
    <m/>
    <m/>
    <m/>
    <m/>
    <x v="1"/>
    <m/>
    <m/>
    <m/>
    <m/>
    <m/>
    <m/>
    <m/>
    <m/>
    <m/>
    <m/>
    <m/>
    <x v="0"/>
    <x v="0"/>
    <x v="0"/>
    <m/>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x v="5"/>
    <x v="2"/>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x v="0"/>
    <x v="0"/>
    <m/>
    <s v="High food prices/no money to buy"/>
    <m/>
    <b v="1"/>
    <m/>
    <m/>
    <m/>
    <m/>
    <m/>
    <m/>
    <x v="0"/>
    <m/>
    <x v="0"/>
    <s v="High food prices/no money to buy"/>
    <b v="1"/>
    <m/>
    <m/>
    <m/>
    <m/>
    <m/>
    <x v="0"/>
    <x v="2"/>
    <x v="1"/>
    <m/>
    <m/>
    <s v="0"/>
    <s v="1"/>
    <x v="0"/>
    <x v="0"/>
    <x v="0"/>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9e5b40c-6baa-4f47-8447-a0fd7808a64a"/>
    <n v="73100561"/>
    <s v="89e5b40c-6baa-4f47-8447-a0fd7808a64a"/>
    <d v="2021-01-20T11:44:59"/>
    <n v="31"/>
    <m/>
    <n v="-1"/>
    <m/>
    <m/>
    <s v="202101191358"/>
    <n v="1902"/>
    <m/>
    <n v="569832"/>
  </r>
  <r>
    <s v="2021-01-20T13:58:54.464+02:00"/>
    <s v="2021-01-20T14:21:48.712+02:00"/>
    <s v="0.01590564814978279"/>
    <s v="سارة عكش"/>
    <s v="MRFS Partner"/>
    <s v="SEMA"/>
    <d v="2021-01-20T00:00:00"/>
    <x v="0"/>
    <x v="0"/>
    <x v="0"/>
    <n v="25"/>
    <x v="1"/>
    <x v="0"/>
    <x v="0"/>
    <x v="0"/>
    <x v="19"/>
    <x v="0"/>
    <x v="0"/>
    <x v="0"/>
    <n v="0"/>
    <n v="2"/>
    <n v="2"/>
    <s v="4"/>
    <n v="0"/>
    <s v="4"/>
    <n v="0"/>
    <n v="4"/>
    <n v="6"/>
    <n v="0"/>
    <n v="0"/>
    <n v="1"/>
    <x v="3"/>
    <x v="5"/>
    <n v="-500"/>
    <s v="سوبر ماركت صغير"/>
    <m/>
    <s v="Hospital"/>
    <b v="1"/>
    <m/>
    <m/>
    <m/>
    <m/>
    <m/>
    <m/>
    <m/>
    <n v="15"/>
    <x v="0"/>
    <m/>
    <x v="0"/>
    <s v="Do not know"/>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Hospital for surgery/ C-section"/>
    <m/>
    <m/>
    <m/>
    <m/>
    <m/>
    <b v="1"/>
    <b v="1"/>
    <m/>
    <m/>
    <m/>
    <m/>
    <x v="1"/>
    <m/>
    <m/>
    <m/>
    <m/>
    <m/>
    <m/>
    <m/>
    <m/>
    <m/>
    <m/>
    <m/>
    <x v="0"/>
    <x v="0"/>
    <x v="0"/>
    <m/>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x v="0"/>
    <x v="0"/>
    <s v="Cereals or tubers (maize, porridge, rice, pasta, bread, rice, bulger, frikeh, kaak, pasta, indomy (noodles), manakish, thick grain-based porridge, potatoes, etc) Meat, Poultry, Offal (beef, goat, lamb, poultry), etc) Oil/Fat (oils, fats, butter, ghee etc)"/>
    <b v="1"/>
    <m/>
    <m/>
    <m/>
    <b v="1"/>
    <m/>
    <m/>
    <m/>
    <m/>
    <b v="1"/>
    <m/>
    <n v="3"/>
    <x v="2"/>
    <x v="0"/>
    <m/>
    <s v="High food prices/no money to buy"/>
    <m/>
    <b v="1"/>
    <m/>
    <m/>
    <m/>
    <m/>
    <m/>
    <m/>
    <x v="0"/>
    <m/>
    <x v="0"/>
    <s v="High food prices/no money to buy"/>
    <b v="1"/>
    <m/>
    <m/>
    <m/>
    <m/>
    <m/>
    <x v="0"/>
    <x v="0"/>
    <x v="1"/>
    <m/>
    <m/>
    <s v="2"/>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92610e5-cd70-45b5-a636-cbddc493dcf6"/>
    <n v="73100562"/>
    <s v="792610e5-cd70-45b5-a636-cbddc493dcf6"/>
    <d v="2021-01-20T11:44:59"/>
    <n v="32"/>
    <m/>
    <n v="-1"/>
    <m/>
    <m/>
    <s v="202101191358"/>
    <n v="1374"/>
    <m/>
    <n v="569832"/>
  </r>
  <r>
    <s v="2021-01-20T14:21:50.545+02:00"/>
    <s v="2021-01-20T14:36:20.575+02:00"/>
    <s v="0.010069791667774552"/>
    <s v="سارة عكش"/>
    <s v="MRFS Partner"/>
    <s v="SEMA"/>
    <d v="2021-01-20T00:00:00"/>
    <x v="0"/>
    <x v="0"/>
    <x v="0"/>
    <n v="45"/>
    <x v="0"/>
    <x v="1"/>
    <x v="0"/>
    <x v="0"/>
    <x v="20"/>
    <x v="2"/>
    <x v="0"/>
    <x v="0"/>
    <n v="0"/>
    <n v="0"/>
    <n v="2"/>
    <s v="2"/>
    <n v="1"/>
    <s v="3"/>
    <n v="2"/>
    <n v="5"/>
    <n v="8"/>
    <n v="0"/>
    <n v="0"/>
    <n v="1"/>
    <x v="0"/>
    <x v="0"/>
    <n v="-600"/>
    <s v="الاب يعمل موظف ( حارس )"/>
    <m/>
    <s v="Hospital"/>
    <b v="1"/>
    <m/>
    <m/>
    <m/>
    <m/>
    <m/>
    <m/>
    <m/>
    <n v="5"/>
    <x v="0"/>
    <m/>
    <x v="0"/>
    <s v="عيادة داخلية، عيادة اسنان ...عظمية وجلدية"/>
    <s v="Most types of medicines are not available in the market Inaccessible due to cost"/>
    <m/>
    <b v="1"/>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
    <b v="1"/>
    <b v="1"/>
    <m/>
    <m/>
    <m/>
    <m/>
    <m/>
    <m/>
    <b v="1"/>
    <m/>
    <b v="1"/>
    <n v="4"/>
    <x v="0"/>
    <x v="0"/>
    <m/>
    <s v="High food prices/no money to buy"/>
    <m/>
    <b v="1"/>
    <m/>
    <m/>
    <m/>
    <m/>
    <m/>
    <m/>
    <x v="0"/>
    <m/>
    <x v="0"/>
    <s v="High food prices/no money to buy"/>
    <b v="1"/>
    <m/>
    <m/>
    <m/>
    <m/>
    <m/>
    <x v="0"/>
    <x v="2"/>
    <x v="1"/>
    <m/>
    <m/>
    <s v="0"/>
    <s v="0"/>
    <x v="2"/>
    <x v="1"/>
    <x v="1"/>
    <x v="3"/>
    <x v="2"/>
    <s v="Financial issues"/>
    <m/>
    <b v="1"/>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82a14f0-9b6d-4f75-ab8b-b76a7f6d0654"/>
    <n v="73100565"/>
    <s v="a82a14f0-9b6d-4f75-ab8b-b76a7f6d0654"/>
    <d v="2021-01-20T11:45:01"/>
    <n v="33"/>
    <m/>
    <n v="-1"/>
    <m/>
    <m/>
    <s v="202101191358"/>
    <n v="870"/>
    <m/>
    <n v="569832"/>
  </r>
  <r>
    <s v="2021-01-20T14:33:05.195+03:00"/>
    <s v="2021-01-20T15:04:23.057+03:00"/>
    <s v="0.021734513888077345"/>
    <s v="ابتسام معمو"/>
    <s v="MRFS Partner"/>
    <s v="SEMA"/>
    <d v="2021-01-20T00:00:00"/>
    <x v="0"/>
    <x v="0"/>
    <x v="0"/>
    <n v="33"/>
    <x v="0"/>
    <x v="1"/>
    <x v="0"/>
    <x v="0"/>
    <x v="21"/>
    <x v="2"/>
    <x v="2"/>
    <x v="0"/>
    <n v="0"/>
    <n v="1"/>
    <n v="1"/>
    <s v="2"/>
    <n v="1"/>
    <s v="3"/>
    <n v="1"/>
    <n v="4"/>
    <n v="6"/>
    <n v="1"/>
    <n v="0"/>
    <n v="1"/>
    <x v="14"/>
    <x v="8"/>
    <n v="1950"/>
    <s v="حارس"/>
    <m/>
    <s v="Hospital Primary health care facility"/>
    <b v="1"/>
    <b v="1"/>
    <m/>
    <m/>
    <m/>
    <m/>
    <m/>
    <m/>
    <n v="15"/>
    <x v="0"/>
    <m/>
    <x v="2"/>
    <s v="اسنان قلبية جلدية عينية عظم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
    <b v="1"/>
    <m/>
    <b v="1"/>
    <m/>
    <m/>
    <m/>
    <b v="1"/>
    <m/>
    <b v="1"/>
    <m/>
    <b v="1"/>
    <n v="5"/>
    <x v="0"/>
    <x v="0"/>
    <m/>
    <s v="High food prices/no money to buy"/>
    <m/>
    <b v="1"/>
    <m/>
    <m/>
    <m/>
    <m/>
    <m/>
    <m/>
    <x v="0"/>
    <m/>
    <x v="0"/>
    <s v="High food prices/no money to buy"/>
    <b v="1"/>
    <m/>
    <m/>
    <m/>
    <m/>
    <m/>
    <x v="2"/>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c353e8f-5621-4b63-95d6-6e02fc5293a4"/>
    <n v="73101874"/>
    <s v="6c353e8f-5621-4b63-95d6-6e02fc5293a4"/>
    <d v="2021-01-20T12:04:35"/>
    <n v="34"/>
    <m/>
    <n v="-1"/>
    <m/>
    <m/>
    <s v="202101191358"/>
    <n v="1878"/>
    <m/>
    <n v="569832"/>
  </r>
  <r>
    <s v="2021-01-20T15:04:25.198+03:00"/>
    <s v="2021-01-20T15:09:02.185+03:00"/>
    <s v="0.003205868059012573"/>
    <s v="ابتسام معمو"/>
    <s v="MRFS Partner"/>
    <s v="SEMA"/>
    <d v="2021-01-20T00:00:00"/>
    <x v="0"/>
    <x v="0"/>
    <x v="0"/>
    <n v="30"/>
    <x v="1"/>
    <x v="1"/>
    <x v="0"/>
    <x v="0"/>
    <x v="22"/>
    <x v="2"/>
    <x v="0"/>
    <x v="0"/>
    <n v="0"/>
    <n v="0"/>
    <n v="1"/>
    <s v="1"/>
    <n v="2"/>
    <s v="3"/>
    <n v="1"/>
    <n v="4"/>
    <n v="6"/>
    <n v="0"/>
    <n v="0"/>
    <n v="1"/>
    <x v="11"/>
    <x v="10"/>
    <n v="985"/>
    <s v="عامل"/>
    <m/>
    <s v="Primary health care facility"/>
    <m/>
    <b v="1"/>
    <m/>
    <m/>
    <m/>
    <m/>
    <m/>
    <m/>
    <n v="20"/>
    <x v="0"/>
    <m/>
    <x v="2"/>
    <s v="اسنان جلدية عينية"/>
    <s v="Most types of medicines are not available in the market Inaccessible due to cost"/>
    <m/>
    <b v="1"/>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
    <b v="1"/>
    <m/>
    <m/>
    <m/>
    <m/>
    <m/>
    <m/>
    <x v="0"/>
    <m/>
    <x v="0"/>
    <s v="High food prices/no money to buy"/>
    <b v="1"/>
    <m/>
    <m/>
    <m/>
    <m/>
    <m/>
    <x v="2"/>
    <x v="0"/>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751e74c-19d3-4889-a62f-3c17981603ab"/>
    <n v="73102150"/>
    <s v="c751e74c-19d3-4889-a62f-3c17981603ab"/>
    <d v="2021-01-20T12:09:15"/>
    <n v="35"/>
    <m/>
    <n v="-1"/>
    <m/>
    <m/>
    <s v="202101191358"/>
    <n v="277"/>
    <m/>
    <n v="569832"/>
  </r>
  <r>
    <s v="2021-01-20T15:09:04.505+03:00"/>
    <s v="2021-01-20T15:17:12.489+03:00"/>
    <s v="0.0056479629638488404"/>
    <s v="ابتسام معمو"/>
    <s v="MRFS Partner"/>
    <s v="SEMA"/>
    <d v="2021-01-20T00:00:00"/>
    <x v="0"/>
    <x v="0"/>
    <x v="0"/>
    <n v="42"/>
    <x v="0"/>
    <x v="0"/>
    <x v="0"/>
    <x v="0"/>
    <x v="23"/>
    <x v="2"/>
    <x v="0"/>
    <x v="0"/>
    <n v="0"/>
    <n v="0"/>
    <n v="1"/>
    <s v="1"/>
    <n v="2"/>
    <s v="3"/>
    <n v="1"/>
    <n v="4"/>
    <n v="6"/>
    <n v="0"/>
    <n v="0"/>
    <n v="0"/>
    <x v="9"/>
    <x v="12"/>
    <n v="2480"/>
    <s v="بياع خضرة"/>
    <m/>
    <s v="Hospital"/>
    <b v="1"/>
    <m/>
    <m/>
    <m/>
    <m/>
    <m/>
    <m/>
    <m/>
    <n v="20"/>
    <x v="0"/>
    <m/>
    <x v="2"/>
    <s v="قلبية جلدية عين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
    <b v="1"/>
    <m/>
    <b v="1"/>
    <m/>
    <m/>
    <m/>
    <b v="1"/>
    <m/>
    <m/>
    <b v="1"/>
    <b v="1"/>
    <n v="5"/>
    <x v="0"/>
    <x v="0"/>
    <m/>
    <s v="High food prices/no money to buy"/>
    <m/>
    <b v="1"/>
    <m/>
    <m/>
    <m/>
    <m/>
    <m/>
    <m/>
    <x v="3"/>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ef747c92-c0f2-4ad0-ad82-204f7d197dbc"/>
    <n v="73105661"/>
    <s v="ef747c92-c0f2-4ad0-ad82-204f7d197dbc"/>
    <d v="2021-01-20T12:23:33"/>
    <n v="36"/>
    <m/>
    <n v="-1"/>
    <m/>
    <m/>
    <s v="202101191358"/>
    <n v="488"/>
    <m/>
    <n v="569832"/>
  </r>
  <r>
    <s v="2021-01-20T14:36:22.998+02:00"/>
    <s v="2021-01-20T15:01:27.978+02:00"/>
    <s v="0.017418749997887062"/>
    <s v="سارة عكش"/>
    <s v="MRFS Partner"/>
    <s v="SEMA"/>
    <d v="2021-01-20T00:00:00"/>
    <x v="0"/>
    <x v="0"/>
    <x v="0"/>
    <n v="26"/>
    <x v="1"/>
    <x v="1"/>
    <x v="0"/>
    <x v="0"/>
    <x v="24"/>
    <x v="2"/>
    <x v="1"/>
    <x v="1"/>
    <m/>
    <m/>
    <m/>
    <m/>
    <m/>
    <m/>
    <m/>
    <m/>
    <n v="4"/>
    <n v="1"/>
    <m/>
    <n v="1"/>
    <x v="13"/>
    <x v="10"/>
    <n v="-1000"/>
    <s v="الابن يعمل موظف"/>
    <m/>
    <s v="Primary health care facility"/>
    <m/>
    <b v="1"/>
    <m/>
    <m/>
    <m/>
    <m/>
    <m/>
    <m/>
    <n v="5"/>
    <x v="0"/>
    <m/>
    <x v="0"/>
    <s v="تحاليل طبية ، اسعافات اولية ، عينية"/>
    <s v="Most types of medicines are not available in the market Inaccessible due to cost"/>
    <m/>
    <b v="1"/>
    <m/>
    <b v="1"/>
    <m/>
    <m/>
    <m/>
    <m/>
    <m/>
    <m/>
    <m/>
    <x v="0"/>
    <x v="2"/>
    <m/>
    <x v="2"/>
    <m/>
    <x v="0"/>
    <x v="0"/>
    <m/>
    <x v="0"/>
    <x v="0"/>
    <m/>
    <m/>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2"/>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879c7cc-d799-40e7-8214-b2c75bfff2ed"/>
    <n v="73105673"/>
    <s v="b879c7cc-d799-40e7-8214-b2c75bfff2ed"/>
    <d v="2021-01-20T12:23:46"/>
    <n v="37"/>
    <m/>
    <n v="-1"/>
    <m/>
    <m/>
    <s v="202101191358"/>
    <n v="1505"/>
    <m/>
    <n v="569832"/>
  </r>
  <r>
    <s v="2021-01-20T15:01:31.001+02:00"/>
    <s v="2021-01-20T15:21:11.811+02:00"/>
    <s v="0.013666782408108702"/>
    <s v="سارة عكش"/>
    <s v="MRFS Partner"/>
    <s v="SEMA"/>
    <d v="2021-01-20T00:00:00"/>
    <x v="0"/>
    <x v="0"/>
    <x v="0"/>
    <n v="55"/>
    <x v="2"/>
    <x v="1"/>
    <x v="0"/>
    <x v="0"/>
    <x v="25"/>
    <x v="0"/>
    <x v="0"/>
    <x v="0"/>
    <n v="0"/>
    <n v="1"/>
    <n v="2"/>
    <s v="3"/>
    <n v="0"/>
    <s v="3"/>
    <n v="0"/>
    <n v="3"/>
    <n v="7"/>
    <n v="2"/>
    <n v="0"/>
    <n v="2"/>
    <x v="8"/>
    <x v="4"/>
    <n v="-900"/>
    <s v="اعمال حرة"/>
    <m/>
    <s v="Primary health care facility"/>
    <m/>
    <b v="1"/>
    <m/>
    <m/>
    <m/>
    <m/>
    <m/>
    <m/>
    <n v="10"/>
    <x v="0"/>
    <m/>
    <x v="0"/>
    <s v="التصوير الشعاعي- التحاليل الطبية - قلة الادوية المجانية - العظمية"/>
    <s v="Most types of medicines are not available in the market Inaccessible due to cost"/>
    <m/>
    <b v="1"/>
    <m/>
    <b v="1"/>
    <m/>
    <m/>
    <m/>
    <m/>
    <m/>
    <m/>
    <m/>
    <x v="0"/>
    <x v="0"/>
    <s v="تم الحديث عن كيفية الوقاية من الكورونا والنظافة الشخصية وصحة الاطفال"/>
    <x v="0"/>
    <m/>
    <x v="2"/>
    <x v="1"/>
    <m/>
    <x v="1"/>
    <x v="1"/>
    <s v="Inaccessible due to cost"/>
    <m/>
    <m/>
    <m/>
    <b v="1"/>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x v="0"/>
    <x v="0"/>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x v="0"/>
    <x v="0"/>
    <m/>
    <s v="High food prices/no money to buy Child will not eat certain foods"/>
    <m/>
    <b v="1"/>
    <m/>
    <m/>
    <m/>
    <b v="1"/>
    <m/>
    <m/>
    <x v="0"/>
    <m/>
    <x v="0"/>
    <s v="High food prices/no money to buy"/>
    <b v="1"/>
    <m/>
    <m/>
    <m/>
    <m/>
    <m/>
    <x v="0"/>
    <x v="2"/>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21897e9e-4334-44e4-8359-fcc3ab879849"/>
    <n v="73105675"/>
    <s v="21897e9e-4334-44e4-8359-fcc3ab879849"/>
    <d v="2021-01-20T12:23:47"/>
    <n v="38"/>
    <m/>
    <n v="-1"/>
    <m/>
    <m/>
    <s v="202101191358"/>
    <n v="1180"/>
    <m/>
    <n v="569832"/>
  </r>
  <r>
    <s v="2021-01-20T10:42:32.515+03:00"/>
    <s v="2021-01-20T11:13:30.810+03:00"/>
    <m/>
    <s v="محمد شيخ حسين"/>
    <s v="MRFS"/>
    <m/>
    <d v="2021-01-20T00:00:00"/>
    <x v="3"/>
    <x v="2"/>
    <x v="0"/>
    <n v="55"/>
    <x v="2"/>
    <x v="1"/>
    <x v="0"/>
    <x v="1"/>
    <x v="1"/>
    <x v="2"/>
    <x v="0"/>
    <x v="0"/>
    <n v="0"/>
    <n v="0"/>
    <n v="0"/>
    <s v="0"/>
    <n v="0"/>
    <s v="0"/>
    <n v="1"/>
    <n v="1"/>
    <n v="3"/>
    <n v="2"/>
    <n v="0"/>
    <n v="1"/>
    <x v="0"/>
    <x v="5"/>
    <n v="-800"/>
    <s v="سائق تكسي"/>
    <m/>
    <s v="Hospital Primary health care facility"/>
    <b v="1"/>
    <b v="1"/>
    <m/>
    <m/>
    <m/>
    <m/>
    <m/>
    <m/>
    <n v="15"/>
    <x v="0"/>
    <m/>
    <x v="0"/>
    <s v="Do not know"/>
    <s v="Some types of medicines are not available in the market Inaccessible due to cost"/>
    <b v="1"/>
    <m/>
    <m/>
    <b v="1"/>
    <m/>
    <m/>
    <m/>
    <m/>
    <m/>
    <m/>
    <m/>
    <x v="0"/>
    <x v="0"/>
    <s v="توعية عن كورونا"/>
    <x v="2"/>
    <m/>
    <x v="2"/>
    <x v="2"/>
    <s v="Self-treated at home or brought medicine from pharmacy"/>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arket is too far Market is not safe"/>
    <m/>
    <b v="1"/>
    <b v="1"/>
    <b v="1"/>
    <m/>
    <m/>
    <m/>
    <m/>
    <x v="0"/>
    <m/>
    <x v="2"/>
    <m/>
    <m/>
    <m/>
    <m/>
    <m/>
    <m/>
    <m/>
    <x v="1"/>
    <x v="1"/>
    <x v="1"/>
    <m/>
    <m/>
    <s v="0"/>
    <s v="0"/>
    <x v="0"/>
    <x v="2"/>
    <x v="0"/>
    <x v="1"/>
    <x v="1"/>
    <m/>
    <m/>
    <m/>
    <m/>
    <m/>
    <m/>
    <m/>
    <m/>
    <m/>
    <x v="1"/>
    <x v="0"/>
    <s v="Fear Anger Sadness moodwings Econimic Family conflict Anxiety Changes in Appetite Hopelessness Problems sleeping Conflict within community Inability to carry out work or daily tasks"/>
    <b v="1"/>
    <b v="1"/>
    <b v="1"/>
    <b v="1"/>
    <b v="1"/>
    <b v="1"/>
    <b v="1"/>
    <b v="1"/>
    <b v="1"/>
    <b v="1"/>
    <b v="1"/>
    <b v="1"/>
    <m/>
    <m/>
    <m/>
    <m/>
    <m/>
    <m/>
    <s v="Children"/>
    <m/>
    <m/>
    <b v="1"/>
    <m/>
    <s v="لأنهم يتأثرو كثيرا بالحرب"/>
    <s v="Prayer Has professional consultation"/>
    <m/>
    <m/>
    <m/>
    <b v="1"/>
    <b v="1"/>
    <m/>
    <m/>
    <m/>
    <m/>
    <m/>
    <m/>
    <s v="Stigma Lack of awareness of the services"/>
    <b v="1"/>
    <m/>
    <m/>
    <m/>
    <b v="1"/>
    <m/>
    <m/>
    <m/>
    <m/>
    <x v="1"/>
    <m/>
    <s v="Educational services Skills building services"/>
    <m/>
    <b v="1"/>
    <b v="1"/>
    <m/>
    <m/>
    <m/>
    <m/>
    <m/>
    <x v="5"/>
    <s v="Skills building services"/>
    <m/>
    <m/>
    <b v="1"/>
    <m/>
    <m/>
    <m/>
    <m/>
    <m/>
    <s v="due to lack of security"/>
    <x v="2"/>
    <s v="بسبب انعدام الآمان"/>
    <s v="Kidnapping Hired by armed groups School dropout Child labour Early marriage Physical abuse Neglect Sexual abuse Being orphaned or losing care Psychological stress Physical or psychological disabilities due to the war"/>
    <b v="1"/>
    <b v="1"/>
    <m/>
    <b v="1"/>
    <b v="1"/>
    <m/>
    <b v="1"/>
    <b v="1"/>
    <b v="1"/>
    <b v="1"/>
    <b v="1"/>
    <m/>
    <b v="1"/>
    <b v="1"/>
    <m/>
    <m/>
    <m/>
    <m/>
    <s v="يعمل في الحدادة"/>
    <s v="Religious leaders School teachers Parents Relatives"/>
    <b v="1"/>
    <m/>
    <m/>
    <b v="1"/>
    <b v="1"/>
    <b v="1"/>
    <m/>
    <m/>
    <m/>
    <m/>
    <m/>
    <m/>
    <m/>
    <m/>
    <s v="Sport activity Quraan Hand crafts Awareness / educational activities / psychosocial support"/>
    <b v="1"/>
    <b v="1"/>
    <b v="1"/>
    <m/>
    <b v="1"/>
    <m/>
    <m/>
    <m/>
    <m/>
    <s v="No, none of these"/>
    <m/>
    <m/>
    <m/>
    <m/>
    <m/>
    <b v="1"/>
    <m/>
    <x v="1"/>
    <x v="0"/>
    <x v="1"/>
    <m/>
    <b v="1"/>
    <b v="1"/>
    <m/>
    <m/>
    <m/>
    <m/>
    <m/>
    <m/>
    <m/>
    <x v="0"/>
    <m/>
    <m/>
    <x v="2"/>
    <m/>
    <m/>
    <x v="2"/>
    <m/>
    <s v="uuid:8a5f4696-2773-41b5-8c3c-399acf73cfb6"/>
    <n v="73107636"/>
    <s v="8a5f4696-2773-41b5-8c3c-399acf73cfb6"/>
    <d v="2021-01-20T13:00:00"/>
    <n v="39"/>
    <m/>
    <n v="-1"/>
    <m/>
    <m/>
    <s v="202101191358"/>
    <n v="1858"/>
    <s v="nsenumerator"/>
    <n v="569832"/>
  </r>
  <r>
    <s v="2021-01-20T22:07:33.185+03:00"/>
    <s v="2021-01-21T01:34:53.760+03:00"/>
    <s v="0"/>
    <s v="اية طماع"/>
    <s v="MRFS"/>
    <m/>
    <d v="2021-01-20T00:00:00"/>
    <x v="3"/>
    <x v="2"/>
    <x v="0"/>
    <n v="50"/>
    <x v="0"/>
    <x v="0"/>
    <x v="0"/>
    <x v="1"/>
    <x v="1"/>
    <x v="2"/>
    <x v="0"/>
    <x v="1"/>
    <m/>
    <m/>
    <m/>
    <m/>
    <m/>
    <m/>
    <m/>
    <m/>
    <n v="6"/>
    <n v="0"/>
    <m/>
    <n v="2"/>
    <x v="15"/>
    <x v="8"/>
    <n v="-500"/>
    <s v="العمل كسائق ودفاع مدني"/>
    <m/>
    <s v="No services"/>
    <m/>
    <m/>
    <m/>
    <m/>
    <m/>
    <m/>
    <b v="1"/>
    <m/>
    <m/>
    <x v="1"/>
    <m/>
    <x v="2"/>
    <s v="سيارة إسعاف ومستوصف"/>
    <s v="Inaccessible due to cost"/>
    <m/>
    <m/>
    <m/>
    <b v="1"/>
    <m/>
    <m/>
    <m/>
    <m/>
    <m/>
    <m/>
    <m/>
    <x v="0"/>
    <x v="2"/>
    <m/>
    <x v="3"/>
    <s v="عن طريق الواتساب"/>
    <x v="2"/>
    <x v="1"/>
    <m/>
    <x v="1"/>
    <x v="2"/>
    <m/>
    <m/>
    <m/>
    <m/>
    <m/>
    <m/>
    <m/>
    <m/>
    <m/>
    <m/>
    <m/>
    <s v="Non communicable diseases (NCD) drugs (chronic, cardiac, diabetes, hyper-tension, asthma) Antibiotic"/>
    <b v="1"/>
    <m/>
    <m/>
    <b v="1"/>
    <m/>
    <m/>
    <m/>
    <m/>
    <x v="3"/>
    <m/>
    <m/>
    <m/>
    <m/>
    <m/>
    <m/>
    <m/>
    <m/>
    <m/>
    <s v="Hospital for normal delivery"/>
    <m/>
    <m/>
    <m/>
    <m/>
    <m/>
    <b v="1"/>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Sadness Family conflict"/>
    <b v="1"/>
    <m/>
    <b v="1"/>
    <m/>
    <m/>
    <m/>
    <b v="1"/>
    <m/>
    <m/>
    <m/>
    <m/>
    <m/>
    <m/>
    <m/>
    <m/>
    <m/>
    <m/>
    <m/>
    <s v="Adult Women"/>
    <b v="1"/>
    <m/>
    <m/>
    <m/>
    <s v="لانهم يحملون الاعباء"/>
    <s v="Speaking to a family member Prayer"/>
    <b v="1"/>
    <m/>
    <m/>
    <b v="1"/>
    <m/>
    <m/>
    <m/>
    <m/>
    <m/>
    <m/>
    <m/>
    <s v="Do not know"/>
    <m/>
    <m/>
    <m/>
    <m/>
    <m/>
    <m/>
    <b v="1"/>
    <m/>
    <m/>
    <x v="1"/>
    <m/>
    <s v="Health services Educational services Extracurricular activities/women &amp; girls centers"/>
    <b v="1"/>
    <b v="1"/>
    <m/>
    <b v="1"/>
    <m/>
    <m/>
    <m/>
    <m/>
    <x v="0"/>
    <s v="Skills building services Extracurricular activities/women &amp; girls centers Educational services"/>
    <m/>
    <b v="1"/>
    <b v="1"/>
    <b v="1"/>
    <m/>
    <m/>
    <m/>
    <m/>
    <m/>
    <x v="1"/>
    <m/>
    <s v="Kidnapping School dropout Neglect Psychological stress"/>
    <b v="1"/>
    <m/>
    <m/>
    <b v="1"/>
    <m/>
    <m/>
    <m/>
    <m/>
    <b v="1"/>
    <m/>
    <m/>
    <m/>
    <m/>
    <b v="1"/>
    <m/>
    <m/>
    <m/>
    <m/>
    <m/>
    <s v="Parents Relatives"/>
    <m/>
    <m/>
    <m/>
    <m/>
    <b v="1"/>
    <b v="1"/>
    <m/>
    <m/>
    <m/>
    <m/>
    <m/>
    <m/>
    <m/>
    <m/>
    <s v="Quraan Painting / re-creational activity Entertainement activities"/>
    <m/>
    <b v="1"/>
    <m/>
    <b v="1"/>
    <m/>
    <b v="1"/>
    <m/>
    <m/>
    <m/>
    <s v="Child-headed households Children who have been associated with fighting forces"/>
    <m/>
    <m/>
    <m/>
    <b v="1"/>
    <b v="1"/>
    <m/>
    <m/>
    <x v="0"/>
    <x v="0"/>
    <x v="0"/>
    <m/>
    <m/>
    <m/>
    <m/>
    <m/>
    <m/>
    <m/>
    <m/>
    <m/>
    <m/>
    <x v="0"/>
    <m/>
    <m/>
    <x v="0"/>
    <m/>
    <m/>
    <x v="0"/>
    <m/>
    <s v="uuid:78c50432-0afa-40b3-9035-90f9327b59bc"/>
    <n v="73107637"/>
    <s v="78c50432-0afa-40b3-9035-90f9327b59bc"/>
    <d v="2021-01-20T13:00:01"/>
    <n v="40"/>
    <m/>
    <n v="-1"/>
    <m/>
    <m/>
    <s v="202101191358"/>
    <n v="12440"/>
    <s v="nsenumerator"/>
    <n v="569832"/>
  </r>
  <r>
    <s v="2021-01-20T11:25:51.123+03:00"/>
    <s v="2021-01-20T11:47:53.990+03:00"/>
    <m/>
    <s v="محمد شيخ حسين"/>
    <s v="MRFS"/>
    <m/>
    <d v="2021-01-20T00:00:00"/>
    <x v="3"/>
    <x v="2"/>
    <x v="0"/>
    <n v="60"/>
    <x v="2"/>
    <x v="1"/>
    <x v="0"/>
    <x v="0"/>
    <x v="26"/>
    <x v="2"/>
    <x v="2"/>
    <x v="0"/>
    <n v="0"/>
    <n v="0"/>
    <n v="0"/>
    <s v="0"/>
    <n v="0"/>
    <s v="0"/>
    <n v="1"/>
    <n v="1"/>
    <n v="4"/>
    <n v="1"/>
    <n v="1"/>
    <n v="0"/>
    <x v="0"/>
    <x v="5"/>
    <n v="-800"/>
    <s v="مساعدات"/>
    <m/>
    <s v="Hospital Specialist services Primary health care facility"/>
    <b v="1"/>
    <b v="1"/>
    <b v="1"/>
    <m/>
    <m/>
    <m/>
    <m/>
    <m/>
    <n v="30"/>
    <x v="0"/>
    <m/>
    <x v="0"/>
    <s v="Do not know"/>
    <s v="Some types of medicines are not available in the market Most types of medicines are not available in the market Inaccessible due to cost Inaccessible due to security risks"/>
    <b v="1"/>
    <b v="1"/>
    <m/>
    <b v="1"/>
    <b v="1"/>
    <m/>
    <m/>
    <m/>
    <m/>
    <m/>
    <m/>
    <x v="0"/>
    <x v="0"/>
    <s v="اعطاءنا معلومات عن حبة السنة وعن كورونا"/>
    <x v="2"/>
    <m/>
    <x v="2"/>
    <x v="1"/>
    <m/>
    <x v="1"/>
    <x v="2"/>
    <m/>
    <m/>
    <m/>
    <m/>
    <m/>
    <m/>
    <m/>
    <m/>
    <m/>
    <m/>
    <m/>
    <s v="Non communicable diseases (NCD) drugs (chronic, cardiac, diabetes, hyper-tension, asthma) Pediatric medicine"/>
    <b v="1"/>
    <b v="1"/>
    <m/>
    <m/>
    <m/>
    <m/>
    <m/>
    <m/>
    <x v="0"/>
    <m/>
    <m/>
    <m/>
    <m/>
    <m/>
    <m/>
    <m/>
    <m/>
    <m/>
    <s v="At home with skilled birth attendant"/>
    <m/>
    <b v="1"/>
    <m/>
    <m/>
    <m/>
    <m/>
    <m/>
    <m/>
    <m/>
    <m/>
    <s v="يوجد قابلة وعملها جيد وبسبب التكلفة في المشفى"/>
    <x v="1"/>
    <m/>
    <m/>
    <m/>
    <m/>
    <m/>
    <m/>
    <m/>
    <m/>
    <m/>
    <m/>
    <m/>
    <x v="5"/>
    <x v="0"/>
    <x v="0"/>
    <m/>
    <m/>
    <m/>
    <m/>
    <m/>
    <m/>
    <m/>
    <m/>
    <m/>
    <m/>
    <m/>
    <m/>
    <m/>
    <x v="1"/>
    <x v="1"/>
    <m/>
    <m/>
    <m/>
    <m/>
    <m/>
    <m/>
    <m/>
    <m/>
    <m/>
    <m/>
    <m/>
    <m/>
    <m/>
    <x v="1"/>
    <x v="2"/>
    <s v="To avoid illness"/>
    <s v="High food prices/no money to buy Market is too far Market is not safe"/>
    <m/>
    <b v="1"/>
    <b v="1"/>
    <b v="1"/>
    <m/>
    <m/>
    <m/>
    <m/>
    <x v="3"/>
    <m/>
    <x v="2"/>
    <m/>
    <m/>
    <m/>
    <m/>
    <m/>
    <m/>
    <m/>
    <x v="1"/>
    <x v="1"/>
    <x v="1"/>
    <m/>
    <m/>
    <s v="0"/>
    <s v="0"/>
    <x v="3"/>
    <x v="1"/>
    <x v="1"/>
    <x v="1"/>
    <x v="1"/>
    <m/>
    <m/>
    <m/>
    <m/>
    <m/>
    <m/>
    <m/>
    <m/>
    <m/>
    <x v="1"/>
    <x v="0"/>
    <s v="Fear Anger Sadness moodwings Econimic Anxiety Family conflict Changes in Appetite Hopelessness Problems sleeping Conflict within community Inability to carry out work or daily tasks Problems Concentrating Substance/alcohol Abuse"/>
    <b v="1"/>
    <b v="1"/>
    <b v="1"/>
    <b v="1"/>
    <b v="1"/>
    <b v="1"/>
    <b v="1"/>
    <b v="1"/>
    <b v="1"/>
    <b v="1"/>
    <b v="1"/>
    <b v="1"/>
    <b v="1"/>
    <b v="1"/>
    <m/>
    <m/>
    <m/>
    <m/>
    <s v="Adult Women Adult Men Children Elderly"/>
    <b v="1"/>
    <b v="1"/>
    <b v="1"/>
    <b v="1"/>
    <s v="لأننا نعيش في أزمة وحرب"/>
    <s v="Speaking to a family member Speaking to a friend Prayer Has professional consultation Smoking Withdrawal/Isolation"/>
    <b v="1"/>
    <b v="1"/>
    <m/>
    <b v="1"/>
    <b v="1"/>
    <m/>
    <b v="1"/>
    <m/>
    <b v="1"/>
    <m/>
    <m/>
    <s v="Lack of awareness of the services Stigma"/>
    <b v="1"/>
    <m/>
    <m/>
    <m/>
    <b v="1"/>
    <m/>
    <m/>
    <m/>
    <m/>
    <x v="1"/>
    <m/>
    <s v="Do not know"/>
    <m/>
    <m/>
    <m/>
    <m/>
    <m/>
    <m/>
    <b v="1"/>
    <m/>
    <x v="0"/>
    <s v="Do not know"/>
    <m/>
    <m/>
    <m/>
    <m/>
    <m/>
    <m/>
    <b v="1"/>
    <m/>
    <m/>
    <x v="2"/>
    <s v="لانعدام الآمان "/>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العمل في إصلاح السيارات والموتورات"/>
    <s v="Siblings School teachers Parents Relatives Community/social workers"/>
    <m/>
    <b v="1"/>
    <m/>
    <b v="1"/>
    <b v="1"/>
    <b v="1"/>
    <m/>
    <b v="1"/>
    <m/>
    <m/>
    <m/>
    <m/>
    <m/>
    <m/>
    <s v="Sport activity Quraan Awareness / educational activities / psychosocial support"/>
    <b v="1"/>
    <b v="1"/>
    <m/>
    <m/>
    <b v="1"/>
    <m/>
    <m/>
    <m/>
    <m/>
    <s v="I don't know"/>
    <m/>
    <m/>
    <m/>
    <m/>
    <m/>
    <m/>
    <b v="1"/>
    <x v="1"/>
    <x v="0"/>
    <x v="10"/>
    <b v="1"/>
    <b v="1"/>
    <b v="1"/>
    <m/>
    <m/>
    <m/>
    <m/>
    <m/>
    <m/>
    <m/>
    <x v="0"/>
    <m/>
    <m/>
    <x v="1"/>
    <n v="2"/>
    <s v="لأنهم يريدون البقاء لوحدهم"/>
    <x v="2"/>
    <m/>
    <s v="uuid:4119bcdf-2175-4f52-a76a-9d0e5d032e64"/>
    <n v="73107638"/>
    <s v="4119bcdf-2175-4f52-a76a-9d0e5d032e64"/>
    <d v="2021-01-20T13:00:01"/>
    <n v="41"/>
    <m/>
    <n v="-1"/>
    <m/>
    <m/>
    <s v="202101191358"/>
    <n v="1322"/>
    <s v="nsenumerator"/>
    <n v="569832"/>
  </r>
  <r>
    <s v="2021-01-20T22:42:24.237+03:00"/>
    <s v="2021-01-21T01:00:43.590+03:00"/>
    <s v="0"/>
    <s v="اية طماع"/>
    <s v="MRFS"/>
    <m/>
    <d v="2021-01-20T00:00:00"/>
    <x v="3"/>
    <x v="2"/>
    <x v="0"/>
    <n v="30"/>
    <x v="1"/>
    <x v="1"/>
    <x v="0"/>
    <x v="0"/>
    <x v="27"/>
    <x v="0"/>
    <x v="0"/>
    <x v="0"/>
    <n v="1"/>
    <n v="0"/>
    <n v="1"/>
    <s v="1"/>
    <n v="0"/>
    <s v="2"/>
    <n v="0"/>
    <n v="2"/>
    <n v="4"/>
    <n v="0"/>
    <n v="0"/>
    <n v="1"/>
    <x v="16"/>
    <x v="12"/>
    <n v="800"/>
    <s v="وظيفة مرتب شهري"/>
    <m/>
    <s v="Primary health care facility"/>
    <m/>
    <b v="1"/>
    <m/>
    <m/>
    <m/>
    <m/>
    <m/>
    <m/>
    <n v="5"/>
    <x v="0"/>
    <m/>
    <x v="0"/>
    <s v="Do not know"/>
    <s v="Inaccessible due to cost Some types of medicines are not available in the market"/>
    <b v="1"/>
    <m/>
    <m/>
    <b v="1"/>
    <m/>
    <m/>
    <m/>
    <m/>
    <m/>
    <m/>
    <m/>
    <x v="0"/>
    <x v="0"/>
    <s v="استبيان عن الصحة"/>
    <x v="3"/>
    <s v="لجنة مجتمعية مفروزين لكل حي يقدمونها بشكل مستمر ومنظم"/>
    <x v="0"/>
    <x v="0"/>
    <m/>
    <x v="0"/>
    <x v="0"/>
    <m/>
    <m/>
    <m/>
    <m/>
    <m/>
    <m/>
    <m/>
    <m/>
    <m/>
    <m/>
    <m/>
    <s v="Pediatric medicine Antibiotic"/>
    <m/>
    <b v="1"/>
    <m/>
    <b v="1"/>
    <m/>
    <m/>
    <m/>
    <m/>
    <x v="0"/>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x v="4"/>
    <x v="0"/>
    <s v="Vegetables (including leafy vegetables) Cereals or tubers (maize, porridge, rice, pasta, bread, rice, bulger, frikeh, kaak, pasta, indomy (noodles), manakish, thick grain-based porridge, potatoes, etc) Oil/Fat (oils, fats, butter, ghee etc)"/>
    <b v="1"/>
    <m/>
    <b v="1"/>
    <m/>
    <m/>
    <m/>
    <m/>
    <m/>
    <m/>
    <b v="1"/>
    <m/>
    <n v="3"/>
    <x v="2"/>
    <x v="0"/>
    <m/>
    <s v="High food prices/no money to buy"/>
    <m/>
    <b v="1"/>
    <m/>
    <m/>
    <m/>
    <m/>
    <m/>
    <m/>
    <x v="0"/>
    <m/>
    <x v="0"/>
    <s v="High food prices/no money to buy"/>
    <b v="1"/>
    <m/>
    <m/>
    <m/>
    <m/>
    <m/>
    <x v="0"/>
    <x v="2"/>
    <x v="0"/>
    <m/>
    <m/>
    <s v="0"/>
    <s v="1"/>
    <x v="0"/>
    <x v="2"/>
    <x v="0"/>
    <x v="1"/>
    <x v="1"/>
    <m/>
    <m/>
    <m/>
    <m/>
    <m/>
    <m/>
    <m/>
    <m/>
    <m/>
    <x v="1"/>
    <x v="0"/>
    <s v="Fear Sadness Conflict within community"/>
    <b v="1"/>
    <m/>
    <b v="1"/>
    <m/>
    <m/>
    <m/>
    <m/>
    <m/>
    <m/>
    <m/>
    <b v="1"/>
    <m/>
    <m/>
    <m/>
    <m/>
    <m/>
    <m/>
    <m/>
    <s v="Adult Women Children"/>
    <b v="1"/>
    <m/>
    <b v="1"/>
    <m/>
    <s v="لانهم ضعفاء ونزحنا اكتر من مرة"/>
    <s v="Prayer"/>
    <m/>
    <m/>
    <m/>
    <b v="1"/>
    <m/>
    <m/>
    <m/>
    <m/>
    <m/>
    <m/>
    <m/>
    <s v="Security"/>
    <m/>
    <b v="1"/>
    <m/>
    <m/>
    <m/>
    <m/>
    <m/>
    <m/>
    <m/>
    <x v="1"/>
    <m/>
    <s v="All services are accessible"/>
    <m/>
    <m/>
    <m/>
    <m/>
    <m/>
    <b v="1"/>
    <m/>
    <m/>
    <x v="0"/>
    <s v="All services are accessible"/>
    <m/>
    <m/>
    <m/>
    <m/>
    <m/>
    <b v="1"/>
    <m/>
    <m/>
    <m/>
    <x v="2"/>
    <s v="مافي امان"/>
    <s v="Kidnapping School dropout Being orphaned or losing care"/>
    <b v="1"/>
    <m/>
    <m/>
    <b v="1"/>
    <m/>
    <m/>
    <m/>
    <m/>
    <m/>
    <m/>
    <b v="1"/>
    <m/>
    <m/>
    <m/>
    <m/>
    <m/>
    <m/>
    <m/>
    <m/>
    <s v="School teachers Women and Child support centers"/>
    <m/>
    <m/>
    <m/>
    <b v="1"/>
    <m/>
    <m/>
    <m/>
    <m/>
    <m/>
    <b v="1"/>
    <m/>
    <m/>
    <m/>
    <m/>
    <s v="Sport activity Awareness / educational activities / psychosocial support"/>
    <b v="1"/>
    <m/>
    <m/>
    <m/>
    <b v="1"/>
    <m/>
    <m/>
    <m/>
    <m/>
    <s v="Child-headed households Orphans living in the community"/>
    <m/>
    <m/>
    <b v="1"/>
    <b v="1"/>
    <m/>
    <m/>
    <m/>
    <x v="1"/>
    <x v="0"/>
    <x v="3"/>
    <m/>
    <b v="1"/>
    <m/>
    <m/>
    <m/>
    <m/>
    <m/>
    <m/>
    <m/>
    <m/>
    <x v="1"/>
    <m/>
    <m/>
    <x v="0"/>
    <m/>
    <m/>
    <x v="2"/>
    <m/>
    <s v="uuid:61a8085b-5b69-4a42-abcb-65b45ae22aea"/>
    <n v="73107639"/>
    <s v="61a8085b-5b69-4a42-abcb-65b45ae22aea"/>
    <d v="2021-01-20T13:00:02"/>
    <n v="42"/>
    <m/>
    <n v="-1"/>
    <m/>
    <m/>
    <s v="202101191358"/>
    <n v="8299"/>
    <s v="nsenumerator"/>
    <n v="569832"/>
  </r>
  <r>
    <s v="2021-01-20T11:59:20.402+03:00"/>
    <s v="2021-01-20T12:02:24.490+03:00"/>
    <m/>
    <s v="محمد شيخ حسين"/>
    <s v="MRFS"/>
    <m/>
    <d v="2021-01-20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902508f-a29f-45db-8804-7fdb255f4a6a"/>
    <n v="73107640"/>
    <s v="9902508f-a29f-45db-8804-7fdb255f4a6a"/>
    <d v="2021-01-20T13:00:02"/>
    <n v="43"/>
    <m/>
    <n v="-1"/>
    <m/>
    <m/>
    <s v="202101191358"/>
    <n v="184"/>
    <s v="nsenumerator"/>
    <n v="569832"/>
  </r>
  <r>
    <s v="2021-01-20T12:16:50.531+03:00"/>
    <s v="2021-01-20T12:40:13.696+03:00"/>
    <m/>
    <s v="محمد شيخ حسين"/>
    <s v="MRFS"/>
    <m/>
    <d v="2021-01-20T00:00:00"/>
    <x v="3"/>
    <x v="2"/>
    <x v="0"/>
    <n v="33"/>
    <x v="0"/>
    <x v="1"/>
    <x v="0"/>
    <x v="1"/>
    <x v="1"/>
    <x v="3"/>
    <x v="2"/>
    <x v="0"/>
    <n v="0"/>
    <n v="0"/>
    <n v="3"/>
    <s v="3"/>
    <n v="1"/>
    <s v="4"/>
    <n v="0"/>
    <n v="4"/>
    <n v="15"/>
    <n v="3"/>
    <n v="0"/>
    <n v="0"/>
    <x v="18"/>
    <x v="3"/>
    <n v="-2500"/>
    <s v="أعمال حرة"/>
    <m/>
    <s v="Hospital Primary health care facility"/>
    <b v="1"/>
    <b v="1"/>
    <m/>
    <m/>
    <m/>
    <m/>
    <m/>
    <m/>
    <n v="3"/>
    <x v="0"/>
    <m/>
    <x v="3"/>
    <s v="Do not know"/>
    <s v="Some types of medicines are not available in the market Inaccessible due to cost"/>
    <b v="1"/>
    <m/>
    <m/>
    <b v="1"/>
    <m/>
    <m/>
    <m/>
    <m/>
    <m/>
    <m/>
    <m/>
    <x v="2"/>
    <x v="1"/>
    <m/>
    <x v="1"/>
    <m/>
    <x v="2"/>
    <x v="1"/>
    <m/>
    <x v="1"/>
    <x v="1"/>
    <s v="Some types of medicines are not available in the market Not available in the market at all"/>
    <b v="1"/>
    <m/>
    <b v="1"/>
    <m/>
    <m/>
    <m/>
    <m/>
    <m/>
    <m/>
    <m/>
    <s v="Non communicable diseases (NCD) drugs (chronic, cardiac, diabetes, hyper-tension, asthma)"/>
    <b v="1"/>
    <m/>
    <m/>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Vegetables (including leafy vegetables) Milk and Milk Products (milk, yoghurt, cheese, etc)"/>
    <b v="1"/>
    <m/>
    <b v="1"/>
    <m/>
    <m/>
    <m/>
    <b v="1"/>
    <m/>
    <m/>
    <m/>
    <m/>
    <x v="4"/>
    <x v="0"/>
    <s v="Legumes and nuts e.g. hommos, fouls, beans, chick peas, lentils Meat, Poultry, Offal (beef, goat, lamb, poultry), etc)"/>
    <m/>
    <b v="1"/>
    <m/>
    <m/>
    <b v="1"/>
    <m/>
    <m/>
    <m/>
    <m/>
    <m/>
    <m/>
    <n v="2"/>
    <x v="2"/>
    <x v="0"/>
    <m/>
    <s v="High food prices/no money to buy Market is too far"/>
    <m/>
    <b v="1"/>
    <b v="1"/>
    <m/>
    <m/>
    <m/>
    <m/>
    <m/>
    <x v="0"/>
    <m/>
    <x v="0"/>
    <s v="High food prices/no money to buy Market is not safe"/>
    <b v="1"/>
    <m/>
    <b v="1"/>
    <m/>
    <m/>
    <m/>
    <x v="3"/>
    <x v="2"/>
    <x v="1"/>
    <m/>
    <m/>
    <s v="0"/>
    <s v="2"/>
    <x v="2"/>
    <x v="1"/>
    <x v="1"/>
    <x v="4"/>
    <x v="3"/>
    <m/>
    <m/>
    <m/>
    <m/>
    <m/>
    <m/>
    <m/>
    <m/>
    <m/>
    <x v="0"/>
    <x v="0"/>
    <s v="Fear Anger Sadness moodwings Econimic Anxiety Changes in Appetite Hopelessness Problems sleeping Conflict within community"/>
    <b v="1"/>
    <b v="1"/>
    <b v="1"/>
    <b v="1"/>
    <b v="1"/>
    <b v="1"/>
    <m/>
    <b v="1"/>
    <b v="1"/>
    <b v="1"/>
    <b v="1"/>
    <m/>
    <m/>
    <m/>
    <m/>
    <m/>
    <m/>
    <m/>
    <s v="Elderly"/>
    <m/>
    <m/>
    <m/>
    <b v="1"/>
    <s v="لأنهم يتحملون المسؤلية"/>
    <s v="Withdrawal/Isolation Prayer"/>
    <m/>
    <m/>
    <m/>
    <b v="1"/>
    <m/>
    <m/>
    <m/>
    <m/>
    <b v="1"/>
    <m/>
    <m/>
    <s v="Stigma Lack of awareness of the services"/>
    <b v="1"/>
    <m/>
    <m/>
    <m/>
    <b v="1"/>
    <m/>
    <m/>
    <m/>
    <m/>
    <x v="1"/>
    <m/>
    <s v="Educational services Health services"/>
    <b v="1"/>
    <b v="1"/>
    <m/>
    <m/>
    <m/>
    <m/>
    <m/>
    <m/>
    <x v="6"/>
    <s v="Health services Educational services Skills building services Extracurricular activities/women &amp; girls centers"/>
    <b v="1"/>
    <b v="1"/>
    <b v="1"/>
    <b v="1"/>
    <m/>
    <m/>
    <m/>
    <m/>
    <s v="due to lack of security"/>
    <x v="2"/>
    <s v="بسبب انعدام الآمان"/>
    <s v="Kidnapping School dropout Child labour Begging Early marriage Neglect Sexual abuse Physical or psychological disabilities due to the war Psychological stress"/>
    <b v="1"/>
    <m/>
    <m/>
    <b v="1"/>
    <b v="1"/>
    <b v="1"/>
    <b v="1"/>
    <m/>
    <b v="1"/>
    <b v="1"/>
    <m/>
    <m/>
    <b v="1"/>
    <b v="1"/>
    <m/>
    <m/>
    <m/>
    <m/>
    <s v="التسول"/>
    <s v="School teachers Parents Relatives"/>
    <m/>
    <m/>
    <m/>
    <b v="1"/>
    <b v="1"/>
    <b v="1"/>
    <m/>
    <m/>
    <m/>
    <m/>
    <m/>
    <m/>
    <m/>
    <m/>
    <s v="Quraan Awareness / educational activities / psychosocial support Painting / re-creational activity Hand crafts Entertainement activities"/>
    <m/>
    <b v="1"/>
    <b v="1"/>
    <b v="1"/>
    <b v="1"/>
    <b v="1"/>
    <m/>
    <m/>
    <m/>
    <s v="Children separated from their parents Children living on the street Child-headed households"/>
    <b v="1"/>
    <b v="1"/>
    <m/>
    <b v="1"/>
    <m/>
    <m/>
    <m/>
    <x v="1"/>
    <x v="0"/>
    <x v="1"/>
    <m/>
    <b v="1"/>
    <b v="1"/>
    <m/>
    <m/>
    <m/>
    <m/>
    <m/>
    <m/>
    <m/>
    <x v="1"/>
    <m/>
    <m/>
    <x v="0"/>
    <m/>
    <m/>
    <x v="2"/>
    <m/>
    <s v="uuid:53a5e65f-d43a-401c-91b7-1b058c43eac0"/>
    <n v="73107641"/>
    <s v="53a5e65f-d43a-401c-91b7-1b058c43eac0"/>
    <d v="2021-01-20T13:00:03"/>
    <n v="44"/>
    <m/>
    <n v="-1"/>
    <m/>
    <m/>
    <s v="202101191358"/>
    <n v="1403"/>
    <s v="nsenumerator"/>
    <n v="569832"/>
  </r>
  <r>
    <s v="2021-01-20T23:07:06.109+03:00"/>
    <s v="2021-01-20T23:26:52.541+03:00"/>
    <m/>
    <s v="اية طماع"/>
    <s v="MRFS"/>
    <m/>
    <d v="2021-01-20T00:00:00"/>
    <x v="3"/>
    <x v="2"/>
    <x v="0"/>
    <n v="23"/>
    <x v="1"/>
    <x v="0"/>
    <x v="0"/>
    <x v="1"/>
    <x v="1"/>
    <x v="2"/>
    <x v="0"/>
    <x v="0"/>
    <n v="0"/>
    <n v="0"/>
    <n v="2"/>
    <s v="2"/>
    <n v="0"/>
    <s v="2"/>
    <n v="0"/>
    <n v="2"/>
    <n v="4"/>
    <n v="0"/>
    <n v="0"/>
    <n v="2"/>
    <x v="19"/>
    <x v="14"/>
    <n v="0"/>
    <s v="وظيفة "/>
    <m/>
    <s v="Primary health care facility"/>
    <m/>
    <b v="1"/>
    <m/>
    <m/>
    <m/>
    <m/>
    <m/>
    <m/>
    <n v="10"/>
    <x v="0"/>
    <m/>
    <x v="0"/>
    <s v="سيارة اسعاف"/>
    <s v="Some types of medicines are not available in the market Inaccessible due to cost"/>
    <b v="1"/>
    <m/>
    <m/>
    <b v="1"/>
    <m/>
    <m/>
    <m/>
    <m/>
    <m/>
    <m/>
    <m/>
    <x v="0"/>
    <x v="2"/>
    <m/>
    <x v="3"/>
    <s v="عن طريق الهاتف او جلسات"/>
    <x v="2"/>
    <x v="1"/>
    <m/>
    <x v="1"/>
    <x v="3"/>
    <m/>
    <m/>
    <m/>
    <m/>
    <m/>
    <m/>
    <m/>
    <m/>
    <m/>
    <m/>
    <m/>
    <s v="Non communicable diseases (NCD) drugs (chronic, cardiac, diabetes, hyper-tension, asthma) Reproductive health medicines"/>
    <b v="1"/>
    <m/>
    <b v="1"/>
    <m/>
    <m/>
    <m/>
    <m/>
    <m/>
    <x v="0"/>
    <m/>
    <m/>
    <m/>
    <m/>
    <m/>
    <m/>
    <m/>
    <m/>
    <m/>
    <s v="Hospital for surgery/ C-section"/>
    <m/>
    <m/>
    <m/>
    <m/>
    <m/>
    <m/>
    <b v="1"/>
    <m/>
    <m/>
    <m/>
    <m/>
    <x v="1"/>
    <m/>
    <m/>
    <m/>
    <m/>
    <m/>
    <m/>
    <m/>
    <m/>
    <m/>
    <m/>
    <m/>
    <x v="4"/>
    <x v="1"/>
    <x v="0"/>
    <m/>
    <m/>
    <m/>
    <m/>
    <m/>
    <m/>
    <m/>
    <m/>
    <m/>
    <m/>
    <m/>
    <m/>
    <m/>
    <x v="1"/>
    <x v="1"/>
    <s v="Vegetables (including leafy vegetables) Fruit (all types) Meat, Poultry, Offal (beef, goat, lamb, poultry), etc) Oil/Fat (oils, fats, butter, ghee etc)"/>
    <m/>
    <m/>
    <b v="1"/>
    <b v="1"/>
    <b v="1"/>
    <m/>
    <m/>
    <m/>
    <m/>
    <b v="1"/>
    <m/>
    <n v="4"/>
    <x v="0"/>
    <x v="0"/>
    <m/>
    <s v="High food prices/no money to buy"/>
    <m/>
    <b v="1"/>
    <m/>
    <m/>
    <m/>
    <m/>
    <m/>
    <m/>
    <x v="0"/>
    <m/>
    <x v="0"/>
    <s v="High food prices/no money to buy"/>
    <b v="1"/>
    <m/>
    <m/>
    <m/>
    <m/>
    <m/>
    <x v="4"/>
    <x v="0"/>
    <x v="1"/>
    <m/>
    <m/>
    <s v="0"/>
    <s v="0"/>
    <x v="0"/>
    <x v="2"/>
    <x v="0"/>
    <x v="1"/>
    <x v="1"/>
    <m/>
    <m/>
    <m/>
    <m/>
    <m/>
    <m/>
    <m/>
    <m/>
    <m/>
    <x v="1"/>
    <x v="0"/>
    <s v="Fear Anger moodwings Family conflict Conflict within community Changes in Appetite"/>
    <b v="1"/>
    <b v="1"/>
    <m/>
    <b v="1"/>
    <m/>
    <m/>
    <b v="1"/>
    <b v="1"/>
    <m/>
    <m/>
    <b v="1"/>
    <m/>
    <m/>
    <m/>
    <m/>
    <m/>
    <m/>
    <m/>
    <s v="Adult Women Adult Men"/>
    <b v="1"/>
    <b v="1"/>
    <m/>
    <m/>
    <s v="لانهم يحملون هم الاسرة"/>
    <s v="Prayer Speaking to a friend"/>
    <m/>
    <b v="1"/>
    <m/>
    <b v="1"/>
    <m/>
    <m/>
    <m/>
    <m/>
    <m/>
    <m/>
    <m/>
    <s v="Do not know"/>
    <m/>
    <m/>
    <m/>
    <m/>
    <m/>
    <m/>
    <b v="1"/>
    <m/>
    <m/>
    <x v="1"/>
    <m/>
    <s v="Skills building services"/>
    <m/>
    <m/>
    <b v="1"/>
    <m/>
    <m/>
    <m/>
    <m/>
    <m/>
    <x v="0"/>
    <s v="Skills building services Extracurricular activities/women &amp; girls centers"/>
    <m/>
    <m/>
    <b v="1"/>
    <b v="1"/>
    <m/>
    <m/>
    <m/>
    <m/>
    <m/>
    <x v="1"/>
    <m/>
    <s v="Kidnapping Neglect Being orphaned or losing care Psychological stress"/>
    <b v="1"/>
    <m/>
    <m/>
    <m/>
    <m/>
    <m/>
    <m/>
    <m/>
    <b v="1"/>
    <m/>
    <b v="1"/>
    <m/>
    <m/>
    <b v="1"/>
    <m/>
    <m/>
    <m/>
    <m/>
    <m/>
    <s v="Parents Relatives"/>
    <m/>
    <m/>
    <m/>
    <m/>
    <b v="1"/>
    <b v="1"/>
    <m/>
    <m/>
    <m/>
    <m/>
    <m/>
    <m/>
    <m/>
    <m/>
    <s v="Awareness / educational activities / psychosocial support Quraan"/>
    <m/>
    <b v="1"/>
    <m/>
    <m/>
    <b v="1"/>
    <m/>
    <m/>
    <m/>
    <m/>
    <s v="Children separated from their parents Child-headed households"/>
    <b v="1"/>
    <m/>
    <m/>
    <b v="1"/>
    <m/>
    <m/>
    <m/>
    <x v="1"/>
    <x v="0"/>
    <x v="12"/>
    <b v="1"/>
    <b v="1"/>
    <m/>
    <m/>
    <m/>
    <m/>
    <m/>
    <m/>
    <m/>
    <m/>
    <x v="2"/>
    <n v="8"/>
    <s v="بسبب العمل"/>
    <x v="0"/>
    <m/>
    <m/>
    <x v="2"/>
    <m/>
    <s v="uuid:826710f0-9256-4a05-bb60-253c56b9eac7"/>
    <n v="73107642"/>
    <s v="826710f0-9256-4a05-bb60-253c56b9eac7"/>
    <d v="2021-01-20T13:00:03"/>
    <n v="45"/>
    <m/>
    <n v="-1"/>
    <m/>
    <m/>
    <s v="202101191358"/>
    <n v="1186"/>
    <s v="nsenumerator"/>
    <n v="569832"/>
  </r>
  <r>
    <s v="2021-01-20T12:55:18.320+03:00"/>
    <s v="2021-01-20T13:12:11.135+03:00"/>
    <m/>
    <s v="محمد شيخ حسين"/>
    <s v="MRFS"/>
    <m/>
    <d v="2021-01-20T00:00:00"/>
    <x v="3"/>
    <x v="2"/>
    <x v="0"/>
    <n v="35"/>
    <x v="0"/>
    <x v="1"/>
    <x v="0"/>
    <x v="0"/>
    <x v="3"/>
    <x v="2"/>
    <x v="0"/>
    <x v="0"/>
    <n v="0"/>
    <n v="2"/>
    <n v="1"/>
    <s v="3"/>
    <n v="2"/>
    <s v="5"/>
    <n v="0"/>
    <n v="5"/>
    <n v="7"/>
    <n v="0"/>
    <n v="0"/>
    <n v="1"/>
    <x v="8"/>
    <x v="5"/>
    <n v="-1300"/>
    <s v="أعمال حرة"/>
    <m/>
    <s v="Hospital Primary health care facility"/>
    <b v="1"/>
    <b v="1"/>
    <m/>
    <m/>
    <m/>
    <m/>
    <m/>
    <m/>
    <n v="30"/>
    <x v="0"/>
    <m/>
    <x v="0"/>
    <s v="Do not know"/>
    <s v="Some types of medicines are not available in the market Most types of medicines are not available in the market Not available in the market at all Inaccessible due to security risks"/>
    <b v="1"/>
    <b v="1"/>
    <b v="1"/>
    <m/>
    <b v="1"/>
    <m/>
    <m/>
    <m/>
    <m/>
    <m/>
    <m/>
    <x v="0"/>
    <x v="0"/>
    <s v="تم تزويدنا بمعلومات عن الامراض"/>
    <x v="0"/>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x v="0"/>
    <x v="3"/>
    <m/>
    <s v="High food prices/no money to buy Market is too far"/>
    <m/>
    <b v="1"/>
    <b v="1"/>
    <m/>
    <m/>
    <m/>
    <m/>
    <m/>
    <x v="0"/>
    <m/>
    <x v="0"/>
    <s v="High food prices/no money to buy Market is not safe"/>
    <b v="1"/>
    <m/>
    <b v="1"/>
    <m/>
    <m/>
    <m/>
    <x v="3"/>
    <x v="2"/>
    <x v="1"/>
    <m/>
    <m/>
    <s v="2"/>
    <s v="0"/>
    <x v="0"/>
    <x v="2"/>
    <x v="0"/>
    <x v="1"/>
    <x v="1"/>
    <m/>
    <m/>
    <m/>
    <m/>
    <m/>
    <m/>
    <m/>
    <m/>
    <m/>
    <x v="1"/>
    <x v="0"/>
    <s v="Fear Anger Sadness moodwings Econimic Anxiety Family conflict Changes in Appetite Hopelessness Inability to carry out work or daily tasks"/>
    <b v="1"/>
    <b v="1"/>
    <b v="1"/>
    <b v="1"/>
    <b v="1"/>
    <b v="1"/>
    <b v="1"/>
    <b v="1"/>
    <b v="1"/>
    <m/>
    <m/>
    <b v="1"/>
    <m/>
    <m/>
    <m/>
    <m/>
    <m/>
    <m/>
    <s v="Children"/>
    <m/>
    <m/>
    <b v="1"/>
    <m/>
    <s v="لأن أعمارهم صغيرة"/>
    <s v="Prayer Has professional consultation Withdrawal/Isolation"/>
    <m/>
    <m/>
    <m/>
    <b v="1"/>
    <b v="1"/>
    <m/>
    <m/>
    <m/>
    <b v="1"/>
    <m/>
    <m/>
    <s v="Stigma Lack of awareness of the services"/>
    <b v="1"/>
    <m/>
    <m/>
    <m/>
    <b v="1"/>
    <m/>
    <m/>
    <m/>
    <m/>
    <x v="1"/>
    <m/>
    <s v="Educational services Skills building services Extracurricular activities/women &amp; girls centers"/>
    <m/>
    <b v="1"/>
    <b v="1"/>
    <b v="1"/>
    <m/>
    <m/>
    <m/>
    <m/>
    <x v="6"/>
    <s v="Educational services Skills building services Extracurricular activities/women &amp; girls centers"/>
    <m/>
    <b v="1"/>
    <b v="1"/>
    <b v="1"/>
    <m/>
    <m/>
    <m/>
    <m/>
    <s v="due to lack of security"/>
    <x v="2"/>
    <s v="بسبب انعدام الآمان"/>
    <s v="Kidnapping School dropout Desire to join armed groups Begging Early marriage Physical abuse Neglect Sexual abuse Psychological stress"/>
    <b v="1"/>
    <m/>
    <b v="1"/>
    <b v="1"/>
    <m/>
    <b v="1"/>
    <b v="1"/>
    <b v="1"/>
    <b v="1"/>
    <b v="1"/>
    <m/>
    <m/>
    <m/>
    <b v="1"/>
    <m/>
    <m/>
    <m/>
    <m/>
    <m/>
    <s v="School teachers Parents Relatives Religious leaders Community/social workers"/>
    <b v="1"/>
    <m/>
    <m/>
    <b v="1"/>
    <b v="1"/>
    <b v="1"/>
    <m/>
    <b v="1"/>
    <m/>
    <m/>
    <m/>
    <m/>
    <m/>
    <m/>
    <s v="Quraan Painting / re-creational activity Hand crafts Sport activity Awareness / educational activities / psychosocial support Entertainement activities"/>
    <b v="1"/>
    <b v="1"/>
    <b v="1"/>
    <b v="1"/>
    <b v="1"/>
    <b v="1"/>
    <m/>
    <m/>
    <m/>
    <s v="I don't know"/>
    <m/>
    <m/>
    <m/>
    <m/>
    <m/>
    <m/>
    <b v="1"/>
    <x v="1"/>
    <x v="0"/>
    <x v="13"/>
    <b v="1"/>
    <b v="1"/>
    <b v="1"/>
    <m/>
    <b v="1"/>
    <m/>
    <m/>
    <m/>
    <m/>
    <m/>
    <x v="1"/>
    <m/>
    <m/>
    <x v="0"/>
    <m/>
    <m/>
    <x v="2"/>
    <m/>
    <s v="uuid:abac6061-a4e8-48f8-94bc-de122769ea52"/>
    <n v="73107643"/>
    <s v="abac6061-a4e8-48f8-94bc-de122769ea52"/>
    <d v="2021-01-20T13:00:04"/>
    <n v="46"/>
    <m/>
    <n v="-1"/>
    <m/>
    <m/>
    <s v="202101191358"/>
    <n v="1013"/>
    <s v="nsenumerator"/>
    <n v="569832"/>
  </r>
  <r>
    <s v="2021-01-20T13:28:54.979+03:00"/>
    <s v="2021-01-20T13:53:57.607+03:00"/>
    <m/>
    <s v="محمد شيخ حسين"/>
    <s v="MRFS"/>
    <m/>
    <d v="2021-01-20T00:00:00"/>
    <x v="3"/>
    <x v="2"/>
    <x v="0"/>
    <n v="41"/>
    <x v="0"/>
    <x v="1"/>
    <x v="0"/>
    <x v="1"/>
    <x v="1"/>
    <x v="0"/>
    <x v="0"/>
    <x v="0"/>
    <n v="0"/>
    <n v="1"/>
    <n v="1"/>
    <s v="2"/>
    <n v="2"/>
    <s v="4"/>
    <n v="1"/>
    <n v="5"/>
    <n v="7"/>
    <n v="0"/>
    <n v="0"/>
    <n v="1"/>
    <x v="0"/>
    <x v="0"/>
    <n v="-600"/>
    <s v="دكان سمانه"/>
    <m/>
    <s v="Specialist services"/>
    <m/>
    <m/>
    <b v="1"/>
    <m/>
    <m/>
    <m/>
    <m/>
    <m/>
    <n v="5"/>
    <x v="0"/>
    <m/>
    <x v="2"/>
    <s v="Do not know"/>
    <s v="Some types of medicines are not available in the market Inaccessible due to cost"/>
    <b v="1"/>
    <m/>
    <m/>
    <b v="1"/>
    <m/>
    <m/>
    <m/>
    <m/>
    <m/>
    <m/>
    <m/>
    <x v="2"/>
    <x v="1"/>
    <m/>
    <x v="1"/>
    <m/>
    <x v="0"/>
    <x v="0"/>
    <m/>
    <x v="0"/>
    <x v="0"/>
    <m/>
    <m/>
    <m/>
    <m/>
    <m/>
    <m/>
    <m/>
    <m/>
    <m/>
    <m/>
    <m/>
    <s v="I don't know"/>
    <m/>
    <m/>
    <m/>
    <m/>
    <m/>
    <b v="1"/>
    <m/>
    <m/>
    <x v="2"/>
    <s v="Financial issues"/>
    <m/>
    <b v="1"/>
    <m/>
    <m/>
    <m/>
    <m/>
    <m/>
    <m/>
    <s v="Hospital for normal delivery"/>
    <m/>
    <m/>
    <m/>
    <m/>
    <m/>
    <b v="1"/>
    <m/>
    <m/>
    <m/>
    <m/>
    <m/>
    <x v="1"/>
    <m/>
    <m/>
    <m/>
    <m/>
    <m/>
    <m/>
    <m/>
    <m/>
    <m/>
    <m/>
    <m/>
    <x v="5"/>
    <x v="0"/>
    <x v="0"/>
    <m/>
    <s v="Cereals or tubers (maize, porridge, rice, pasta, bread, rice, bulger, frikeh, kaak, pasta, indomy (noodles), manakish, thick grain-based porridge, potatoes, etc) Eggs Vegetables (including leafy vegetables)"/>
    <b v="1"/>
    <m/>
    <b v="1"/>
    <m/>
    <m/>
    <m/>
    <m/>
    <b v="1"/>
    <m/>
    <m/>
    <m/>
    <x v="4"/>
    <x v="0"/>
    <s v="Vegetables (including leafy vegetables) Milk and Milk Products (milk, yoghurt, cheese, etc)"/>
    <m/>
    <m/>
    <b v="1"/>
    <m/>
    <m/>
    <m/>
    <b v="1"/>
    <m/>
    <m/>
    <m/>
    <m/>
    <n v="2"/>
    <x v="2"/>
    <x v="2"/>
    <s v="To avoid illness"/>
    <s v="High food prices/no money to buy"/>
    <m/>
    <b v="1"/>
    <m/>
    <m/>
    <m/>
    <m/>
    <m/>
    <m/>
    <x v="0"/>
    <m/>
    <x v="0"/>
    <s v="High food prices/no money to buy"/>
    <b v="1"/>
    <m/>
    <m/>
    <m/>
    <m/>
    <m/>
    <x v="2"/>
    <x v="2"/>
    <x v="1"/>
    <m/>
    <m/>
    <s v="1"/>
    <s v="1"/>
    <x v="0"/>
    <x v="2"/>
    <x v="0"/>
    <x v="1"/>
    <x v="1"/>
    <m/>
    <m/>
    <m/>
    <m/>
    <m/>
    <m/>
    <m/>
    <m/>
    <m/>
    <x v="1"/>
    <x v="0"/>
    <s v="Fear Anger Sadness moodwings Econimic Anxiety Family conflict Changes in Appetite Problems sleeping Hopelessness Conflict within community Problems Concentrating"/>
    <b v="1"/>
    <b v="1"/>
    <b v="1"/>
    <b v="1"/>
    <b v="1"/>
    <b v="1"/>
    <b v="1"/>
    <b v="1"/>
    <b v="1"/>
    <b v="1"/>
    <b v="1"/>
    <m/>
    <b v="1"/>
    <m/>
    <m/>
    <m/>
    <m/>
    <m/>
    <s v="Adult Women Adult Men Children Elderly"/>
    <b v="1"/>
    <b v="1"/>
    <b v="1"/>
    <b v="1"/>
    <s v="لأنهم في أزمة وحرب"/>
    <s v="Prayer Smoking Speaking to a family member"/>
    <b v="1"/>
    <m/>
    <m/>
    <b v="1"/>
    <m/>
    <m/>
    <b v="1"/>
    <m/>
    <m/>
    <m/>
    <m/>
    <s v="Stigma Accessibility Lack of awareness of the services"/>
    <b v="1"/>
    <m/>
    <b v="1"/>
    <m/>
    <b v="1"/>
    <m/>
    <m/>
    <m/>
    <m/>
    <x v="1"/>
    <m/>
    <s v="Health services Educational services Skills building services Extracurricular activities/women &amp; girls centers"/>
    <b v="1"/>
    <b v="1"/>
    <b v="1"/>
    <b v="1"/>
    <m/>
    <m/>
    <m/>
    <m/>
    <x v="6"/>
    <s v="Health services Educational services Skills building services Extracurricular activities/women &amp; girls centers"/>
    <b v="1"/>
    <b v="1"/>
    <b v="1"/>
    <b v="1"/>
    <m/>
    <m/>
    <m/>
    <m/>
    <s v="due to lack of security"/>
    <x v="2"/>
    <s v="بسبب انعدام الآمان"/>
    <s v="Kidnapping Hired by armed groups School dropout Child labour Begging Early marriage Physical abuse Neglect Sexual abuse Being orphaned or losing care Alcohol/substance misuse"/>
    <b v="1"/>
    <b v="1"/>
    <m/>
    <b v="1"/>
    <b v="1"/>
    <b v="1"/>
    <b v="1"/>
    <b v="1"/>
    <b v="1"/>
    <b v="1"/>
    <b v="1"/>
    <b v="1"/>
    <m/>
    <m/>
    <m/>
    <m/>
    <m/>
    <m/>
    <s v="التسول"/>
    <s v="Religious leaders School teachers Parents Relatives Community/social workers"/>
    <b v="1"/>
    <m/>
    <m/>
    <b v="1"/>
    <b v="1"/>
    <b v="1"/>
    <m/>
    <b v="1"/>
    <m/>
    <m/>
    <m/>
    <m/>
    <m/>
    <m/>
    <s v="Quraan Sport activity Hand crafts Painting / re-creational activity Awareness / educational activities / psychosocial support"/>
    <b v="1"/>
    <b v="1"/>
    <b v="1"/>
    <b v="1"/>
    <b v="1"/>
    <m/>
    <m/>
    <m/>
    <m/>
    <s v="No, none of these"/>
    <m/>
    <m/>
    <m/>
    <m/>
    <m/>
    <b v="1"/>
    <m/>
    <x v="1"/>
    <x v="0"/>
    <x v="7"/>
    <m/>
    <b v="1"/>
    <b v="1"/>
    <m/>
    <m/>
    <m/>
    <m/>
    <m/>
    <m/>
    <m/>
    <x v="1"/>
    <m/>
    <m/>
    <x v="2"/>
    <m/>
    <m/>
    <x v="2"/>
    <m/>
    <s v="uuid:e87ff28f-a4ed-43c2-9f73-aa062d1658d8"/>
    <n v="73107644"/>
    <s v="e87ff28f-a4ed-43c2-9f73-aa062d1658d8"/>
    <d v="2021-01-20T13:00:04"/>
    <n v="47"/>
    <m/>
    <n v="-1"/>
    <m/>
    <m/>
    <s v="202101191358"/>
    <n v="1503"/>
    <s v="nsenumerator"/>
    <n v="569832"/>
  </r>
  <r>
    <s v="2021-01-20T23:27:49.223+03:00"/>
    <s v="2021-01-25T18:39:36.591+02:00"/>
    <s v="4.841520462963672"/>
    <s v="اية طماع"/>
    <s v="MRFS"/>
    <m/>
    <d v="2021-01-20T00:00:00"/>
    <x v="3"/>
    <x v="2"/>
    <x v="0"/>
    <n v="50"/>
    <x v="0"/>
    <x v="0"/>
    <x v="2"/>
    <x v="0"/>
    <x v="28"/>
    <x v="4"/>
    <x v="0"/>
    <x v="0"/>
    <n v="2"/>
    <n v="1"/>
    <n v="1"/>
    <s v="2"/>
    <n v="0"/>
    <s v="4"/>
    <n v="1"/>
    <n v="5"/>
    <n v="12"/>
    <n v="1"/>
    <n v="0"/>
    <n v="3"/>
    <x v="4"/>
    <x v="0"/>
    <n v="-400"/>
    <s v="العمل بتمديد الكهربا"/>
    <m/>
    <s v="Primary health care facility"/>
    <m/>
    <b v="1"/>
    <m/>
    <m/>
    <m/>
    <m/>
    <m/>
    <m/>
    <n v="15"/>
    <x v="0"/>
    <m/>
    <x v="0"/>
    <s v="صيدلية مجانية"/>
    <s v="Some types of medicines are not available in the market Inaccessible due to cost"/>
    <b v="1"/>
    <m/>
    <m/>
    <b v="1"/>
    <m/>
    <m/>
    <m/>
    <m/>
    <m/>
    <m/>
    <m/>
    <x v="0"/>
    <x v="0"/>
    <s v="وتم اعطاء معقمات"/>
    <x v="2"/>
    <m/>
    <x v="2"/>
    <x v="1"/>
    <m/>
    <x v="1"/>
    <x v="1"/>
    <s v="Some types of medicines are not available in the market Inaccessible due to cost"/>
    <b v="1"/>
    <m/>
    <m/>
    <b v="1"/>
    <m/>
    <m/>
    <m/>
    <m/>
    <m/>
    <m/>
    <s v="Non communicable diseases (NCD) drugs (chronic, cardiac, diabetes, hyper-tension, asthma) Pediatric medicine"/>
    <b v="1"/>
    <b v="1"/>
    <m/>
    <m/>
    <m/>
    <m/>
    <m/>
    <m/>
    <x v="0"/>
    <m/>
    <m/>
    <m/>
    <m/>
    <m/>
    <m/>
    <m/>
    <m/>
    <m/>
    <s v="Hospital for normal delivery"/>
    <m/>
    <m/>
    <m/>
    <m/>
    <m/>
    <b v="1"/>
    <m/>
    <m/>
    <m/>
    <m/>
    <m/>
    <x v="2"/>
    <s v="Not enough milk"/>
    <m/>
    <m/>
    <m/>
    <b v="1"/>
    <m/>
    <m/>
    <m/>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3"/>
    <m/>
    <x v="0"/>
    <s v="High food prices/no money to buy"/>
    <b v="1"/>
    <m/>
    <m/>
    <m/>
    <m/>
    <m/>
    <x v="4"/>
    <x v="0"/>
    <x v="0"/>
    <m/>
    <m/>
    <s v="1"/>
    <s v="3"/>
    <x v="0"/>
    <x v="2"/>
    <x v="2"/>
    <x v="2"/>
    <x v="3"/>
    <m/>
    <m/>
    <m/>
    <m/>
    <m/>
    <m/>
    <m/>
    <m/>
    <m/>
    <x v="0"/>
    <x v="0"/>
    <s v="Fear Conflict within community Sadness"/>
    <b v="1"/>
    <m/>
    <b v="1"/>
    <m/>
    <m/>
    <m/>
    <m/>
    <m/>
    <m/>
    <m/>
    <b v="1"/>
    <m/>
    <m/>
    <m/>
    <m/>
    <m/>
    <m/>
    <m/>
    <s v="Children Adult Women"/>
    <b v="1"/>
    <m/>
    <b v="1"/>
    <m/>
    <s v="لا اعلم"/>
    <s v="Prayer"/>
    <m/>
    <m/>
    <m/>
    <b v="1"/>
    <m/>
    <m/>
    <m/>
    <m/>
    <m/>
    <m/>
    <m/>
    <s v="Stigma"/>
    <b v="1"/>
    <m/>
    <m/>
    <m/>
    <m/>
    <m/>
    <m/>
    <m/>
    <m/>
    <x v="1"/>
    <m/>
    <s v="Educational services Skills building services"/>
    <m/>
    <b v="1"/>
    <b v="1"/>
    <m/>
    <m/>
    <m/>
    <m/>
    <m/>
    <x v="0"/>
    <s v="Skills building services Educational services"/>
    <m/>
    <b v="1"/>
    <b v="1"/>
    <m/>
    <m/>
    <m/>
    <m/>
    <m/>
    <m/>
    <x v="2"/>
    <s v="الخوف"/>
    <s v="Kidnapping Child labour Neglect"/>
    <b v="1"/>
    <m/>
    <m/>
    <m/>
    <b v="1"/>
    <m/>
    <m/>
    <m/>
    <b v="1"/>
    <m/>
    <m/>
    <m/>
    <m/>
    <m/>
    <m/>
    <m/>
    <m/>
    <m/>
    <s v="العمل مع الاب"/>
    <s v="Parents"/>
    <m/>
    <m/>
    <m/>
    <m/>
    <b v="1"/>
    <m/>
    <m/>
    <m/>
    <m/>
    <m/>
    <m/>
    <m/>
    <m/>
    <m/>
    <s v="Quraan Hand crafts"/>
    <m/>
    <b v="1"/>
    <b v="1"/>
    <m/>
    <m/>
    <m/>
    <m/>
    <m/>
    <m/>
    <s v="Children separated from their parents Orphans living in the community"/>
    <b v="1"/>
    <m/>
    <b v="1"/>
    <m/>
    <m/>
    <m/>
    <m/>
    <x v="2"/>
    <x v="3"/>
    <x v="14"/>
    <m/>
    <m/>
    <m/>
    <m/>
    <m/>
    <b v="1"/>
    <m/>
    <m/>
    <m/>
    <m/>
    <x v="1"/>
    <m/>
    <m/>
    <x v="2"/>
    <m/>
    <m/>
    <x v="1"/>
    <s v="يعمل مع أبوه بسبب الفقر"/>
    <s v="uuid:d77edd97-5f69-4ca5-ab43-87ed2541aec5"/>
    <n v="73107645"/>
    <s v="d77edd97-5f69-4ca5-ab43-87ed2541aec5"/>
    <d v="2021-01-20T13:00:05"/>
    <n v="48"/>
    <m/>
    <n v="-1"/>
    <m/>
    <m/>
    <s v="202101191358"/>
    <n v="414707"/>
    <s v="nsenumerator"/>
    <n v="569832"/>
  </r>
  <r>
    <s v="2021-01-20T23:53:33.911+03:00"/>
    <s v="2021-01-21T00:13:02.601+03:00"/>
    <m/>
    <s v="اية طماع"/>
    <s v="MRFS"/>
    <m/>
    <d v="2021-01-20T00:00:00"/>
    <x v="3"/>
    <x v="2"/>
    <x v="0"/>
    <n v="30"/>
    <x v="1"/>
    <x v="0"/>
    <x v="0"/>
    <x v="1"/>
    <x v="1"/>
    <x v="0"/>
    <x v="0"/>
    <x v="0"/>
    <n v="0"/>
    <n v="1"/>
    <n v="1"/>
    <s v="2"/>
    <n v="2"/>
    <s v="4"/>
    <n v="0"/>
    <n v="4"/>
    <n v="6"/>
    <n v="0"/>
    <n v="0"/>
    <n v="1"/>
    <x v="18"/>
    <x v="8"/>
    <n v="-1000"/>
    <s v="عامل بالعمار"/>
    <m/>
    <s v="Primary health care facility"/>
    <m/>
    <b v="1"/>
    <m/>
    <m/>
    <m/>
    <m/>
    <m/>
    <m/>
    <n v="5"/>
    <x v="0"/>
    <m/>
    <x v="0"/>
    <s v="Do not know"/>
    <s v="There are no significant difficulties"/>
    <m/>
    <m/>
    <m/>
    <m/>
    <m/>
    <m/>
    <m/>
    <m/>
    <m/>
    <b v="1"/>
    <m/>
    <x v="2"/>
    <x v="1"/>
    <m/>
    <x v="1"/>
    <m/>
    <x v="0"/>
    <x v="0"/>
    <m/>
    <x v="0"/>
    <x v="0"/>
    <m/>
    <m/>
    <m/>
    <m/>
    <m/>
    <m/>
    <m/>
    <m/>
    <m/>
    <m/>
    <m/>
    <s v="Pediatric medicine Antibiotic"/>
    <m/>
    <b v="1"/>
    <m/>
    <b v="1"/>
    <m/>
    <m/>
    <m/>
    <m/>
    <x v="0"/>
    <m/>
    <m/>
    <m/>
    <m/>
    <m/>
    <m/>
    <m/>
    <m/>
    <m/>
    <s v="At private primary health care centre/hospital"/>
    <m/>
    <m/>
    <m/>
    <m/>
    <b v="1"/>
    <m/>
    <m/>
    <m/>
    <m/>
    <m/>
    <m/>
    <x v="1"/>
    <m/>
    <m/>
    <m/>
    <m/>
    <m/>
    <m/>
    <m/>
    <m/>
    <m/>
    <m/>
    <m/>
    <x v="5"/>
    <x v="0"/>
    <x v="0"/>
    <m/>
    <s v="Cereals or tubers (maize, porridge, rice, pasta, bread, rice, bulger, frikeh, kaak, pasta, indomy (noodles), manakish, thick grain-based porridge, potatoes, etc) Fruit (all types) Meat, Poultry, Offal (beef, goat, lamb, poultry), etc) Milk and Milk Products (milk, yoghurt, cheese, etc)"/>
    <b v="1"/>
    <m/>
    <m/>
    <b v="1"/>
    <b v="1"/>
    <m/>
    <b v="1"/>
    <m/>
    <m/>
    <m/>
    <m/>
    <x v="0"/>
    <x v="0"/>
    <s v="Cereals or tubers (maize, porridge, rice, pasta, bread, rice, bulger, frikeh, kaak, pasta, indomy (noodles), manakish, thick grain-based porridge, potatoes, etc) Meat, Poultry, Offal (beef, goat, lamb, poultry), etc) Legumes and nuts e.g. hommos, fouls, beans, chick peas, lentils"/>
    <b v="1"/>
    <b v="1"/>
    <m/>
    <m/>
    <b v="1"/>
    <m/>
    <m/>
    <m/>
    <m/>
    <m/>
    <m/>
    <n v="3"/>
    <x v="2"/>
    <x v="0"/>
    <m/>
    <s v="No barriers, satisfied with food available"/>
    <b v="1"/>
    <m/>
    <m/>
    <m/>
    <m/>
    <m/>
    <m/>
    <m/>
    <x v="0"/>
    <m/>
    <x v="2"/>
    <m/>
    <m/>
    <m/>
    <m/>
    <m/>
    <m/>
    <m/>
    <x v="0"/>
    <x v="2"/>
    <x v="1"/>
    <m/>
    <m/>
    <s v="1"/>
    <s v="1"/>
    <x v="0"/>
    <x v="2"/>
    <x v="0"/>
    <x v="1"/>
    <x v="1"/>
    <m/>
    <m/>
    <m/>
    <m/>
    <m/>
    <m/>
    <m/>
    <m/>
    <m/>
    <x v="1"/>
    <x v="0"/>
    <s v="Fear Anxiety moodwings"/>
    <b v="1"/>
    <m/>
    <m/>
    <b v="1"/>
    <m/>
    <b v="1"/>
    <m/>
    <m/>
    <m/>
    <m/>
    <m/>
    <m/>
    <m/>
    <m/>
    <m/>
    <m/>
    <m/>
    <m/>
    <s v="Children"/>
    <m/>
    <m/>
    <b v="1"/>
    <m/>
    <s v="لا اعرف"/>
    <s v="Prayer"/>
    <m/>
    <m/>
    <m/>
    <b v="1"/>
    <m/>
    <m/>
    <m/>
    <m/>
    <m/>
    <m/>
    <m/>
    <s v="Do not know"/>
    <m/>
    <m/>
    <m/>
    <m/>
    <m/>
    <m/>
    <b v="1"/>
    <m/>
    <m/>
    <x v="2"/>
    <m/>
    <s v="Do not know"/>
    <m/>
    <m/>
    <m/>
    <m/>
    <m/>
    <m/>
    <b v="1"/>
    <m/>
    <x v="0"/>
    <s v="Do not know"/>
    <m/>
    <m/>
    <m/>
    <m/>
    <m/>
    <m/>
    <b v="1"/>
    <m/>
    <m/>
    <x v="1"/>
    <m/>
    <s v="Kidnapping Neglect Being orphaned or losing care"/>
    <b v="1"/>
    <m/>
    <m/>
    <m/>
    <m/>
    <m/>
    <m/>
    <m/>
    <b v="1"/>
    <m/>
    <b v="1"/>
    <m/>
    <m/>
    <m/>
    <m/>
    <m/>
    <m/>
    <m/>
    <m/>
    <s v="Parents"/>
    <m/>
    <m/>
    <m/>
    <m/>
    <b v="1"/>
    <m/>
    <m/>
    <m/>
    <m/>
    <m/>
    <m/>
    <m/>
    <m/>
    <m/>
    <s v="Quraan"/>
    <m/>
    <b v="1"/>
    <m/>
    <m/>
    <m/>
    <m/>
    <m/>
    <m/>
    <m/>
    <s v="Orphans living in the community Children separated from their parents Child-headed households Children living on the street"/>
    <b v="1"/>
    <b v="1"/>
    <b v="1"/>
    <b v="1"/>
    <m/>
    <m/>
    <m/>
    <x v="1"/>
    <x v="0"/>
    <x v="15"/>
    <m/>
    <b v="1"/>
    <m/>
    <m/>
    <b v="1"/>
    <m/>
    <m/>
    <m/>
    <m/>
    <m/>
    <x v="2"/>
    <n v="2"/>
    <s v="حالة اضطرارية"/>
    <x v="0"/>
    <m/>
    <m/>
    <x v="2"/>
    <m/>
    <s v="uuid:1b703504-d8ef-4b36-b327-d3b1fd36a02d"/>
    <n v="73107646"/>
    <s v="1b703504-d8ef-4b36-b327-d3b1fd36a02d"/>
    <d v="2021-01-20T13:00:06"/>
    <n v="49"/>
    <m/>
    <n v="-1"/>
    <m/>
    <m/>
    <s v="202101191358"/>
    <n v="1169"/>
    <s v="nsenumerator"/>
    <n v="569832"/>
  </r>
  <r>
    <s v="2021-01-21T00:13:06.096+03:00"/>
    <s v="2021-01-21T00:31:48.448+03:00"/>
    <m/>
    <s v="اية طماع"/>
    <s v="MRFS"/>
    <m/>
    <d v="2021-01-21T00:00:00"/>
    <x v="3"/>
    <x v="2"/>
    <x v="0"/>
    <n v="36"/>
    <x v="0"/>
    <x v="0"/>
    <x v="0"/>
    <x v="0"/>
    <x v="29"/>
    <x v="2"/>
    <x v="0"/>
    <x v="0"/>
    <n v="0"/>
    <n v="0"/>
    <n v="2"/>
    <s v="2"/>
    <n v="1"/>
    <s v="3"/>
    <n v="0"/>
    <n v="3"/>
    <n v="5"/>
    <n v="0"/>
    <n v="0"/>
    <n v="1"/>
    <x v="20"/>
    <x v="10"/>
    <n v="-3000"/>
    <s v="عامل "/>
    <m/>
    <s v="Primary health care facility"/>
    <m/>
    <b v="1"/>
    <m/>
    <m/>
    <m/>
    <m/>
    <m/>
    <m/>
    <n v="15"/>
    <x v="0"/>
    <m/>
    <x v="3"/>
    <s v="Do not know"/>
    <s v="There are no significant difficulties"/>
    <m/>
    <m/>
    <m/>
    <m/>
    <m/>
    <m/>
    <m/>
    <m/>
    <m/>
    <b v="1"/>
    <m/>
    <x v="2"/>
    <x v="1"/>
    <m/>
    <x v="1"/>
    <m/>
    <x v="0"/>
    <x v="0"/>
    <m/>
    <x v="0"/>
    <x v="0"/>
    <m/>
    <m/>
    <m/>
    <m/>
    <m/>
    <m/>
    <m/>
    <m/>
    <m/>
    <m/>
    <m/>
    <s v="Pediatric medicine Antibiotic"/>
    <m/>
    <b v="1"/>
    <m/>
    <b v="1"/>
    <m/>
    <m/>
    <m/>
    <m/>
    <x v="0"/>
    <m/>
    <m/>
    <m/>
    <m/>
    <m/>
    <m/>
    <m/>
    <m/>
    <m/>
    <s v="At private primary health care centre/hospital"/>
    <m/>
    <m/>
    <m/>
    <m/>
    <b v="1"/>
    <m/>
    <m/>
    <m/>
    <m/>
    <m/>
    <m/>
    <x v="1"/>
    <m/>
    <m/>
    <m/>
    <m/>
    <m/>
    <m/>
    <m/>
    <m/>
    <m/>
    <m/>
    <m/>
    <x v="5"/>
    <x v="0"/>
    <x v="0"/>
    <m/>
    <m/>
    <m/>
    <m/>
    <m/>
    <m/>
    <m/>
    <m/>
    <m/>
    <m/>
    <m/>
    <m/>
    <m/>
    <x v="1"/>
    <x v="1"/>
    <s v="Legumes and nuts e.g. hommos, fouls, beans, chick peas, lentils Vegetables (including leafy vegetables) Oil/Fat (oils, fats, butter, ghee etc)"/>
    <m/>
    <b v="1"/>
    <b v="1"/>
    <m/>
    <m/>
    <m/>
    <m/>
    <m/>
    <m/>
    <b v="1"/>
    <m/>
    <n v="3"/>
    <x v="2"/>
    <x v="0"/>
    <m/>
    <s v="High food prices/no money to buy"/>
    <m/>
    <b v="1"/>
    <m/>
    <m/>
    <m/>
    <m/>
    <m/>
    <m/>
    <x v="0"/>
    <m/>
    <x v="2"/>
    <m/>
    <m/>
    <m/>
    <m/>
    <m/>
    <m/>
    <m/>
    <x v="2"/>
    <x v="2"/>
    <x v="1"/>
    <m/>
    <m/>
    <s v="0"/>
    <s v="0"/>
    <x v="0"/>
    <x v="2"/>
    <x v="0"/>
    <x v="1"/>
    <x v="1"/>
    <m/>
    <m/>
    <m/>
    <m/>
    <m/>
    <m/>
    <m/>
    <m/>
    <m/>
    <x v="1"/>
    <x v="0"/>
    <s v="Fear moodwings Conflict within community"/>
    <b v="1"/>
    <m/>
    <m/>
    <b v="1"/>
    <m/>
    <m/>
    <m/>
    <m/>
    <m/>
    <m/>
    <b v="1"/>
    <m/>
    <m/>
    <m/>
    <m/>
    <m/>
    <m/>
    <m/>
    <s v="Children"/>
    <m/>
    <m/>
    <b v="1"/>
    <m/>
    <s v="لانهم صغار لاننا نزحنا تحت الطيران"/>
    <s v="Speaking to a family member Prayer"/>
    <b v="1"/>
    <m/>
    <m/>
    <b v="1"/>
    <m/>
    <m/>
    <m/>
    <m/>
    <m/>
    <m/>
    <m/>
    <s v="Do not know"/>
    <m/>
    <m/>
    <m/>
    <m/>
    <m/>
    <m/>
    <b v="1"/>
    <m/>
    <m/>
    <x v="3"/>
    <s v="لان لدي اطفال"/>
    <s v="Health services Extracurricular activities/women &amp; girls centers"/>
    <b v="1"/>
    <m/>
    <m/>
    <b v="1"/>
    <m/>
    <m/>
    <m/>
    <m/>
    <x v="5"/>
    <s v="Do not know"/>
    <m/>
    <m/>
    <m/>
    <m/>
    <m/>
    <m/>
    <b v="1"/>
    <m/>
    <m/>
    <x v="2"/>
    <s v="الخوف"/>
    <s v="Kidnapping Neglect Sexual abuse"/>
    <b v="1"/>
    <m/>
    <m/>
    <m/>
    <m/>
    <m/>
    <m/>
    <m/>
    <b v="1"/>
    <b v="1"/>
    <m/>
    <m/>
    <m/>
    <m/>
    <m/>
    <m/>
    <m/>
    <m/>
    <m/>
    <s v="Parents"/>
    <m/>
    <m/>
    <m/>
    <m/>
    <b v="1"/>
    <m/>
    <m/>
    <m/>
    <m/>
    <m/>
    <m/>
    <m/>
    <m/>
    <m/>
    <s v="Quraan"/>
    <m/>
    <b v="1"/>
    <m/>
    <m/>
    <m/>
    <m/>
    <m/>
    <m/>
    <m/>
    <s v="Children separated from their parents Children living on the street Children who have been associated with fighting forces Orphans living in the community"/>
    <b v="1"/>
    <b v="1"/>
    <b v="1"/>
    <m/>
    <b v="1"/>
    <m/>
    <m/>
    <x v="2"/>
    <x v="1"/>
    <x v="16"/>
    <m/>
    <m/>
    <m/>
    <m/>
    <b v="1"/>
    <m/>
    <m/>
    <m/>
    <m/>
    <m/>
    <x v="1"/>
    <m/>
    <m/>
    <x v="0"/>
    <m/>
    <m/>
    <x v="2"/>
    <m/>
    <s v="uuid:f3f457c5-823a-46d1-969b-6a1516f0155c"/>
    <n v="73107647"/>
    <s v="f3f457c5-823a-46d1-969b-6a1516f0155c"/>
    <d v="2021-01-20T13:00:07"/>
    <n v="50"/>
    <m/>
    <n v="-1"/>
    <m/>
    <m/>
    <s v="202101191358"/>
    <n v="1122"/>
    <s v="nsenumerator"/>
    <n v="569832"/>
  </r>
  <r>
    <s v="2021-01-21T00:31:55.190+03:00"/>
    <s v="2021-01-21T00:59:23.087+03:00"/>
    <s v="0"/>
    <s v="اية طماع"/>
    <s v="MRFS"/>
    <m/>
    <d v="2021-01-21T00:00:00"/>
    <x v="3"/>
    <x v="2"/>
    <x v="0"/>
    <n v="40"/>
    <x v="0"/>
    <x v="0"/>
    <x v="0"/>
    <x v="1"/>
    <x v="1"/>
    <x v="2"/>
    <x v="0"/>
    <x v="0"/>
    <n v="0"/>
    <n v="0"/>
    <n v="1"/>
    <s v="1"/>
    <n v="2"/>
    <s v="3"/>
    <n v="1"/>
    <n v="4"/>
    <n v="6"/>
    <n v="1"/>
    <n v="0"/>
    <n v="1"/>
    <x v="19"/>
    <x v="15"/>
    <n v="-2800"/>
    <s v="عامل"/>
    <m/>
    <s v="Primary health care facility"/>
    <m/>
    <b v="1"/>
    <m/>
    <m/>
    <m/>
    <m/>
    <m/>
    <m/>
    <n v="10"/>
    <x v="0"/>
    <m/>
    <x v="0"/>
    <s v="Do not know"/>
    <s v="Some types of medicines are not available in the market Inaccessible due to cost"/>
    <b v="1"/>
    <m/>
    <m/>
    <b v="1"/>
    <m/>
    <m/>
    <m/>
    <m/>
    <m/>
    <m/>
    <m/>
    <x v="0"/>
    <x v="0"/>
    <s v="اعطاء معقمات وتوعية من كورونا"/>
    <x v="2"/>
    <m/>
    <x v="2"/>
    <x v="1"/>
    <m/>
    <x v="1"/>
    <x v="1"/>
    <s v="Inaccessible due to cost"/>
    <m/>
    <m/>
    <m/>
    <b v="1"/>
    <m/>
    <m/>
    <m/>
    <m/>
    <m/>
    <m/>
    <s v="Pediatric medicine Antibiotic"/>
    <m/>
    <b v="1"/>
    <m/>
    <b v="1"/>
    <m/>
    <m/>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Vegetables (including leafy vegetables) Fruit (all types)"/>
    <b v="1"/>
    <m/>
    <b v="1"/>
    <b v="1"/>
    <m/>
    <m/>
    <m/>
    <m/>
    <m/>
    <m/>
    <m/>
    <n v="3"/>
    <x v="2"/>
    <x v="0"/>
    <m/>
    <s v="High food prices/no money to buy"/>
    <m/>
    <b v="1"/>
    <m/>
    <m/>
    <m/>
    <m/>
    <m/>
    <m/>
    <x v="0"/>
    <m/>
    <x v="0"/>
    <s v="High food prices/no money to buy"/>
    <b v="1"/>
    <m/>
    <m/>
    <m/>
    <m/>
    <m/>
    <x v="0"/>
    <x v="2"/>
    <x v="1"/>
    <m/>
    <m/>
    <s v="0"/>
    <s v="0"/>
    <x v="0"/>
    <x v="2"/>
    <x v="0"/>
    <x v="1"/>
    <x v="1"/>
    <m/>
    <m/>
    <m/>
    <m/>
    <m/>
    <m/>
    <m/>
    <m/>
    <m/>
    <x v="1"/>
    <x v="0"/>
    <s v="Fear Conflict within community"/>
    <b v="1"/>
    <m/>
    <m/>
    <m/>
    <m/>
    <m/>
    <m/>
    <m/>
    <m/>
    <m/>
    <b v="1"/>
    <m/>
    <m/>
    <m/>
    <m/>
    <m/>
    <m/>
    <m/>
    <s v="Children"/>
    <m/>
    <m/>
    <b v="1"/>
    <m/>
    <s v="لانهم عانو من الوضع بالبلد وهنن صغار"/>
    <s v="Prayer Speaking to a family member"/>
    <b v="1"/>
    <m/>
    <m/>
    <b v="1"/>
    <m/>
    <m/>
    <m/>
    <m/>
    <m/>
    <m/>
    <m/>
    <s v="Stigma Lack of awareness of the services"/>
    <b v="1"/>
    <m/>
    <m/>
    <m/>
    <b v="1"/>
    <m/>
    <m/>
    <m/>
    <m/>
    <x v="2"/>
    <m/>
    <s v="Health services"/>
    <b v="1"/>
    <m/>
    <m/>
    <m/>
    <m/>
    <m/>
    <m/>
    <m/>
    <x v="0"/>
    <s v="Health services"/>
    <b v="1"/>
    <m/>
    <m/>
    <m/>
    <m/>
    <m/>
    <m/>
    <m/>
    <s v="due to cultural factors / Father or husband does not allow them"/>
    <x v="2"/>
    <s v="الخوف من الوضع"/>
    <s v="Kidnapping School dropout Neglect Psychological stress"/>
    <b v="1"/>
    <m/>
    <m/>
    <b v="1"/>
    <m/>
    <m/>
    <m/>
    <m/>
    <b v="1"/>
    <m/>
    <m/>
    <m/>
    <m/>
    <b v="1"/>
    <m/>
    <m/>
    <m/>
    <m/>
    <m/>
    <s v="Parents Relatives"/>
    <m/>
    <m/>
    <m/>
    <m/>
    <b v="1"/>
    <b v="1"/>
    <m/>
    <m/>
    <m/>
    <m/>
    <m/>
    <m/>
    <m/>
    <m/>
    <s v="Quraan"/>
    <m/>
    <b v="1"/>
    <m/>
    <m/>
    <m/>
    <m/>
    <m/>
    <m/>
    <m/>
    <s v="Orphans living in the community Child-headed households Children who have been associated with fighting forces"/>
    <m/>
    <m/>
    <b v="1"/>
    <b v="1"/>
    <b v="1"/>
    <m/>
    <m/>
    <x v="1"/>
    <x v="0"/>
    <x v="15"/>
    <m/>
    <b v="1"/>
    <m/>
    <m/>
    <b v="1"/>
    <m/>
    <m/>
    <m/>
    <m/>
    <m/>
    <x v="1"/>
    <m/>
    <m/>
    <x v="2"/>
    <m/>
    <m/>
    <x v="2"/>
    <m/>
    <s v="uuid:2fe223a2-cbdc-4b1b-806d-487f5b6f564a"/>
    <n v="73107648"/>
    <s v="2fe223a2-cbdc-4b1b-806d-487f5b6f564a"/>
    <d v="2021-01-20T13:00:08"/>
    <n v="51"/>
    <m/>
    <n v="-1"/>
    <m/>
    <m/>
    <s v="202101191358"/>
    <n v="1648"/>
    <s v="nsenumerator"/>
    <n v="569832"/>
  </r>
  <r>
    <s v="2021-01-21T00:40:52.111+03:00"/>
    <s v="2021-01-21T00:53:52.499+03:00"/>
    <m/>
    <s v="اية طماع"/>
    <s v="MRFS"/>
    <m/>
    <d v="2021-01-21T00:00:00"/>
    <x v="3"/>
    <x v="2"/>
    <x v="0"/>
    <n v="26"/>
    <x v="1"/>
    <x v="0"/>
    <x v="0"/>
    <x v="0"/>
    <x v="30"/>
    <x v="0"/>
    <x v="0"/>
    <x v="0"/>
    <n v="0"/>
    <n v="1"/>
    <n v="1"/>
    <s v="2"/>
    <n v="0"/>
    <s v="2"/>
    <n v="0"/>
    <n v="2"/>
    <n v="4"/>
    <n v="0"/>
    <n v="0"/>
    <n v="1"/>
    <x v="18"/>
    <x v="16"/>
    <n v="-2550"/>
    <s v="عامل"/>
    <m/>
    <s v="Primary health care facility"/>
    <m/>
    <b v="1"/>
    <m/>
    <m/>
    <m/>
    <m/>
    <m/>
    <m/>
    <n v="5"/>
    <x v="0"/>
    <m/>
    <x v="2"/>
    <s v="Do not know"/>
    <s v="Inaccessible due to cost"/>
    <m/>
    <m/>
    <m/>
    <b v="1"/>
    <m/>
    <m/>
    <m/>
    <m/>
    <m/>
    <m/>
    <m/>
    <x v="0"/>
    <x v="3"/>
    <m/>
    <x v="2"/>
    <m/>
    <x v="0"/>
    <x v="0"/>
    <m/>
    <x v="0"/>
    <x v="0"/>
    <m/>
    <m/>
    <m/>
    <m/>
    <m/>
    <m/>
    <m/>
    <m/>
    <m/>
    <m/>
    <m/>
    <s v="Pediatric medicine Antibiotic"/>
    <m/>
    <b v="1"/>
    <m/>
    <b v="1"/>
    <m/>
    <m/>
    <m/>
    <m/>
    <x v="0"/>
    <m/>
    <m/>
    <m/>
    <m/>
    <m/>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4"/>
    <x v="0"/>
    <x v="1"/>
    <m/>
    <m/>
    <s v="1"/>
    <s v="1"/>
    <x v="3"/>
    <x v="1"/>
    <x v="1"/>
    <x v="1"/>
    <x v="1"/>
    <m/>
    <m/>
    <m/>
    <m/>
    <m/>
    <m/>
    <m/>
    <m/>
    <m/>
    <x v="1"/>
    <x v="0"/>
    <s v="Econimic Conflict within community Family conflict"/>
    <m/>
    <m/>
    <m/>
    <m/>
    <b v="1"/>
    <m/>
    <b v="1"/>
    <m/>
    <m/>
    <m/>
    <b v="1"/>
    <m/>
    <m/>
    <m/>
    <m/>
    <m/>
    <m/>
    <m/>
    <s v="Adult Women Adult Men Children"/>
    <b v="1"/>
    <b v="1"/>
    <b v="1"/>
    <m/>
    <s v="كلنا نعاني"/>
    <s v="Violence"/>
    <m/>
    <m/>
    <m/>
    <m/>
    <m/>
    <b v="1"/>
    <m/>
    <m/>
    <m/>
    <m/>
    <m/>
    <s v="Stigma"/>
    <b v="1"/>
    <m/>
    <m/>
    <m/>
    <m/>
    <m/>
    <m/>
    <m/>
    <m/>
    <x v="2"/>
    <m/>
    <s v="All services are accessible"/>
    <m/>
    <m/>
    <m/>
    <m/>
    <m/>
    <b v="1"/>
    <m/>
    <m/>
    <x v="0"/>
    <s v="All services are accessible"/>
    <m/>
    <m/>
    <m/>
    <m/>
    <m/>
    <b v="1"/>
    <m/>
    <m/>
    <m/>
    <x v="1"/>
    <m/>
    <s v="Kidnapping Psychological stress"/>
    <b v="1"/>
    <m/>
    <m/>
    <m/>
    <m/>
    <m/>
    <m/>
    <m/>
    <m/>
    <m/>
    <m/>
    <m/>
    <m/>
    <b v="1"/>
    <m/>
    <m/>
    <m/>
    <m/>
    <m/>
    <s v="Parents"/>
    <m/>
    <m/>
    <m/>
    <m/>
    <b v="1"/>
    <m/>
    <m/>
    <m/>
    <m/>
    <m/>
    <m/>
    <m/>
    <m/>
    <m/>
    <s v="Sport activity Quraan Hand crafts Painting / re-creational activity Awareness / educational activities / psychosocial support Entertainement activities"/>
    <b v="1"/>
    <b v="1"/>
    <b v="1"/>
    <b v="1"/>
    <b v="1"/>
    <b v="1"/>
    <m/>
    <m/>
    <m/>
    <s v="Orphans living in the community Children living on the street Children separated from their parents Child-headed households"/>
    <b v="1"/>
    <b v="1"/>
    <b v="1"/>
    <b v="1"/>
    <m/>
    <m/>
    <m/>
    <x v="2"/>
    <x v="1"/>
    <x v="8"/>
    <m/>
    <m/>
    <m/>
    <m/>
    <m/>
    <m/>
    <m/>
    <b v="1"/>
    <m/>
    <m/>
    <x v="1"/>
    <m/>
    <m/>
    <x v="0"/>
    <m/>
    <m/>
    <x v="2"/>
    <m/>
    <s v="uuid:c143c997-d0fe-4cba-a59d-f3f77494f47e"/>
    <n v="73107650"/>
    <s v="c143c997-d0fe-4cba-a59d-f3f77494f47e"/>
    <d v="2021-01-20T13:00:09"/>
    <n v="52"/>
    <m/>
    <n v="-1"/>
    <m/>
    <m/>
    <s v="202101191358"/>
    <n v="780"/>
    <s v="nsenumerator"/>
    <n v="569832"/>
  </r>
  <r>
    <s v="2021-01-21T01:16:33.902+03:00"/>
    <s v="2021-01-21T01:28:34.427+03:00"/>
    <m/>
    <s v="اية طماع"/>
    <s v="MRFS"/>
    <m/>
    <d v="2021-01-21T00:00:00"/>
    <x v="3"/>
    <x v="2"/>
    <x v="0"/>
    <n v="48"/>
    <x v="0"/>
    <x v="0"/>
    <x v="0"/>
    <x v="0"/>
    <x v="31"/>
    <x v="2"/>
    <x v="0"/>
    <x v="0"/>
    <n v="0"/>
    <n v="0"/>
    <n v="0"/>
    <s v="0"/>
    <n v="1"/>
    <s v="1"/>
    <n v="1"/>
    <n v="2"/>
    <n v="5"/>
    <n v="0"/>
    <n v="0"/>
    <n v="0"/>
    <x v="0"/>
    <x v="10"/>
    <n v="0"/>
    <s v="ارسال من الابن في تركيا"/>
    <m/>
    <s v="Primary health care facility"/>
    <m/>
    <b v="1"/>
    <m/>
    <m/>
    <m/>
    <m/>
    <m/>
    <m/>
    <n v="5"/>
    <x v="0"/>
    <m/>
    <x v="0"/>
    <s v="Do not know"/>
    <s v="Inaccessible due to cost"/>
    <m/>
    <m/>
    <m/>
    <b v="1"/>
    <m/>
    <m/>
    <m/>
    <m/>
    <m/>
    <m/>
    <m/>
    <x v="0"/>
    <x v="3"/>
    <m/>
    <x v="3"/>
    <s v="اعطاء نقود"/>
    <x v="0"/>
    <x v="0"/>
    <m/>
    <x v="0"/>
    <x v="0"/>
    <m/>
    <m/>
    <m/>
    <m/>
    <m/>
    <m/>
    <m/>
    <m/>
    <m/>
    <m/>
    <m/>
    <s v="Antibiotic Other"/>
    <m/>
    <m/>
    <m/>
    <b v="1"/>
    <b v="1"/>
    <m/>
    <m/>
    <s v="ادوية الحمو"/>
    <x v="2"/>
    <s v="No services available"/>
    <m/>
    <m/>
    <m/>
    <m/>
    <b v="1"/>
    <m/>
    <m/>
    <m/>
    <s v="At home with skilled birth attendant Hospital for normal delivery"/>
    <m/>
    <b v="1"/>
    <m/>
    <m/>
    <m/>
    <b v="1"/>
    <m/>
    <m/>
    <m/>
    <m/>
    <s v="بسبب العادات"/>
    <x v="1"/>
    <m/>
    <m/>
    <m/>
    <m/>
    <m/>
    <m/>
    <m/>
    <m/>
    <m/>
    <m/>
    <m/>
    <x v="5"/>
    <x v="0"/>
    <x v="0"/>
    <m/>
    <m/>
    <m/>
    <m/>
    <m/>
    <m/>
    <m/>
    <m/>
    <m/>
    <m/>
    <m/>
    <m/>
    <m/>
    <x v="1"/>
    <x v="1"/>
    <m/>
    <m/>
    <m/>
    <m/>
    <m/>
    <m/>
    <m/>
    <m/>
    <m/>
    <m/>
    <m/>
    <m/>
    <m/>
    <x v="1"/>
    <x v="3"/>
    <m/>
    <s v="High food prices/no money to buy"/>
    <m/>
    <b v="1"/>
    <m/>
    <m/>
    <m/>
    <m/>
    <m/>
    <m/>
    <x v="3"/>
    <m/>
    <x v="2"/>
    <m/>
    <m/>
    <m/>
    <m/>
    <m/>
    <m/>
    <m/>
    <x v="1"/>
    <x v="1"/>
    <x v="1"/>
    <m/>
    <m/>
    <s v="0"/>
    <s v="0"/>
    <x v="0"/>
    <x v="2"/>
    <x v="0"/>
    <x v="1"/>
    <x v="1"/>
    <m/>
    <m/>
    <m/>
    <m/>
    <m/>
    <m/>
    <m/>
    <m/>
    <m/>
    <x v="1"/>
    <x v="0"/>
    <s v="Fear Family conflict"/>
    <b v="1"/>
    <m/>
    <m/>
    <m/>
    <m/>
    <m/>
    <b v="1"/>
    <m/>
    <m/>
    <m/>
    <m/>
    <m/>
    <m/>
    <m/>
    <m/>
    <m/>
    <m/>
    <m/>
    <s v="Adult Women Adult Men Children Elderly"/>
    <b v="1"/>
    <b v="1"/>
    <b v="1"/>
    <b v="1"/>
    <s v="كلنا نعاني"/>
    <s v="Prayer"/>
    <m/>
    <m/>
    <m/>
    <b v="1"/>
    <m/>
    <m/>
    <m/>
    <m/>
    <m/>
    <m/>
    <m/>
    <s v="Other"/>
    <m/>
    <m/>
    <m/>
    <m/>
    <m/>
    <b v="1"/>
    <m/>
    <m/>
    <s v="لا احد يساعد"/>
    <x v="1"/>
    <m/>
    <s v="Do not know"/>
    <m/>
    <m/>
    <m/>
    <m/>
    <m/>
    <m/>
    <b v="1"/>
    <m/>
    <x v="0"/>
    <s v="Do not know"/>
    <m/>
    <m/>
    <m/>
    <m/>
    <m/>
    <m/>
    <b v="1"/>
    <m/>
    <m/>
    <x v="1"/>
    <m/>
    <s v="Kidnapping School dropout Early marriage"/>
    <b v="1"/>
    <m/>
    <m/>
    <b v="1"/>
    <m/>
    <m/>
    <b v="1"/>
    <m/>
    <m/>
    <m/>
    <m/>
    <m/>
    <m/>
    <m/>
    <m/>
    <m/>
    <m/>
    <m/>
    <m/>
    <s v="Parents"/>
    <m/>
    <m/>
    <m/>
    <m/>
    <b v="1"/>
    <m/>
    <m/>
    <m/>
    <m/>
    <m/>
    <m/>
    <m/>
    <m/>
    <m/>
    <s v="Quraan"/>
    <m/>
    <b v="1"/>
    <m/>
    <m/>
    <m/>
    <m/>
    <m/>
    <m/>
    <m/>
    <s v="Children separated from their parents Children living on the street Orphans living in the community Child-headed households"/>
    <b v="1"/>
    <b v="1"/>
    <b v="1"/>
    <b v="1"/>
    <m/>
    <m/>
    <m/>
    <x v="2"/>
    <x v="4"/>
    <x v="14"/>
    <m/>
    <m/>
    <m/>
    <m/>
    <m/>
    <b v="1"/>
    <m/>
    <m/>
    <m/>
    <m/>
    <x v="1"/>
    <m/>
    <m/>
    <x v="2"/>
    <m/>
    <m/>
    <x v="2"/>
    <m/>
    <s v="uuid:b33e670e-361c-4b95-bf42-b4a81d4234a0"/>
    <n v="73107651"/>
    <s v="b33e670e-361c-4b95-bf42-b4a81d4234a0"/>
    <d v="2021-01-20T13:00:10"/>
    <n v="53"/>
    <m/>
    <n v="-1"/>
    <m/>
    <m/>
    <s v="202101191358"/>
    <n v="721"/>
    <s v="nsenumerator"/>
    <n v="569832"/>
  </r>
  <r>
    <s v="2021-01-21T01:29:41.024+03:00"/>
    <s v="2021-01-21T01:34:30.282+03:00"/>
    <m/>
    <s v="اية طماع"/>
    <s v="MRFS"/>
    <m/>
    <d v="2021-01-21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380ad93-c2fa-4c47-85e8-1a9adf30fe21"/>
    <n v="73107652"/>
    <s v="f380ad93-c2fa-4c47-85e8-1a9adf30fe21"/>
    <d v="2021-01-20T13:00:10"/>
    <n v="54"/>
    <m/>
    <n v="-1"/>
    <m/>
    <m/>
    <s v="202101191358"/>
    <n v="289"/>
    <s v="nsenumerator"/>
    <n v="569832"/>
  </r>
  <r>
    <s v="2021-01-21T01:43:11.268+03:00"/>
    <s v="2021-01-21T02:46:06.404+03:00"/>
    <s v="0"/>
    <s v="اية طماع"/>
    <s v="MRFS"/>
    <m/>
    <d v="2021-01-21T00:00:00"/>
    <x v="3"/>
    <x v="2"/>
    <x v="0"/>
    <n v="66"/>
    <x v="3"/>
    <x v="0"/>
    <x v="3"/>
    <x v="0"/>
    <x v="32"/>
    <x v="0"/>
    <x v="2"/>
    <x v="0"/>
    <n v="1"/>
    <n v="1"/>
    <n v="1"/>
    <s v="2"/>
    <n v="4"/>
    <s v="7"/>
    <n v="1"/>
    <n v="8"/>
    <n v="13"/>
    <n v="1"/>
    <n v="0"/>
    <n v="2"/>
    <x v="19"/>
    <x v="8"/>
    <n v="-3000"/>
    <s v="عمل بالحلو"/>
    <m/>
    <s v="Do not know"/>
    <m/>
    <m/>
    <m/>
    <m/>
    <m/>
    <b v="1"/>
    <m/>
    <m/>
    <m/>
    <x v="1"/>
    <m/>
    <x v="3"/>
    <s v="Do not know"/>
    <s v="Inaccessible due to cost Some types of medicines are not available in the market"/>
    <b v="1"/>
    <m/>
    <m/>
    <b v="1"/>
    <m/>
    <m/>
    <m/>
    <m/>
    <m/>
    <m/>
    <m/>
    <x v="2"/>
    <x v="1"/>
    <m/>
    <x v="1"/>
    <m/>
    <x v="0"/>
    <x v="0"/>
    <m/>
    <x v="0"/>
    <x v="0"/>
    <m/>
    <m/>
    <m/>
    <m/>
    <m/>
    <m/>
    <m/>
    <m/>
    <m/>
    <m/>
    <m/>
    <s v="Non communicable diseases (NCD) drugs (chronic, cardiac, diabetes, hyper-tension, asthma) Antibiotic"/>
    <b v="1"/>
    <m/>
    <m/>
    <b v="1"/>
    <m/>
    <m/>
    <m/>
    <m/>
    <x v="2"/>
    <s v="No services available"/>
    <m/>
    <m/>
    <m/>
    <m/>
    <b v="1"/>
    <m/>
    <m/>
    <m/>
    <s v="At home alone"/>
    <b v="1"/>
    <m/>
    <m/>
    <m/>
    <m/>
    <m/>
    <m/>
    <m/>
    <m/>
    <m/>
    <s v="Not aware of services"/>
    <x v="0"/>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2"/>
    <x v="2"/>
    <x v="0"/>
    <m/>
    <m/>
    <s v="1"/>
    <s v="1"/>
    <x v="2"/>
    <x v="1"/>
    <x v="1"/>
    <x v="3"/>
    <x v="3"/>
    <m/>
    <m/>
    <m/>
    <m/>
    <m/>
    <m/>
    <m/>
    <m/>
    <m/>
    <x v="3"/>
    <x v="0"/>
    <s v="Fear Econimic Sadness Anger Family conflict"/>
    <b v="1"/>
    <b v="1"/>
    <b v="1"/>
    <m/>
    <b v="1"/>
    <m/>
    <b v="1"/>
    <m/>
    <m/>
    <m/>
    <m/>
    <m/>
    <m/>
    <m/>
    <m/>
    <m/>
    <m/>
    <m/>
    <s v="Adult Women Adult Men Children Elderly"/>
    <b v="1"/>
    <b v="1"/>
    <b v="1"/>
    <b v="1"/>
    <s v="كلنا نعاني"/>
    <s v="Speaking to a family member Prayer"/>
    <b v="1"/>
    <m/>
    <m/>
    <b v="1"/>
    <m/>
    <m/>
    <m/>
    <m/>
    <m/>
    <m/>
    <m/>
    <s v="Other"/>
    <m/>
    <m/>
    <m/>
    <m/>
    <m/>
    <b v="1"/>
    <m/>
    <m/>
    <s v="لا احد يساعد"/>
    <x v="2"/>
    <m/>
    <s v="Health services"/>
    <b v="1"/>
    <m/>
    <m/>
    <m/>
    <m/>
    <m/>
    <m/>
    <m/>
    <x v="0"/>
    <s v="Do not know"/>
    <m/>
    <m/>
    <m/>
    <m/>
    <m/>
    <m/>
    <b v="1"/>
    <m/>
    <m/>
    <x v="1"/>
    <m/>
    <s v="Kidnapping School dropout Begging"/>
    <b v="1"/>
    <m/>
    <m/>
    <b v="1"/>
    <m/>
    <b v="1"/>
    <m/>
    <m/>
    <m/>
    <m/>
    <m/>
    <m/>
    <m/>
    <m/>
    <m/>
    <m/>
    <m/>
    <m/>
    <m/>
    <s v="Relatives"/>
    <m/>
    <m/>
    <m/>
    <m/>
    <m/>
    <b v="1"/>
    <m/>
    <m/>
    <m/>
    <m/>
    <m/>
    <m/>
    <m/>
    <m/>
    <s v="Do not know"/>
    <m/>
    <m/>
    <m/>
    <m/>
    <m/>
    <m/>
    <m/>
    <b v="1"/>
    <m/>
    <s v="Children separated from their parents Children living on the street"/>
    <b v="1"/>
    <b v="1"/>
    <m/>
    <m/>
    <m/>
    <m/>
    <m/>
    <x v="2"/>
    <x v="4"/>
    <x v="4"/>
    <b v="1"/>
    <m/>
    <m/>
    <m/>
    <m/>
    <m/>
    <m/>
    <m/>
    <m/>
    <m/>
    <x v="1"/>
    <m/>
    <m/>
    <x v="2"/>
    <m/>
    <m/>
    <x v="2"/>
    <m/>
    <s v="uuid:89e24fbb-3273-40e6-8435-98e6964e6922"/>
    <n v="73107655"/>
    <s v="89e24fbb-3273-40e6-8435-98e6964e6922"/>
    <d v="2021-01-20T13:00:11"/>
    <n v="55"/>
    <m/>
    <n v="-1"/>
    <m/>
    <m/>
    <s v="202101191358"/>
    <n v="3775"/>
    <s v="nsenumerator"/>
    <n v="569832"/>
  </r>
  <r>
    <s v="2021-01-20T10:05:36.774+03:00"/>
    <s v="2021-01-20T10:22:32.616+03:00"/>
    <m/>
    <s v="محمود اليوسف"/>
    <s v="MRFS"/>
    <m/>
    <d v="2021-01-20T00:00:00"/>
    <x v="3"/>
    <x v="2"/>
    <x v="0"/>
    <n v="45"/>
    <x v="0"/>
    <x v="0"/>
    <x v="2"/>
    <x v="0"/>
    <x v="33"/>
    <x v="2"/>
    <x v="0"/>
    <x v="0"/>
    <n v="0"/>
    <n v="0"/>
    <n v="0"/>
    <s v="0"/>
    <n v="1"/>
    <s v="1"/>
    <n v="1"/>
    <n v="2"/>
    <n v="5"/>
    <n v="0"/>
    <n v="0"/>
    <n v="1"/>
    <x v="2"/>
    <x v="0"/>
    <n v="-100"/>
    <s v="عمل الأم"/>
    <m/>
    <s v="Primary health care facility"/>
    <m/>
    <b v="1"/>
    <m/>
    <m/>
    <m/>
    <m/>
    <m/>
    <m/>
    <n v="10"/>
    <x v="0"/>
    <m/>
    <x v="2"/>
    <s v="عيادة سنية "/>
    <s v="There are no significant difficulties"/>
    <m/>
    <m/>
    <m/>
    <m/>
    <m/>
    <m/>
    <m/>
    <m/>
    <m/>
    <b v="1"/>
    <m/>
    <x v="2"/>
    <x v="1"/>
    <m/>
    <x v="1"/>
    <m/>
    <x v="0"/>
    <x v="0"/>
    <m/>
    <x v="0"/>
    <x v="0"/>
    <m/>
    <m/>
    <m/>
    <m/>
    <m/>
    <m/>
    <m/>
    <m/>
    <m/>
    <m/>
    <m/>
    <s v="Non communicable diseases (NCD) drugs (chronic, cardiac, diabetes, hyper-tension, asthma)"/>
    <b v="1"/>
    <m/>
    <m/>
    <m/>
    <m/>
    <m/>
    <m/>
    <m/>
    <x v="0"/>
    <m/>
    <m/>
    <m/>
    <m/>
    <m/>
    <m/>
    <m/>
    <m/>
    <m/>
    <s v="Hospital for normal delivery"/>
    <m/>
    <m/>
    <m/>
    <m/>
    <m/>
    <b v="1"/>
    <m/>
    <m/>
    <m/>
    <m/>
    <m/>
    <x v="1"/>
    <m/>
    <m/>
    <m/>
    <m/>
    <m/>
    <m/>
    <m/>
    <m/>
    <m/>
    <m/>
    <m/>
    <x v="2"/>
    <x v="0"/>
    <x v="0"/>
    <m/>
    <m/>
    <m/>
    <m/>
    <m/>
    <m/>
    <m/>
    <m/>
    <m/>
    <m/>
    <m/>
    <m/>
    <m/>
    <x v="1"/>
    <x v="1"/>
    <m/>
    <m/>
    <m/>
    <m/>
    <m/>
    <m/>
    <m/>
    <m/>
    <m/>
    <m/>
    <m/>
    <m/>
    <m/>
    <x v="1"/>
    <x v="3"/>
    <m/>
    <s v="High food prices/no money to buy"/>
    <m/>
    <b v="1"/>
    <m/>
    <m/>
    <m/>
    <m/>
    <m/>
    <m/>
    <x v="3"/>
    <m/>
    <x v="2"/>
    <m/>
    <m/>
    <m/>
    <m/>
    <m/>
    <m/>
    <m/>
    <x v="1"/>
    <x v="1"/>
    <x v="1"/>
    <m/>
    <m/>
    <s v="0"/>
    <s v="0"/>
    <x v="2"/>
    <x v="1"/>
    <x v="1"/>
    <x v="2"/>
    <x v="3"/>
    <m/>
    <m/>
    <m/>
    <m/>
    <m/>
    <m/>
    <m/>
    <m/>
    <m/>
    <x v="4"/>
    <x v="0"/>
    <s v="Sadness Family conflict"/>
    <m/>
    <m/>
    <b v="1"/>
    <m/>
    <m/>
    <m/>
    <b v="1"/>
    <m/>
    <m/>
    <m/>
    <m/>
    <m/>
    <m/>
    <m/>
    <m/>
    <m/>
    <m/>
    <m/>
    <s v="Adult Women"/>
    <b v="1"/>
    <m/>
    <m/>
    <m/>
    <s v="بسبب سوء الوضع المادي للأسرة "/>
    <s v="Prayer Speaking to a friend"/>
    <m/>
    <b v="1"/>
    <m/>
    <b v="1"/>
    <m/>
    <m/>
    <m/>
    <m/>
    <m/>
    <m/>
    <m/>
    <s v="Lack of awareness of the services"/>
    <m/>
    <m/>
    <m/>
    <m/>
    <b v="1"/>
    <m/>
    <m/>
    <m/>
    <m/>
    <x v="1"/>
    <m/>
    <s v="All services are accessible"/>
    <m/>
    <m/>
    <m/>
    <m/>
    <m/>
    <b v="1"/>
    <m/>
    <m/>
    <x v="0"/>
    <s v="All services are accessible"/>
    <m/>
    <m/>
    <m/>
    <m/>
    <m/>
    <b v="1"/>
    <m/>
    <m/>
    <m/>
    <x v="1"/>
    <m/>
    <s v="School dropout Neglect Being orphaned or losing care"/>
    <m/>
    <m/>
    <m/>
    <b v="1"/>
    <m/>
    <m/>
    <m/>
    <m/>
    <b v="1"/>
    <m/>
    <b v="1"/>
    <m/>
    <m/>
    <m/>
    <m/>
    <m/>
    <m/>
    <m/>
    <m/>
    <s v="Parents Relatives Siblings"/>
    <m/>
    <b v="1"/>
    <m/>
    <m/>
    <b v="1"/>
    <b v="1"/>
    <m/>
    <m/>
    <m/>
    <m/>
    <m/>
    <m/>
    <m/>
    <m/>
    <s v="Entertainement activities Hand crafts Quraan"/>
    <m/>
    <b v="1"/>
    <b v="1"/>
    <m/>
    <m/>
    <b v="1"/>
    <m/>
    <m/>
    <m/>
    <s v="I don't know"/>
    <m/>
    <m/>
    <m/>
    <m/>
    <m/>
    <m/>
    <b v="1"/>
    <x v="1"/>
    <x v="0"/>
    <x v="8"/>
    <m/>
    <m/>
    <m/>
    <m/>
    <m/>
    <m/>
    <m/>
    <b v="1"/>
    <m/>
    <m/>
    <x v="1"/>
    <m/>
    <m/>
    <x v="2"/>
    <m/>
    <m/>
    <x v="1"/>
    <s v="طفل عمره ١٣سنه يعمل في محل إصلاح سيارات"/>
    <s v="uuid:0fbfa20c-016a-4e13-88ed-ee830ff44028"/>
    <n v="73107692"/>
    <s v="0fbfa20c-016a-4e13-88ed-ee830ff44028"/>
    <d v="2021-01-20T13:01:52"/>
    <n v="56"/>
    <m/>
    <n v="-1"/>
    <m/>
    <m/>
    <s v="202101191358"/>
    <n v="1016"/>
    <s v="nsenumerator"/>
    <n v="569832"/>
  </r>
  <r>
    <s v="2021-01-20T10:37:06.672+03:00"/>
    <s v="2021-01-20T11:10:25.876+03:00"/>
    <m/>
    <s v="محمود اليوسف "/>
    <s v="MRFS"/>
    <m/>
    <d v="2021-01-20T00:00:00"/>
    <x v="3"/>
    <x v="2"/>
    <x v="0"/>
    <n v="34"/>
    <x v="0"/>
    <x v="1"/>
    <x v="0"/>
    <x v="1"/>
    <x v="1"/>
    <x v="2"/>
    <x v="0"/>
    <x v="0"/>
    <n v="0"/>
    <n v="0"/>
    <n v="0"/>
    <s v="0"/>
    <n v="1"/>
    <s v="1"/>
    <n v="2"/>
    <n v="3"/>
    <n v="6"/>
    <n v="0"/>
    <n v="0"/>
    <n v="2"/>
    <x v="4"/>
    <x v="17"/>
    <n v="-100"/>
    <s v="عمل الأب"/>
    <m/>
    <s v="Emergency services-ambulance Primary health care facility"/>
    <m/>
    <b v="1"/>
    <m/>
    <b v="1"/>
    <m/>
    <m/>
    <m/>
    <m/>
    <n v="8"/>
    <x v="0"/>
    <m/>
    <x v="3"/>
    <s v="صيدلية خيرية أو مجانية "/>
    <s v="Do not know"/>
    <m/>
    <m/>
    <m/>
    <m/>
    <m/>
    <m/>
    <m/>
    <m/>
    <b v="1"/>
    <m/>
    <m/>
    <x v="0"/>
    <x v="0"/>
    <s v="كانت الجلسة توعية أفراد الأسرة حول فيروس كورونا و النظافة الشخصية          "/>
    <x v="2"/>
    <m/>
    <x v="3"/>
    <x v="0"/>
    <m/>
    <x v="0"/>
    <x v="0"/>
    <m/>
    <m/>
    <m/>
    <m/>
    <m/>
    <m/>
    <m/>
    <m/>
    <m/>
    <m/>
    <m/>
    <s v="I don't know"/>
    <m/>
    <m/>
    <m/>
    <m/>
    <m/>
    <b v="1"/>
    <m/>
    <m/>
    <x v="0"/>
    <m/>
    <m/>
    <m/>
    <m/>
    <m/>
    <m/>
    <m/>
    <m/>
    <m/>
    <s v="Hospital for normal delivery"/>
    <m/>
    <m/>
    <m/>
    <m/>
    <m/>
    <b v="1"/>
    <m/>
    <m/>
    <m/>
    <m/>
    <m/>
    <x v="1"/>
    <m/>
    <m/>
    <m/>
    <m/>
    <m/>
    <m/>
    <m/>
    <m/>
    <m/>
    <m/>
    <m/>
    <x v="2"/>
    <x v="0"/>
    <x v="0"/>
    <m/>
    <m/>
    <m/>
    <m/>
    <m/>
    <m/>
    <m/>
    <m/>
    <m/>
    <m/>
    <m/>
    <m/>
    <m/>
    <x v="1"/>
    <x v="1"/>
    <m/>
    <m/>
    <m/>
    <m/>
    <m/>
    <m/>
    <m/>
    <m/>
    <m/>
    <m/>
    <m/>
    <m/>
    <m/>
    <x v="1"/>
    <x v="3"/>
    <m/>
    <s v="High food prices/no money to buy Market is too far"/>
    <m/>
    <b v="1"/>
    <b v="1"/>
    <m/>
    <m/>
    <m/>
    <m/>
    <m/>
    <x v="0"/>
    <m/>
    <x v="2"/>
    <m/>
    <m/>
    <m/>
    <m/>
    <m/>
    <m/>
    <m/>
    <x v="1"/>
    <x v="1"/>
    <x v="1"/>
    <m/>
    <m/>
    <s v="0"/>
    <s v="0"/>
    <x v="2"/>
    <x v="1"/>
    <x v="1"/>
    <x v="4"/>
    <x v="0"/>
    <m/>
    <m/>
    <m/>
    <m/>
    <m/>
    <m/>
    <m/>
    <m/>
    <m/>
    <x v="3"/>
    <x v="0"/>
    <s v="Do not know"/>
    <m/>
    <m/>
    <m/>
    <m/>
    <m/>
    <m/>
    <m/>
    <m/>
    <m/>
    <m/>
    <m/>
    <m/>
    <m/>
    <m/>
    <m/>
    <m/>
    <b v="1"/>
    <m/>
    <m/>
    <m/>
    <m/>
    <m/>
    <m/>
    <m/>
    <m/>
    <m/>
    <m/>
    <m/>
    <m/>
    <m/>
    <m/>
    <m/>
    <m/>
    <m/>
    <m/>
    <m/>
    <s v="No obstacles"/>
    <m/>
    <m/>
    <m/>
    <m/>
    <m/>
    <m/>
    <m/>
    <b v="1"/>
    <m/>
    <x v="2"/>
    <m/>
    <s v="All services are accessible"/>
    <m/>
    <m/>
    <m/>
    <m/>
    <m/>
    <b v="1"/>
    <m/>
    <m/>
    <x v="0"/>
    <s v="All services are accessible"/>
    <m/>
    <m/>
    <m/>
    <m/>
    <m/>
    <b v="1"/>
    <m/>
    <m/>
    <m/>
    <x v="1"/>
    <m/>
    <s v="School dropout Neglect Being orphaned or losing care"/>
    <m/>
    <m/>
    <m/>
    <b v="1"/>
    <m/>
    <m/>
    <m/>
    <m/>
    <b v="1"/>
    <m/>
    <b v="1"/>
    <m/>
    <m/>
    <m/>
    <m/>
    <m/>
    <m/>
    <m/>
    <m/>
    <s v="Relatives Siblings Doctor"/>
    <m/>
    <b v="1"/>
    <m/>
    <m/>
    <m/>
    <b v="1"/>
    <m/>
    <m/>
    <m/>
    <m/>
    <b v="1"/>
    <m/>
    <m/>
    <m/>
    <s v="Quraan Awareness / educational activities / psychosocial support Entertainement activities Hand crafts"/>
    <m/>
    <b v="1"/>
    <b v="1"/>
    <m/>
    <b v="1"/>
    <b v="1"/>
    <m/>
    <m/>
    <m/>
    <s v="Children separated from their parents Children who have been associated with fighting forces"/>
    <b v="1"/>
    <m/>
    <m/>
    <m/>
    <b v="1"/>
    <m/>
    <m/>
    <x v="1"/>
    <x v="0"/>
    <x v="4"/>
    <b v="1"/>
    <m/>
    <m/>
    <m/>
    <m/>
    <m/>
    <m/>
    <m/>
    <m/>
    <m/>
    <x v="1"/>
    <m/>
    <m/>
    <x v="2"/>
    <m/>
    <m/>
    <x v="2"/>
    <m/>
    <s v="uuid:9af9cdc0-055a-4526-bd70-91571cb195d4"/>
    <n v="73107693"/>
    <s v="9af9cdc0-055a-4526-bd70-91571cb195d4"/>
    <d v="2021-01-20T13:01:52"/>
    <n v="57"/>
    <m/>
    <n v="-1"/>
    <m/>
    <m/>
    <s v="202101191358"/>
    <n v="1999"/>
    <s v="nsenumerator"/>
    <n v="569832"/>
  </r>
  <r>
    <s v="2021-01-20T11:12:46.995+03:00"/>
    <s v="2021-01-20T11:50:27.916+03:00"/>
    <m/>
    <s v="محمود اليوسف "/>
    <s v="MRFS"/>
    <m/>
    <d v="2021-01-20T00:00:00"/>
    <x v="3"/>
    <x v="2"/>
    <x v="0"/>
    <n v="42"/>
    <x v="0"/>
    <x v="1"/>
    <x v="0"/>
    <x v="1"/>
    <x v="1"/>
    <x v="2"/>
    <x v="0"/>
    <x v="0"/>
    <n v="0"/>
    <n v="0"/>
    <n v="2"/>
    <s v="2"/>
    <n v="1"/>
    <s v="3"/>
    <n v="1"/>
    <n v="4"/>
    <n v="6"/>
    <n v="1"/>
    <n v="0"/>
    <n v="1"/>
    <x v="0"/>
    <x v="7"/>
    <n v="-200"/>
    <s v="عمل الأب "/>
    <m/>
    <s v="Primary health care facility Emergency services-ambulance"/>
    <m/>
    <b v="1"/>
    <m/>
    <b v="1"/>
    <m/>
    <m/>
    <m/>
    <m/>
    <n v="5"/>
    <x v="0"/>
    <m/>
    <x v="3"/>
    <s v="عيادة أطفال "/>
    <s v="Do not know"/>
    <m/>
    <m/>
    <m/>
    <m/>
    <m/>
    <m/>
    <m/>
    <m/>
    <b v="1"/>
    <m/>
    <m/>
    <x v="2"/>
    <x v="1"/>
    <m/>
    <x v="1"/>
    <m/>
    <x v="2"/>
    <x v="1"/>
    <m/>
    <x v="1"/>
    <x v="2"/>
    <m/>
    <m/>
    <m/>
    <m/>
    <m/>
    <m/>
    <m/>
    <m/>
    <m/>
    <m/>
    <m/>
    <s v="Non communicable diseases (NCD) drugs (chronic, cardiac, diabetes, hyper-tension, asthma) Pediatric medicine"/>
    <b v="1"/>
    <b v="1"/>
    <m/>
    <m/>
    <m/>
    <m/>
    <m/>
    <m/>
    <x v="0"/>
    <m/>
    <m/>
    <m/>
    <m/>
    <m/>
    <m/>
    <m/>
    <m/>
    <m/>
    <s v="Hospital for normal delivery"/>
    <m/>
    <m/>
    <m/>
    <m/>
    <m/>
    <b v="1"/>
    <m/>
    <m/>
    <m/>
    <m/>
    <m/>
    <x v="1"/>
    <m/>
    <m/>
    <m/>
    <m/>
    <m/>
    <m/>
    <m/>
    <m/>
    <m/>
    <m/>
    <m/>
    <x v="2"/>
    <x v="0"/>
    <x v="0"/>
    <m/>
    <m/>
    <m/>
    <m/>
    <m/>
    <m/>
    <m/>
    <m/>
    <m/>
    <m/>
    <m/>
    <m/>
    <m/>
    <x v="1"/>
    <x v="1"/>
    <s v="Oil/Fat (oils, fats, butter, ghee etc) Condiments (spices, tea, coffee, sauces etc) or other miscellaneous food Vegetables (including leafy vegetables)"/>
    <m/>
    <m/>
    <b v="1"/>
    <m/>
    <m/>
    <m/>
    <m/>
    <m/>
    <m/>
    <b v="1"/>
    <b v="1"/>
    <n v="3"/>
    <x v="2"/>
    <x v="3"/>
    <m/>
    <s v="High food prices/no money to buy Other"/>
    <m/>
    <b v="1"/>
    <m/>
    <m/>
    <m/>
    <m/>
    <b v="1"/>
    <s v="سوء الوضع المادي للأسرة "/>
    <x v="3"/>
    <m/>
    <x v="2"/>
    <m/>
    <m/>
    <m/>
    <m/>
    <m/>
    <m/>
    <m/>
    <x v="0"/>
    <x v="2"/>
    <x v="1"/>
    <m/>
    <m/>
    <s v="0"/>
    <s v="0"/>
    <x v="0"/>
    <x v="2"/>
    <x v="0"/>
    <x v="1"/>
    <x v="1"/>
    <m/>
    <m/>
    <m/>
    <m/>
    <m/>
    <m/>
    <m/>
    <m/>
    <m/>
    <x v="1"/>
    <x v="0"/>
    <s v="Anxiety Hopelessness"/>
    <m/>
    <m/>
    <m/>
    <m/>
    <m/>
    <b v="1"/>
    <m/>
    <m/>
    <b v="1"/>
    <m/>
    <m/>
    <m/>
    <m/>
    <m/>
    <m/>
    <m/>
    <m/>
    <m/>
    <s v="Adult Men"/>
    <m/>
    <b v="1"/>
    <m/>
    <m/>
    <s v="بسبب المرض وسوء الوضع المادي للأسرة "/>
    <s v="Prayer Speaking to a family member"/>
    <b v="1"/>
    <m/>
    <m/>
    <b v="1"/>
    <m/>
    <m/>
    <m/>
    <m/>
    <m/>
    <m/>
    <m/>
    <s v="Security"/>
    <m/>
    <b v="1"/>
    <m/>
    <m/>
    <m/>
    <m/>
    <m/>
    <m/>
    <m/>
    <x v="2"/>
    <m/>
    <s v="All services are accessible"/>
    <m/>
    <m/>
    <m/>
    <m/>
    <m/>
    <b v="1"/>
    <m/>
    <m/>
    <x v="0"/>
    <s v="All services are accessible"/>
    <m/>
    <m/>
    <m/>
    <m/>
    <m/>
    <b v="1"/>
    <m/>
    <m/>
    <m/>
    <x v="1"/>
    <m/>
    <s v="Do not know"/>
    <m/>
    <m/>
    <m/>
    <m/>
    <m/>
    <m/>
    <m/>
    <m/>
    <m/>
    <m/>
    <m/>
    <m/>
    <m/>
    <m/>
    <m/>
    <m/>
    <b v="1"/>
    <m/>
    <m/>
    <s v="Parents School teachers Relatives"/>
    <m/>
    <m/>
    <m/>
    <b v="1"/>
    <b v="1"/>
    <b v="1"/>
    <m/>
    <m/>
    <m/>
    <m/>
    <m/>
    <m/>
    <m/>
    <m/>
    <s v="Quraan Sport activity Painting / re-creational activity Entertainement activities"/>
    <b v="1"/>
    <b v="1"/>
    <m/>
    <b v="1"/>
    <m/>
    <b v="1"/>
    <m/>
    <m/>
    <m/>
    <s v="Child-headed households Orphans living in the community"/>
    <m/>
    <m/>
    <b v="1"/>
    <b v="1"/>
    <m/>
    <m/>
    <m/>
    <x v="1"/>
    <x v="0"/>
    <x v="17"/>
    <m/>
    <m/>
    <m/>
    <b v="1"/>
    <m/>
    <m/>
    <m/>
    <m/>
    <m/>
    <m/>
    <x v="1"/>
    <m/>
    <m/>
    <x v="2"/>
    <m/>
    <m/>
    <x v="2"/>
    <m/>
    <s v="uuid:4d3cfa63-2bab-439b-88b3-9749ca15960b"/>
    <n v="73107695"/>
    <s v="4d3cfa63-2bab-439b-88b3-9749ca15960b"/>
    <d v="2021-01-20T13:01:53"/>
    <n v="58"/>
    <m/>
    <n v="-1"/>
    <m/>
    <m/>
    <s v="202101191358"/>
    <n v="2261"/>
    <s v="nsenumerator"/>
    <n v="569832"/>
  </r>
  <r>
    <s v="2021-01-20T12:03:20.930+03:00"/>
    <s v="2021-01-20T12:18:53.908+03:00"/>
    <m/>
    <s v="محمود اليوسف"/>
    <s v="MRFS"/>
    <m/>
    <d v="2021-01-20T00:00:00"/>
    <x v="3"/>
    <x v="2"/>
    <x v="0"/>
    <n v="50"/>
    <x v="0"/>
    <x v="1"/>
    <x v="0"/>
    <x v="1"/>
    <x v="1"/>
    <x v="2"/>
    <x v="0"/>
    <x v="0"/>
    <n v="0"/>
    <n v="0"/>
    <n v="1"/>
    <s v="1"/>
    <n v="2"/>
    <s v="3"/>
    <n v="5"/>
    <n v="8"/>
    <n v="10"/>
    <n v="0"/>
    <n v="0"/>
    <n v="1"/>
    <x v="21"/>
    <x v="18"/>
    <n v="-300"/>
    <s v="عمل الأب "/>
    <m/>
    <s v="Primary health care facility"/>
    <m/>
    <b v="1"/>
    <m/>
    <m/>
    <m/>
    <m/>
    <m/>
    <m/>
    <n v="10"/>
    <x v="0"/>
    <m/>
    <x v="3"/>
    <s v="عيادة أطفال "/>
    <s v="There are no significant difficulties"/>
    <m/>
    <m/>
    <m/>
    <m/>
    <m/>
    <m/>
    <m/>
    <m/>
    <m/>
    <b v="1"/>
    <m/>
    <x v="3"/>
    <x v="1"/>
    <m/>
    <x v="1"/>
    <m/>
    <x v="0"/>
    <x v="0"/>
    <m/>
    <x v="0"/>
    <x v="0"/>
    <m/>
    <m/>
    <m/>
    <m/>
    <m/>
    <m/>
    <m/>
    <m/>
    <m/>
    <m/>
    <m/>
    <s v="Drugs are mostly available"/>
    <m/>
    <m/>
    <m/>
    <m/>
    <m/>
    <m/>
    <b v="1"/>
    <m/>
    <x v="0"/>
    <m/>
    <m/>
    <m/>
    <m/>
    <m/>
    <m/>
    <m/>
    <m/>
    <m/>
    <s v="Hospital for normal delivery"/>
    <m/>
    <m/>
    <m/>
    <m/>
    <m/>
    <b v="1"/>
    <m/>
    <m/>
    <m/>
    <m/>
    <m/>
    <x v="1"/>
    <m/>
    <m/>
    <m/>
    <m/>
    <m/>
    <m/>
    <m/>
    <m/>
    <m/>
    <m/>
    <m/>
    <x v="2"/>
    <x v="0"/>
    <x v="0"/>
    <m/>
    <m/>
    <m/>
    <m/>
    <m/>
    <m/>
    <m/>
    <m/>
    <m/>
    <m/>
    <m/>
    <m/>
    <m/>
    <x v="1"/>
    <x v="1"/>
    <s v="Vegetables (including leafy vegetables) Oil/Fat (oils, fats, butter, ghee etc)"/>
    <m/>
    <m/>
    <b v="1"/>
    <m/>
    <m/>
    <m/>
    <m/>
    <m/>
    <m/>
    <b v="1"/>
    <m/>
    <n v="2"/>
    <x v="2"/>
    <x v="3"/>
    <m/>
    <s v="High food prices/no money to buy Market is too far"/>
    <m/>
    <b v="1"/>
    <b v="1"/>
    <m/>
    <m/>
    <m/>
    <m/>
    <m/>
    <x v="3"/>
    <m/>
    <x v="2"/>
    <m/>
    <m/>
    <m/>
    <m/>
    <m/>
    <m/>
    <m/>
    <x v="0"/>
    <x v="2"/>
    <x v="1"/>
    <m/>
    <m/>
    <s v="0"/>
    <s v="0"/>
    <x v="3"/>
    <x v="1"/>
    <x v="1"/>
    <x v="1"/>
    <x v="1"/>
    <m/>
    <m/>
    <m/>
    <m/>
    <m/>
    <m/>
    <m/>
    <m/>
    <m/>
    <x v="1"/>
    <x v="0"/>
    <s v="No problems"/>
    <m/>
    <m/>
    <m/>
    <m/>
    <m/>
    <m/>
    <m/>
    <m/>
    <m/>
    <m/>
    <m/>
    <m/>
    <m/>
    <m/>
    <m/>
    <b v="1"/>
    <m/>
    <m/>
    <m/>
    <m/>
    <m/>
    <m/>
    <m/>
    <m/>
    <m/>
    <m/>
    <m/>
    <m/>
    <m/>
    <m/>
    <m/>
    <m/>
    <m/>
    <m/>
    <m/>
    <m/>
    <s v="Do not know"/>
    <m/>
    <m/>
    <m/>
    <m/>
    <m/>
    <m/>
    <b v="1"/>
    <m/>
    <m/>
    <x v="2"/>
    <m/>
    <s v="All services are accessible"/>
    <m/>
    <m/>
    <m/>
    <m/>
    <m/>
    <b v="1"/>
    <m/>
    <m/>
    <x v="0"/>
    <s v="All services are accessible"/>
    <m/>
    <m/>
    <m/>
    <m/>
    <m/>
    <b v="1"/>
    <m/>
    <m/>
    <m/>
    <x v="1"/>
    <m/>
    <s v="Early marriage Neglect School dropout Psychological stress"/>
    <m/>
    <m/>
    <m/>
    <b v="1"/>
    <m/>
    <m/>
    <b v="1"/>
    <m/>
    <b v="1"/>
    <m/>
    <m/>
    <m/>
    <m/>
    <b v="1"/>
    <m/>
    <m/>
    <m/>
    <m/>
    <m/>
    <s v="School teachers Parents Relatives Doctor"/>
    <m/>
    <m/>
    <m/>
    <b v="1"/>
    <b v="1"/>
    <b v="1"/>
    <m/>
    <m/>
    <m/>
    <m/>
    <b v="1"/>
    <m/>
    <m/>
    <m/>
    <s v="Hand crafts Quraan Entertainement activities"/>
    <m/>
    <b v="1"/>
    <b v="1"/>
    <m/>
    <m/>
    <b v="1"/>
    <m/>
    <m/>
    <m/>
    <s v="Children who have been associated with fighting forces Orphans living in the community"/>
    <m/>
    <m/>
    <b v="1"/>
    <m/>
    <b v="1"/>
    <m/>
    <m/>
    <x v="1"/>
    <x v="0"/>
    <x v="8"/>
    <m/>
    <m/>
    <m/>
    <m/>
    <m/>
    <m/>
    <m/>
    <b v="1"/>
    <m/>
    <m/>
    <x v="1"/>
    <m/>
    <m/>
    <x v="2"/>
    <m/>
    <m/>
    <x v="2"/>
    <m/>
    <s v="uuid:d8abb4ed-9022-462e-b893-a9180cd74d97"/>
    <n v="73107697"/>
    <s v="d8abb4ed-9022-462e-b893-a9180cd74d97"/>
    <d v="2021-01-20T13:01:54"/>
    <n v="59"/>
    <m/>
    <n v="-1"/>
    <m/>
    <m/>
    <s v="202101191358"/>
    <n v="933"/>
    <s v="nsenumerator"/>
    <n v="569832"/>
  </r>
  <r>
    <s v="2021-01-20T12:38:50.859+03:00"/>
    <s v="2021-01-20T12:54:07.160+03:00"/>
    <m/>
    <s v="محمود اليوسف "/>
    <s v="MRFS"/>
    <m/>
    <d v="2021-01-20T00:00:00"/>
    <x v="3"/>
    <x v="2"/>
    <x v="0"/>
    <n v="40"/>
    <x v="0"/>
    <x v="1"/>
    <x v="0"/>
    <x v="0"/>
    <x v="34"/>
    <x v="2"/>
    <x v="0"/>
    <x v="0"/>
    <n v="1"/>
    <n v="1"/>
    <n v="1"/>
    <s v="2"/>
    <n v="1"/>
    <s v="4"/>
    <n v="2"/>
    <n v="6"/>
    <n v="8"/>
    <n v="0"/>
    <n v="0"/>
    <n v="1"/>
    <x v="21"/>
    <x v="10"/>
    <n v="-200"/>
    <s v="عمل الأب "/>
    <m/>
    <s v="Primary health care facility"/>
    <m/>
    <b v="1"/>
    <m/>
    <m/>
    <m/>
    <m/>
    <m/>
    <m/>
    <n v="10"/>
    <x v="0"/>
    <m/>
    <x v="3"/>
    <s v="عيادة أطفال"/>
    <s v="There are no significant difficulties"/>
    <m/>
    <m/>
    <m/>
    <m/>
    <m/>
    <m/>
    <m/>
    <m/>
    <m/>
    <b v="1"/>
    <m/>
    <x v="2"/>
    <x v="1"/>
    <m/>
    <x v="1"/>
    <m/>
    <x v="2"/>
    <x v="1"/>
    <m/>
    <x v="1"/>
    <x v="2"/>
    <m/>
    <m/>
    <m/>
    <m/>
    <m/>
    <m/>
    <m/>
    <m/>
    <m/>
    <m/>
    <m/>
    <s v="Drugs are mostly available"/>
    <m/>
    <m/>
    <m/>
    <m/>
    <m/>
    <m/>
    <b v="1"/>
    <m/>
    <x v="0"/>
    <m/>
    <m/>
    <m/>
    <m/>
    <m/>
    <m/>
    <m/>
    <m/>
    <m/>
    <s v="Hospital for normal delivery"/>
    <m/>
    <m/>
    <m/>
    <m/>
    <m/>
    <b v="1"/>
    <m/>
    <m/>
    <m/>
    <m/>
    <m/>
    <x v="0"/>
    <m/>
    <m/>
    <m/>
    <m/>
    <m/>
    <m/>
    <m/>
    <m/>
    <m/>
    <m/>
    <m/>
    <x v="2"/>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Child will not eat certain foods"/>
    <m/>
    <b v="1"/>
    <m/>
    <m/>
    <m/>
    <b v="1"/>
    <m/>
    <m/>
    <x v="3"/>
    <m/>
    <x v="2"/>
    <m/>
    <m/>
    <m/>
    <m/>
    <m/>
    <m/>
    <m/>
    <x v="0"/>
    <x v="2"/>
    <x v="0"/>
    <m/>
    <m/>
    <s v="1"/>
    <s v="0"/>
    <x v="0"/>
    <x v="2"/>
    <x v="0"/>
    <x v="1"/>
    <x v="1"/>
    <m/>
    <m/>
    <m/>
    <m/>
    <m/>
    <m/>
    <m/>
    <m/>
    <m/>
    <x v="1"/>
    <x v="0"/>
    <s v="No problems"/>
    <m/>
    <m/>
    <m/>
    <m/>
    <m/>
    <m/>
    <m/>
    <m/>
    <m/>
    <m/>
    <m/>
    <m/>
    <m/>
    <m/>
    <m/>
    <b v="1"/>
    <m/>
    <m/>
    <m/>
    <m/>
    <m/>
    <m/>
    <m/>
    <m/>
    <m/>
    <m/>
    <m/>
    <m/>
    <m/>
    <m/>
    <m/>
    <m/>
    <m/>
    <m/>
    <m/>
    <m/>
    <s v="No obstacles"/>
    <m/>
    <m/>
    <m/>
    <m/>
    <m/>
    <m/>
    <m/>
    <b v="1"/>
    <m/>
    <x v="2"/>
    <m/>
    <s v="Do not know"/>
    <m/>
    <m/>
    <m/>
    <m/>
    <m/>
    <m/>
    <b v="1"/>
    <m/>
    <x v="0"/>
    <s v="Do not know"/>
    <m/>
    <m/>
    <m/>
    <m/>
    <m/>
    <m/>
    <b v="1"/>
    <m/>
    <m/>
    <x v="1"/>
    <m/>
    <s v="Begging Early marriage Neglect"/>
    <m/>
    <m/>
    <m/>
    <m/>
    <m/>
    <b v="1"/>
    <b v="1"/>
    <m/>
    <b v="1"/>
    <m/>
    <m/>
    <m/>
    <m/>
    <m/>
    <m/>
    <m/>
    <m/>
    <m/>
    <m/>
    <s v="Neighbours Parents Relatives Women and Child support centers"/>
    <m/>
    <m/>
    <b v="1"/>
    <m/>
    <b v="1"/>
    <b v="1"/>
    <m/>
    <m/>
    <m/>
    <b v="1"/>
    <m/>
    <m/>
    <m/>
    <m/>
    <s v="Sport activity Quraan Painting / re-creational activity Entertainement activities"/>
    <b v="1"/>
    <b v="1"/>
    <m/>
    <b v="1"/>
    <m/>
    <b v="1"/>
    <m/>
    <m/>
    <m/>
    <s v="I don't know"/>
    <m/>
    <m/>
    <m/>
    <m/>
    <m/>
    <m/>
    <b v="1"/>
    <x v="1"/>
    <x v="0"/>
    <x v="8"/>
    <m/>
    <m/>
    <m/>
    <m/>
    <m/>
    <m/>
    <m/>
    <b v="1"/>
    <m/>
    <m/>
    <x v="1"/>
    <m/>
    <m/>
    <x v="2"/>
    <m/>
    <m/>
    <x v="2"/>
    <m/>
    <s v="uuid:e1fbccf3-dfdd-4267-b11a-8c7e54f001c1"/>
    <n v="73107698"/>
    <s v="e1fbccf3-dfdd-4267-b11a-8c7e54f001c1"/>
    <d v="2021-01-20T13:01:55"/>
    <n v="60"/>
    <m/>
    <n v="-1"/>
    <m/>
    <m/>
    <s v="202101191358"/>
    <n v="917"/>
    <s v="nsenumerator"/>
    <n v="569832"/>
  </r>
  <r>
    <s v="2021-01-20T12:59:33.507+03:00"/>
    <s v="2021-01-20T13:26:46.381+03:00"/>
    <m/>
    <s v="محمود اليوسف "/>
    <s v="MRFS"/>
    <m/>
    <d v="2021-01-20T00:00:00"/>
    <x v="3"/>
    <x v="2"/>
    <x v="0"/>
    <n v="66"/>
    <x v="3"/>
    <x v="1"/>
    <x v="0"/>
    <x v="1"/>
    <x v="1"/>
    <x v="2"/>
    <x v="2"/>
    <x v="0"/>
    <n v="0"/>
    <n v="0"/>
    <n v="0"/>
    <s v="0"/>
    <n v="0"/>
    <s v="0"/>
    <n v="1"/>
    <n v="1"/>
    <n v="3"/>
    <n v="1"/>
    <n v="0"/>
    <n v="1"/>
    <x v="22"/>
    <x v="10"/>
    <n v="-100"/>
    <s v="1"/>
    <m/>
    <s v="Primary health care facility Emergency services-ambulance"/>
    <m/>
    <b v="1"/>
    <m/>
    <b v="1"/>
    <m/>
    <m/>
    <m/>
    <m/>
    <n v="5"/>
    <x v="0"/>
    <m/>
    <x v="3"/>
    <s v="مركز علاج فيزيائي "/>
    <s v="There are no significant difficulties"/>
    <m/>
    <m/>
    <m/>
    <m/>
    <m/>
    <m/>
    <m/>
    <m/>
    <m/>
    <b v="1"/>
    <m/>
    <x v="3"/>
    <x v="1"/>
    <m/>
    <x v="1"/>
    <m/>
    <x v="0"/>
    <x v="0"/>
    <m/>
    <x v="0"/>
    <x v="0"/>
    <m/>
    <m/>
    <m/>
    <m/>
    <m/>
    <m/>
    <m/>
    <m/>
    <m/>
    <m/>
    <m/>
    <s v="Non communicable diseases (NCD) drugs (chronic, cardiac, diabetes, hyper-tension, asthma)"/>
    <b v="1"/>
    <m/>
    <m/>
    <m/>
    <m/>
    <m/>
    <m/>
    <m/>
    <x v="0"/>
    <m/>
    <m/>
    <m/>
    <m/>
    <m/>
    <m/>
    <m/>
    <m/>
    <m/>
    <s v="Hospital for normal delivery"/>
    <m/>
    <m/>
    <m/>
    <m/>
    <m/>
    <b v="1"/>
    <m/>
    <m/>
    <m/>
    <m/>
    <m/>
    <x v="1"/>
    <m/>
    <m/>
    <m/>
    <m/>
    <m/>
    <m/>
    <m/>
    <m/>
    <m/>
    <m/>
    <m/>
    <x v="2"/>
    <x v="0"/>
    <x v="0"/>
    <m/>
    <m/>
    <m/>
    <m/>
    <m/>
    <m/>
    <m/>
    <m/>
    <m/>
    <m/>
    <m/>
    <m/>
    <m/>
    <x v="1"/>
    <x v="1"/>
    <m/>
    <m/>
    <m/>
    <m/>
    <m/>
    <m/>
    <m/>
    <m/>
    <m/>
    <m/>
    <m/>
    <m/>
    <m/>
    <x v="1"/>
    <x v="3"/>
    <m/>
    <s v="High food prices/no money to buy Market is too far"/>
    <m/>
    <b v="1"/>
    <b v="1"/>
    <m/>
    <m/>
    <m/>
    <m/>
    <m/>
    <x v="3"/>
    <m/>
    <x v="2"/>
    <m/>
    <m/>
    <m/>
    <m/>
    <m/>
    <m/>
    <m/>
    <x v="1"/>
    <x v="1"/>
    <x v="1"/>
    <m/>
    <m/>
    <s v="0"/>
    <s v="0"/>
    <x v="0"/>
    <x v="2"/>
    <x v="0"/>
    <x v="1"/>
    <x v="1"/>
    <m/>
    <m/>
    <m/>
    <m/>
    <m/>
    <m/>
    <m/>
    <m/>
    <m/>
    <x v="1"/>
    <x v="0"/>
    <s v="No problems"/>
    <m/>
    <m/>
    <m/>
    <m/>
    <m/>
    <m/>
    <m/>
    <m/>
    <m/>
    <m/>
    <m/>
    <m/>
    <m/>
    <m/>
    <m/>
    <b v="1"/>
    <m/>
    <m/>
    <m/>
    <m/>
    <m/>
    <m/>
    <m/>
    <m/>
    <m/>
    <m/>
    <m/>
    <m/>
    <m/>
    <m/>
    <m/>
    <m/>
    <m/>
    <m/>
    <m/>
    <m/>
    <s v="Do not know"/>
    <m/>
    <m/>
    <m/>
    <m/>
    <m/>
    <m/>
    <b v="1"/>
    <m/>
    <m/>
    <x v="2"/>
    <m/>
    <s v="Do not know"/>
    <m/>
    <m/>
    <m/>
    <m/>
    <m/>
    <m/>
    <b v="1"/>
    <m/>
    <x v="0"/>
    <s v="Do not know"/>
    <m/>
    <m/>
    <m/>
    <m/>
    <m/>
    <m/>
    <b v="1"/>
    <m/>
    <m/>
    <x v="1"/>
    <m/>
    <s v="Physical abuse Desire to join armed groups Psychological stress"/>
    <m/>
    <m/>
    <b v="1"/>
    <m/>
    <m/>
    <m/>
    <m/>
    <b v="1"/>
    <m/>
    <m/>
    <m/>
    <m/>
    <m/>
    <b v="1"/>
    <m/>
    <m/>
    <m/>
    <m/>
    <m/>
    <s v="School teachers Parents"/>
    <m/>
    <m/>
    <m/>
    <b v="1"/>
    <b v="1"/>
    <m/>
    <m/>
    <m/>
    <m/>
    <m/>
    <m/>
    <m/>
    <m/>
    <m/>
    <s v="Quraan Entertainement activities Painting / re-creational activity"/>
    <m/>
    <b v="1"/>
    <m/>
    <b v="1"/>
    <m/>
    <b v="1"/>
    <m/>
    <m/>
    <m/>
    <s v="Children who have been associated with fighting forces Children separated from their parents"/>
    <b v="1"/>
    <m/>
    <m/>
    <m/>
    <b v="1"/>
    <m/>
    <m/>
    <x v="1"/>
    <x v="0"/>
    <x v="8"/>
    <m/>
    <m/>
    <m/>
    <m/>
    <m/>
    <m/>
    <m/>
    <b v="1"/>
    <m/>
    <m/>
    <x v="0"/>
    <m/>
    <m/>
    <x v="2"/>
    <m/>
    <m/>
    <x v="2"/>
    <m/>
    <s v="uuid:4d4b98e6-45cd-484d-ab06-e642e63e90b3"/>
    <n v="73107699"/>
    <s v="4d4b98e6-45cd-484d-ab06-e642e63e90b3"/>
    <d v="2021-01-20T13:01:55"/>
    <n v="61"/>
    <m/>
    <n v="-1"/>
    <m/>
    <m/>
    <s v="202101191358"/>
    <n v="1633"/>
    <s v="nsenumerator"/>
    <n v="569832"/>
  </r>
  <r>
    <s v="2021-01-20T14:05:28.875+03:00"/>
    <s v="2021-01-20T14:24:43.803+03:00"/>
    <m/>
    <s v="محمود اليوسف "/>
    <s v="MRFS"/>
    <m/>
    <d v="2021-01-20T00:00:00"/>
    <x v="3"/>
    <x v="2"/>
    <x v="0"/>
    <n v="37"/>
    <x v="0"/>
    <x v="1"/>
    <x v="0"/>
    <x v="1"/>
    <x v="1"/>
    <x v="2"/>
    <x v="0"/>
    <x v="0"/>
    <n v="0"/>
    <n v="1"/>
    <n v="0"/>
    <s v="1"/>
    <n v="2"/>
    <s v="3"/>
    <n v="1"/>
    <n v="4"/>
    <n v="6"/>
    <n v="0"/>
    <n v="0"/>
    <n v="1"/>
    <x v="4"/>
    <x v="19"/>
    <n v="-50"/>
    <s v="عمل الأب "/>
    <m/>
    <s v="Primary health care facility"/>
    <m/>
    <b v="1"/>
    <m/>
    <m/>
    <m/>
    <m/>
    <m/>
    <m/>
    <n v="10"/>
    <x v="0"/>
    <m/>
    <x v="3"/>
    <s v="صيدلية مجانية "/>
    <s v="Do not know"/>
    <m/>
    <m/>
    <m/>
    <m/>
    <m/>
    <m/>
    <m/>
    <m/>
    <b v="1"/>
    <m/>
    <m/>
    <x v="2"/>
    <x v="1"/>
    <m/>
    <x v="1"/>
    <m/>
    <x v="2"/>
    <x v="1"/>
    <m/>
    <x v="1"/>
    <x v="2"/>
    <m/>
    <m/>
    <m/>
    <m/>
    <m/>
    <m/>
    <m/>
    <m/>
    <m/>
    <m/>
    <m/>
    <s v="Non communicable diseases (NCD) drugs (chronic, cardiac, diabetes, hyper-tension, asthma) Pediatric medicine"/>
    <b v="1"/>
    <b v="1"/>
    <m/>
    <m/>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3"/>
    <m/>
    <s v="High food prices/no money to buy"/>
    <m/>
    <b v="1"/>
    <m/>
    <m/>
    <m/>
    <m/>
    <m/>
    <m/>
    <x v="3"/>
    <m/>
    <x v="2"/>
    <m/>
    <m/>
    <m/>
    <m/>
    <m/>
    <m/>
    <m/>
    <x v="0"/>
    <x v="2"/>
    <x v="1"/>
    <m/>
    <m/>
    <s v="1"/>
    <s v="0"/>
    <x v="0"/>
    <x v="2"/>
    <x v="0"/>
    <x v="1"/>
    <x v="1"/>
    <m/>
    <m/>
    <m/>
    <m/>
    <m/>
    <m/>
    <m/>
    <m/>
    <m/>
    <x v="1"/>
    <x v="0"/>
    <s v="Do not know"/>
    <m/>
    <m/>
    <m/>
    <m/>
    <m/>
    <m/>
    <m/>
    <m/>
    <m/>
    <m/>
    <m/>
    <m/>
    <m/>
    <m/>
    <m/>
    <m/>
    <b v="1"/>
    <m/>
    <m/>
    <m/>
    <m/>
    <m/>
    <m/>
    <m/>
    <m/>
    <m/>
    <m/>
    <m/>
    <m/>
    <m/>
    <m/>
    <m/>
    <m/>
    <m/>
    <m/>
    <m/>
    <s v="Lack of awareness of the services Stigma"/>
    <b v="1"/>
    <m/>
    <m/>
    <m/>
    <b v="1"/>
    <m/>
    <m/>
    <m/>
    <m/>
    <x v="2"/>
    <m/>
    <s v="All services are accessible"/>
    <m/>
    <m/>
    <m/>
    <m/>
    <m/>
    <b v="1"/>
    <m/>
    <m/>
    <x v="0"/>
    <s v="Do not know"/>
    <m/>
    <m/>
    <m/>
    <m/>
    <m/>
    <m/>
    <b v="1"/>
    <m/>
    <m/>
    <x v="1"/>
    <m/>
    <s v="Do not know"/>
    <m/>
    <m/>
    <m/>
    <m/>
    <m/>
    <m/>
    <m/>
    <m/>
    <m/>
    <m/>
    <m/>
    <m/>
    <m/>
    <m/>
    <m/>
    <m/>
    <b v="1"/>
    <m/>
    <m/>
    <s v="Parents Relatives Community/social workers"/>
    <m/>
    <m/>
    <m/>
    <m/>
    <b v="1"/>
    <b v="1"/>
    <m/>
    <b v="1"/>
    <m/>
    <m/>
    <m/>
    <m/>
    <m/>
    <m/>
    <s v="Quraan Sport activity Painting / re-creational activity"/>
    <b v="1"/>
    <b v="1"/>
    <m/>
    <b v="1"/>
    <m/>
    <m/>
    <m/>
    <m/>
    <m/>
    <s v="Children who have been associated with fighting forces Child-headed households Children separated from their parents Orphans living in the community"/>
    <b v="1"/>
    <m/>
    <b v="1"/>
    <b v="1"/>
    <b v="1"/>
    <m/>
    <m/>
    <x v="1"/>
    <x v="0"/>
    <x v="8"/>
    <m/>
    <m/>
    <m/>
    <m/>
    <m/>
    <m/>
    <m/>
    <b v="1"/>
    <m/>
    <m/>
    <x v="1"/>
    <m/>
    <m/>
    <x v="2"/>
    <m/>
    <m/>
    <x v="2"/>
    <m/>
    <s v="uuid:5b1d2b1d-c0cb-4422-b045-6b5604b2a57c"/>
    <n v="73107700"/>
    <s v="5b1d2b1d-c0cb-4422-b045-6b5604b2a57c"/>
    <d v="2021-01-20T13:01:56"/>
    <n v="62"/>
    <m/>
    <n v="-1"/>
    <m/>
    <m/>
    <s v="202101191358"/>
    <n v="1155"/>
    <s v="nsenumerator"/>
    <n v="569832"/>
  </r>
  <r>
    <s v="2021-01-20T10:25:40.838+03:00"/>
    <s v="2021-01-20T11:17:22.174+03:00"/>
    <m/>
    <s v="كوثر برادعي"/>
    <s v="MRFS"/>
    <m/>
    <d v="2021-01-20T00:00:00"/>
    <x v="3"/>
    <x v="2"/>
    <x v="0"/>
    <n v="36"/>
    <x v="0"/>
    <x v="0"/>
    <x v="0"/>
    <x v="0"/>
    <x v="4"/>
    <x v="0"/>
    <x v="0"/>
    <x v="0"/>
    <n v="1"/>
    <n v="1"/>
    <n v="1"/>
    <s v="2"/>
    <n v="6"/>
    <s v="9"/>
    <n v="1"/>
    <n v="10"/>
    <n v="12"/>
    <n v="0"/>
    <n v="0"/>
    <n v="1"/>
    <x v="2"/>
    <x v="5"/>
    <n v="-300"/>
    <s v="عامل متطوع"/>
    <m/>
    <s v="Hospital Specialist services"/>
    <b v="1"/>
    <m/>
    <b v="1"/>
    <m/>
    <m/>
    <m/>
    <m/>
    <m/>
    <n v="999"/>
    <x v="2"/>
    <m/>
    <x v="0"/>
    <s v="Do not know"/>
    <s v="Inaccessible due to cost"/>
    <m/>
    <m/>
    <m/>
    <b v="1"/>
    <m/>
    <m/>
    <m/>
    <m/>
    <m/>
    <m/>
    <m/>
    <x v="0"/>
    <x v="0"/>
    <s v="توعية عن وباء كورونا وطرق الوقاية  عن فيروس كورونا"/>
    <x v="0"/>
    <m/>
    <x v="2"/>
    <x v="2"/>
    <s v="Far distance"/>
    <x v="0"/>
    <x v="0"/>
    <m/>
    <m/>
    <m/>
    <m/>
    <m/>
    <m/>
    <m/>
    <m/>
    <m/>
    <m/>
    <m/>
    <s v="Drugs are mostly available"/>
    <m/>
    <m/>
    <m/>
    <m/>
    <m/>
    <m/>
    <b v="1"/>
    <m/>
    <x v="2"/>
    <s v="Cultural factors No services available"/>
    <m/>
    <m/>
    <b v="1"/>
    <m/>
    <b v="1"/>
    <m/>
    <m/>
    <m/>
    <s v="Hospital for normal delivery"/>
    <m/>
    <m/>
    <m/>
    <m/>
    <m/>
    <b v="1"/>
    <m/>
    <m/>
    <m/>
    <m/>
    <m/>
    <x v="0"/>
    <m/>
    <m/>
    <m/>
    <m/>
    <m/>
    <m/>
    <m/>
    <m/>
    <m/>
    <m/>
    <m/>
    <x v="4"/>
    <x v="1"/>
    <x v="0"/>
    <m/>
    <s v="Legumes and nuts e.g. hommos, fouls, beans, chick peas, lentils Vegetables (including leafy vegetables) Oil/Fat (oils, fats, butter, ghee etc)"/>
    <m/>
    <b v="1"/>
    <b v="1"/>
    <m/>
    <m/>
    <m/>
    <m/>
    <m/>
    <m/>
    <b v="1"/>
    <m/>
    <x v="4"/>
    <x v="0"/>
    <s v="Legumes and nuts e.g. hommos, fouls, beans, chick peas, lentils Oil/Fat (oils, fats, butter, ghee etc) Vegetables (including leafy vegetables)"/>
    <m/>
    <b v="1"/>
    <b v="1"/>
    <m/>
    <m/>
    <m/>
    <m/>
    <m/>
    <m/>
    <b v="1"/>
    <m/>
    <n v="3"/>
    <x v="2"/>
    <x v="0"/>
    <m/>
    <s v="High food prices/no money to buy Market is too far"/>
    <m/>
    <b v="1"/>
    <b v="1"/>
    <m/>
    <m/>
    <m/>
    <m/>
    <m/>
    <x v="0"/>
    <m/>
    <x v="0"/>
    <s v="High food prices/no money to buy Market is too far"/>
    <b v="1"/>
    <b v="1"/>
    <m/>
    <m/>
    <m/>
    <m/>
    <x v="3"/>
    <x v="2"/>
    <x v="0"/>
    <m/>
    <m/>
    <s v="1"/>
    <s v="1"/>
    <x v="0"/>
    <x v="2"/>
    <x v="0"/>
    <x v="1"/>
    <x v="1"/>
    <m/>
    <m/>
    <m/>
    <m/>
    <m/>
    <m/>
    <m/>
    <m/>
    <m/>
    <x v="1"/>
    <x v="0"/>
    <s v="Econimic moodwings"/>
    <m/>
    <m/>
    <m/>
    <b v="1"/>
    <b v="1"/>
    <m/>
    <m/>
    <m/>
    <m/>
    <m/>
    <m/>
    <m/>
    <m/>
    <m/>
    <m/>
    <m/>
    <m/>
    <m/>
    <s v="Children"/>
    <m/>
    <m/>
    <b v="1"/>
    <m/>
    <s v="بسبب الانقطاع عن التعليم والنزوح"/>
    <s v="Speaking to a family member Prayer"/>
    <b v="1"/>
    <m/>
    <m/>
    <b v="1"/>
    <m/>
    <m/>
    <m/>
    <m/>
    <m/>
    <m/>
    <m/>
    <s v="Accessibility"/>
    <m/>
    <m/>
    <b v="1"/>
    <m/>
    <m/>
    <m/>
    <m/>
    <m/>
    <m/>
    <x v="1"/>
    <m/>
    <s v="Do not know"/>
    <m/>
    <m/>
    <m/>
    <m/>
    <m/>
    <m/>
    <b v="1"/>
    <m/>
    <x v="0"/>
    <s v="Do not know"/>
    <m/>
    <m/>
    <m/>
    <m/>
    <m/>
    <m/>
    <b v="1"/>
    <m/>
    <m/>
    <x v="1"/>
    <m/>
    <s v="Kidnapping School dropout Neglect"/>
    <b v="1"/>
    <m/>
    <m/>
    <b v="1"/>
    <m/>
    <m/>
    <m/>
    <m/>
    <b v="1"/>
    <m/>
    <m/>
    <m/>
    <m/>
    <m/>
    <m/>
    <m/>
    <m/>
    <m/>
    <m/>
    <s v="Judicial or criminal authority Community leaders (trusted people in the community)"/>
    <m/>
    <m/>
    <m/>
    <m/>
    <m/>
    <m/>
    <b v="1"/>
    <m/>
    <b v="1"/>
    <m/>
    <m/>
    <m/>
    <m/>
    <m/>
    <s v="Sport activity Quraan Entertainement activities Hand crafts"/>
    <b v="1"/>
    <b v="1"/>
    <b v="1"/>
    <m/>
    <m/>
    <b v="1"/>
    <m/>
    <m/>
    <m/>
    <s v="Children living on the street Child-headed households"/>
    <m/>
    <b v="1"/>
    <m/>
    <b v="1"/>
    <m/>
    <m/>
    <m/>
    <x v="1"/>
    <x v="0"/>
    <x v="5"/>
    <m/>
    <m/>
    <b v="1"/>
    <m/>
    <m/>
    <m/>
    <m/>
    <m/>
    <m/>
    <m/>
    <x v="1"/>
    <m/>
    <m/>
    <x v="2"/>
    <m/>
    <m/>
    <x v="2"/>
    <m/>
    <s v="uuid:20a1d74a-192c-4e6d-b7ec-74282ce4b347"/>
    <n v="73107851"/>
    <s v="20a1d74a-192c-4e6d-b7ec-74282ce4b347"/>
    <d v="2021-01-20T13:04:02"/>
    <n v="63"/>
    <m/>
    <n v="-1"/>
    <m/>
    <m/>
    <s v="202101191358"/>
    <n v="3102"/>
    <s v="nsenumerator"/>
    <n v="569832"/>
  </r>
  <r>
    <s v="2021-01-20T10:53:13.347+03:00"/>
    <s v="2021-01-20T11:21:51.053+03:00"/>
    <s v="0"/>
    <s v="كوثر برادعي"/>
    <s v="MRFS"/>
    <m/>
    <d v="2021-01-20T00:00:00"/>
    <x v="3"/>
    <x v="2"/>
    <x v="0"/>
    <n v="18"/>
    <x v="1"/>
    <x v="0"/>
    <x v="0"/>
    <x v="1"/>
    <x v="1"/>
    <x v="0"/>
    <x v="2"/>
    <x v="0"/>
    <n v="0"/>
    <n v="1"/>
    <n v="0"/>
    <s v="1"/>
    <n v="1"/>
    <s v="2"/>
    <n v="3"/>
    <n v="5"/>
    <n v="9"/>
    <n v="1"/>
    <n v="0"/>
    <n v="1"/>
    <x v="6"/>
    <x v="20"/>
    <n v="-380"/>
    <s v="أعمال حرة"/>
    <m/>
    <s v="No services"/>
    <m/>
    <m/>
    <m/>
    <m/>
    <m/>
    <m/>
    <b v="1"/>
    <m/>
    <m/>
    <x v="1"/>
    <m/>
    <x v="3"/>
    <s v="مستوصف ومعالجة فيزيائي"/>
    <s v="There are no significant difficulties"/>
    <m/>
    <m/>
    <m/>
    <m/>
    <m/>
    <m/>
    <m/>
    <m/>
    <m/>
    <b v="1"/>
    <m/>
    <x v="2"/>
    <x v="1"/>
    <m/>
    <x v="1"/>
    <m/>
    <x v="0"/>
    <x v="0"/>
    <m/>
    <x v="0"/>
    <x v="0"/>
    <m/>
    <m/>
    <m/>
    <m/>
    <m/>
    <m/>
    <m/>
    <m/>
    <m/>
    <m/>
    <m/>
    <s v="I don't know"/>
    <m/>
    <m/>
    <m/>
    <m/>
    <m/>
    <b v="1"/>
    <m/>
    <m/>
    <x v="0"/>
    <m/>
    <m/>
    <m/>
    <m/>
    <m/>
    <m/>
    <m/>
    <m/>
    <m/>
    <s v="Do not know"/>
    <m/>
    <m/>
    <m/>
    <m/>
    <m/>
    <m/>
    <m/>
    <m/>
    <b v="1"/>
    <m/>
    <m/>
    <x v="1"/>
    <m/>
    <m/>
    <m/>
    <m/>
    <m/>
    <m/>
    <m/>
    <m/>
    <m/>
    <m/>
    <m/>
    <x v="2"/>
    <x v="0"/>
    <x v="0"/>
    <m/>
    <s v="Oil/Fat (oils, fats, butter, ghee etc) Vegetables (including leafy vegetables)"/>
    <m/>
    <m/>
    <b v="1"/>
    <m/>
    <m/>
    <m/>
    <m/>
    <m/>
    <m/>
    <b v="1"/>
    <m/>
    <x v="3"/>
    <x v="0"/>
    <s v="Legumes and nuts e.g. hommos, fouls, beans, chick peas, lentils Vegetables (including leafy vegetables) Oil/Fat (oils, fats, butter, ghee etc) Milk and Milk Products (milk, yoghurt, cheese, etc)"/>
    <m/>
    <b v="1"/>
    <b v="1"/>
    <m/>
    <m/>
    <m/>
    <b v="1"/>
    <m/>
    <m/>
    <b v="1"/>
    <m/>
    <n v="4"/>
    <x v="0"/>
    <x v="0"/>
    <m/>
    <s v="Market is too far High food prices/no money to buy Child will not eat certain foods"/>
    <m/>
    <b v="1"/>
    <b v="1"/>
    <m/>
    <m/>
    <b v="1"/>
    <m/>
    <m/>
    <x v="0"/>
    <m/>
    <x v="3"/>
    <m/>
    <m/>
    <m/>
    <m/>
    <m/>
    <m/>
    <m/>
    <x v="3"/>
    <x v="2"/>
    <x v="1"/>
    <m/>
    <m/>
    <s v="1"/>
    <s v="1"/>
    <x v="2"/>
    <x v="1"/>
    <x v="1"/>
    <x v="3"/>
    <x v="3"/>
    <m/>
    <m/>
    <m/>
    <m/>
    <m/>
    <m/>
    <m/>
    <m/>
    <m/>
    <x v="3"/>
    <x v="0"/>
    <s v="moodwings Inability to carry out work or daily tasks Problems sleeping Sadness"/>
    <m/>
    <m/>
    <b v="1"/>
    <b v="1"/>
    <m/>
    <m/>
    <m/>
    <m/>
    <m/>
    <b v="1"/>
    <m/>
    <b v="1"/>
    <m/>
    <m/>
    <m/>
    <m/>
    <m/>
    <m/>
    <s v="Adult Women"/>
    <b v="1"/>
    <m/>
    <m/>
    <m/>
    <s v="بسبب المسؤوليات والظروف الاقتصادية الصعبة"/>
    <s v="Speaking to a family member Exercise"/>
    <b v="1"/>
    <m/>
    <b v="1"/>
    <m/>
    <m/>
    <m/>
    <m/>
    <m/>
    <m/>
    <m/>
    <m/>
    <s v="Lack of awareness of the services"/>
    <m/>
    <m/>
    <m/>
    <m/>
    <b v="1"/>
    <m/>
    <m/>
    <m/>
    <m/>
    <x v="2"/>
    <m/>
    <s v="Skills building services"/>
    <m/>
    <m/>
    <b v="1"/>
    <m/>
    <m/>
    <m/>
    <m/>
    <m/>
    <x v="0"/>
    <s v="Extracurricular activities/women &amp; girls centers Skills building services"/>
    <m/>
    <m/>
    <b v="1"/>
    <b v="1"/>
    <m/>
    <m/>
    <m/>
    <m/>
    <m/>
    <x v="1"/>
    <m/>
    <s v="Kidnapping Child labour Early marriage Being orphaned or losing care"/>
    <b v="1"/>
    <m/>
    <m/>
    <m/>
    <b v="1"/>
    <m/>
    <b v="1"/>
    <m/>
    <m/>
    <m/>
    <b v="1"/>
    <m/>
    <m/>
    <m/>
    <m/>
    <m/>
    <m/>
    <m/>
    <s v="بائع متجول"/>
    <s v="Relatives Community leaders (trusted people in the community)"/>
    <m/>
    <m/>
    <m/>
    <m/>
    <m/>
    <b v="1"/>
    <m/>
    <m/>
    <b v="1"/>
    <m/>
    <m/>
    <m/>
    <m/>
    <m/>
    <s v="Quraan Entertainement activities"/>
    <m/>
    <b v="1"/>
    <m/>
    <m/>
    <m/>
    <b v="1"/>
    <m/>
    <m/>
    <m/>
    <s v="Children who have been associated with fighting forces"/>
    <m/>
    <m/>
    <m/>
    <m/>
    <b v="1"/>
    <m/>
    <m/>
    <x v="1"/>
    <x v="0"/>
    <x v="18"/>
    <b v="1"/>
    <m/>
    <b v="1"/>
    <m/>
    <m/>
    <m/>
    <m/>
    <m/>
    <m/>
    <m/>
    <x v="1"/>
    <m/>
    <m/>
    <x v="2"/>
    <m/>
    <m/>
    <x v="2"/>
    <m/>
    <s v="uuid:8988c3fe-8d48-4b47-bcfe-088c5bdba9e9"/>
    <n v="73107854"/>
    <s v="8988c3fe-8d48-4b47-bcfe-088c5bdba9e9"/>
    <d v="2021-01-20T13:04:03"/>
    <n v="64"/>
    <m/>
    <n v="-1"/>
    <m/>
    <m/>
    <s v="202101191358"/>
    <n v="1718"/>
    <s v="nsenumerator"/>
    <n v="569832"/>
  </r>
  <r>
    <s v="2021-01-20T12:12:08.109+03:00"/>
    <s v="2021-01-20T12:34:07.053+03:00"/>
    <m/>
    <s v="كوثر برادعي "/>
    <s v="MRFS"/>
    <m/>
    <d v="2021-01-20T00:00:00"/>
    <x v="3"/>
    <x v="2"/>
    <x v="0"/>
    <n v="49"/>
    <x v="0"/>
    <x v="0"/>
    <x v="0"/>
    <x v="1"/>
    <x v="1"/>
    <x v="0"/>
    <x v="0"/>
    <x v="0"/>
    <n v="0"/>
    <n v="1"/>
    <n v="1"/>
    <s v="2"/>
    <n v="0"/>
    <s v="2"/>
    <n v="1"/>
    <n v="3"/>
    <n v="9"/>
    <n v="0"/>
    <n v="0"/>
    <n v="1"/>
    <x v="23"/>
    <x v="5"/>
    <n v="-700"/>
    <s v="أعمال حرة"/>
    <m/>
    <s v="No services"/>
    <m/>
    <m/>
    <m/>
    <m/>
    <m/>
    <m/>
    <b v="1"/>
    <m/>
    <m/>
    <x v="1"/>
    <m/>
    <x v="2"/>
    <s v="جلسات ليزر للحصى بسبب الرمل بالمجاري البولية "/>
    <s v="Inaccessible due to cost"/>
    <m/>
    <m/>
    <m/>
    <b v="1"/>
    <m/>
    <m/>
    <m/>
    <m/>
    <m/>
    <m/>
    <m/>
    <x v="0"/>
    <x v="0"/>
    <s v="عن النظافة والإجراءات الوقائية للوباء كورونا"/>
    <x v="0"/>
    <m/>
    <x v="0"/>
    <x v="0"/>
    <m/>
    <x v="0"/>
    <x v="0"/>
    <m/>
    <m/>
    <m/>
    <m/>
    <m/>
    <m/>
    <m/>
    <m/>
    <m/>
    <m/>
    <m/>
    <s v="Non communicable diseases (NCD) drugs (chronic, cardiac, diabetes, hyper-tension, asthma)"/>
    <b v="1"/>
    <m/>
    <m/>
    <m/>
    <m/>
    <m/>
    <m/>
    <m/>
    <x v="0"/>
    <m/>
    <m/>
    <m/>
    <m/>
    <m/>
    <m/>
    <m/>
    <m/>
    <m/>
    <s v="Hospital for normal delivery"/>
    <m/>
    <m/>
    <m/>
    <m/>
    <m/>
    <b v="1"/>
    <m/>
    <m/>
    <m/>
    <m/>
    <m/>
    <x v="1"/>
    <m/>
    <m/>
    <m/>
    <m/>
    <m/>
    <m/>
    <m/>
    <m/>
    <m/>
    <m/>
    <m/>
    <x v="3"/>
    <x v="1"/>
    <x v="0"/>
    <m/>
    <s v="Cereals or tubers (maize, porridge, rice, pasta, bread, rice, bulger, frikeh, kaak, pasta, indomy (noodles), manakish, thick grain-based porridge, potatoes, etc) Sugar, Honey, sugar products Vegetables (including leafy vegetables)"/>
    <b v="1"/>
    <m/>
    <b v="1"/>
    <m/>
    <m/>
    <m/>
    <m/>
    <m/>
    <b v="1"/>
    <m/>
    <m/>
    <x v="4"/>
    <x v="0"/>
    <s v="Cereals or tubers (maize, porridge, rice, pasta, bread, rice, bulger, frikeh, kaak, pasta, indomy (noodles), manakish, thick grain-based porridge, potatoes, etc) Legumes and nuts e.g. hommos, fouls, beans, chick peas, lentils Vegetables (including leafy vegetables) Eggs"/>
    <b v="1"/>
    <b v="1"/>
    <b v="1"/>
    <m/>
    <m/>
    <m/>
    <m/>
    <b v="1"/>
    <m/>
    <m/>
    <m/>
    <n v="4"/>
    <x v="0"/>
    <x v="2"/>
    <s v="To avoid illness"/>
    <s v="Market is too far High food prices/no money to buy"/>
    <m/>
    <b v="1"/>
    <b v="1"/>
    <m/>
    <m/>
    <m/>
    <m/>
    <m/>
    <x v="0"/>
    <m/>
    <x v="0"/>
    <s v="Other"/>
    <m/>
    <m/>
    <m/>
    <m/>
    <b v="1"/>
    <s v="انقطاع الشهية أثناء الحمل"/>
    <x v="0"/>
    <x v="0"/>
    <x v="1"/>
    <m/>
    <m/>
    <s v="1"/>
    <s v="1"/>
    <x v="0"/>
    <x v="2"/>
    <x v="0"/>
    <x v="1"/>
    <x v="1"/>
    <m/>
    <m/>
    <m/>
    <m/>
    <m/>
    <m/>
    <m/>
    <m/>
    <m/>
    <x v="1"/>
    <x v="0"/>
    <s v="No problems"/>
    <m/>
    <m/>
    <m/>
    <m/>
    <m/>
    <m/>
    <m/>
    <m/>
    <m/>
    <m/>
    <m/>
    <m/>
    <m/>
    <m/>
    <m/>
    <b v="1"/>
    <m/>
    <m/>
    <m/>
    <m/>
    <m/>
    <m/>
    <m/>
    <m/>
    <m/>
    <m/>
    <m/>
    <m/>
    <m/>
    <m/>
    <m/>
    <m/>
    <m/>
    <m/>
    <m/>
    <m/>
    <s v="Lack of awareness of the services"/>
    <m/>
    <m/>
    <m/>
    <m/>
    <b v="1"/>
    <m/>
    <m/>
    <m/>
    <m/>
    <x v="1"/>
    <m/>
    <s v="All services are accessible"/>
    <m/>
    <m/>
    <m/>
    <m/>
    <m/>
    <b v="1"/>
    <m/>
    <m/>
    <x v="0"/>
    <s v="Do not know"/>
    <m/>
    <m/>
    <m/>
    <m/>
    <m/>
    <m/>
    <b v="1"/>
    <m/>
    <m/>
    <x v="1"/>
    <m/>
    <s v="Kidnapping Sexual abuse Psychological stress"/>
    <b v="1"/>
    <m/>
    <m/>
    <m/>
    <m/>
    <m/>
    <m/>
    <m/>
    <m/>
    <b v="1"/>
    <m/>
    <m/>
    <m/>
    <b v="1"/>
    <m/>
    <m/>
    <m/>
    <m/>
    <m/>
    <s v="Siblings Relatives"/>
    <m/>
    <b v="1"/>
    <m/>
    <m/>
    <m/>
    <b v="1"/>
    <m/>
    <m/>
    <m/>
    <m/>
    <m/>
    <m/>
    <m/>
    <m/>
    <s v="Entertainement activities Awareness / educational activities / psychosocial support"/>
    <m/>
    <m/>
    <m/>
    <m/>
    <b v="1"/>
    <b v="1"/>
    <m/>
    <m/>
    <m/>
    <s v="I don't know"/>
    <m/>
    <m/>
    <m/>
    <m/>
    <m/>
    <m/>
    <b v="1"/>
    <x v="2"/>
    <x v="1"/>
    <x v="12"/>
    <b v="1"/>
    <b v="1"/>
    <m/>
    <m/>
    <m/>
    <m/>
    <m/>
    <m/>
    <m/>
    <m/>
    <x v="1"/>
    <m/>
    <m/>
    <x v="2"/>
    <m/>
    <m/>
    <x v="2"/>
    <m/>
    <s v="uuid:16390c81-83a0-4283-9a1e-3e99b14c29e6"/>
    <n v="73107857"/>
    <s v="16390c81-83a0-4283-9a1e-3e99b14c29e6"/>
    <d v="2021-01-20T13:04:03"/>
    <n v="65"/>
    <m/>
    <n v="-1"/>
    <m/>
    <m/>
    <s v="202101191358"/>
    <n v="1319"/>
    <s v="nsenumerator"/>
    <n v="569832"/>
  </r>
  <r>
    <s v="2021-01-20T12:39:12.568+03:00"/>
    <s v="2021-01-20T13:02:19.071+03:00"/>
    <s v="0"/>
    <s v="كوثر برادعي"/>
    <s v="MRFS"/>
    <m/>
    <d v="2021-01-20T00:00:00"/>
    <x v="3"/>
    <x v="2"/>
    <x v="0"/>
    <n v="27"/>
    <x v="1"/>
    <x v="0"/>
    <x v="0"/>
    <x v="0"/>
    <x v="35"/>
    <x v="0"/>
    <x v="0"/>
    <x v="0"/>
    <n v="0"/>
    <n v="1"/>
    <n v="1"/>
    <s v="2"/>
    <n v="3"/>
    <s v="5"/>
    <n v="0"/>
    <n v="5"/>
    <n v="7"/>
    <n v="0"/>
    <n v="0"/>
    <n v="1"/>
    <x v="0"/>
    <x v="0"/>
    <n v="-600"/>
    <s v="قطاع عسكري"/>
    <m/>
    <s v="No services"/>
    <m/>
    <m/>
    <m/>
    <m/>
    <m/>
    <m/>
    <b v="1"/>
    <m/>
    <m/>
    <x v="1"/>
    <m/>
    <x v="2"/>
    <s v="Do not know"/>
    <s v="There are no significant difficulties"/>
    <m/>
    <m/>
    <m/>
    <m/>
    <m/>
    <m/>
    <m/>
    <m/>
    <m/>
    <b v="1"/>
    <m/>
    <x v="0"/>
    <x v="3"/>
    <m/>
    <x v="0"/>
    <m/>
    <x v="2"/>
    <x v="1"/>
    <m/>
    <x v="1"/>
    <x v="3"/>
    <m/>
    <m/>
    <m/>
    <m/>
    <m/>
    <m/>
    <m/>
    <m/>
    <m/>
    <m/>
    <m/>
    <s v="Drugs are mostly available"/>
    <m/>
    <m/>
    <m/>
    <m/>
    <m/>
    <m/>
    <b v="1"/>
    <m/>
    <x v="0"/>
    <m/>
    <m/>
    <m/>
    <m/>
    <m/>
    <m/>
    <m/>
    <m/>
    <m/>
    <s v="Hospital for normal delivery"/>
    <m/>
    <m/>
    <m/>
    <m/>
    <m/>
    <b v="1"/>
    <m/>
    <m/>
    <m/>
    <m/>
    <m/>
    <x v="1"/>
    <m/>
    <m/>
    <m/>
    <m/>
    <m/>
    <m/>
    <m/>
    <m/>
    <m/>
    <m/>
    <m/>
    <x v="5"/>
    <x v="0"/>
    <x v="0"/>
    <m/>
    <s v="Legumes and nuts e.g. hommos, fouls, beans, chick peas, lentils"/>
    <m/>
    <b v="1"/>
    <m/>
    <m/>
    <m/>
    <m/>
    <m/>
    <m/>
    <m/>
    <m/>
    <m/>
    <x v="6"/>
    <x v="0"/>
    <s v="Legumes and nuts e.g. hommos, fouls, beans, chick peas, lentils"/>
    <m/>
    <b v="1"/>
    <m/>
    <m/>
    <m/>
    <m/>
    <m/>
    <m/>
    <m/>
    <m/>
    <m/>
    <n v="1"/>
    <x v="2"/>
    <x v="2"/>
    <s v="To avoid illness"/>
    <s v="High food prices/no money to buy"/>
    <m/>
    <b v="1"/>
    <m/>
    <m/>
    <m/>
    <m/>
    <m/>
    <m/>
    <x v="0"/>
    <m/>
    <x v="3"/>
    <m/>
    <m/>
    <m/>
    <m/>
    <m/>
    <m/>
    <m/>
    <x v="0"/>
    <x v="0"/>
    <x v="1"/>
    <m/>
    <m/>
    <s v="1"/>
    <s v="1"/>
    <x v="0"/>
    <x v="2"/>
    <x v="0"/>
    <x v="1"/>
    <x v="1"/>
    <m/>
    <m/>
    <m/>
    <m/>
    <m/>
    <m/>
    <m/>
    <m/>
    <m/>
    <x v="1"/>
    <x v="0"/>
    <s v="Family conflict moodwings Anger"/>
    <m/>
    <b v="1"/>
    <m/>
    <b v="1"/>
    <m/>
    <m/>
    <b v="1"/>
    <m/>
    <m/>
    <m/>
    <m/>
    <m/>
    <m/>
    <m/>
    <m/>
    <m/>
    <m/>
    <m/>
    <s v="Children Adult Women"/>
    <b v="1"/>
    <m/>
    <b v="1"/>
    <m/>
    <s v="لعدم توفر الاستقرار والنزوح والأحوال الاقتصاد"/>
    <s v="Prayer Speaking to a friend Withdrawal/Isolation"/>
    <m/>
    <b v="1"/>
    <m/>
    <b v="1"/>
    <m/>
    <m/>
    <m/>
    <m/>
    <b v="1"/>
    <m/>
    <m/>
    <s v="Security"/>
    <m/>
    <b v="1"/>
    <m/>
    <m/>
    <m/>
    <m/>
    <m/>
    <m/>
    <m/>
    <x v="1"/>
    <m/>
    <s v="Extracurricular activities/women &amp; girls centers"/>
    <m/>
    <m/>
    <m/>
    <b v="1"/>
    <m/>
    <m/>
    <m/>
    <m/>
    <x v="0"/>
    <s v="Extracurricular activities/women &amp; girls centers Skills building services"/>
    <m/>
    <m/>
    <b v="1"/>
    <b v="1"/>
    <m/>
    <m/>
    <m/>
    <m/>
    <m/>
    <x v="1"/>
    <m/>
    <s v="Kidnapping Early marriage Psychological stress"/>
    <b v="1"/>
    <m/>
    <m/>
    <m/>
    <m/>
    <m/>
    <b v="1"/>
    <m/>
    <m/>
    <m/>
    <m/>
    <m/>
    <m/>
    <b v="1"/>
    <m/>
    <m/>
    <m/>
    <m/>
    <m/>
    <s v="Parents Relatives"/>
    <m/>
    <m/>
    <m/>
    <m/>
    <b v="1"/>
    <b v="1"/>
    <m/>
    <m/>
    <m/>
    <m/>
    <m/>
    <m/>
    <m/>
    <m/>
    <s v="Quraan Sport activity Entertainement activities"/>
    <b v="1"/>
    <b v="1"/>
    <m/>
    <m/>
    <m/>
    <b v="1"/>
    <m/>
    <m/>
    <m/>
    <s v="No, none of these"/>
    <m/>
    <m/>
    <m/>
    <m/>
    <m/>
    <b v="1"/>
    <m/>
    <x v="1"/>
    <x v="0"/>
    <x v="14"/>
    <m/>
    <m/>
    <m/>
    <m/>
    <m/>
    <b v="1"/>
    <m/>
    <m/>
    <m/>
    <m/>
    <x v="1"/>
    <m/>
    <m/>
    <x v="0"/>
    <m/>
    <m/>
    <x v="2"/>
    <m/>
    <s v="uuid:79eef221-0e39-48a6-96f7-c026945d8367"/>
    <n v="73107860"/>
    <s v="79eef221-0e39-48a6-96f7-c026945d8367"/>
    <d v="2021-01-20T13:04:04"/>
    <n v="66"/>
    <m/>
    <n v="-1"/>
    <m/>
    <m/>
    <s v="202101191358"/>
    <n v="1387"/>
    <s v="nsenumerator"/>
    <n v="569832"/>
  </r>
  <r>
    <s v="2021-01-20T13:58:15.928+03:00"/>
    <s v="2021-01-20T14:47:57.148+03:00"/>
    <s v="0"/>
    <s v="كوثر برادعي"/>
    <s v="MRFS"/>
    <m/>
    <d v="2021-01-20T00:00:00"/>
    <x v="3"/>
    <x v="2"/>
    <x v="0"/>
    <n v="37"/>
    <x v="0"/>
    <x v="0"/>
    <x v="0"/>
    <x v="0"/>
    <x v="4"/>
    <x v="2"/>
    <x v="4"/>
    <x v="0"/>
    <n v="0"/>
    <n v="0"/>
    <n v="0"/>
    <s v="0"/>
    <n v="2"/>
    <s v="2"/>
    <n v="1"/>
    <n v="3"/>
    <n v="8"/>
    <n v="0"/>
    <n v="0"/>
    <n v="1"/>
    <x v="21"/>
    <x v="3"/>
    <n v="-700"/>
    <s v="نجار"/>
    <m/>
    <s v="Do not know"/>
    <m/>
    <m/>
    <m/>
    <m/>
    <m/>
    <b v="1"/>
    <m/>
    <m/>
    <m/>
    <x v="1"/>
    <m/>
    <x v="3"/>
    <s v="Do not know"/>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2"/>
    <x v="0"/>
    <x v="0"/>
    <m/>
    <m/>
    <m/>
    <m/>
    <m/>
    <m/>
    <m/>
    <m/>
    <m/>
    <m/>
    <m/>
    <m/>
    <m/>
    <x v="1"/>
    <x v="1"/>
    <m/>
    <m/>
    <m/>
    <m/>
    <m/>
    <m/>
    <m/>
    <m/>
    <m/>
    <m/>
    <m/>
    <m/>
    <m/>
    <x v="1"/>
    <x v="2"/>
    <s v="To avoid illness"/>
    <s v="Market is too far High food prices/no money to buy"/>
    <m/>
    <b v="1"/>
    <b v="1"/>
    <m/>
    <m/>
    <m/>
    <m/>
    <m/>
    <x v="0"/>
    <m/>
    <x v="0"/>
    <s v="Market is too far"/>
    <m/>
    <b v="1"/>
    <m/>
    <m/>
    <m/>
    <m/>
    <x v="1"/>
    <x v="1"/>
    <x v="1"/>
    <m/>
    <m/>
    <s v="0"/>
    <s v="0"/>
    <x v="0"/>
    <x v="0"/>
    <x v="2"/>
    <x v="2"/>
    <x v="0"/>
    <m/>
    <m/>
    <m/>
    <m/>
    <m/>
    <m/>
    <m/>
    <m/>
    <m/>
    <x v="0"/>
    <x v="0"/>
    <s v="Changes in Appetite Sadness Fear"/>
    <b v="1"/>
    <m/>
    <b v="1"/>
    <m/>
    <m/>
    <m/>
    <m/>
    <b v="1"/>
    <m/>
    <m/>
    <m/>
    <m/>
    <m/>
    <m/>
    <m/>
    <m/>
    <m/>
    <m/>
    <s v="Adult Men Adult Women Elderly"/>
    <b v="1"/>
    <b v="1"/>
    <m/>
    <b v="1"/>
    <s v="بسبب النزوح  والفقر وعدم تأمين الاحتياجات الازمة"/>
    <s v="Prayer Speaking to a friend"/>
    <m/>
    <b v="1"/>
    <m/>
    <b v="1"/>
    <m/>
    <m/>
    <m/>
    <m/>
    <m/>
    <m/>
    <m/>
    <s v="Do not know"/>
    <m/>
    <m/>
    <m/>
    <m/>
    <m/>
    <m/>
    <b v="1"/>
    <m/>
    <m/>
    <x v="2"/>
    <m/>
    <s v="Do not know"/>
    <m/>
    <m/>
    <m/>
    <m/>
    <m/>
    <m/>
    <b v="1"/>
    <m/>
    <x v="0"/>
    <s v="Do not know"/>
    <m/>
    <m/>
    <m/>
    <m/>
    <m/>
    <m/>
    <b v="1"/>
    <m/>
    <m/>
    <x v="2"/>
    <s v="نازحين   والخوف من المجتمع  ا"/>
    <s v="Being orphaned or losing care Physical abuse Early marriage"/>
    <m/>
    <m/>
    <m/>
    <m/>
    <m/>
    <m/>
    <b v="1"/>
    <b v="1"/>
    <m/>
    <m/>
    <b v="1"/>
    <m/>
    <m/>
    <m/>
    <m/>
    <m/>
    <m/>
    <m/>
    <m/>
    <s v="Parents Siblings Relatives"/>
    <m/>
    <b v="1"/>
    <m/>
    <m/>
    <b v="1"/>
    <b v="1"/>
    <m/>
    <m/>
    <m/>
    <m/>
    <m/>
    <m/>
    <m/>
    <m/>
    <s v="Painting / re-creational activity Entertainement activities Hand crafts"/>
    <m/>
    <m/>
    <b v="1"/>
    <b v="1"/>
    <m/>
    <b v="1"/>
    <m/>
    <m/>
    <m/>
    <s v="Child-headed households"/>
    <m/>
    <m/>
    <m/>
    <b v="1"/>
    <m/>
    <m/>
    <m/>
    <x v="1"/>
    <x v="0"/>
    <x v="8"/>
    <m/>
    <m/>
    <m/>
    <m/>
    <m/>
    <m/>
    <m/>
    <b v="1"/>
    <m/>
    <m/>
    <x v="1"/>
    <m/>
    <m/>
    <x v="2"/>
    <m/>
    <m/>
    <x v="2"/>
    <m/>
    <s v="uuid:02530958-d639-4cf2-bf69-e983a71734c2"/>
    <n v="73107862"/>
    <s v="02530958-d639-4cf2-bf69-e983a71734c2"/>
    <d v="2021-01-20T13:04:05"/>
    <n v="67"/>
    <m/>
    <n v="-1"/>
    <m/>
    <m/>
    <s v="202101191358"/>
    <n v="2982"/>
    <s v="nsenumerator"/>
    <n v="569832"/>
  </r>
  <r>
    <s v="2021-01-20T14:32:12.392+03:00"/>
    <s v="2021-01-20T14:49:09.092+03:00"/>
    <m/>
    <s v="كوثر برادعي"/>
    <s v="MRFS"/>
    <m/>
    <d v="2021-01-20T00:00:00"/>
    <x v="3"/>
    <x v="2"/>
    <x v="0"/>
    <n v="40"/>
    <x v="0"/>
    <x v="0"/>
    <x v="2"/>
    <x v="1"/>
    <x v="1"/>
    <x v="2"/>
    <x v="0"/>
    <x v="0"/>
    <n v="0"/>
    <n v="0"/>
    <n v="0"/>
    <s v="0"/>
    <n v="0"/>
    <s v="0"/>
    <n v="2"/>
    <n v="2"/>
    <n v="3"/>
    <n v="1"/>
    <n v="0"/>
    <n v="0"/>
    <x v="6"/>
    <x v="21"/>
    <n v="-300"/>
    <s v="مساعدات انسانية"/>
    <m/>
    <s v="Hospital"/>
    <b v="1"/>
    <m/>
    <m/>
    <m/>
    <m/>
    <m/>
    <m/>
    <m/>
    <n v="999"/>
    <x v="3"/>
    <m/>
    <x v="3"/>
    <s v="Do not know"/>
    <s v="There are no significant difficulties"/>
    <m/>
    <m/>
    <m/>
    <m/>
    <m/>
    <m/>
    <m/>
    <m/>
    <m/>
    <b v="1"/>
    <m/>
    <x v="0"/>
    <x v="0"/>
    <s v="توعية عن وباء كورونا"/>
    <x v="3"/>
    <s v="زيادة الوعي"/>
    <x v="2"/>
    <x v="1"/>
    <m/>
    <x v="1"/>
    <x v="3"/>
    <m/>
    <m/>
    <m/>
    <m/>
    <m/>
    <m/>
    <m/>
    <m/>
    <m/>
    <m/>
    <m/>
    <s v="I don't know"/>
    <m/>
    <m/>
    <m/>
    <m/>
    <m/>
    <b v="1"/>
    <m/>
    <m/>
    <x v="3"/>
    <m/>
    <m/>
    <m/>
    <m/>
    <m/>
    <m/>
    <m/>
    <m/>
    <m/>
    <s v="Do not know"/>
    <m/>
    <m/>
    <m/>
    <m/>
    <m/>
    <m/>
    <m/>
    <m/>
    <b v="1"/>
    <m/>
    <m/>
    <x v="1"/>
    <m/>
    <m/>
    <m/>
    <m/>
    <m/>
    <m/>
    <m/>
    <m/>
    <m/>
    <m/>
    <m/>
    <x v="4"/>
    <x v="2"/>
    <x v="2"/>
    <m/>
    <m/>
    <m/>
    <m/>
    <m/>
    <m/>
    <m/>
    <m/>
    <m/>
    <m/>
    <m/>
    <m/>
    <m/>
    <x v="1"/>
    <x v="1"/>
    <m/>
    <m/>
    <m/>
    <m/>
    <m/>
    <m/>
    <m/>
    <m/>
    <m/>
    <m/>
    <m/>
    <m/>
    <m/>
    <x v="1"/>
    <x v="0"/>
    <m/>
    <s v="High food prices/no money to buy"/>
    <m/>
    <b v="1"/>
    <m/>
    <m/>
    <m/>
    <m/>
    <m/>
    <m/>
    <x v="0"/>
    <m/>
    <x v="0"/>
    <s v="High food prices/no money to buy"/>
    <b v="1"/>
    <m/>
    <m/>
    <m/>
    <m/>
    <m/>
    <x v="1"/>
    <x v="1"/>
    <x v="1"/>
    <m/>
    <m/>
    <s v="0"/>
    <s v="0"/>
    <x v="0"/>
    <x v="0"/>
    <x v="0"/>
    <x v="2"/>
    <x v="3"/>
    <m/>
    <m/>
    <m/>
    <m/>
    <m/>
    <m/>
    <m/>
    <m/>
    <m/>
    <x v="0"/>
    <x v="0"/>
    <s v="Fear Econimic Anxiety Changes in Appetite Hopelessness"/>
    <b v="1"/>
    <m/>
    <m/>
    <m/>
    <b v="1"/>
    <b v="1"/>
    <m/>
    <b v="1"/>
    <b v="1"/>
    <m/>
    <m/>
    <m/>
    <m/>
    <m/>
    <m/>
    <m/>
    <m/>
    <m/>
    <s v="Adult Women"/>
    <b v="1"/>
    <m/>
    <m/>
    <m/>
    <s v="بسبب الحرب والفقر"/>
    <s v="Speaking to a friend Exercise Prayer"/>
    <m/>
    <b v="1"/>
    <b v="1"/>
    <b v="1"/>
    <m/>
    <m/>
    <m/>
    <m/>
    <m/>
    <m/>
    <m/>
    <s v="Stigma"/>
    <b v="1"/>
    <m/>
    <m/>
    <m/>
    <m/>
    <m/>
    <m/>
    <m/>
    <m/>
    <x v="2"/>
    <m/>
    <s v="All services are accessible"/>
    <m/>
    <m/>
    <m/>
    <m/>
    <m/>
    <b v="1"/>
    <m/>
    <m/>
    <x v="0"/>
    <s v="All services are accessible"/>
    <m/>
    <m/>
    <m/>
    <m/>
    <m/>
    <b v="1"/>
    <m/>
    <m/>
    <m/>
    <x v="1"/>
    <m/>
    <s v="Early marriage Alcohol/substance misuse Sexual abuse"/>
    <m/>
    <m/>
    <m/>
    <m/>
    <m/>
    <m/>
    <b v="1"/>
    <m/>
    <m/>
    <b v="1"/>
    <m/>
    <b v="1"/>
    <m/>
    <m/>
    <m/>
    <m/>
    <m/>
    <m/>
    <m/>
    <s v="Judicial or criminal authority Siblings Relatives"/>
    <m/>
    <b v="1"/>
    <m/>
    <m/>
    <m/>
    <b v="1"/>
    <b v="1"/>
    <m/>
    <m/>
    <m/>
    <m/>
    <m/>
    <m/>
    <m/>
    <s v="Sport activity Hand crafts"/>
    <b v="1"/>
    <m/>
    <b v="1"/>
    <m/>
    <m/>
    <m/>
    <m/>
    <m/>
    <m/>
    <s v="Orphans living in the community"/>
    <m/>
    <m/>
    <b v="1"/>
    <m/>
    <m/>
    <m/>
    <m/>
    <x v="1"/>
    <x v="0"/>
    <x v="8"/>
    <m/>
    <m/>
    <m/>
    <m/>
    <m/>
    <m/>
    <m/>
    <b v="1"/>
    <m/>
    <m/>
    <x v="0"/>
    <m/>
    <m/>
    <x v="2"/>
    <m/>
    <m/>
    <x v="2"/>
    <m/>
    <s v="uuid:6adea4d4-b178-482d-88c2-e5527edebc32"/>
    <n v="73107863"/>
    <s v="6adea4d4-b178-482d-88c2-e5527edebc32"/>
    <d v="2021-01-20T13:04:06"/>
    <n v="68"/>
    <m/>
    <n v="-1"/>
    <m/>
    <m/>
    <s v="202101191358"/>
    <n v="1017"/>
    <s v="nsenumerator"/>
    <n v="569832"/>
  </r>
  <r>
    <s v="2021-01-20T10:26:02.059+03:00"/>
    <s v="2021-01-20T11:30:18.892+03:00"/>
    <m/>
    <s v="نسرين خطيب"/>
    <s v="MRFS"/>
    <m/>
    <d v="2021-01-20T00:00:00"/>
    <x v="3"/>
    <x v="2"/>
    <x v="0"/>
    <n v="18"/>
    <x v="1"/>
    <x v="0"/>
    <x v="0"/>
    <x v="1"/>
    <x v="1"/>
    <x v="0"/>
    <x v="0"/>
    <x v="1"/>
    <m/>
    <m/>
    <m/>
    <m/>
    <m/>
    <m/>
    <m/>
    <m/>
    <n v="2"/>
    <n v="0"/>
    <m/>
    <n v="1"/>
    <x v="2"/>
    <x v="6"/>
    <n v="-200"/>
    <s v="الزوج عامل"/>
    <m/>
    <s v="No services"/>
    <m/>
    <m/>
    <m/>
    <m/>
    <m/>
    <m/>
    <b v="1"/>
    <m/>
    <m/>
    <x v="1"/>
    <m/>
    <x v="2"/>
    <s v="Do not know"/>
    <s v="Inaccessible due to cost"/>
    <m/>
    <m/>
    <m/>
    <b v="1"/>
    <m/>
    <m/>
    <m/>
    <m/>
    <m/>
    <m/>
    <m/>
    <x v="2"/>
    <x v="1"/>
    <m/>
    <x v="1"/>
    <m/>
    <x v="0"/>
    <x v="0"/>
    <m/>
    <x v="0"/>
    <x v="0"/>
    <m/>
    <m/>
    <m/>
    <m/>
    <m/>
    <m/>
    <m/>
    <m/>
    <m/>
    <m/>
    <m/>
    <s v="Pediatric medicine Reproductive health medicines"/>
    <m/>
    <b v="1"/>
    <b v="1"/>
    <m/>
    <m/>
    <m/>
    <m/>
    <m/>
    <x v="2"/>
    <s v="Security issues Transportation issues"/>
    <b v="1"/>
    <m/>
    <m/>
    <b v="1"/>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Sugar, Honey, sugar products"/>
    <b v="1"/>
    <b v="1"/>
    <m/>
    <m/>
    <m/>
    <m/>
    <m/>
    <m/>
    <b v="1"/>
    <m/>
    <m/>
    <x v="4"/>
    <x v="0"/>
    <m/>
    <m/>
    <m/>
    <m/>
    <m/>
    <m/>
    <m/>
    <m/>
    <m/>
    <m/>
    <m/>
    <m/>
    <m/>
    <x v="1"/>
    <x v="0"/>
    <m/>
    <s v="Market is too far High food prices/no money to buy"/>
    <m/>
    <b v="1"/>
    <b v="1"/>
    <m/>
    <m/>
    <m/>
    <m/>
    <m/>
    <x v="2"/>
    <s v="لاني اعيش مع عائلة زوجي ولايوجد خصوصية"/>
    <x v="0"/>
    <s v="Market is too far Market is not safe"/>
    <m/>
    <b v="1"/>
    <b v="1"/>
    <m/>
    <m/>
    <m/>
    <x v="1"/>
    <x v="1"/>
    <x v="1"/>
    <m/>
    <m/>
    <m/>
    <s v="1"/>
    <x v="0"/>
    <x v="2"/>
    <x v="0"/>
    <x v="1"/>
    <x v="1"/>
    <m/>
    <m/>
    <m/>
    <m/>
    <m/>
    <m/>
    <m/>
    <m/>
    <m/>
    <x v="1"/>
    <x v="0"/>
    <s v="Econimic"/>
    <m/>
    <m/>
    <m/>
    <m/>
    <b v="1"/>
    <m/>
    <m/>
    <m/>
    <m/>
    <m/>
    <m/>
    <m/>
    <m/>
    <m/>
    <m/>
    <m/>
    <m/>
    <m/>
    <s v="Children"/>
    <m/>
    <m/>
    <b v="1"/>
    <m/>
    <s v="لايستطيعون تلبية احتياجاتهم"/>
    <s v="Prayer Speaking to a family member"/>
    <b v="1"/>
    <m/>
    <m/>
    <b v="1"/>
    <m/>
    <m/>
    <m/>
    <m/>
    <m/>
    <m/>
    <m/>
    <s v="Security"/>
    <m/>
    <b v="1"/>
    <m/>
    <m/>
    <m/>
    <m/>
    <m/>
    <m/>
    <m/>
    <x v="1"/>
    <m/>
    <s v="Health services Educational services Skills building services"/>
    <b v="1"/>
    <b v="1"/>
    <b v="1"/>
    <m/>
    <m/>
    <m/>
    <m/>
    <m/>
    <x v="0"/>
    <s v="Health services Educational services"/>
    <b v="1"/>
    <b v="1"/>
    <m/>
    <m/>
    <m/>
    <m/>
    <m/>
    <m/>
    <s v="due to transportation issues / far distance of facilities"/>
    <x v="2"/>
    <s v="لايوجد امان"/>
    <s v="Kidnapping Psychological stress Neglect"/>
    <b v="1"/>
    <m/>
    <m/>
    <m/>
    <m/>
    <m/>
    <m/>
    <m/>
    <b v="1"/>
    <m/>
    <m/>
    <m/>
    <m/>
    <b v="1"/>
    <m/>
    <m/>
    <m/>
    <m/>
    <m/>
    <s v="Parents Relatives"/>
    <m/>
    <m/>
    <m/>
    <m/>
    <b v="1"/>
    <b v="1"/>
    <m/>
    <m/>
    <m/>
    <m/>
    <m/>
    <m/>
    <m/>
    <m/>
    <s v="Sport activity Quraan"/>
    <b v="1"/>
    <b v="1"/>
    <m/>
    <m/>
    <m/>
    <m/>
    <m/>
    <m/>
    <m/>
    <s v="I don't know"/>
    <m/>
    <m/>
    <m/>
    <m/>
    <m/>
    <m/>
    <b v="1"/>
    <x v="0"/>
    <x v="0"/>
    <x v="0"/>
    <m/>
    <m/>
    <m/>
    <m/>
    <m/>
    <m/>
    <m/>
    <m/>
    <m/>
    <m/>
    <x v="0"/>
    <m/>
    <m/>
    <x v="0"/>
    <m/>
    <m/>
    <x v="0"/>
    <m/>
    <s v="uuid:e98d424f-8b0f-4653-b8a9-1bb215c6ea4b"/>
    <n v="73108026"/>
    <s v="e98d424f-8b0f-4653-b8a9-1bb215c6ea4b"/>
    <d v="2021-01-20T13:05:45"/>
    <n v="69"/>
    <m/>
    <n v="-1"/>
    <m/>
    <m/>
    <s v="202101191358"/>
    <n v="3856"/>
    <s v="nsenumerator"/>
    <n v="569832"/>
  </r>
  <r>
    <s v="2021-01-20T11:30:45.630+03:00"/>
    <s v="2021-01-20T12:03:10.738+03:00"/>
    <m/>
    <s v="نسرين خطيب"/>
    <s v="MRFS"/>
    <m/>
    <d v="2021-01-20T00:00:00"/>
    <x v="3"/>
    <x v="2"/>
    <x v="0"/>
    <n v="47"/>
    <x v="0"/>
    <x v="0"/>
    <x v="0"/>
    <x v="0"/>
    <x v="36"/>
    <x v="2"/>
    <x v="0"/>
    <x v="0"/>
    <n v="0"/>
    <n v="0"/>
    <n v="2"/>
    <s v="2"/>
    <n v="1"/>
    <s v="3"/>
    <n v="1"/>
    <n v="4"/>
    <n v="7"/>
    <n v="0"/>
    <n v="0"/>
    <n v="1"/>
    <x v="2"/>
    <x v="21"/>
    <n v="-400"/>
    <s v="متطوع في الجماعات المسلحة"/>
    <m/>
    <s v="No services"/>
    <m/>
    <m/>
    <m/>
    <m/>
    <m/>
    <m/>
    <b v="1"/>
    <m/>
    <m/>
    <x v="1"/>
    <m/>
    <x v="2"/>
    <s v="Do not know"/>
    <s v="Inaccessible due to cost Inaccessible due to security risks"/>
    <m/>
    <m/>
    <m/>
    <b v="1"/>
    <b v="1"/>
    <m/>
    <m/>
    <m/>
    <m/>
    <m/>
    <m/>
    <x v="0"/>
    <x v="0"/>
    <s v="فريق توعية الكورونا _x000a_وتحدث عن طرق الحماية"/>
    <x v="3"/>
    <s v="الواتس اب"/>
    <x v="0"/>
    <x v="0"/>
    <m/>
    <x v="0"/>
    <x v="0"/>
    <m/>
    <m/>
    <m/>
    <m/>
    <m/>
    <m/>
    <m/>
    <m/>
    <m/>
    <m/>
    <m/>
    <s v="Pediatric medicine Antibiotic Reproductive health medicines"/>
    <m/>
    <b v="1"/>
    <b v="1"/>
    <b v="1"/>
    <m/>
    <m/>
    <m/>
    <m/>
    <x v="2"/>
    <s v="Security issues Financial issues Transportation issues"/>
    <b v="1"/>
    <b v="1"/>
    <m/>
    <b v="1"/>
    <m/>
    <m/>
    <m/>
    <m/>
    <s v="At home with skilled birth attendant"/>
    <m/>
    <b v="1"/>
    <m/>
    <m/>
    <m/>
    <m/>
    <m/>
    <m/>
    <m/>
    <m/>
    <s v="Access and transportaion challenges"/>
    <x v="1"/>
    <m/>
    <m/>
    <m/>
    <m/>
    <m/>
    <m/>
    <m/>
    <m/>
    <m/>
    <m/>
    <m/>
    <x v="0"/>
    <x v="0"/>
    <x v="0"/>
    <m/>
    <m/>
    <m/>
    <m/>
    <m/>
    <m/>
    <m/>
    <m/>
    <m/>
    <m/>
    <m/>
    <m/>
    <m/>
    <x v="1"/>
    <x v="1"/>
    <s v="Legumes and nuts e.g. hommos, fouls, beans, chick peas, lentils Vegetables (including leafy vegetables) Fruit (all types) Milk and Milk Products (milk, yoghurt, cheese, etc)"/>
    <m/>
    <b v="1"/>
    <b v="1"/>
    <b v="1"/>
    <m/>
    <m/>
    <b v="1"/>
    <m/>
    <m/>
    <m/>
    <m/>
    <n v="4"/>
    <x v="0"/>
    <x v="0"/>
    <m/>
    <s v="High food prices/no money to buy Market is too far"/>
    <m/>
    <b v="1"/>
    <b v="1"/>
    <m/>
    <m/>
    <m/>
    <m/>
    <m/>
    <x v="0"/>
    <m/>
    <x v="3"/>
    <m/>
    <m/>
    <m/>
    <m/>
    <m/>
    <m/>
    <m/>
    <x v="2"/>
    <x v="2"/>
    <x v="1"/>
    <m/>
    <m/>
    <s v="0"/>
    <s v="0"/>
    <x v="0"/>
    <x v="2"/>
    <x v="0"/>
    <x v="1"/>
    <x v="1"/>
    <m/>
    <m/>
    <m/>
    <m/>
    <m/>
    <m/>
    <m/>
    <m/>
    <m/>
    <x v="1"/>
    <x v="0"/>
    <s v="Fear Conflict within community"/>
    <b v="1"/>
    <m/>
    <m/>
    <m/>
    <m/>
    <m/>
    <m/>
    <m/>
    <m/>
    <m/>
    <b v="1"/>
    <m/>
    <m/>
    <m/>
    <m/>
    <m/>
    <m/>
    <m/>
    <s v="Adult Women"/>
    <b v="1"/>
    <m/>
    <m/>
    <m/>
    <s v="يوجد انثى ارملة ولديها طفل"/>
    <s v="Speaking to a family member Other"/>
    <b v="1"/>
    <m/>
    <m/>
    <m/>
    <m/>
    <m/>
    <m/>
    <m/>
    <m/>
    <b v="1"/>
    <s v="التحدث للوالد ليحل المشكلة"/>
    <s v="Availability"/>
    <m/>
    <m/>
    <m/>
    <b v="1"/>
    <m/>
    <m/>
    <m/>
    <m/>
    <m/>
    <x v="3"/>
    <s v="بعيدة نوعا ما"/>
    <s v="Health services Educational services"/>
    <b v="1"/>
    <b v="1"/>
    <m/>
    <m/>
    <m/>
    <m/>
    <m/>
    <m/>
    <x v="0"/>
    <s v="Health services Educational services"/>
    <b v="1"/>
    <b v="1"/>
    <m/>
    <m/>
    <m/>
    <m/>
    <m/>
    <m/>
    <s v="due to transportation issues / far distance of facilities"/>
    <x v="1"/>
    <m/>
    <s v="Psychological stress Being orphaned or losing care"/>
    <m/>
    <m/>
    <m/>
    <m/>
    <m/>
    <m/>
    <m/>
    <m/>
    <m/>
    <m/>
    <b v="1"/>
    <m/>
    <m/>
    <b v="1"/>
    <m/>
    <m/>
    <m/>
    <m/>
    <m/>
    <s v="Neighbours Siblings"/>
    <m/>
    <b v="1"/>
    <b v="1"/>
    <m/>
    <m/>
    <m/>
    <m/>
    <m/>
    <m/>
    <m/>
    <m/>
    <m/>
    <m/>
    <m/>
    <s v="Sport activity"/>
    <b v="1"/>
    <m/>
    <m/>
    <m/>
    <m/>
    <m/>
    <m/>
    <m/>
    <m/>
    <s v="Children separated from their parents"/>
    <b v="1"/>
    <m/>
    <m/>
    <m/>
    <m/>
    <m/>
    <m/>
    <x v="2"/>
    <x v="4"/>
    <x v="19"/>
    <b v="1"/>
    <m/>
    <b v="1"/>
    <m/>
    <m/>
    <m/>
    <m/>
    <m/>
    <m/>
    <m/>
    <x v="1"/>
    <m/>
    <m/>
    <x v="2"/>
    <m/>
    <m/>
    <x v="2"/>
    <m/>
    <s v="uuid:a0d105fc-7575-4e3d-9f5b-20d770a69fce"/>
    <n v="73108027"/>
    <s v="a0d105fc-7575-4e3d-9f5b-20d770a69fce"/>
    <d v="2021-01-20T13:05:45"/>
    <n v="70"/>
    <m/>
    <n v="-1"/>
    <m/>
    <m/>
    <s v="202101191358"/>
    <n v="1945"/>
    <s v="nsenumerator"/>
    <n v="569832"/>
  </r>
  <r>
    <s v="2021-01-20T12:12:29.191+03:00"/>
    <s v="2021-01-20T12:36:08.849+03:00"/>
    <m/>
    <s v="نسرين خطيب"/>
    <s v="MRFS"/>
    <m/>
    <d v="2021-01-20T00:00:00"/>
    <x v="3"/>
    <x v="2"/>
    <x v="0"/>
    <n v="23"/>
    <x v="1"/>
    <x v="0"/>
    <x v="0"/>
    <x v="1"/>
    <x v="1"/>
    <x v="0"/>
    <x v="0"/>
    <x v="0"/>
    <n v="0"/>
    <n v="2"/>
    <n v="1"/>
    <s v="3"/>
    <n v="0"/>
    <s v="3"/>
    <n v="0"/>
    <n v="3"/>
    <n v="5"/>
    <n v="0"/>
    <n v="0"/>
    <n v="1"/>
    <x v="18"/>
    <x v="9"/>
    <n v="-1500"/>
    <s v="الاب ميكانيكي سيارات"/>
    <m/>
    <s v="No services"/>
    <m/>
    <m/>
    <m/>
    <m/>
    <m/>
    <m/>
    <b v="1"/>
    <m/>
    <m/>
    <x v="1"/>
    <m/>
    <x v="2"/>
    <s v="لايوجد خدمات"/>
    <s v="Some types of medicines are not available in the market"/>
    <b v="1"/>
    <m/>
    <m/>
    <m/>
    <m/>
    <m/>
    <m/>
    <m/>
    <m/>
    <m/>
    <m/>
    <x v="0"/>
    <x v="0"/>
    <s v="التعرف على اسالبيب الوقاية من كورونا"/>
    <x v="0"/>
    <m/>
    <x v="2"/>
    <x v="2"/>
    <s v="Self-treated at home or brought medicine from pharmacy"/>
    <x v="0"/>
    <x v="0"/>
    <m/>
    <m/>
    <m/>
    <m/>
    <m/>
    <m/>
    <m/>
    <m/>
    <m/>
    <m/>
    <m/>
    <s v="Other"/>
    <m/>
    <m/>
    <m/>
    <m/>
    <b v="1"/>
    <m/>
    <m/>
    <s v="تغريتول. دوار عصبي غير موجود بالاسواق"/>
    <x v="2"/>
    <s v="Security issues Transportation issues"/>
    <b v="1"/>
    <m/>
    <m/>
    <b v="1"/>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
    <b v="1"/>
    <b v="1"/>
    <b v="1"/>
    <b v="1"/>
    <b v="1"/>
    <m/>
    <b v="1"/>
    <b v="1"/>
    <b v="1"/>
    <b v="1"/>
    <b v="1"/>
    <x v="7"/>
    <x v="2"/>
    <s v="Cereals or tubers (maize, porridge, rice, pasta, bread, rice, bulger, frikeh, kaak, pasta, indomy (noodles), manakish, thick grain-based porridge, potatoes, etc) Legumes and nuts e.g. hommos, fouls, beans, chick peas, lentils Vegetables (including leafy vegetables) Fruit (all types)"/>
    <b v="1"/>
    <b v="1"/>
    <b v="1"/>
    <b v="1"/>
    <m/>
    <m/>
    <m/>
    <m/>
    <m/>
    <m/>
    <m/>
    <n v="4"/>
    <x v="0"/>
    <x v="0"/>
    <m/>
    <s v="High food prices/no money to buy Market is too far"/>
    <m/>
    <b v="1"/>
    <b v="1"/>
    <m/>
    <m/>
    <m/>
    <m/>
    <m/>
    <x v="0"/>
    <m/>
    <x v="3"/>
    <m/>
    <m/>
    <m/>
    <m/>
    <m/>
    <m/>
    <m/>
    <x v="0"/>
    <x v="2"/>
    <x v="1"/>
    <m/>
    <m/>
    <s v="2"/>
    <s v="1"/>
    <x v="0"/>
    <x v="2"/>
    <x v="0"/>
    <x v="1"/>
    <x v="1"/>
    <m/>
    <m/>
    <m/>
    <m/>
    <m/>
    <m/>
    <m/>
    <m/>
    <m/>
    <x v="1"/>
    <x v="0"/>
    <s v="Fear"/>
    <b v="1"/>
    <m/>
    <m/>
    <m/>
    <m/>
    <m/>
    <m/>
    <m/>
    <m/>
    <m/>
    <m/>
    <m/>
    <m/>
    <m/>
    <m/>
    <m/>
    <m/>
    <m/>
    <s v="Adult Women"/>
    <b v="1"/>
    <m/>
    <m/>
    <m/>
    <s v="الخوف على الاطفال "/>
    <s v="Prayer Speaking to a family member"/>
    <b v="1"/>
    <m/>
    <m/>
    <b v="1"/>
    <m/>
    <m/>
    <m/>
    <m/>
    <m/>
    <m/>
    <m/>
    <s v="Accessibility Lack of awareness of the services"/>
    <m/>
    <m/>
    <b v="1"/>
    <m/>
    <b v="1"/>
    <m/>
    <m/>
    <m/>
    <m/>
    <x v="1"/>
    <m/>
    <s v="Health services Educational services"/>
    <b v="1"/>
    <b v="1"/>
    <m/>
    <m/>
    <m/>
    <m/>
    <m/>
    <m/>
    <x v="7"/>
    <s v="Health services Educational services"/>
    <b v="1"/>
    <b v="1"/>
    <m/>
    <m/>
    <m/>
    <m/>
    <m/>
    <m/>
    <s v="due to transportation issues / far distance of facilities"/>
    <x v="2"/>
    <s v="الاعتماد على رب المنزل في قضاء الاحتياجات"/>
    <s v="Kidnapping"/>
    <b v="1"/>
    <m/>
    <m/>
    <m/>
    <m/>
    <m/>
    <m/>
    <m/>
    <m/>
    <m/>
    <m/>
    <m/>
    <m/>
    <m/>
    <m/>
    <m/>
    <m/>
    <m/>
    <m/>
    <s v="Parents"/>
    <m/>
    <m/>
    <m/>
    <m/>
    <b v="1"/>
    <m/>
    <m/>
    <m/>
    <m/>
    <m/>
    <m/>
    <m/>
    <m/>
    <m/>
    <s v="Quraan Painting / re-creational activity Awareness / educational activities / psychosocial support Entertainement activities Sport activity"/>
    <b v="1"/>
    <b v="1"/>
    <m/>
    <b v="1"/>
    <b v="1"/>
    <b v="1"/>
    <m/>
    <m/>
    <m/>
    <s v="I don't know"/>
    <m/>
    <m/>
    <m/>
    <m/>
    <m/>
    <m/>
    <b v="1"/>
    <x v="1"/>
    <x v="0"/>
    <x v="3"/>
    <m/>
    <b v="1"/>
    <m/>
    <m/>
    <m/>
    <m/>
    <m/>
    <m/>
    <m/>
    <m/>
    <x v="1"/>
    <m/>
    <m/>
    <x v="0"/>
    <m/>
    <m/>
    <x v="2"/>
    <m/>
    <s v="uuid:edeb39a2-ef08-46a0-8ff6-d6b04eb59555"/>
    <n v="73108030"/>
    <s v="edeb39a2-ef08-46a0-8ff6-d6b04eb59555"/>
    <d v="2021-01-20T13:05:47"/>
    <n v="71"/>
    <m/>
    <n v="-1"/>
    <m/>
    <m/>
    <s v="202101191358"/>
    <n v="1419"/>
    <s v="nsenumerator"/>
    <n v="569832"/>
  </r>
  <r>
    <s v="2021-01-20T12:43:28.072+03:00"/>
    <s v="2021-01-20T13:47:44.654+03:00"/>
    <s v="0"/>
    <s v="نسرين خطيب"/>
    <s v="MRFS"/>
    <m/>
    <d v="2021-01-20T00:00:00"/>
    <x v="3"/>
    <x v="2"/>
    <x v="0"/>
    <n v="38"/>
    <x v="0"/>
    <x v="0"/>
    <x v="0"/>
    <x v="0"/>
    <x v="0"/>
    <x v="0"/>
    <x v="0"/>
    <x v="0"/>
    <n v="0"/>
    <n v="0"/>
    <n v="1"/>
    <s v="1"/>
    <n v="2"/>
    <s v="3"/>
    <n v="1"/>
    <n v="4"/>
    <n v="7"/>
    <n v="0"/>
    <n v="0"/>
    <n v="1"/>
    <x v="3"/>
    <x v="21"/>
    <n v="-600"/>
    <s v="الاب متطوع مع الجيش التركي"/>
    <m/>
    <s v="No services"/>
    <m/>
    <m/>
    <m/>
    <m/>
    <m/>
    <m/>
    <b v="1"/>
    <m/>
    <m/>
    <x v="1"/>
    <m/>
    <x v="2"/>
    <s v="يوجد ازدحام_x000a_ المرافق الصحية متوفرة لكن بسبب الازدحام قد لانحصل على الخدمة"/>
    <s v="Inaccessible due to cost"/>
    <m/>
    <m/>
    <m/>
    <b v="1"/>
    <m/>
    <m/>
    <m/>
    <m/>
    <m/>
    <m/>
    <m/>
    <x v="0"/>
    <x v="0"/>
    <s v="فريق عن الكورونا وتم اعطاء معلومات كافية"/>
    <x v="0"/>
    <m/>
    <x v="2"/>
    <x v="1"/>
    <m/>
    <x v="1"/>
    <x v="1"/>
    <s v="Inaccessible due to cost"/>
    <m/>
    <m/>
    <m/>
    <b v="1"/>
    <m/>
    <m/>
    <m/>
    <m/>
    <m/>
    <m/>
    <s v="Pediatric medicine Reproductive health medicines Antibiotic"/>
    <m/>
    <b v="1"/>
    <b v="1"/>
    <b v="1"/>
    <m/>
    <m/>
    <m/>
    <m/>
    <x v="2"/>
    <s v="Security issues Transportation issues"/>
    <b v="1"/>
    <m/>
    <m/>
    <b v="1"/>
    <m/>
    <m/>
    <m/>
    <m/>
    <s v="Hospital for normal delivery"/>
    <m/>
    <m/>
    <m/>
    <m/>
    <m/>
    <b v="1"/>
    <m/>
    <m/>
    <m/>
    <m/>
    <m/>
    <x v="1"/>
    <m/>
    <m/>
    <m/>
    <m/>
    <m/>
    <m/>
    <m/>
    <m/>
    <m/>
    <m/>
    <m/>
    <x v="5"/>
    <x v="0"/>
    <x v="0"/>
    <m/>
    <s v="Vegetables (including leafy vegetables) Cereals or tubers (maize, porridge, rice, pasta, bread, rice, bulger, frikeh, kaak, pasta, indomy (noodles), manakish, thick grain-based porridge, potatoes, etc) Oil/Fat (oils, fats, butter, ghee etc)"/>
    <b v="1"/>
    <m/>
    <b v="1"/>
    <m/>
    <m/>
    <m/>
    <m/>
    <m/>
    <m/>
    <b v="1"/>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Market is too far Food is not available"/>
    <m/>
    <m/>
    <b v="1"/>
    <m/>
    <b v="1"/>
    <m/>
    <m/>
    <m/>
    <x v="0"/>
    <m/>
    <x v="0"/>
    <s v="Market is too far Food is not available"/>
    <m/>
    <b v="1"/>
    <m/>
    <b v="1"/>
    <m/>
    <m/>
    <x v="4"/>
    <x v="2"/>
    <x v="1"/>
    <m/>
    <m/>
    <s v="0"/>
    <s v="1"/>
    <x v="0"/>
    <x v="2"/>
    <x v="0"/>
    <x v="1"/>
    <x v="1"/>
    <m/>
    <m/>
    <m/>
    <m/>
    <m/>
    <m/>
    <m/>
    <m/>
    <m/>
    <x v="1"/>
    <x v="0"/>
    <s v="Fear Econimic"/>
    <b v="1"/>
    <m/>
    <m/>
    <m/>
    <b v="1"/>
    <m/>
    <m/>
    <m/>
    <m/>
    <m/>
    <m/>
    <m/>
    <m/>
    <m/>
    <m/>
    <m/>
    <m/>
    <m/>
    <s v="Children"/>
    <m/>
    <m/>
    <b v="1"/>
    <m/>
    <s v="يوجد طفلة تعاني من سوء تغذية من الصغر"/>
    <s v="Speaking to a family member"/>
    <b v="1"/>
    <m/>
    <m/>
    <m/>
    <m/>
    <m/>
    <m/>
    <m/>
    <m/>
    <m/>
    <m/>
    <s v="Lack of awareness of the services"/>
    <m/>
    <m/>
    <m/>
    <m/>
    <b v="1"/>
    <m/>
    <m/>
    <m/>
    <m/>
    <x v="2"/>
    <m/>
    <s v="Health services"/>
    <b v="1"/>
    <m/>
    <m/>
    <m/>
    <m/>
    <m/>
    <m/>
    <m/>
    <x v="7"/>
    <s v="Skills building services"/>
    <m/>
    <m/>
    <b v="1"/>
    <m/>
    <m/>
    <m/>
    <m/>
    <m/>
    <s v="due to cultural factors / Father or husband does not allow them"/>
    <x v="2"/>
    <s v="لايسمح لهم الاب لعدم الامان"/>
    <s v="Kidnapping"/>
    <b v="1"/>
    <m/>
    <m/>
    <m/>
    <m/>
    <m/>
    <m/>
    <m/>
    <m/>
    <m/>
    <m/>
    <m/>
    <m/>
    <m/>
    <m/>
    <m/>
    <m/>
    <m/>
    <m/>
    <s v="Parents"/>
    <m/>
    <m/>
    <m/>
    <m/>
    <b v="1"/>
    <m/>
    <m/>
    <m/>
    <m/>
    <m/>
    <m/>
    <m/>
    <m/>
    <m/>
    <s v="Painting / re-creational activity Awareness / educational activities / psychosocial support"/>
    <m/>
    <m/>
    <m/>
    <b v="1"/>
    <b v="1"/>
    <m/>
    <m/>
    <m/>
    <m/>
    <s v="Children who have been associated with fighting forces"/>
    <m/>
    <m/>
    <m/>
    <m/>
    <b v="1"/>
    <m/>
    <m/>
    <x v="1"/>
    <x v="0"/>
    <x v="1"/>
    <m/>
    <b v="1"/>
    <b v="1"/>
    <m/>
    <m/>
    <m/>
    <m/>
    <m/>
    <m/>
    <m/>
    <x v="1"/>
    <m/>
    <m/>
    <x v="2"/>
    <m/>
    <m/>
    <x v="2"/>
    <m/>
    <s v="uuid:c5bb6d5a-51a6-4c86-b29e-e68e1bb0c84b"/>
    <n v="73108034"/>
    <s v="c5bb6d5a-51a6-4c86-b29e-e68e1bb0c84b"/>
    <d v="2021-01-20T13:05:53"/>
    <n v="72"/>
    <m/>
    <n v="-1"/>
    <m/>
    <m/>
    <s v="202101191358"/>
    <n v="3856"/>
    <s v="nsenumerator"/>
    <n v="569832"/>
  </r>
  <r>
    <s v="2021-01-20T13:59:26.972+03:00"/>
    <s v="2021-01-20T14:17:19.872+03:00"/>
    <m/>
    <s v="نسرين خطيب"/>
    <s v="MRFS"/>
    <m/>
    <d v="2021-01-20T00:00:00"/>
    <x v="3"/>
    <x v="2"/>
    <x v="0"/>
    <n v="28"/>
    <x v="1"/>
    <x v="0"/>
    <x v="0"/>
    <x v="0"/>
    <x v="5"/>
    <x v="2"/>
    <x v="2"/>
    <x v="0"/>
    <n v="0"/>
    <n v="0"/>
    <n v="0"/>
    <s v="0"/>
    <n v="0"/>
    <s v="0"/>
    <n v="0"/>
    <n v="0"/>
    <n v="4"/>
    <n v="0"/>
    <m/>
    <n v="1"/>
    <x v="8"/>
    <x v="18"/>
    <n v="-600"/>
    <s v="عامل حر"/>
    <m/>
    <s v="Hospital"/>
    <b v="1"/>
    <m/>
    <m/>
    <m/>
    <m/>
    <m/>
    <m/>
    <m/>
    <n v="20"/>
    <x v="0"/>
    <m/>
    <x v="2"/>
    <s v="اسعاف اطفال"/>
    <s v="Some types of medicines are not available in the market Inaccessible due to cost"/>
    <b v="1"/>
    <m/>
    <m/>
    <b v="1"/>
    <m/>
    <m/>
    <m/>
    <m/>
    <m/>
    <m/>
    <m/>
    <x v="2"/>
    <x v="1"/>
    <m/>
    <x v="1"/>
    <m/>
    <x v="0"/>
    <x v="0"/>
    <m/>
    <x v="0"/>
    <x v="0"/>
    <m/>
    <m/>
    <m/>
    <m/>
    <m/>
    <m/>
    <m/>
    <m/>
    <m/>
    <m/>
    <m/>
    <s v="Pediatric medicine"/>
    <m/>
    <b v="1"/>
    <m/>
    <m/>
    <m/>
    <m/>
    <m/>
    <m/>
    <x v="0"/>
    <m/>
    <m/>
    <m/>
    <m/>
    <m/>
    <m/>
    <m/>
    <m/>
    <m/>
    <s v="Hospital for normal delivery"/>
    <m/>
    <m/>
    <m/>
    <m/>
    <m/>
    <b v="1"/>
    <m/>
    <m/>
    <m/>
    <m/>
    <m/>
    <x v="1"/>
    <m/>
    <m/>
    <m/>
    <m/>
    <m/>
    <m/>
    <m/>
    <m/>
    <m/>
    <m/>
    <m/>
    <x v="5"/>
    <x v="0"/>
    <x v="0"/>
    <m/>
    <m/>
    <m/>
    <m/>
    <m/>
    <m/>
    <m/>
    <m/>
    <m/>
    <m/>
    <m/>
    <m/>
    <m/>
    <x v="1"/>
    <x v="1"/>
    <m/>
    <m/>
    <m/>
    <m/>
    <m/>
    <m/>
    <m/>
    <m/>
    <m/>
    <m/>
    <m/>
    <m/>
    <m/>
    <x v="1"/>
    <x v="0"/>
    <m/>
    <s v="High food prices/no money to buy Market is not safe Market is too far"/>
    <m/>
    <b v="1"/>
    <b v="1"/>
    <b v="1"/>
    <m/>
    <m/>
    <m/>
    <m/>
    <x v="0"/>
    <m/>
    <x v="3"/>
    <m/>
    <m/>
    <m/>
    <m/>
    <m/>
    <m/>
    <m/>
    <x v="1"/>
    <x v="1"/>
    <x v="1"/>
    <m/>
    <m/>
    <s v="0"/>
    <s v="0"/>
    <x v="3"/>
    <x v="1"/>
    <x v="1"/>
    <x v="1"/>
    <x v="1"/>
    <m/>
    <m/>
    <m/>
    <m/>
    <m/>
    <m/>
    <m/>
    <m/>
    <m/>
    <x v="1"/>
    <x v="0"/>
    <s v="Conflict within community moodwings Econimic"/>
    <m/>
    <m/>
    <m/>
    <b v="1"/>
    <b v="1"/>
    <m/>
    <m/>
    <m/>
    <m/>
    <m/>
    <b v="1"/>
    <m/>
    <m/>
    <m/>
    <m/>
    <m/>
    <m/>
    <m/>
    <s v="Children"/>
    <m/>
    <m/>
    <b v="1"/>
    <m/>
    <s v="اطفال يعيشيون في بيت واحد ولاكتر من عائلة"/>
    <s v="Speaking to a family member Smoking"/>
    <b v="1"/>
    <m/>
    <m/>
    <m/>
    <m/>
    <m/>
    <b v="1"/>
    <m/>
    <m/>
    <m/>
    <m/>
    <s v="Accessibility Lack of awareness of the services"/>
    <m/>
    <m/>
    <b v="1"/>
    <m/>
    <b v="1"/>
    <m/>
    <m/>
    <m/>
    <m/>
    <x v="2"/>
    <m/>
    <s v="Other"/>
    <m/>
    <m/>
    <m/>
    <m/>
    <b v="1"/>
    <m/>
    <m/>
    <s v="اذا المكان قريب اذهب "/>
    <x v="7"/>
    <s v="Extracurricular activities/women &amp; girls centers"/>
    <m/>
    <m/>
    <m/>
    <b v="1"/>
    <m/>
    <m/>
    <m/>
    <m/>
    <s v="due to transportation issues / far distance of facilities"/>
    <x v="2"/>
    <s v="لاننا غريبون ليسو من سكان البلد"/>
    <s v="Other"/>
    <m/>
    <m/>
    <m/>
    <m/>
    <m/>
    <m/>
    <m/>
    <m/>
    <m/>
    <m/>
    <m/>
    <m/>
    <m/>
    <m/>
    <b v="1"/>
    <m/>
    <m/>
    <s v="اخاف من كل شيئ لانها وحيدة"/>
    <m/>
    <s v="Parents"/>
    <m/>
    <m/>
    <m/>
    <m/>
    <b v="1"/>
    <m/>
    <m/>
    <m/>
    <m/>
    <m/>
    <m/>
    <m/>
    <m/>
    <m/>
    <s v="Entertainement activities Quraan"/>
    <m/>
    <b v="1"/>
    <m/>
    <m/>
    <m/>
    <b v="1"/>
    <m/>
    <m/>
    <m/>
    <s v="No, none of these"/>
    <m/>
    <m/>
    <m/>
    <m/>
    <m/>
    <b v="1"/>
    <m/>
    <x v="0"/>
    <x v="0"/>
    <x v="0"/>
    <m/>
    <m/>
    <m/>
    <m/>
    <m/>
    <m/>
    <m/>
    <m/>
    <m/>
    <m/>
    <x v="0"/>
    <m/>
    <m/>
    <x v="0"/>
    <m/>
    <m/>
    <x v="0"/>
    <m/>
    <s v="uuid:7e93153c-e859-4cea-a5a1-f82e5c5c3ebf"/>
    <n v="73108036"/>
    <s v="7e93153c-e859-4cea-a5a1-f82e5c5c3ebf"/>
    <d v="2021-01-20T13:05:54"/>
    <n v="73"/>
    <m/>
    <n v="-1"/>
    <m/>
    <m/>
    <s v="202101191358"/>
    <n v="1073"/>
    <s v="nsenumerator"/>
    <n v="569832"/>
  </r>
  <r>
    <s v="2021-01-20T09:53:25.626+02:00"/>
    <s v="2021-01-20T12:46:17.460+02:00"/>
    <s v="0"/>
    <s v="خلود عساف"/>
    <s v="MRFS"/>
    <m/>
    <d v="2021-01-20T00:00:00"/>
    <x v="3"/>
    <x v="2"/>
    <x v="0"/>
    <n v="30"/>
    <x v="1"/>
    <x v="0"/>
    <x v="0"/>
    <x v="0"/>
    <x v="37"/>
    <x v="2"/>
    <x v="0"/>
    <x v="0"/>
    <n v="0"/>
    <n v="0"/>
    <n v="1"/>
    <s v="1"/>
    <n v="1"/>
    <s v="2"/>
    <n v="1"/>
    <n v="3"/>
    <n v="6"/>
    <n v="0"/>
    <n v="0"/>
    <n v="1"/>
    <x v="13"/>
    <x v="8"/>
    <n v="0"/>
    <s v="من عمل الزوج (موظف)"/>
    <m/>
    <s v="Hospital"/>
    <b v="1"/>
    <m/>
    <m/>
    <m/>
    <m/>
    <m/>
    <m/>
    <m/>
    <n v="15"/>
    <x v="2"/>
    <m/>
    <x v="0"/>
    <s v="ادوية طبية للمرضى الذين لديهم امراض مزمنة"/>
    <s v="Most types of medicines are not available in the market Inaccessible due to cost"/>
    <m/>
    <b v="1"/>
    <m/>
    <b v="1"/>
    <m/>
    <m/>
    <m/>
    <m/>
    <m/>
    <m/>
    <m/>
    <x v="2"/>
    <x v="1"/>
    <m/>
    <x v="1"/>
    <m/>
    <x v="2"/>
    <x v="1"/>
    <m/>
    <x v="2"/>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Fruit (all types) Cereals or tubers (maize, porridge, rice, pasta, bread, rice, bulger, frikeh, kaak, pasta, indomy (noodles), manakish, thick grain-based porridge, potatoes, etc) Sugar, Honey, sugar products"/>
    <b v="1"/>
    <m/>
    <m/>
    <b v="1"/>
    <m/>
    <m/>
    <m/>
    <m/>
    <b v="1"/>
    <m/>
    <m/>
    <n v="3"/>
    <x v="2"/>
    <x v="2"/>
    <s v="To avoid illness"/>
    <s v="No barriers, satisfied with food available"/>
    <b v="1"/>
    <m/>
    <m/>
    <m/>
    <m/>
    <m/>
    <m/>
    <m/>
    <x v="0"/>
    <m/>
    <x v="3"/>
    <m/>
    <m/>
    <m/>
    <m/>
    <m/>
    <m/>
    <m/>
    <x v="0"/>
    <x v="2"/>
    <x v="1"/>
    <m/>
    <m/>
    <s v="0"/>
    <s v="0"/>
    <x v="0"/>
    <x v="2"/>
    <x v="0"/>
    <x v="1"/>
    <x v="1"/>
    <m/>
    <m/>
    <m/>
    <m/>
    <m/>
    <m/>
    <m/>
    <m/>
    <m/>
    <x v="1"/>
    <x v="0"/>
    <s v="Fear Hopelessness"/>
    <b v="1"/>
    <m/>
    <m/>
    <m/>
    <m/>
    <m/>
    <m/>
    <m/>
    <b v="1"/>
    <m/>
    <m/>
    <m/>
    <m/>
    <m/>
    <m/>
    <m/>
    <m/>
    <m/>
    <s v="Children"/>
    <m/>
    <m/>
    <b v="1"/>
    <m/>
    <s v="أغلبية الاطفال اصبح لديهم مشاكل نفسية (خوف)بسبب الاوضاع التي يعيشونها"/>
    <s v="Speaking to a family member"/>
    <b v="1"/>
    <m/>
    <m/>
    <m/>
    <m/>
    <m/>
    <m/>
    <m/>
    <m/>
    <m/>
    <m/>
    <s v="Availability"/>
    <m/>
    <m/>
    <m/>
    <b v="1"/>
    <m/>
    <m/>
    <m/>
    <m/>
    <m/>
    <x v="1"/>
    <m/>
    <s v="All services are accessible"/>
    <m/>
    <m/>
    <m/>
    <m/>
    <m/>
    <b v="1"/>
    <m/>
    <m/>
    <x v="0"/>
    <s v="All services are accessible"/>
    <m/>
    <m/>
    <m/>
    <m/>
    <m/>
    <b v="1"/>
    <m/>
    <m/>
    <m/>
    <x v="1"/>
    <m/>
    <s v="Hired by armed groups Desire to join armed groups Psychological stress"/>
    <m/>
    <b v="1"/>
    <b v="1"/>
    <m/>
    <m/>
    <m/>
    <m/>
    <m/>
    <m/>
    <m/>
    <m/>
    <m/>
    <m/>
    <b v="1"/>
    <m/>
    <m/>
    <m/>
    <m/>
    <m/>
    <s v="School teachers Community/social workers Parents Relatives"/>
    <m/>
    <m/>
    <m/>
    <b v="1"/>
    <b v="1"/>
    <b v="1"/>
    <m/>
    <b v="1"/>
    <m/>
    <m/>
    <m/>
    <m/>
    <m/>
    <m/>
    <s v="Awareness / educational activities / psychosocial support Quraan"/>
    <m/>
    <b v="1"/>
    <m/>
    <m/>
    <b v="1"/>
    <m/>
    <m/>
    <m/>
    <m/>
    <s v="No, none of these"/>
    <m/>
    <m/>
    <m/>
    <m/>
    <m/>
    <b v="1"/>
    <m/>
    <x v="1"/>
    <x v="0"/>
    <x v="11"/>
    <m/>
    <m/>
    <m/>
    <m/>
    <m/>
    <m/>
    <m/>
    <m/>
    <b v="1"/>
    <m/>
    <x v="1"/>
    <m/>
    <m/>
    <x v="2"/>
    <m/>
    <m/>
    <x v="2"/>
    <m/>
    <s v="uuid:8081c538-5ae3-4efc-9664-0d5faf0bc72d"/>
    <n v="73108185"/>
    <s v="8081c538-5ae3-4efc-9664-0d5faf0bc72d"/>
    <d v="2021-01-20T13:09:10"/>
    <n v="74"/>
    <m/>
    <n v="-1"/>
    <m/>
    <m/>
    <s v="202101191358"/>
    <n v="10372"/>
    <s v="nsenumerator"/>
    <n v="569832"/>
  </r>
  <r>
    <s v="2021-01-20T10:23:48.243+02:00"/>
    <s v="2021-01-20T13:17:27.053+02:00"/>
    <s v="0"/>
    <s v="مصطفى فائز يازجي"/>
    <s v="MRFS"/>
    <m/>
    <d v="2021-01-20T00:00:00"/>
    <x v="3"/>
    <x v="2"/>
    <x v="0"/>
    <n v="31"/>
    <x v="0"/>
    <x v="1"/>
    <x v="0"/>
    <x v="0"/>
    <x v="38"/>
    <x v="2"/>
    <x v="0"/>
    <x v="0"/>
    <n v="0"/>
    <n v="0"/>
    <n v="1"/>
    <s v="1"/>
    <n v="0"/>
    <s v="1"/>
    <n v="0"/>
    <n v="1"/>
    <n v="2"/>
    <n v="0"/>
    <n v="0"/>
    <n v="0"/>
    <x v="18"/>
    <x v="9"/>
    <n v="-1500"/>
    <s v="عمل حر"/>
    <m/>
    <s v="Hospital Primary health care facility"/>
    <b v="1"/>
    <b v="1"/>
    <m/>
    <m/>
    <m/>
    <m/>
    <m/>
    <m/>
    <n v="10"/>
    <x v="4"/>
    <m/>
    <x v="2"/>
    <s v="مركز طب عيون ، مركز اسنان"/>
    <s v="Most types of medicines are not available in the market Inaccessible due to cost"/>
    <m/>
    <b v="1"/>
    <m/>
    <b v="1"/>
    <m/>
    <m/>
    <m/>
    <m/>
    <m/>
    <m/>
    <m/>
    <x v="2"/>
    <x v="1"/>
    <m/>
    <x v="1"/>
    <m/>
    <x v="0"/>
    <x v="0"/>
    <s v="Did not identify the diseas"/>
    <x v="0"/>
    <x v="0"/>
    <m/>
    <m/>
    <m/>
    <m/>
    <m/>
    <m/>
    <m/>
    <m/>
    <m/>
    <m/>
    <m/>
    <s v="Non communicable diseases (NCD) drugs (chronic, cardiac, diabetes, hyper-tension, asthma)"/>
    <b v="1"/>
    <m/>
    <m/>
    <m/>
    <m/>
    <m/>
    <m/>
    <m/>
    <x v="3"/>
    <m/>
    <m/>
    <m/>
    <m/>
    <m/>
    <m/>
    <m/>
    <m/>
    <m/>
    <s v="Hospital for normal delivery"/>
    <m/>
    <m/>
    <m/>
    <m/>
    <m/>
    <b v="1"/>
    <m/>
    <m/>
    <m/>
    <m/>
    <m/>
    <x v="1"/>
    <m/>
    <m/>
    <m/>
    <m/>
    <m/>
    <m/>
    <m/>
    <m/>
    <m/>
    <m/>
    <m/>
    <x v="4"/>
    <x v="1"/>
    <x v="0"/>
    <m/>
    <m/>
    <m/>
    <m/>
    <m/>
    <m/>
    <m/>
    <m/>
    <m/>
    <m/>
    <m/>
    <m/>
    <m/>
    <x v="1"/>
    <x v="1"/>
    <s v="Vegetables (including leafy vegetables) Fruit (all types) Meat, Poultry, Offal (beef, goat, lamb, poultry), etc)"/>
    <m/>
    <m/>
    <b v="1"/>
    <b v="1"/>
    <b v="1"/>
    <m/>
    <m/>
    <m/>
    <m/>
    <m/>
    <m/>
    <n v="3"/>
    <x v="2"/>
    <x v="0"/>
    <m/>
    <s v="High food prices/no money to buy Market is not safe"/>
    <m/>
    <b v="1"/>
    <m/>
    <b v="1"/>
    <m/>
    <m/>
    <m/>
    <m/>
    <x v="0"/>
    <m/>
    <x v="0"/>
    <s v="High food prices/no money to buy"/>
    <b v="1"/>
    <m/>
    <m/>
    <m/>
    <m/>
    <m/>
    <x v="0"/>
    <x v="2"/>
    <x v="1"/>
    <m/>
    <m/>
    <s v="0"/>
    <s v="0"/>
    <x v="0"/>
    <x v="2"/>
    <x v="0"/>
    <x v="1"/>
    <x v="1"/>
    <m/>
    <m/>
    <m/>
    <m/>
    <m/>
    <m/>
    <m/>
    <m/>
    <m/>
    <x v="1"/>
    <x v="0"/>
    <s v="moodwings Econimic Conflict within community"/>
    <m/>
    <m/>
    <m/>
    <b v="1"/>
    <b v="1"/>
    <m/>
    <m/>
    <m/>
    <m/>
    <m/>
    <b v="1"/>
    <m/>
    <m/>
    <m/>
    <m/>
    <m/>
    <m/>
    <m/>
    <s v="Adult Women"/>
    <b v="1"/>
    <m/>
    <m/>
    <m/>
    <s v="صعوبة التفاهم معهم"/>
    <s v="Speaking to a friend"/>
    <m/>
    <b v="1"/>
    <m/>
    <m/>
    <m/>
    <m/>
    <m/>
    <m/>
    <m/>
    <m/>
    <m/>
    <s v="Accessibility Security"/>
    <m/>
    <b v="1"/>
    <b v="1"/>
    <m/>
    <m/>
    <m/>
    <m/>
    <m/>
    <m/>
    <x v="3"/>
    <s v="لا احتاج"/>
    <s v="Skills building services Extracurricular activities/women &amp; girls centers"/>
    <m/>
    <m/>
    <b v="1"/>
    <b v="1"/>
    <m/>
    <m/>
    <m/>
    <m/>
    <x v="0"/>
    <s v="Skills building services Extracurricular activities/women &amp; girls centers"/>
    <m/>
    <m/>
    <b v="1"/>
    <b v="1"/>
    <m/>
    <m/>
    <m/>
    <m/>
    <m/>
    <x v="1"/>
    <m/>
    <s v="Physical abuse School dropout Child labour Desire to join armed groups"/>
    <m/>
    <m/>
    <b v="1"/>
    <b v="1"/>
    <b v="1"/>
    <m/>
    <m/>
    <b v="1"/>
    <m/>
    <m/>
    <m/>
    <m/>
    <m/>
    <m/>
    <m/>
    <m/>
    <m/>
    <m/>
    <s v="شغل الاطفال في الصغر والانضمام للفصائل"/>
    <s v="Parents"/>
    <m/>
    <m/>
    <m/>
    <m/>
    <b v="1"/>
    <m/>
    <m/>
    <m/>
    <m/>
    <m/>
    <m/>
    <m/>
    <m/>
    <m/>
    <s v="Awareness / educational activities / psychosocial support"/>
    <m/>
    <m/>
    <m/>
    <m/>
    <b v="1"/>
    <m/>
    <m/>
    <m/>
    <m/>
    <s v="Children living on the street Orphans living in the community"/>
    <m/>
    <b v="1"/>
    <b v="1"/>
    <m/>
    <m/>
    <m/>
    <m/>
    <x v="2"/>
    <x v="5"/>
    <x v="20"/>
    <m/>
    <m/>
    <b v="1"/>
    <m/>
    <m/>
    <m/>
    <b v="1"/>
    <m/>
    <m/>
    <s v="قلة المراكز"/>
    <x v="1"/>
    <m/>
    <m/>
    <x v="0"/>
    <m/>
    <m/>
    <x v="2"/>
    <m/>
    <s v="uuid:de0f7359-3e1c-4a24-81b9-15997abbd7f4"/>
    <n v="73108186"/>
    <s v="de0f7359-3e1c-4a24-81b9-15997abbd7f4"/>
    <d v="2021-01-20T13:09:11"/>
    <n v="75"/>
    <m/>
    <n v="-1"/>
    <m/>
    <m/>
    <s v="202101191358"/>
    <n v="10419"/>
    <s v="nsenumerator"/>
    <n v="569832"/>
  </r>
  <r>
    <s v="2021-01-20T11:25:56.600+02:00"/>
    <s v="2021-01-20T13:16:42.377+02:00"/>
    <s v="0"/>
    <s v="مصطفى فائز يازجي"/>
    <s v="MRFS"/>
    <m/>
    <d v="2021-01-20T00:00:00"/>
    <x v="3"/>
    <x v="2"/>
    <x v="0"/>
    <n v="38"/>
    <x v="0"/>
    <x v="1"/>
    <x v="0"/>
    <x v="1"/>
    <x v="1"/>
    <x v="0"/>
    <x v="0"/>
    <x v="0"/>
    <n v="1"/>
    <n v="1"/>
    <n v="0"/>
    <s v="1"/>
    <n v="1"/>
    <s v="3"/>
    <n v="0"/>
    <n v="3"/>
    <n v="6"/>
    <n v="0"/>
    <n v="0"/>
    <n v="0"/>
    <x v="24"/>
    <x v="9"/>
    <n v="-700"/>
    <s v="محل ألبسة"/>
    <m/>
    <s v="Hospital Primary health care facility"/>
    <b v="1"/>
    <b v="1"/>
    <m/>
    <m/>
    <m/>
    <m/>
    <m/>
    <m/>
    <n v="15"/>
    <x v="0"/>
    <m/>
    <x v="2"/>
    <s v="Do not know"/>
    <s v="Most types of medicines are not available in the market Inaccessible due to cost"/>
    <m/>
    <b v="1"/>
    <m/>
    <b v="1"/>
    <m/>
    <m/>
    <m/>
    <m/>
    <m/>
    <m/>
    <m/>
    <x v="2"/>
    <x v="1"/>
    <m/>
    <x v="1"/>
    <m/>
    <x v="2"/>
    <x v="1"/>
    <m/>
    <x v="1"/>
    <x v="1"/>
    <s v="Inaccessible due to cost"/>
    <m/>
    <m/>
    <m/>
    <b v="1"/>
    <m/>
    <m/>
    <m/>
    <m/>
    <m/>
    <m/>
    <s v="Non communicable diseases (NCD) drugs (chronic, cardiac, diabetes, hyper-tension, asthma) Reproductive health medicines Pediatric medicine"/>
    <b v="1"/>
    <b v="1"/>
    <b v="1"/>
    <m/>
    <m/>
    <m/>
    <m/>
    <m/>
    <x v="0"/>
    <m/>
    <m/>
    <m/>
    <m/>
    <m/>
    <m/>
    <m/>
    <m/>
    <m/>
    <s v="Hospital for normal delivery Hospital for surgery/ C-section"/>
    <m/>
    <m/>
    <m/>
    <m/>
    <m/>
    <b v="1"/>
    <b v="1"/>
    <m/>
    <m/>
    <m/>
    <m/>
    <x v="0"/>
    <m/>
    <m/>
    <m/>
    <m/>
    <m/>
    <m/>
    <m/>
    <m/>
    <m/>
    <m/>
    <m/>
    <x v="4"/>
    <x v="1"/>
    <x v="0"/>
    <m/>
    <s v="Fruit (all types) Vegetables (including leafy vegetables) Milk and Milk Products (milk, yoghurt, cheese, etc)"/>
    <m/>
    <m/>
    <b v="1"/>
    <b v="1"/>
    <m/>
    <m/>
    <b v="1"/>
    <m/>
    <m/>
    <m/>
    <m/>
    <x v="4"/>
    <x v="0"/>
    <s v="Fruit (all types) Vegetables (including leafy vegetables) Cereals or tubers (maize, porridge, rice, pasta, bread, rice, bulger, frikeh, kaak, pasta, indomy (noodles), manakish, thick grain-based porridge, potatoes, etc)"/>
    <b v="1"/>
    <m/>
    <b v="1"/>
    <b v="1"/>
    <m/>
    <m/>
    <m/>
    <m/>
    <m/>
    <m/>
    <m/>
    <n v="3"/>
    <x v="2"/>
    <x v="2"/>
    <s v="حسب توفر الطعام"/>
    <s v="High food prices/no money to buy"/>
    <m/>
    <b v="1"/>
    <m/>
    <m/>
    <m/>
    <m/>
    <m/>
    <m/>
    <x v="0"/>
    <m/>
    <x v="3"/>
    <m/>
    <m/>
    <m/>
    <m/>
    <m/>
    <m/>
    <m/>
    <x v="0"/>
    <x v="2"/>
    <x v="0"/>
    <m/>
    <m/>
    <s v="1"/>
    <s v="1"/>
    <x v="0"/>
    <x v="2"/>
    <x v="0"/>
    <x v="1"/>
    <x v="1"/>
    <m/>
    <m/>
    <m/>
    <m/>
    <m/>
    <m/>
    <m/>
    <m/>
    <m/>
    <x v="1"/>
    <x v="0"/>
    <s v="Fear moodwings Econimic Sadness Anger"/>
    <b v="1"/>
    <b v="1"/>
    <b v="1"/>
    <b v="1"/>
    <b v="1"/>
    <m/>
    <m/>
    <m/>
    <m/>
    <m/>
    <m/>
    <m/>
    <m/>
    <m/>
    <m/>
    <m/>
    <m/>
    <m/>
    <s v="Children Adult Women"/>
    <b v="1"/>
    <m/>
    <b v="1"/>
    <m/>
    <s v="لا اعلم"/>
    <s v="Speaking to a family member"/>
    <b v="1"/>
    <m/>
    <m/>
    <m/>
    <m/>
    <m/>
    <m/>
    <m/>
    <m/>
    <m/>
    <m/>
    <s v="Accessibility Lack of awareness of the services"/>
    <m/>
    <m/>
    <b v="1"/>
    <m/>
    <b v="1"/>
    <m/>
    <m/>
    <m/>
    <m/>
    <x v="3"/>
    <s v="لا احتاج"/>
    <s v="Educational services Extracurricular activities/women &amp; girls centers"/>
    <m/>
    <b v="1"/>
    <m/>
    <b v="1"/>
    <m/>
    <m/>
    <m/>
    <m/>
    <x v="7"/>
    <s v="Educational services Extracurricular activities/women &amp; girls centers"/>
    <m/>
    <b v="1"/>
    <m/>
    <b v="1"/>
    <m/>
    <m/>
    <m/>
    <m/>
    <m/>
    <x v="1"/>
    <m/>
    <s v="School dropout Early marriage Physical abuse"/>
    <m/>
    <m/>
    <m/>
    <b v="1"/>
    <m/>
    <m/>
    <b v="1"/>
    <b v="1"/>
    <m/>
    <m/>
    <m/>
    <m/>
    <m/>
    <m/>
    <m/>
    <m/>
    <m/>
    <m/>
    <m/>
    <s v="Parents"/>
    <m/>
    <m/>
    <m/>
    <m/>
    <b v="1"/>
    <m/>
    <m/>
    <m/>
    <m/>
    <m/>
    <m/>
    <m/>
    <m/>
    <m/>
    <s v="Sport activity Awareness / educational activities / psychosocial support Quraan"/>
    <b v="1"/>
    <b v="1"/>
    <m/>
    <m/>
    <b v="1"/>
    <m/>
    <m/>
    <m/>
    <m/>
    <s v="Orphans living in the community"/>
    <m/>
    <m/>
    <b v="1"/>
    <m/>
    <m/>
    <m/>
    <m/>
    <x v="1"/>
    <x v="0"/>
    <x v="19"/>
    <b v="1"/>
    <m/>
    <b v="1"/>
    <m/>
    <m/>
    <m/>
    <m/>
    <m/>
    <m/>
    <m/>
    <x v="1"/>
    <m/>
    <m/>
    <x v="0"/>
    <m/>
    <m/>
    <x v="2"/>
    <m/>
    <s v="uuid:82a3f3a1-4468-4ae7-8839-3903ef160c97"/>
    <n v="73108188"/>
    <s v="82a3f3a1-4468-4ae7-8839-3903ef160c97"/>
    <d v="2021-01-20T13:09:11"/>
    <n v="76"/>
    <m/>
    <n v="-1"/>
    <m/>
    <m/>
    <s v="202101191358"/>
    <n v="6646"/>
    <s v="nsenumerator"/>
    <n v="569832"/>
  </r>
  <r>
    <s v="2021-01-20T11:59:51.854+02:00"/>
    <s v="2021-01-20T13:51:47.591+02:00"/>
    <s v="0"/>
    <s v="Mahmoud Nassif"/>
    <s v="MRFS"/>
    <m/>
    <d v="2021-01-20T00:00:00"/>
    <x v="3"/>
    <x v="2"/>
    <x v="0"/>
    <n v="29"/>
    <x v="1"/>
    <x v="1"/>
    <x v="0"/>
    <x v="0"/>
    <x v="39"/>
    <x v="0"/>
    <x v="0"/>
    <x v="1"/>
    <m/>
    <m/>
    <m/>
    <m/>
    <m/>
    <m/>
    <m/>
    <m/>
    <n v="2"/>
    <n v="0"/>
    <m/>
    <n v="0"/>
    <x v="25"/>
    <x v="22"/>
    <n v="-1800"/>
    <m/>
    <s v="من الوالد"/>
    <s v="Hospital Primary health care facility Specialist services"/>
    <b v="1"/>
    <b v="1"/>
    <b v="1"/>
    <m/>
    <m/>
    <m/>
    <m/>
    <m/>
    <n v="5"/>
    <x v="0"/>
    <m/>
    <x v="1"/>
    <s v="تصوير الطبقي المحوري"/>
    <s v="Inaccessible due to cost Some types of medicines are not available in the market"/>
    <b v="1"/>
    <m/>
    <m/>
    <b v="1"/>
    <m/>
    <m/>
    <m/>
    <m/>
    <m/>
    <m/>
    <m/>
    <x v="2"/>
    <x v="1"/>
    <m/>
    <x v="1"/>
    <m/>
    <x v="0"/>
    <x v="0"/>
    <m/>
    <x v="0"/>
    <x v="0"/>
    <m/>
    <m/>
    <m/>
    <m/>
    <m/>
    <m/>
    <m/>
    <m/>
    <m/>
    <m/>
    <m/>
    <s v="Non communicable diseases (NCD) drugs (chronic, cardiac, diabetes, hyper-tension, asthma)"/>
    <b v="1"/>
    <m/>
    <m/>
    <m/>
    <m/>
    <m/>
    <m/>
    <m/>
    <x v="0"/>
    <m/>
    <m/>
    <m/>
    <m/>
    <m/>
    <m/>
    <m/>
    <m/>
    <m/>
    <s v="Hospital for surgery/ C-section At private primary health care centre/hospital"/>
    <m/>
    <m/>
    <m/>
    <m/>
    <b v="1"/>
    <m/>
    <b v="1"/>
    <m/>
    <m/>
    <m/>
    <m/>
    <x v="1"/>
    <m/>
    <m/>
    <m/>
    <m/>
    <m/>
    <m/>
    <m/>
    <m/>
    <m/>
    <m/>
    <m/>
    <x v="4"/>
    <x v="1"/>
    <x v="0"/>
    <m/>
    <s v="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
    <b v="1"/>
    <m/>
    <b v="1"/>
    <b v="1"/>
    <b v="1"/>
    <m/>
    <m/>
    <m/>
    <b v="1"/>
    <m/>
    <b v="1"/>
    <x v="8"/>
    <x v="2"/>
    <m/>
    <m/>
    <m/>
    <m/>
    <m/>
    <m/>
    <m/>
    <m/>
    <m/>
    <m/>
    <m/>
    <m/>
    <m/>
    <x v="1"/>
    <x v="2"/>
    <s v="To avoid illness"/>
    <s v="High food prices/no money to buy"/>
    <m/>
    <b v="1"/>
    <m/>
    <m/>
    <m/>
    <m/>
    <m/>
    <m/>
    <x v="0"/>
    <m/>
    <x v="3"/>
    <m/>
    <m/>
    <m/>
    <m/>
    <m/>
    <m/>
    <m/>
    <x v="1"/>
    <x v="1"/>
    <x v="1"/>
    <m/>
    <m/>
    <m/>
    <s v="1"/>
    <x v="0"/>
    <x v="2"/>
    <x v="0"/>
    <x v="1"/>
    <x v="1"/>
    <m/>
    <m/>
    <m/>
    <m/>
    <m/>
    <m/>
    <m/>
    <m/>
    <m/>
    <x v="1"/>
    <x v="0"/>
    <s v="moodwings"/>
    <m/>
    <m/>
    <m/>
    <b v="1"/>
    <m/>
    <m/>
    <m/>
    <m/>
    <m/>
    <m/>
    <m/>
    <m/>
    <m/>
    <m/>
    <m/>
    <m/>
    <m/>
    <m/>
    <s v="Adult Women"/>
    <b v="1"/>
    <m/>
    <m/>
    <m/>
    <s v="بسبب الحمل"/>
    <s v="Speaking to a family member"/>
    <b v="1"/>
    <m/>
    <m/>
    <m/>
    <m/>
    <m/>
    <m/>
    <m/>
    <m/>
    <m/>
    <m/>
    <s v="Availability"/>
    <m/>
    <m/>
    <m/>
    <b v="1"/>
    <m/>
    <m/>
    <m/>
    <m/>
    <m/>
    <x v="1"/>
    <m/>
    <s v="Do not know"/>
    <m/>
    <m/>
    <m/>
    <m/>
    <m/>
    <m/>
    <b v="1"/>
    <m/>
    <x v="0"/>
    <s v="Do not know"/>
    <m/>
    <m/>
    <m/>
    <m/>
    <m/>
    <m/>
    <b v="1"/>
    <m/>
    <m/>
    <x v="1"/>
    <m/>
    <s v="Child labour School dropout"/>
    <m/>
    <m/>
    <m/>
    <b v="1"/>
    <b v="1"/>
    <m/>
    <m/>
    <m/>
    <m/>
    <m/>
    <m/>
    <m/>
    <m/>
    <m/>
    <m/>
    <m/>
    <m/>
    <m/>
    <s v="جميع الاعمال"/>
    <s v="Parents School teachers Women and Child support centers"/>
    <m/>
    <m/>
    <m/>
    <b v="1"/>
    <b v="1"/>
    <m/>
    <m/>
    <m/>
    <m/>
    <b v="1"/>
    <m/>
    <m/>
    <m/>
    <m/>
    <s v="Quraan Other"/>
    <m/>
    <b v="1"/>
    <m/>
    <m/>
    <m/>
    <m/>
    <b v="1"/>
    <m/>
    <s v="أنشطة تعليمية"/>
    <s v="Orphans living in the community"/>
    <m/>
    <m/>
    <b v="1"/>
    <m/>
    <m/>
    <m/>
    <m/>
    <x v="0"/>
    <x v="0"/>
    <x v="0"/>
    <m/>
    <m/>
    <m/>
    <m/>
    <m/>
    <m/>
    <m/>
    <m/>
    <m/>
    <m/>
    <x v="0"/>
    <m/>
    <m/>
    <x v="0"/>
    <m/>
    <m/>
    <x v="0"/>
    <m/>
    <s v="uuid:75d16f0a-7f13-4b08-a526-0ac1f7eb4d7f"/>
    <n v="73108190"/>
    <s v="75d16f0a-7f13-4b08-a526-0ac1f7eb4d7f"/>
    <d v="2021-01-20T13:09:12"/>
    <n v="77"/>
    <m/>
    <n v="-1"/>
    <m/>
    <m/>
    <s v="202101191358"/>
    <n v="6716"/>
    <s v="nsenumerator"/>
    <n v="569832"/>
  </r>
  <r>
    <s v="2021-01-20T12:49:35.337+02:00"/>
    <s v="2021-01-20T13:08:13.632+02:00"/>
    <m/>
    <s v="مصطفى فائز يازجي"/>
    <s v="MRFS"/>
    <m/>
    <d v="2021-01-20T00:00:00"/>
    <x v="3"/>
    <x v="2"/>
    <x v="0"/>
    <n v="42"/>
    <x v="0"/>
    <x v="1"/>
    <x v="0"/>
    <x v="1"/>
    <x v="1"/>
    <x v="0"/>
    <x v="0"/>
    <x v="0"/>
    <n v="1"/>
    <n v="0"/>
    <n v="1"/>
    <s v="1"/>
    <n v="2"/>
    <s v="4"/>
    <n v="0"/>
    <n v="4"/>
    <n v="6"/>
    <n v="0"/>
    <n v="0"/>
    <n v="0"/>
    <x v="18"/>
    <x v="23"/>
    <n v="-600"/>
    <s v="عمل خاص في محل "/>
    <m/>
    <s v="Hospital Primary health care facility Emergency services-ambulance"/>
    <b v="1"/>
    <b v="1"/>
    <m/>
    <b v="1"/>
    <m/>
    <m/>
    <m/>
    <m/>
    <n v="20"/>
    <x v="3"/>
    <m/>
    <x v="0"/>
    <s v="التصوير الشعاعي و الأسنان "/>
    <s v="Inaccessible due to cost Most types of medicines are not available in the market"/>
    <m/>
    <b v="1"/>
    <m/>
    <b v="1"/>
    <m/>
    <m/>
    <m/>
    <m/>
    <m/>
    <m/>
    <m/>
    <x v="0"/>
    <x v="0"/>
    <s v="توعية حول مرض كورونا "/>
    <x v="0"/>
    <m/>
    <x v="2"/>
    <x v="1"/>
    <m/>
    <x v="1"/>
    <x v="1"/>
    <s v="Some types of medicines are not available in the market Inaccessible due to cost"/>
    <b v="1"/>
    <m/>
    <m/>
    <b v="1"/>
    <m/>
    <m/>
    <m/>
    <m/>
    <m/>
    <m/>
    <s v="Non communicable diseases (NCD) drugs (chronic, cardiac, diabetes, hyper-tension, asthma) Reproductive health medicines Pediatric medicine"/>
    <b v="1"/>
    <b v="1"/>
    <b v="1"/>
    <m/>
    <m/>
    <m/>
    <m/>
    <m/>
    <x v="0"/>
    <m/>
    <m/>
    <m/>
    <m/>
    <m/>
    <m/>
    <m/>
    <m/>
    <m/>
    <s v="At private primary health care centre/hospital"/>
    <m/>
    <m/>
    <m/>
    <m/>
    <b v="1"/>
    <m/>
    <m/>
    <m/>
    <m/>
    <m/>
    <m/>
    <x v="0"/>
    <m/>
    <m/>
    <m/>
    <m/>
    <m/>
    <m/>
    <m/>
    <m/>
    <m/>
    <m/>
    <m/>
    <x v="3"/>
    <x v="1"/>
    <x v="0"/>
    <m/>
    <s v="Legumes and nuts e.g. hommos, fouls, beans, chick peas, lentils Fruit (all types)"/>
    <m/>
    <b v="1"/>
    <m/>
    <b v="1"/>
    <m/>
    <m/>
    <m/>
    <m/>
    <m/>
    <m/>
    <m/>
    <x v="3"/>
    <x v="0"/>
    <s v="Fruit (all types) Vegetables (including leafy vegetables) Sugar, Honey, sugar products"/>
    <m/>
    <m/>
    <b v="1"/>
    <b v="1"/>
    <m/>
    <m/>
    <m/>
    <m/>
    <b v="1"/>
    <m/>
    <m/>
    <n v="3"/>
    <x v="2"/>
    <x v="2"/>
    <s v="To avoid illness"/>
    <s v="High food prices/no money to buy"/>
    <m/>
    <b v="1"/>
    <m/>
    <m/>
    <m/>
    <m/>
    <m/>
    <m/>
    <x v="0"/>
    <m/>
    <x v="3"/>
    <m/>
    <m/>
    <m/>
    <m/>
    <m/>
    <m/>
    <m/>
    <x v="0"/>
    <x v="2"/>
    <x v="0"/>
    <m/>
    <m/>
    <s v="0"/>
    <s v="1"/>
    <x v="0"/>
    <x v="2"/>
    <x v="0"/>
    <x v="1"/>
    <x v="1"/>
    <m/>
    <m/>
    <m/>
    <m/>
    <m/>
    <m/>
    <m/>
    <m/>
    <m/>
    <x v="1"/>
    <x v="0"/>
    <s v="Fear moodwings Family conflict Problems sleeping Inability to carry out work or daily tasks"/>
    <b v="1"/>
    <m/>
    <m/>
    <b v="1"/>
    <m/>
    <m/>
    <b v="1"/>
    <m/>
    <m/>
    <b v="1"/>
    <m/>
    <b v="1"/>
    <m/>
    <m/>
    <m/>
    <m/>
    <m/>
    <m/>
    <s v="Adult Women Children"/>
    <b v="1"/>
    <m/>
    <b v="1"/>
    <m/>
    <s v="لا اعلم"/>
    <s v="Speaking to a family member Smoking"/>
    <b v="1"/>
    <m/>
    <m/>
    <m/>
    <m/>
    <m/>
    <b v="1"/>
    <m/>
    <m/>
    <m/>
    <m/>
    <s v="Accessibility Security"/>
    <m/>
    <b v="1"/>
    <b v="1"/>
    <m/>
    <m/>
    <m/>
    <m/>
    <m/>
    <m/>
    <x v="1"/>
    <m/>
    <s v="Educational services"/>
    <m/>
    <b v="1"/>
    <m/>
    <m/>
    <m/>
    <m/>
    <m/>
    <m/>
    <x v="7"/>
    <s v="Educational services Skills building services"/>
    <m/>
    <b v="1"/>
    <b v="1"/>
    <m/>
    <m/>
    <m/>
    <m/>
    <m/>
    <s v="due to transportation issues / far distance of facilities"/>
    <x v="2"/>
    <s v="الوضع الامني والسرقات"/>
    <s v="Desire to join armed groups School dropout Neglect Being orphaned or losing care"/>
    <m/>
    <m/>
    <b v="1"/>
    <b v="1"/>
    <m/>
    <m/>
    <m/>
    <m/>
    <b v="1"/>
    <m/>
    <b v="1"/>
    <m/>
    <m/>
    <m/>
    <m/>
    <m/>
    <m/>
    <m/>
    <m/>
    <s v="Parents Siblings School teachers"/>
    <m/>
    <b v="1"/>
    <m/>
    <b v="1"/>
    <b v="1"/>
    <m/>
    <m/>
    <m/>
    <m/>
    <m/>
    <m/>
    <m/>
    <m/>
    <m/>
    <s v="Sport activity Awareness / educational activities / psychosocial support Hand crafts"/>
    <b v="1"/>
    <m/>
    <b v="1"/>
    <m/>
    <b v="1"/>
    <m/>
    <m/>
    <m/>
    <m/>
    <s v="Child-headed households Children who have been associated with fighting forces Children living on the street"/>
    <m/>
    <b v="1"/>
    <m/>
    <b v="1"/>
    <b v="1"/>
    <m/>
    <m/>
    <x v="1"/>
    <x v="0"/>
    <x v="21"/>
    <b v="1"/>
    <m/>
    <b v="1"/>
    <b v="1"/>
    <m/>
    <m/>
    <m/>
    <m/>
    <m/>
    <m/>
    <x v="1"/>
    <m/>
    <m/>
    <x v="0"/>
    <m/>
    <m/>
    <x v="2"/>
    <m/>
    <s v="uuid:31f0ff7d-e4e0-4bf0-893c-23191bda9210"/>
    <n v="73108191"/>
    <s v="31f0ff7d-e4e0-4bf0-893c-23191bda9210"/>
    <d v="2021-01-20T13:09:13"/>
    <n v="78"/>
    <m/>
    <n v="-1"/>
    <m/>
    <m/>
    <s v="202101191358"/>
    <n v="1118"/>
    <s v="nsenumerator"/>
    <n v="569832"/>
  </r>
  <r>
    <s v="2021-01-20T13:22:21.062+02:00"/>
    <s v="2021-01-20T13:45:02.219+02:00"/>
    <m/>
    <s v="مصطفى فائز يازجي"/>
    <s v="MRFS"/>
    <m/>
    <d v="2021-01-20T00:00:00"/>
    <x v="3"/>
    <x v="2"/>
    <x v="0"/>
    <n v="36"/>
    <x v="0"/>
    <x v="1"/>
    <x v="4"/>
    <x v="1"/>
    <x v="1"/>
    <x v="2"/>
    <x v="1"/>
    <x v="1"/>
    <m/>
    <m/>
    <m/>
    <m/>
    <m/>
    <m/>
    <m/>
    <m/>
    <n v="5"/>
    <n v="2"/>
    <m/>
    <n v="2"/>
    <x v="26"/>
    <x v="24"/>
    <n v="-700"/>
    <s v="عمل ضمن مجال التوعية في منظمة"/>
    <m/>
    <s v="Hospital Primary health care facility Specialist services Emergency services-ambulance"/>
    <b v="1"/>
    <b v="1"/>
    <b v="1"/>
    <b v="1"/>
    <m/>
    <m/>
    <m/>
    <m/>
    <n v="15"/>
    <x v="4"/>
    <m/>
    <x v="2"/>
    <s v="Do not know"/>
    <s v="Inaccessible due to cost Most types of medicines are not available in the market"/>
    <m/>
    <b v="1"/>
    <m/>
    <b v="1"/>
    <m/>
    <m/>
    <m/>
    <m/>
    <m/>
    <m/>
    <m/>
    <x v="0"/>
    <x v="3"/>
    <m/>
    <x v="0"/>
    <m/>
    <x v="2"/>
    <x v="1"/>
    <m/>
    <x v="1"/>
    <x v="1"/>
    <s v="Most types of medicines are not available in the market Inaccessible due to cost"/>
    <m/>
    <b v="1"/>
    <m/>
    <b v="1"/>
    <m/>
    <m/>
    <m/>
    <m/>
    <m/>
    <m/>
    <s v="Non communicable diseases (NCD) drugs (chronic, cardiac, diabetes, hyper-tension, asthma) Reproductive health medicines"/>
    <b v="1"/>
    <m/>
    <b v="1"/>
    <m/>
    <m/>
    <m/>
    <m/>
    <m/>
    <x v="0"/>
    <m/>
    <m/>
    <m/>
    <m/>
    <m/>
    <m/>
    <m/>
    <m/>
    <m/>
    <s v="Public primary health care facility Hospital for normal delivery"/>
    <m/>
    <m/>
    <m/>
    <b v="1"/>
    <m/>
    <b v="1"/>
    <m/>
    <m/>
    <m/>
    <m/>
    <m/>
    <x v="1"/>
    <m/>
    <m/>
    <m/>
    <m/>
    <m/>
    <m/>
    <m/>
    <m/>
    <m/>
    <m/>
    <m/>
    <x v="4"/>
    <x v="2"/>
    <x v="2"/>
    <m/>
    <m/>
    <m/>
    <m/>
    <m/>
    <m/>
    <m/>
    <m/>
    <m/>
    <m/>
    <m/>
    <m/>
    <m/>
    <x v="1"/>
    <x v="1"/>
    <m/>
    <m/>
    <m/>
    <m/>
    <m/>
    <m/>
    <m/>
    <m/>
    <m/>
    <m/>
    <m/>
    <m/>
    <m/>
    <x v="1"/>
    <x v="2"/>
    <s v="To avoid illness"/>
    <s v="High food prices/no money to buy"/>
    <m/>
    <b v="1"/>
    <m/>
    <m/>
    <m/>
    <m/>
    <m/>
    <m/>
    <x v="0"/>
    <m/>
    <x v="3"/>
    <m/>
    <m/>
    <m/>
    <m/>
    <m/>
    <m/>
    <m/>
    <x v="1"/>
    <x v="1"/>
    <x v="1"/>
    <m/>
    <m/>
    <m/>
    <s v="0"/>
    <x v="2"/>
    <x v="1"/>
    <x v="1"/>
    <x v="0"/>
    <x v="0"/>
    <m/>
    <m/>
    <m/>
    <m/>
    <m/>
    <m/>
    <m/>
    <m/>
    <m/>
    <x v="3"/>
    <x v="0"/>
    <s v="Sadness Family conflict Problems Concentrating Econimic Fear"/>
    <b v="1"/>
    <m/>
    <b v="1"/>
    <m/>
    <b v="1"/>
    <m/>
    <b v="1"/>
    <m/>
    <m/>
    <m/>
    <m/>
    <m/>
    <b v="1"/>
    <m/>
    <m/>
    <m/>
    <m/>
    <m/>
    <s v="Elderly"/>
    <m/>
    <m/>
    <m/>
    <b v="1"/>
    <s v="صعوبة فهمهم والتعامل معهم "/>
    <s v="Prayer Withdrawal/Isolation"/>
    <m/>
    <m/>
    <m/>
    <b v="1"/>
    <m/>
    <m/>
    <m/>
    <m/>
    <b v="1"/>
    <m/>
    <m/>
    <s v="Availability"/>
    <m/>
    <m/>
    <m/>
    <b v="1"/>
    <m/>
    <m/>
    <m/>
    <m/>
    <m/>
    <x v="1"/>
    <m/>
    <s v="All services are accessible"/>
    <m/>
    <m/>
    <m/>
    <m/>
    <m/>
    <b v="1"/>
    <m/>
    <m/>
    <x v="0"/>
    <s v="Educational services Skills building services"/>
    <m/>
    <b v="1"/>
    <b v="1"/>
    <m/>
    <m/>
    <m/>
    <m/>
    <m/>
    <s v="بسبب قلة المراكز وخوف الاهل من خروجهم"/>
    <x v="2"/>
    <s v="مشاكل الخطف والسرقة والوضع الامني "/>
    <s v="School dropout Neglect Being orphaned or losing care Physical abuse"/>
    <m/>
    <m/>
    <m/>
    <b v="1"/>
    <m/>
    <m/>
    <m/>
    <b v="1"/>
    <b v="1"/>
    <m/>
    <b v="1"/>
    <m/>
    <m/>
    <m/>
    <m/>
    <m/>
    <m/>
    <m/>
    <m/>
    <s v="Parents Relatives"/>
    <m/>
    <m/>
    <m/>
    <m/>
    <b v="1"/>
    <b v="1"/>
    <m/>
    <m/>
    <m/>
    <m/>
    <m/>
    <m/>
    <m/>
    <m/>
    <s v="Sport activity Awareness / educational activities / psychosocial support Entertainement activities Quraan Hand crafts Painting / re-creational activity"/>
    <b v="1"/>
    <b v="1"/>
    <b v="1"/>
    <b v="1"/>
    <b v="1"/>
    <b v="1"/>
    <m/>
    <m/>
    <m/>
    <s v="I don't know"/>
    <m/>
    <m/>
    <m/>
    <m/>
    <m/>
    <m/>
    <b v="1"/>
    <x v="0"/>
    <x v="0"/>
    <x v="0"/>
    <m/>
    <m/>
    <m/>
    <m/>
    <m/>
    <m/>
    <m/>
    <m/>
    <m/>
    <m/>
    <x v="0"/>
    <m/>
    <m/>
    <x v="0"/>
    <m/>
    <m/>
    <x v="0"/>
    <m/>
    <s v="uuid:1fbda5fd-ea50-4485-b8e1-c1e15405df1f"/>
    <n v="73108193"/>
    <s v="1fbda5fd-ea50-4485-b8e1-c1e15405df1f"/>
    <d v="2021-01-20T13:09:14"/>
    <n v="79"/>
    <m/>
    <n v="-1"/>
    <m/>
    <m/>
    <s v="202101191358"/>
    <n v="1361"/>
    <s v="nsenumerator"/>
    <n v="569832"/>
  </r>
  <r>
    <s v="2021-01-20T13:55:28.987+02:00"/>
    <s v="2021-01-20T14:22:14.101+02:00"/>
    <m/>
    <s v="مصطفى فائز يازجي"/>
    <s v="MRFS"/>
    <m/>
    <d v="2021-01-20T00:00:00"/>
    <x v="3"/>
    <x v="2"/>
    <x v="0"/>
    <n v="53"/>
    <x v="2"/>
    <x v="1"/>
    <x v="0"/>
    <x v="0"/>
    <x v="2"/>
    <x v="2"/>
    <x v="0"/>
    <x v="0"/>
    <n v="0"/>
    <n v="0"/>
    <n v="1"/>
    <s v="1"/>
    <n v="2"/>
    <s v="3"/>
    <n v="2"/>
    <n v="5"/>
    <n v="7"/>
    <n v="0"/>
    <n v="0"/>
    <n v="2"/>
    <x v="27"/>
    <x v="25"/>
    <n v="-1500"/>
    <s v="عمال "/>
    <m/>
    <s v="Hospital"/>
    <b v="1"/>
    <m/>
    <m/>
    <m/>
    <m/>
    <m/>
    <m/>
    <m/>
    <n v="10"/>
    <x v="0"/>
    <m/>
    <x v="3"/>
    <s v="عينية ، قلبية "/>
    <s v="Inaccessible due to cost Most types of medicines are not available in the market"/>
    <m/>
    <b v="1"/>
    <m/>
    <b v="1"/>
    <m/>
    <m/>
    <m/>
    <m/>
    <m/>
    <m/>
    <m/>
    <x v="2"/>
    <x v="1"/>
    <m/>
    <x v="1"/>
    <m/>
    <x v="2"/>
    <x v="1"/>
    <m/>
    <x v="1"/>
    <x v="1"/>
    <s v="Most types of medicines are not available in the market Inaccessible due to cost"/>
    <m/>
    <b v="1"/>
    <m/>
    <b v="1"/>
    <m/>
    <m/>
    <m/>
    <m/>
    <m/>
    <m/>
    <s v="Non communicable diseases (NCD) drugs (chronic, cardiac, diabetes, hyper-tension, asthma) Pediatric medicine"/>
    <b v="1"/>
    <b v="1"/>
    <m/>
    <m/>
    <m/>
    <m/>
    <m/>
    <m/>
    <x v="0"/>
    <m/>
    <m/>
    <m/>
    <m/>
    <m/>
    <m/>
    <m/>
    <m/>
    <m/>
    <s v="At private primary health care centre/hospital"/>
    <m/>
    <m/>
    <m/>
    <m/>
    <b v="1"/>
    <m/>
    <m/>
    <m/>
    <m/>
    <m/>
    <m/>
    <x v="1"/>
    <m/>
    <m/>
    <m/>
    <m/>
    <m/>
    <m/>
    <m/>
    <m/>
    <m/>
    <m/>
    <m/>
    <x v="5"/>
    <x v="0"/>
    <x v="0"/>
    <m/>
    <m/>
    <m/>
    <m/>
    <m/>
    <m/>
    <m/>
    <m/>
    <m/>
    <m/>
    <m/>
    <m/>
    <m/>
    <x v="1"/>
    <x v="1"/>
    <s v="Legumes and nuts e.g. hommos, fouls, beans, chick peas, lentils Condiments (spices, tea, coffee, sauces etc) or other miscellaneous food Fruit (all types) Vegetables (including leafy vegetables)"/>
    <m/>
    <b v="1"/>
    <b v="1"/>
    <b v="1"/>
    <m/>
    <m/>
    <m/>
    <m/>
    <m/>
    <m/>
    <b v="1"/>
    <n v="4"/>
    <x v="0"/>
    <x v="3"/>
    <m/>
    <s v="High food prices/no money to buy"/>
    <m/>
    <b v="1"/>
    <m/>
    <m/>
    <m/>
    <m/>
    <m/>
    <m/>
    <x v="0"/>
    <m/>
    <x v="2"/>
    <m/>
    <m/>
    <m/>
    <m/>
    <m/>
    <m/>
    <m/>
    <x v="0"/>
    <x v="2"/>
    <x v="1"/>
    <m/>
    <m/>
    <s v="0"/>
    <s v="0"/>
    <x v="0"/>
    <x v="2"/>
    <x v="0"/>
    <x v="1"/>
    <x v="1"/>
    <m/>
    <m/>
    <m/>
    <m/>
    <m/>
    <m/>
    <m/>
    <m/>
    <m/>
    <x v="1"/>
    <x v="0"/>
    <s v="Econimic Family conflict Anger"/>
    <m/>
    <b v="1"/>
    <m/>
    <m/>
    <b v="1"/>
    <m/>
    <b v="1"/>
    <m/>
    <m/>
    <m/>
    <m/>
    <m/>
    <m/>
    <m/>
    <m/>
    <m/>
    <m/>
    <m/>
    <s v="Adult Women"/>
    <b v="1"/>
    <m/>
    <m/>
    <m/>
    <s v="قلة في وعيهم   "/>
    <s v="Withdrawal/Isolation Speaking to a family member"/>
    <b v="1"/>
    <m/>
    <m/>
    <m/>
    <m/>
    <m/>
    <m/>
    <m/>
    <b v="1"/>
    <m/>
    <m/>
    <s v="Availability Accessibility"/>
    <m/>
    <m/>
    <b v="1"/>
    <b v="1"/>
    <m/>
    <m/>
    <m/>
    <m/>
    <m/>
    <x v="2"/>
    <m/>
    <s v="Do not know"/>
    <m/>
    <m/>
    <m/>
    <m/>
    <m/>
    <m/>
    <b v="1"/>
    <m/>
    <x v="0"/>
    <s v="Do not know"/>
    <m/>
    <m/>
    <m/>
    <m/>
    <m/>
    <m/>
    <b v="1"/>
    <m/>
    <m/>
    <x v="1"/>
    <m/>
    <s v="Child labour School dropout Begging Being orphaned or losing care Neglect"/>
    <m/>
    <m/>
    <m/>
    <b v="1"/>
    <b v="1"/>
    <b v="1"/>
    <m/>
    <m/>
    <b v="1"/>
    <m/>
    <b v="1"/>
    <m/>
    <m/>
    <m/>
    <m/>
    <m/>
    <m/>
    <m/>
    <s v="النجارة ، بيع الخضرة ، الحدادة "/>
    <s v="Parents"/>
    <m/>
    <m/>
    <m/>
    <m/>
    <b v="1"/>
    <m/>
    <m/>
    <m/>
    <m/>
    <m/>
    <m/>
    <m/>
    <m/>
    <m/>
    <s v="Hand crafts Awareness / educational activities / psychosocial support"/>
    <m/>
    <m/>
    <b v="1"/>
    <m/>
    <b v="1"/>
    <m/>
    <m/>
    <m/>
    <m/>
    <s v="I don't know"/>
    <m/>
    <m/>
    <m/>
    <m/>
    <m/>
    <m/>
    <b v="1"/>
    <x v="2"/>
    <x v="4"/>
    <x v="19"/>
    <b v="1"/>
    <m/>
    <b v="1"/>
    <m/>
    <m/>
    <m/>
    <m/>
    <m/>
    <m/>
    <m/>
    <x v="1"/>
    <m/>
    <m/>
    <x v="1"/>
    <n v="7"/>
    <s v="لأنشغال الاهل في العمل من اجل احتياجات العيش"/>
    <x v="1"/>
    <s v="اطفال اثنين يعملون في مجال بيع الالبسة عند احد اصحاب المحلات والثاني في المنطقة الصناعية بالنجارة"/>
    <s v="uuid:0ee93b6f-f3e2-4199-afe4-5740c527217e"/>
    <n v="73108194"/>
    <s v="0ee93b6f-f3e2-4199-afe4-5740c527217e"/>
    <d v="2021-01-20T13:09:15"/>
    <n v="80"/>
    <m/>
    <n v="-1"/>
    <m/>
    <m/>
    <s v="202101191358"/>
    <n v="1606"/>
    <s v="nsenumerator"/>
    <n v="569832"/>
  </r>
  <r>
    <s v="2021-01-20T11:11:59.180+03:00"/>
    <s v="2021-01-20T14:45:58.273+03:00"/>
    <s v="0"/>
    <s v="خلود عساف"/>
    <s v="MRFS"/>
    <m/>
    <d v="2021-01-20T00:00:00"/>
    <x v="3"/>
    <x v="2"/>
    <x v="0"/>
    <n v="39"/>
    <x v="0"/>
    <x v="0"/>
    <x v="0"/>
    <x v="1"/>
    <x v="1"/>
    <x v="2"/>
    <x v="0"/>
    <x v="0"/>
    <n v="0"/>
    <n v="0"/>
    <n v="1"/>
    <s v="1"/>
    <n v="2"/>
    <s v="3"/>
    <n v="2"/>
    <n v="5"/>
    <n v="6"/>
    <n v="0"/>
    <n v="2"/>
    <n v="2"/>
    <x v="7"/>
    <x v="0"/>
    <n v="-200"/>
    <s v="عمل خاص"/>
    <m/>
    <s v="Hospital"/>
    <b v="1"/>
    <m/>
    <m/>
    <m/>
    <m/>
    <m/>
    <m/>
    <m/>
    <n v="10"/>
    <x v="4"/>
    <m/>
    <x v="3"/>
    <s v="بحاجة إلى عيادة عينية"/>
    <s v="Inaccessible due to cost"/>
    <m/>
    <m/>
    <m/>
    <b v="1"/>
    <m/>
    <m/>
    <m/>
    <m/>
    <m/>
    <m/>
    <m/>
    <x v="2"/>
    <x v="1"/>
    <m/>
    <x v="1"/>
    <m/>
    <x v="2"/>
    <x v="1"/>
    <m/>
    <x v="1"/>
    <x v="2"/>
    <m/>
    <m/>
    <m/>
    <m/>
    <m/>
    <m/>
    <m/>
    <m/>
    <m/>
    <m/>
    <m/>
    <s v="Non communicable diseases (NCD) drugs (chronic, cardiac, diabetes, hyper-tension, asthma)"/>
    <b v="1"/>
    <m/>
    <m/>
    <m/>
    <m/>
    <m/>
    <m/>
    <m/>
    <x v="0"/>
    <m/>
    <m/>
    <m/>
    <m/>
    <m/>
    <m/>
    <m/>
    <m/>
    <m/>
    <s v="Hospital for normal delivery Public primary health care facility"/>
    <m/>
    <m/>
    <m/>
    <b v="1"/>
    <m/>
    <b v="1"/>
    <m/>
    <m/>
    <m/>
    <m/>
    <m/>
    <x v="1"/>
    <m/>
    <m/>
    <m/>
    <m/>
    <m/>
    <m/>
    <m/>
    <m/>
    <m/>
    <m/>
    <m/>
    <x v="0"/>
    <x v="0"/>
    <x v="0"/>
    <m/>
    <m/>
    <m/>
    <m/>
    <m/>
    <m/>
    <m/>
    <m/>
    <m/>
    <m/>
    <m/>
    <m/>
    <m/>
    <x v="1"/>
    <x v="1"/>
    <s v="Cereals or tubers (maize, porridge, rice, pasta, bread, rice, bulger, frikeh, kaak, pasta, indomy (noodles), manakish, thick grain-based porridge, potatoes, etc) Vegetables (including leafy vegetables) Fruit (all types) Meat, Poultry, Offal (beef, goat, lamb, poultry), etc)"/>
    <b v="1"/>
    <m/>
    <b v="1"/>
    <b v="1"/>
    <b v="1"/>
    <m/>
    <m/>
    <m/>
    <m/>
    <m/>
    <m/>
    <n v="4"/>
    <x v="0"/>
    <x v="0"/>
    <m/>
    <s v="High food prices/no money to buy Market is too far"/>
    <m/>
    <b v="1"/>
    <b v="1"/>
    <m/>
    <m/>
    <m/>
    <m/>
    <m/>
    <x v="0"/>
    <m/>
    <x v="3"/>
    <m/>
    <m/>
    <m/>
    <m/>
    <m/>
    <m/>
    <m/>
    <x v="0"/>
    <x v="0"/>
    <x v="1"/>
    <m/>
    <m/>
    <s v="0"/>
    <s v="0"/>
    <x v="0"/>
    <x v="2"/>
    <x v="0"/>
    <x v="1"/>
    <x v="1"/>
    <m/>
    <m/>
    <m/>
    <m/>
    <m/>
    <m/>
    <m/>
    <m/>
    <m/>
    <x v="1"/>
    <x v="0"/>
    <s v="Fear"/>
    <b v="1"/>
    <m/>
    <m/>
    <m/>
    <m/>
    <m/>
    <m/>
    <m/>
    <m/>
    <m/>
    <m/>
    <m/>
    <m/>
    <m/>
    <m/>
    <m/>
    <m/>
    <m/>
    <s v="Children"/>
    <m/>
    <m/>
    <b v="1"/>
    <m/>
    <s v="غير قادرين على تحمل ذلك"/>
    <s v="Prayer Speaking to a family member Speaking to a friend"/>
    <b v="1"/>
    <b v="1"/>
    <m/>
    <b v="1"/>
    <m/>
    <m/>
    <m/>
    <m/>
    <m/>
    <m/>
    <m/>
    <s v="Security"/>
    <m/>
    <b v="1"/>
    <m/>
    <m/>
    <m/>
    <m/>
    <m/>
    <m/>
    <m/>
    <x v="1"/>
    <m/>
    <s v="All services are accessible"/>
    <m/>
    <m/>
    <m/>
    <m/>
    <m/>
    <b v="1"/>
    <m/>
    <m/>
    <x v="0"/>
    <s v="All services are accessible"/>
    <m/>
    <m/>
    <m/>
    <m/>
    <m/>
    <b v="1"/>
    <m/>
    <m/>
    <m/>
    <x v="2"/>
    <s v="الخوف من الخطف"/>
    <s v="Kidnapping Being orphaned or losing care Neglect Desire to join armed groups Hired by armed groups"/>
    <b v="1"/>
    <b v="1"/>
    <b v="1"/>
    <m/>
    <m/>
    <m/>
    <m/>
    <m/>
    <b v="1"/>
    <m/>
    <b v="1"/>
    <m/>
    <m/>
    <m/>
    <m/>
    <m/>
    <m/>
    <m/>
    <m/>
    <s v="Women and Child support centers Parents"/>
    <m/>
    <m/>
    <m/>
    <m/>
    <b v="1"/>
    <m/>
    <m/>
    <m/>
    <m/>
    <b v="1"/>
    <m/>
    <m/>
    <m/>
    <m/>
    <s v="Quraan"/>
    <m/>
    <b v="1"/>
    <m/>
    <m/>
    <m/>
    <m/>
    <m/>
    <m/>
    <m/>
    <s v="I don't know"/>
    <m/>
    <m/>
    <m/>
    <m/>
    <m/>
    <m/>
    <b v="1"/>
    <x v="1"/>
    <x v="0"/>
    <x v="22"/>
    <m/>
    <b v="1"/>
    <b v="1"/>
    <b v="1"/>
    <m/>
    <m/>
    <m/>
    <m/>
    <m/>
    <m/>
    <x v="1"/>
    <m/>
    <m/>
    <x v="2"/>
    <m/>
    <m/>
    <x v="2"/>
    <m/>
    <s v="uuid:7d2cd078-cd0a-435c-badb-e7394a0da561"/>
    <n v="73108200"/>
    <s v="7d2cd078-cd0a-435c-badb-e7394a0da561"/>
    <d v="2021-01-20T13:09:20"/>
    <n v="81"/>
    <m/>
    <n v="-1"/>
    <m/>
    <m/>
    <s v="202101191358"/>
    <n v="12839"/>
    <s v="nsenumerator"/>
    <n v="569832"/>
  </r>
  <r>
    <s v="2021-01-20T11:51:05.784+03:00"/>
    <s v="2021-01-20T12:22:31.658+03:00"/>
    <m/>
    <s v="خلود عساف"/>
    <s v="MRFS"/>
    <m/>
    <d v="2021-01-20T00:00:00"/>
    <x v="3"/>
    <x v="2"/>
    <x v="0"/>
    <n v="43"/>
    <x v="0"/>
    <x v="0"/>
    <x v="0"/>
    <x v="0"/>
    <x v="19"/>
    <x v="0"/>
    <x v="0"/>
    <x v="0"/>
    <n v="0"/>
    <n v="0"/>
    <n v="0"/>
    <s v="0"/>
    <n v="1"/>
    <s v="1"/>
    <n v="3"/>
    <n v="4"/>
    <n v="8"/>
    <n v="0"/>
    <n v="0"/>
    <n v="1"/>
    <x v="28"/>
    <x v="21"/>
    <n v="-100"/>
    <s v="عمل خاص"/>
    <m/>
    <s v="Hospital Primary health care facility"/>
    <b v="1"/>
    <b v="1"/>
    <m/>
    <m/>
    <m/>
    <m/>
    <m/>
    <m/>
    <n v="15"/>
    <x v="0"/>
    <m/>
    <x v="0"/>
    <s v="Do not know"/>
    <s v="Inaccessible due to cost Most types of medicines are not available in the market"/>
    <m/>
    <b v="1"/>
    <m/>
    <b v="1"/>
    <m/>
    <m/>
    <m/>
    <m/>
    <m/>
    <m/>
    <m/>
    <x v="0"/>
    <x v="3"/>
    <m/>
    <x v="2"/>
    <m/>
    <x v="2"/>
    <x v="1"/>
    <m/>
    <x v="2"/>
    <x v="0"/>
    <m/>
    <m/>
    <m/>
    <m/>
    <m/>
    <m/>
    <m/>
    <m/>
    <m/>
    <m/>
    <m/>
    <s v="Non communicable diseases (NCD) drugs (chronic, cardiac, diabetes, hyper-tension, asthma) Antibiotic"/>
    <b v="1"/>
    <m/>
    <m/>
    <b v="1"/>
    <m/>
    <m/>
    <m/>
    <m/>
    <x v="0"/>
    <m/>
    <m/>
    <m/>
    <m/>
    <m/>
    <m/>
    <m/>
    <m/>
    <m/>
    <s v="Hospital for normal delivery Public primary health care facility"/>
    <m/>
    <m/>
    <m/>
    <b v="1"/>
    <m/>
    <b v="1"/>
    <m/>
    <m/>
    <m/>
    <m/>
    <m/>
    <x v="1"/>
    <m/>
    <m/>
    <m/>
    <m/>
    <m/>
    <m/>
    <m/>
    <m/>
    <m/>
    <m/>
    <m/>
    <x v="5"/>
    <x v="0"/>
    <x v="0"/>
    <m/>
    <s v="Cereals or tubers (maize, porridge, rice, pasta, bread, rice, bulger, frikeh, kaak, pasta, indomy (noodles), manakish, thick grain-based porridge, potatoes, etc) Meat, Poultry, Offal (beef, goat, lamb, poultry), etc) Sugar, Honey, sugar products"/>
    <b v="1"/>
    <m/>
    <m/>
    <m/>
    <b v="1"/>
    <m/>
    <m/>
    <m/>
    <b v="1"/>
    <m/>
    <m/>
    <x v="4"/>
    <x v="0"/>
    <m/>
    <m/>
    <m/>
    <m/>
    <m/>
    <m/>
    <m/>
    <m/>
    <m/>
    <m/>
    <m/>
    <m/>
    <m/>
    <x v="1"/>
    <x v="0"/>
    <m/>
    <s v="High food prices/no money to buy Market is too far"/>
    <m/>
    <b v="1"/>
    <b v="1"/>
    <m/>
    <m/>
    <m/>
    <m/>
    <m/>
    <x v="0"/>
    <m/>
    <x v="3"/>
    <m/>
    <m/>
    <m/>
    <m/>
    <m/>
    <m/>
    <m/>
    <x v="1"/>
    <x v="1"/>
    <x v="1"/>
    <m/>
    <m/>
    <s v="0"/>
    <s v="1"/>
    <x v="0"/>
    <x v="2"/>
    <x v="0"/>
    <x v="1"/>
    <x v="1"/>
    <m/>
    <m/>
    <m/>
    <m/>
    <m/>
    <m/>
    <m/>
    <m/>
    <m/>
    <x v="1"/>
    <x v="0"/>
    <s v="No problems"/>
    <m/>
    <m/>
    <m/>
    <m/>
    <m/>
    <m/>
    <m/>
    <m/>
    <m/>
    <m/>
    <m/>
    <m/>
    <m/>
    <m/>
    <m/>
    <b v="1"/>
    <m/>
    <m/>
    <m/>
    <m/>
    <m/>
    <m/>
    <m/>
    <m/>
    <m/>
    <m/>
    <m/>
    <m/>
    <m/>
    <m/>
    <m/>
    <m/>
    <m/>
    <m/>
    <m/>
    <m/>
    <s v="Do not know"/>
    <m/>
    <m/>
    <m/>
    <m/>
    <m/>
    <m/>
    <b v="1"/>
    <m/>
    <m/>
    <x v="2"/>
    <m/>
    <s v="All services are accessible"/>
    <m/>
    <m/>
    <m/>
    <m/>
    <m/>
    <b v="1"/>
    <m/>
    <m/>
    <x v="0"/>
    <s v="All services are accessible"/>
    <m/>
    <m/>
    <m/>
    <m/>
    <m/>
    <b v="1"/>
    <m/>
    <m/>
    <m/>
    <x v="1"/>
    <m/>
    <s v="Desire to join armed groups Kidnapping Psychological stress"/>
    <b v="1"/>
    <m/>
    <b v="1"/>
    <m/>
    <m/>
    <m/>
    <m/>
    <m/>
    <m/>
    <m/>
    <m/>
    <m/>
    <m/>
    <b v="1"/>
    <m/>
    <m/>
    <m/>
    <m/>
    <m/>
    <s v="Parents"/>
    <m/>
    <m/>
    <m/>
    <m/>
    <b v="1"/>
    <m/>
    <m/>
    <m/>
    <m/>
    <m/>
    <m/>
    <m/>
    <m/>
    <m/>
    <s v="Quraan"/>
    <m/>
    <b v="1"/>
    <m/>
    <m/>
    <m/>
    <m/>
    <m/>
    <m/>
    <m/>
    <s v="I don't know"/>
    <m/>
    <m/>
    <m/>
    <m/>
    <m/>
    <m/>
    <b v="1"/>
    <x v="1"/>
    <x v="0"/>
    <x v="5"/>
    <m/>
    <m/>
    <b v="1"/>
    <m/>
    <m/>
    <m/>
    <m/>
    <m/>
    <m/>
    <m/>
    <x v="1"/>
    <m/>
    <m/>
    <x v="2"/>
    <m/>
    <m/>
    <x v="2"/>
    <m/>
    <s v="uuid:47d315ea-5ec7-4da6-ae21-d0c386e64f0d"/>
    <n v="73108201"/>
    <s v="47d315ea-5ec7-4da6-ae21-d0c386e64f0d"/>
    <d v="2021-01-20T13:09:21"/>
    <n v="82"/>
    <m/>
    <n v="-1"/>
    <m/>
    <m/>
    <s v="202101191358"/>
    <n v="1886"/>
    <s v="nsenumerator"/>
    <n v="569832"/>
  </r>
  <r>
    <s v="2021-01-20T12:47:34.832+03:00"/>
    <s v="2021-01-20T13:12:09.240+03:00"/>
    <m/>
    <s v="خلود عساف"/>
    <s v="MRFS"/>
    <m/>
    <d v="2021-01-20T00:00:00"/>
    <x v="3"/>
    <x v="2"/>
    <x v="0"/>
    <n v="55"/>
    <x v="2"/>
    <x v="0"/>
    <x v="0"/>
    <x v="1"/>
    <x v="1"/>
    <x v="2"/>
    <x v="2"/>
    <x v="1"/>
    <m/>
    <m/>
    <m/>
    <m/>
    <m/>
    <m/>
    <m/>
    <m/>
    <n v="2"/>
    <n v="2"/>
    <m/>
    <n v="1"/>
    <x v="0"/>
    <x v="7"/>
    <n v="-200"/>
    <s v="عمل خاص"/>
    <m/>
    <s v="Hospital"/>
    <b v="1"/>
    <m/>
    <m/>
    <m/>
    <m/>
    <m/>
    <m/>
    <m/>
    <n v="20"/>
    <x v="0"/>
    <m/>
    <x v="0"/>
    <s v="طبيب عصبية "/>
    <s v="Inaccessible due to cost"/>
    <m/>
    <m/>
    <m/>
    <b v="1"/>
    <m/>
    <m/>
    <m/>
    <m/>
    <m/>
    <m/>
    <m/>
    <x v="2"/>
    <x v="1"/>
    <m/>
    <x v="1"/>
    <m/>
    <x v="2"/>
    <x v="2"/>
    <s v="عدم توفر المال"/>
    <x v="0"/>
    <x v="0"/>
    <m/>
    <m/>
    <m/>
    <m/>
    <m/>
    <m/>
    <m/>
    <m/>
    <m/>
    <m/>
    <m/>
    <s v="Non communicable diseases (NCD) drugs (chronic, cardiac, diabetes, hyper-tension, asthma) Other"/>
    <b v="1"/>
    <m/>
    <m/>
    <m/>
    <b v="1"/>
    <m/>
    <m/>
    <s v="أدوية فتق المعدة والروماتيزم"/>
    <x v="0"/>
    <m/>
    <m/>
    <m/>
    <m/>
    <m/>
    <m/>
    <m/>
    <m/>
    <m/>
    <s v="At private primary health care centre/hospital Hospital for normal delivery"/>
    <m/>
    <m/>
    <m/>
    <m/>
    <b v="1"/>
    <b v="1"/>
    <m/>
    <m/>
    <m/>
    <m/>
    <m/>
    <x v="1"/>
    <m/>
    <m/>
    <m/>
    <m/>
    <m/>
    <m/>
    <m/>
    <m/>
    <m/>
    <m/>
    <m/>
    <x v="2"/>
    <x v="0"/>
    <x v="0"/>
    <m/>
    <m/>
    <m/>
    <m/>
    <m/>
    <m/>
    <m/>
    <m/>
    <m/>
    <m/>
    <m/>
    <m/>
    <m/>
    <x v="1"/>
    <x v="1"/>
    <m/>
    <m/>
    <m/>
    <m/>
    <m/>
    <m/>
    <m/>
    <m/>
    <m/>
    <m/>
    <m/>
    <m/>
    <m/>
    <x v="1"/>
    <x v="0"/>
    <m/>
    <s v="No barriers, satisfied with food available"/>
    <b v="1"/>
    <m/>
    <m/>
    <m/>
    <m/>
    <m/>
    <m/>
    <m/>
    <x v="0"/>
    <m/>
    <x v="0"/>
    <s v="High food prices/no money to buy"/>
    <b v="1"/>
    <m/>
    <m/>
    <m/>
    <m/>
    <m/>
    <x v="1"/>
    <x v="1"/>
    <x v="1"/>
    <m/>
    <m/>
    <m/>
    <s v="0"/>
    <x v="0"/>
    <x v="2"/>
    <x v="0"/>
    <x v="1"/>
    <x v="1"/>
    <m/>
    <m/>
    <m/>
    <m/>
    <m/>
    <m/>
    <m/>
    <m/>
    <m/>
    <x v="1"/>
    <x v="0"/>
    <s v="Hopelessness Sadness Econimic"/>
    <m/>
    <m/>
    <b v="1"/>
    <m/>
    <b v="1"/>
    <m/>
    <m/>
    <m/>
    <b v="1"/>
    <m/>
    <m/>
    <m/>
    <m/>
    <m/>
    <m/>
    <m/>
    <m/>
    <m/>
    <s v="Adult Men"/>
    <m/>
    <b v="1"/>
    <m/>
    <m/>
    <s v="تقع المسؤلية الأكبر على عاتقهم"/>
    <s v="Exercise Speaking to a family member Prayer"/>
    <b v="1"/>
    <m/>
    <b v="1"/>
    <b v="1"/>
    <m/>
    <m/>
    <m/>
    <m/>
    <m/>
    <m/>
    <m/>
    <s v="Security"/>
    <m/>
    <b v="1"/>
    <m/>
    <m/>
    <m/>
    <m/>
    <m/>
    <m/>
    <m/>
    <x v="1"/>
    <m/>
    <s v="Do not know"/>
    <m/>
    <m/>
    <m/>
    <m/>
    <m/>
    <m/>
    <b v="1"/>
    <m/>
    <x v="0"/>
    <s v="Do not know"/>
    <m/>
    <m/>
    <m/>
    <m/>
    <m/>
    <m/>
    <b v="1"/>
    <m/>
    <m/>
    <x v="1"/>
    <m/>
    <s v="School dropout Kidnapping Neglect Desire to join armed groups Psychological stress Physical or psychological disabilities due to the war Being orphaned or losing care"/>
    <b v="1"/>
    <m/>
    <b v="1"/>
    <b v="1"/>
    <m/>
    <m/>
    <m/>
    <m/>
    <b v="1"/>
    <m/>
    <b v="1"/>
    <m/>
    <b v="1"/>
    <b v="1"/>
    <m/>
    <m/>
    <m/>
    <m/>
    <m/>
    <s v="Parents"/>
    <m/>
    <m/>
    <m/>
    <m/>
    <b v="1"/>
    <m/>
    <m/>
    <m/>
    <m/>
    <m/>
    <m/>
    <m/>
    <m/>
    <m/>
    <s v="Sport activity Quraan"/>
    <b v="1"/>
    <b v="1"/>
    <m/>
    <m/>
    <m/>
    <m/>
    <m/>
    <m/>
    <m/>
    <s v="Children separated from their parents Children living on the street"/>
    <b v="1"/>
    <b v="1"/>
    <m/>
    <m/>
    <m/>
    <m/>
    <m/>
    <x v="0"/>
    <x v="0"/>
    <x v="0"/>
    <m/>
    <m/>
    <m/>
    <m/>
    <m/>
    <m/>
    <m/>
    <m/>
    <m/>
    <m/>
    <x v="0"/>
    <m/>
    <m/>
    <x v="0"/>
    <m/>
    <m/>
    <x v="0"/>
    <m/>
    <s v="uuid:6cc22bee-d4ee-4815-9f9a-fd875de4a610"/>
    <n v="73108203"/>
    <s v="6cc22bee-d4ee-4815-9f9a-fd875de4a610"/>
    <d v="2021-01-20T13:09:22"/>
    <n v="83"/>
    <m/>
    <n v="-1"/>
    <m/>
    <m/>
    <s v="202101191358"/>
    <n v="1475"/>
    <s v="nsenumerator"/>
    <n v="569832"/>
  </r>
  <r>
    <s v="2021-01-20T13:19:26.087+03:00"/>
    <s v="2021-01-20T13:42:39.102+03:00"/>
    <m/>
    <s v="خلود عساف"/>
    <s v="MRFS"/>
    <m/>
    <d v="2021-01-20T00:00:00"/>
    <x v="3"/>
    <x v="2"/>
    <x v="0"/>
    <n v="22"/>
    <x v="1"/>
    <x v="0"/>
    <x v="4"/>
    <x v="1"/>
    <x v="1"/>
    <x v="2"/>
    <x v="2"/>
    <x v="1"/>
    <m/>
    <m/>
    <m/>
    <m/>
    <m/>
    <m/>
    <m/>
    <m/>
    <n v="7"/>
    <n v="1"/>
    <m/>
    <n v="0"/>
    <x v="0"/>
    <x v="22"/>
    <n v="-1000"/>
    <m/>
    <s v="عن طريق مساعدة من قبل الأخ"/>
    <s v="Hospital"/>
    <b v="1"/>
    <m/>
    <m/>
    <m/>
    <m/>
    <m/>
    <m/>
    <m/>
    <n v="999"/>
    <x v="3"/>
    <m/>
    <x v="0"/>
    <s v="Do not know"/>
    <s v="Inaccessible due to cost"/>
    <m/>
    <m/>
    <m/>
    <b v="1"/>
    <m/>
    <m/>
    <m/>
    <m/>
    <m/>
    <m/>
    <m/>
    <x v="2"/>
    <x v="1"/>
    <m/>
    <x v="1"/>
    <m/>
    <x v="2"/>
    <x v="1"/>
    <m/>
    <x v="1"/>
    <x v="2"/>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
    <b v="1"/>
    <m/>
    <m/>
    <m/>
    <m/>
    <m/>
    <m/>
    <x v="0"/>
    <m/>
    <x v="3"/>
    <m/>
    <m/>
    <m/>
    <m/>
    <m/>
    <m/>
    <m/>
    <x v="1"/>
    <x v="1"/>
    <x v="1"/>
    <m/>
    <m/>
    <m/>
    <s v="0"/>
    <x v="0"/>
    <x v="3"/>
    <x v="2"/>
    <x v="2"/>
    <x v="3"/>
    <m/>
    <m/>
    <m/>
    <m/>
    <m/>
    <m/>
    <m/>
    <m/>
    <m/>
    <x v="3"/>
    <x v="0"/>
    <s v="Econimic"/>
    <m/>
    <m/>
    <m/>
    <m/>
    <b v="1"/>
    <m/>
    <m/>
    <m/>
    <m/>
    <m/>
    <m/>
    <m/>
    <m/>
    <m/>
    <m/>
    <m/>
    <m/>
    <m/>
    <s v="Adult Men"/>
    <m/>
    <b v="1"/>
    <m/>
    <m/>
    <s v="تقع على عاتقهم المسؤلية الأكبر"/>
    <s v="Prayer"/>
    <m/>
    <m/>
    <m/>
    <b v="1"/>
    <m/>
    <m/>
    <m/>
    <m/>
    <m/>
    <m/>
    <m/>
    <s v="Do not know"/>
    <m/>
    <m/>
    <m/>
    <m/>
    <m/>
    <m/>
    <b v="1"/>
    <m/>
    <m/>
    <x v="1"/>
    <m/>
    <s v="All services are accessible"/>
    <m/>
    <m/>
    <m/>
    <m/>
    <m/>
    <b v="1"/>
    <m/>
    <m/>
    <x v="0"/>
    <s v="All services are accessible"/>
    <m/>
    <m/>
    <m/>
    <m/>
    <m/>
    <b v="1"/>
    <m/>
    <m/>
    <m/>
    <x v="1"/>
    <m/>
    <s v="Kidnapping Sexual abuse Desire to join armed groups"/>
    <b v="1"/>
    <m/>
    <b v="1"/>
    <m/>
    <m/>
    <m/>
    <m/>
    <m/>
    <m/>
    <b v="1"/>
    <m/>
    <m/>
    <m/>
    <m/>
    <m/>
    <m/>
    <m/>
    <m/>
    <m/>
    <s v="School teachers Parents"/>
    <m/>
    <m/>
    <m/>
    <b v="1"/>
    <b v="1"/>
    <m/>
    <m/>
    <m/>
    <m/>
    <m/>
    <m/>
    <m/>
    <m/>
    <m/>
    <s v="Awareness / educational activities / psychosocial support Quraan"/>
    <m/>
    <b v="1"/>
    <m/>
    <m/>
    <b v="1"/>
    <m/>
    <m/>
    <m/>
    <m/>
    <s v="I don't know"/>
    <m/>
    <m/>
    <m/>
    <m/>
    <m/>
    <m/>
    <b v="1"/>
    <x v="0"/>
    <x v="0"/>
    <x v="0"/>
    <m/>
    <m/>
    <m/>
    <m/>
    <m/>
    <m/>
    <m/>
    <m/>
    <m/>
    <m/>
    <x v="0"/>
    <m/>
    <m/>
    <x v="0"/>
    <m/>
    <m/>
    <x v="0"/>
    <m/>
    <s v="uuid:91695a87-6e27-4a75-a580-84d948329d0a"/>
    <n v="73108204"/>
    <s v="91695a87-6e27-4a75-a580-84d948329d0a"/>
    <d v="2021-01-20T13:09:23"/>
    <n v="84"/>
    <m/>
    <n v="-1"/>
    <m/>
    <m/>
    <s v="202101191358"/>
    <n v="1393"/>
    <s v="nsenumerator"/>
    <n v="569832"/>
  </r>
  <r>
    <s v="2021-01-20T13:48:31.650+03:00"/>
    <s v="2021-01-20T14:14:36.439+03:00"/>
    <m/>
    <s v="خلود عساف"/>
    <s v="MRFS"/>
    <m/>
    <d v="2021-01-20T00:00:00"/>
    <x v="3"/>
    <x v="2"/>
    <x v="0"/>
    <n v="35"/>
    <x v="0"/>
    <x v="0"/>
    <x v="5"/>
    <x v="1"/>
    <x v="1"/>
    <x v="2"/>
    <x v="1"/>
    <x v="0"/>
    <n v="0"/>
    <n v="0"/>
    <n v="1"/>
    <s v="1"/>
    <n v="2"/>
    <s v="3"/>
    <n v="0"/>
    <n v="3"/>
    <n v="5"/>
    <n v="2"/>
    <n v="0"/>
    <n v="1"/>
    <x v="8"/>
    <x v="10"/>
    <n v="-500"/>
    <s v="عمل حر"/>
    <m/>
    <s v="Primary health care facility"/>
    <m/>
    <b v="1"/>
    <m/>
    <m/>
    <m/>
    <m/>
    <m/>
    <m/>
    <n v="15"/>
    <x v="0"/>
    <m/>
    <x v="0"/>
    <s v="Do not know"/>
    <s v="Inaccessible due to cost"/>
    <m/>
    <m/>
    <m/>
    <b v="1"/>
    <m/>
    <m/>
    <m/>
    <m/>
    <m/>
    <m/>
    <m/>
    <x v="2"/>
    <x v="1"/>
    <m/>
    <x v="1"/>
    <m/>
    <x v="2"/>
    <x v="1"/>
    <m/>
    <x v="1"/>
    <x v="1"/>
    <s v="Inaccessible due to cost"/>
    <m/>
    <m/>
    <m/>
    <b v="1"/>
    <m/>
    <m/>
    <m/>
    <m/>
    <m/>
    <m/>
    <s v="Non communicable diseases (NCD) drugs (chronic, cardiac, diabetes, hyper-tension, asthma)"/>
    <b v="1"/>
    <m/>
    <m/>
    <m/>
    <m/>
    <m/>
    <m/>
    <m/>
    <x v="0"/>
    <m/>
    <m/>
    <m/>
    <m/>
    <m/>
    <m/>
    <m/>
    <m/>
    <m/>
    <s v="Public primary health care facility At private primary health care centre/hospital Hospital for normal delivery"/>
    <m/>
    <m/>
    <m/>
    <b v="1"/>
    <b v="1"/>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2"/>
    <s v="Should be gradual"/>
    <s v="High food prices/no money to buy"/>
    <m/>
    <b v="1"/>
    <m/>
    <m/>
    <m/>
    <m/>
    <m/>
    <m/>
    <x v="0"/>
    <m/>
    <x v="3"/>
    <m/>
    <m/>
    <m/>
    <m/>
    <m/>
    <m/>
    <m/>
    <x v="0"/>
    <x v="2"/>
    <x v="1"/>
    <m/>
    <m/>
    <s v="0"/>
    <s v="0"/>
    <x v="2"/>
    <x v="1"/>
    <x v="1"/>
    <x v="3"/>
    <x v="3"/>
    <m/>
    <m/>
    <m/>
    <m/>
    <m/>
    <m/>
    <m/>
    <m/>
    <m/>
    <x v="3"/>
    <x v="0"/>
    <s v="Problems sleeping Hopelessness Sadness moodwings Fear"/>
    <b v="1"/>
    <m/>
    <b v="1"/>
    <b v="1"/>
    <m/>
    <m/>
    <m/>
    <m/>
    <b v="1"/>
    <b v="1"/>
    <m/>
    <m/>
    <m/>
    <m/>
    <m/>
    <m/>
    <m/>
    <m/>
    <s v="Children"/>
    <m/>
    <m/>
    <b v="1"/>
    <m/>
    <s v="بسبب قسوة المعاملة من قبل الأب"/>
    <s v="Speaking to a family member"/>
    <b v="1"/>
    <m/>
    <m/>
    <m/>
    <m/>
    <m/>
    <m/>
    <m/>
    <m/>
    <m/>
    <m/>
    <s v="Do not know"/>
    <m/>
    <m/>
    <m/>
    <m/>
    <m/>
    <m/>
    <b v="1"/>
    <m/>
    <m/>
    <x v="1"/>
    <m/>
    <s v="All services are accessible"/>
    <m/>
    <m/>
    <m/>
    <m/>
    <m/>
    <b v="1"/>
    <m/>
    <m/>
    <x v="0"/>
    <s v="All services are accessible"/>
    <m/>
    <m/>
    <m/>
    <m/>
    <m/>
    <b v="1"/>
    <m/>
    <m/>
    <m/>
    <x v="1"/>
    <m/>
    <s v="Kidnapping Physical abuse Psychological stress"/>
    <b v="1"/>
    <m/>
    <m/>
    <m/>
    <m/>
    <m/>
    <m/>
    <b v="1"/>
    <m/>
    <m/>
    <m/>
    <m/>
    <m/>
    <b v="1"/>
    <m/>
    <m/>
    <m/>
    <m/>
    <m/>
    <s v="Community/social workers Relatives"/>
    <m/>
    <m/>
    <m/>
    <m/>
    <m/>
    <b v="1"/>
    <m/>
    <b v="1"/>
    <m/>
    <m/>
    <m/>
    <m/>
    <m/>
    <m/>
    <s v="Awareness / educational activities / psychosocial support Quraan"/>
    <m/>
    <b v="1"/>
    <m/>
    <m/>
    <b v="1"/>
    <m/>
    <m/>
    <m/>
    <m/>
    <s v="Children separated from their parents"/>
    <b v="1"/>
    <m/>
    <m/>
    <m/>
    <m/>
    <m/>
    <m/>
    <x v="1"/>
    <x v="0"/>
    <x v="5"/>
    <m/>
    <m/>
    <b v="1"/>
    <m/>
    <m/>
    <m/>
    <m/>
    <m/>
    <m/>
    <m/>
    <x v="1"/>
    <m/>
    <m/>
    <x v="0"/>
    <m/>
    <m/>
    <x v="2"/>
    <m/>
    <s v="uuid:bac5fdef-91d4-45d3-bc33-3438e5e74690"/>
    <n v="73108207"/>
    <s v="bac5fdef-91d4-45d3-bc33-3438e5e74690"/>
    <d v="2021-01-20T13:09:23"/>
    <n v="85"/>
    <m/>
    <n v="-1"/>
    <m/>
    <m/>
    <s v="202101191358"/>
    <n v="1565"/>
    <s v="nsenumerator"/>
    <n v="569832"/>
  </r>
  <r>
    <s v="2021-01-20T14:23:13.316+03:00"/>
    <s v="2021-01-20T14:42:29.137+03:00"/>
    <m/>
    <s v="خلود عساف"/>
    <s v="MRFS"/>
    <m/>
    <d v="2021-01-20T00:00:00"/>
    <x v="3"/>
    <x v="2"/>
    <x v="0"/>
    <n v="33"/>
    <x v="0"/>
    <x v="0"/>
    <x v="0"/>
    <x v="1"/>
    <x v="1"/>
    <x v="2"/>
    <x v="0"/>
    <x v="0"/>
    <n v="0"/>
    <n v="1"/>
    <n v="1"/>
    <s v="2"/>
    <n v="0"/>
    <s v="2"/>
    <n v="0"/>
    <n v="2"/>
    <n v="4"/>
    <n v="0"/>
    <n v="0"/>
    <n v="1"/>
    <x v="13"/>
    <x v="8"/>
    <n v="0"/>
    <s v="عمل (موظف)"/>
    <m/>
    <s v="Hospital Primary health care facility"/>
    <b v="1"/>
    <b v="1"/>
    <m/>
    <m/>
    <m/>
    <m/>
    <m/>
    <m/>
    <n v="20"/>
    <x v="0"/>
    <m/>
    <x v="3"/>
    <s v="عيادة سنية مجانية وعينية وعصبية"/>
    <s v="Inaccessible due to cost Inaccessible due to transport or other logistical reason"/>
    <m/>
    <m/>
    <m/>
    <b v="1"/>
    <m/>
    <b v="1"/>
    <m/>
    <m/>
    <m/>
    <m/>
    <m/>
    <x v="2"/>
    <x v="1"/>
    <m/>
    <x v="1"/>
    <m/>
    <x v="2"/>
    <x v="1"/>
    <m/>
    <x v="1"/>
    <x v="2"/>
    <m/>
    <m/>
    <m/>
    <m/>
    <m/>
    <m/>
    <m/>
    <m/>
    <m/>
    <m/>
    <m/>
    <s v="Non communicable diseases (NCD) drugs (chronic, cardiac, diabetes, hyper-tension, asthma)"/>
    <b v="1"/>
    <m/>
    <m/>
    <m/>
    <m/>
    <m/>
    <m/>
    <m/>
    <x v="0"/>
    <m/>
    <m/>
    <m/>
    <m/>
    <m/>
    <m/>
    <m/>
    <m/>
    <m/>
    <s v="Public primary health care facility At private primary health care centre/hospital Hospital for normal delivery"/>
    <m/>
    <m/>
    <m/>
    <b v="1"/>
    <b v="1"/>
    <b v="1"/>
    <m/>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No barriers, satisfied with food available"/>
    <b v="1"/>
    <m/>
    <m/>
    <m/>
    <m/>
    <m/>
    <m/>
    <m/>
    <x v="0"/>
    <m/>
    <x v="3"/>
    <m/>
    <m/>
    <m/>
    <m/>
    <m/>
    <m/>
    <m/>
    <x v="0"/>
    <x v="2"/>
    <x v="1"/>
    <m/>
    <m/>
    <s v="1"/>
    <s v="0"/>
    <x v="0"/>
    <x v="2"/>
    <x v="0"/>
    <x v="1"/>
    <x v="1"/>
    <m/>
    <m/>
    <m/>
    <m/>
    <m/>
    <m/>
    <m/>
    <m/>
    <m/>
    <x v="1"/>
    <x v="0"/>
    <s v="No problems"/>
    <m/>
    <m/>
    <m/>
    <m/>
    <m/>
    <m/>
    <m/>
    <m/>
    <m/>
    <m/>
    <m/>
    <m/>
    <m/>
    <m/>
    <m/>
    <b v="1"/>
    <m/>
    <m/>
    <m/>
    <m/>
    <m/>
    <m/>
    <m/>
    <m/>
    <m/>
    <m/>
    <m/>
    <m/>
    <m/>
    <m/>
    <m/>
    <m/>
    <m/>
    <m/>
    <m/>
    <m/>
    <s v="No obstacles"/>
    <m/>
    <m/>
    <m/>
    <m/>
    <m/>
    <m/>
    <m/>
    <b v="1"/>
    <m/>
    <x v="1"/>
    <m/>
    <s v="All services are accessible"/>
    <m/>
    <m/>
    <m/>
    <m/>
    <m/>
    <b v="1"/>
    <m/>
    <m/>
    <x v="0"/>
    <s v="All services are accessible"/>
    <m/>
    <m/>
    <m/>
    <m/>
    <m/>
    <b v="1"/>
    <m/>
    <m/>
    <m/>
    <x v="1"/>
    <m/>
    <s v="Hired by armed groups School dropout Desire to join armed groups Neglect Psychological stress"/>
    <m/>
    <b v="1"/>
    <b v="1"/>
    <b v="1"/>
    <m/>
    <m/>
    <m/>
    <m/>
    <b v="1"/>
    <m/>
    <m/>
    <m/>
    <m/>
    <b v="1"/>
    <m/>
    <m/>
    <m/>
    <m/>
    <m/>
    <s v="School teachers Parents Community/social workers"/>
    <m/>
    <m/>
    <m/>
    <b v="1"/>
    <b v="1"/>
    <m/>
    <m/>
    <b v="1"/>
    <m/>
    <m/>
    <m/>
    <m/>
    <m/>
    <m/>
    <s v="Sport activity Quraan Awareness / educational activities / psychosocial support"/>
    <b v="1"/>
    <b v="1"/>
    <m/>
    <m/>
    <b v="1"/>
    <m/>
    <m/>
    <m/>
    <m/>
    <s v="I don't know"/>
    <m/>
    <m/>
    <m/>
    <m/>
    <m/>
    <m/>
    <b v="1"/>
    <x v="1"/>
    <x v="0"/>
    <x v="5"/>
    <m/>
    <m/>
    <b v="1"/>
    <m/>
    <m/>
    <m/>
    <m/>
    <m/>
    <m/>
    <m/>
    <x v="1"/>
    <m/>
    <m/>
    <x v="0"/>
    <m/>
    <m/>
    <x v="2"/>
    <m/>
    <s v="uuid:0317f90c-ddf8-4863-bd2e-2b1086f20e7e"/>
    <n v="73108208"/>
    <s v="0317f90c-ddf8-4863-bd2e-2b1086f20e7e"/>
    <d v="2021-01-20T13:09:24"/>
    <n v="86"/>
    <m/>
    <n v="-1"/>
    <m/>
    <m/>
    <s v="202101191358"/>
    <n v="1156"/>
    <s v="nsenumerator"/>
    <n v="569832"/>
  </r>
  <r>
    <s v="2021-01-20T10:13:27.637+02:00"/>
    <s v="2021-01-20T10:36:29.205+02:00"/>
    <m/>
    <s v="Ahmad Albarri"/>
    <s v="MRFS Partner"/>
    <s v="Ida"/>
    <d v="2021-01-20T00:00:00"/>
    <x v="4"/>
    <x v="2"/>
    <x v="0"/>
    <n v="37"/>
    <x v="0"/>
    <x v="1"/>
    <x v="0"/>
    <x v="0"/>
    <x v="40"/>
    <x v="2"/>
    <x v="0"/>
    <x v="0"/>
    <n v="0"/>
    <n v="1"/>
    <n v="2"/>
    <s v="3"/>
    <n v="2"/>
    <s v="5"/>
    <n v="0"/>
    <n v="5"/>
    <n v="7"/>
    <n v="1"/>
    <n v="0"/>
    <n v="1"/>
    <x v="8"/>
    <x v="16"/>
    <n v="-1050"/>
    <s v="العمل"/>
    <m/>
    <s v="Primary health care facility"/>
    <m/>
    <b v="1"/>
    <m/>
    <m/>
    <m/>
    <m/>
    <m/>
    <m/>
    <n v="20"/>
    <x v="0"/>
    <m/>
    <x v="3"/>
    <s v="عيادات الأسنان"/>
    <s v="Inaccessible due to cost"/>
    <m/>
    <m/>
    <m/>
    <b v="1"/>
    <m/>
    <m/>
    <m/>
    <m/>
    <m/>
    <m/>
    <m/>
    <x v="2"/>
    <x v="1"/>
    <m/>
    <x v="1"/>
    <m/>
    <x v="0"/>
    <x v="0"/>
    <s v="Did not identify the diseas"/>
    <x v="0"/>
    <x v="0"/>
    <m/>
    <m/>
    <m/>
    <m/>
    <m/>
    <m/>
    <m/>
    <m/>
    <m/>
    <m/>
    <m/>
    <s v="Drugs are mostly available"/>
    <m/>
    <m/>
    <m/>
    <m/>
    <m/>
    <m/>
    <b v="1"/>
    <m/>
    <x v="3"/>
    <m/>
    <m/>
    <m/>
    <m/>
    <m/>
    <m/>
    <m/>
    <m/>
    <m/>
    <s v="Hospital for surgery/ C-section Hospital for normal delivery"/>
    <m/>
    <m/>
    <m/>
    <m/>
    <m/>
    <b v="1"/>
    <b v="1"/>
    <m/>
    <m/>
    <m/>
    <m/>
    <x v="1"/>
    <m/>
    <m/>
    <m/>
    <m/>
    <m/>
    <m/>
    <m/>
    <m/>
    <m/>
    <m/>
    <m/>
    <x v="2"/>
    <x v="0"/>
    <x v="0"/>
    <m/>
    <m/>
    <m/>
    <m/>
    <m/>
    <m/>
    <m/>
    <m/>
    <m/>
    <m/>
    <m/>
    <m/>
    <m/>
    <x v="1"/>
    <x v="1"/>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1"/>
    <m/>
    <m/>
    <s v="1"/>
    <s v="0"/>
    <x v="0"/>
    <x v="2"/>
    <x v="0"/>
    <x v="1"/>
    <x v="1"/>
    <m/>
    <m/>
    <m/>
    <m/>
    <m/>
    <m/>
    <m/>
    <m/>
    <m/>
    <x v="1"/>
    <x v="0"/>
    <s v="No problems"/>
    <m/>
    <m/>
    <m/>
    <m/>
    <m/>
    <m/>
    <m/>
    <m/>
    <m/>
    <m/>
    <m/>
    <m/>
    <m/>
    <m/>
    <m/>
    <b v="1"/>
    <m/>
    <m/>
    <m/>
    <m/>
    <m/>
    <m/>
    <m/>
    <m/>
    <m/>
    <m/>
    <m/>
    <m/>
    <m/>
    <m/>
    <m/>
    <m/>
    <m/>
    <m/>
    <m/>
    <m/>
    <s v="Do not know"/>
    <m/>
    <m/>
    <m/>
    <m/>
    <m/>
    <m/>
    <b v="1"/>
    <m/>
    <m/>
    <x v="1"/>
    <m/>
    <s v="All services are accessible"/>
    <m/>
    <m/>
    <m/>
    <m/>
    <m/>
    <b v="1"/>
    <m/>
    <m/>
    <x v="0"/>
    <s v="All services are accessible"/>
    <m/>
    <m/>
    <m/>
    <m/>
    <m/>
    <b v="1"/>
    <m/>
    <m/>
    <m/>
    <x v="1"/>
    <m/>
    <s v="Do not know"/>
    <m/>
    <m/>
    <m/>
    <m/>
    <m/>
    <m/>
    <m/>
    <m/>
    <m/>
    <m/>
    <m/>
    <m/>
    <m/>
    <m/>
    <m/>
    <m/>
    <b v="1"/>
    <m/>
    <m/>
    <s v="Parents"/>
    <m/>
    <m/>
    <m/>
    <m/>
    <b v="1"/>
    <m/>
    <m/>
    <m/>
    <m/>
    <m/>
    <m/>
    <m/>
    <m/>
    <m/>
    <s v="Sport activity Quraan Awareness / educational activities / psychosocial support Entertainement activities"/>
    <b v="1"/>
    <b v="1"/>
    <m/>
    <m/>
    <b v="1"/>
    <b v="1"/>
    <m/>
    <m/>
    <m/>
    <s v="I don't know"/>
    <m/>
    <m/>
    <m/>
    <m/>
    <m/>
    <m/>
    <b v="1"/>
    <x v="1"/>
    <x v="0"/>
    <x v="14"/>
    <m/>
    <m/>
    <m/>
    <m/>
    <m/>
    <b v="1"/>
    <m/>
    <m/>
    <m/>
    <m/>
    <x v="1"/>
    <m/>
    <m/>
    <x v="0"/>
    <m/>
    <m/>
    <x v="2"/>
    <m/>
    <s v="uuid:f2c45ba4-7879-48f4-ab81-07d9cf640ada"/>
    <n v="73108411"/>
    <s v="f2c45ba4-7879-48f4-ab81-07d9cf640ada"/>
    <d v="2021-01-20T13:13:54"/>
    <n v="87"/>
    <m/>
    <n v="-1"/>
    <m/>
    <m/>
    <s v="202101191358"/>
    <n v="1382"/>
    <s v="nsenumerator"/>
    <n v="569832"/>
  </r>
  <r>
    <s v="2021-01-20T10:42:20.180+02:00"/>
    <s v="2021-01-20T14:04:59.455+02:00"/>
    <s v="0"/>
    <s v="Ahmad Albarri"/>
    <s v="MRFS Partner"/>
    <s v="Ida"/>
    <d v="2021-01-20T00:00:00"/>
    <x v="4"/>
    <x v="2"/>
    <x v="0"/>
    <n v="60"/>
    <x v="2"/>
    <x v="1"/>
    <x v="0"/>
    <x v="0"/>
    <x v="5"/>
    <x v="0"/>
    <x v="2"/>
    <x v="0"/>
    <n v="1"/>
    <n v="0"/>
    <n v="1"/>
    <s v="1"/>
    <n v="4"/>
    <s v="6"/>
    <n v="0"/>
    <n v="6"/>
    <n v="8"/>
    <n v="2"/>
    <n v="1"/>
    <n v="0"/>
    <x v="8"/>
    <x v="22"/>
    <n v="-1500"/>
    <m/>
    <s v="NGO support (including food buskets)"/>
    <s v="Primary health care facility Emergency services-ambulance"/>
    <m/>
    <b v="1"/>
    <m/>
    <b v="1"/>
    <m/>
    <m/>
    <m/>
    <m/>
    <n v="30"/>
    <x v="0"/>
    <m/>
    <x v="0"/>
    <s v="عيادات الجلدية"/>
    <s v="Inaccessible due to cost"/>
    <m/>
    <m/>
    <m/>
    <b v="1"/>
    <m/>
    <m/>
    <m/>
    <m/>
    <m/>
    <m/>
    <m/>
    <x v="0"/>
    <x v="0"/>
    <s v="التعريف عن بعض المعلومات الصحية"/>
    <x v="2"/>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0"/>
    <m/>
    <m/>
    <m/>
    <m/>
    <m/>
    <m/>
    <m/>
    <m/>
    <m/>
    <m/>
    <m/>
    <x v="2"/>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0"/>
    <m/>
    <m/>
    <s v="0"/>
    <s v="1"/>
    <x v="0"/>
    <x v="2"/>
    <x v="0"/>
    <x v="1"/>
    <x v="1"/>
    <m/>
    <m/>
    <m/>
    <m/>
    <m/>
    <m/>
    <m/>
    <m/>
    <m/>
    <x v="1"/>
    <x v="0"/>
    <s v="No problems"/>
    <m/>
    <m/>
    <m/>
    <m/>
    <m/>
    <m/>
    <m/>
    <m/>
    <m/>
    <m/>
    <m/>
    <m/>
    <m/>
    <m/>
    <m/>
    <b v="1"/>
    <m/>
    <m/>
    <m/>
    <m/>
    <m/>
    <m/>
    <m/>
    <m/>
    <m/>
    <m/>
    <m/>
    <m/>
    <m/>
    <m/>
    <m/>
    <m/>
    <m/>
    <m/>
    <m/>
    <m/>
    <s v="Lack of awareness of the services Availability"/>
    <m/>
    <m/>
    <m/>
    <b v="1"/>
    <b v="1"/>
    <m/>
    <m/>
    <m/>
    <m/>
    <x v="1"/>
    <m/>
    <s v="All services are accessible"/>
    <m/>
    <m/>
    <m/>
    <m/>
    <m/>
    <b v="1"/>
    <m/>
    <m/>
    <x v="0"/>
    <s v="All services are accessible"/>
    <m/>
    <m/>
    <m/>
    <m/>
    <m/>
    <b v="1"/>
    <m/>
    <m/>
    <m/>
    <x v="1"/>
    <m/>
    <s v="School dropout Being orphaned or losing care Psychological stress"/>
    <m/>
    <m/>
    <m/>
    <b v="1"/>
    <m/>
    <m/>
    <m/>
    <m/>
    <m/>
    <m/>
    <b v="1"/>
    <m/>
    <m/>
    <b v="1"/>
    <m/>
    <m/>
    <m/>
    <m/>
    <m/>
    <s v="Relatives Parents"/>
    <m/>
    <m/>
    <m/>
    <m/>
    <b v="1"/>
    <b v="1"/>
    <m/>
    <m/>
    <m/>
    <m/>
    <m/>
    <m/>
    <m/>
    <m/>
    <s v="Sport activity Quraan Entertainement activities"/>
    <b v="1"/>
    <b v="1"/>
    <m/>
    <m/>
    <m/>
    <b v="1"/>
    <m/>
    <m/>
    <m/>
    <s v="I don't know"/>
    <m/>
    <m/>
    <m/>
    <m/>
    <m/>
    <m/>
    <b v="1"/>
    <x v="1"/>
    <x v="0"/>
    <x v="14"/>
    <m/>
    <m/>
    <m/>
    <m/>
    <m/>
    <b v="1"/>
    <m/>
    <m/>
    <m/>
    <m/>
    <x v="1"/>
    <m/>
    <m/>
    <x v="0"/>
    <m/>
    <m/>
    <x v="2"/>
    <m/>
    <s v="uuid:434be69d-c809-4bde-b925-b27e4b9b4379"/>
    <n v="73108413"/>
    <s v="434be69d-c809-4bde-b925-b27e4b9b4379"/>
    <d v="2021-01-20T13:13:55"/>
    <n v="88"/>
    <m/>
    <n v="-1"/>
    <m/>
    <m/>
    <s v="202101191358"/>
    <n v="12159"/>
    <s v="nsenumerator"/>
    <n v="569832"/>
  </r>
  <r>
    <s v="2021-01-20T11:17:21.265+02:00"/>
    <s v="2021-01-20T14:02:56.449+02:00"/>
    <s v="0"/>
    <s v="Ahmad Albarri"/>
    <s v="MRFS Partner"/>
    <s v="Ida"/>
    <d v="2021-01-20T00:00:00"/>
    <x v="4"/>
    <x v="2"/>
    <x v="0"/>
    <n v="47"/>
    <x v="0"/>
    <x v="0"/>
    <x v="0"/>
    <x v="0"/>
    <x v="40"/>
    <x v="2"/>
    <x v="2"/>
    <x v="0"/>
    <n v="0"/>
    <n v="0"/>
    <n v="0"/>
    <s v="0"/>
    <n v="2"/>
    <s v="2"/>
    <n v="1"/>
    <n v="3"/>
    <n v="8"/>
    <n v="1"/>
    <n v="0"/>
    <n v="1"/>
    <x v="0"/>
    <x v="1"/>
    <n v="-850"/>
    <s v="عمل يومي"/>
    <m/>
    <s v="Primary health care facility"/>
    <m/>
    <b v="1"/>
    <m/>
    <m/>
    <m/>
    <m/>
    <m/>
    <m/>
    <n v="20"/>
    <x v="0"/>
    <m/>
    <x v="0"/>
    <s v="Do not know"/>
    <s v="Some types of medicines are not available in the market Inaccessible due to cost Inaccessible due to transport or other logistical reason"/>
    <b v="1"/>
    <m/>
    <m/>
    <b v="1"/>
    <m/>
    <b v="1"/>
    <m/>
    <m/>
    <m/>
    <m/>
    <m/>
    <x v="0"/>
    <x v="0"/>
    <s v="زيادة الوعي"/>
    <x v="2"/>
    <m/>
    <x v="3"/>
    <x v="0"/>
    <m/>
    <x v="0"/>
    <x v="0"/>
    <m/>
    <m/>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2"/>
    <x v="0"/>
    <x v="0"/>
    <m/>
    <m/>
    <m/>
    <m/>
    <m/>
    <m/>
    <m/>
    <m/>
    <m/>
    <m/>
    <m/>
    <m/>
    <m/>
    <x v="1"/>
    <x v="1"/>
    <m/>
    <m/>
    <m/>
    <m/>
    <m/>
    <m/>
    <m/>
    <m/>
    <m/>
    <m/>
    <m/>
    <m/>
    <m/>
    <x v="1"/>
    <x v="0"/>
    <m/>
    <s v="High food prices/no money to buy"/>
    <m/>
    <b v="1"/>
    <m/>
    <m/>
    <m/>
    <m/>
    <m/>
    <m/>
    <x v="0"/>
    <m/>
    <x v="0"/>
    <s v="High food prices/no money to buy"/>
    <b v="1"/>
    <m/>
    <m/>
    <m/>
    <m/>
    <m/>
    <x v="1"/>
    <x v="1"/>
    <x v="1"/>
    <m/>
    <m/>
    <s v="0"/>
    <s v="0"/>
    <x v="2"/>
    <x v="1"/>
    <x v="1"/>
    <x v="4"/>
    <x v="3"/>
    <m/>
    <m/>
    <m/>
    <m/>
    <m/>
    <m/>
    <m/>
    <m/>
    <m/>
    <x v="3"/>
    <x v="0"/>
    <s v="Anger Inability to carry out work or daily tasks"/>
    <m/>
    <b v="1"/>
    <m/>
    <m/>
    <m/>
    <m/>
    <m/>
    <m/>
    <m/>
    <m/>
    <m/>
    <b v="1"/>
    <m/>
    <m/>
    <m/>
    <m/>
    <m/>
    <m/>
    <s v="Adult Men Elderly"/>
    <m/>
    <b v="1"/>
    <m/>
    <b v="1"/>
    <s v="بسبب الضغط والأوضاع الراهنة"/>
    <s v="Speaking to a family member Speaking to a friend Smoking"/>
    <b v="1"/>
    <b v="1"/>
    <m/>
    <m/>
    <m/>
    <m/>
    <b v="1"/>
    <m/>
    <m/>
    <m/>
    <m/>
    <s v="Do not know"/>
    <m/>
    <m/>
    <m/>
    <m/>
    <m/>
    <m/>
    <b v="1"/>
    <m/>
    <m/>
    <x v="2"/>
    <m/>
    <s v="Skills building services Extracurricular activities/women &amp; girls centers Educational services"/>
    <m/>
    <b v="1"/>
    <b v="1"/>
    <b v="1"/>
    <m/>
    <m/>
    <m/>
    <m/>
    <x v="5"/>
    <s v="Health services Educational services Skills building services Extracurricular activities/women &amp; girls centers"/>
    <b v="1"/>
    <b v="1"/>
    <b v="1"/>
    <b v="1"/>
    <m/>
    <m/>
    <m/>
    <m/>
    <s v="due to cultural factors / Father or husband does not allow them"/>
    <x v="1"/>
    <m/>
    <s v="School dropout Being orphaned or losing care Neglect"/>
    <m/>
    <m/>
    <m/>
    <b v="1"/>
    <m/>
    <m/>
    <m/>
    <m/>
    <b v="1"/>
    <m/>
    <b v="1"/>
    <m/>
    <m/>
    <m/>
    <m/>
    <m/>
    <m/>
    <m/>
    <m/>
    <s v="Parents"/>
    <m/>
    <m/>
    <m/>
    <m/>
    <b v="1"/>
    <m/>
    <m/>
    <m/>
    <m/>
    <m/>
    <m/>
    <m/>
    <m/>
    <m/>
    <s v="Quraan Awareness / educational activities / psychosocial support"/>
    <m/>
    <b v="1"/>
    <m/>
    <m/>
    <b v="1"/>
    <m/>
    <m/>
    <m/>
    <m/>
    <s v="Children separated from their parents Orphans living in the community"/>
    <b v="1"/>
    <m/>
    <b v="1"/>
    <m/>
    <m/>
    <m/>
    <m/>
    <x v="1"/>
    <x v="0"/>
    <x v="14"/>
    <m/>
    <m/>
    <m/>
    <m/>
    <m/>
    <b v="1"/>
    <m/>
    <m/>
    <m/>
    <m/>
    <x v="1"/>
    <m/>
    <m/>
    <x v="2"/>
    <m/>
    <m/>
    <x v="2"/>
    <m/>
    <s v="uuid:a5d332d5-da13-4a5b-9734-94590dda55dd"/>
    <n v="73108415"/>
    <s v="a5d332d5-da13-4a5b-9734-94590dda55dd"/>
    <d v="2021-01-20T13:13:55"/>
    <n v="89"/>
    <m/>
    <n v="-1"/>
    <m/>
    <m/>
    <s v="202101191358"/>
    <n v="9935"/>
    <s v="nsenumerator"/>
    <n v="569832"/>
  </r>
  <r>
    <s v="2021-01-20T12:04:35.493+02:00"/>
    <s v="2021-01-20T12:28:20.824+02:00"/>
    <m/>
    <s v="Ahmad Albarri "/>
    <s v="MRFS Partner"/>
    <s v="Ida"/>
    <d v="2021-01-20T00:00:00"/>
    <x v="4"/>
    <x v="2"/>
    <x v="0"/>
    <n v="38"/>
    <x v="0"/>
    <x v="0"/>
    <x v="0"/>
    <x v="0"/>
    <x v="18"/>
    <x v="0"/>
    <x v="2"/>
    <x v="0"/>
    <n v="1"/>
    <n v="2"/>
    <n v="1"/>
    <s v="3"/>
    <n v="1"/>
    <s v="5"/>
    <n v="0"/>
    <n v="5"/>
    <n v="8"/>
    <n v="1"/>
    <n v="0"/>
    <n v="2"/>
    <x v="0"/>
    <x v="3"/>
    <n v="-500"/>
    <s v="عمل يومي"/>
    <m/>
    <s v="Primary health care facility Emergency services-ambulance"/>
    <m/>
    <b v="1"/>
    <m/>
    <b v="1"/>
    <m/>
    <m/>
    <m/>
    <m/>
    <n v="10"/>
    <x v="0"/>
    <m/>
    <x v="0"/>
    <s v="عيادات الأسنان"/>
    <s v="Some types of medicines are not available in the market Inaccessible due to cost"/>
    <b v="1"/>
    <m/>
    <m/>
    <b v="1"/>
    <m/>
    <m/>
    <m/>
    <m/>
    <m/>
    <m/>
    <m/>
    <x v="0"/>
    <x v="0"/>
    <s v="التوعية عن عدة مواضيع صحية"/>
    <x v="0"/>
    <m/>
    <x v="0"/>
    <x v="0"/>
    <s v="Did not identify the diseas"/>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0"/>
    <m/>
    <m/>
    <m/>
    <m/>
    <m/>
    <m/>
    <m/>
    <m/>
    <m/>
    <m/>
    <m/>
    <x v="2"/>
    <x v="0"/>
    <x v="0"/>
    <m/>
    <s v="Legumes and nuts e.g. hommos, fouls, beans, chick peas, lentils Oil/Fat (oils, fats, butter, ghee etc) Condiments (spices, tea, coffee, sauces etc) or other miscellaneous food"/>
    <m/>
    <b v="1"/>
    <m/>
    <m/>
    <m/>
    <m/>
    <m/>
    <m/>
    <m/>
    <b v="1"/>
    <b v="1"/>
    <x v="4"/>
    <x v="0"/>
    <s v="Legumes and nuts e.g. hommos, fouls, beans, chick peas, lentils Oil/Fat (oils, fats, butter, ghee etc) Condiments (spices, tea, coffee, sauces etc) or other miscellaneous food"/>
    <m/>
    <b v="1"/>
    <m/>
    <m/>
    <m/>
    <m/>
    <m/>
    <m/>
    <m/>
    <b v="1"/>
    <b v="1"/>
    <n v="3"/>
    <x v="2"/>
    <x v="0"/>
    <m/>
    <s v="High food prices/no money to buy"/>
    <m/>
    <b v="1"/>
    <m/>
    <m/>
    <m/>
    <m/>
    <m/>
    <m/>
    <x v="0"/>
    <m/>
    <x v="0"/>
    <s v="High food prices/no money to buy"/>
    <b v="1"/>
    <m/>
    <m/>
    <m/>
    <m/>
    <m/>
    <x v="0"/>
    <x v="0"/>
    <x v="0"/>
    <m/>
    <m/>
    <s v="2"/>
    <s v="1"/>
    <x v="2"/>
    <x v="1"/>
    <x v="1"/>
    <x v="4"/>
    <x v="2"/>
    <s v="Transportation issues"/>
    <m/>
    <m/>
    <b v="1"/>
    <m/>
    <m/>
    <m/>
    <m/>
    <m/>
    <x v="3"/>
    <x v="0"/>
    <s v="No problems"/>
    <m/>
    <m/>
    <m/>
    <m/>
    <m/>
    <m/>
    <m/>
    <m/>
    <m/>
    <m/>
    <m/>
    <m/>
    <m/>
    <m/>
    <m/>
    <b v="1"/>
    <m/>
    <m/>
    <m/>
    <m/>
    <m/>
    <m/>
    <m/>
    <m/>
    <m/>
    <m/>
    <m/>
    <m/>
    <m/>
    <m/>
    <m/>
    <m/>
    <m/>
    <m/>
    <m/>
    <m/>
    <s v="No obstacles"/>
    <m/>
    <m/>
    <m/>
    <m/>
    <m/>
    <m/>
    <m/>
    <b v="1"/>
    <m/>
    <x v="2"/>
    <m/>
    <s v="All services are accessible"/>
    <m/>
    <m/>
    <m/>
    <m/>
    <m/>
    <b v="1"/>
    <m/>
    <m/>
    <x v="0"/>
    <s v="All services are accessible"/>
    <m/>
    <m/>
    <m/>
    <m/>
    <m/>
    <b v="1"/>
    <m/>
    <m/>
    <m/>
    <x v="1"/>
    <m/>
    <s v="Do not know"/>
    <m/>
    <m/>
    <m/>
    <m/>
    <m/>
    <m/>
    <m/>
    <m/>
    <m/>
    <m/>
    <m/>
    <m/>
    <m/>
    <m/>
    <m/>
    <m/>
    <b v="1"/>
    <m/>
    <m/>
    <s v="Community/social workers Parents"/>
    <m/>
    <m/>
    <m/>
    <m/>
    <b v="1"/>
    <m/>
    <m/>
    <b v="1"/>
    <m/>
    <m/>
    <m/>
    <m/>
    <m/>
    <m/>
    <s v="Quraan Painting / re-creational activity Entertainement activities Awareness / educational activities / psychosocial support"/>
    <m/>
    <b v="1"/>
    <m/>
    <b v="1"/>
    <b v="1"/>
    <b v="1"/>
    <m/>
    <m/>
    <m/>
    <s v="Children separated from their parents Orphans living in the community"/>
    <b v="1"/>
    <m/>
    <b v="1"/>
    <m/>
    <m/>
    <m/>
    <m/>
    <x v="1"/>
    <x v="0"/>
    <x v="11"/>
    <m/>
    <m/>
    <m/>
    <m/>
    <m/>
    <m/>
    <m/>
    <m/>
    <b v="1"/>
    <m/>
    <x v="1"/>
    <m/>
    <m/>
    <x v="0"/>
    <m/>
    <m/>
    <x v="2"/>
    <m/>
    <s v="uuid:c5fa89ce-8778-4d87-9163-1f8519ba91a4"/>
    <n v="73108418"/>
    <s v="c5fa89ce-8778-4d87-9163-1f8519ba91a4"/>
    <d v="2021-01-20T13:13:56"/>
    <n v="90"/>
    <m/>
    <n v="-1"/>
    <m/>
    <m/>
    <s v="202101191358"/>
    <n v="1425"/>
    <s v="nsenumerator"/>
    <n v="569832"/>
  </r>
  <r>
    <s v="2021-01-20T12:38:44.538+02:00"/>
    <s v="2021-01-20T14:04:03.433+02:00"/>
    <s v="0"/>
    <s v="Ahmad Albarri"/>
    <s v="MRFS Partner"/>
    <s v="Ida"/>
    <d v="2021-01-20T00:00:00"/>
    <x v="4"/>
    <x v="2"/>
    <x v="0"/>
    <n v="26"/>
    <x v="1"/>
    <x v="0"/>
    <x v="0"/>
    <x v="0"/>
    <x v="41"/>
    <x v="2"/>
    <x v="0"/>
    <x v="0"/>
    <n v="0"/>
    <n v="1"/>
    <n v="4"/>
    <s v="5"/>
    <n v="2"/>
    <s v="7"/>
    <n v="0"/>
    <n v="7"/>
    <n v="7"/>
    <n v="0"/>
    <n v="0"/>
    <n v="1"/>
    <x v="21"/>
    <x v="0"/>
    <n v="-800"/>
    <s v="العمل"/>
    <m/>
    <s v="Primary health care facility Emergency services-ambulance"/>
    <m/>
    <b v="1"/>
    <m/>
    <b v="1"/>
    <m/>
    <m/>
    <m/>
    <m/>
    <n v="15"/>
    <x v="0"/>
    <m/>
    <x v="0"/>
    <s v="عيادات الجلدية"/>
    <s v="Some types of medicines are not available in the market Inaccessible due to cost"/>
    <b v="1"/>
    <m/>
    <m/>
    <b v="1"/>
    <m/>
    <m/>
    <m/>
    <m/>
    <m/>
    <m/>
    <m/>
    <x v="0"/>
    <x v="0"/>
    <s v="التوعية عن عدة أمور صحية"/>
    <x v="2"/>
    <m/>
    <x v="3"/>
    <x v="0"/>
    <m/>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x v="2"/>
    <x v="0"/>
    <m/>
    <s v="High food prices/no money to buy"/>
    <m/>
    <b v="1"/>
    <m/>
    <m/>
    <m/>
    <m/>
    <m/>
    <m/>
    <x v="0"/>
    <m/>
    <x v="0"/>
    <s v="High food prices/no money to buy"/>
    <b v="1"/>
    <m/>
    <m/>
    <m/>
    <m/>
    <m/>
    <x v="0"/>
    <x v="2"/>
    <x v="1"/>
    <m/>
    <m/>
    <s v="1"/>
    <s v="0"/>
    <x v="0"/>
    <x v="2"/>
    <x v="0"/>
    <x v="1"/>
    <x v="1"/>
    <m/>
    <m/>
    <m/>
    <m/>
    <m/>
    <m/>
    <m/>
    <m/>
    <m/>
    <x v="1"/>
    <x v="0"/>
    <s v="Anger"/>
    <m/>
    <b v="1"/>
    <m/>
    <m/>
    <m/>
    <m/>
    <m/>
    <m/>
    <m/>
    <m/>
    <m/>
    <m/>
    <m/>
    <m/>
    <m/>
    <m/>
    <m/>
    <m/>
    <s v="Adult Women"/>
    <b v="1"/>
    <m/>
    <m/>
    <m/>
    <s v="النساء أكثر تأثر في الأوضاع الحالية"/>
    <s v="Violence"/>
    <m/>
    <m/>
    <m/>
    <m/>
    <m/>
    <b v="1"/>
    <m/>
    <m/>
    <m/>
    <m/>
    <m/>
    <s v="Availability Lack of awareness of the services"/>
    <m/>
    <m/>
    <m/>
    <b v="1"/>
    <b v="1"/>
    <m/>
    <m/>
    <m/>
    <m/>
    <x v="1"/>
    <m/>
    <s v="All services are accessible"/>
    <m/>
    <m/>
    <m/>
    <m/>
    <m/>
    <b v="1"/>
    <m/>
    <m/>
    <x v="0"/>
    <s v="All services are accessible"/>
    <m/>
    <m/>
    <m/>
    <m/>
    <m/>
    <b v="1"/>
    <m/>
    <m/>
    <m/>
    <x v="1"/>
    <m/>
    <s v="Kidnapping School dropout Child labour Neglect Being orphaned or losing care"/>
    <b v="1"/>
    <m/>
    <m/>
    <b v="1"/>
    <b v="1"/>
    <m/>
    <m/>
    <m/>
    <b v="1"/>
    <m/>
    <b v="1"/>
    <m/>
    <m/>
    <m/>
    <m/>
    <m/>
    <m/>
    <m/>
    <s v="العمل في ورش"/>
    <s v="Parents"/>
    <m/>
    <m/>
    <m/>
    <m/>
    <b v="1"/>
    <m/>
    <m/>
    <m/>
    <m/>
    <m/>
    <m/>
    <m/>
    <m/>
    <m/>
    <s v="Sport activity Quraan Awareness / educational activities / psychosocial support Entertainement activities"/>
    <b v="1"/>
    <b v="1"/>
    <m/>
    <m/>
    <b v="1"/>
    <b v="1"/>
    <m/>
    <m/>
    <m/>
    <s v="I don't know"/>
    <m/>
    <m/>
    <m/>
    <m/>
    <m/>
    <m/>
    <b v="1"/>
    <x v="1"/>
    <x v="0"/>
    <x v="14"/>
    <m/>
    <m/>
    <m/>
    <m/>
    <m/>
    <b v="1"/>
    <m/>
    <m/>
    <m/>
    <m/>
    <x v="1"/>
    <m/>
    <m/>
    <x v="0"/>
    <m/>
    <m/>
    <x v="2"/>
    <m/>
    <s v="uuid:4d804feb-5517-45c4-9e15-7f3210eb215d"/>
    <n v="73108420"/>
    <s v="4d804feb-5517-45c4-9e15-7f3210eb215d"/>
    <d v="2021-01-20T13:13:57"/>
    <n v="91"/>
    <m/>
    <n v="-1"/>
    <m/>
    <m/>
    <s v="202101191358"/>
    <n v="5119"/>
    <s v="nsenumerator"/>
    <n v="569832"/>
  </r>
  <r>
    <s v="2021-01-20T13:21:04.881+02:00"/>
    <s v="2021-01-20T14:04:32.050+02:00"/>
    <s v="0"/>
    <s v="Ahmad Albarri"/>
    <s v="MRFS Partner"/>
    <s v="Ida"/>
    <d v="2021-01-20T00:00:00"/>
    <x v="4"/>
    <x v="2"/>
    <x v="0"/>
    <n v="25"/>
    <x v="1"/>
    <x v="1"/>
    <x v="0"/>
    <x v="0"/>
    <x v="42"/>
    <x v="2"/>
    <x v="2"/>
    <x v="0"/>
    <n v="0"/>
    <n v="1"/>
    <n v="2"/>
    <s v="3"/>
    <n v="2"/>
    <s v="5"/>
    <n v="0"/>
    <n v="5"/>
    <n v="8"/>
    <n v="0"/>
    <n v="0"/>
    <n v="1"/>
    <x v="8"/>
    <x v="26"/>
    <n v="-1150"/>
    <s v="عمل يومي"/>
    <m/>
    <s v="Primary health care facility Emergency services-ambulance"/>
    <m/>
    <b v="1"/>
    <m/>
    <b v="1"/>
    <m/>
    <m/>
    <m/>
    <m/>
    <n v="20"/>
    <x v="0"/>
    <m/>
    <x v="0"/>
    <s v="Do not know"/>
    <s v="Inaccessible due to cost"/>
    <m/>
    <m/>
    <m/>
    <b v="1"/>
    <m/>
    <m/>
    <m/>
    <m/>
    <m/>
    <m/>
    <m/>
    <x v="0"/>
    <x v="0"/>
    <s v="التوعية عن عدة مواضيع صحية"/>
    <x v="2"/>
    <m/>
    <x v="2"/>
    <x v="1"/>
    <m/>
    <x v="1"/>
    <x v="2"/>
    <m/>
    <m/>
    <m/>
    <m/>
    <m/>
    <m/>
    <m/>
    <m/>
    <m/>
    <m/>
    <m/>
    <s v="Pediatric medicine Reproductive health medicines Antibiotic"/>
    <m/>
    <b v="1"/>
    <b v="1"/>
    <b v="1"/>
    <m/>
    <m/>
    <m/>
    <m/>
    <x v="0"/>
    <m/>
    <m/>
    <m/>
    <m/>
    <m/>
    <m/>
    <m/>
    <m/>
    <m/>
    <s v="Hospital for surgery/ C-section Hospital for normal delivery At private primary health care centre/hospital"/>
    <m/>
    <m/>
    <m/>
    <m/>
    <b v="1"/>
    <b v="1"/>
    <b v="1"/>
    <m/>
    <m/>
    <m/>
    <m/>
    <x v="1"/>
    <m/>
    <m/>
    <m/>
    <m/>
    <m/>
    <m/>
    <m/>
    <m/>
    <m/>
    <m/>
    <m/>
    <x v="2"/>
    <x v="0"/>
    <x v="0"/>
    <m/>
    <m/>
    <m/>
    <m/>
    <m/>
    <m/>
    <m/>
    <m/>
    <m/>
    <m/>
    <m/>
    <m/>
    <m/>
    <x v="1"/>
    <x v="1"/>
    <s v="Cereals or tubers (maize, porridge, rice, pasta, bread, rice, bulger, frikeh, kaak, pasta, indomy (noodles), manakish, thick grain-based porridge, potatoes, etc) Milk and Milk Products (milk, yoghurt, cheese, etc) Condiments (spices, tea, coffee, sauces etc) or other miscellaneous food"/>
    <b v="1"/>
    <m/>
    <m/>
    <m/>
    <m/>
    <m/>
    <b v="1"/>
    <m/>
    <m/>
    <m/>
    <b v="1"/>
    <n v="3"/>
    <x v="2"/>
    <x v="0"/>
    <m/>
    <s v="High food prices/no money to buy"/>
    <m/>
    <b v="1"/>
    <m/>
    <m/>
    <m/>
    <m/>
    <m/>
    <m/>
    <x v="0"/>
    <m/>
    <x v="0"/>
    <s v="High food prices/no money to buy"/>
    <b v="1"/>
    <m/>
    <m/>
    <m/>
    <m/>
    <m/>
    <x v="0"/>
    <x v="2"/>
    <x v="1"/>
    <m/>
    <m/>
    <s v="1"/>
    <s v="0"/>
    <x v="0"/>
    <x v="2"/>
    <x v="0"/>
    <x v="1"/>
    <x v="1"/>
    <m/>
    <m/>
    <m/>
    <m/>
    <m/>
    <m/>
    <m/>
    <m/>
    <m/>
    <x v="1"/>
    <x v="0"/>
    <s v="No problems"/>
    <m/>
    <m/>
    <m/>
    <m/>
    <m/>
    <m/>
    <m/>
    <m/>
    <m/>
    <m/>
    <m/>
    <m/>
    <m/>
    <m/>
    <m/>
    <b v="1"/>
    <m/>
    <m/>
    <m/>
    <m/>
    <m/>
    <m/>
    <m/>
    <m/>
    <m/>
    <m/>
    <m/>
    <m/>
    <m/>
    <m/>
    <m/>
    <m/>
    <m/>
    <m/>
    <m/>
    <m/>
    <s v="No obstacles"/>
    <m/>
    <m/>
    <m/>
    <m/>
    <m/>
    <m/>
    <m/>
    <b v="1"/>
    <m/>
    <x v="1"/>
    <m/>
    <s v="Educational services Skills building services Extracurricular activities/women &amp; girls centers"/>
    <m/>
    <b v="1"/>
    <b v="1"/>
    <b v="1"/>
    <m/>
    <m/>
    <m/>
    <m/>
    <x v="4"/>
    <s v="All services are accessible"/>
    <m/>
    <m/>
    <m/>
    <m/>
    <m/>
    <b v="1"/>
    <m/>
    <m/>
    <m/>
    <x v="1"/>
    <m/>
    <s v="School dropout Neglect"/>
    <m/>
    <m/>
    <m/>
    <b v="1"/>
    <m/>
    <m/>
    <m/>
    <m/>
    <b v="1"/>
    <m/>
    <m/>
    <m/>
    <m/>
    <m/>
    <m/>
    <m/>
    <m/>
    <m/>
    <m/>
    <s v="Parents"/>
    <m/>
    <m/>
    <m/>
    <m/>
    <b v="1"/>
    <m/>
    <m/>
    <m/>
    <m/>
    <m/>
    <m/>
    <m/>
    <m/>
    <m/>
    <s v="Quraan Sport activity"/>
    <b v="1"/>
    <b v="1"/>
    <m/>
    <m/>
    <m/>
    <m/>
    <m/>
    <m/>
    <m/>
    <s v="I don't know"/>
    <m/>
    <m/>
    <m/>
    <m/>
    <m/>
    <m/>
    <b v="1"/>
    <x v="1"/>
    <x v="0"/>
    <x v="5"/>
    <m/>
    <m/>
    <b v="1"/>
    <m/>
    <m/>
    <m/>
    <m/>
    <m/>
    <m/>
    <m/>
    <x v="1"/>
    <m/>
    <m/>
    <x v="0"/>
    <m/>
    <m/>
    <x v="2"/>
    <m/>
    <s v="uuid:ce000f3f-f391-48d9-b8d9-67b75b3e34d0"/>
    <n v="73108421"/>
    <s v="ce000f3f-f391-48d9-b8d9-67b75b3e34d0"/>
    <d v="2021-01-20T13:13:57"/>
    <n v="92"/>
    <m/>
    <n v="-1"/>
    <m/>
    <m/>
    <s v="202101191358"/>
    <n v="2608"/>
    <s v="nsenumerator"/>
    <n v="569832"/>
  </r>
  <r>
    <s v="2021-01-20T10:02:27.834+02:00"/>
    <s v="2021-01-20T10:27:56.570+02:00"/>
    <m/>
    <s v="صبا لاذقاني"/>
    <s v="MRFS"/>
    <m/>
    <d v="2021-01-20T00:00:00"/>
    <x v="3"/>
    <x v="2"/>
    <x v="0"/>
    <n v="36"/>
    <x v="0"/>
    <x v="0"/>
    <x v="0"/>
    <x v="0"/>
    <x v="43"/>
    <x v="2"/>
    <x v="1"/>
    <x v="0"/>
    <n v="0"/>
    <n v="0"/>
    <n v="1"/>
    <s v="1"/>
    <n v="0"/>
    <s v="1"/>
    <n v="0"/>
    <n v="1"/>
    <n v="7"/>
    <n v="0"/>
    <n v="0"/>
    <n v="1"/>
    <x v="18"/>
    <x v="11"/>
    <n v="-1800"/>
    <s v="العمل في مدرسة "/>
    <m/>
    <s v="Primary health care facility"/>
    <m/>
    <b v="1"/>
    <m/>
    <m/>
    <m/>
    <m/>
    <m/>
    <m/>
    <n v="15"/>
    <x v="0"/>
    <m/>
    <x v="0"/>
    <s v="Do not know"/>
    <s v="Not available in the market at all Inaccessible due to cost"/>
    <m/>
    <m/>
    <b v="1"/>
    <b v="1"/>
    <m/>
    <m/>
    <m/>
    <m/>
    <m/>
    <m/>
    <m/>
    <x v="2"/>
    <x v="1"/>
    <m/>
    <x v="1"/>
    <m/>
    <x v="0"/>
    <x v="0"/>
    <m/>
    <x v="0"/>
    <x v="0"/>
    <m/>
    <m/>
    <m/>
    <m/>
    <m/>
    <m/>
    <m/>
    <m/>
    <m/>
    <m/>
    <m/>
    <s v="Non communicable diseases (NCD) drugs (chronic, cardiac, diabetes, hyper-tension, asthma) Reproductive health medicines Antibiotic"/>
    <b v="1"/>
    <m/>
    <b v="1"/>
    <b v="1"/>
    <m/>
    <m/>
    <m/>
    <m/>
    <x v="3"/>
    <m/>
    <m/>
    <m/>
    <m/>
    <m/>
    <m/>
    <m/>
    <m/>
    <m/>
    <s v="Hospital for normal delivery At private primary health care centre/hospital"/>
    <m/>
    <m/>
    <m/>
    <m/>
    <b v="1"/>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Sugar, Honey, sugar products Fruit (all types)"/>
    <b v="1"/>
    <b v="1"/>
    <m/>
    <b v="1"/>
    <m/>
    <m/>
    <m/>
    <m/>
    <b v="1"/>
    <m/>
    <m/>
    <n v="4"/>
    <x v="0"/>
    <x v="0"/>
    <m/>
    <s v="High food prices/no money to buy Market is too far"/>
    <m/>
    <b v="1"/>
    <b v="1"/>
    <m/>
    <m/>
    <m/>
    <m/>
    <m/>
    <x v="0"/>
    <m/>
    <x v="3"/>
    <m/>
    <m/>
    <m/>
    <m/>
    <m/>
    <m/>
    <m/>
    <x v="0"/>
    <x v="2"/>
    <x v="1"/>
    <m/>
    <m/>
    <s v="0"/>
    <s v="0"/>
    <x v="0"/>
    <x v="2"/>
    <x v="0"/>
    <x v="1"/>
    <x v="1"/>
    <m/>
    <m/>
    <m/>
    <m/>
    <m/>
    <m/>
    <m/>
    <m/>
    <m/>
    <x v="1"/>
    <x v="0"/>
    <s v="Fear"/>
    <b v="1"/>
    <m/>
    <m/>
    <m/>
    <m/>
    <m/>
    <m/>
    <m/>
    <m/>
    <m/>
    <m/>
    <m/>
    <m/>
    <m/>
    <m/>
    <m/>
    <m/>
    <m/>
    <s v="Children Adult Women"/>
    <b v="1"/>
    <m/>
    <b v="1"/>
    <m/>
    <s v="من وضع البلد "/>
    <s v="Prayer"/>
    <m/>
    <m/>
    <m/>
    <b v="1"/>
    <m/>
    <m/>
    <m/>
    <m/>
    <m/>
    <m/>
    <m/>
    <s v="Do not know"/>
    <m/>
    <m/>
    <m/>
    <m/>
    <m/>
    <m/>
    <b v="1"/>
    <m/>
    <m/>
    <x v="1"/>
    <m/>
    <s v="Extracurricular activities/women &amp; girls centers Health services"/>
    <b v="1"/>
    <m/>
    <m/>
    <b v="1"/>
    <m/>
    <m/>
    <m/>
    <m/>
    <x v="7"/>
    <s v="Do not know"/>
    <m/>
    <m/>
    <m/>
    <m/>
    <m/>
    <m/>
    <b v="1"/>
    <m/>
    <m/>
    <x v="1"/>
    <m/>
    <s v="Kidnapping Being orphaned or losing care"/>
    <b v="1"/>
    <m/>
    <m/>
    <m/>
    <m/>
    <m/>
    <m/>
    <m/>
    <m/>
    <m/>
    <b v="1"/>
    <m/>
    <m/>
    <m/>
    <m/>
    <m/>
    <m/>
    <m/>
    <m/>
    <s v="Religious leaders"/>
    <b v="1"/>
    <m/>
    <m/>
    <m/>
    <m/>
    <m/>
    <m/>
    <m/>
    <m/>
    <m/>
    <m/>
    <m/>
    <m/>
    <m/>
    <s v="Awareness / educational activities / psychosocial support Quraan"/>
    <m/>
    <b v="1"/>
    <m/>
    <m/>
    <b v="1"/>
    <m/>
    <m/>
    <m/>
    <m/>
    <s v="No, none of these"/>
    <m/>
    <m/>
    <m/>
    <m/>
    <m/>
    <b v="1"/>
    <m/>
    <x v="2"/>
    <x v="1"/>
    <x v="1"/>
    <m/>
    <b v="1"/>
    <b v="1"/>
    <m/>
    <m/>
    <m/>
    <m/>
    <m/>
    <m/>
    <m/>
    <x v="1"/>
    <m/>
    <m/>
    <x v="0"/>
    <m/>
    <m/>
    <x v="2"/>
    <m/>
    <s v="uuid:28dfa225-6973-4507-90ad-7246dc1afb57"/>
    <n v="73108531"/>
    <s v="28dfa225-6973-4507-90ad-7246dc1afb57"/>
    <d v="2021-01-20T13:15:30"/>
    <n v="93"/>
    <m/>
    <n v="-1"/>
    <m/>
    <m/>
    <s v="202101191358"/>
    <n v="1529"/>
    <s v="nsenumerator"/>
    <n v="569832"/>
  </r>
  <r>
    <s v="2021-01-20T10:32:58.449+02:00"/>
    <s v="2021-01-20T10:59:08.928+02:00"/>
    <m/>
    <s v="صبا لاذقاني"/>
    <s v="MRFS"/>
    <m/>
    <d v="2021-01-20T00:00:00"/>
    <x v="3"/>
    <x v="2"/>
    <x v="0"/>
    <n v="26"/>
    <x v="1"/>
    <x v="0"/>
    <x v="0"/>
    <x v="0"/>
    <x v="38"/>
    <x v="2"/>
    <x v="2"/>
    <x v="0"/>
    <n v="0"/>
    <n v="1"/>
    <n v="1"/>
    <s v="2"/>
    <n v="1"/>
    <s v="3"/>
    <n v="0"/>
    <n v="3"/>
    <n v="5"/>
    <n v="0"/>
    <n v="0"/>
    <n v="1"/>
    <x v="18"/>
    <x v="12"/>
    <n v="-500"/>
    <s v="العمل في محل موالح "/>
    <m/>
    <s v="Primary health care facility"/>
    <m/>
    <b v="1"/>
    <m/>
    <m/>
    <m/>
    <m/>
    <m/>
    <m/>
    <n v="10"/>
    <x v="0"/>
    <m/>
    <x v="0"/>
    <s v="صيدلية ..مستوصف مناوب "/>
    <s v="Inaccessible due to cost"/>
    <m/>
    <m/>
    <m/>
    <b v="1"/>
    <m/>
    <m/>
    <m/>
    <m/>
    <m/>
    <m/>
    <m/>
    <x v="0"/>
    <x v="0"/>
    <s v="عن سوء التغذية للاطفال "/>
    <x v="0"/>
    <m/>
    <x v="0"/>
    <x v="0"/>
    <m/>
    <x v="0"/>
    <x v="0"/>
    <m/>
    <m/>
    <m/>
    <m/>
    <m/>
    <m/>
    <m/>
    <m/>
    <m/>
    <m/>
    <m/>
    <s v="Non communicable diseases (NCD) drugs (chronic, cardiac, diabetes, hyper-tension, asthma) Reproductive health medicines Antibiotic"/>
    <b v="1"/>
    <m/>
    <b v="1"/>
    <b v="1"/>
    <m/>
    <m/>
    <m/>
    <m/>
    <x v="0"/>
    <m/>
    <m/>
    <m/>
    <m/>
    <m/>
    <m/>
    <m/>
    <m/>
    <m/>
    <s v="Hospital for normal delivery"/>
    <m/>
    <m/>
    <m/>
    <m/>
    <m/>
    <b v="1"/>
    <m/>
    <m/>
    <m/>
    <m/>
    <m/>
    <x v="1"/>
    <m/>
    <m/>
    <m/>
    <m/>
    <m/>
    <m/>
    <m/>
    <m/>
    <m/>
    <m/>
    <m/>
    <x v="4"/>
    <x v="2"/>
    <x v="1"/>
    <m/>
    <m/>
    <m/>
    <m/>
    <m/>
    <m/>
    <m/>
    <m/>
    <m/>
    <m/>
    <m/>
    <m/>
    <m/>
    <x v="1"/>
    <x v="1"/>
    <s v="Vegetables (including leafy vegetables) Cereals or tubers (maize, porridge, rice, pasta, bread, rice, bulger, frikeh, kaak, pasta, indomy (noodles), manakish, thick grain-based porridge, potatoes, etc) Sugar, Honey, sugar products"/>
    <b v="1"/>
    <m/>
    <b v="1"/>
    <m/>
    <m/>
    <m/>
    <m/>
    <m/>
    <b v="1"/>
    <m/>
    <m/>
    <n v="3"/>
    <x v="2"/>
    <x v="0"/>
    <m/>
    <s v="Market is too far High food prices/no money to buy"/>
    <m/>
    <b v="1"/>
    <b v="1"/>
    <m/>
    <m/>
    <m/>
    <m/>
    <m/>
    <x v="0"/>
    <m/>
    <x v="2"/>
    <m/>
    <m/>
    <m/>
    <m/>
    <m/>
    <m/>
    <m/>
    <x v="4"/>
    <x v="0"/>
    <x v="1"/>
    <m/>
    <m/>
    <s v="1"/>
    <s v="0"/>
    <x v="0"/>
    <x v="2"/>
    <x v="0"/>
    <x v="1"/>
    <x v="1"/>
    <m/>
    <m/>
    <m/>
    <m/>
    <m/>
    <m/>
    <m/>
    <m/>
    <m/>
    <x v="1"/>
    <x v="0"/>
    <s v="No problems"/>
    <m/>
    <m/>
    <m/>
    <m/>
    <m/>
    <m/>
    <m/>
    <m/>
    <m/>
    <m/>
    <m/>
    <m/>
    <m/>
    <m/>
    <m/>
    <b v="1"/>
    <m/>
    <m/>
    <m/>
    <m/>
    <m/>
    <m/>
    <m/>
    <m/>
    <m/>
    <m/>
    <m/>
    <m/>
    <m/>
    <m/>
    <m/>
    <m/>
    <m/>
    <m/>
    <m/>
    <m/>
    <s v="Do not know"/>
    <m/>
    <m/>
    <m/>
    <m/>
    <m/>
    <m/>
    <b v="1"/>
    <m/>
    <m/>
    <x v="1"/>
    <m/>
    <s v="Educational services Health services"/>
    <b v="1"/>
    <b v="1"/>
    <m/>
    <m/>
    <m/>
    <m/>
    <m/>
    <m/>
    <x v="7"/>
    <s v="Educational services"/>
    <m/>
    <b v="1"/>
    <m/>
    <m/>
    <m/>
    <m/>
    <m/>
    <m/>
    <s v="due to transportation issues / far distance of facilities"/>
    <x v="1"/>
    <m/>
    <s v="Do not know"/>
    <m/>
    <m/>
    <m/>
    <m/>
    <m/>
    <m/>
    <m/>
    <m/>
    <m/>
    <m/>
    <m/>
    <m/>
    <m/>
    <m/>
    <m/>
    <m/>
    <b v="1"/>
    <m/>
    <m/>
    <s v="Parents"/>
    <m/>
    <m/>
    <m/>
    <m/>
    <b v="1"/>
    <m/>
    <m/>
    <m/>
    <m/>
    <m/>
    <m/>
    <m/>
    <m/>
    <m/>
    <s v="Quraan Awareness / educational activities / psychosocial support"/>
    <m/>
    <b v="1"/>
    <m/>
    <m/>
    <b v="1"/>
    <m/>
    <m/>
    <m/>
    <m/>
    <s v="I don't know"/>
    <m/>
    <m/>
    <m/>
    <m/>
    <m/>
    <m/>
    <b v="1"/>
    <x v="1"/>
    <x v="0"/>
    <x v="5"/>
    <m/>
    <m/>
    <b v="1"/>
    <m/>
    <m/>
    <m/>
    <m/>
    <m/>
    <m/>
    <m/>
    <x v="1"/>
    <m/>
    <m/>
    <x v="0"/>
    <m/>
    <m/>
    <x v="2"/>
    <m/>
    <s v="uuid:a36c8095-088b-45bb-9948-cd60ce2fe38b"/>
    <n v="73108533"/>
    <s v="a36c8095-088b-45bb-9948-cd60ce2fe38b"/>
    <d v="2021-01-20T13:15:31"/>
    <n v="94"/>
    <m/>
    <n v="-1"/>
    <m/>
    <m/>
    <s v="202101191358"/>
    <n v="1570"/>
    <s v="nsenumerator"/>
    <n v="569832"/>
  </r>
  <r>
    <s v="2021-01-20T11:18:42.799+02:00"/>
    <s v="2021-01-20T11:30:37.437+02:00"/>
    <m/>
    <s v="صبا لاذقاني"/>
    <s v="MRFS"/>
    <m/>
    <d v="2021-01-20T00:00:00"/>
    <x v="3"/>
    <x v="2"/>
    <x v="0"/>
    <n v="35"/>
    <x v="0"/>
    <x v="0"/>
    <x v="0"/>
    <x v="1"/>
    <x v="1"/>
    <x v="0"/>
    <x v="2"/>
    <x v="0"/>
    <n v="0"/>
    <n v="1"/>
    <n v="1"/>
    <s v="2"/>
    <n v="2"/>
    <s v="4"/>
    <n v="0"/>
    <n v="4"/>
    <n v="6"/>
    <n v="0"/>
    <n v="0"/>
    <n v="1"/>
    <x v="18"/>
    <x v="1"/>
    <n v="-2850"/>
    <s v="فاتح محل بسطة "/>
    <m/>
    <s v="Primary health care facility"/>
    <m/>
    <b v="1"/>
    <m/>
    <m/>
    <m/>
    <m/>
    <m/>
    <m/>
    <n v="10"/>
    <x v="0"/>
    <m/>
    <x v="3"/>
    <s v="جلدية ..عصبية ...اطفاال"/>
    <s v="Inaccessible due to cost"/>
    <m/>
    <m/>
    <m/>
    <b v="1"/>
    <m/>
    <m/>
    <m/>
    <m/>
    <m/>
    <m/>
    <m/>
    <x v="2"/>
    <x v="1"/>
    <m/>
    <x v="1"/>
    <m/>
    <x v="0"/>
    <x v="0"/>
    <m/>
    <x v="0"/>
    <x v="0"/>
    <m/>
    <m/>
    <m/>
    <m/>
    <m/>
    <m/>
    <m/>
    <m/>
    <m/>
    <m/>
    <m/>
    <s v="Antibiotic Reproductive health medicines"/>
    <m/>
    <m/>
    <b v="1"/>
    <b v="1"/>
    <m/>
    <m/>
    <m/>
    <m/>
    <x v="2"/>
    <s v="Transportation issues"/>
    <m/>
    <m/>
    <m/>
    <b v="1"/>
    <m/>
    <m/>
    <m/>
    <m/>
    <s v="Hospital for surgery/ C-section"/>
    <m/>
    <m/>
    <m/>
    <m/>
    <m/>
    <m/>
    <b v="1"/>
    <m/>
    <m/>
    <m/>
    <m/>
    <x v="1"/>
    <m/>
    <m/>
    <m/>
    <m/>
    <m/>
    <m/>
    <m/>
    <m/>
    <m/>
    <m/>
    <m/>
    <x v="2"/>
    <x v="0"/>
    <x v="0"/>
    <m/>
    <s v="Vegetables (including leafy vegetables) Cereals or tubers (maize, porridge, rice, pasta, bread, rice, bulger, frikeh, kaak, pasta, indomy (noodles), manakish, thick grain-based porridge, potatoes, etc)"/>
    <b v="1"/>
    <m/>
    <b v="1"/>
    <m/>
    <m/>
    <m/>
    <m/>
    <m/>
    <m/>
    <m/>
    <m/>
    <x v="3"/>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Market is too far High food prices/no money to buy"/>
    <m/>
    <b v="1"/>
    <b v="1"/>
    <m/>
    <m/>
    <m/>
    <m/>
    <m/>
    <x v="0"/>
    <m/>
    <x v="0"/>
    <s v="Market is too far"/>
    <m/>
    <b v="1"/>
    <m/>
    <m/>
    <m/>
    <m/>
    <x v="0"/>
    <x v="2"/>
    <x v="1"/>
    <m/>
    <m/>
    <s v="1"/>
    <s v="1"/>
    <x v="0"/>
    <x v="2"/>
    <x v="3"/>
    <x v="1"/>
    <x v="1"/>
    <m/>
    <m/>
    <m/>
    <m/>
    <m/>
    <m/>
    <m/>
    <m/>
    <m/>
    <x v="1"/>
    <x v="0"/>
    <s v="Sadness"/>
    <m/>
    <m/>
    <b v="1"/>
    <m/>
    <m/>
    <m/>
    <m/>
    <m/>
    <m/>
    <m/>
    <m/>
    <m/>
    <m/>
    <m/>
    <m/>
    <m/>
    <m/>
    <m/>
    <s v="Adult Women"/>
    <b v="1"/>
    <m/>
    <m/>
    <m/>
    <s v="حالة وفاة "/>
    <s v="Speaking to a friend Prayer"/>
    <m/>
    <b v="1"/>
    <m/>
    <b v="1"/>
    <m/>
    <m/>
    <m/>
    <m/>
    <m/>
    <m/>
    <m/>
    <s v="No obstacles"/>
    <m/>
    <m/>
    <m/>
    <m/>
    <m/>
    <m/>
    <m/>
    <b v="1"/>
    <m/>
    <x v="1"/>
    <m/>
    <s v="Do not know"/>
    <m/>
    <m/>
    <m/>
    <m/>
    <m/>
    <m/>
    <b v="1"/>
    <m/>
    <x v="0"/>
    <s v="Educational services"/>
    <m/>
    <b v="1"/>
    <m/>
    <m/>
    <m/>
    <m/>
    <m/>
    <m/>
    <s v="due to transportation issues / far distance of facilities"/>
    <x v="1"/>
    <m/>
    <s v="Do not know"/>
    <m/>
    <m/>
    <m/>
    <m/>
    <m/>
    <m/>
    <m/>
    <m/>
    <m/>
    <m/>
    <m/>
    <m/>
    <m/>
    <m/>
    <m/>
    <m/>
    <b v="1"/>
    <m/>
    <m/>
    <s v="Parents"/>
    <m/>
    <m/>
    <m/>
    <m/>
    <b v="1"/>
    <m/>
    <m/>
    <m/>
    <m/>
    <m/>
    <m/>
    <m/>
    <m/>
    <m/>
    <s v="Painting / re-creational activity Quraan"/>
    <m/>
    <b v="1"/>
    <m/>
    <b v="1"/>
    <m/>
    <m/>
    <m/>
    <m/>
    <m/>
    <s v="I don't know"/>
    <m/>
    <m/>
    <m/>
    <m/>
    <m/>
    <m/>
    <b v="1"/>
    <x v="1"/>
    <x v="0"/>
    <x v="8"/>
    <m/>
    <m/>
    <m/>
    <m/>
    <m/>
    <m/>
    <m/>
    <b v="1"/>
    <m/>
    <m/>
    <x v="1"/>
    <m/>
    <m/>
    <x v="0"/>
    <m/>
    <m/>
    <x v="2"/>
    <m/>
    <s v="uuid:0e7d73c6-5201-418f-86ef-9949cd578c45"/>
    <n v="73108534"/>
    <s v="0e7d73c6-5201-418f-86ef-9949cd578c45"/>
    <d v="2021-01-20T13:15:31"/>
    <n v="95"/>
    <m/>
    <n v="-1"/>
    <m/>
    <m/>
    <s v="202101191358"/>
    <n v="715"/>
    <s v="nsenumerator"/>
    <n v="569832"/>
  </r>
  <r>
    <s v="2021-01-20T11:49:46.749+02:00"/>
    <s v="2021-01-20T11:59:03.908+02:00"/>
    <m/>
    <s v="صبا لاذقاني "/>
    <s v="MRFS"/>
    <m/>
    <d v="2021-01-20T00:00:00"/>
    <x v="3"/>
    <x v="2"/>
    <x v="0"/>
    <n v="75"/>
    <x v="3"/>
    <x v="0"/>
    <x v="2"/>
    <x v="1"/>
    <x v="1"/>
    <x v="0"/>
    <x v="2"/>
    <x v="1"/>
    <m/>
    <m/>
    <m/>
    <m/>
    <m/>
    <m/>
    <m/>
    <m/>
    <n v="5"/>
    <n v="0"/>
    <m/>
    <n v="2"/>
    <x v="26"/>
    <x v="19"/>
    <n v="-2750"/>
    <s v="بيع العاب وبالة "/>
    <m/>
    <s v="Primary health care facility"/>
    <m/>
    <b v="1"/>
    <m/>
    <m/>
    <m/>
    <m/>
    <m/>
    <m/>
    <n v="10"/>
    <x v="0"/>
    <m/>
    <x v="0"/>
    <s v="عصبية وداخلية "/>
    <s v="Inaccessible due to cost"/>
    <m/>
    <m/>
    <m/>
    <b v="1"/>
    <m/>
    <m/>
    <m/>
    <m/>
    <m/>
    <m/>
    <m/>
    <x v="2"/>
    <x v="1"/>
    <m/>
    <x v="1"/>
    <m/>
    <x v="0"/>
    <x v="0"/>
    <m/>
    <x v="0"/>
    <x v="0"/>
    <m/>
    <m/>
    <m/>
    <m/>
    <m/>
    <m/>
    <m/>
    <m/>
    <m/>
    <m/>
    <m/>
    <s v="Reproductive health medicines Antibiotic"/>
    <m/>
    <m/>
    <b v="1"/>
    <b v="1"/>
    <m/>
    <m/>
    <m/>
    <m/>
    <x v="0"/>
    <m/>
    <m/>
    <m/>
    <m/>
    <m/>
    <m/>
    <m/>
    <m/>
    <m/>
    <s v="At private primary health care centre/hospital"/>
    <m/>
    <m/>
    <m/>
    <m/>
    <b v="1"/>
    <m/>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m/>
    <m/>
    <m/>
    <m/>
    <m/>
    <m/>
    <m/>
    <m/>
    <m/>
    <m/>
    <m/>
    <m/>
    <m/>
    <x v="1"/>
    <x v="0"/>
    <m/>
    <s v="Market is too far High food prices/no money to buy"/>
    <m/>
    <b v="1"/>
    <b v="1"/>
    <m/>
    <m/>
    <m/>
    <m/>
    <m/>
    <x v="0"/>
    <m/>
    <x v="3"/>
    <m/>
    <m/>
    <m/>
    <m/>
    <m/>
    <m/>
    <m/>
    <x v="1"/>
    <x v="1"/>
    <x v="1"/>
    <m/>
    <m/>
    <m/>
    <s v="1"/>
    <x v="0"/>
    <x v="2"/>
    <x v="0"/>
    <x v="1"/>
    <x v="1"/>
    <m/>
    <m/>
    <m/>
    <m/>
    <m/>
    <m/>
    <m/>
    <m/>
    <m/>
    <x v="1"/>
    <x v="0"/>
    <s v="Sadness"/>
    <m/>
    <m/>
    <b v="1"/>
    <m/>
    <m/>
    <m/>
    <m/>
    <m/>
    <m/>
    <m/>
    <m/>
    <m/>
    <m/>
    <m/>
    <m/>
    <m/>
    <m/>
    <m/>
    <s v="Elderly"/>
    <m/>
    <m/>
    <m/>
    <b v="1"/>
    <s v="وفاة الزوج "/>
    <s v="Prayer"/>
    <m/>
    <m/>
    <m/>
    <b v="1"/>
    <m/>
    <m/>
    <m/>
    <m/>
    <m/>
    <m/>
    <m/>
    <s v="Do not know"/>
    <m/>
    <m/>
    <m/>
    <m/>
    <m/>
    <m/>
    <b v="1"/>
    <m/>
    <m/>
    <x v="2"/>
    <m/>
    <s v="Extracurricular activities/women &amp; girls centers Health services"/>
    <b v="1"/>
    <m/>
    <m/>
    <b v="1"/>
    <m/>
    <m/>
    <m/>
    <m/>
    <x v="7"/>
    <s v="Do not know"/>
    <m/>
    <m/>
    <m/>
    <m/>
    <m/>
    <m/>
    <b v="1"/>
    <m/>
    <m/>
    <x v="1"/>
    <m/>
    <s v="Do not know"/>
    <m/>
    <m/>
    <m/>
    <m/>
    <m/>
    <m/>
    <m/>
    <m/>
    <m/>
    <m/>
    <m/>
    <m/>
    <m/>
    <m/>
    <m/>
    <m/>
    <b v="1"/>
    <m/>
    <m/>
    <s v="Relatives Siblings"/>
    <m/>
    <b v="1"/>
    <m/>
    <m/>
    <m/>
    <b v="1"/>
    <m/>
    <m/>
    <m/>
    <m/>
    <m/>
    <m/>
    <m/>
    <m/>
    <s v="Quraan Painting / re-creational activity"/>
    <m/>
    <b v="1"/>
    <m/>
    <b v="1"/>
    <m/>
    <m/>
    <m/>
    <m/>
    <m/>
    <s v="I don't know"/>
    <m/>
    <m/>
    <m/>
    <m/>
    <m/>
    <m/>
    <b v="1"/>
    <x v="0"/>
    <x v="0"/>
    <x v="0"/>
    <m/>
    <m/>
    <m/>
    <m/>
    <m/>
    <m/>
    <m/>
    <m/>
    <m/>
    <m/>
    <x v="0"/>
    <m/>
    <m/>
    <x v="0"/>
    <m/>
    <m/>
    <x v="0"/>
    <m/>
    <s v="uuid:c956dee3-c938-4e3e-952a-e6e688216652"/>
    <n v="73108536"/>
    <s v="c956dee3-c938-4e3e-952a-e6e688216652"/>
    <d v="2021-01-20T13:15:32"/>
    <n v="96"/>
    <m/>
    <n v="-1"/>
    <m/>
    <m/>
    <s v="202101191358"/>
    <n v="557"/>
    <s v="nsenumerator"/>
    <n v="569832"/>
  </r>
  <r>
    <s v="2021-01-20T12:08:12.758+02:00"/>
    <s v="2021-01-20T12:08:30.492+02:00"/>
    <m/>
    <s v="صبا لاذقاني"/>
    <s v="MRFS"/>
    <m/>
    <d v="2021-01-20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cdf4844-9a3e-43f3-876a-9e329dde4b6a"/>
    <n v="73108538"/>
    <s v="9cdf4844-9a3e-43f3-876a-9e329dde4b6a"/>
    <d v="2021-01-20T13:15:33"/>
    <n v="97"/>
    <m/>
    <n v="-1"/>
    <m/>
    <m/>
    <s v="202101191358"/>
    <n v="18"/>
    <s v="nsenumerator"/>
    <n v="569832"/>
  </r>
  <r>
    <s v="2021-01-20T13:07:18.910+02:00"/>
    <s v="2021-01-20T13:17:58.119+02:00"/>
    <m/>
    <s v="صبا لاذقاني"/>
    <s v="MRFS"/>
    <m/>
    <d v="2021-01-20T00:00:00"/>
    <x v="3"/>
    <x v="2"/>
    <x v="0"/>
    <n v="27"/>
    <x v="1"/>
    <x v="0"/>
    <x v="0"/>
    <x v="0"/>
    <x v="44"/>
    <x v="2"/>
    <x v="0"/>
    <x v="0"/>
    <n v="0"/>
    <n v="0"/>
    <n v="1"/>
    <s v="1"/>
    <n v="1"/>
    <s v="2"/>
    <n v="0"/>
    <n v="2"/>
    <n v="7"/>
    <n v="0"/>
    <n v="1"/>
    <n v="1"/>
    <x v="18"/>
    <x v="3"/>
    <n v="-2500"/>
    <s v="مركز كمبيوتر "/>
    <m/>
    <s v="Hospital"/>
    <b v="1"/>
    <m/>
    <m/>
    <m/>
    <m/>
    <m/>
    <m/>
    <m/>
    <n v="10"/>
    <x v="0"/>
    <m/>
    <x v="0"/>
    <s v="دكتور صدرية ...داخلية "/>
    <s v="Inaccessible due to cost Not available in the market at all"/>
    <m/>
    <m/>
    <b v="1"/>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x v="2"/>
    <x v="0"/>
    <m/>
    <s v="High food prices/no money to buy"/>
    <m/>
    <b v="1"/>
    <m/>
    <m/>
    <m/>
    <m/>
    <m/>
    <m/>
    <x v="0"/>
    <m/>
    <x v="2"/>
    <m/>
    <m/>
    <m/>
    <m/>
    <m/>
    <m/>
    <m/>
    <x v="0"/>
    <x v="2"/>
    <x v="1"/>
    <m/>
    <m/>
    <s v="0"/>
    <s v="0"/>
    <x v="0"/>
    <x v="0"/>
    <x v="0"/>
    <x v="2"/>
    <x v="3"/>
    <m/>
    <m/>
    <m/>
    <m/>
    <m/>
    <m/>
    <m/>
    <m/>
    <m/>
    <x v="3"/>
    <x v="0"/>
    <s v="Econimic"/>
    <m/>
    <m/>
    <m/>
    <m/>
    <b v="1"/>
    <m/>
    <m/>
    <m/>
    <m/>
    <m/>
    <m/>
    <m/>
    <m/>
    <m/>
    <m/>
    <m/>
    <m/>
    <m/>
    <s v="Adult Men"/>
    <m/>
    <b v="1"/>
    <m/>
    <m/>
    <s v="عدم توفر المال والقدرة على العمل "/>
    <s v="Prayer"/>
    <m/>
    <m/>
    <m/>
    <b v="1"/>
    <m/>
    <m/>
    <m/>
    <m/>
    <m/>
    <m/>
    <m/>
    <s v="Do not know"/>
    <m/>
    <m/>
    <m/>
    <m/>
    <m/>
    <m/>
    <b v="1"/>
    <m/>
    <m/>
    <x v="2"/>
    <m/>
    <s v="Educational services"/>
    <m/>
    <b v="1"/>
    <m/>
    <m/>
    <m/>
    <m/>
    <m/>
    <m/>
    <x v="7"/>
    <s v="Educational services Extracurricular activities/women &amp; girls centers"/>
    <m/>
    <b v="1"/>
    <m/>
    <b v="1"/>
    <m/>
    <m/>
    <m/>
    <m/>
    <m/>
    <x v="1"/>
    <m/>
    <s v="Do not know"/>
    <m/>
    <m/>
    <m/>
    <m/>
    <m/>
    <m/>
    <m/>
    <m/>
    <m/>
    <m/>
    <m/>
    <m/>
    <m/>
    <m/>
    <m/>
    <m/>
    <b v="1"/>
    <m/>
    <m/>
    <s v="Siblings Parents"/>
    <m/>
    <b v="1"/>
    <m/>
    <m/>
    <b v="1"/>
    <m/>
    <m/>
    <m/>
    <m/>
    <m/>
    <m/>
    <m/>
    <m/>
    <m/>
    <s v="Quraan Awareness / educational activities / psychosocial support Entertainement activities"/>
    <m/>
    <b v="1"/>
    <m/>
    <m/>
    <b v="1"/>
    <b v="1"/>
    <m/>
    <m/>
    <m/>
    <s v="I don't know"/>
    <m/>
    <m/>
    <m/>
    <m/>
    <m/>
    <m/>
    <b v="1"/>
    <x v="2"/>
    <x v="4"/>
    <x v="5"/>
    <m/>
    <m/>
    <b v="1"/>
    <m/>
    <m/>
    <m/>
    <m/>
    <m/>
    <m/>
    <m/>
    <x v="1"/>
    <m/>
    <m/>
    <x v="0"/>
    <m/>
    <m/>
    <x v="2"/>
    <m/>
    <s v="uuid:24eec22f-b253-49ea-8e83-bc860d81a0f3"/>
    <n v="73108539"/>
    <s v="24eec22f-b253-49ea-8e83-bc860d81a0f3"/>
    <d v="2021-01-20T13:15:33"/>
    <n v="98"/>
    <m/>
    <n v="-1"/>
    <m/>
    <m/>
    <s v="202101191358"/>
    <n v="640"/>
    <s v="nsenumerator"/>
    <n v="569832"/>
  </r>
  <r>
    <s v="2021-01-20T13:21:45.476+02:00"/>
    <s v="2021-01-20T14:00:30.610+02:00"/>
    <m/>
    <s v="صبا لاذقاني"/>
    <s v="MRFS"/>
    <m/>
    <d v="2021-01-20T00:00:00"/>
    <x v="3"/>
    <x v="2"/>
    <x v="0"/>
    <n v="23"/>
    <x v="1"/>
    <x v="0"/>
    <x v="0"/>
    <x v="0"/>
    <x v="2"/>
    <x v="0"/>
    <x v="0"/>
    <x v="0"/>
    <n v="0"/>
    <n v="1"/>
    <n v="1"/>
    <s v="2"/>
    <n v="0"/>
    <s v="2"/>
    <n v="1"/>
    <n v="3"/>
    <n v="8"/>
    <n v="1"/>
    <n v="0"/>
    <n v="1"/>
    <x v="19"/>
    <x v="27"/>
    <n v="-1500"/>
    <s v="مهندس مياه "/>
    <m/>
    <s v="Primary health care facility"/>
    <m/>
    <b v="1"/>
    <m/>
    <m/>
    <m/>
    <m/>
    <m/>
    <m/>
    <n v="5"/>
    <x v="0"/>
    <m/>
    <x v="0"/>
    <s v="Do not know"/>
    <s v="Not available in the market at all Inaccessible due to cost"/>
    <m/>
    <m/>
    <b v="1"/>
    <b v="1"/>
    <m/>
    <m/>
    <m/>
    <m/>
    <m/>
    <m/>
    <m/>
    <x v="2"/>
    <x v="1"/>
    <m/>
    <x v="1"/>
    <m/>
    <x v="0"/>
    <x v="0"/>
    <m/>
    <x v="0"/>
    <x v="0"/>
    <m/>
    <m/>
    <m/>
    <m/>
    <m/>
    <m/>
    <m/>
    <m/>
    <m/>
    <m/>
    <m/>
    <s v="Non communicable diseases (NCD) drugs (chronic, cardiac, diabetes, hyper-tension, asthma)"/>
    <b v="1"/>
    <m/>
    <m/>
    <m/>
    <m/>
    <m/>
    <m/>
    <m/>
    <x v="0"/>
    <m/>
    <m/>
    <m/>
    <m/>
    <m/>
    <m/>
    <m/>
    <m/>
    <m/>
    <s v="At private primary health care centre/hospital"/>
    <m/>
    <m/>
    <m/>
    <m/>
    <b v="1"/>
    <m/>
    <m/>
    <m/>
    <m/>
    <m/>
    <m/>
    <x v="1"/>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Fruit (all types)"/>
    <b v="1"/>
    <m/>
    <b v="1"/>
    <b v="1"/>
    <m/>
    <m/>
    <m/>
    <m/>
    <m/>
    <m/>
    <m/>
    <n v="3"/>
    <x v="2"/>
    <x v="0"/>
    <m/>
    <s v="No barriers, satisfied with food available"/>
    <b v="1"/>
    <m/>
    <m/>
    <m/>
    <m/>
    <m/>
    <m/>
    <m/>
    <x v="0"/>
    <m/>
    <x v="2"/>
    <m/>
    <m/>
    <m/>
    <m/>
    <m/>
    <m/>
    <m/>
    <x v="4"/>
    <x v="0"/>
    <x v="1"/>
    <m/>
    <m/>
    <s v="1"/>
    <s v="1"/>
    <x v="0"/>
    <x v="2"/>
    <x v="0"/>
    <x v="1"/>
    <x v="1"/>
    <m/>
    <m/>
    <m/>
    <m/>
    <m/>
    <m/>
    <m/>
    <m/>
    <m/>
    <x v="1"/>
    <x v="0"/>
    <s v="Do not know"/>
    <m/>
    <m/>
    <m/>
    <m/>
    <m/>
    <m/>
    <m/>
    <m/>
    <m/>
    <m/>
    <m/>
    <m/>
    <m/>
    <m/>
    <m/>
    <m/>
    <b v="1"/>
    <m/>
    <m/>
    <m/>
    <m/>
    <m/>
    <m/>
    <m/>
    <m/>
    <m/>
    <m/>
    <m/>
    <m/>
    <m/>
    <m/>
    <m/>
    <m/>
    <m/>
    <m/>
    <m/>
    <s v="Do not know"/>
    <m/>
    <m/>
    <m/>
    <m/>
    <m/>
    <m/>
    <b v="1"/>
    <m/>
    <m/>
    <x v="2"/>
    <m/>
    <s v="Do not know"/>
    <m/>
    <m/>
    <m/>
    <m/>
    <m/>
    <m/>
    <b v="1"/>
    <m/>
    <x v="0"/>
    <s v="Do not know"/>
    <m/>
    <m/>
    <m/>
    <m/>
    <m/>
    <m/>
    <b v="1"/>
    <m/>
    <m/>
    <x v="1"/>
    <m/>
    <s v="No dangers"/>
    <m/>
    <m/>
    <m/>
    <m/>
    <m/>
    <m/>
    <m/>
    <m/>
    <m/>
    <m/>
    <m/>
    <m/>
    <m/>
    <m/>
    <m/>
    <b v="1"/>
    <m/>
    <m/>
    <m/>
    <s v="Siblings Parents"/>
    <m/>
    <b v="1"/>
    <m/>
    <m/>
    <b v="1"/>
    <m/>
    <m/>
    <m/>
    <m/>
    <m/>
    <m/>
    <m/>
    <m/>
    <m/>
    <s v="Quraan Hand crafts Entertainement activities"/>
    <m/>
    <b v="1"/>
    <b v="1"/>
    <m/>
    <m/>
    <b v="1"/>
    <m/>
    <m/>
    <m/>
    <s v="No, none of these"/>
    <m/>
    <m/>
    <m/>
    <m/>
    <m/>
    <b v="1"/>
    <m/>
    <x v="1"/>
    <x v="0"/>
    <x v="14"/>
    <m/>
    <m/>
    <m/>
    <m/>
    <m/>
    <b v="1"/>
    <m/>
    <m/>
    <m/>
    <m/>
    <x v="1"/>
    <m/>
    <m/>
    <x v="2"/>
    <m/>
    <m/>
    <x v="2"/>
    <m/>
    <s v="uuid:adf7bbb7-6923-45d5-96dc-0be528ec69e3"/>
    <n v="73108540"/>
    <s v="adf7bbb7-6923-45d5-96dc-0be528ec69e3"/>
    <d v="2021-01-20T13:15:34"/>
    <n v="99"/>
    <m/>
    <n v="-1"/>
    <m/>
    <m/>
    <s v="202101191358"/>
    <n v="2325"/>
    <s v="nsenumerator"/>
    <n v="569832"/>
  </r>
  <r>
    <s v="2021-01-20T14:03:20.669+02:00"/>
    <s v="2021-01-20T14:14:52.141+02:00"/>
    <m/>
    <s v="صبا لاذقاني"/>
    <s v="MRFS"/>
    <m/>
    <d v="2021-01-20T00:00:00"/>
    <x v="3"/>
    <x v="2"/>
    <x v="0"/>
    <n v="19"/>
    <x v="1"/>
    <x v="0"/>
    <x v="0"/>
    <x v="1"/>
    <x v="1"/>
    <x v="2"/>
    <x v="0"/>
    <x v="0"/>
    <n v="0"/>
    <n v="1"/>
    <n v="1"/>
    <s v="2"/>
    <n v="0"/>
    <s v="2"/>
    <n v="0"/>
    <n v="2"/>
    <n v="4"/>
    <n v="0"/>
    <n v="0"/>
    <n v="1"/>
    <x v="8"/>
    <x v="3"/>
    <n v="-1000"/>
    <s v="مبلط "/>
    <m/>
    <s v="Primary health care facility"/>
    <m/>
    <b v="1"/>
    <m/>
    <m/>
    <m/>
    <m/>
    <m/>
    <m/>
    <n v="5"/>
    <x v="0"/>
    <m/>
    <x v="0"/>
    <s v="طبيب اسنان "/>
    <s v="Some types of medicines are not available in the market Inaccessible due to cost Expired medicine"/>
    <b v="1"/>
    <m/>
    <m/>
    <b v="1"/>
    <m/>
    <m/>
    <b v="1"/>
    <m/>
    <m/>
    <m/>
    <m/>
    <x v="2"/>
    <x v="1"/>
    <m/>
    <x v="1"/>
    <m/>
    <x v="0"/>
    <x v="0"/>
    <m/>
    <x v="0"/>
    <x v="0"/>
    <m/>
    <m/>
    <m/>
    <m/>
    <m/>
    <m/>
    <m/>
    <m/>
    <m/>
    <m/>
    <m/>
    <s v="I don't know"/>
    <m/>
    <m/>
    <m/>
    <m/>
    <m/>
    <b v="1"/>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Fruit (all types) Vegetables (including leafy vegetables) Condiments (spices, tea, coffee, sauces etc) or other miscellaneous food"/>
    <b v="1"/>
    <m/>
    <b v="1"/>
    <b v="1"/>
    <m/>
    <m/>
    <m/>
    <m/>
    <m/>
    <m/>
    <b v="1"/>
    <n v="4"/>
    <x v="0"/>
    <x v="0"/>
    <m/>
    <s v="No barriers, satisfied with food available"/>
    <b v="1"/>
    <m/>
    <m/>
    <m/>
    <m/>
    <m/>
    <m/>
    <m/>
    <x v="0"/>
    <m/>
    <x v="3"/>
    <m/>
    <m/>
    <m/>
    <m/>
    <m/>
    <m/>
    <m/>
    <x v="4"/>
    <x v="0"/>
    <x v="1"/>
    <m/>
    <m/>
    <s v="1"/>
    <s v="0"/>
    <x v="0"/>
    <x v="2"/>
    <x v="0"/>
    <x v="1"/>
    <x v="1"/>
    <m/>
    <m/>
    <m/>
    <m/>
    <m/>
    <m/>
    <m/>
    <m/>
    <m/>
    <x v="1"/>
    <x v="0"/>
    <s v="Do not know"/>
    <m/>
    <m/>
    <m/>
    <m/>
    <m/>
    <m/>
    <m/>
    <m/>
    <m/>
    <m/>
    <m/>
    <m/>
    <m/>
    <m/>
    <m/>
    <m/>
    <b v="1"/>
    <m/>
    <m/>
    <m/>
    <m/>
    <m/>
    <m/>
    <m/>
    <m/>
    <m/>
    <m/>
    <m/>
    <m/>
    <m/>
    <m/>
    <m/>
    <m/>
    <m/>
    <m/>
    <m/>
    <s v="Do not know"/>
    <m/>
    <m/>
    <m/>
    <m/>
    <m/>
    <m/>
    <b v="1"/>
    <m/>
    <m/>
    <x v="3"/>
    <s v="لا اعرف "/>
    <s v="Extracurricular activities/women &amp; girls centers Health services"/>
    <b v="1"/>
    <m/>
    <m/>
    <b v="1"/>
    <m/>
    <m/>
    <m/>
    <m/>
    <x v="8"/>
    <s v="Do not know"/>
    <m/>
    <m/>
    <m/>
    <m/>
    <m/>
    <m/>
    <b v="1"/>
    <m/>
    <m/>
    <x v="1"/>
    <m/>
    <s v="No dangers"/>
    <m/>
    <m/>
    <m/>
    <m/>
    <m/>
    <m/>
    <m/>
    <m/>
    <m/>
    <m/>
    <m/>
    <m/>
    <m/>
    <m/>
    <m/>
    <b v="1"/>
    <m/>
    <m/>
    <m/>
    <s v="Relatives Parents"/>
    <m/>
    <m/>
    <m/>
    <m/>
    <b v="1"/>
    <b v="1"/>
    <m/>
    <m/>
    <m/>
    <m/>
    <m/>
    <m/>
    <m/>
    <m/>
    <s v="Quraan Painting / re-creational activity Entertainement activities"/>
    <m/>
    <b v="1"/>
    <m/>
    <b v="1"/>
    <m/>
    <b v="1"/>
    <m/>
    <m/>
    <m/>
    <s v="I don't know"/>
    <m/>
    <m/>
    <m/>
    <m/>
    <m/>
    <m/>
    <b v="1"/>
    <x v="1"/>
    <x v="0"/>
    <x v="5"/>
    <m/>
    <m/>
    <b v="1"/>
    <m/>
    <m/>
    <m/>
    <m/>
    <m/>
    <m/>
    <m/>
    <x v="1"/>
    <m/>
    <m/>
    <x v="0"/>
    <m/>
    <m/>
    <x v="2"/>
    <m/>
    <s v="uuid:83c4977f-893a-4d34-bdd0-06ec06fa9966"/>
    <n v="73108542"/>
    <s v="83c4977f-893a-4d34-bdd0-06ec06fa9966"/>
    <d v="2021-01-20T13:15:35"/>
    <n v="100"/>
    <m/>
    <n v="-1"/>
    <m/>
    <m/>
    <s v="202101191358"/>
    <n v="692"/>
    <s v="nsenumerator"/>
    <n v="569832"/>
  </r>
  <r>
    <s v="2021-01-20T14:15:37.369+02:00"/>
    <s v="2021-01-20T14:30:08.917+02:00"/>
    <m/>
    <s v="صبا لاذقاني"/>
    <s v="MRFS"/>
    <m/>
    <d v="2021-01-20T00:00:00"/>
    <x v="3"/>
    <x v="2"/>
    <x v="0"/>
    <n v="21"/>
    <x v="1"/>
    <x v="0"/>
    <x v="0"/>
    <x v="1"/>
    <x v="1"/>
    <x v="0"/>
    <x v="0"/>
    <x v="0"/>
    <n v="0"/>
    <n v="1"/>
    <n v="0"/>
    <s v="1"/>
    <n v="0"/>
    <s v="1"/>
    <n v="0"/>
    <n v="1"/>
    <n v="3"/>
    <n v="0"/>
    <n v="0"/>
    <n v="1"/>
    <x v="8"/>
    <x v="19"/>
    <n v="-750"/>
    <s v="عمل الزوج"/>
    <m/>
    <s v="Primary health care facility"/>
    <m/>
    <b v="1"/>
    <m/>
    <m/>
    <m/>
    <m/>
    <m/>
    <m/>
    <n v="4"/>
    <x v="0"/>
    <m/>
    <x v="2"/>
    <s v="مستوصف اسنان وحوامل"/>
    <s v="Inaccessible due to cost"/>
    <m/>
    <m/>
    <m/>
    <b v="1"/>
    <m/>
    <m/>
    <m/>
    <m/>
    <m/>
    <m/>
    <m/>
    <x v="2"/>
    <x v="1"/>
    <m/>
    <x v="1"/>
    <m/>
    <x v="0"/>
    <x v="0"/>
    <m/>
    <x v="0"/>
    <x v="0"/>
    <m/>
    <m/>
    <m/>
    <m/>
    <m/>
    <m/>
    <m/>
    <m/>
    <m/>
    <m/>
    <m/>
    <s v="Antibiotic"/>
    <m/>
    <m/>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x v="0"/>
    <x v="0"/>
    <s v="Cereals or tubers (maize, porridge, rice, pasta, bread, rice, bulger, frikeh, kaak, pasta, indomy (noodles), manakish, thick grain-based porridge, potatoes, etc) Vegetables (including leafy vegetables) Legumes and nuts e.g. hommos, fouls, beans, chick peas, lentils"/>
    <b v="1"/>
    <b v="1"/>
    <b v="1"/>
    <m/>
    <m/>
    <m/>
    <m/>
    <m/>
    <m/>
    <m/>
    <m/>
    <n v="3"/>
    <x v="2"/>
    <x v="0"/>
    <m/>
    <s v="High food prices/no money to buy"/>
    <m/>
    <b v="1"/>
    <m/>
    <m/>
    <m/>
    <m/>
    <m/>
    <m/>
    <x v="0"/>
    <m/>
    <x v="3"/>
    <m/>
    <m/>
    <m/>
    <m/>
    <m/>
    <m/>
    <m/>
    <x v="0"/>
    <x v="2"/>
    <x v="1"/>
    <m/>
    <m/>
    <s v="1"/>
    <s v="1"/>
    <x v="0"/>
    <x v="2"/>
    <x v="0"/>
    <x v="1"/>
    <x v="1"/>
    <m/>
    <m/>
    <m/>
    <m/>
    <m/>
    <m/>
    <m/>
    <m/>
    <m/>
    <x v="1"/>
    <x v="0"/>
    <s v="No problems"/>
    <m/>
    <m/>
    <m/>
    <m/>
    <m/>
    <m/>
    <m/>
    <m/>
    <m/>
    <m/>
    <m/>
    <m/>
    <m/>
    <m/>
    <m/>
    <b v="1"/>
    <m/>
    <m/>
    <m/>
    <m/>
    <m/>
    <m/>
    <m/>
    <m/>
    <m/>
    <m/>
    <m/>
    <m/>
    <m/>
    <m/>
    <m/>
    <m/>
    <m/>
    <m/>
    <m/>
    <m/>
    <s v="Do not know"/>
    <m/>
    <m/>
    <m/>
    <m/>
    <m/>
    <m/>
    <b v="1"/>
    <m/>
    <m/>
    <x v="1"/>
    <m/>
    <s v="Extracurricular activities/women &amp; girls centers Skills building services"/>
    <m/>
    <m/>
    <b v="1"/>
    <b v="1"/>
    <m/>
    <m/>
    <m/>
    <m/>
    <x v="7"/>
    <s v="Do not know"/>
    <m/>
    <m/>
    <m/>
    <m/>
    <m/>
    <m/>
    <b v="1"/>
    <m/>
    <m/>
    <x v="1"/>
    <m/>
    <s v="Child labour School dropout"/>
    <m/>
    <m/>
    <m/>
    <b v="1"/>
    <b v="1"/>
    <m/>
    <m/>
    <m/>
    <m/>
    <m/>
    <m/>
    <m/>
    <m/>
    <m/>
    <m/>
    <m/>
    <m/>
    <m/>
    <s v="الاستغلال"/>
    <s v="Parents Siblings"/>
    <m/>
    <b v="1"/>
    <m/>
    <m/>
    <b v="1"/>
    <m/>
    <m/>
    <m/>
    <m/>
    <m/>
    <m/>
    <m/>
    <m/>
    <m/>
    <s v="Awareness / educational activities / psychosocial support Quraan"/>
    <m/>
    <b v="1"/>
    <m/>
    <m/>
    <b v="1"/>
    <m/>
    <m/>
    <m/>
    <m/>
    <s v="No, none of these"/>
    <m/>
    <m/>
    <m/>
    <m/>
    <m/>
    <b v="1"/>
    <m/>
    <x v="2"/>
    <x v="1"/>
    <x v="14"/>
    <m/>
    <m/>
    <m/>
    <m/>
    <m/>
    <b v="1"/>
    <m/>
    <m/>
    <m/>
    <m/>
    <x v="1"/>
    <m/>
    <m/>
    <x v="0"/>
    <m/>
    <m/>
    <x v="2"/>
    <m/>
    <s v="uuid:1b7fc856-cf08-422f-a6ae-1b5dd61dac28"/>
    <n v="73108543"/>
    <s v="1b7fc856-cf08-422f-a6ae-1b5dd61dac28"/>
    <d v="2021-01-20T13:15:35"/>
    <n v="101"/>
    <m/>
    <n v="-1"/>
    <m/>
    <m/>
    <s v="202101191358"/>
    <n v="871"/>
    <s v="nsenumerator"/>
    <n v="569832"/>
  </r>
  <r>
    <s v="2021-01-20T10:05:02.515+03:00"/>
    <s v="2021-01-20T10:27:27.963+03:00"/>
    <m/>
    <s v="جهينة الحمود"/>
    <s v="MRFS"/>
    <m/>
    <d v="2021-01-20T00:00:00"/>
    <x v="3"/>
    <x v="2"/>
    <x v="0"/>
    <n v="34"/>
    <x v="0"/>
    <x v="0"/>
    <x v="0"/>
    <x v="1"/>
    <x v="1"/>
    <x v="2"/>
    <x v="0"/>
    <x v="0"/>
    <n v="0"/>
    <n v="0"/>
    <n v="0"/>
    <s v="0"/>
    <n v="2"/>
    <s v="2"/>
    <n v="2"/>
    <n v="4"/>
    <n v="6"/>
    <n v="0"/>
    <n v="1"/>
    <n v="1"/>
    <x v="18"/>
    <x v="8"/>
    <n v="-1000"/>
    <s v="عمل الاب(بيع ادوات منزلية)"/>
    <m/>
    <s v="Primary health care facility"/>
    <m/>
    <b v="1"/>
    <m/>
    <m/>
    <m/>
    <m/>
    <m/>
    <m/>
    <n v="5"/>
    <x v="0"/>
    <m/>
    <x v="0"/>
    <s v="Everything is available"/>
    <s v="Inaccessible due to cost"/>
    <m/>
    <m/>
    <m/>
    <b v="1"/>
    <m/>
    <m/>
    <m/>
    <m/>
    <m/>
    <m/>
    <m/>
    <x v="2"/>
    <x v="1"/>
    <m/>
    <x v="1"/>
    <m/>
    <x v="0"/>
    <x v="0"/>
    <m/>
    <x v="0"/>
    <x v="0"/>
    <m/>
    <m/>
    <m/>
    <m/>
    <m/>
    <m/>
    <m/>
    <m/>
    <m/>
    <m/>
    <m/>
    <s v="Antibiotic Reproductive health medicines Non communicable diseases (NCD) drugs (chronic, cardiac, diabetes, hyper-tension, asthma) Pediatric medicine"/>
    <b v="1"/>
    <b v="1"/>
    <b v="1"/>
    <b v="1"/>
    <m/>
    <m/>
    <m/>
    <m/>
    <x v="0"/>
    <m/>
    <m/>
    <m/>
    <m/>
    <m/>
    <m/>
    <m/>
    <m/>
    <m/>
    <s v="Hospital for normal delivery Hospital for surgery/ C-section"/>
    <m/>
    <m/>
    <m/>
    <m/>
    <m/>
    <b v="1"/>
    <b v="1"/>
    <m/>
    <m/>
    <m/>
    <m/>
    <x v="1"/>
    <m/>
    <m/>
    <m/>
    <m/>
    <m/>
    <m/>
    <m/>
    <m/>
    <m/>
    <m/>
    <m/>
    <x v="0"/>
    <x v="0"/>
    <x v="0"/>
    <m/>
    <m/>
    <m/>
    <m/>
    <m/>
    <m/>
    <m/>
    <m/>
    <m/>
    <m/>
    <m/>
    <m/>
    <m/>
    <x v="1"/>
    <x v="1"/>
    <m/>
    <m/>
    <m/>
    <m/>
    <m/>
    <m/>
    <m/>
    <m/>
    <m/>
    <m/>
    <m/>
    <m/>
    <m/>
    <x v="1"/>
    <x v="0"/>
    <m/>
    <s v="Market is not safe"/>
    <m/>
    <m/>
    <m/>
    <b v="1"/>
    <m/>
    <m/>
    <m/>
    <m/>
    <x v="0"/>
    <m/>
    <x v="0"/>
    <s v="Market is not safe High food prices/no money to buy"/>
    <b v="1"/>
    <m/>
    <b v="1"/>
    <m/>
    <m/>
    <m/>
    <x v="1"/>
    <x v="1"/>
    <x v="1"/>
    <m/>
    <m/>
    <s v="0"/>
    <s v="0"/>
    <x v="0"/>
    <x v="2"/>
    <x v="0"/>
    <x v="1"/>
    <x v="1"/>
    <m/>
    <m/>
    <m/>
    <m/>
    <m/>
    <m/>
    <m/>
    <m/>
    <m/>
    <x v="1"/>
    <x v="0"/>
    <s v="Fear Family conflict"/>
    <b v="1"/>
    <m/>
    <m/>
    <m/>
    <m/>
    <m/>
    <b v="1"/>
    <m/>
    <m/>
    <m/>
    <m/>
    <m/>
    <m/>
    <m/>
    <m/>
    <m/>
    <m/>
    <m/>
    <s v="Adult Women Children"/>
    <b v="1"/>
    <m/>
    <b v="1"/>
    <m/>
    <s v="لان النساء والاطفال اكثر عاطفية"/>
    <s v="Prayer"/>
    <m/>
    <m/>
    <m/>
    <b v="1"/>
    <m/>
    <m/>
    <m/>
    <m/>
    <m/>
    <m/>
    <m/>
    <s v="Stigma"/>
    <b v="1"/>
    <m/>
    <m/>
    <m/>
    <m/>
    <m/>
    <m/>
    <m/>
    <m/>
    <x v="1"/>
    <m/>
    <s v="Extracurricular activities/women &amp; girls centers Skills building services"/>
    <m/>
    <m/>
    <b v="1"/>
    <b v="1"/>
    <m/>
    <m/>
    <m/>
    <m/>
    <x v="1"/>
    <s v="Extracurricular activities/women &amp; girls centers"/>
    <m/>
    <m/>
    <m/>
    <b v="1"/>
    <m/>
    <m/>
    <m/>
    <m/>
    <s v="due to transportation issues / far distance of facilities"/>
    <x v="1"/>
    <m/>
    <s v="Kidnapping Hired by armed groups Desire to join armed groups School dropout Begging Early marriage Physical abuse Neglect Psychological stress"/>
    <b v="1"/>
    <b v="1"/>
    <b v="1"/>
    <b v="1"/>
    <m/>
    <b v="1"/>
    <b v="1"/>
    <b v="1"/>
    <b v="1"/>
    <m/>
    <m/>
    <m/>
    <m/>
    <b v="1"/>
    <m/>
    <m/>
    <m/>
    <m/>
    <m/>
    <s v="School teachers Parents Relatives"/>
    <m/>
    <m/>
    <m/>
    <b v="1"/>
    <b v="1"/>
    <b v="1"/>
    <m/>
    <m/>
    <m/>
    <m/>
    <m/>
    <m/>
    <m/>
    <m/>
    <s v="Quraan Awareness / educational activities / psychosocial support"/>
    <m/>
    <b v="1"/>
    <m/>
    <m/>
    <b v="1"/>
    <m/>
    <m/>
    <m/>
    <m/>
    <s v="Children separated from their parents Child-headed households Children who have been associated with fighting forces"/>
    <b v="1"/>
    <m/>
    <m/>
    <b v="1"/>
    <b v="1"/>
    <m/>
    <m/>
    <x v="1"/>
    <x v="0"/>
    <x v="23"/>
    <m/>
    <b v="1"/>
    <b v="1"/>
    <b v="1"/>
    <m/>
    <m/>
    <m/>
    <m/>
    <m/>
    <m/>
    <x v="1"/>
    <m/>
    <m/>
    <x v="2"/>
    <m/>
    <m/>
    <x v="2"/>
    <m/>
    <s v="uuid:d65e1f52-59d6-4a77-82d9-636562390c76"/>
    <n v="73108693"/>
    <s v="d65e1f52-59d6-4a77-82d9-636562390c76"/>
    <d v="2021-01-20T13:19:01"/>
    <n v="102"/>
    <m/>
    <n v="-1"/>
    <m/>
    <m/>
    <s v="202101191358"/>
    <n v="1345"/>
    <s v="nsenumerator"/>
    <n v="569832"/>
  </r>
  <r>
    <s v="2021-01-20T11:03:38.230+03:00"/>
    <s v="2021-01-20T11:17:52.841+03:00"/>
    <m/>
    <s v="جهينة الحمود"/>
    <s v="MRFS"/>
    <m/>
    <d v="2021-01-20T00:00:00"/>
    <x v="3"/>
    <x v="2"/>
    <x v="0"/>
    <n v="29"/>
    <x v="1"/>
    <x v="0"/>
    <x v="0"/>
    <x v="1"/>
    <x v="1"/>
    <x v="2"/>
    <x v="0"/>
    <x v="0"/>
    <n v="0"/>
    <n v="1"/>
    <n v="1"/>
    <s v="2"/>
    <n v="2"/>
    <s v="4"/>
    <n v="1"/>
    <n v="5"/>
    <n v="7"/>
    <n v="0"/>
    <n v="0"/>
    <n v="1"/>
    <x v="8"/>
    <x v="10"/>
    <n v="-500"/>
    <s v="عمل الاب(عامل يومية)"/>
    <m/>
    <s v="Primary health care facility"/>
    <m/>
    <b v="1"/>
    <m/>
    <m/>
    <m/>
    <m/>
    <m/>
    <m/>
    <n v="5"/>
    <x v="0"/>
    <m/>
    <x v="0"/>
    <s v="Everything is available"/>
    <s v="Inaccessible due to cost"/>
    <m/>
    <m/>
    <m/>
    <b v="1"/>
    <m/>
    <m/>
    <m/>
    <m/>
    <m/>
    <m/>
    <m/>
    <x v="0"/>
    <x v="0"/>
    <s v="اعطاء معلومات عن تنظيم الاسرة"/>
    <x v="0"/>
    <m/>
    <x v="0"/>
    <x v="0"/>
    <m/>
    <x v="0"/>
    <x v="0"/>
    <m/>
    <m/>
    <m/>
    <m/>
    <m/>
    <m/>
    <m/>
    <m/>
    <m/>
    <m/>
    <m/>
    <s v="Pediatric medicine Non communicable diseases (NCD) drugs (chronic, cardiac, diabetes, hyper-tension, asthma) Reproductive health medicines"/>
    <b v="1"/>
    <b v="1"/>
    <b v="1"/>
    <m/>
    <m/>
    <m/>
    <m/>
    <m/>
    <x v="0"/>
    <m/>
    <m/>
    <m/>
    <m/>
    <m/>
    <m/>
    <m/>
    <m/>
    <m/>
    <s v="Hospital for surgery/ C-section"/>
    <m/>
    <m/>
    <m/>
    <m/>
    <m/>
    <m/>
    <b v="1"/>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1"/>
    <s v="0"/>
    <x v="0"/>
    <x v="2"/>
    <x v="0"/>
    <x v="1"/>
    <x v="1"/>
    <m/>
    <m/>
    <m/>
    <m/>
    <m/>
    <m/>
    <m/>
    <m/>
    <m/>
    <x v="1"/>
    <x v="0"/>
    <s v="Anger moodwings Econimic"/>
    <m/>
    <b v="1"/>
    <m/>
    <b v="1"/>
    <b v="1"/>
    <m/>
    <m/>
    <m/>
    <m/>
    <m/>
    <m/>
    <m/>
    <m/>
    <m/>
    <m/>
    <m/>
    <m/>
    <m/>
    <s v="Adult Women Elderly"/>
    <b v="1"/>
    <m/>
    <m/>
    <b v="1"/>
    <s v="الوضع الاقتصادي السيء"/>
    <s v="Speaking to a friend Speaking to a family member"/>
    <b v="1"/>
    <b v="1"/>
    <m/>
    <m/>
    <m/>
    <m/>
    <m/>
    <m/>
    <m/>
    <m/>
    <m/>
    <s v="Other"/>
    <m/>
    <m/>
    <m/>
    <m/>
    <m/>
    <b v="1"/>
    <m/>
    <m/>
    <s v="غير مسموح للمراة "/>
    <x v="3"/>
    <s v="غير مسموح لي "/>
    <s v="Extracurricular activities/women &amp; girls centers Skills building services Educational services"/>
    <m/>
    <b v="1"/>
    <b v="1"/>
    <b v="1"/>
    <m/>
    <m/>
    <m/>
    <m/>
    <x v="5"/>
    <s v="Do not know"/>
    <m/>
    <m/>
    <m/>
    <m/>
    <m/>
    <m/>
    <b v="1"/>
    <m/>
    <m/>
    <x v="2"/>
    <s v="العادات والتقاليد"/>
    <s v="Kidnapping Hired by armed groups"/>
    <b v="1"/>
    <b v="1"/>
    <m/>
    <m/>
    <m/>
    <m/>
    <m/>
    <m/>
    <m/>
    <m/>
    <m/>
    <m/>
    <m/>
    <m/>
    <m/>
    <m/>
    <m/>
    <m/>
    <m/>
    <s v="Parents"/>
    <m/>
    <m/>
    <m/>
    <m/>
    <b v="1"/>
    <m/>
    <m/>
    <m/>
    <m/>
    <m/>
    <m/>
    <m/>
    <m/>
    <m/>
    <s v="Quraan"/>
    <m/>
    <b v="1"/>
    <m/>
    <m/>
    <m/>
    <m/>
    <m/>
    <m/>
    <m/>
    <s v="Child-headed households Orphans living in the community"/>
    <m/>
    <m/>
    <b v="1"/>
    <b v="1"/>
    <m/>
    <m/>
    <m/>
    <x v="1"/>
    <x v="0"/>
    <x v="3"/>
    <m/>
    <b v="1"/>
    <m/>
    <m/>
    <m/>
    <m/>
    <m/>
    <m/>
    <m/>
    <m/>
    <x v="1"/>
    <m/>
    <m/>
    <x v="2"/>
    <m/>
    <m/>
    <x v="2"/>
    <m/>
    <s v="uuid:87819f2a-98b2-49a5-ad0e-9d706efa713c"/>
    <n v="73108694"/>
    <s v="87819f2a-98b2-49a5-ad0e-9d706efa713c"/>
    <d v="2021-01-20T13:19:02"/>
    <n v="103"/>
    <m/>
    <n v="-1"/>
    <m/>
    <m/>
    <s v="202101191358"/>
    <n v="854"/>
    <s v="nsenumerator"/>
    <n v="569832"/>
  </r>
  <r>
    <s v="2021-01-20T11:27:04.035+03:00"/>
    <s v="2021-01-20T11:36:18.572+03:00"/>
    <m/>
    <s v="جهينة الحمود"/>
    <s v="MRFS"/>
    <m/>
    <d v="2021-01-20T00:00:00"/>
    <x v="3"/>
    <x v="2"/>
    <x v="0"/>
    <n v="33"/>
    <x v="0"/>
    <x v="0"/>
    <x v="0"/>
    <x v="1"/>
    <x v="1"/>
    <x v="2"/>
    <x v="0"/>
    <x v="0"/>
    <n v="0"/>
    <n v="1"/>
    <n v="1"/>
    <s v="2"/>
    <n v="0"/>
    <s v="2"/>
    <n v="2"/>
    <n v="4"/>
    <n v="6"/>
    <n v="0"/>
    <n v="1"/>
    <n v="1"/>
    <x v="13"/>
    <x v="10"/>
    <n v="-1000"/>
    <s v="عمل الاب(عامل يومي)"/>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Pediatric medicine Antibiotic Reproductive health medicines"/>
    <b v="1"/>
    <b v="1"/>
    <b v="1"/>
    <b v="1"/>
    <m/>
    <m/>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arket is not safe"/>
    <m/>
    <b v="1"/>
    <m/>
    <b v="1"/>
    <m/>
    <m/>
    <m/>
    <m/>
    <x v="0"/>
    <m/>
    <x v="3"/>
    <m/>
    <m/>
    <m/>
    <m/>
    <m/>
    <m/>
    <m/>
    <x v="0"/>
    <x v="2"/>
    <x v="1"/>
    <m/>
    <m/>
    <s v="1"/>
    <s v="0"/>
    <x v="0"/>
    <x v="2"/>
    <x v="0"/>
    <x v="1"/>
    <x v="1"/>
    <m/>
    <m/>
    <m/>
    <m/>
    <m/>
    <m/>
    <m/>
    <m/>
    <m/>
    <x v="1"/>
    <x v="0"/>
    <s v="Family conflict Econimic Fear"/>
    <b v="1"/>
    <m/>
    <m/>
    <m/>
    <b v="1"/>
    <m/>
    <b v="1"/>
    <m/>
    <m/>
    <m/>
    <m/>
    <m/>
    <m/>
    <m/>
    <m/>
    <m/>
    <m/>
    <m/>
    <s v="Adult Women Children"/>
    <b v="1"/>
    <m/>
    <b v="1"/>
    <m/>
    <s v="الوضع المعيشي والخوف من القصف"/>
    <s v="Has professional consultation"/>
    <m/>
    <m/>
    <m/>
    <m/>
    <b v="1"/>
    <m/>
    <m/>
    <m/>
    <m/>
    <m/>
    <m/>
    <s v="Stigma"/>
    <b v="1"/>
    <m/>
    <m/>
    <m/>
    <m/>
    <m/>
    <m/>
    <m/>
    <m/>
    <x v="1"/>
    <m/>
    <s v="Skills building services"/>
    <m/>
    <m/>
    <b v="1"/>
    <m/>
    <m/>
    <m/>
    <m/>
    <m/>
    <x v="5"/>
    <s v="Do not know"/>
    <m/>
    <m/>
    <m/>
    <m/>
    <m/>
    <m/>
    <b v="1"/>
    <m/>
    <m/>
    <x v="1"/>
    <m/>
    <s v="Neglect Kidnapping Early marriage Physical abuse"/>
    <b v="1"/>
    <m/>
    <m/>
    <m/>
    <m/>
    <m/>
    <b v="1"/>
    <b v="1"/>
    <b v="1"/>
    <m/>
    <m/>
    <m/>
    <m/>
    <m/>
    <m/>
    <m/>
    <m/>
    <m/>
    <m/>
    <s v="Siblings Parents Community/social workers"/>
    <m/>
    <b v="1"/>
    <m/>
    <m/>
    <b v="1"/>
    <m/>
    <m/>
    <b v="1"/>
    <m/>
    <m/>
    <m/>
    <m/>
    <m/>
    <m/>
    <s v="Awareness / educational activities / psychosocial support Entertainement activities"/>
    <m/>
    <m/>
    <m/>
    <m/>
    <b v="1"/>
    <b v="1"/>
    <m/>
    <m/>
    <m/>
    <s v="Orphans living in the community Child-headed households Children who have been associated with fighting forces"/>
    <m/>
    <m/>
    <b v="1"/>
    <b v="1"/>
    <b v="1"/>
    <m/>
    <m/>
    <x v="1"/>
    <x v="0"/>
    <x v="24"/>
    <b v="1"/>
    <b v="1"/>
    <m/>
    <m/>
    <m/>
    <m/>
    <m/>
    <m/>
    <m/>
    <m/>
    <x v="1"/>
    <m/>
    <m/>
    <x v="2"/>
    <m/>
    <m/>
    <x v="2"/>
    <m/>
    <s v="uuid:d121fdc8-9cab-4a77-aeda-3747b790fcc1"/>
    <n v="73108695"/>
    <s v="d121fdc8-9cab-4a77-aeda-3747b790fcc1"/>
    <d v="2021-01-20T13:19:03"/>
    <n v="104"/>
    <m/>
    <n v="-1"/>
    <m/>
    <m/>
    <s v="202101191358"/>
    <n v="554"/>
    <s v="nsenumerator"/>
    <n v="569832"/>
  </r>
  <r>
    <s v="2021-01-20T11:59:35.487+03:00"/>
    <s v="2021-01-20T12:07:43.424+03:00"/>
    <m/>
    <s v="جهينة الحمود"/>
    <s v="MRFS"/>
    <m/>
    <d v="2021-01-20T00:00:00"/>
    <x v="3"/>
    <x v="2"/>
    <x v="0"/>
    <n v="50"/>
    <x v="0"/>
    <x v="0"/>
    <x v="2"/>
    <x v="0"/>
    <x v="45"/>
    <x v="2"/>
    <x v="0"/>
    <x v="1"/>
    <m/>
    <m/>
    <m/>
    <m/>
    <m/>
    <m/>
    <m/>
    <m/>
    <n v="3"/>
    <n v="1"/>
    <m/>
    <n v="1"/>
    <x v="15"/>
    <x v="9"/>
    <n v="-1000"/>
    <s v="مساعدات انسانية ومساعدات من قبل الاقارب"/>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b v="1"/>
    <m/>
    <m/>
    <m/>
    <m/>
    <m/>
    <m/>
    <m/>
    <x v="3"/>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m/>
    <s v="0"/>
    <x v="0"/>
    <x v="2"/>
    <x v="2"/>
    <x v="0"/>
    <x v="0"/>
    <m/>
    <m/>
    <m/>
    <m/>
    <m/>
    <m/>
    <m/>
    <m/>
    <m/>
    <x v="0"/>
    <x v="0"/>
    <s v="Econimic Sadness Fear"/>
    <b v="1"/>
    <m/>
    <b v="1"/>
    <m/>
    <b v="1"/>
    <m/>
    <m/>
    <m/>
    <m/>
    <m/>
    <m/>
    <m/>
    <m/>
    <m/>
    <m/>
    <m/>
    <m/>
    <m/>
    <s v="Adult Women"/>
    <b v="1"/>
    <m/>
    <m/>
    <m/>
    <s v="بسبب الاوضاع الاقتصادية وعدم وجود عمل"/>
    <s v="Prayer Smoking"/>
    <m/>
    <m/>
    <m/>
    <b v="1"/>
    <m/>
    <m/>
    <b v="1"/>
    <m/>
    <m/>
    <m/>
    <m/>
    <s v="Security Lack of awareness of the services"/>
    <m/>
    <b v="1"/>
    <m/>
    <m/>
    <b v="1"/>
    <m/>
    <m/>
    <m/>
    <m/>
    <x v="1"/>
    <m/>
    <s v="Skills building services"/>
    <m/>
    <m/>
    <b v="1"/>
    <m/>
    <m/>
    <m/>
    <m/>
    <m/>
    <x v="0"/>
    <s v="Skills building services Extracurricular activities/women &amp; girls centers"/>
    <m/>
    <m/>
    <b v="1"/>
    <b v="1"/>
    <m/>
    <m/>
    <m/>
    <m/>
    <s v="due to lack of security"/>
    <x v="2"/>
    <s v="الوضع الامني والخوف"/>
    <s v="Hired by armed groups Desire to join armed groups Kidnapping School dropout Early marriage Begging Alcohol/substance misuse Psychological stress"/>
    <b v="1"/>
    <b v="1"/>
    <b v="1"/>
    <b v="1"/>
    <m/>
    <b v="1"/>
    <b v="1"/>
    <m/>
    <m/>
    <m/>
    <m/>
    <b v="1"/>
    <m/>
    <b v="1"/>
    <m/>
    <m/>
    <m/>
    <m/>
    <m/>
    <s v="School teachers Parents"/>
    <m/>
    <m/>
    <m/>
    <b v="1"/>
    <b v="1"/>
    <m/>
    <m/>
    <m/>
    <m/>
    <m/>
    <m/>
    <m/>
    <m/>
    <m/>
    <s v="Quraan Awareness / educational activities / psychosocial support"/>
    <m/>
    <b v="1"/>
    <m/>
    <m/>
    <b v="1"/>
    <m/>
    <m/>
    <m/>
    <m/>
    <s v="Orphans living in the community Child-headed households Children who have been associated with fighting forces"/>
    <m/>
    <m/>
    <b v="1"/>
    <b v="1"/>
    <b v="1"/>
    <m/>
    <m/>
    <x v="0"/>
    <x v="0"/>
    <x v="0"/>
    <m/>
    <m/>
    <m/>
    <m/>
    <m/>
    <m/>
    <m/>
    <m/>
    <m/>
    <m/>
    <x v="0"/>
    <m/>
    <m/>
    <x v="0"/>
    <m/>
    <m/>
    <x v="0"/>
    <m/>
    <s v="uuid:b5b3cbd9-fe89-4232-8850-9ae844c81edc"/>
    <n v="73108696"/>
    <s v="b5b3cbd9-fe89-4232-8850-9ae844c81edc"/>
    <d v="2021-01-20T13:19:04"/>
    <n v="105"/>
    <m/>
    <n v="-1"/>
    <m/>
    <m/>
    <s v="202101191358"/>
    <n v="488"/>
    <s v="nsenumerator"/>
    <n v="569832"/>
  </r>
  <r>
    <s v="2021-01-20T12:17:35.042+03:00"/>
    <s v="2021-01-20T12:30:38.697+03:00"/>
    <m/>
    <s v="جهينة الحمود"/>
    <s v="MRFS"/>
    <m/>
    <d v="2021-01-20T00:00:00"/>
    <x v="3"/>
    <x v="2"/>
    <x v="0"/>
    <n v="37"/>
    <x v="0"/>
    <x v="0"/>
    <x v="0"/>
    <x v="0"/>
    <x v="46"/>
    <x v="2"/>
    <x v="0"/>
    <x v="0"/>
    <n v="0"/>
    <n v="0"/>
    <n v="0"/>
    <s v="0"/>
    <n v="1"/>
    <s v="1"/>
    <n v="4"/>
    <n v="5"/>
    <n v="13"/>
    <n v="1"/>
    <n v="0"/>
    <n v="2"/>
    <x v="18"/>
    <x v="8"/>
    <n v="-1000"/>
    <s v="دكان سمانة"/>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0"/>
    <x v="0"/>
    <x v="0"/>
    <m/>
    <m/>
    <m/>
    <m/>
    <m/>
    <m/>
    <m/>
    <m/>
    <m/>
    <m/>
    <m/>
    <m/>
    <m/>
    <x v="1"/>
    <x v="1"/>
    <m/>
    <m/>
    <m/>
    <m/>
    <m/>
    <m/>
    <m/>
    <m/>
    <m/>
    <m/>
    <m/>
    <m/>
    <m/>
    <x v="1"/>
    <x v="0"/>
    <m/>
    <s v="High food prices/no money to buy Market is too far"/>
    <m/>
    <b v="1"/>
    <b v="1"/>
    <m/>
    <m/>
    <m/>
    <m/>
    <m/>
    <x v="0"/>
    <m/>
    <x v="0"/>
    <s v="High food prices/no money to buy"/>
    <b v="1"/>
    <m/>
    <m/>
    <m/>
    <m/>
    <m/>
    <x v="1"/>
    <x v="1"/>
    <x v="1"/>
    <m/>
    <m/>
    <s v="0"/>
    <s v="0"/>
    <x v="0"/>
    <x v="2"/>
    <x v="0"/>
    <x v="1"/>
    <x v="1"/>
    <m/>
    <m/>
    <m/>
    <m/>
    <m/>
    <m/>
    <m/>
    <m/>
    <m/>
    <x v="1"/>
    <x v="0"/>
    <s v="Econimic Sadness Anxiety moodwings"/>
    <m/>
    <m/>
    <b v="1"/>
    <b v="1"/>
    <b v="1"/>
    <b v="1"/>
    <m/>
    <m/>
    <m/>
    <m/>
    <m/>
    <m/>
    <m/>
    <m/>
    <m/>
    <m/>
    <m/>
    <m/>
    <s v="Adult Women"/>
    <b v="1"/>
    <m/>
    <m/>
    <m/>
    <s v="بسبب النزوح والتفكير"/>
    <s v="Speaking to a friend Smoking"/>
    <m/>
    <b v="1"/>
    <m/>
    <m/>
    <m/>
    <m/>
    <b v="1"/>
    <m/>
    <m/>
    <m/>
    <m/>
    <s v="Lack of awareness of the services"/>
    <m/>
    <m/>
    <m/>
    <m/>
    <b v="1"/>
    <m/>
    <m/>
    <m/>
    <m/>
    <x v="1"/>
    <m/>
    <s v="Educational services Skills building services"/>
    <m/>
    <b v="1"/>
    <b v="1"/>
    <m/>
    <m/>
    <m/>
    <m/>
    <m/>
    <x v="9"/>
    <s v="Educational services Skills building services"/>
    <m/>
    <b v="1"/>
    <b v="1"/>
    <m/>
    <m/>
    <m/>
    <m/>
    <m/>
    <s v="due to lack of security"/>
    <x v="1"/>
    <m/>
    <s v="School dropout Kidnapping Being orphaned or losing care"/>
    <b v="1"/>
    <m/>
    <m/>
    <b v="1"/>
    <m/>
    <m/>
    <m/>
    <m/>
    <m/>
    <m/>
    <b v="1"/>
    <m/>
    <m/>
    <m/>
    <m/>
    <m/>
    <m/>
    <m/>
    <m/>
    <s v="Parents"/>
    <m/>
    <m/>
    <m/>
    <m/>
    <b v="1"/>
    <m/>
    <m/>
    <m/>
    <m/>
    <m/>
    <m/>
    <m/>
    <m/>
    <m/>
    <s v="Quraan Awareness / educational activities / psychosocial support"/>
    <m/>
    <b v="1"/>
    <m/>
    <m/>
    <b v="1"/>
    <m/>
    <m/>
    <m/>
    <m/>
    <s v="Orphans living in the community"/>
    <m/>
    <m/>
    <b v="1"/>
    <m/>
    <m/>
    <m/>
    <m/>
    <x v="2"/>
    <x v="6"/>
    <x v="3"/>
    <m/>
    <b v="1"/>
    <m/>
    <m/>
    <m/>
    <m/>
    <m/>
    <m/>
    <m/>
    <m/>
    <x v="1"/>
    <m/>
    <m/>
    <x v="2"/>
    <m/>
    <m/>
    <x v="2"/>
    <m/>
    <s v="uuid:7a034191-4a8d-4b68-b53a-b2517eb7a830"/>
    <n v="73108697"/>
    <s v="7a034191-4a8d-4b68-b53a-b2517eb7a830"/>
    <d v="2021-01-20T13:19:05"/>
    <n v="106"/>
    <m/>
    <n v="-1"/>
    <m/>
    <m/>
    <s v="202101191358"/>
    <n v="783"/>
    <s v="nsenumerator"/>
    <n v="569832"/>
  </r>
  <r>
    <s v="2021-01-20T13:00:30.961+03:00"/>
    <s v="2021-01-20T13:06:09.653+03:00"/>
    <m/>
    <s v="جهينة الحمود"/>
    <s v="MRFS"/>
    <m/>
    <d v="2021-01-20T00:00:00"/>
    <x v="3"/>
    <x v="2"/>
    <x v="0"/>
    <n v="61"/>
    <x v="3"/>
    <x v="0"/>
    <x v="0"/>
    <x v="1"/>
    <x v="1"/>
    <x v="2"/>
    <x v="1"/>
    <x v="1"/>
    <m/>
    <m/>
    <m/>
    <m/>
    <m/>
    <m/>
    <m/>
    <m/>
    <n v="3"/>
    <n v="1"/>
    <m/>
    <n v="0"/>
    <x v="0"/>
    <x v="22"/>
    <n v="-1000"/>
    <m/>
    <s v="مساعدات من الاقارب"/>
    <s v="Primary health care facility"/>
    <m/>
    <b v="1"/>
    <m/>
    <m/>
    <m/>
    <m/>
    <m/>
    <m/>
    <n v="15"/>
    <x v="0"/>
    <m/>
    <x v="0"/>
    <s v="Everything is available"/>
    <s v="Inaccessible due to cost"/>
    <m/>
    <m/>
    <m/>
    <b v="1"/>
    <m/>
    <m/>
    <m/>
    <m/>
    <m/>
    <m/>
    <m/>
    <x v="2"/>
    <x v="1"/>
    <m/>
    <x v="1"/>
    <m/>
    <x v="0"/>
    <x v="0"/>
    <m/>
    <x v="0"/>
    <x v="0"/>
    <m/>
    <m/>
    <m/>
    <m/>
    <m/>
    <m/>
    <m/>
    <m/>
    <m/>
    <m/>
    <m/>
    <s v="Non communicable diseases (NCD) drugs (chronic, cardiac, diabetes, hyper-tension, asthma)"/>
    <b v="1"/>
    <m/>
    <m/>
    <m/>
    <m/>
    <m/>
    <m/>
    <m/>
    <x v="0"/>
    <m/>
    <m/>
    <m/>
    <m/>
    <m/>
    <m/>
    <m/>
    <m/>
    <m/>
    <s v="Hospital for surgery/ C-section"/>
    <m/>
    <m/>
    <m/>
    <m/>
    <m/>
    <m/>
    <b v="1"/>
    <m/>
    <m/>
    <m/>
    <m/>
    <x v="1"/>
    <m/>
    <m/>
    <m/>
    <m/>
    <m/>
    <m/>
    <m/>
    <m/>
    <m/>
    <m/>
    <m/>
    <x v="0"/>
    <x v="0"/>
    <x v="0"/>
    <m/>
    <m/>
    <m/>
    <m/>
    <m/>
    <m/>
    <m/>
    <m/>
    <m/>
    <m/>
    <m/>
    <m/>
    <m/>
    <x v="1"/>
    <x v="1"/>
    <m/>
    <m/>
    <m/>
    <m/>
    <m/>
    <m/>
    <m/>
    <m/>
    <m/>
    <m/>
    <m/>
    <m/>
    <m/>
    <x v="1"/>
    <x v="0"/>
    <m/>
    <s v="High food prices/no money to buy"/>
    <m/>
    <b v="1"/>
    <m/>
    <m/>
    <m/>
    <m/>
    <m/>
    <m/>
    <x v="0"/>
    <m/>
    <x v="0"/>
    <s v="High food prices/no money to buy"/>
    <b v="1"/>
    <m/>
    <m/>
    <m/>
    <m/>
    <m/>
    <x v="1"/>
    <x v="1"/>
    <x v="1"/>
    <m/>
    <m/>
    <m/>
    <s v="0"/>
    <x v="0"/>
    <x v="2"/>
    <x v="2"/>
    <x v="2"/>
    <x v="3"/>
    <m/>
    <m/>
    <m/>
    <m/>
    <m/>
    <m/>
    <m/>
    <m/>
    <m/>
    <x v="0"/>
    <x v="0"/>
    <s v="Econimic Problems sleeping"/>
    <m/>
    <m/>
    <m/>
    <m/>
    <b v="1"/>
    <m/>
    <m/>
    <m/>
    <m/>
    <b v="1"/>
    <m/>
    <m/>
    <m/>
    <m/>
    <m/>
    <m/>
    <m/>
    <m/>
    <s v="Adult Men"/>
    <m/>
    <b v="1"/>
    <m/>
    <m/>
    <s v="كبر السن"/>
    <s v="Prayer"/>
    <m/>
    <m/>
    <m/>
    <b v="1"/>
    <m/>
    <m/>
    <m/>
    <m/>
    <m/>
    <m/>
    <m/>
    <s v="Lack of awareness of the services"/>
    <m/>
    <m/>
    <m/>
    <m/>
    <b v="1"/>
    <m/>
    <m/>
    <m/>
    <m/>
    <x v="3"/>
    <s v="لسنا بحاجة"/>
    <s v="Do not know"/>
    <m/>
    <m/>
    <m/>
    <m/>
    <m/>
    <m/>
    <b v="1"/>
    <m/>
    <x v="0"/>
    <s v="Do not know"/>
    <m/>
    <m/>
    <m/>
    <m/>
    <m/>
    <m/>
    <b v="1"/>
    <m/>
    <m/>
    <x v="2"/>
    <s v="بسبب الوضع الامني"/>
    <s v="Kidnapping Hired by armed groups"/>
    <b v="1"/>
    <b v="1"/>
    <m/>
    <m/>
    <m/>
    <m/>
    <m/>
    <m/>
    <m/>
    <m/>
    <m/>
    <m/>
    <m/>
    <m/>
    <m/>
    <m/>
    <m/>
    <m/>
    <m/>
    <s v="Parents"/>
    <m/>
    <m/>
    <m/>
    <m/>
    <b v="1"/>
    <m/>
    <m/>
    <m/>
    <m/>
    <m/>
    <m/>
    <m/>
    <m/>
    <m/>
    <s v="Quraan Hand crafts"/>
    <m/>
    <b v="1"/>
    <b v="1"/>
    <m/>
    <m/>
    <m/>
    <m/>
    <m/>
    <m/>
    <s v="Children who have been associated with fighting forces Orphans living in the community"/>
    <m/>
    <m/>
    <b v="1"/>
    <m/>
    <b v="1"/>
    <m/>
    <m/>
    <x v="0"/>
    <x v="0"/>
    <x v="0"/>
    <m/>
    <m/>
    <m/>
    <m/>
    <m/>
    <m/>
    <m/>
    <m/>
    <m/>
    <m/>
    <x v="0"/>
    <m/>
    <m/>
    <x v="0"/>
    <m/>
    <m/>
    <x v="0"/>
    <m/>
    <s v="uuid:e3ecfecd-1604-48c7-9eef-921e444fe86a"/>
    <n v="73108699"/>
    <s v="e3ecfecd-1604-48c7-9eef-921e444fe86a"/>
    <d v="2021-01-20T13:19:06"/>
    <n v="107"/>
    <m/>
    <n v="-1"/>
    <m/>
    <m/>
    <s v="202101191358"/>
    <n v="339"/>
    <s v="nsenumerator"/>
    <n v="569832"/>
  </r>
  <r>
    <s v="2021-01-20T13:34:40.172+03:00"/>
    <s v="2021-01-20T13:50:26.178+03:00"/>
    <m/>
    <s v="جهينة الحمود"/>
    <s v="MRFS"/>
    <m/>
    <d v="2021-01-20T00:00:00"/>
    <x v="3"/>
    <x v="2"/>
    <x v="0"/>
    <n v="35"/>
    <x v="0"/>
    <x v="0"/>
    <x v="0"/>
    <x v="1"/>
    <x v="1"/>
    <x v="2"/>
    <x v="0"/>
    <x v="0"/>
    <n v="0"/>
    <n v="0"/>
    <n v="0"/>
    <s v="0"/>
    <n v="2"/>
    <s v="2"/>
    <n v="2"/>
    <n v="4"/>
    <n v="6"/>
    <n v="1"/>
    <n v="0"/>
    <n v="1"/>
    <x v="8"/>
    <x v="10"/>
    <n v="-500"/>
    <s v="عمل الاب (سائق)"/>
    <m/>
    <s v="Primary health care facility"/>
    <m/>
    <b v="1"/>
    <m/>
    <m/>
    <m/>
    <m/>
    <m/>
    <m/>
    <n v="10"/>
    <x v="0"/>
    <m/>
    <x v="0"/>
    <s v="Everything is available"/>
    <s v="Inaccessible due to cost Some types of medicines are not available in the market"/>
    <b v="1"/>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2"/>
    <x v="0"/>
    <x v="3"/>
    <m/>
    <m/>
    <m/>
    <m/>
    <m/>
    <m/>
    <m/>
    <m/>
    <m/>
    <x v="0"/>
    <x v="0"/>
    <s v="Econimic"/>
    <m/>
    <m/>
    <m/>
    <m/>
    <b v="1"/>
    <m/>
    <m/>
    <m/>
    <m/>
    <m/>
    <m/>
    <m/>
    <m/>
    <m/>
    <m/>
    <m/>
    <m/>
    <m/>
    <s v="Adult Men"/>
    <m/>
    <b v="1"/>
    <m/>
    <m/>
    <s v="بسبب قلة الموارد والغلاء"/>
    <s v="Prayer Smoking"/>
    <m/>
    <m/>
    <m/>
    <b v="1"/>
    <m/>
    <m/>
    <b v="1"/>
    <m/>
    <m/>
    <m/>
    <m/>
    <s v="Lack of awareness of the services"/>
    <m/>
    <m/>
    <m/>
    <m/>
    <b v="1"/>
    <m/>
    <m/>
    <m/>
    <m/>
    <x v="3"/>
    <s v="لا توجد لدي رغبة"/>
    <s v="Educational services Skills building services Extracurricular activities/women &amp; girls centers"/>
    <m/>
    <b v="1"/>
    <b v="1"/>
    <b v="1"/>
    <m/>
    <m/>
    <m/>
    <m/>
    <x v="1"/>
    <s v="Skills building services Educational services"/>
    <m/>
    <b v="1"/>
    <b v="1"/>
    <m/>
    <m/>
    <m/>
    <m/>
    <m/>
    <s v="due to lack of security"/>
    <x v="2"/>
    <s v="سوء الوضع الامني والخوف"/>
    <s v="Kidnapping Hired by armed groups Child labour School dropout Early marriage Physical abuse"/>
    <b v="1"/>
    <b v="1"/>
    <m/>
    <b v="1"/>
    <b v="1"/>
    <m/>
    <b v="1"/>
    <b v="1"/>
    <m/>
    <m/>
    <m/>
    <m/>
    <m/>
    <m/>
    <m/>
    <m/>
    <m/>
    <m/>
    <s v="العمل في الصناعة"/>
    <s v="Parents"/>
    <m/>
    <m/>
    <m/>
    <m/>
    <b v="1"/>
    <m/>
    <m/>
    <m/>
    <m/>
    <m/>
    <m/>
    <m/>
    <m/>
    <m/>
    <s v="Quraan"/>
    <m/>
    <b v="1"/>
    <m/>
    <m/>
    <m/>
    <m/>
    <m/>
    <m/>
    <m/>
    <s v="Children who have been associated with fighting forces Child-headed households Orphans living in the community"/>
    <m/>
    <m/>
    <b v="1"/>
    <b v="1"/>
    <b v="1"/>
    <m/>
    <m/>
    <x v="2"/>
    <x v="7"/>
    <x v="3"/>
    <m/>
    <b v="1"/>
    <m/>
    <m/>
    <m/>
    <m/>
    <m/>
    <m/>
    <m/>
    <m/>
    <x v="1"/>
    <m/>
    <m/>
    <x v="2"/>
    <m/>
    <m/>
    <x v="1"/>
    <s v="يعمل الاطفال بالصناعة عند ورشات تصليح سيارات"/>
    <s v="uuid:955b9eaa-cfb3-4179-8dd7-ffe78f47d30c"/>
    <n v="73108700"/>
    <s v="955b9eaa-cfb3-4179-8dd7-ffe78f47d30c"/>
    <d v="2021-01-20T13:19:07"/>
    <n v="108"/>
    <m/>
    <n v="-1"/>
    <m/>
    <m/>
    <s v="202101191358"/>
    <n v="946"/>
    <s v="nsenumerator"/>
    <n v="569832"/>
  </r>
  <r>
    <s v="2021-01-20T10:04:10.331+03:00"/>
    <s v="2021-01-20T11:05:14.287+03:00"/>
    <m/>
    <s v="آية بيطار"/>
    <s v="MRFS"/>
    <m/>
    <d v="2021-01-20T00:00:00"/>
    <x v="3"/>
    <x v="2"/>
    <x v="0"/>
    <n v="48"/>
    <x v="0"/>
    <x v="0"/>
    <x v="0"/>
    <x v="1"/>
    <x v="1"/>
    <x v="2"/>
    <x v="0"/>
    <x v="0"/>
    <n v="0"/>
    <n v="0"/>
    <n v="0"/>
    <s v="0"/>
    <n v="1"/>
    <s v="1"/>
    <n v="1"/>
    <n v="2"/>
    <n v="7"/>
    <n v="0"/>
    <n v="0"/>
    <n v="1"/>
    <x v="18"/>
    <x v="28"/>
    <n v="1000"/>
    <s v="عمل الاب"/>
    <m/>
    <s v="Primary health care facility"/>
    <m/>
    <b v="1"/>
    <m/>
    <m/>
    <m/>
    <m/>
    <m/>
    <m/>
    <n v="10"/>
    <x v="0"/>
    <m/>
    <x v="0"/>
    <s v="Everything is available"/>
    <s v="Inaccessible due to cost"/>
    <m/>
    <m/>
    <m/>
    <b v="1"/>
    <m/>
    <m/>
    <m/>
    <m/>
    <m/>
    <m/>
    <m/>
    <x v="2"/>
    <x v="1"/>
    <m/>
    <x v="1"/>
    <m/>
    <x v="2"/>
    <x v="1"/>
    <m/>
    <x v="1"/>
    <x v="2"/>
    <m/>
    <m/>
    <m/>
    <m/>
    <m/>
    <m/>
    <m/>
    <m/>
    <m/>
    <m/>
    <m/>
    <s v="Drugs are mostly available"/>
    <m/>
    <m/>
    <m/>
    <m/>
    <m/>
    <m/>
    <b v="1"/>
    <m/>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s v="0"/>
    <s v="0"/>
    <x v="2"/>
    <x v="1"/>
    <x v="1"/>
    <x v="0"/>
    <x v="3"/>
    <m/>
    <m/>
    <m/>
    <m/>
    <m/>
    <m/>
    <m/>
    <m/>
    <m/>
    <x v="2"/>
    <x v="1"/>
    <s v="Fear Econimic"/>
    <b v="1"/>
    <m/>
    <m/>
    <m/>
    <b v="1"/>
    <m/>
    <m/>
    <m/>
    <m/>
    <m/>
    <m/>
    <m/>
    <m/>
    <m/>
    <m/>
    <m/>
    <m/>
    <m/>
    <s v="Adult Women Adult Men"/>
    <b v="1"/>
    <b v="1"/>
    <m/>
    <m/>
    <s v="بسبب الوضع الحالي "/>
    <s v="Speaking to a family member"/>
    <b v="1"/>
    <m/>
    <m/>
    <m/>
    <m/>
    <m/>
    <m/>
    <m/>
    <m/>
    <m/>
    <m/>
    <s v="Do not know"/>
    <m/>
    <m/>
    <m/>
    <m/>
    <m/>
    <m/>
    <b v="1"/>
    <m/>
    <m/>
    <x v="2"/>
    <m/>
    <s v="Educational services Skills building services"/>
    <m/>
    <b v="1"/>
    <b v="1"/>
    <m/>
    <m/>
    <m/>
    <m/>
    <m/>
    <x v="10"/>
    <s v="Do not know"/>
    <m/>
    <m/>
    <m/>
    <m/>
    <m/>
    <m/>
    <b v="1"/>
    <m/>
    <m/>
    <x v="1"/>
    <m/>
    <s v="Kidnapping"/>
    <b v="1"/>
    <m/>
    <m/>
    <m/>
    <m/>
    <m/>
    <m/>
    <m/>
    <m/>
    <m/>
    <m/>
    <m/>
    <m/>
    <m/>
    <m/>
    <m/>
    <m/>
    <m/>
    <m/>
    <s v="Parents"/>
    <m/>
    <m/>
    <m/>
    <m/>
    <b v="1"/>
    <m/>
    <m/>
    <m/>
    <m/>
    <m/>
    <m/>
    <m/>
    <m/>
    <m/>
    <s v="Quraan"/>
    <m/>
    <b v="1"/>
    <m/>
    <m/>
    <m/>
    <m/>
    <m/>
    <m/>
    <m/>
    <s v="Children living on the street Orphans living in the community"/>
    <m/>
    <b v="1"/>
    <b v="1"/>
    <m/>
    <m/>
    <m/>
    <m/>
    <x v="2"/>
    <x v="8"/>
    <x v="4"/>
    <b v="1"/>
    <m/>
    <m/>
    <m/>
    <m/>
    <m/>
    <m/>
    <m/>
    <m/>
    <m/>
    <x v="1"/>
    <m/>
    <m/>
    <x v="2"/>
    <m/>
    <m/>
    <x v="2"/>
    <m/>
    <s v="uuid:13e29aa9-b6eb-4aa3-891b-7dfcbb3305f2"/>
    <n v="73108755"/>
    <s v="13e29aa9-b6eb-4aa3-891b-7dfcbb3305f2"/>
    <d v="2021-01-20T13:20:12"/>
    <n v="109"/>
    <m/>
    <n v="-1"/>
    <m/>
    <m/>
    <s v="202101191358"/>
    <n v="3664"/>
    <s v="nsenumerator"/>
    <n v="569832"/>
  </r>
  <r>
    <s v="2021-01-20T11:06:31.844+03:00"/>
    <s v="2021-01-20T11:25:40.992+03:00"/>
    <m/>
    <s v="آية بيطار"/>
    <s v="MRFS"/>
    <m/>
    <d v="2021-01-20T00:00:00"/>
    <x v="3"/>
    <x v="2"/>
    <x v="0"/>
    <n v="58"/>
    <x v="2"/>
    <x v="0"/>
    <x v="2"/>
    <x v="1"/>
    <x v="1"/>
    <x v="2"/>
    <x v="0"/>
    <x v="0"/>
    <n v="0"/>
    <n v="0"/>
    <n v="0"/>
    <s v="0"/>
    <n v="0"/>
    <s v="0"/>
    <n v="1"/>
    <n v="1"/>
    <n v="7"/>
    <n v="0"/>
    <n v="0"/>
    <n v="0"/>
    <x v="8"/>
    <x v="26"/>
    <n v="-1150"/>
    <s v="اجار بيت"/>
    <m/>
    <s v="Primary health care facility"/>
    <m/>
    <b v="1"/>
    <m/>
    <m/>
    <m/>
    <m/>
    <m/>
    <m/>
    <n v="10"/>
    <x v="0"/>
    <m/>
    <x v="3"/>
    <s v="الأدوية"/>
    <s v="Not available in the market at all"/>
    <m/>
    <m/>
    <b v="1"/>
    <m/>
    <m/>
    <m/>
    <m/>
    <m/>
    <m/>
    <m/>
    <m/>
    <x v="2"/>
    <x v="1"/>
    <m/>
    <x v="1"/>
    <m/>
    <x v="0"/>
    <x v="0"/>
    <m/>
    <x v="0"/>
    <x v="0"/>
    <m/>
    <m/>
    <m/>
    <m/>
    <m/>
    <m/>
    <m/>
    <m/>
    <m/>
    <m/>
    <m/>
    <s v="Antibiotic"/>
    <m/>
    <m/>
    <m/>
    <b v="1"/>
    <m/>
    <m/>
    <m/>
    <m/>
    <x v="0"/>
    <m/>
    <m/>
    <m/>
    <m/>
    <m/>
    <m/>
    <m/>
    <m/>
    <m/>
    <s v="Hospital for normal delivery"/>
    <m/>
    <m/>
    <m/>
    <m/>
    <m/>
    <b v="1"/>
    <m/>
    <m/>
    <m/>
    <m/>
    <m/>
    <x v="1"/>
    <m/>
    <m/>
    <m/>
    <m/>
    <m/>
    <m/>
    <m/>
    <m/>
    <m/>
    <m/>
    <m/>
    <x v="5"/>
    <x v="0"/>
    <x v="0"/>
    <m/>
    <m/>
    <m/>
    <m/>
    <m/>
    <m/>
    <m/>
    <m/>
    <m/>
    <m/>
    <m/>
    <m/>
    <m/>
    <x v="1"/>
    <x v="1"/>
    <m/>
    <m/>
    <m/>
    <m/>
    <m/>
    <m/>
    <m/>
    <m/>
    <m/>
    <m/>
    <m/>
    <m/>
    <m/>
    <x v="1"/>
    <x v="0"/>
    <m/>
    <s v="High food prices/no money to buy"/>
    <m/>
    <b v="1"/>
    <m/>
    <m/>
    <m/>
    <m/>
    <m/>
    <m/>
    <x v="0"/>
    <m/>
    <x v="3"/>
    <m/>
    <m/>
    <m/>
    <m/>
    <m/>
    <m/>
    <m/>
    <x v="1"/>
    <x v="1"/>
    <x v="1"/>
    <m/>
    <m/>
    <s v="0"/>
    <s v="0"/>
    <x v="0"/>
    <x v="2"/>
    <x v="0"/>
    <x v="1"/>
    <x v="1"/>
    <m/>
    <m/>
    <m/>
    <m/>
    <m/>
    <m/>
    <m/>
    <m/>
    <m/>
    <x v="1"/>
    <x v="0"/>
    <s v="No problems"/>
    <m/>
    <m/>
    <m/>
    <m/>
    <m/>
    <m/>
    <m/>
    <m/>
    <m/>
    <m/>
    <m/>
    <m/>
    <m/>
    <m/>
    <m/>
    <b v="1"/>
    <m/>
    <m/>
    <m/>
    <m/>
    <m/>
    <m/>
    <m/>
    <m/>
    <m/>
    <m/>
    <m/>
    <m/>
    <m/>
    <m/>
    <m/>
    <m/>
    <m/>
    <m/>
    <m/>
    <m/>
    <s v="No obstacles"/>
    <m/>
    <m/>
    <m/>
    <m/>
    <m/>
    <m/>
    <m/>
    <b v="1"/>
    <m/>
    <x v="1"/>
    <m/>
    <s v="Do not know"/>
    <m/>
    <m/>
    <m/>
    <m/>
    <m/>
    <m/>
    <b v="1"/>
    <m/>
    <x v="0"/>
    <s v="Extracurricular activities/women &amp; girls centers"/>
    <m/>
    <m/>
    <m/>
    <b v="1"/>
    <m/>
    <m/>
    <m/>
    <m/>
    <m/>
    <x v="1"/>
    <m/>
    <s v="Kidnapping"/>
    <b v="1"/>
    <m/>
    <m/>
    <m/>
    <m/>
    <m/>
    <m/>
    <m/>
    <m/>
    <m/>
    <m/>
    <m/>
    <m/>
    <m/>
    <m/>
    <m/>
    <m/>
    <m/>
    <m/>
    <s v="Relatives"/>
    <m/>
    <m/>
    <m/>
    <m/>
    <m/>
    <b v="1"/>
    <m/>
    <m/>
    <m/>
    <m/>
    <m/>
    <m/>
    <m/>
    <m/>
    <s v="Quraan Awareness / educational activities / psychosocial support"/>
    <m/>
    <b v="1"/>
    <m/>
    <m/>
    <b v="1"/>
    <m/>
    <m/>
    <m/>
    <m/>
    <s v="Child-headed households Children living on the street Children separated from their parents Orphans living in the community"/>
    <b v="1"/>
    <b v="1"/>
    <b v="1"/>
    <b v="1"/>
    <m/>
    <m/>
    <m/>
    <x v="1"/>
    <x v="0"/>
    <x v="14"/>
    <m/>
    <m/>
    <m/>
    <m/>
    <m/>
    <b v="1"/>
    <m/>
    <m/>
    <m/>
    <m/>
    <x v="0"/>
    <m/>
    <m/>
    <x v="2"/>
    <m/>
    <m/>
    <x v="2"/>
    <m/>
    <s v="uuid:472c76c1-ee9f-477e-9639-d64fc9081b8c"/>
    <n v="73108757"/>
    <s v="472c76c1-ee9f-477e-9639-d64fc9081b8c"/>
    <d v="2021-01-20T13:20:13"/>
    <n v="110"/>
    <m/>
    <n v="-1"/>
    <m/>
    <m/>
    <s v="202101191358"/>
    <n v="1149"/>
    <s v="nsenumerator"/>
    <n v="569832"/>
  </r>
  <r>
    <s v="2021-01-20T11:25:54.523+03:00"/>
    <s v="2021-01-20T11:47:18.797+03:00"/>
    <m/>
    <s v="آية بيطار"/>
    <s v="MRFS"/>
    <m/>
    <d v="2021-01-20T00:00:00"/>
    <x v="3"/>
    <x v="2"/>
    <x v="0"/>
    <n v="33"/>
    <x v="0"/>
    <x v="0"/>
    <x v="2"/>
    <x v="0"/>
    <x v="5"/>
    <x v="2"/>
    <x v="4"/>
    <x v="0"/>
    <n v="0"/>
    <n v="0"/>
    <n v="0"/>
    <s v="0"/>
    <n v="2"/>
    <s v="2"/>
    <n v="0"/>
    <n v="2"/>
    <n v="6"/>
    <n v="1"/>
    <n v="0"/>
    <n v="0"/>
    <x v="18"/>
    <x v="9"/>
    <n v="-1500"/>
    <s v="مساعدات"/>
    <m/>
    <s v="Primary health care facility"/>
    <m/>
    <b v="1"/>
    <m/>
    <m/>
    <m/>
    <m/>
    <m/>
    <m/>
    <n v="10"/>
    <x v="0"/>
    <m/>
    <x v="0"/>
    <s v="عصبية وداخلية"/>
    <s v="Inaccessible due to cost"/>
    <m/>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0"/>
    <x v="0"/>
    <x v="0"/>
    <m/>
    <m/>
    <m/>
    <m/>
    <m/>
    <m/>
    <m/>
    <m/>
    <m/>
    <m/>
    <m/>
    <m/>
    <m/>
    <x v="1"/>
    <x v="1"/>
    <m/>
    <m/>
    <m/>
    <m/>
    <m/>
    <m/>
    <m/>
    <m/>
    <m/>
    <m/>
    <m/>
    <m/>
    <m/>
    <x v="1"/>
    <x v="0"/>
    <m/>
    <s v="High food prices/no money to buy"/>
    <m/>
    <b v="1"/>
    <m/>
    <m/>
    <m/>
    <m/>
    <m/>
    <m/>
    <x v="0"/>
    <m/>
    <x v="3"/>
    <m/>
    <m/>
    <m/>
    <m/>
    <m/>
    <m/>
    <m/>
    <x v="1"/>
    <x v="1"/>
    <x v="1"/>
    <m/>
    <m/>
    <s v="0"/>
    <s v="0"/>
    <x v="0"/>
    <x v="2"/>
    <x v="0"/>
    <x v="1"/>
    <x v="1"/>
    <m/>
    <m/>
    <m/>
    <m/>
    <m/>
    <m/>
    <m/>
    <m/>
    <m/>
    <x v="1"/>
    <x v="0"/>
    <s v="No problems"/>
    <m/>
    <m/>
    <m/>
    <m/>
    <m/>
    <m/>
    <m/>
    <m/>
    <m/>
    <m/>
    <m/>
    <m/>
    <m/>
    <m/>
    <m/>
    <b v="1"/>
    <m/>
    <m/>
    <m/>
    <m/>
    <m/>
    <m/>
    <m/>
    <m/>
    <m/>
    <m/>
    <m/>
    <m/>
    <m/>
    <m/>
    <m/>
    <m/>
    <m/>
    <m/>
    <m/>
    <m/>
    <s v="No obstacles"/>
    <m/>
    <m/>
    <m/>
    <m/>
    <m/>
    <m/>
    <m/>
    <b v="1"/>
    <m/>
    <x v="2"/>
    <m/>
    <s v="Educational services"/>
    <m/>
    <b v="1"/>
    <m/>
    <m/>
    <m/>
    <m/>
    <m/>
    <m/>
    <x v="7"/>
    <s v="Extracurricular activities/women &amp; girls centers"/>
    <m/>
    <m/>
    <m/>
    <b v="1"/>
    <m/>
    <m/>
    <m/>
    <m/>
    <s v="due to transportation issues / far distance of facilities"/>
    <x v="1"/>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x v="1"/>
    <x v="0"/>
    <x v="5"/>
    <m/>
    <m/>
    <b v="1"/>
    <m/>
    <m/>
    <m/>
    <m/>
    <m/>
    <m/>
    <m/>
    <x v="1"/>
    <m/>
    <m/>
    <x v="0"/>
    <m/>
    <m/>
    <x v="2"/>
    <m/>
    <s v="uuid:57e158b0-6f5a-4e2b-b044-f04eb7dc2140"/>
    <n v="73108761"/>
    <s v="57e158b0-6f5a-4e2b-b044-f04eb7dc2140"/>
    <d v="2021-01-20T13:20:14"/>
    <n v="111"/>
    <m/>
    <n v="-1"/>
    <m/>
    <m/>
    <s v="202101191358"/>
    <n v="1284"/>
    <s v="nsenumerator"/>
    <n v="569832"/>
  </r>
  <r>
    <s v="2021-01-20T11:47:24.604+03:00"/>
    <s v="2021-01-20T12:24:47.063+03:00"/>
    <m/>
    <s v="آية بيطار"/>
    <s v="MRFS"/>
    <m/>
    <d v="2021-01-20T00:00:00"/>
    <x v="3"/>
    <x v="2"/>
    <x v="0"/>
    <n v="65"/>
    <x v="3"/>
    <x v="0"/>
    <x v="0"/>
    <x v="0"/>
    <x v="47"/>
    <x v="0"/>
    <x v="1"/>
    <x v="0"/>
    <n v="0"/>
    <n v="1"/>
    <n v="1"/>
    <s v="2"/>
    <n v="0"/>
    <s v="2"/>
    <n v="0"/>
    <n v="2"/>
    <n v="6"/>
    <n v="1"/>
    <n v="0"/>
    <n v="1"/>
    <x v="26"/>
    <x v="12"/>
    <n v="-1000"/>
    <s v="محل الاحذية"/>
    <m/>
    <s v="Primary health care facility"/>
    <m/>
    <b v="1"/>
    <m/>
    <m/>
    <m/>
    <m/>
    <m/>
    <m/>
    <n v="10"/>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0"/>
    <x v="0"/>
    <x v="0"/>
    <m/>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x v="0"/>
    <x v="0"/>
    <s v="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
    <b v="1"/>
    <m/>
    <b v="1"/>
    <b v="1"/>
    <b v="1"/>
    <m/>
    <b v="1"/>
    <m/>
    <m/>
    <m/>
    <m/>
    <n v="5"/>
    <x v="0"/>
    <x v="0"/>
    <m/>
    <s v="High food prices/no money to buy Market is too far"/>
    <m/>
    <b v="1"/>
    <b v="1"/>
    <m/>
    <m/>
    <m/>
    <m/>
    <m/>
    <x v="0"/>
    <m/>
    <x v="0"/>
    <s v="High food prices/no money to buy"/>
    <b v="1"/>
    <m/>
    <m/>
    <m/>
    <m/>
    <m/>
    <x v="0"/>
    <x v="2"/>
    <x v="1"/>
    <m/>
    <m/>
    <s v="1"/>
    <s v="1"/>
    <x v="0"/>
    <x v="2"/>
    <x v="0"/>
    <x v="1"/>
    <x v="1"/>
    <m/>
    <m/>
    <m/>
    <m/>
    <m/>
    <m/>
    <m/>
    <m/>
    <m/>
    <x v="1"/>
    <x v="0"/>
    <s v="Do not know"/>
    <m/>
    <m/>
    <m/>
    <m/>
    <m/>
    <m/>
    <m/>
    <m/>
    <m/>
    <m/>
    <m/>
    <m/>
    <m/>
    <m/>
    <m/>
    <m/>
    <b v="1"/>
    <m/>
    <m/>
    <m/>
    <m/>
    <m/>
    <m/>
    <m/>
    <m/>
    <m/>
    <m/>
    <m/>
    <m/>
    <m/>
    <m/>
    <m/>
    <m/>
    <m/>
    <m/>
    <m/>
    <s v="Do not know"/>
    <m/>
    <m/>
    <m/>
    <m/>
    <m/>
    <m/>
    <b v="1"/>
    <m/>
    <m/>
    <x v="2"/>
    <m/>
    <s v="Do not know"/>
    <m/>
    <m/>
    <m/>
    <m/>
    <m/>
    <m/>
    <b v="1"/>
    <m/>
    <x v="0"/>
    <s v="All services are accessible"/>
    <m/>
    <m/>
    <m/>
    <m/>
    <m/>
    <b v="1"/>
    <m/>
    <m/>
    <m/>
    <x v="1"/>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x v="2"/>
    <x v="1"/>
    <x v="11"/>
    <m/>
    <m/>
    <m/>
    <m/>
    <m/>
    <m/>
    <m/>
    <m/>
    <b v="1"/>
    <m/>
    <x v="1"/>
    <m/>
    <m/>
    <x v="0"/>
    <m/>
    <m/>
    <x v="2"/>
    <m/>
    <s v="uuid:59f558ac-7c50-4116-86aa-80f4290940ff"/>
    <n v="73108763"/>
    <s v="59f558ac-7c50-4116-86aa-80f4290940ff"/>
    <d v="2021-01-20T13:20:15"/>
    <n v="112"/>
    <m/>
    <n v="-1"/>
    <m/>
    <m/>
    <s v="202101191358"/>
    <n v="2243"/>
    <s v="nsenumerator"/>
    <n v="569832"/>
  </r>
  <r>
    <s v="2021-01-20T12:39:11.683+03:00"/>
    <s v="2021-01-20T12:49:07.958+03:00"/>
    <m/>
    <s v="آية بيطار"/>
    <s v="MRFS"/>
    <m/>
    <d v="2021-01-20T00:00:00"/>
    <x v="3"/>
    <x v="2"/>
    <x v="0"/>
    <n v="46"/>
    <x v="0"/>
    <x v="0"/>
    <x v="0"/>
    <x v="1"/>
    <x v="1"/>
    <x v="2"/>
    <x v="0"/>
    <x v="1"/>
    <m/>
    <m/>
    <m/>
    <m/>
    <m/>
    <m/>
    <m/>
    <m/>
    <n v="3"/>
    <n v="0"/>
    <m/>
    <n v="2"/>
    <x v="8"/>
    <x v="29"/>
    <n v="300"/>
    <s v="موظفين قطاع تعليمي"/>
    <m/>
    <s v="Primary health care facility"/>
    <m/>
    <b v="1"/>
    <m/>
    <m/>
    <m/>
    <m/>
    <m/>
    <m/>
    <n v="10"/>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0"/>
    <x v="0"/>
    <x v="0"/>
    <m/>
    <m/>
    <m/>
    <m/>
    <m/>
    <m/>
    <m/>
    <m/>
    <m/>
    <m/>
    <m/>
    <m/>
    <m/>
    <x v="1"/>
    <x v="1"/>
    <m/>
    <m/>
    <m/>
    <m/>
    <m/>
    <m/>
    <m/>
    <m/>
    <m/>
    <m/>
    <m/>
    <m/>
    <m/>
    <x v="1"/>
    <x v="0"/>
    <m/>
    <s v="High food prices/no money to buy"/>
    <m/>
    <b v="1"/>
    <m/>
    <m/>
    <m/>
    <m/>
    <m/>
    <m/>
    <x v="0"/>
    <m/>
    <x v="3"/>
    <m/>
    <m/>
    <m/>
    <m/>
    <m/>
    <m/>
    <m/>
    <x v="1"/>
    <x v="1"/>
    <x v="1"/>
    <m/>
    <m/>
    <m/>
    <s v="0"/>
    <x v="0"/>
    <x v="2"/>
    <x v="0"/>
    <x v="1"/>
    <x v="1"/>
    <m/>
    <m/>
    <m/>
    <m/>
    <m/>
    <m/>
    <m/>
    <m/>
    <m/>
    <x v="1"/>
    <x v="0"/>
    <s v="No problems"/>
    <m/>
    <m/>
    <m/>
    <m/>
    <m/>
    <m/>
    <m/>
    <m/>
    <m/>
    <m/>
    <m/>
    <m/>
    <m/>
    <m/>
    <m/>
    <b v="1"/>
    <m/>
    <m/>
    <m/>
    <m/>
    <m/>
    <m/>
    <m/>
    <m/>
    <m/>
    <m/>
    <m/>
    <m/>
    <m/>
    <m/>
    <m/>
    <m/>
    <m/>
    <m/>
    <m/>
    <m/>
    <s v="Do not know"/>
    <m/>
    <m/>
    <m/>
    <m/>
    <m/>
    <m/>
    <b v="1"/>
    <m/>
    <m/>
    <x v="1"/>
    <m/>
    <s v="Health services"/>
    <b v="1"/>
    <m/>
    <m/>
    <m/>
    <m/>
    <m/>
    <m/>
    <m/>
    <x v="0"/>
    <s v="Extracurricular activities/women &amp; girls centers Skills building services"/>
    <m/>
    <m/>
    <b v="1"/>
    <b v="1"/>
    <m/>
    <m/>
    <m/>
    <m/>
    <m/>
    <x v="1"/>
    <m/>
    <s v="No dangers"/>
    <m/>
    <m/>
    <m/>
    <m/>
    <m/>
    <m/>
    <m/>
    <m/>
    <m/>
    <m/>
    <m/>
    <m/>
    <m/>
    <m/>
    <m/>
    <b v="1"/>
    <m/>
    <m/>
    <m/>
    <s v="Parents"/>
    <m/>
    <m/>
    <m/>
    <m/>
    <b v="1"/>
    <m/>
    <m/>
    <m/>
    <m/>
    <m/>
    <m/>
    <m/>
    <m/>
    <m/>
    <s v="Quraan Entertainement activities Awareness / educational activities / psychosocial support"/>
    <m/>
    <b v="1"/>
    <m/>
    <m/>
    <b v="1"/>
    <b v="1"/>
    <m/>
    <m/>
    <m/>
    <s v="Children separated from their parents Children living on the street Orphans living in the community Child-headed households"/>
    <b v="1"/>
    <b v="1"/>
    <b v="1"/>
    <b v="1"/>
    <m/>
    <m/>
    <m/>
    <x v="0"/>
    <x v="0"/>
    <x v="0"/>
    <m/>
    <m/>
    <m/>
    <m/>
    <m/>
    <m/>
    <m/>
    <m/>
    <m/>
    <m/>
    <x v="0"/>
    <m/>
    <m/>
    <x v="0"/>
    <m/>
    <m/>
    <x v="0"/>
    <m/>
    <s v="uuid:6f499046-0770-426f-a8cd-43685bcffe2e"/>
    <n v="73108767"/>
    <s v="6f499046-0770-426f-a8cd-43685bcffe2e"/>
    <d v="2021-01-20T13:20:16"/>
    <n v="113"/>
    <m/>
    <n v="-1"/>
    <m/>
    <m/>
    <s v="202101191358"/>
    <n v="596"/>
    <s v="nsenumerator"/>
    <n v="569832"/>
  </r>
  <r>
    <s v="2021-01-20T13:07:11.879+03:00"/>
    <s v="2021-01-20T13:18:25.724+03:00"/>
    <m/>
    <s v="آية بيطار"/>
    <s v="MRFS"/>
    <m/>
    <d v="2021-01-20T00:00:00"/>
    <x v="3"/>
    <x v="2"/>
    <x v="0"/>
    <n v="35"/>
    <x v="0"/>
    <x v="0"/>
    <x v="0"/>
    <x v="0"/>
    <x v="44"/>
    <x v="2"/>
    <x v="0"/>
    <x v="0"/>
    <n v="0"/>
    <n v="0"/>
    <n v="1"/>
    <s v="1"/>
    <n v="2"/>
    <s v="3"/>
    <n v="2"/>
    <n v="5"/>
    <n v="7"/>
    <n v="0"/>
    <n v="0"/>
    <n v="1"/>
    <x v="26"/>
    <x v="9"/>
    <n v="-2000"/>
    <s v="عامل "/>
    <m/>
    <s v="Primary health care facility"/>
    <m/>
    <b v="1"/>
    <m/>
    <m/>
    <m/>
    <m/>
    <m/>
    <m/>
    <n v="10"/>
    <x v="0"/>
    <m/>
    <x v="3"/>
    <s v="Do not know"/>
    <s v="Inaccessible due to cost"/>
    <m/>
    <m/>
    <m/>
    <b v="1"/>
    <m/>
    <m/>
    <m/>
    <m/>
    <m/>
    <m/>
    <m/>
    <x v="2"/>
    <x v="1"/>
    <m/>
    <x v="1"/>
    <m/>
    <x v="0"/>
    <x v="0"/>
    <m/>
    <x v="0"/>
    <x v="0"/>
    <m/>
    <m/>
    <m/>
    <m/>
    <m/>
    <m/>
    <m/>
    <m/>
    <m/>
    <m/>
    <m/>
    <s v="I don't know"/>
    <m/>
    <m/>
    <m/>
    <m/>
    <m/>
    <b v="1"/>
    <m/>
    <m/>
    <x v="3"/>
    <m/>
    <m/>
    <m/>
    <m/>
    <m/>
    <m/>
    <m/>
    <m/>
    <m/>
    <s v="Hospital for normal delivery"/>
    <m/>
    <m/>
    <m/>
    <m/>
    <m/>
    <b v="1"/>
    <m/>
    <m/>
    <m/>
    <m/>
    <m/>
    <x v="1"/>
    <m/>
    <m/>
    <m/>
    <m/>
    <m/>
    <m/>
    <m/>
    <m/>
    <m/>
    <m/>
    <m/>
    <x v="0"/>
    <x v="0"/>
    <x v="0"/>
    <m/>
    <m/>
    <m/>
    <m/>
    <m/>
    <m/>
    <m/>
    <m/>
    <m/>
    <m/>
    <m/>
    <m/>
    <m/>
    <x v="1"/>
    <x v="1"/>
    <s v="Legumes and nuts e.g. hommos, fouls, beans, chick peas, lentils"/>
    <m/>
    <b v="1"/>
    <m/>
    <m/>
    <m/>
    <m/>
    <m/>
    <m/>
    <m/>
    <m/>
    <m/>
    <n v="1"/>
    <x v="2"/>
    <x v="0"/>
    <m/>
    <s v="High food prices/no money to buy"/>
    <m/>
    <b v="1"/>
    <m/>
    <m/>
    <m/>
    <m/>
    <m/>
    <m/>
    <x v="0"/>
    <m/>
    <x v="3"/>
    <m/>
    <m/>
    <m/>
    <m/>
    <m/>
    <m/>
    <m/>
    <x v="0"/>
    <x v="2"/>
    <x v="1"/>
    <m/>
    <m/>
    <s v="0"/>
    <s v="0"/>
    <x v="0"/>
    <x v="2"/>
    <x v="0"/>
    <x v="1"/>
    <x v="1"/>
    <m/>
    <m/>
    <m/>
    <m/>
    <m/>
    <m/>
    <m/>
    <m/>
    <m/>
    <x v="1"/>
    <x v="0"/>
    <s v="No problems"/>
    <m/>
    <m/>
    <m/>
    <m/>
    <m/>
    <m/>
    <m/>
    <m/>
    <m/>
    <m/>
    <m/>
    <m/>
    <m/>
    <m/>
    <m/>
    <b v="1"/>
    <m/>
    <m/>
    <m/>
    <m/>
    <m/>
    <m/>
    <m/>
    <m/>
    <m/>
    <m/>
    <m/>
    <m/>
    <m/>
    <m/>
    <m/>
    <m/>
    <m/>
    <m/>
    <m/>
    <m/>
    <s v="Lack of awareness of the services"/>
    <m/>
    <m/>
    <m/>
    <m/>
    <b v="1"/>
    <m/>
    <m/>
    <m/>
    <m/>
    <x v="1"/>
    <m/>
    <s v="Skills building services"/>
    <m/>
    <m/>
    <b v="1"/>
    <m/>
    <m/>
    <m/>
    <m/>
    <m/>
    <x v="0"/>
    <s v="Do not know"/>
    <m/>
    <m/>
    <m/>
    <m/>
    <m/>
    <m/>
    <b v="1"/>
    <m/>
    <m/>
    <x v="1"/>
    <m/>
    <s v="Do not know"/>
    <m/>
    <m/>
    <m/>
    <m/>
    <m/>
    <m/>
    <m/>
    <m/>
    <m/>
    <m/>
    <m/>
    <m/>
    <m/>
    <m/>
    <m/>
    <m/>
    <b v="1"/>
    <m/>
    <m/>
    <s v="Parents Relatives"/>
    <m/>
    <m/>
    <m/>
    <m/>
    <b v="1"/>
    <b v="1"/>
    <m/>
    <m/>
    <m/>
    <m/>
    <m/>
    <m/>
    <m/>
    <m/>
    <s v="Quraan Entertainement activities"/>
    <m/>
    <b v="1"/>
    <m/>
    <m/>
    <m/>
    <b v="1"/>
    <m/>
    <m/>
    <m/>
    <s v="Children separated from their parents Orphans living in the community Child-headed households Children living on the street"/>
    <b v="1"/>
    <b v="1"/>
    <b v="1"/>
    <b v="1"/>
    <m/>
    <m/>
    <m/>
    <x v="1"/>
    <x v="0"/>
    <x v="14"/>
    <m/>
    <m/>
    <m/>
    <m/>
    <m/>
    <b v="1"/>
    <m/>
    <m/>
    <m/>
    <m/>
    <x v="1"/>
    <m/>
    <m/>
    <x v="2"/>
    <m/>
    <m/>
    <x v="2"/>
    <m/>
    <s v="uuid:677f1cb0-eee4-4e38-9caa-fba24b0c1dff"/>
    <n v="73108771"/>
    <s v="677f1cb0-eee4-4e38-9caa-fba24b0c1dff"/>
    <d v="2021-01-20T13:20:18"/>
    <n v="114"/>
    <m/>
    <n v="-1"/>
    <m/>
    <m/>
    <s v="202101191358"/>
    <n v="674"/>
    <s v="nsenumerator"/>
    <n v="569832"/>
  </r>
  <r>
    <s v="2021-01-20T13:46:48.649+03:00"/>
    <s v="2021-01-20T13:56:35.623+03:00"/>
    <m/>
    <s v="آية بيطار"/>
    <s v="MRFS"/>
    <m/>
    <d v="2021-01-20T00:00:00"/>
    <x v="3"/>
    <x v="2"/>
    <x v="0"/>
    <n v="35"/>
    <x v="0"/>
    <x v="0"/>
    <x v="0"/>
    <x v="0"/>
    <x v="2"/>
    <x v="0"/>
    <x v="1"/>
    <x v="0"/>
    <n v="0"/>
    <n v="1"/>
    <n v="1"/>
    <s v="2"/>
    <n v="2"/>
    <s v="4"/>
    <n v="1"/>
    <n v="5"/>
    <n v="12"/>
    <n v="1"/>
    <n v="0"/>
    <n v="2"/>
    <x v="26"/>
    <x v="29"/>
    <n v="-1700"/>
    <s v="شغل خاص ...شغل منظمة"/>
    <m/>
    <s v="Hospital"/>
    <b v="1"/>
    <m/>
    <m/>
    <m/>
    <m/>
    <m/>
    <m/>
    <m/>
    <n v="5"/>
    <x v="0"/>
    <m/>
    <x v="0"/>
    <s v="نسائية داخلية"/>
    <s v="Inaccessible due to cost Not available in the market at all"/>
    <m/>
    <m/>
    <b v="1"/>
    <b v="1"/>
    <m/>
    <m/>
    <m/>
    <m/>
    <m/>
    <m/>
    <m/>
    <x v="2"/>
    <x v="1"/>
    <m/>
    <x v="1"/>
    <m/>
    <x v="0"/>
    <x v="0"/>
    <m/>
    <x v="0"/>
    <x v="0"/>
    <m/>
    <m/>
    <m/>
    <m/>
    <m/>
    <m/>
    <m/>
    <m/>
    <m/>
    <m/>
    <m/>
    <s v="Non communicable diseases (NCD) drugs (chronic, cardiac, diabetes, hyper-tension, asthma) Reproductive health medicines"/>
    <b v="1"/>
    <m/>
    <b v="1"/>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Fruit (all types)"/>
    <b v="1"/>
    <b v="1"/>
    <m/>
    <b v="1"/>
    <m/>
    <m/>
    <m/>
    <m/>
    <m/>
    <m/>
    <m/>
    <x v="4"/>
    <x v="0"/>
    <s v="Cereals or tubers (maize, porridge, rice, pasta, bread, rice, bulger, frikeh, kaak, pasta, indomy (noodles), manakish, thick grain-based porridge, potatoes, etc) Vegetables (including leafy vegetables) Fruit (all types)"/>
    <b v="1"/>
    <m/>
    <b v="1"/>
    <b v="1"/>
    <m/>
    <m/>
    <m/>
    <m/>
    <m/>
    <m/>
    <m/>
    <n v="3"/>
    <x v="2"/>
    <x v="0"/>
    <m/>
    <s v="Market is too far High food prices/no money to buy"/>
    <m/>
    <b v="1"/>
    <b v="1"/>
    <m/>
    <m/>
    <m/>
    <m/>
    <m/>
    <x v="0"/>
    <m/>
    <x v="3"/>
    <m/>
    <m/>
    <m/>
    <m/>
    <m/>
    <m/>
    <m/>
    <x v="0"/>
    <x v="2"/>
    <x v="1"/>
    <m/>
    <m/>
    <s v="1"/>
    <s v="1"/>
    <x v="0"/>
    <x v="2"/>
    <x v="0"/>
    <x v="1"/>
    <x v="1"/>
    <m/>
    <m/>
    <m/>
    <m/>
    <m/>
    <m/>
    <m/>
    <m/>
    <m/>
    <x v="1"/>
    <x v="0"/>
    <s v="No problems"/>
    <m/>
    <m/>
    <m/>
    <m/>
    <m/>
    <m/>
    <m/>
    <m/>
    <m/>
    <m/>
    <m/>
    <m/>
    <m/>
    <m/>
    <m/>
    <b v="1"/>
    <m/>
    <m/>
    <m/>
    <m/>
    <m/>
    <m/>
    <m/>
    <m/>
    <m/>
    <m/>
    <m/>
    <m/>
    <m/>
    <m/>
    <m/>
    <m/>
    <m/>
    <m/>
    <m/>
    <m/>
    <s v="Do not know"/>
    <m/>
    <m/>
    <m/>
    <m/>
    <m/>
    <m/>
    <b v="1"/>
    <m/>
    <m/>
    <x v="2"/>
    <m/>
    <s v="Extracurricular activities/women &amp; girls centers"/>
    <m/>
    <m/>
    <m/>
    <b v="1"/>
    <m/>
    <m/>
    <m/>
    <m/>
    <x v="0"/>
    <s v="Skills building services Educational services"/>
    <m/>
    <b v="1"/>
    <b v="1"/>
    <m/>
    <m/>
    <m/>
    <m/>
    <m/>
    <m/>
    <x v="1"/>
    <m/>
    <s v="Neglect"/>
    <m/>
    <m/>
    <m/>
    <m/>
    <m/>
    <m/>
    <m/>
    <m/>
    <b v="1"/>
    <m/>
    <m/>
    <m/>
    <m/>
    <m/>
    <m/>
    <m/>
    <m/>
    <m/>
    <m/>
    <s v="Parents"/>
    <m/>
    <m/>
    <m/>
    <m/>
    <b v="1"/>
    <m/>
    <m/>
    <m/>
    <m/>
    <m/>
    <m/>
    <m/>
    <m/>
    <m/>
    <s v="Quraan Awareness / educational activities / psychosocial support Entertainement activities"/>
    <m/>
    <b v="1"/>
    <m/>
    <m/>
    <b v="1"/>
    <b v="1"/>
    <m/>
    <m/>
    <m/>
    <s v="I don't know"/>
    <m/>
    <m/>
    <m/>
    <m/>
    <m/>
    <m/>
    <b v="1"/>
    <x v="1"/>
    <x v="0"/>
    <x v="11"/>
    <m/>
    <m/>
    <m/>
    <m/>
    <m/>
    <m/>
    <m/>
    <m/>
    <b v="1"/>
    <m/>
    <x v="1"/>
    <m/>
    <m/>
    <x v="2"/>
    <m/>
    <m/>
    <x v="2"/>
    <m/>
    <s v="uuid:e8babdcb-0702-47d0-8f21-4f404b8d9956"/>
    <n v="73108774"/>
    <s v="e8babdcb-0702-47d0-8f21-4f404b8d9956"/>
    <d v="2021-01-20T13:20:19"/>
    <n v="115"/>
    <m/>
    <n v="-1"/>
    <m/>
    <m/>
    <s v="202101191358"/>
    <n v="587"/>
    <s v="nsenumerator"/>
    <n v="569832"/>
  </r>
  <r>
    <s v="2021-01-20T14:04:11.710+03:00"/>
    <s v="2021-01-20T14:16:01.496+03:00"/>
    <m/>
    <s v="آية بيطار"/>
    <s v="MRFS"/>
    <m/>
    <d v="2021-01-20T00:00:00"/>
    <x v="3"/>
    <x v="2"/>
    <x v="0"/>
    <n v="43"/>
    <x v="0"/>
    <x v="0"/>
    <x v="0"/>
    <x v="1"/>
    <x v="1"/>
    <x v="0"/>
    <x v="0"/>
    <x v="0"/>
    <n v="0"/>
    <n v="0"/>
    <n v="0"/>
    <s v="0"/>
    <n v="0"/>
    <s v="0"/>
    <n v="2"/>
    <n v="2"/>
    <n v="6"/>
    <n v="0"/>
    <n v="0"/>
    <n v="1"/>
    <x v="20"/>
    <x v="14"/>
    <n v="1000"/>
    <s v="موظف بقطاع الصة"/>
    <m/>
    <s v="Primary health care facility"/>
    <m/>
    <b v="1"/>
    <m/>
    <m/>
    <m/>
    <m/>
    <m/>
    <m/>
    <n v="5"/>
    <x v="0"/>
    <m/>
    <x v="0"/>
    <s v="Do not know"/>
    <s v="There are no significant difficulties"/>
    <m/>
    <m/>
    <m/>
    <m/>
    <m/>
    <m/>
    <m/>
    <m/>
    <m/>
    <b v="1"/>
    <m/>
    <x v="0"/>
    <x v="3"/>
    <m/>
    <x v="2"/>
    <m/>
    <x v="0"/>
    <x v="0"/>
    <m/>
    <x v="0"/>
    <x v="0"/>
    <m/>
    <m/>
    <m/>
    <m/>
    <m/>
    <m/>
    <m/>
    <m/>
    <m/>
    <m/>
    <m/>
    <s v="Drugs are mostly available"/>
    <m/>
    <m/>
    <m/>
    <m/>
    <m/>
    <m/>
    <b v="1"/>
    <m/>
    <x v="0"/>
    <m/>
    <m/>
    <m/>
    <m/>
    <m/>
    <m/>
    <m/>
    <m/>
    <m/>
    <s v="At private primary health care centre/hospital"/>
    <m/>
    <m/>
    <m/>
    <m/>
    <b v="1"/>
    <m/>
    <m/>
    <m/>
    <m/>
    <m/>
    <m/>
    <x v="1"/>
    <m/>
    <m/>
    <m/>
    <m/>
    <m/>
    <m/>
    <m/>
    <m/>
    <m/>
    <m/>
    <m/>
    <x v="0"/>
    <x v="0"/>
    <x v="0"/>
    <m/>
    <s v="Cereals or tubers (maize, porridge, rice, pasta, bread, rice, bulger, frikeh, kaak, pasta, indomy (noodles), manakish, thick grain-based porridge, potatoes, etc) Meat, Poultry, Offal (beef, goat, lamb, poultry), etc)"/>
    <b v="1"/>
    <m/>
    <m/>
    <m/>
    <b v="1"/>
    <m/>
    <m/>
    <m/>
    <m/>
    <m/>
    <m/>
    <x v="3"/>
    <x v="0"/>
    <m/>
    <m/>
    <m/>
    <m/>
    <m/>
    <m/>
    <m/>
    <m/>
    <m/>
    <m/>
    <m/>
    <m/>
    <m/>
    <x v="1"/>
    <x v="0"/>
    <m/>
    <s v="No barriers, satisfied with food available"/>
    <b v="1"/>
    <m/>
    <m/>
    <m/>
    <m/>
    <m/>
    <m/>
    <m/>
    <x v="0"/>
    <m/>
    <x v="2"/>
    <m/>
    <m/>
    <m/>
    <m/>
    <m/>
    <m/>
    <m/>
    <x v="1"/>
    <x v="1"/>
    <x v="1"/>
    <m/>
    <m/>
    <s v="0"/>
    <s v="1"/>
    <x v="0"/>
    <x v="2"/>
    <x v="0"/>
    <x v="1"/>
    <x v="1"/>
    <m/>
    <m/>
    <m/>
    <m/>
    <m/>
    <m/>
    <m/>
    <m/>
    <m/>
    <x v="1"/>
    <x v="0"/>
    <s v="No problems"/>
    <m/>
    <m/>
    <m/>
    <m/>
    <m/>
    <m/>
    <m/>
    <m/>
    <m/>
    <m/>
    <m/>
    <m/>
    <m/>
    <m/>
    <m/>
    <b v="1"/>
    <m/>
    <m/>
    <m/>
    <m/>
    <m/>
    <m/>
    <m/>
    <m/>
    <m/>
    <m/>
    <m/>
    <m/>
    <m/>
    <m/>
    <m/>
    <m/>
    <m/>
    <m/>
    <m/>
    <m/>
    <s v="No obstacles"/>
    <m/>
    <m/>
    <m/>
    <m/>
    <m/>
    <m/>
    <m/>
    <b v="1"/>
    <m/>
    <x v="2"/>
    <m/>
    <s v="All services are accessible"/>
    <m/>
    <m/>
    <m/>
    <m/>
    <m/>
    <b v="1"/>
    <m/>
    <m/>
    <x v="0"/>
    <s v="All services are accessible"/>
    <m/>
    <m/>
    <m/>
    <m/>
    <m/>
    <b v="1"/>
    <m/>
    <m/>
    <m/>
    <x v="1"/>
    <m/>
    <s v="No dangers"/>
    <m/>
    <m/>
    <m/>
    <m/>
    <m/>
    <m/>
    <m/>
    <m/>
    <m/>
    <m/>
    <m/>
    <m/>
    <m/>
    <m/>
    <m/>
    <b v="1"/>
    <m/>
    <m/>
    <m/>
    <s v="Parents Relatives"/>
    <m/>
    <m/>
    <m/>
    <m/>
    <b v="1"/>
    <b v="1"/>
    <m/>
    <m/>
    <m/>
    <m/>
    <m/>
    <m/>
    <m/>
    <m/>
    <s v="Awareness / educational activities / psychosocial support Entertainement activities"/>
    <m/>
    <m/>
    <m/>
    <m/>
    <b v="1"/>
    <b v="1"/>
    <m/>
    <m/>
    <m/>
    <s v="Children separated from their parents Children living on the street"/>
    <b v="1"/>
    <b v="1"/>
    <m/>
    <m/>
    <m/>
    <m/>
    <m/>
    <x v="1"/>
    <x v="0"/>
    <x v="11"/>
    <m/>
    <m/>
    <m/>
    <m/>
    <m/>
    <m/>
    <m/>
    <m/>
    <b v="1"/>
    <m/>
    <x v="0"/>
    <m/>
    <m/>
    <x v="2"/>
    <m/>
    <m/>
    <x v="2"/>
    <m/>
    <s v="uuid:6251537b-e424-4cbc-b47a-3897093a8379"/>
    <n v="73108777"/>
    <s v="6251537b-e424-4cbc-b47a-3897093a8379"/>
    <d v="2021-01-20T13:20:21"/>
    <n v="116"/>
    <m/>
    <n v="-1"/>
    <m/>
    <m/>
    <s v="202101191358"/>
    <n v="710"/>
    <s v="nsenumerator"/>
    <n v="569832"/>
  </r>
  <r>
    <s v="2021-01-21T10:19:05.660+02:00"/>
    <s v="2021-01-21T10:53:11.443+02:00"/>
    <m/>
    <s v="خلود عساف"/>
    <s v="MRFS"/>
    <m/>
    <d v="2021-01-21T00:00:00"/>
    <x v="3"/>
    <x v="2"/>
    <x v="0"/>
    <n v="50"/>
    <x v="0"/>
    <x v="0"/>
    <x v="0"/>
    <x v="0"/>
    <x v="48"/>
    <x v="2"/>
    <x v="2"/>
    <x v="1"/>
    <m/>
    <m/>
    <m/>
    <m/>
    <m/>
    <m/>
    <m/>
    <m/>
    <n v="4"/>
    <n v="1"/>
    <m/>
    <n v="1"/>
    <x v="0"/>
    <x v="7"/>
    <n v="-200"/>
    <s v="عمل حر"/>
    <m/>
    <s v="Hospital Primary health care facility"/>
    <b v="1"/>
    <b v="1"/>
    <m/>
    <m/>
    <m/>
    <m/>
    <m/>
    <m/>
    <n v="10"/>
    <x v="0"/>
    <m/>
    <x v="3"/>
    <s v="عيادة سنية وعصبية"/>
    <s v="Inaccessible due to cost"/>
    <m/>
    <m/>
    <m/>
    <b v="1"/>
    <m/>
    <m/>
    <m/>
    <m/>
    <m/>
    <m/>
    <m/>
    <x v="0"/>
    <x v="3"/>
    <m/>
    <x v="2"/>
    <m/>
    <x v="2"/>
    <x v="1"/>
    <m/>
    <x v="1"/>
    <x v="2"/>
    <m/>
    <m/>
    <m/>
    <m/>
    <m/>
    <m/>
    <m/>
    <m/>
    <m/>
    <m/>
    <m/>
    <s v="Non communicable diseases (NCD) drugs (chronic, cardiac, diabetes, hyper-tension, asthma) Antibiotic"/>
    <b v="1"/>
    <m/>
    <m/>
    <b v="1"/>
    <m/>
    <m/>
    <m/>
    <m/>
    <x v="0"/>
    <m/>
    <m/>
    <m/>
    <m/>
    <m/>
    <m/>
    <m/>
    <m/>
    <m/>
    <s v="At home with skilled birth attendant Hospital for normal delivery"/>
    <m/>
    <b v="1"/>
    <m/>
    <m/>
    <m/>
    <b v="1"/>
    <m/>
    <m/>
    <m/>
    <m/>
    <s v="حسب رأي المستفيدة ان الولادة في المنزل تتيح لها الراحة التامة والخصوصية التامة لها"/>
    <x v="1"/>
    <m/>
    <m/>
    <m/>
    <m/>
    <m/>
    <m/>
    <m/>
    <m/>
    <m/>
    <m/>
    <m/>
    <x v="5"/>
    <x v="0"/>
    <x v="0"/>
    <m/>
    <m/>
    <m/>
    <m/>
    <m/>
    <m/>
    <m/>
    <m/>
    <m/>
    <m/>
    <m/>
    <m/>
    <m/>
    <x v="1"/>
    <x v="1"/>
    <m/>
    <m/>
    <m/>
    <m/>
    <m/>
    <m/>
    <m/>
    <m/>
    <m/>
    <m/>
    <m/>
    <m/>
    <m/>
    <x v="1"/>
    <x v="0"/>
    <m/>
    <s v="High food prices/no money to buy"/>
    <m/>
    <b v="1"/>
    <m/>
    <m/>
    <m/>
    <m/>
    <m/>
    <m/>
    <x v="0"/>
    <m/>
    <x v="3"/>
    <m/>
    <m/>
    <m/>
    <m/>
    <m/>
    <m/>
    <m/>
    <x v="1"/>
    <x v="1"/>
    <x v="1"/>
    <m/>
    <m/>
    <m/>
    <s v="0"/>
    <x v="0"/>
    <x v="2"/>
    <x v="0"/>
    <x v="1"/>
    <x v="1"/>
    <m/>
    <m/>
    <m/>
    <m/>
    <m/>
    <m/>
    <m/>
    <m/>
    <m/>
    <x v="1"/>
    <x v="0"/>
    <s v="Fear Econimic Sadness Anxiety"/>
    <b v="1"/>
    <m/>
    <b v="1"/>
    <m/>
    <b v="1"/>
    <b v="1"/>
    <m/>
    <m/>
    <m/>
    <m/>
    <m/>
    <m/>
    <m/>
    <m/>
    <m/>
    <m/>
    <m/>
    <m/>
    <s v="Adult Women Children"/>
    <b v="1"/>
    <m/>
    <b v="1"/>
    <m/>
    <s v="النساء تكون عاطفية اكثر من الرجال"/>
    <s v="Speaking to a family member Prayer"/>
    <b v="1"/>
    <m/>
    <m/>
    <b v="1"/>
    <m/>
    <m/>
    <m/>
    <m/>
    <m/>
    <m/>
    <m/>
    <s v="Do not know"/>
    <m/>
    <m/>
    <m/>
    <m/>
    <m/>
    <m/>
    <b v="1"/>
    <m/>
    <m/>
    <x v="2"/>
    <m/>
    <s v="Skills building services Educational services"/>
    <m/>
    <b v="1"/>
    <b v="1"/>
    <m/>
    <m/>
    <m/>
    <m/>
    <m/>
    <x v="7"/>
    <s v="All services are accessible"/>
    <m/>
    <m/>
    <m/>
    <m/>
    <m/>
    <b v="1"/>
    <m/>
    <m/>
    <m/>
    <x v="1"/>
    <m/>
    <s v="Kidnapping Sexual abuse Neglect"/>
    <b v="1"/>
    <m/>
    <m/>
    <m/>
    <m/>
    <m/>
    <m/>
    <m/>
    <b v="1"/>
    <b v="1"/>
    <m/>
    <m/>
    <m/>
    <m/>
    <m/>
    <m/>
    <m/>
    <m/>
    <m/>
    <s v="Parents School teachers"/>
    <m/>
    <m/>
    <m/>
    <b v="1"/>
    <b v="1"/>
    <m/>
    <m/>
    <m/>
    <m/>
    <m/>
    <m/>
    <m/>
    <m/>
    <m/>
    <s v="Sport activity Quraan Awareness / educational activities / psychosocial support"/>
    <b v="1"/>
    <b v="1"/>
    <m/>
    <m/>
    <b v="1"/>
    <m/>
    <m/>
    <m/>
    <m/>
    <s v="I don't know"/>
    <m/>
    <m/>
    <m/>
    <m/>
    <m/>
    <m/>
    <b v="1"/>
    <x v="0"/>
    <x v="0"/>
    <x v="0"/>
    <m/>
    <m/>
    <m/>
    <m/>
    <m/>
    <m/>
    <m/>
    <m/>
    <m/>
    <m/>
    <x v="0"/>
    <m/>
    <m/>
    <x v="0"/>
    <m/>
    <m/>
    <x v="0"/>
    <m/>
    <s v="uuid:fe019957-5895-4805-b7cf-29bd026b84a8"/>
    <n v="73148196"/>
    <s v="fe019957-5895-4805-b7cf-29bd026b84a8"/>
    <d v="2021-01-21T10:12:04"/>
    <n v="117"/>
    <m/>
    <n v="-1"/>
    <m/>
    <m/>
    <s v="202101191358"/>
    <n v="2046"/>
    <s v="nsenumerator"/>
    <n v="569832"/>
  </r>
  <r>
    <s v="2021-01-21T10:58:18.211+02:00"/>
    <s v="2021-01-21T11:24:50.761+02:00"/>
    <m/>
    <s v="مصطفى فائز يازجي"/>
    <s v="MRFS"/>
    <m/>
    <d v="2021-01-21T00:00:00"/>
    <x v="3"/>
    <x v="2"/>
    <x v="0"/>
    <n v="38"/>
    <x v="0"/>
    <x v="1"/>
    <x v="0"/>
    <x v="0"/>
    <x v="49"/>
    <x v="0"/>
    <x v="0"/>
    <x v="0"/>
    <n v="1"/>
    <n v="0"/>
    <n v="1"/>
    <s v="1"/>
    <n v="1"/>
    <s v="3"/>
    <n v="0"/>
    <n v="3"/>
    <n v="5"/>
    <n v="0"/>
    <n v="0"/>
    <n v="0"/>
    <x v="15"/>
    <x v="8"/>
    <n v="-500"/>
    <s v="عمل خاص في محل احذية "/>
    <m/>
    <s v="Hospital"/>
    <b v="1"/>
    <m/>
    <m/>
    <m/>
    <m/>
    <m/>
    <m/>
    <m/>
    <n v="15"/>
    <x v="4"/>
    <m/>
    <x v="2"/>
    <s v="Do not know"/>
    <s v="Inaccessible due to cost Most types of medicines are not available in the market"/>
    <m/>
    <b v="1"/>
    <m/>
    <b v="1"/>
    <m/>
    <m/>
    <m/>
    <m/>
    <m/>
    <m/>
    <m/>
    <x v="3"/>
    <x v="1"/>
    <m/>
    <x v="1"/>
    <m/>
    <x v="2"/>
    <x v="1"/>
    <m/>
    <x v="1"/>
    <x v="1"/>
    <s v="Inaccessible due to cost Most types of medicines are not available in the market"/>
    <m/>
    <b v="1"/>
    <m/>
    <b v="1"/>
    <m/>
    <m/>
    <m/>
    <m/>
    <m/>
    <m/>
    <s v="Non communicable diseases (NCD) drugs (chronic, cardiac, diabetes, hyper-tension, asthma) Pediatric medicine"/>
    <b v="1"/>
    <b v="1"/>
    <m/>
    <m/>
    <m/>
    <m/>
    <m/>
    <m/>
    <x v="0"/>
    <m/>
    <m/>
    <m/>
    <m/>
    <m/>
    <m/>
    <m/>
    <m/>
    <m/>
    <s v="At private primary health care centre/hospital"/>
    <m/>
    <m/>
    <m/>
    <m/>
    <b v="1"/>
    <m/>
    <m/>
    <m/>
    <m/>
    <m/>
    <m/>
    <x v="0"/>
    <m/>
    <m/>
    <m/>
    <m/>
    <m/>
    <m/>
    <m/>
    <m/>
    <m/>
    <m/>
    <m/>
    <x v="3"/>
    <x v="1"/>
    <x v="0"/>
    <m/>
    <s v="Fruit (all types) Sugar, Honey, sugar products Condiments (spices, tea, coffee, sauces etc) or other miscellaneous food"/>
    <m/>
    <m/>
    <m/>
    <b v="1"/>
    <m/>
    <m/>
    <m/>
    <m/>
    <b v="1"/>
    <m/>
    <b v="1"/>
    <x v="4"/>
    <x v="0"/>
    <s v="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
    <b v="1"/>
    <m/>
    <b v="1"/>
    <b v="1"/>
    <m/>
    <m/>
    <m/>
    <m/>
    <b v="1"/>
    <m/>
    <b v="1"/>
    <n v="5"/>
    <x v="0"/>
    <x v="0"/>
    <m/>
    <s v="High food prices/no money to buy"/>
    <m/>
    <b v="1"/>
    <m/>
    <m/>
    <m/>
    <m/>
    <m/>
    <m/>
    <x v="0"/>
    <m/>
    <x v="2"/>
    <m/>
    <m/>
    <m/>
    <m/>
    <m/>
    <m/>
    <m/>
    <x v="0"/>
    <x v="2"/>
    <x v="0"/>
    <m/>
    <m/>
    <s v="0"/>
    <s v="1"/>
    <x v="0"/>
    <x v="2"/>
    <x v="0"/>
    <x v="1"/>
    <x v="1"/>
    <m/>
    <m/>
    <m/>
    <m/>
    <m/>
    <m/>
    <m/>
    <m/>
    <m/>
    <x v="1"/>
    <x v="0"/>
    <s v="Econimic Problems Concentrating Sadness Fear"/>
    <b v="1"/>
    <m/>
    <b v="1"/>
    <m/>
    <b v="1"/>
    <m/>
    <m/>
    <m/>
    <m/>
    <m/>
    <m/>
    <m/>
    <b v="1"/>
    <m/>
    <m/>
    <m/>
    <m/>
    <m/>
    <s v="Adult Women Children"/>
    <b v="1"/>
    <m/>
    <b v="1"/>
    <m/>
    <s v="قلة الوعي "/>
    <s v="Speaking to a family member"/>
    <b v="1"/>
    <m/>
    <m/>
    <m/>
    <m/>
    <m/>
    <m/>
    <m/>
    <m/>
    <m/>
    <m/>
    <s v="Accessibility Availability"/>
    <m/>
    <m/>
    <b v="1"/>
    <b v="1"/>
    <m/>
    <m/>
    <m/>
    <m/>
    <m/>
    <x v="3"/>
    <s v="لست بحاجة "/>
    <s v="Educational services"/>
    <m/>
    <b v="1"/>
    <m/>
    <m/>
    <m/>
    <m/>
    <m/>
    <m/>
    <x v="0"/>
    <s v="Educational services Skills building services"/>
    <m/>
    <b v="1"/>
    <b v="1"/>
    <m/>
    <m/>
    <m/>
    <m/>
    <m/>
    <m/>
    <x v="1"/>
    <m/>
    <s v="Kidnapping School dropout Neglect"/>
    <b v="1"/>
    <m/>
    <m/>
    <b v="1"/>
    <m/>
    <m/>
    <m/>
    <m/>
    <b v="1"/>
    <m/>
    <m/>
    <m/>
    <m/>
    <m/>
    <m/>
    <m/>
    <m/>
    <m/>
    <m/>
    <s v="Parents Relatives"/>
    <m/>
    <m/>
    <m/>
    <m/>
    <b v="1"/>
    <b v="1"/>
    <m/>
    <m/>
    <m/>
    <m/>
    <m/>
    <m/>
    <m/>
    <m/>
    <s v="Awareness / educational activities / psychosocial support Entertainement activities Hand crafts"/>
    <m/>
    <m/>
    <b v="1"/>
    <m/>
    <b v="1"/>
    <b v="1"/>
    <m/>
    <m/>
    <m/>
    <s v="I don't know"/>
    <m/>
    <m/>
    <m/>
    <m/>
    <m/>
    <m/>
    <b v="1"/>
    <x v="1"/>
    <x v="0"/>
    <x v="18"/>
    <b v="1"/>
    <m/>
    <b v="1"/>
    <m/>
    <m/>
    <m/>
    <m/>
    <m/>
    <m/>
    <m/>
    <x v="1"/>
    <m/>
    <m/>
    <x v="0"/>
    <m/>
    <m/>
    <x v="2"/>
    <m/>
    <s v="uuid:86b2914c-6318-4aa7-80e7-79bb6b825f5b"/>
    <n v="73148197"/>
    <s v="86b2914c-6318-4aa7-80e7-79bb6b825f5b"/>
    <d v="2021-01-21T10:12:05"/>
    <n v="118"/>
    <m/>
    <n v="-1"/>
    <m/>
    <m/>
    <s v="202101191358"/>
    <n v="1592"/>
    <s v="nsenumerator"/>
    <n v="569832"/>
  </r>
  <r>
    <s v="2021-01-21T10:31:33.054+03:00"/>
    <s v="2021-01-21T11:12:44.530+03:00"/>
    <m/>
    <s v="محمد شيخ حسين"/>
    <s v="MRFS"/>
    <m/>
    <d v="2021-01-21T00:00:00"/>
    <x v="3"/>
    <x v="2"/>
    <x v="0"/>
    <n v="43"/>
    <x v="0"/>
    <x v="1"/>
    <x v="0"/>
    <x v="0"/>
    <x v="50"/>
    <x v="0"/>
    <x v="0"/>
    <x v="0"/>
    <n v="0"/>
    <n v="1"/>
    <n v="0"/>
    <s v="1"/>
    <n v="3"/>
    <s v="4"/>
    <n v="1"/>
    <n v="5"/>
    <n v="7"/>
    <n v="0"/>
    <n v="0"/>
    <n v="1"/>
    <x v="18"/>
    <x v="21"/>
    <n v="-2900"/>
    <s v="مساعدات"/>
    <m/>
    <s v="Hospital Primary health care facility"/>
    <b v="1"/>
    <b v="1"/>
    <m/>
    <m/>
    <m/>
    <m/>
    <m/>
    <m/>
    <n v="3"/>
    <x v="0"/>
    <m/>
    <x v="0"/>
    <s v="Do not know"/>
    <s v="Most types of medicines are not available in the market Not available in the market at all Inaccessible due to cost Expired medicine"/>
    <m/>
    <b v="1"/>
    <b v="1"/>
    <b v="1"/>
    <m/>
    <m/>
    <b v="1"/>
    <m/>
    <m/>
    <m/>
    <m/>
    <x v="2"/>
    <x v="1"/>
    <m/>
    <x v="1"/>
    <m/>
    <x v="0"/>
    <x v="0"/>
    <m/>
    <x v="0"/>
    <x v="0"/>
    <m/>
    <m/>
    <m/>
    <m/>
    <m/>
    <m/>
    <m/>
    <m/>
    <m/>
    <m/>
    <m/>
    <s v="Pediatric medicine"/>
    <m/>
    <b v="1"/>
    <m/>
    <m/>
    <m/>
    <m/>
    <m/>
    <m/>
    <x v="0"/>
    <m/>
    <m/>
    <m/>
    <m/>
    <m/>
    <m/>
    <m/>
    <m/>
    <m/>
    <s v="Hospital for normal delivery"/>
    <m/>
    <m/>
    <m/>
    <m/>
    <m/>
    <b v="1"/>
    <m/>
    <m/>
    <m/>
    <m/>
    <m/>
    <x v="1"/>
    <m/>
    <m/>
    <m/>
    <m/>
    <m/>
    <m/>
    <m/>
    <m/>
    <m/>
    <m/>
    <m/>
    <x v="2"/>
    <x v="0"/>
    <x v="0"/>
    <m/>
    <s v="Legumes and nuts e.g. hommos, fouls, beans, chick peas, lentils Vegetables (including leafy vegetables)"/>
    <m/>
    <b v="1"/>
    <b v="1"/>
    <m/>
    <m/>
    <m/>
    <m/>
    <m/>
    <m/>
    <m/>
    <m/>
    <x v="3"/>
    <x v="0"/>
    <s v="Cereals or tubers (maize, porridge, rice, pasta, bread, rice, bulger, frikeh, kaak, pasta, indomy (noodles), manakish, thick grain-based porridge, potatoes, etc) Vegetables (including leafy vegetables) Milk and Milk Products (milk, yoghurt, cheese, etc)"/>
    <b v="1"/>
    <m/>
    <b v="1"/>
    <m/>
    <m/>
    <m/>
    <b v="1"/>
    <m/>
    <m/>
    <m/>
    <m/>
    <n v="3"/>
    <x v="2"/>
    <x v="0"/>
    <m/>
    <s v="High food prices/no money to buy"/>
    <m/>
    <b v="1"/>
    <m/>
    <m/>
    <m/>
    <m/>
    <m/>
    <m/>
    <x v="3"/>
    <m/>
    <x v="2"/>
    <m/>
    <m/>
    <m/>
    <m/>
    <m/>
    <m/>
    <m/>
    <x v="4"/>
    <x v="2"/>
    <x v="1"/>
    <m/>
    <m/>
    <s v="1"/>
    <s v="1"/>
    <x v="0"/>
    <x v="2"/>
    <x v="0"/>
    <x v="1"/>
    <x v="1"/>
    <m/>
    <m/>
    <m/>
    <m/>
    <m/>
    <m/>
    <m/>
    <m/>
    <m/>
    <x v="1"/>
    <x v="0"/>
    <s v="Fear Sadness moodwings Econimic Conflict within community Problems Concentrating"/>
    <b v="1"/>
    <m/>
    <b v="1"/>
    <b v="1"/>
    <b v="1"/>
    <m/>
    <m/>
    <m/>
    <m/>
    <m/>
    <b v="1"/>
    <m/>
    <b v="1"/>
    <m/>
    <m/>
    <m/>
    <m/>
    <m/>
    <s v="Adult Women Adult Men Children Elderly"/>
    <b v="1"/>
    <b v="1"/>
    <b v="1"/>
    <b v="1"/>
    <s v="لأننا في زمن أزمة وحرب "/>
    <s v="Speaking to a family member Prayer Has professional consultation Smoking"/>
    <b v="1"/>
    <m/>
    <m/>
    <b v="1"/>
    <b v="1"/>
    <m/>
    <b v="1"/>
    <m/>
    <m/>
    <m/>
    <m/>
    <s v="Stigma Accessibility Lack of awareness of the services"/>
    <b v="1"/>
    <m/>
    <b v="1"/>
    <m/>
    <b v="1"/>
    <m/>
    <m/>
    <m/>
    <m/>
    <x v="1"/>
    <m/>
    <s v="Do not know"/>
    <m/>
    <m/>
    <m/>
    <m/>
    <m/>
    <m/>
    <b v="1"/>
    <m/>
    <x v="0"/>
    <s v="Do not know"/>
    <m/>
    <m/>
    <m/>
    <m/>
    <m/>
    <m/>
    <b v="1"/>
    <m/>
    <m/>
    <x v="2"/>
    <s v="بسبب انعدام الأمان"/>
    <s v="Kidnapping Hired by armed groups Desire to join armed groups School dropout Child labour Begging Early marriage Physical abuse Neglect Sexual abuse Being orphaned or losing care Physical or psychological disabilities due to the war Psychological stress"/>
    <b v="1"/>
    <b v="1"/>
    <b v="1"/>
    <b v="1"/>
    <b v="1"/>
    <b v="1"/>
    <b v="1"/>
    <b v="1"/>
    <b v="1"/>
    <b v="1"/>
    <b v="1"/>
    <m/>
    <b v="1"/>
    <b v="1"/>
    <m/>
    <m/>
    <m/>
    <m/>
    <s v="الحرف اليدوية المهنية"/>
    <s v="Siblings Parents Community/social workers"/>
    <m/>
    <b v="1"/>
    <m/>
    <m/>
    <b v="1"/>
    <m/>
    <m/>
    <b v="1"/>
    <m/>
    <m/>
    <m/>
    <m/>
    <m/>
    <m/>
    <s v="Sport activity Quraan Painting / re-creational activity Awareness / educational activities / psychosocial support Entertainement activities"/>
    <b v="1"/>
    <b v="1"/>
    <m/>
    <b v="1"/>
    <b v="1"/>
    <b v="1"/>
    <m/>
    <m/>
    <m/>
    <s v="Children who have been associated with fighting forces"/>
    <m/>
    <m/>
    <m/>
    <m/>
    <b v="1"/>
    <m/>
    <m/>
    <x v="1"/>
    <x v="0"/>
    <x v="25"/>
    <b v="1"/>
    <b v="1"/>
    <b v="1"/>
    <b v="1"/>
    <b v="1"/>
    <m/>
    <m/>
    <m/>
    <m/>
    <m/>
    <x v="1"/>
    <m/>
    <m/>
    <x v="2"/>
    <m/>
    <m/>
    <x v="2"/>
    <m/>
    <s v="uuid:3ecd4002-db36-4e7b-b828-160b7635dba8"/>
    <n v="73148217"/>
    <s v="3ecd4002-db36-4e7b-b828-160b7635dba8"/>
    <d v="2021-01-21T10:12:20"/>
    <n v="119"/>
    <m/>
    <n v="-1"/>
    <m/>
    <m/>
    <s v="202101191358"/>
    <n v="2471"/>
    <s v="nsenumerator"/>
    <n v="569832"/>
  </r>
  <r>
    <s v="2021-01-21T10:16:43.463+03:00"/>
    <s v="2021-01-21T10:44:31.198+03:00"/>
    <m/>
    <s v="كوثر برادعي "/>
    <s v="MRFS"/>
    <m/>
    <d v="2021-01-21T00:00:00"/>
    <x v="3"/>
    <x v="2"/>
    <x v="0"/>
    <n v="49"/>
    <x v="0"/>
    <x v="0"/>
    <x v="4"/>
    <x v="0"/>
    <x v="51"/>
    <x v="2"/>
    <x v="1"/>
    <x v="1"/>
    <m/>
    <m/>
    <m/>
    <m/>
    <m/>
    <m/>
    <m/>
    <m/>
    <n v="4"/>
    <n v="1"/>
    <m/>
    <n v="0"/>
    <x v="0"/>
    <x v="5"/>
    <n v="-800"/>
    <s v="محل تجاري"/>
    <m/>
    <s v="No services"/>
    <m/>
    <m/>
    <m/>
    <m/>
    <m/>
    <m/>
    <b v="1"/>
    <m/>
    <m/>
    <x v="1"/>
    <m/>
    <x v="3"/>
    <s v="Do not know"/>
    <s v="Not available in the market at all Inaccessible due to cost"/>
    <m/>
    <m/>
    <b v="1"/>
    <b v="1"/>
    <m/>
    <m/>
    <m/>
    <m/>
    <m/>
    <m/>
    <m/>
    <x v="0"/>
    <x v="3"/>
    <m/>
    <x v="2"/>
    <m/>
    <x v="0"/>
    <x v="0"/>
    <m/>
    <x v="0"/>
    <x v="0"/>
    <m/>
    <m/>
    <m/>
    <m/>
    <m/>
    <m/>
    <m/>
    <m/>
    <m/>
    <m/>
    <m/>
    <s v="Non communicable diseases (NCD) drugs (chronic, cardiac, diabetes, hyper-tension, asthma)"/>
    <b v="1"/>
    <m/>
    <m/>
    <m/>
    <m/>
    <m/>
    <m/>
    <m/>
    <x v="2"/>
    <s v="Other"/>
    <m/>
    <m/>
    <m/>
    <m/>
    <m/>
    <b v="1"/>
    <m/>
    <s v="عدم معرفة مراكز الخدمة"/>
    <s v="Public primary health care facility"/>
    <m/>
    <m/>
    <m/>
    <b v="1"/>
    <m/>
    <m/>
    <m/>
    <m/>
    <m/>
    <m/>
    <m/>
    <x v="1"/>
    <m/>
    <m/>
    <m/>
    <m/>
    <m/>
    <m/>
    <m/>
    <m/>
    <m/>
    <m/>
    <m/>
    <x v="4"/>
    <x v="1"/>
    <x v="0"/>
    <m/>
    <m/>
    <m/>
    <m/>
    <m/>
    <m/>
    <m/>
    <m/>
    <m/>
    <m/>
    <m/>
    <m/>
    <m/>
    <x v="1"/>
    <x v="1"/>
    <m/>
    <m/>
    <m/>
    <m/>
    <m/>
    <m/>
    <m/>
    <m/>
    <m/>
    <m/>
    <m/>
    <m/>
    <m/>
    <x v="1"/>
    <x v="2"/>
    <s v="To avoid illness"/>
    <s v="Market is too far High food prices/no money to buy"/>
    <m/>
    <b v="1"/>
    <b v="1"/>
    <m/>
    <m/>
    <m/>
    <m/>
    <m/>
    <x v="0"/>
    <m/>
    <x v="2"/>
    <m/>
    <m/>
    <m/>
    <m/>
    <m/>
    <m/>
    <m/>
    <x v="1"/>
    <x v="1"/>
    <x v="1"/>
    <m/>
    <m/>
    <m/>
    <s v="0"/>
    <x v="2"/>
    <x v="1"/>
    <x v="1"/>
    <x v="4"/>
    <x v="0"/>
    <m/>
    <m/>
    <m/>
    <m/>
    <m/>
    <m/>
    <m/>
    <m/>
    <m/>
    <x v="3"/>
    <x v="0"/>
    <s v="Econimic"/>
    <m/>
    <m/>
    <m/>
    <m/>
    <b v="1"/>
    <m/>
    <m/>
    <m/>
    <m/>
    <m/>
    <m/>
    <m/>
    <m/>
    <m/>
    <m/>
    <m/>
    <m/>
    <m/>
    <s v="Adult Men"/>
    <m/>
    <b v="1"/>
    <m/>
    <m/>
    <s v="لانو يواجهون تحديات خارج المنزل لتأمين الدخل والاحتياجات المطلوبة"/>
    <s v="Prayer"/>
    <m/>
    <m/>
    <m/>
    <b v="1"/>
    <m/>
    <m/>
    <m/>
    <m/>
    <m/>
    <m/>
    <m/>
    <s v="Do not know"/>
    <m/>
    <m/>
    <m/>
    <m/>
    <m/>
    <m/>
    <b v="1"/>
    <m/>
    <m/>
    <x v="2"/>
    <m/>
    <s v="Do not know"/>
    <m/>
    <m/>
    <m/>
    <m/>
    <m/>
    <m/>
    <b v="1"/>
    <m/>
    <x v="0"/>
    <s v="Do not know"/>
    <m/>
    <m/>
    <m/>
    <m/>
    <m/>
    <m/>
    <b v="1"/>
    <m/>
    <m/>
    <x v="1"/>
    <m/>
    <s v="Kidnapping Early marriage Child labour"/>
    <b v="1"/>
    <m/>
    <m/>
    <m/>
    <b v="1"/>
    <m/>
    <b v="1"/>
    <m/>
    <m/>
    <m/>
    <m/>
    <m/>
    <m/>
    <m/>
    <m/>
    <m/>
    <m/>
    <m/>
    <s v="بيع على البسطة بالشارع"/>
    <s v="Relatives Parents"/>
    <m/>
    <m/>
    <m/>
    <m/>
    <b v="1"/>
    <b v="1"/>
    <m/>
    <m/>
    <m/>
    <m/>
    <m/>
    <m/>
    <m/>
    <m/>
    <s v="Quraan Entertainement activities"/>
    <m/>
    <b v="1"/>
    <m/>
    <m/>
    <m/>
    <b v="1"/>
    <m/>
    <m/>
    <m/>
    <s v="Children living on the street Children separated from their parents"/>
    <b v="1"/>
    <b v="1"/>
    <m/>
    <m/>
    <m/>
    <m/>
    <m/>
    <x v="0"/>
    <x v="0"/>
    <x v="0"/>
    <m/>
    <m/>
    <m/>
    <m/>
    <m/>
    <m/>
    <m/>
    <m/>
    <m/>
    <m/>
    <x v="0"/>
    <m/>
    <m/>
    <x v="0"/>
    <m/>
    <m/>
    <x v="0"/>
    <m/>
    <s v="uuid:946f5efc-37fd-47fe-b55f-5498dc69486d"/>
    <n v="73148457"/>
    <s v="946f5efc-37fd-47fe-b55f-5498dc69486d"/>
    <d v="2021-01-21T10:16:50"/>
    <n v="120"/>
    <m/>
    <n v="-1"/>
    <m/>
    <m/>
    <s v="202101191358"/>
    <n v="1668"/>
    <s v="nsenumerator"/>
    <n v="569832"/>
  </r>
  <r>
    <s v="2021-01-21T10:46:52.175+03:00"/>
    <s v="2021-01-21T11:57:55.325+03:00"/>
    <s v="0"/>
    <s v="كوثر برادعي"/>
    <s v="MRFS"/>
    <m/>
    <d v="2021-01-21T00:00:00"/>
    <x v="3"/>
    <x v="2"/>
    <x v="0"/>
    <n v="53"/>
    <x v="2"/>
    <x v="0"/>
    <x v="0"/>
    <x v="0"/>
    <x v="32"/>
    <x v="2"/>
    <x v="2"/>
    <x v="1"/>
    <m/>
    <m/>
    <m/>
    <m/>
    <m/>
    <m/>
    <m/>
    <m/>
    <n v="5"/>
    <n v="2"/>
    <m/>
    <n v="1"/>
    <x v="21"/>
    <x v="10"/>
    <n v="-200"/>
    <s v="موظفة"/>
    <m/>
    <s v="Hospital"/>
    <b v="1"/>
    <m/>
    <m/>
    <m/>
    <m/>
    <m/>
    <m/>
    <m/>
    <n v="999"/>
    <x v="4"/>
    <m/>
    <x v="0"/>
    <s v="Do not know"/>
    <s v="Inaccessible due to cost Expired medicine Not available in the market at all"/>
    <m/>
    <m/>
    <b v="1"/>
    <b v="1"/>
    <m/>
    <m/>
    <b v="1"/>
    <m/>
    <m/>
    <m/>
    <m/>
    <x v="2"/>
    <x v="1"/>
    <m/>
    <x v="1"/>
    <m/>
    <x v="2"/>
    <x v="1"/>
    <m/>
    <x v="2"/>
    <x v="0"/>
    <m/>
    <m/>
    <m/>
    <m/>
    <m/>
    <m/>
    <m/>
    <m/>
    <m/>
    <m/>
    <m/>
    <s v="Non communicable diseases (NCD) drugs (chronic, cardiac, diabetes, hyper-tension, asthma)"/>
    <b v="1"/>
    <m/>
    <m/>
    <m/>
    <m/>
    <m/>
    <m/>
    <m/>
    <x v="2"/>
    <s v="Other"/>
    <m/>
    <m/>
    <m/>
    <m/>
    <m/>
    <b v="1"/>
    <m/>
    <s v="لا يوجد نساء حوامل أو مرضعات"/>
    <s v="Hospital for normal delivery"/>
    <m/>
    <m/>
    <m/>
    <m/>
    <m/>
    <b v="1"/>
    <m/>
    <m/>
    <m/>
    <m/>
    <m/>
    <x v="1"/>
    <m/>
    <m/>
    <m/>
    <m/>
    <m/>
    <m/>
    <m/>
    <m/>
    <m/>
    <m/>
    <m/>
    <x v="0"/>
    <x v="0"/>
    <x v="0"/>
    <m/>
    <m/>
    <m/>
    <m/>
    <m/>
    <m/>
    <m/>
    <m/>
    <m/>
    <m/>
    <m/>
    <m/>
    <m/>
    <x v="1"/>
    <x v="1"/>
    <m/>
    <m/>
    <m/>
    <m/>
    <m/>
    <m/>
    <m/>
    <m/>
    <m/>
    <m/>
    <m/>
    <m/>
    <m/>
    <x v="1"/>
    <x v="0"/>
    <m/>
    <s v="Market is too far High food prices/no money to buy"/>
    <m/>
    <b v="1"/>
    <b v="1"/>
    <m/>
    <m/>
    <m/>
    <m/>
    <m/>
    <x v="0"/>
    <m/>
    <x v="0"/>
    <s v="High food prices/no money to buy Market is too far"/>
    <b v="1"/>
    <b v="1"/>
    <m/>
    <m/>
    <m/>
    <m/>
    <x v="1"/>
    <x v="1"/>
    <x v="1"/>
    <m/>
    <m/>
    <m/>
    <s v="0"/>
    <x v="0"/>
    <x v="2"/>
    <x v="0"/>
    <x v="1"/>
    <x v="1"/>
    <m/>
    <m/>
    <m/>
    <m/>
    <m/>
    <m/>
    <m/>
    <m/>
    <m/>
    <x v="1"/>
    <x v="0"/>
    <s v="Family conflict Fear"/>
    <b v="1"/>
    <m/>
    <m/>
    <m/>
    <m/>
    <m/>
    <b v="1"/>
    <m/>
    <m/>
    <m/>
    <m/>
    <m/>
    <m/>
    <m/>
    <m/>
    <m/>
    <m/>
    <m/>
    <s v="Adult Women"/>
    <b v="1"/>
    <m/>
    <m/>
    <m/>
    <s v="الفئة الاضعف وبسبب النزوح "/>
    <s v="Prayer Smoking"/>
    <m/>
    <m/>
    <m/>
    <b v="1"/>
    <m/>
    <m/>
    <b v="1"/>
    <m/>
    <m/>
    <m/>
    <m/>
    <s v="Do not know"/>
    <m/>
    <m/>
    <m/>
    <m/>
    <m/>
    <m/>
    <b v="1"/>
    <m/>
    <m/>
    <x v="1"/>
    <m/>
    <s v="Extracurricular activities/women &amp; girls centers"/>
    <m/>
    <m/>
    <m/>
    <b v="1"/>
    <m/>
    <m/>
    <m/>
    <m/>
    <x v="1"/>
    <s v="Educational services Extracurricular activities/women &amp; girls centers"/>
    <m/>
    <b v="1"/>
    <m/>
    <b v="1"/>
    <m/>
    <m/>
    <m/>
    <m/>
    <s v="عدم معرفة الخدمة"/>
    <x v="2"/>
    <s v="لأسباب أمنية"/>
    <s v="Kidnapping Being orphaned or losing care Early marriage"/>
    <b v="1"/>
    <m/>
    <m/>
    <m/>
    <m/>
    <m/>
    <b v="1"/>
    <m/>
    <m/>
    <m/>
    <b v="1"/>
    <m/>
    <m/>
    <m/>
    <m/>
    <m/>
    <m/>
    <m/>
    <m/>
    <s v="Siblings"/>
    <m/>
    <b v="1"/>
    <m/>
    <m/>
    <m/>
    <m/>
    <m/>
    <m/>
    <m/>
    <m/>
    <m/>
    <m/>
    <m/>
    <m/>
    <s v="Hand crafts Quraan"/>
    <m/>
    <b v="1"/>
    <b v="1"/>
    <m/>
    <m/>
    <m/>
    <m/>
    <m/>
    <m/>
    <s v="Children who have been associated with fighting forces"/>
    <m/>
    <m/>
    <m/>
    <m/>
    <b v="1"/>
    <m/>
    <m/>
    <x v="0"/>
    <x v="0"/>
    <x v="0"/>
    <m/>
    <m/>
    <m/>
    <m/>
    <m/>
    <m/>
    <m/>
    <m/>
    <m/>
    <m/>
    <x v="0"/>
    <m/>
    <m/>
    <x v="0"/>
    <m/>
    <m/>
    <x v="0"/>
    <m/>
    <s v="uuid:aad96bee-d59d-4ff5-8f76-e359790ace3d"/>
    <n v="73148458"/>
    <s v="aad96bee-d59d-4ff5-8f76-e359790ace3d"/>
    <d v="2021-01-21T10:16:51"/>
    <n v="121"/>
    <m/>
    <n v="-1"/>
    <m/>
    <m/>
    <s v="202101191358"/>
    <n v="4263"/>
    <s v="nsenumerator"/>
    <n v="569832"/>
  </r>
  <r>
    <s v="2021-01-20T14:18:39.415+03:00"/>
    <s v="2021-01-21T11:26:54.874+03:00"/>
    <m/>
    <s v="نسرين خطيب"/>
    <s v="MRFS"/>
    <m/>
    <d v="2021-01-20T00:00:00"/>
    <x v="3"/>
    <x v="2"/>
    <x v="0"/>
    <n v="30"/>
    <x v="1"/>
    <x v="0"/>
    <x v="0"/>
    <x v="0"/>
    <x v="44"/>
    <x v="0"/>
    <x v="0"/>
    <x v="0"/>
    <n v="0"/>
    <n v="1"/>
    <n v="1"/>
    <s v="2"/>
    <n v="0"/>
    <s v="2"/>
    <n v="0"/>
    <n v="2"/>
    <n v="4"/>
    <n v="0"/>
    <n v="0"/>
    <n v="2"/>
    <x v="18"/>
    <x v="10"/>
    <n v="-2000"/>
    <s v="الام معلمة والاب مهندس"/>
    <m/>
    <s v="No services"/>
    <m/>
    <m/>
    <m/>
    <m/>
    <m/>
    <m/>
    <b v="1"/>
    <m/>
    <m/>
    <x v="1"/>
    <m/>
    <x v="2"/>
    <s v="مركز طبي "/>
    <s v="Inaccessible due to cost Inaccessible due to security risks"/>
    <m/>
    <m/>
    <m/>
    <b v="1"/>
    <b v="1"/>
    <m/>
    <m/>
    <m/>
    <m/>
    <m/>
    <m/>
    <x v="2"/>
    <x v="1"/>
    <m/>
    <x v="1"/>
    <m/>
    <x v="2"/>
    <x v="2"/>
    <s v="Self-treated at home or brought medicine from pharmacy"/>
    <x v="0"/>
    <x v="0"/>
    <m/>
    <m/>
    <m/>
    <m/>
    <m/>
    <m/>
    <m/>
    <m/>
    <m/>
    <m/>
    <m/>
    <s v="Pediatric medicine"/>
    <m/>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
    <b v="1"/>
    <b v="1"/>
    <b v="1"/>
    <b v="1"/>
    <b v="1"/>
    <m/>
    <m/>
    <m/>
    <m/>
    <m/>
    <m/>
    <x v="5"/>
    <x v="2"/>
    <s v="Fruit (all types) Meat, Poultry, Offal (beef, goat, lamb, poultry), etc) Milk and Milk Products (milk, yoghurt, cheese, etc)"/>
    <m/>
    <m/>
    <m/>
    <b v="1"/>
    <b v="1"/>
    <m/>
    <b v="1"/>
    <m/>
    <m/>
    <m/>
    <m/>
    <n v="3"/>
    <x v="2"/>
    <x v="0"/>
    <m/>
    <s v="Market is too far Market is not safe"/>
    <m/>
    <m/>
    <b v="1"/>
    <b v="1"/>
    <m/>
    <m/>
    <m/>
    <m/>
    <x v="0"/>
    <m/>
    <x v="3"/>
    <m/>
    <m/>
    <m/>
    <m/>
    <m/>
    <m/>
    <m/>
    <x v="0"/>
    <x v="2"/>
    <x v="1"/>
    <m/>
    <m/>
    <s v="1"/>
    <s v="1"/>
    <x v="0"/>
    <x v="2"/>
    <x v="0"/>
    <x v="1"/>
    <x v="1"/>
    <m/>
    <m/>
    <m/>
    <m/>
    <m/>
    <m/>
    <m/>
    <m/>
    <m/>
    <x v="1"/>
    <x v="0"/>
    <s v="Fear"/>
    <b v="1"/>
    <m/>
    <m/>
    <m/>
    <m/>
    <m/>
    <m/>
    <m/>
    <m/>
    <m/>
    <m/>
    <m/>
    <m/>
    <m/>
    <m/>
    <m/>
    <m/>
    <m/>
    <s v="Children"/>
    <m/>
    <m/>
    <b v="1"/>
    <m/>
    <s v="لايستطيعون تأمين احتياجاتهم"/>
    <s v="Speaking to a family member"/>
    <b v="1"/>
    <m/>
    <m/>
    <m/>
    <m/>
    <m/>
    <m/>
    <m/>
    <m/>
    <m/>
    <m/>
    <s v="Availability"/>
    <m/>
    <m/>
    <m/>
    <b v="1"/>
    <m/>
    <m/>
    <m/>
    <m/>
    <m/>
    <x v="2"/>
    <m/>
    <s v="Health services Educational services"/>
    <b v="1"/>
    <b v="1"/>
    <m/>
    <m/>
    <m/>
    <m/>
    <m/>
    <m/>
    <x v="0"/>
    <s v="Health services Educational services"/>
    <b v="1"/>
    <b v="1"/>
    <m/>
    <m/>
    <m/>
    <m/>
    <m/>
    <m/>
    <m/>
    <x v="1"/>
    <m/>
    <s v="Do not know"/>
    <m/>
    <m/>
    <m/>
    <m/>
    <m/>
    <m/>
    <m/>
    <m/>
    <m/>
    <m/>
    <m/>
    <m/>
    <m/>
    <m/>
    <m/>
    <m/>
    <b v="1"/>
    <m/>
    <m/>
    <s v="Siblings School teachers Parents Relatives"/>
    <m/>
    <b v="1"/>
    <m/>
    <b v="1"/>
    <b v="1"/>
    <b v="1"/>
    <m/>
    <m/>
    <m/>
    <m/>
    <m/>
    <m/>
    <m/>
    <m/>
    <s v="Sport activity Quraan Painting / re-creational activity"/>
    <b v="1"/>
    <b v="1"/>
    <m/>
    <b v="1"/>
    <m/>
    <m/>
    <m/>
    <m/>
    <m/>
    <s v="I don't know"/>
    <m/>
    <m/>
    <m/>
    <m/>
    <m/>
    <m/>
    <b v="1"/>
    <x v="1"/>
    <x v="0"/>
    <x v="1"/>
    <m/>
    <b v="1"/>
    <b v="1"/>
    <m/>
    <m/>
    <m/>
    <m/>
    <m/>
    <m/>
    <m/>
    <x v="1"/>
    <m/>
    <m/>
    <x v="0"/>
    <m/>
    <m/>
    <x v="2"/>
    <m/>
    <s v="uuid:b276ccb1-ed3a-441b-a456-6aa5c55184fd"/>
    <n v="73148545"/>
    <s v="b276ccb1-ed3a-441b-a456-6aa5c55184fd"/>
    <d v="2021-01-21T10:18:27"/>
    <n v="122"/>
    <m/>
    <n v="-1"/>
    <m/>
    <m/>
    <s v="202101191358"/>
    <n v="76095"/>
    <s v="nsenumerator"/>
    <n v="569832"/>
  </r>
  <r>
    <s v="2021-01-21T22:16:03.829+03:00"/>
    <s v="2021-01-21T22:50:24.385+03:00"/>
    <m/>
    <s v="اية طماع"/>
    <s v="MRFS"/>
    <m/>
    <d v="2021-01-21T00:00:00"/>
    <x v="3"/>
    <x v="2"/>
    <x v="0"/>
    <n v="55"/>
    <x v="2"/>
    <x v="0"/>
    <x v="0"/>
    <x v="1"/>
    <x v="1"/>
    <x v="2"/>
    <x v="2"/>
    <x v="1"/>
    <m/>
    <m/>
    <m/>
    <m/>
    <m/>
    <m/>
    <m/>
    <m/>
    <n v="3"/>
    <n v="2"/>
    <m/>
    <n v="2"/>
    <x v="13"/>
    <x v="10"/>
    <n v="-1000"/>
    <s v="اولادي يصرفون علي"/>
    <m/>
    <s v="Primary health care facility"/>
    <m/>
    <b v="1"/>
    <m/>
    <m/>
    <m/>
    <m/>
    <m/>
    <m/>
    <n v="3"/>
    <x v="0"/>
    <m/>
    <x v="0"/>
    <s v="مركز تصوير مجاني"/>
    <s v="Inaccessible due to cost"/>
    <m/>
    <m/>
    <m/>
    <b v="1"/>
    <m/>
    <m/>
    <m/>
    <m/>
    <m/>
    <m/>
    <m/>
    <x v="0"/>
    <x v="0"/>
    <s v="لم يتم إعطاء ادوية"/>
    <x v="0"/>
    <m/>
    <x v="2"/>
    <x v="1"/>
    <m/>
    <x v="2"/>
    <x v="0"/>
    <m/>
    <m/>
    <m/>
    <m/>
    <m/>
    <m/>
    <m/>
    <m/>
    <m/>
    <m/>
    <m/>
    <s v="Non communicable diseases (NCD) drugs (chronic, cardiac, diabetes, hyper-tension, asthma) Antibiotic"/>
    <b v="1"/>
    <m/>
    <m/>
    <b v="1"/>
    <m/>
    <m/>
    <m/>
    <m/>
    <x v="0"/>
    <m/>
    <m/>
    <m/>
    <m/>
    <m/>
    <m/>
    <m/>
    <m/>
    <m/>
    <s v="At home with skilled birth attendant"/>
    <m/>
    <b v="1"/>
    <m/>
    <m/>
    <m/>
    <m/>
    <m/>
    <m/>
    <m/>
    <m/>
    <s v="لم يكن هناك مشافي"/>
    <x v="1"/>
    <m/>
    <m/>
    <m/>
    <m/>
    <m/>
    <m/>
    <m/>
    <m/>
    <m/>
    <m/>
    <m/>
    <x v="5"/>
    <x v="0"/>
    <x v="0"/>
    <m/>
    <m/>
    <m/>
    <m/>
    <m/>
    <m/>
    <m/>
    <m/>
    <m/>
    <m/>
    <m/>
    <m/>
    <m/>
    <x v="1"/>
    <x v="1"/>
    <m/>
    <m/>
    <m/>
    <m/>
    <m/>
    <m/>
    <m/>
    <m/>
    <m/>
    <m/>
    <m/>
    <m/>
    <m/>
    <x v="1"/>
    <x v="0"/>
    <m/>
    <s v="High food prices/no money to buy"/>
    <m/>
    <b v="1"/>
    <m/>
    <m/>
    <m/>
    <m/>
    <m/>
    <m/>
    <x v="0"/>
    <m/>
    <x v="0"/>
    <s v="High food prices/no money to buy"/>
    <b v="1"/>
    <m/>
    <m/>
    <m/>
    <m/>
    <m/>
    <x v="1"/>
    <x v="1"/>
    <x v="1"/>
    <m/>
    <m/>
    <m/>
    <s v="0"/>
    <x v="2"/>
    <x v="1"/>
    <x v="1"/>
    <x v="0"/>
    <x v="2"/>
    <s v="Financial issues"/>
    <m/>
    <b v="1"/>
    <m/>
    <m/>
    <m/>
    <m/>
    <m/>
    <m/>
    <x v="3"/>
    <x v="0"/>
    <s v="Fear Anger Family conflict"/>
    <b v="1"/>
    <b v="1"/>
    <m/>
    <m/>
    <m/>
    <m/>
    <b v="1"/>
    <m/>
    <m/>
    <m/>
    <m/>
    <m/>
    <m/>
    <m/>
    <m/>
    <m/>
    <m/>
    <m/>
    <s v="Adult Women Adult Men"/>
    <b v="1"/>
    <b v="1"/>
    <m/>
    <m/>
    <s v="بسبب الأوضاع الصعبة"/>
    <s v="Other"/>
    <m/>
    <m/>
    <m/>
    <m/>
    <m/>
    <m/>
    <m/>
    <m/>
    <m/>
    <b v="1"/>
    <s v="السكوت"/>
    <s v="Other"/>
    <m/>
    <m/>
    <m/>
    <m/>
    <m/>
    <b v="1"/>
    <m/>
    <m/>
    <s v="لا اريد أن يعلم احد"/>
    <x v="2"/>
    <m/>
    <s v="Do not know"/>
    <m/>
    <m/>
    <m/>
    <m/>
    <m/>
    <m/>
    <b v="1"/>
    <m/>
    <x v="0"/>
    <s v="Do not know"/>
    <m/>
    <m/>
    <m/>
    <m/>
    <m/>
    <m/>
    <b v="1"/>
    <m/>
    <m/>
    <x v="1"/>
    <m/>
    <s v="Do not know"/>
    <m/>
    <m/>
    <m/>
    <m/>
    <m/>
    <m/>
    <m/>
    <m/>
    <m/>
    <m/>
    <m/>
    <m/>
    <m/>
    <m/>
    <m/>
    <m/>
    <b v="1"/>
    <m/>
    <m/>
    <s v="Other"/>
    <m/>
    <m/>
    <m/>
    <m/>
    <m/>
    <m/>
    <m/>
    <m/>
    <m/>
    <m/>
    <m/>
    <b v="1"/>
    <m/>
    <s v="لا احد"/>
    <s v="Do not know"/>
    <m/>
    <m/>
    <m/>
    <m/>
    <m/>
    <m/>
    <m/>
    <b v="1"/>
    <m/>
    <s v="I don't know"/>
    <m/>
    <m/>
    <m/>
    <m/>
    <m/>
    <m/>
    <b v="1"/>
    <x v="0"/>
    <x v="0"/>
    <x v="0"/>
    <m/>
    <m/>
    <m/>
    <m/>
    <m/>
    <m/>
    <m/>
    <m/>
    <m/>
    <m/>
    <x v="0"/>
    <m/>
    <m/>
    <x v="0"/>
    <m/>
    <m/>
    <x v="0"/>
    <m/>
    <s v="uuid:44c16d65-e484-4928-9ff6-f67c9fb93104"/>
    <n v="73148556"/>
    <s v="44c16d65-e484-4928-9ff6-f67c9fb93104"/>
    <d v="2021-01-21T10:18:38"/>
    <n v="123"/>
    <m/>
    <n v="-1"/>
    <m/>
    <m/>
    <s v="202101191358"/>
    <n v="2061"/>
    <s v="nsenumerator"/>
    <n v="569832"/>
  </r>
  <r>
    <s v="2021-01-21T22:51:57.127+03:00"/>
    <s v="2021-01-21T23:33:09.745+03:00"/>
    <m/>
    <s v="اية طماع"/>
    <s v="MRFS"/>
    <m/>
    <d v="2021-01-21T00:00:00"/>
    <x v="3"/>
    <x v="2"/>
    <x v="0"/>
    <n v="18"/>
    <x v="1"/>
    <x v="0"/>
    <x v="0"/>
    <x v="0"/>
    <x v="52"/>
    <x v="0"/>
    <x v="0"/>
    <x v="0"/>
    <n v="1"/>
    <n v="0"/>
    <n v="0"/>
    <s v="0"/>
    <n v="0"/>
    <s v="1"/>
    <n v="0"/>
    <n v="1"/>
    <n v="3"/>
    <n v="0"/>
    <n v="0"/>
    <n v="1"/>
    <x v="0"/>
    <x v="3"/>
    <n v="-500"/>
    <s v="عامل"/>
    <m/>
    <s v="Primary health care facility"/>
    <m/>
    <b v="1"/>
    <m/>
    <m/>
    <m/>
    <m/>
    <m/>
    <m/>
    <n v="2"/>
    <x v="0"/>
    <m/>
    <x v="3"/>
    <s v="Do not know"/>
    <s v="Some types of medicines are not available in the market Inaccessible due to cost"/>
    <b v="1"/>
    <m/>
    <m/>
    <b v="1"/>
    <m/>
    <m/>
    <m/>
    <m/>
    <m/>
    <m/>
    <m/>
    <x v="2"/>
    <x v="1"/>
    <m/>
    <x v="1"/>
    <m/>
    <x v="0"/>
    <x v="0"/>
    <m/>
    <x v="0"/>
    <x v="0"/>
    <m/>
    <m/>
    <m/>
    <m/>
    <m/>
    <m/>
    <m/>
    <m/>
    <m/>
    <m/>
    <m/>
    <s v="Drugs are mostly available"/>
    <m/>
    <m/>
    <m/>
    <m/>
    <m/>
    <m/>
    <b v="1"/>
    <m/>
    <x v="0"/>
    <m/>
    <m/>
    <m/>
    <m/>
    <m/>
    <m/>
    <m/>
    <m/>
    <m/>
    <s v="Hospital for normal delivery"/>
    <m/>
    <m/>
    <m/>
    <m/>
    <m/>
    <b v="1"/>
    <m/>
    <m/>
    <m/>
    <m/>
    <m/>
    <x v="0"/>
    <m/>
    <m/>
    <m/>
    <m/>
    <m/>
    <m/>
    <m/>
    <m/>
    <m/>
    <m/>
    <m/>
    <x v="4"/>
    <x v="1"/>
    <x v="0"/>
    <m/>
    <s v="Cereals or tubers (maize, porridge, rice, pasta, bread, rice, bulger, frikeh, kaak, pasta, indomy (noodles), manakish, thick grain-based porridge, potatoes, etc) Legumes and nuts e.g. hommos, fouls, beans, chick peas, lentils"/>
    <b v="1"/>
    <b v="1"/>
    <m/>
    <m/>
    <m/>
    <m/>
    <m/>
    <m/>
    <m/>
    <m/>
    <m/>
    <x v="3"/>
    <x v="0"/>
    <m/>
    <m/>
    <m/>
    <m/>
    <m/>
    <m/>
    <m/>
    <m/>
    <m/>
    <m/>
    <m/>
    <m/>
    <m/>
    <x v="1"/>
    <x v="0"/>
    <m/>
    <s v="High food prices/no money to buy"/>
    <m/>
    <b v="1"/>
    <m/>
    <m/>
    <m/>
    <m/>
    <m/>
    <m/>
    <x v="0"/>
    <m/>
    <x v="0"/>
    <s v="High food prices/no money to buy"/>
    <b v="1"/>
    <m/>
    <m/>
    <m/>
    <m/>
    <m/>
    <x v="0"/>
    <x v="2"/>
    <x v="0"/>
    <m/>
    <m/>
    <s v="0"/>
    <s v="1"/>
    <x v="0"/>
    <x v="2"/>
    <x v="0"/>
    <x v="1"/>
    <x v="1"/>
    <m/>
    <m/>
    <m/>
    <m/>
    <m/>
    <m/>
    <m/>
    <m/>
    <m/>
    <x v="1"/>
    <x v="0"/>
    <s v="No problems"/>
    <m/>
    <m/>
    <m/>
    <m/>
    <m/>
    <m/>
    <m/>
    <m/>
    <m/>
    <m/>
    <m/>
    <m/>
    <m/>
    <m/>
    <m/>
    <b v="1"/>
    <m/>
    <m/>
    <m/>
    <m/>
    <m/>
    <m/>
    <m/>
    <m/>
    <m/>
    <m/>
    <m/>
    <m/>
    <m/>
    <m/>
    <m/>
    <m/>
    <m/>
    <m/>
    <m/>
    <m/>
    <s v="No obstacles"/>
    <m/>
    <m/>
    <m/>
    <m/>
    <m/>
    <m/>
    <m/>
    <b v="1"/>
    <m/>
    <x v="1"/>
    <m/>
    <s v="All services are accessible"/>
    <m/>
    <m/>
    <m/>
    <m/>
    <m/>
    <b v="1"/>
    <m/>
    <m/>
    <x v="0"/>
    <s v="All services are accessible"/>
    <m/>
    <m/>
    <m/>
    <m/>
    <m/>
    <b v="1"/>
    <m/>
    <m/>
    <m/>
    <x v="2"/>
    <s v="زوجي لا يريد"/>
    <s v="Do not know"/>
    <m/>
    <m/>
    <m/>
    <m/>
    <m/>
    <m/>
    <m/>
    <m/>
    <m/>
    <m/>
    <m/>
    <m/>
    <m/>
    <m/>
    <m/>
    <m/>
    <b v="1"/>
    <m/>
    <m/>
    <s v="Parents"/>
    <m/>
    <m/>
    <m/>
    <m/>
    <b v="1"/>
    <m/>
    <m/>
    <m/>
    <m/>
    <m/>
    <m/>
    <m/>
    <m/>
    <m/>
    <s v="Sport activity Quraan"/>
    <b v="1"/>
    <b v="1"/>
    <m/>
    <m/>
    <m/>
    <m/>
    <m/>
    <m/>
    <m/>
    <s v="I don't know"/>
    <m/>
    <m/>
    <m/>
    <m/>
    <m/>
    <m/>
    <b v="1"/>
    <x v="2"/>
    <x v="1"/>
    <x v="8"/>
    <m/>
    <m/>
    <m/>
    <m/>
    <m/>
    <m/>
    <m/>
    <b v="1"/>
    <m/>
    <m/>
    <x v="1"/>
    <m/>
    <m/>
    <x v="0"/>
    <m/>
    <m/>
    <x v="2"/>
    <m/>
    <s v="uuid:19ff9b04-a8f5-46ec-b76f-87b4d1a4381e"/>
    <n v="73148557"/>
    <s v="19ff9b04-a8f5-46ec-b76f-87b4d1a4381e"/>
    <d v="2021-01-21T10:18:38"/>
    <n v="124"/>
    <m/>
    <n v="-1"/>
    <m/>
    <m/>
    <s v="202101191358"/>
    <n v="2472"/>
    <s v="nsenumerator"/>
    <n v="569832"/>
  </r>
  <r>
    <s v="2021-01-21T09:40:46.741+03:00"/>
    <s v="2021-01-21T10:15:10.806+03:00"/>
    <m/>
    <s v="راما العم "/>
    <s v="MRFS"/>
    <m/>
    <d v="2021-01-21T00:00:00"/>
    <x v="5"/>
    <x v="0"/>
    <x v="0"/>
    <n v="40"/>
    <x v="0"/>
    <x v="0"/>
    <x v="0"/>
    <x v="0"/>
    <x v="29"/>
    <x v="2"/>
    <x v="0"/>
    <x v="0"/>
    <n v="0"/>
    <n v="0"/>
    <n v="0"/>
    <s v="0"/>
    <n v="1"/>
    <s v="1"/>
    <n v="5"/>
    <n v="6"/>
    <n v="8"/>
    <n v="1"/>
    <n v="0"/>
    <n v="1"/>
    <x v="0"/>
    <x v="5"/>
    <n v="-800"/>
    <s v="عامل "/>
    <m/>
    <s v="Primary health care facility"/>
    <m/>
    <b v="1"/>
    <m/>
    <m/>
    <m/>
    <m/>
    <m/>
    <m/>
    <n v="30"/>
    <x v="0"/>
    <m/>
    <x v="0"/>
    <s v="Everything is available"/>
    <s v="Inaccessible due to cost"/>
    <m/>
    <m/>
    <m/>
    <b v="1"/>
    <m/>
    <m/>
    <m/>
    <m/>
    <m/>
    <m/>
    <m/>
    <x v="2"/>
    <x v="1"/>
    <m/>
    <x v="1"/>
    <m/>
    <x v="0"/>
    <x v="0"/>
    <m/>
    <x v="0"/>
    <x v="0"/>
    <m/>
    <m/>
    <m/>
    <m/>
    <m/>
    <m/>
    <m/>
    <m/>
    <m/>
    <m/>
    <m/>
    <s v="Drugs are mostly available"/>
    <m/>
    <m/>
    <m/>
    <m/>
    <m/>
    <m/>
    <b v="1"/>
    <m/>
    <x v="2"/>
    <s v="Financial issues Transportation issues"/>
    <m/>
    <b v="1"/>
    <m/>
    <b v="1"/>
    <m/>
    <m/>
    <m/>
    <m/>
    <s v="Public primary health care facility"/>
    <m/>
    <m/>
    <m/>
    <b v="1"/>
    <m/>
    <m/>
    <m/>
    <m/>
    <m/>
    <m/>
    <m/>
    <x v="1"/>
    <m/>
    <m/>
    <m/>
    <m/>
    <m/>
    <m/>
    <m/>
    <m/>
    <m/>
    <m/>
    <m/>
    <x v="3"/>
    <x v="2"/>
    <x v="1"/>
    <m/>
    <m/>
    <m/>
    <m/>
    <m/>
    <m/>
    <m/>
    <m/>
    <m/>
    <m/>
    <m/>
    <m/>
    <m/>
    <x v="1"/>
    <x v="1"/>
    <m/>
    <m/>
    <m/>
    <m/>
    <m/>
    <m/>
    <m/>
    <m/>
    <m/>
    <m/>
    <m/>
    <m/>
    <m/>
    <x v="1"/>
    <x v="0"/>
    <m/>
    <s v="High food prices/no money to buy"/>
    <m/>
    <b v="1"/>
    <m/>
    <m/>
    <m/>
    <m/>
    <m/>
    <m/>
    <x v="0"/>
    <m/>
    <x v="0"/>
    <s v="High food prices/no money to buy"/>
    <b v="1"/>
    <m/>
    <m/>
    <m/>
    <m/>
    <m/>
    <x v="1"/>
    <x v="1"/>
    <x v="1"/>
    <m/>
    <m/>
    <s v="0"/>
    <s v="0"/>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e1deec1-641a-4735-9694-ce407dc94b9a"/>
    <n v="73155485"/>
    <s v="4e1deec1-641a-4735-9694-ce407dc94b9a"/>
    <d v="2021-01-21T12:45:45"/>
    <n v="127"/>
    <m/>
    <n v="-1"/>
    <m/>
    <m/>
    <s v="202101191358"/>
    <n v="2064"/>
    <s v="nsenumerator"/>
    <n v="569832"/>
  </r>
  <r>
    <s v="2021-01-21T10:28:35.061+03:00"/>
    <s v="2021-01-21T11:02:03.307+03:00"/>
    <m/>
    <s v="راما العم "/>
    <s v="MRFS"/>
    <m/>
    <d v="2021-01-21T00:00:00"/>
    <x v="5"/>
    <x v="0"/>
    <x v="0"/>
    <n v="21"/>
    <x v="1"/>
    <x v="0"/>
    <x v="0"/>
    <x v="0"/>
    <x v="53"/>
    <x v="0"/>
    <x v="1"/>
    <x v="0"/>
    <n v="0"/>
    <n v="0"/>
    <n v="2"/>
    <s v="2"/>
    <n v="0"/>
    <s v="2"/>
    <n v="0"/>
    <n v="2"/>
    <n v="7"/>
    <n v="2"/>
    <n v="0"/>
    <n v="1"/>
    <x v="7"/>
    <x v="6"/>
    <n v="-300"/>
    <s v="عامل "/>
    <m/>
    <s v="Primary health care facility"/>
    <m/>
    <b v="1"/>
    <m/>
    <m/>
    <m/>
    <m/>
    <m/>
    <m/>
    <n v="20"/>
    <x v="0"/>
    <m/>
    <x v="0"/>
    <s v="Do not know"/>
    <s v="Most types of medicines are not available in the market Inaccessible due to cost"/>
    <m/>
    <b v="1"/>
    <m/>
    <b v="1"/>
    <m/>
    <m/>
    <m/>
    <m/>
    <m/>
    <m/>
    <m/>
    <x v="0"/>
    <x v="0"/>
    <s v="توعية عن الكورونا"/>
    <x v="0"/>
    <m/>
    <x v="2"/>
    <x v="2"/>
    <s v="بسبب صعوبة التسجيل للحجز في المرفق الصحي "/>
    <x v="0"/>
    <x v="0"/>
    <m/>
    <m/>
    <m/>
    <m/>
    <m/>
    <m/>
    <m/>
    <m/>
    <m/>
    <m/>
    <m/>
    <s v="Non communicable diseases (NCD) drugs (chronic, cardiac, diabetes, hyper-tension, asthma) Pediatric medicine"/>
    <b v="1"/>
    <b v="1"/>
    <m/>
    <m/>
    <m/>
    <m/>
    <m/>
    <m/>
    <x v="2"/>
    <s v="Other"/>
    <m/>
    <m/>
    <m/>
    <m/>
    <m/>
    <b v="1"/>
    <m/>
    <s v="بسبب صعوبة الحجز "/>
    <s v="Hospital for normal delivery"/>
    <m/>
    <m/>
    <m/>
    <m/>
    <m/>
    <b v="1"/>
    <m/>
    <m/>
    <m/>
    <m/>
    <m/>
    <x v="1"/>
    <m/>
    <m/>
    <m/>
    <m/>
    <m/>
    <m/>
    <m/>
    <m/>
    <m/>
    <m/>
    <m/>
    <x v="4"/>
    <x v="2"/>
    <x v="2"/>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5cedafe-5863-44a8-9992-252122b000fc"/>
    <n v="73155486"/>
    <s v="95cedafe-5863-44a8-9992-252122b000fc"/>
    <d v="2021-01-21T12:45:46"/>
    <n v="128"/>
    <m/>
    <n v="-1"/>
    <m/>
    <m/>
    <s v="202101191358"/>
    <n v="2008"/>
    <s v="nsenumerator"/>
    <n v="569832"/>
  </r>
  <r>
    <s v="2021-01-21T11:09:30.750+03:00"/>
    <s v="2021-01-21T11:36:34.045+03:00"/>
    <m/>
    <s v="راما العم "/>
    <s v="MRFS"/>
    <m/>
    <d v="2021-01-21T00:00:00"/>
    <x v="5"/>
    <x v="0"/>
    <x v="0"/>
    <n v="40"/>
    <x v="0"/>
    <x v="0"/>
    <x v="0"/>
    <x v="0"/>
    <x v="54"/>
    <x v="2"/>
    <x v="2"/>
    <x v="0"/>
    <n v="0"/>
    <n v="0"/>
    <n v="2"/>
    <s v="2"/>
    <n v="1"/>
    <s v="3"/>
    <n v="1"/>
    <n v="4"/>
    <n v="10"/>
    <n v="1"/>
    <n v="0"/>
    <n v="2"/>
    <x v="23"/>
    <x v="6"/>
    <n v="-600"/>
    <s v="عاملان"/>
    <m/>
    <s v="Primary health care facility"/>
    <m/>
    <b v="1"/>
    <m/>
    <m/>
    <m/>
    <m/>
    <m/>
    <m/>
    <n v="15"/>
    <x v="0"/>
    <m/>
    <x v="0"/>
    <s v="Do not know"/>
    <s v="Inaccessible due to cost"/>
    <m/>
    <m/>
    <m/>
    <b v="1"/>
    <m/>
    <m/>
    <m/>
    <m/>
    <m/>
    <m/>
    <m/>
    <x v="0"/>
    <x v="0"/>
    <s v="تزويد بالخدمات"/>
    <x v="0"/>
    <m/>
    <x v="0"/>
    <x v="0"/>
    <m/>
    <x v="0"/>
    <x v="0"/>
    <m/>
    <m/>
    <m/>
    <m/>
    <m/>
    <m/>
    <m/>
    <m/>
    <m/>
    <m/>
    <m/>
    <s v="Pediatric medicine"/>
    <m/>
    <b v="1"/>
    <m/>
    <m/>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0"/>
    <s v="0"/>
    <x v="2"/>
    <x v="1"/>
    <x v="1"/>
    <x v="4"/>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480d2cd-b5d5-4fa7-8504-e94c16c2c61a"/>
    <n v="73155487"/>
    <s v="b480d2cd-b5d5-4fa7-8504-e94c16c2c61a"/>
    <d v="2021-01-21T12:45:47"/>
    <n v="129"/>
    <m/>
    <n v="-1"/>
    <m/>
    <m/>
    <s v="202101191358"/>
    <n v="1624"/>
    <s v="nsenumerator"/>
    <n v="569832"/>
  </r>
  <r>
    <s v="2021-01-21T11:50:20.019+03:00"/>
    <s v="2021-01-21T12:18:41.605+03:00"/>
    <m/>
    <s v="راما العم "/>
    <s v="MRFS"/>
    <m/>
    <d v="2021-01-21T00:00:00"/>
    <x v="5"/>
    <x v="0"/>
    <x v="0"/>
    <n v="30"/>
    <x v="1"/>
    <x v="0"/>
    <x v="0"/>
    <x v="1"/>
    <x v="1"/>
    <x v="2"/>
    <x v="0"/>
    <x v="0"/>
    <n v="0"/>
    <n v="0"/>
    <n v="1"/>
    <s v="1"/>
    <n v="1"/>
    <s v="2"/>
    <n v="0"/>
    <n v="2"/>
    <n v="4"/>
    <n v="0"/>
    <n v="0"/>
    <n v="1"/>
    <x v="3"/>
    <x v="0"/>
    <n v="-300"/>
    <s v="عامل "/>
    <m/>
    <s v="Hospital"/>
    <b v="1"/>
    <m/>
    <m/>
    <m/>
    <m/>
    <m/>
    <m/>
    <m/>
    <n v="20"/>
    <x v="4"/>
    <m/>
    <x v="0"/>
    <s v="Do not know"/>
    <s v="There are no significant difficulties"/>
    <m/>
    <m/>
    <m/>
    <m/>
    <m/>
    <m/>
    <m/>
    <m/>
    <m/>
    <b v="1"/>
    <m/>
    <x v="2"/>
    <x v="1"/>
    <m/>
    <x v="1"/>
    <m/>
    <x v="0"/>
    <x v="0"/>
    <m/>
    <x v="0"/>
    <x v="0"/>
    <m/>
    <m/>
    <m/>
    <m/>
    <m/>
    <m/>
    <m/>
    <m/>
    <m/>
    <m/>
    <m/>
    <s v="Drugs are mostly available"/>
    <m/>
    <m/>
    <m/>
    <m/>
    <m/>
    <m/>
    <b v="1"/>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b v="1"/>
    <m/>
    <m/>
    <m/>
    <m/>
    <m/>
    <m/>
    <m/>
    <m/>
    <m/>
    <m/>
    <n v="1"/>
    <x v="2"/>
    <x v="0"/>
    <m/>
    <s v="Market is too far"/>
    <m/>
    <m/>
    <b v="1"/>
    <m/>
    <m/>
    <m/>
    <m/>
    <m/>
    <x v="0"/>
    <m/>
    <x v="0"/>
    <s v="Market is too far"/>
    <m/>
    <b v="1"/>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217c811-b038-41c5-945a-5943ca6f7ba6"/>
    <n v="73155488"/>
    <s v="6217c811-b038-41c5-945a-5943ca6f7ba6"/>
    <d v="2021-01-21T12:45:47"/>
    <n v="130"/>
    <m/>
    <n v="-1"/>
    <m/>
    <m/>
    <s v="202101191358"/>
    <n v="1701"/>
    <s v="nsenumerator"/>
    <n v="569832"/>
  </r>
  <r>
    <s v="2021-01-21T12:34:19.153+03:00"/>
    <s v="2021-01-21T12:55:36.029+03:00"/>
    <m/>
    <s v="راما العم "/>
    <s v="MRFS"/>
    <m/>
    <d v="2021-01-21T00:00:00"/>
    <x v="5"/>
    <x v="0"/>
    <x v="0"/>
    <n v="21"/>
    <x v="1"/>
    <x v="0"/>
    <x v="0"/>
    <x v="1"/>
    <x v="1"/>
    <x v="2"/>
    <x v="0"/>
    <x v="0"/>
    <n v="0"/>
    <n v="1"/>
    <n v="0"/>
    <s v="1"/>
    <n v="0"/>
    <s v="1"/>
    <n v="0"/>
    <n v="1"/>
    <n v="3"/>
    <n v="0"/>
    <n v="0"/>
    <n v="1"/>
    <x v="8"/>
    <x v="10"/>
    <n v="-500"/>
    <s v="موظف"/>
    <m/>
    <s v="Hospital Primary health care facility"/>
    <b v="1"/>
    <b v="1"/>
    <m/>
    <m/>
    <m/>
    <m/>
    <m/>
    <m/>
    <n v="10"/>
    <x v="0"/>
    <m/>
    <x v="0"/>
    <s v="Do not know"/>
    <s v="There are no significant difficulties"/>
    <m/>
    <m/>
    <m/>
    <m/>
    <m/>
    <m/>
    <m/>
    <m/>
    <m/>
    <b v="1"/>
    <m/>
    <x v="2"/>
    <x v="1"/>
    <m/>
    <x v="1"/>
    <m/>
    <x v="0"/>
    <x v="0"/>
    <m/>
    <x v="0"/>
    <x v="0"/>
    <m/>
    <m/>
    <m/>
    <m/>
    <m/>
    <m/>
    <m/>
    <m/>
    <m/>
    <m/>
    <m/>
    <s v="Drugs are mostly available"/>
    <m/>
    <m/>
    <m/>
    <m/>
    <m/>
    <m/>
    <b v="1"/>
    <m/>
    <x v="0"/>
    <m/>
    <m/>
    <m/>
    <m/>
    <m/>
    <m/>
    <m/>
    <m/>
    <m/>
    <s v="At private primary health care centre/hospital"/>
    <m/>
    <m/>
    <m/>
    <m/>
    <b v="1"/>
    <m/>
    <m/>
    <m/>
    <m/>
    <m/>
    <m/>
    <x v="1"/>
    <m/>
    <m/>
    <m/>
    <m/>
    <m/>
    <m/>
    <m/>
    <m/>
    <m/>
    <m/>
    <m/>
    <x v="3"/>
    <x v="1"/>
    <x v="0"/>
    <m/>
    <m/>
    <m/>
    <m/>
    <m/>
    <m/>
    <m/>
    <m/>
    <m/>
    <m/>
    <m/>
    <m/>
    <m/>
    <x v="1"/>
    <x v="1"/>
    <s v="Fruit (all types) Cereals or tubers (maize, porridge, rice, pasta, bread, rice, bulger, frikeh, kaak, pasta, indomy (noodles), manakish, thick grain-based porridge, potatoes, etc)"/>
    <b v="1"/>
    <m/>
    <m/>
    <b v="1"/>
    <m/>
    <m/>
    <m/>
    <m/>
    <m/>
    <m/>
    <m/>
    <n v="2"/>
    <x v="2"/>
    <x v="0"/>
    <m/>
    <s v="No barriers, satisfied with food available"/>
    <b v="1"/>
    <m/>
    <m/>
    <m/>
    <m/>
    <m/>
    <m/>
    <m/>
    <x v="0"/>
    <m/>
    <x v="3"/>
    <m/>
    <m/>
    <m/>
    <m/>
    <m/>
    <m/>
    <m/>
    <x v="0"/>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cd63013-ff0b-46f5-8d66-9d04f3dbfff4"/>
    <n v="73155490"/>
    <s v="6cd63013-ff0b-46f5-8d66-9d04f3dbfff4"/>
    <d v="2021-01-21T12:45:48"/>
    <n v="131"/>
    <m/>
    <n v="-1"/>
    <m/>
    <m/>
    <s v="202101191358"/>
    <n v="1277"/>
    <s v="nsenumerator"/>
    <n v="569832"/>
  </r>
  <r>
    <s v="2021-01-21T10:12:02.582+03:00"/>
    <s v="2021-01-21T10:40:49.057+03:00"/>
    <m/>
    <s v="اشكيناز عبدو"/>
    <s v="MRFS"/>
    <m/>
    <d v="2021-01-21T00:00:00"/>
    <x v="6"/>
    <x v="2"/>
    <x v="0"/>
    <n v="40"/>
    <x v="0"/>
    <x v="0"/>
    <x v="0"/>
    <x v="0"/>
    <x v="32"/>
    <x v="2"/>
    <x v="2"/>
    <x v="0"/>
    <n v="0"/>
    <n v="0"/>
    <n v="1"/>
    <s v="1"/>
    <n v="2"/>
    <s v="3"/>
    <n v="2"/>
    <n v="5"/>
    <n v="9"/>
    <n v="1"/>
    <n v="1"/>
    <n v="0"/>
    <x v="0"/>
    <x v="22"/>
    <n v="-1000"/>
    <m/>
    <s v="NGO support (including food buskets)"/>
    <s v="Primary health care facility Emergency services-ambulance"/>
    <m/>
    <b v="1"/>
    <m/>
    <b v="1"/>
    <m/>
    <m/>
    <m/>
    <m/>
    <n v="999"/>
    <x v="0"/>
    <m/>
    <x v="0"/>
    <s v="Do not know"/>
    <s v="Some types of medicines are not available in the market Inaccessible due to cost"/>
    <b v="1"/>
    <m/>
    <m/>
    <b v="1"/>
    <m/>
    <m/>
    <m/>
    <m/>
    <m/>
    <m/>
    <m/>
    <x v="0"/>
    <x v="0"/>
    <s v="تفيدنا في الكثير مما نحتاجه وخاصة سوء التغذية"/>
    <x v="2"/>
    <m/>
    <x v="0"/>
    <x v="0"/>
    <m/>
    <x v="0"/>
    <x v="0"/>
    <m/>
    <m/>
    <m/>
    <m/>
    <m/>
    <m/>
    <m/>
    <m/>
    <m/>
    <m/>
    <m/>
    <s v="Pediatric medicine Antibiotic"/>
    <m/>
    <b v="1"/>
    <m/>
    <b v="1"/>
    <m/>
    <m/>
    <m/>
    <m/>
    <x v="0"/>
    <m/>
    <m/>
    <m/>
    <m/>
    <m/>
    <m/>
    <m/>
    <m/>
    <m/>
    <s v="Public primary health care facility Hospital for normal delivery"/>
    <m/>
    <m/>
    <m/>
    <b v="1"/>
    <m/>
    <b v="1"/>
    <m/>
    <m/>
    <m/>
    <m/>
    <m/>
    <x v="1"/>
    <m/>
    <m/>
    <m/>
    <m/>
    <m/>
    <m/>
    <m/>
    <m/>
    <m/>
    <m/>
    <m/>
    <x v="3"/>
    <x v="2"/>
    <x v="2"/>
    <m/>
    <m/>
    <m/>
    <m/>
    <m/>
    <m/>
    <m/>
    <m/>
    <m/>
    <m/>
    <m/>
    <m/>
    <m/>
    <x v="1"/>
    <x v="1"/>
    <s v="Cereals or tubers (maize, porridge, rice, pasta, bread, rice, bulger, frikeh, kaak, pasta, indomy (noodles), manakish, thick grain-based porridge, potatoes, etc) Oil/Fat (oils, fats, butter, ghee etc)"/>
    <b v="1"/>
    <m/>
    <m/>
    <m/>
    <m/>
    <m/>
    <m/>
    <m/>
    <m/>
    <b v="1"/>
    <m/>
    <n v="2"/>
    <x v="2"/>
    <x v="0"/>
    <m/>
    <s v="High food prices/no money to buy"/>
    <m/>
    <b v="1"/>
    <m/>
    <m/>
    <m/>
    <m/>
    <m/>
    <m/>
    <x v="0"/>
    <m/>
    <x v="0"/>
    <s v="High food prices/no money to buy"/>
    <b v="1"/>
    <m/>
    <m/>
    <m/>
    <m/>
    <m/>
    <x v="0"/>
    <x v="2"/>
    <x v="1"/>
    <m/>
    <m/>
    <s v="0"/>
    <s v="0"/>
    <x v="0"/>
    <x v="2"/>
    <x v="0"/>
    <x v="1"/>
    <x v="1"/>
    <m/>
    <m/>
    <m/>
    <m/>
    <m/>
    <m/>
    <m/>
    <m/>
    <m/>
    <x v="1"/>
    <x v="0"/>
    <s v="Sadness Problems sleeping Fear"/>
    <b v="1"/>
    <m/>
    <b v="1"/>
    <m/>
    <m/>
    <m/>
    <m/>
    <m/>
    <m/>
    <b v="1"/>
    <m/>
    <m/>
    <m/>
    <m/>
    <m/>
    <m/>
    <m/>
    <m/>
    <s v="Adult Women Children"/>
    <b v="1"/>
    <m/>
    <b v="1"/>
    <m/>
    <s v="بسبب الظروف العامة"/>
    <s v="Speaking to a family member Prayer Has professional consultation"/>
    <b v="1"/>
    <m/>
    <m/>
    <b v="1"/>
    <b v="1"/>
    <m/>
    <m/>
    <m/>
    <m/>
    <m/>
    <m/>
    <s v="Stigma"/>
    <b v="1"/>
    <m/>
    <m/>
    <m/>
    <m/>
    <m/>
    <m/>
    <m/>
    <m/>
    <x v="1"/>
    <m/>
    <s v="Skills building services Extracurricular activities/women &amp; girls centers"/>
    <m/>
    <m/>
    <b v="1"/>
    <b v="1"/>
    <m/>
    <m/>
    <m/>
    <m/>
    <x v="11"/>
    <s v="Educational services"/>
    <m/>
    <b v="1"/>
    <m/>
    <m/>
    <m/>
    <m/>
    <m/>
    <m/>
    <s v="due to cultural factors / Father or husband does not allow them"/>
    <x v="2"/>
    <s v="بسبب انعدام الامان"/>
    <s v="Kidnapping School dropout Child labour Begging Psychological stress"/>
    <b v="1"/>
    <m/>
    <m/>
    <b v="1"/>
    <b v="1"/>
    <b v="1"/>
    <m/>
    <m/>
    <m/>
    <m/>
    <m/>
    <m/>
    <m/>
    <b v="1"/>
    <m/>
    <m/>
    <m/>
    <m/>
    <s v="العمل في،امور البناء "/>
    <s v="Parents Community/social workers Women and Child support centers"/>
    <m/>
    <m/>
    <m/>
    <m/>
    <b v="1"/>
    <m/>
    <m/>
    <b v="1"/>
    <m/>
    <b v="1"/>
    <m/>
    <m/>
    <m/>
    <m/>
    <s v="Quraan Entertainement activities Awareness / educational activities / psychosocial support"/>
    <m/>
    <b v="1"/>
    <m/>
    <m/>
    <b v="1"/>
    <b v="1"/>
    <m/>
    <m/>
    <m/>
    <s v="I don't know"/>
    <m/>
    <m/>
    <m/>
    <m/>
    <m/>
    <m/>
    <b v="1"/>
    <x v="1"/>
    <x v="0"/>
    <x v="5"/>
    <m/>
    <m/>
    <b v="1"/>
    <m/>
    <m/>
    <m/>
    <m/>
    <m/>
    <m/>
    <m/>
    <x v="1"/>
    <m/>
    <m/>
    <x v="2"/>
    <m/>
    <m/>
    <x v="2"/>
    <m/>
    <s v="uuid:ce783ce4-57a0-4dcd-8cd9-b997c28c2053"/>
    <n v="73155581"/>
    <s v="ce783ce4-57a0-4dcd-8cd9-b997c28c2053"/>
    <d v="2021-01-21T12:49:02"/>
    <n v="132"/>
    <m/>
    <n v="-1"/>
    <m/>
    <m/>
    <s v="202101191358"/>
    <n v="1727"/>
    <s v="nsenumerator"/>
    <n v="569832"/>
  </r>
  <r>
    <s v="2021-01-21T10:56:24.902+03:00"/>
    <s v="2021-01-21T11:24:45.816+03:00"/>
    <m/>
    <s v="اشكيناز عبدو"/>
    <s v="MRFS"/>
    <m/>
    <d v="2021-01-21T00:00:00"/>
    <x v="6"/>
    <x v="2"/>
    <x v="0"/>
    <n v="30"/>
    <x v="1"/>
    <x v="0"/>
    <x v="0"/>
    <x v="0"/>
    <x v="48"/>
    <x v="2"/>
    <x v="1"/>
    <x v="0"/>
    <n v="0"/>
    <n v="1"/>
    <n v="0"/>
    <s v="1"/>
    <n v="2"/>
    <s v="3"/>
    <n v="0"/>
    <n v="3"/>
    <n v="7"/>
    <n v="2"/>
    <n v="1"/>
    <n v="1"/>
    <x v="8"/>
    <x v="3"/>
    <n v="-1000"/>
    <s v="عمل بسيط وسلة غذائية"/>
    <m/>
    <s v="Primary health care facility Emergency services-ambulance"/>
    <m/>
    <b v="1"/>
    <m/>
    <b v="1"/>
    <m/>
    <m/>
    <m/>
    <m/>
    <n v="15"/>
    <x v="0"/>
    <m/>
    <x v="0"/>
    <s v="اطفالي بحاجة لطبيب عينية وغير متوفر بالمرفق الصحي بالقرية"/>
    <s v="Some types of medicines are not available in the market Inaccessible due to cost"/>
    <b v="1"/>
    <m/>
    <m/>
    <b v="1"/>
    <m/>
    <m/>
    <m/>
    <m/>
    <m/>
    <m/>
    <m/>
    <x v="0"/>
    <x v="0"/>
    <s v="معلومات كافية وتوعية حول الصحة العامة والتغذية"/>
    <x v="2"/>
    <m/>
    <x v="2"/>
    <x v="1"/>
    <m/>
    <x v="1"/>
    <x v="2"/>
    <m/>
    <m/>
    <m/>
    <m/>
    <m/>
    <m/>
    <m/>
    <m/>
    <m/>
    <m/>
    <m/>
    <s v="Pediatric medicine"/>
    <m/>
    <b v="1"/>
    <m/>
    <m/>
    <m/>
    <m/>
    <m/>
    <m/>
    <x v="0"/>
    <m/>
    <m/>
    <m/>
    <m/>
    <m/>
    <m/>
    <m/>
    <m/>
    <m/>
    <s v="Hospital for normal delivery"/>
    <m/>
    <m/>
    <m/>
    <m/>
    <m/>
    <b v="1"/>
    <m/>
    <m/>
    <m/>
    <m/>
    <m/>
    <x v="1"/>
    <m/>
    <m/>
    <m/>
    <m/>
    <m/>
    <m/>
    <m/>
    <m/>
    <m/>
    <m/>
    <m/>
    <x v="4"/>
    <x v="2"/>
    <x v="2"/>
    <m/>
    <m/>
    <m/>
    <m/>
    <m/>
    <m/>
    <m/>
    <m/>
    <m/>
    <m/>
    <m/>
    <m/>
    <m/>
    <x v="1"/>
    <x v="1"/>
    <s v="Legumes and nuts e.g. hommos, fouls, beans, chick peas, lentils Oil/Fat (oils, fats, butter, ghee etc)"/>
    <m/>
    <b v="1"/>
    <m/>
    <m/>
    <m/>
    <m/>
    <m/>
    <m/>
    <m/>
    <b v="1"/>
    <m/>
    <n v="2"/>
    <x v="2"/>
    <x v="3"/>
    <m/>
    <s v="High food prices/no money to buy"/>
    <m/>
    <b v="1"/>
    <m/>
    <m/>
    <m/>
    <m/>
    <m/>
    <m/>
    <x v="0"/>
    <m/>
    <x v="0"/>
    <s v="High food prices/no money to buy"/>
    <b v="1"/>
    <m/>
    <m/>
    <m/>
    <m/>
    <m/>
    <x v="4"/>
    <x v="0"/>
    <x v="1"/>
    <m/>
    <m/>
    <s v="1"/>
    <s v="0"/>
    <x v="2"/>
    <x v="1"/>
    <x v="1"/>
    <x v="3"/>
    <x v="0"/>
    <m/>
    <m/>
    <m/>
    <m/>
    <m/>
    <m/>
    <m/>
    <m/>
    <m/>
    <x v="2"/>
    <x v="1"/>
    <s v="Fear Sadness moodwings"/>
    <b v="1"/>
    <m/>
    <b v="1"/>
    <b v="1"/>
    <m/>
    <m/>
    <m/>
    <m/>
    <m/>
    <m/>
    <m/>
    <m/>
    <m/>
    <m/>
    <m/>
    <m/>
    <m/>
    <m/>
    <s v="Children Elderly"/>
    <m/>
    <m/>
    <b v="1"/>
    <b v="1"/>
    <s v="الخوف من الظروف العامة وضغط الحياة"/>
    <s v="Speaking to a family member Has professional consultation Exercise"/>
    <b v="1"/>
    <m/>
    <b v="1"/>
    <m/>
    <b v="1"/>
    <m/>
    <m/>
    <m/>
    <m/>
    <m/>
    <m/>
    <s v="No obstacles"/>
    <m/>
    <m/>
    <m/>
    <m/>
    <m/>
    <m/>
    <m/>
    <b v="1"/>
    <m/>
    <x v="1"/>
    <m/>
    <s v="Do not know"/>
    <m/>
    <m/>
    <m/>
    <m/>
    <m/>
    <m/>
    <b v="1"/>
    <m/>
    <x v="0"/>
    <s v="Educational services"/>
    <m/>
    <b v="1"/>
    <m/>
    <m/>
    <m/>
    <m/>
    <m/>
    <m/>
    <s v="due to transportation issues / far distance of facilities"/>
    <x v="1"/>
    <m/>
    <s v="Kidnapping Early marriage Being orphaned or losing care Psychological stress"/>
    <b v="1"/>
    <m/>
    <m/>
    <m/>
    <m/>
    <m/>
    <b v="1"/>
    <m/>
    <m/>
    <m/>
    <b v="1"/>
    <m/>
    <m/>
    <b v="1"/>
    <m/>
    <m/>
    <m/>
    <m/>
    <m/>
    <s v="Parents Women and Child support centers"/>
    <m/>
    <m/>
    <m/>
    <m/>
    <b v="1"/>
    <m/>
    <m/>
    <m/>
    <m/>
    <b v="1"/>
    <m/>
    <m/>
    <m/>
    <m/>
    <s v="Quraan Awareness / educational activities / psychosocial support Entertainement activities"/>
    <m/>
    <b v="1"/>
    <m/>
    <m/>
    <b v="1"/>
    <b v="1"/>
    <m/>
    <m/>
    <m/>
    <s v="Orphans living in the community"/>
    <m/>
    <m/>
    <b v="1"/>
    <m/>
    <m/>
    <m/>
    <m/>
    <x v="1"/>
    <x v="0"/>
    <x v="5"/>
    <m/>
    <m/>
    <b v="1"/>
    <m/>
    <m/>
    <m/>
    <m/>
    <m/>
    <m/>
    <m/>
    <x v="1"/>
    <m/>
    <m/>
    <x v="0"/>
    <m/>
    <m/>
    <x v="2"/>
    <m/>
    <s v="uuid:1c7b83d3-2e9b-458d-86e1-43eb9d1eacb9"/>
    <n v="73155582"/>
    <s v="1c7b83d3-2e9b-458d-86e1-43eb9d1eacb9"/>
    <d v="2021-01-21T12:49:04"/>
    <n v="133"/>
    <m/>
    <n v="-1"/>
    <m/>
    <m/>
    <s v="202101191358"/>
    <n v="1701"/>
    <s v="nsenumerator"/>
    <n v="569832"/>
  </r>
  <r>
    <s v="2021-01-21T11:56:17.529+03:00"/>
    <s v="2021-01-21T12:24:17.711+03:00"/>
    <m/>
    <s v="اشكينازعبدو"/>
    <s v="MRFS"/>
    <m/>
    <d v="2021-01-21T00:00:00"/>
    <x v="6"/>
    <x v="2"/>
    <x v="0"/>
    <n v="36"/>
    <x v="0"/>
    <x v="0"/>
    <x v="2"/>
    <x v="0"/>
    <x v="32"/>
    <x v="2"/>
    <x v="2"/>
    <x v="0"/>
    <n v="0"/>
    <n v="0"/>
    <n v="0"/>
    <s v="0"/>
    <n v="4"/>
    <s v="4"/>
    <n v="1"/>
    <n v="5"/>
    <n v="7"/>
    <n v="1"/>
    <n v="0"/>
    <n v="0"/>
    <x v="4"/>
    <x v="3"/>
    <n v="-300"/>
    <s v="0"/>
    <m/>
    <s v="Primary health care facility"/>
    <m/>
    <b v="1"/>
    <m/>
    <m/>
    <m/>
    <m/>
    <m/>
    <m/>
    <n v="20"/>
    <x v="4"/>
    <m/>
    <x v="0"/>
    <s v="Do not know"/>
    <s v="Some types of medicines are not available in the market Inaccessible due to cost"/>
    <b v="1"/>
    <m/>
    <m/>
    <b v="1"/>
    <m/>
    <m/>
    <m/>
    <m/>
    <m/>
    <m/>
    <m/>
    <x v="0"/>
    <x v="0"/>
    <s v="امور تفيد الاسرة والعائلة بشكل عام"/>
    <x v="2"/>
    <m/>
    <x v="0"/>
    <x v="0"/>
    <m/>
    <x v="0"/>
    <x v="0"/>
    <m/>
    <m/>
    <m/>
    <m/>
    <m/>
    <m/>
    <m/>
    <m/>
    <m/>
    <m/>
    <m/>
    <s v="Pediatric medicine Antibiotic"/>
    <m/>
    <b v="1"/>
    <m/>
    <b v="1"/>
    <m/>
    <m/>
    <m/>
    <m/>
    <x v="0"/>
    <m/>
    <m/>
    <m/>
    <m/>
    <m/>
    <m/>
    <m/>
    <m/>
    <m/>
    <s v="Hospital for normal delivery"/>
    <m/>
    <m/>
    <m/>
    <m/>
    <m/>
    <b v="1"/>
    <m/>
    <m/>
    <m/>
    <m/>
    <m/>
    <x v="1"/>
    <m/>
    <m/>
    <m/>
    <m/>
    <m/>
    <m/>
    <m/>
    <m/>
    <m/>
    <m/>
    <m/>
    <x v="3"/>
    <x v="1"/>
    <x v="0"/>
    <m/>
    <m/>
    <m/>
    <m/>
    <m/>
    <m/>
    <m/>
    <m/>
    <m/>
    <m/>
    <m/>
    <m/>
    <m/>
    <x v="1"/>
    <x v="1"/>
    <m/>
    <m/>
    <m/>
    <m/>
    <m/>
    <m/>
    <m/>
    <m/>
    <m/>
    <m/>
    <m/>
    <m/>
    <m/>
    <x v="1"/>
    <x v="0"/>
    <m/>
    <s v="High food prices/no money to buy"/>
    <m/>
    <b v="1"/>
    <m/>
    <m/>
    <m/>
    <m/>
    <m/>
    <m/>
    <x v="0"/>
    <m/>
    <x v="0"/>
    <s v="High food prices/no money to buy"/>
    <b v="1"/>
    <m/>
    <m/>
    <m/>
    <m/>
    <m/>
    <x v="1"/>
    <x v="1"/>
    <x v="1"/>
    <m/>
    <m/>
    <s v="0"/>
    <s v="0"/>
    <x v="0"/>
    <x v="0"/>
    <x v="0"/>
    <x v="2"/>
    <x v="0"/>
    <m/>
    <m/>
    <m/>
    <m/>
    <m/>
    <m/>
    <m/>
    <m/>
    <m/>
    <x v="0"/>
    <x v="0"/>
    <s v="Anger moodwings Problems Concentrating"/>
    <m/>
    <b v="1"/>
    <m/>
    <b v="1"/>
    <m/>
    <m/>
    <m/>
    <m/>
    <m/>
    <m/>
    <m/>
    <m/>
    <b v="1"/>
    <m/>
    <m/>
    <m/>
    <m/>
    <m/>
    <s v="Adult Women"/>
    <b v="1"/>
    <m/>
    <m/>
    <m/>
    <s v="ضغوطات الحياة وتحمل المسؤولية "/>
    <s v="Speaking to a family member Prayer Has professional consultation"/>
    <b v="1"/>
    <m/>
    <m/>
    <b v="1"/>
    <b v="1"/>
    <m/>
    <m/>
    <m/>
    <m/>
    <m/>
    <m/>
    <s v="Stigma"/>
    <b v="1"/>
    <m/>
    <m/>
    <m/>
    <m/>
    <m/>
    <m/>
    <m/>
    <m/>
    <x v="1"/>
    <m/>
    <s v="Skills building services Educational services"/>
    <m/>
    <b v="1"/>
    <b v="1"/>
    <m/>
    <m/>
    <m/>
    <m/>
    <m/>
    <x v="7"/>
    <s v="Do not know"/>
    <m/>
    <m/>
    <m/>
    <m/>
    <m/>
    <m/>
    <b v="1"/>
    <m/>
    <m/>
    <x v="1"/>
    <m/>
    <s v="Kidnapping Physical abuse Being orphaned or losing care Psychological stress"/>
    <b v="1"/>
    <m/>
    <m/>
    <m/>
    <m/>
    <m/>
    <m/>
    <b v="1"/>
    <m/>
    <m/>
    <b v="1"/>
    <m/>
    <m/>
    <b v="1"/>
    <m/>
    <m/>
    <m/>
    <m/>
    <m/>
    <s v="Siblings Parents Women and Child support centers"/>
    <m/>
    <b v="1"/>
    <m/>
    <m/>
    <b v="1"/>
    <m/>
    <m/>
    <m/>
    <m/>
    <b v="1"/>
    <m/>
    <m/>
    <m/>
    <m/>
    <s v="Quraan Awareness / educational activities / psychosocial support Sport activity"/>
    <b v="1"/>
    <b v="1"/>
    <m/>
    <m/>
    <b v="1"/>
    <m/>
    <m/>
    <m/>
    <m/>
    <s v="Children separated from their parents Orphans living in the community"/>
    <b v="1"/>
    <m/>
    <b v="1"/>
    <m/>
    <m/>
    <m/>
    <m/>
    <x v="1"/>
    <x v="0"/>
    <x v="5"/>
    <m/>
    <m/>
    <b v="1"/>
    <m/>
    <m/>
    <m/>
    <m/>
    <m/>
    <m/>
    <m/>
    <x v="1"/>
    <m/>
    <m/>
    <x v="2"/>
    <m/>
    <m/>
    <x v="2"/>
    <m/>
    <s v="uuid:8bfd9a7c-861f-4f76-a831-66b54bd17ea1"/>
    <n v="73155583"/>
    <s v="8bfd9a7c-861f-4f76-a831-66b54bd17ea1"/>
    <d v="2021-01-21T12:49:05"/>
    <n v="134"/>
    <m/>
    <n v="-1"/>
    <m/>
    <m/>
    <s v="202101191358"/>
    <n v="1680"/>
    <s v="nsenumerator"/>
    <n v="569832"/>
  </r>
  <r>
    <s v="2021-01-21T10:19:07.959+03:00"/>
    <s v="2021-01-21T10:37:08.301+03:00"/>
    <m/>
    <s v="محمد العيسى"/>
    <s v="MRFS"/>
    <m/>
    <d v="2021-01-21T00:00:00"/>
    <x v="7"/>
    <x v="2"/>
    <x v="0"/>
    <n v="40"/>
    <x v="0"/>
    <x v="1"/>
    <x v="0"/>
    <x v="0"/>
    <x v="55"/>
    <x v="0"/>
    <x v="0"/>
    <x v="0"/>
    <n v="1"/>
    <n v="1"/>
    <n v="2"/>
    <s v="3"/>
    <n v="1"/>
    <s v="5"/>
    <n v="2"/>
    <n v="7"/>
    <n v="11"/>
    <n v="1"/>
    <n v="0"/>
    <n v="2"/>
    <x v="13"/>
    <x v="7"/>
    <n v="-1200"/>
    <s v="اليد العاملة"/>
    <m/>
    <s v="Primary health care facility"/>
    <m/>
    <b v="1"/>
    <m/>
    <m/>
    <m/>
    <m/>
    <m/>
    <m/>
    <n v="20"/>
    <x v="0"/>
    <m/>
    <x v="2"/>
    <s v="مشفى حروق"/>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Public primary health care facility"/>
    <m/>
    <m/>
    <m/>
    <b v="1"/>
    <m/>
    <m/>
    <m/>
    <m/>
    <m/>
    <m/>
    <m/>
    <x v="0"/>
    <m/>
    <m/>
    <m/>
    <m/>
    <m/>
    <m/>
    <m/>
    <m/>
    <m/>
    <m/>
    <m/>
    <x v="2"/>
    <x v="0"/>
    <x v="0"/>
    <m/>
    <s v="Cereals or tubers (maize, porridge, rice, pasta, bread, rice, bulger, frikeh, kaak, pasta, indomy (noodles), manakish, thick grain-based porridge, potatoes, etc) Fruit (all types)"/>
    <b v="1"/>
    <m/>
    <m/>
    <b v="1"/>
    <m/>
    <m/>
    <m/>
    <m/>
    <m/>
    <m/>
    <m/>
    <x v="3"/>
    <x v="0"/>
    <s v="Cereals or tubers (maize, porridge, rice, pasta, bread, rice, bulger, frikeh, kaak, pasta, indomy (noodles), manakish, thick grain-based porridge, potatoes, etc) Fruit (all types)"/>
    <b v="1"/>
    <m/>
    <m/>
    <b v="1"/>
    <m/>
    <m/>
    <m/>
    <m/>
    <m/>
    <m/>
    <m/>
    <n v="2"/>
    <x v="2"/>
    <x v="0"/>
    <m/>
    <s v="Market is too far High food prices/no money to buy"/>
    <m/>
    <b v="1"/>
    <b v="1"/>
    <m/>
    <m/>
    <m/>
    <m/>
    <m/>
    <x v="0"/>
    <m/>
    <x v="2"/>
    <m/>
    <m/>
    <m/>
    <m/>
    <m/>
    <m/>
    <m/>
    <x v="0"/>
    <x v="0"/>
    <x v="0"/>
    <m/>
    <m/>
    <s v="1"/>
    <s v="1"/>
    <x v="0"/>
    <x v="2"/>
    <x v="0"/>
    <x v="1"/>
    <x v="1"/>
    <m/>
    <m/>
    <m/>
    <m/>
    <m/>
    <m/>
    <m/>
    <m/>
    <m/>
    <x v="1"/>
    <x v="0"/>
    <s v="Fear Sadness Problems sleeping Problems Concentrating"/>
    <b v="1"/>
    <m/>
    <b v="1"/>
    <m/>
    <m/>
    <m/>
    <m/>
    <m/>
    <m/>
    <b v="1"/>
    <m/>
    <m/>
    <b v="1"/>
    <m/>
    <m/>
    <m/>
    <m/>
    <m/>
    <s v="Children Elderly"/>
    <m/>
    <m/>
    <b v="1"/>
    <b v="1"/>
    <s v="لانهم بحاجة لعناية"/>
    <s v="Speaking to a family member Smoking Prayer"/>
    <b v="1"/>
    <m/>
    <m/>
    <b v="1"/>
    <m/>
    <m/>
    <b v="1"/>
    <m/>
    <m/>
    <m/>
    <m/>
    <s v="Accessibility Lack of awareness of the services"/>
    <m/>
    <m/>
    <b v="1"/>
    <m/>
    <b v="1"/>
    <m/>
    <m/>
    <m/>
    <m/>
    <x v="1"/>
    <m/>
    <s v="Educational services"/>
    <m/>
    <b v="1"/>
    <m/>
    <m/>
    <m/>
    <m/>
    <m/>
    <m/>
    <x v="11"/>
    <s v="Educational services Skills building services"/>
    <m/>
    <b v="1"/>
    <b v="1"/>
    <m/>
    <m/>
    <m/>
    <m/>
    <m/>
    <s v="due to lack of security"/>
    <x v="2"/>
    <s v="عادات و تقاليد"/>
    <s v="Kidnapping School dropout Physical abuse"/>
    <b v="1"/>
    <m/>
    <m/>
    <b v="1"/>
    <m/>
    <m/>
    <m/>
    <b v="1"/>
    <m/>
    <m/>
    <m/>
    <m/>
    <m/>
    <m/>
    <m/>
    <m/>
    <m/>
    <m/>
    <m/>
    <s v="Siblings Parents Relatives"/>
    <m/>
    <b v="1"/>
    <m/>
    <m/>
    <b v="1"/>
    <b v="1"/>
    <m/>
    <m/>
    <m/>
    <m/>
    <m/>
    <m/>
    <m/>
    <m/>
    <s v="Quraan Hand crafts Entertainement activities"/>
    <m/>
    <b v="1"/>
    <b v="1"/>
    <m/>
    <m/>
    <b v="1"/>
    <m/>
    <m/>
    <m/>
    <s v="Orphans living in the community"/>
    <m/>
    <m/>
    <b v="1"/>
    <m/>
    <m/>
    <m/>
    <m/>
    <x v="2"/>
    <x v="4"/>
    <x v="14"/>
    <m/>
    <m/>
    <m/>
    <m/>
    <m/>
    <b v="1"/>
    <m/>
    <m/>
    <m/>
    <m/>
    <x v="1"/>
    <m/>
    <m/>
    <x v="2"/>
    <m/>
    <m/>
    <x v="2"/>
    <m/>
    <s v="uuid:3d379e80-de0a-41a0-930c-bc425e9769c0"/>
    <n v="73155622"/>
    <s v="3d379e80-de0a-41a0-930c-bc425e9769c0"/>
    <d v="2021-01-21T12:50:44"/>
    <n v="135"/>
    <m/>
    <n v="-1"/>
    <m/>
    <m/>
    <s v="202101191358"/>
    <n v="1081"/>
    <s v="nsenumerator"/>
    <n v="569832"/>
  </r>
  <r>
    <s v="2021-01-21T10:40:57.961+03:00"/>
    <s v="2021-01-21T11:25:08.404+03:00"/>
    <m/>
    <s v="محمد العيسى"/>
    <s v="MRFS"/>
    <m/>
    <d v="2021-01-21T00:00:00"/>
    <x v="7"/>
    <x v="2"/>
    <x v="0"/>
    <n v="30"/>
    <x v="1"/>
    <x v="1"/>
    <x v="0"/>
    <x v="0"/>
    <x v="56"/>
    <x v="0"/>
    <x v="0"/>
    <x v="0"/>
    <n v="0"/>
    <n v="0"/>
    <n v="3"/>
    <s v="3"/>
    <n v="1"/>
    <s v="4"/>
    <n v="0"/>
    <n v="4"/>
    <n v="6"/>
    <n v="0"/>
    <n v="0"/>
    <n v="1"/>
    <x v="8"/>
    <x v="3"/>
    <n v="-1000"/>
    <s v="كفالة مجاهد"/>
    <m/>
    <s v="Primary health care facility"/>
    <m/>
    <b v="1"/>
    <m/>
    <m/>
    <m/>
    <m/>
    <m/>
    <m/>
    <n v="5"/>
    <x v="0"/>
    <m/>
    <x v="2"/>
    <s v="بحاجة لدكتور اطفال"/>
    <s v="Not available in the market at all"/>
    <m/>
    <m/>
    <b v="1"/>
    <m/>
    <m/>
    <m/>
    <m/>
    <m/>
    <m/>
    <m/>
    <m/>
    <x v="2"/>
    <x v="1"/>
    <m/>
    <x v="1"/>
    <m/>
    <x v="0"/>
    <x v="0"/>
    <m/>
    <x v="0"/>
    <x v="0"/>
    <m/>
    <m/>
    <m/>
    <m/>
    <m/>
    <m/>
    <m/>
    <m/>
    <m/>
    <m/>
    <m/>
    <s v="Antibiotic"/>
    <m/>
    <m/>
    <m/>
    <b v="1"/>
    <m/>
    <m/>
    <m/>
    <m/>
    <x v="0"/>
    <m/>
    <m/>
    <m/>
    <m/>
    <m/>
    <m/>
    <m/>
    <m/>
    <m/>
    <s v="Hospital for normal delivery"/>
    <m/>
    <m/>
    <m/>
    <m/>
    <m/>
    <b v="1"/>
    <m/>
    <m/>
    <m/>
    <m/>
    <m/>
    <x v="1"/>
    <m/>
    <m/>
    <m/>
    <m/>
    <m/>
    <m/>
    <m/>
    <m/>
    <m/>
    <m/>
    <m/>
    <x v="0"/>
    <x v="0"/>
    <x v="0"/>
    <m/>
    <s v="Cereals or tubers (maize, porridge, rice, pasta, bread, rice, bulger, frikeh, kaak, pasta, indomy (noodles), manakish, thick grain-based porridge, potatoes, etc) Eggs"/>
    <b v="1"/>
    <m/>
    <m/>
    <m/>
    <m/>
    <m/>
    <m/>
    <b v="1"/>
    <m/>
    <m/>
    <m/>
    <x v="3"/>
    <x v="0"/>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High food prices/no money to buy"/>
    <m/>
    <b v="1"/>
    <m/>
    <m/>
    <m/>
    <m/>
    <m/>
    <m/>
    <x v="0"/>
    <m/>
    <x v="2"/>
    <m/>
    <m/>
    <m/>
    <m/>
    <m/>
    <m/>
    <m/>
    <x v="0"/>
    <x v="0"/>
    <x v="1"/>
    <m/>
    <m/>
    <s v="0"/>
    <s v="1"/>
    <x v="0"/>
    <x v="2"/>
    <x v="0"/>
    <x v="1"/>
    <x v="1"/>
    <m/>
    <m/>
    <m/>
    <m/>
    <m/>
    <m/>
    <m/>
    <m/>
    <m/>
    <x v="1"/>
    <x v="0"/>
    <s v="Fear Sadness Econimic Problems sleeping"/>
    <b v="1"/>
    <m/>
    <b v="1"/>
    <m/>
    <b v="1"/>
    <m/>
    <m/>
    <m/>
    <m/>
    <b v="1"/>
    <m/>
    <m/>
    <m/>
    <m/>
    <m/>
    <m/>
    <m/>
    <m/>
    <s v="Children Adult Men"/>
    <m/>
    <b v="1"/>
    <b v="1"/>
    <m/>
    <s v="لانهم بحاجة للعناية"/>
    <s v="Prayer Speaking to a family member"/>
    <b v="1"/>
    <m/>
    <m/>
    <b v="1"/>
    <m/>
    <m/>
    <m/>
    <m/>
    <m/>
    <m/>
    <m/>
    <s v="Do not know"/>
    <m/>
    <m/>
    <m/>
    <m/>
    <m/>
    <m/>
    <b v="1"/>
    <m/>
    <m/>
    <x v="2"/>
    <m/>
    <s v="Health services Educational services"/>
    <b v="1"/>
    <b v="1"/>
    <m/>
    <m/>
    <m/>
    <m/>
    <m/>
    <m/>
    <x v="11"/>
    <s v="Educational services Skills building services"/>
    <m/>
    <b v="1"/>
    <b v="1"/>
    <m/>
    <m/>
    <m/>
    <m/>
    <m/>
    <s v="due to transportation issues / far distance of facilities"/>
    <x v="2"/>
    <s v="بسبب الوضع الامني"/>
    <s v="School dropout Begging Neglect Physical abuse Being orphaned or losing care"/>
    <m/>
    <m/>
    <m/>
    <b v="1"/>
    <m/>
    <b v="1"/>
    <m/>
    <b v="1"/>
    <b v="1"/>
    <m/>
    <b v="1"/>
    <m/>
    <m/>
    <m/>
    <m/>
    <m/>
    <m/>
    <m/>
    <m/>
    <s v="Siblings Parents Relatives School teachers"/>
    <m/>
    <b v="1"/>
    <m/>
    <b v="1"/>
    <b v="1"/>
    <b v="1"/>
    <m/>
    <m/>
    <m/>
    <m/>
    <m/>
    <m/>
    <m/>
    <m/>
    <s v="Sport activity Painting / re-creational activity Entertainement activities"/>
    <b v="1"/>
    <m/>
    <m/>
    <b v="1"/>
    <m/>
    <b v="1"/>
    <m/>
    <m/>
    <m/>
    <s v="Children separated from their parents Child-headed households Orphans living in the community"/>
    <b v="1"/>
    <m/>
    <b v="1"/>
    <b v="1"/>
    <m/>
    <m/>
    <m/>
    <x v="1"/>
    <x v="0"/>
    <x v="14"/>
    <m/>
    <m/>
    <m/>
    <m/>
    <m/>
    <b v="1"/>
    <m/>
    <m/>
    <m/>
    <m/>
    <x v="1"/>
    <m/>
    <m/>
    <x v="0"/>
    <m/>
    <m/>
    <x v="2"/>
    <m/>
    <s v="uuid:8d5541d5-2332-49cd-8aa9-043b2537a319"/>
    <n v="73155624"/>
    <s v="8d5541d5-2332-49cd-8aa9-043b2537a319"/>
    <d v="2021-01-21T12:50:45"/>
    <n v="136"/>
    <m/>
    <n v="-1"/>
    <m/>
    <m/>
    <s v="202101191358"/>
    <n v="2651"/>
    <s v="nsenumerator"/>
    <n v="569832"/>
  </r>
  <r>
    <s v="2021-01-21T10:22:48.089+03:00"/>
    <s v="2021-01-21T11:18:35.203+03:00"/>
    <s v="0"/>
    <s v="محمد الحسن"/>
    <s v="MRFS"/>
    <m/>
    <d v="2021-01-21T00:00:00"/>
    <x v="8"/>
    <x v="2"/>
    <x v="0"/>
    <n v="54"/>
    <x v="2"/>
    <x v="1"/>
    <x v="0"/>
    <x v="0"/>
    <x v="57"/>
    <x v="0"/>
    <x v="0"/>
    <x v="0"/>
    <n v="0"/>
    <n v="1"/>
    <n v="2"/>
    <s v="3"/>
    <n v="2"/>
    <s v="5"/>
    <n v="3"/>
    <n v="8"/>
    <n v="10"/>
    <n v="1"/>
    <n v="0"/>
    <n v="1"/>
    <x v="8"/>
    <x v="0"/>
    <n v="-1100"/>
    <s v="اعمال حرة"/>
    <m/>
    <s v="No services"/>
    <m/>
    <m/>
    <m/>
    <m/>
    <m/>
    <m/>
    <b v="1"/>
    <m/>
    <m/>
    <x v="1"/>
    <m/>
    <x v="2"/>
    <s v="نقطة طبية"/>
    <s v="Most types of medicines are not available in the market Inaccessible due to cost Inaccessible due to transport or other logistical reason"/>
    <m/>
    <b v="1"/>
    <m/>
    <b v="1"/>
    <m/>
    <b v="1"/>
    <m/>
    <m/>
    <m/>
    <m/>
    <m/>
    <x v="2"/>
    <x v="1"/>
    <m/>
    <x v="1"/>
    <m/>
    <x v="0"/>
    <x v="0"/>
    <m/>
    <x v="0"/>
    <x v="0"/>
    <m/>
    <m/>
    <m/>
    <m/>
    <m/>
    <m/>
    <m/>
    <m/>
    <m/>
    <m/>
    <m/>
    <s v="Non communicable diseases (NCD) drugs (chronic, cardiac, diabetes, hyper-tension, asthma) Reproductive health medicines"/>
    <b v="1"/>
    <m/>
    <b v="1"/>
    <m/>
    <m/>
    <m/>
    <m/>
    <m/>
    <x v="2"/>
    <s v="Transportation issues Security issues"/>
    <b v="1"/>
    <m/>
    <m/>
    <b v="1"/>
    <m/>
    <m/>
    <m/>
    <m/>
    <s v="At home with skilled birth attendant"/>
    <m/>
    <b v="1"/>
    <m/>
    <m/>
    <m/>
    <m/>
    <m/>
    <m/>
    <m/>
    <m/>
    <s v="عدم الرغبة بلذهاب إلى المستشفى"/>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2"/>
    <x v="2"/>
    <x v="1"/>
    <m/>
    <m/>
    <s v="1"/>
    <s v="1"/>
    <x v="0"/>
    <x v="2"/>
    <x v="0"/>
    <x v="1"/>
    <x v="1"/>
    <m/>
    <m/>
    <m/>
    <m/>
    <m/>
    <m/>
    <m/>
    <m/>
    <m/>
    <x v="1"/>
    <x v="0"/>
    <s v="Econimic Anger Family conflict Conflict within community"/>
    <m/>
    <b v="1"/>
    <m/>
    <m/>
    <b v="1"/>
    <m/>
    <b v="1"/>
    <m/>
    <m/>
    <m/>
    <b v="1"/>
    <m/>
    <m/>
    <m/>
    <m/>
    <m/>
    <m/>
    <m/>
    <s v="Adult Men"/>
    <m/>
    <b v="1"/>
    <m/>
    <m/>
    <s v="بسبب النزوح والاوضاع الصعبه"/>
    <s v="Prayer Speaking to a friend Smoking"/>
    <m/>
    <b v="1"/>
    <m/>
    <b v="1"/>
    <m/>
    <m/>
    <b v="1"/>
    <m/>
    <m/>
    <m/>
    <m/>
    <s v="Stigma Lack of awareness of the services"/>
    <b v="1"/>
    <m/>
    <m/>
    <m/>
    <b v="1"/>
    <m/>
    <m/>
    <m/>
    <m/>
    <x v="1"/>
    <m/>
    <s v="Health services Educational services Skills building services"/>
    <b v="1"/>
    <b v="1"/>
    <b v="1"/>
    <m/>
    <m/>
    <m/>
    <m/>
    <m/>
    <x v="6"/>
    <s v="Health services Educational services Skills building services"/>
    <b v="1"/>
    <b v="1"/>
    <b v="1"/>
    <m/>
    <m/>
    <m/>
    <m/>
    <m/>
    <s v="due to lack of security"/>
    <x v="2"/>
    <s v="الأوضاع الصعبه"/>
    <s v="Begging Physical abuse Sexual abuse Psychological stress School dropout Hired by armed groups Neglect Early marriage"/>
    <m/>
    <b v="1"/>
    <m/>
    <b v="1"/>
    <m/>
    <b v="1"/>
    <b v="1"/>
    <b v="1"/>
    <b v="1"/>
    <b v="1"/>
    <m/>
    <m/>
    <m/>
    <b v="1"/>
    <m/>
    <m/>
    <m/>
    <m/>
    <m/>
    <s v="Siblings Community/social workers Religious leaders"/>
    <b v="1"/>
    <b v="1"/>
    <m/>
    <m/>
    <m/>
    <m/>
    <m/>
    <b v="1"/>
    <m/>
    <m/>
    <m/>
    <m/>
    <m/>
    <m/>
    <s v="Awareness / educational activities / psychosocial support Entertainement activities Quraan Sport activity"/>
    <b v="1"/>
    <b v="1"/>
    <m/>
    <m/>
    <b v="1"/>
    <b v="1"/>
    <m/>
    <m/>
    <m/>
    <s v="Children who have been associated with fighting forces Children separated from their parents"/>
    <b v="1"/>
    <m/>
    <m/>
    <m/>
    <b v="1"/>
    <m/>
    <m/>
    <x v="1"/>
    <x v="0"/>
    <x v="14"/>
    <m/>
    <m/>
    <m/>
    <m/>
    <m/>
    <b v="1"/>
    <m/>
    <m/>
    <m/>
    <m/>
    <x v="1"/>
    <m/>
    <m/>
    <x v="2"/>
    <m/>
    <m/>
    <x v="2"/>
    <m/>
    <s v="uuid:86f9337a-29ab-459c-888c-766123c27135"/>
    <n v="73155626"/>
    <s v="86f9337a-29ab-459c-888c-766123c27135"/>
    <d v="2021-01-21T12:50:46"/>
    <n v="137"/>
    <m/>
    <n v="-1"/>
    <m/>
    <m/>
    <s v="202101191358"/>
    <n v="3347"/>
    <s v="nsenumerator"/>
    <n v="569832"/>
  </r>
  <r>
    <s v="2021-01-21T12:16:17.400+03:00"/>
    <s v="2021-01-21T13:23:55.684+03:00"/>
    <m/>
    <s v="محمد العيسى"/>
    <s v="MRFS"/>
    <m/>
    <d v="2021-01-21T00:00:00"/>
    <x v="7"/>
    <x v="2"/>
    <x v="0"/>
    <n v="36"/>
    <x v="0"/>
    <x v="1"/>
    <x v="0"/>
    <x v="0"/>
    <x v="58"/>
    <x v="2"/>
    <x v="0"/>
    <x v="0"/>
    <n v="0"/>
    <n v="0"/>
    <n v="2"/>
    <s v="2"/>
    <n v="0"/>
    <s v="2"/>
    <n v="0"/>
    <n v="2"/>
    <n v="4"/>
    <n v="1"/>
    <n v="0"/>
    <n v="1"/>
    <x v="0"/>
    <x v="0"/>
    <n v="-600"/>
    <s v="عمل يدوي"/>
    <m/>
    <s v="Primary health care facility"/>
    <m/>
    <b v="1"/>
    <m/>
    <m/>
    <m/>
    <m/>
    <m/>
    <m/>
    <n v="5"/>
    <x v="0"/>
    <m/>
    <x v="0"/>
    <s v="Do not know"/>
    <s v="Inaccessible due to cost"/>
    <m/>
    <m/>
    <m/>
    <b v="1"/>
    <m/>
    <m/>
    <m/>
    <m/>
    <m/>
    <m/>
    <m/>
    <x v="0"/>
    <x v="3"/>
    <m/>
    <x v="0"/>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3"/>
    <m/>
    <m/>
    <m/>
    <m/>
    <m/>
    <m/>
    <m/>
    <x v="0"/>
    <x v="2"/>
    <x v="1"/>
    <m/>
    <m/>
    <s v="0"/>
    <s v="0"/>
    <x v="0"/>
    <x v="2"/>
    <x v="0"/>
    <x v="1"/>
    <x v="1"/>
    <m/>
    <m/>
    <m/>
    <m/>
    <m/>
    <m/>
    <m/>
    <m/>
    <m/>
    <x v="1"/>
    <x v="0"/>
    <s v="Econimic Anger"/>
    <m/>
    <b v="1"/>
    <m/>
    <m/>
    <b v="1"/>
    <m/>
    <m/>
    <m/>
    <m/>
    <m/>
    <m/>
    <m/>
    <m/>
    <m/>
    <m/>
    <m/>
    <m/>
    <m/>
    <s v="Adult Men"/>
    <m/>
    <b v="1"/>
    <m/>
    <m/>
    <s v="بسبب الوضع الاقتصادي"/>
    <s v="Speaking to a friend Prayer Smoking"/>
    <m/>
    <b v="1"/>
    <m/>
    <b v="1"/>
    <m/>
    <m/>
    <b v="1"/>
    <m/>
    <m/>
    <m/>
    <m/>
    <s v="Do not know"/>
    <m/>
    <m/>
    <m/>
    <m/>
    <m/>
    <m/>
    <b v="1"/>
    <m/>
    <m/>
    <x v="2"/>
    <m/>
    <s v="Health services"/>
    <b v="1"/>
    <m/>
    <m/>
    <m/>
    <m/>
    <m/>
    <m/>
    <m/>
    <x v="6"/>
    <s v="Educational services"/>
    <m/>
    <b v="1"/>
    <m/>
    <m/>
    <m/>
    <m/>
    <m/>
    <m/>
    <s v="الوضع الاقتصادي"/>
    <x v="1"/>
    <m/>
    <s v="Kidnapping Sexual abuse"/>
    <b v="1"/>
    <m/>
    <m/>
    <m/>
    <m/>
    <m/>
    <m/>
    <m/>
    <m/>
    <b v="1"/>
    <m/>
    <m/>
    <m/>
    <m/>
    <m/>
    <m/>
    <m/>
    <m/>
    <m/>
    <s v="Parents"/>
    <m/>
    <m/>
    <m/>
    <m/>
    <b v="1"/>
    <m/>
    <m/>
    <m/>
    <m/>
    <m/>
    <m/>
    <m/>
    <m/>
    <m/>
    <s v="Other"/>
    <m/>
    <m/>
    <m/>
    <m/>
    <m/>
    <m/>
    <b v="1"/>
    <m/>
    <s v="حدائق"/>
    <s v="Children separated from their parents Children who have been associated with fighting forces Orphans living in the community"/>
    <b v="1"/>
    <m/>
    <b v="1"/>
    <m/>
    <b v="1"/>
    <m/>
    <m/>
    <x v="2"/>
    <x v="1"/>
    <x v="14"/>
    <m/>
    <m/>
    <m/>
    <m/>
    <m/>
    <b v="1"/>
    <m/>
    <m/>
    <m/>
    <m/>
    <x v="2"/>
    <n v="8"/>
    <s v="بسبب الأم تدرس و الاب يعمل"/>
    <x v="0"/>
    <m/>
    <m/>
    <x v="2"/>
    <m/>
    <s v="uuid:15558232-2fd7-4507-a0bc-52d39efb4b24"/>
    <n v="73155627"/>
    <s v="15558232-2fd7-4507-a0bc-52d39efb4b24"/>
    <d v="2021-01-21T12:50:46"/>
    <n v="138"/>
    <m/>
    <n v="-1"/>
    <m/>
    <m/>
    <s v="202101191358"/>
    <n v="4058"/>
    <s v="nsenumerator"/>
    <n v="569832"/>
  </r>
  <r>
    <s v="2021-01-21T12:43:58.803+03:00"/>
    <s v="2021-01-21T13:21:47.212+03:00"/>
    <m/>
    <s v="محمد الحسن "/>
    <s v="MRFS"/>
    <m/>
    <d v="2021-01-21T00:00:00"/>
    <x v="8"/>
    <x v="2"/>
    <x v="0"/>
    <n v="28"/>
    <x v="1"/>
    <x v="1"/>
    <x v="0"/>
    <x v="0"/>
    <x v="59"/>
    <x v="0"/>
    <x v="0"/>
    <x v="0"/>
    <n v="0"/>
    <n v="0"/>
    <n v="2"/>
    <s v="2"/>
    <n v="0"/>
    <s v="2"/>
    <n v="0"/>
    <n v="2"/>
    <n v="4"/>
    <n v="0"/>
    <n v="0"/>
    <n v="1"/>
    <x v="8"/>
    <x v="6"/>
    <n v="-1200"/>
    <s v="سلة غذائية "/>
    <m/>
    <s v="No services"/>
    <m/>
    <m/>
    <m/>
    <m/>
    <m/>
    <m/>
    <b v="1"/>
    <m/>
    <m/>
    <x v="1"/>
    <m/>
    <x v="2"/>
    <s v="مزكر طبي "/>
    <s v="Inaccessible due to cost Inaccessible due to transport or other logistical reason"/>
    <m/>
    <m/>
    <m/>
    <b v="1"/>
    <m/>
    <b v="1"/>
    <m/>
    <m/>
    <m/>
    <m/>
    <m/>
    <x v="2"/>
    <x v="1"/>
    <m/>
    <x v="1"/>
    <m/>
    <x v="0"/>
    <x v="0"/>
    <m/>
    <x v="0"/>
    <x v="0"/>
    <m/>
    <m/>
    <m/>
    <m/>
    <m/>
    <m/>
    <m/>
    <m/>
    <m/>
    <m/>
    <m/>
    <s v="Pediatric medicine Antibiotic Non communicable diseases (NCD) drugs (chronic, cardiac, diabetes, hyper-tension, asthma)"/>
    <b v="1"/>
    <b v="1"/>
    <m/>
    <b v="1"/>
    <m/>
    <m/>
    <m/>
    <m/>
    <x v="2"/>
    <s v="Cultural factors Financial issues"/>
    <m/>
    <b v="1"/>
    <b v="1"/>
    <m/>
    <m/>
    <m/>
    <m/>
    <m/>
    <s v="At home with skilled birth attendant"/>
    <m/>
    <b v="1"/>
    <m/>
    <m/>
    <m/>
    <m/>
    <m/>
    <m/>
    <m/>
    <m/>
    <s v="عدم الرغبة بلذهاب إلى المستشفى "/>
    <x v="1"/>
    <m/>
    <m/>
    <m/>
    <m/>
    <m/>
    <m/>
    <m/>
    <m/>
    <m/>
    <m/>
    <m/>
    <x v="4"/>
    <x v="1"/>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2"/>
    <x v="2"/>
    <x v="1"/>
    <m/>
    <m/>
    <s v="0"/>
    <s v="1"/>
    <x v="0"/>
    <x v="2"/>
    <x v="0"/>
    <x v="1"/>
    <x v="1"/>
    <m/>
    <m/>
    <m/>
    <m/>
    <m/>
    <m/>
    <m/>
    <m/>
    <m/>
    <x v="1"/>
    <x v="0"/>
    <s v="moodwings Econimic Fear Anxiety"/>
    <b v="1"/>
    <m/>
    <m/>
    <b v="1"/>
    <b v="1"/>
    <b v="1"/>
    <m/>
    <m/>
    <m/>
    <m/>
    <m/>
    <m/>
    <m/>
    <m/>
    <m/>
    <m/>
    <m/>
    <m/>
    <s v="Adult Men"/>
    <m/>
    <b v="1"/>
    <m/>
    <m/>
    <s v="النزوح والاوضاع المعيشية الصعبة"/>
    <s v="Prayer Speaking to a friend Smoking"/>
    <m/>
    <b v="1"/>
    <m/>
    <b v="1"/>
    <m/>
    <m/>
    <b v="1"/>
    <m/>
    <m/>
    <m/>
    <m/>
    <s v="Stigma Lack of awareness of the services"/>
    <b v="1"/>
    <m/>
    <m/>
    <m/>
    <b v="1"/>
    <m/>
    <m/>
    <m/>
    <m/>
    <x v="1"/>
    <m/>
    <s v="All services are accessible"/>
    <m/>
    <m/>
    <m/>
    <m/>
    <m/>
    <b v="1"/>
    <m/>
    <m/>
    <x v="0"/>
    <s v="Educational services Extracurricular activities/women &amp; girls centers Skills building services"/>
    <m/>
    <b v="1"/>
    <b v="1"/>
    <b v="1"/>
    <m/>
    <m/>
    <m/>
    <m/>
    <s v="due to lack of security"/>
    <x v="2"/>
    <s v="عادات وتقاليد "/>
    <s v="Sexual abuse Begging Physical abuse Neglect Early marriage"/>
    <m/>
    <m/>
    <m/>
    <m/>
    <m/>
    <b v="1"/>
    <b v="1"/>
    <b v="1"/>
    <b v="1"/>
    <b v="1"/>
    <m/>
    <m/>
    <m/>
    <m/>
    <m/>
    <m/>
    <m/>
    <m/>
    <m/>
    <s v="Siblings Community/social workers Religious leaders"/>
    <b v="1"/>
    <b v="1"/>
    <m/>
    <m/>
    <m/>
    <m/>
    <m/>
    <b v="1"/>
    <m/>
    <m/>
    <m/>
    <m/>
    <m/>
    <m/>
    <s v="Sport activity Quraan Awareness / educational activities / psychosocial support Entertainement activities"/>
    <b v="1"/>
    <b v="1"/>
    <m/>
    <m/>
    <b v="1"/>
    <b v="1"/>
    <m/>
    <m/>
    <m/>
    <s v="Children separated from their parents Children living on the street"/>
    <b v="1"/>
    <b v="1"/>
    <m/>
    <m/>
    <m/>
    <m/>
    <m/>
    <x v="2"/>
    <x v="9"/>
    <x v="26"/>
    <b v="1"/>
    <m/>
    <m/>
    <b v="1"/>
    <m/>
    <m/>
    <m/>
    <m/>
    <m/>
    <m/>
    <x v="1"/>
    <m/>
    <m/>
    <x v="0"/>
    <m/>
    <m/>
    <x v="2"/>
    <m/>
    <s v="uuid:2c80d7d7-ae64-4bfb-a092-de5431edbd95"/>
    <n v="73155629"/>
    <s v="2c80d7d7-ae64-4bfb-a092-de5431edbd95"/>
    <d v="2021-01-21T12:50:46"/>
    <n v="139"/>
    <m/>
    <n v="-1"/>
    <m/>
    <m/>
    <s v="202101191358"/>
    <n v="2269"/>
    <s v="nsenumerator"/>
    <n v="569832"/>
  </r>
  <r>
    <s v="2021-01-21T10:15:11.125+02:00"/>
    <s v="2021-01-21T10:44:00.284+02:00"/>
    <m/>
    <s v="مروة حلاق"/>
    <s v="MRFS"/>
    <m/>
    <d v="2021-01-21T00:00:00"/>
    <x v="6"/>
    <x v="2"/>
    <x v="0"/>
    <n v="34"/>
    <x v="0"/>
    <x v="0"/>
    <x v="0"/>
    <x v="0"/>
    <x v="4"/>
    <x v="2"/>
    <x v="2"/>
    <x v="0"/>
    <n v="0"/>
    <n v="0"/>
    <n v="1"/>
    <s v="1"/>
    <n v="3"/>
    <s v="4"/>
    <n v="1"/>
    <n v="5"/>
    <n v="9"/>
    <n v="1"/>
    <n v="1"/>
    <n v="0"/>
    <x v="0"/>
    <x v="22"/>
    <n v="-1000"/>
    <m/>
    <s v="NGO support (including food buskets)"/>
    <s v="Primary health care facility"/>
    <m/>
    <b v="1"/>
    <m/>
    <m/>
    <m/>
    <m/>
    <m/>
    <m/>
    <n v="10"/>
    <x v="0"/>
    <m/>
    <x v="0"/>
    <s v="نعم نحتاج مشفى توليد "/>
    <s v="Inaccessible due to cost"/>
    <m/>
    <m/>
    <m/>
    <b v="1"/>
    <m/>
    <m/>
    <m/>
    <m/>
    <m/>
    <m/>
    <m/>
    <x v="0"/>
    <x v="0"/>
    <s v="تحدثوا معنا عن المرض والكورونا والنظافة وغسيل الطعام "/>
    <x v="2"/>
    <m/>
    <x v="0"/>
    <x v="0"/>
    <m/>
    <x v="0"/>
    <x v="0"/>
    <m/>
    <m/>
    <m/>
    <m/>
    <m/>
    <m/>
    <m/>
    <m/>
    <m/>
    <m/>
    <m/>
    <s v="Antibiotic Pediatric medicine"/>
    <m/>
    <b v="1"/>
    <m/>
    <b v="1"/>
    <m/>
    <m/>
    <m/>
    <m/>
    <x v="0"/>
    <m/>
    <m/>
    <m/>
    <m/>
    <m/>
    <m/>
    <m/>
    <m/>
    <m/>
    <s v="Hospital for normal delivery"/>
    <m/>
    <m/>
    <m/>
    <m/>
    <m/>
    <b v="1"/>
    <m/>
    <m/>
    <m/>
    <m/>
    <m/>
    <x v="1"/>
    <m/>
    <m/>
    <m/>
    <m/>
    <m/>
    <m/>
    <m/>
    <m/>
    <m/>
    <m/>
    <m/>
    <x v="4"/>
    <x v="2"/>
    <x v="2"/>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Food is not available"/>
    <b v="1"/>
    <m/>
    <m/>
    <b v="1"/>
    <m/>
    <m/>
    <x v="4"/>
    <x v="0"/>
    <x v="1"/>
    <m/>
    <m/>
    <s v="0"/>
    <s v="0"/>
    <x v="0"/>
    <x v="2"/>
    <x v="0"/>
    <x v="1"/>
    <x v="1"/>
    <m/>
    <m/>
    <m/>
    <m/>
    <m/>
    <m/>
    <m/>
    <m/>
    <m/>
    <x v="1"/>
    <x v="0"/>
    <s v="Fear Anxiety"/>
    <b v="1"/>
    <m/>
    <m/>
    <m/>
    <m/>
    <b v="1"/>
    <m/>
    <m/>
    <m/>
    <m/>
    <m/>
    <m/>
    <m/>
    <m/>
    <m/>
    <m/>
    <m/>
    <m/>
    <s v="Adult Women"/>
    <b v="1"/>
    <m/>
    <m/>
    <m/>
    <s v="بسبب الوضع المعيشي والسكن بالمخيم خاصة فصل الشتاء"/>
    <s v="Speaking to a family member Prayer"/>
    <b v="1"/>
    <m/>
    <m/>
    <b v="1"/>
    <m/>
    <m/>
    <m/>
    <m/>
    <m/>
    <m/>
    <m/>
    <s v="Lack of awareness of the services"/>
    <m/>
    <m/>
    <m/>
    <m/>
    <b v="1"/>
    <m/>
    <m/>
    <m/>
    <m/>
    <x v="3"/>
    <s v="لان الذي أعاني منه هو ضغط نفسي يذهب مع مرور الأيام اذا تحسن وضعنا المعيشي"/>
    <s v="Educational services"/>
    <m/>
    <b v="1"/>
    <m/>
    <m/>
    <m/>
    <m/>
    <m/>
    <m/>
    <x v="11"/>
    <s v="Educational services"/>
    <m/>
    <b v="1"/>
    <m/>
    <m/>
    <m/>
    <m/>
    <m/>
    <m/>
    <s v="due to cultural factors / Father or husband does not allow them"/>
    <x v="1"/>
    <m/>
    <s v="Being orphaned or losing care Physical or psychological disabilities due to the war Psychological stress"/>
    <m/>
    <m/>
    <m/>
    <m/>
    <m/>
    <m/>
    <m/>
    <m/>
    <m/>
    <m/>
    <b v="1"/>
    <m/>
    <b v="1"/>
    <b v="1"/>
    <m/>
    <m/>
    <m/>
    <m/>
    <m/>
    <s v="Parents"/>
    <m/>
    <m/>
    <m/>
    <m/>
    <b v="1"/>
    <m/>
    <m/>
    <m/>
    <m/>
    <m/>
    <m/>
    <m/>
    <m/>
    <m/>
    <s v="Quraan"/>
    <m/>
    <b v="1"/>
    <m/>
    <m/>
    <m/>
    <m/>
    <m/>
    <m/>
    <m/>
    <s v="Orphans living in the community"/>
    <m/>
    <m/>
    <b v="1"/>
    <m/>
    <m/>
    <m/>
    <m/>
    <x v="1"/>
    <x v="0"/>
    <x v="5"/>
    <m/>
    <m/>
    <b v="1"/>
    <m/>
    <m/>
    <m/>
    <m/>
    <m/>
    <m/>
    <m/>
    <x v="1"/>
    <m/>
    <m/>
    <x v="2"/>
    <m/>
    <m/>
    <x v="2"/>
    <m/>
    <s v="uuid:3dcae600-367d-41bc-8916-85b0691d4206"/>
    <n v="73155682"/>
    <s v="3dcae600-367d-41bc-8916-85b0691d4206"/>
    <d v="2021-01-21T12:51:28"/>
    <n v="140"/>
    <m/>
    <n v="-1"/>
    <m/>
    <m/>
    <s v="202101191358"/>
    <n v="1729"/>
    <s v="nsenumerator"/>
    <n v="569832"/>
  </r>
  <r>
    <s v="2021-01-21T10:57:47.806+02:00"/>
    <s v="2021-01-21T11:26:52.460+02:00"/>
    <m/>
    <s v="مروة حلاق"/>
    <s v="MRFS"/>
    <m/>
    <d v="2021-01-21T00:00:00"/>
    <x v="6"/>
    <x v="2"/>
    <x v="0"/>
    <n v="31"/>
    <x v="0"/>
    <x v="0"/>
    <x v="2"/>
    <x v="0"/>
    <x v="60"/>
    <x v="0"/>
    <x v="1"/>
    <x v="0"/>
    <n v="1"/>
    <n v="0"/>
    <n v="1"/>
    <s v="1"/>
    <n v="3"/>
    <s v="5"/>
    <n v="0"/>
    <n v="5"/>
    <n v="8"/>
    <n v="2"/>
    <n v="0"/>
    <n v="0"/>
    <x v="8"/>
    <x v="22"/>
    <n v="-1500"/>
    <m/>
    <s v="NGO support (including food buskets)"/>
    <s v="Primary health care facility"/>
    <m/>
    <b v="1"/>
    <m/>
    <m/>
    <m/>
    <m/>
    <m/>
    <m/>
    <n v="5"/>
    <x v="0"/>
    <m/>
    <x v="0"/>
    <s v="التوليد "/>
    <s v="Inaccessible due to cost"/>
    <m/>
    <m/>
    <m/>
    <b v="1"/>
    <m/>
    <m/>
    <m/>
    <m/>
    <m/>
    <m/>
    <m/>
    <x v="0"/>
    <x v="0"/>
    <s v="تحدثوا عن الكورونا والدعم النفسي للطفل "/>
    <x v="0"/>
    <m/>
    <x v="2"/>
    <x v="2"/>
    <s v="Self-treated at home or brought medicine from pharmacy"/>
    <x v="0"/>
    <x v="0"/>
    <m/>
    <m/>
    <m/>
    <m/>
    <m/>
    <m/>
    <m/>
    <m/>
    <m/>
    <m/>
    <m/>
    <s v="Antibiotic Pediatric medicine"/>
    <m/>
    <b v="1"/>
    <m/>
    <b v="1"/>
    <m/>
    <m/>
    <m/>
    <m/>
    <x v="0"/>
    <m/>
    <m/>
    <m/>
    <m/>
    <m/>
    <m/>
    <m/>
    <m/>
    <m/>
    <s v="Hospital for normal delivery"/>
    <m/>
    <m/>
    <m/>
    <m/>
    <m/>
    <b v="1"/>
    <m/>
    <m/>
    <m/>
    <m/>
    <m/>
    <x v="2"/>
    <s v="Not enough milk"/>
    <m/>
    <m/>
    <m/>
    <b v="1"/>
    <m/>
    <m/>
    <m/>
    <m/>
    <m/>
    <m/>
    <x v="3"/>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0"/>
    <x v="0"/>
    <x v="0"/>
    <m/>
    <m/>
    <s v="0"/>
    <s v="1"/>
    <x v="2"/>
    <x v="1"/>
    <x v="1"/>
    <x v="4"/>
    <x v="3"/>
    <m/>
    <m/>
    <m/>
    <m/>
    <m/>
    <m/>
    <m/>
    <m/>
    <m/>
    <x v="2"/>
    <x v="1"/>
    <s v="Sadness Hopelessness Problems Concentrating"/>
    <m/>
    <m/>
    <b v="1"/>
    <m/>
    <m/>
    <m/>
    <m/>
    <m/>
    <b v="1"/>
    <m/>
    <m/>
    <m/>
    <b v="1"/>
    <m/>
    <m/>
    <m/>
    <m/>
    <m/>
    <s v="Adult Women"/>
    <b v="1"/>
    <m/>
    <m/>
    <m/>
    <s v="بسبب فقدان الزوج وتحمل المسؤولية والنزوح"/>
    <s v="Speaking to a family member Prayer"/>
    <b v="1"/>
    <m/>
    <m/>
    <b v="1"/>
    <m/>
    <m/>
    <m/>
    <m/>
    <m/>
    <m/>
    <m/>
    <s v="Lack of awareness of the services"/>
    <m/>
    <m/>
    <m/>
    <m/>
    <b v="1"/>
    <m/>
    <m/>
    <m/>
    <m/>
    <x v="1"/>
    <m/>
    <s v="Skills building services"/>
    <m/>
    <m/>
    <b v="1"/>
    <m/>
    <m/>
    <m/>
    <m/>
    <m/>
    <x v="1"/>
    <s v="Educational services"/>
    <m/>
    <b v="1"/>
    <m/>
    <m/>
    <m/>
    <m/>
    <m/>
    <m/>
    <s v="due to cultural factors / Father or husband does not allow them"/>
    <x v="1"/>
    <m/>
    <s v="Psychological stress Physical or psychological disabilities due to the war Kidnapping Early marriage Being orphaned or losing care"/>
    <b v="1"/>
    <m/>
    <m/>
    <m/>
    <m/>
    <m/>
    <b v="1"/>
    <m/>
    <m/>
    <m/>
    <b v="1"/>
    <m/>
    <b v="1"/>
    <b v="1"/>
    <m/>
    <m/>
    <m/>
    <m/>
    <m/>
    <s v="Parents"/>
    <m/>
    <m/>
    <m/>
    <m/>
    <b v="1"/>
    <m/>
    <m/>
    <m/>
    <m/>
    <m/>
    <m/>
    <m/>
    <m/>
    <m/>
    <s v="Quraan Awareness / educational activities / psychosocial support"/>
    <m/>
    <b v="1"/>
    <m/>
    <m/>
    <b v="1"/>
    <m/>
    <m/>
    <m/>
    <m/>
    <s v="Orphans living in the community"/>
    <m/>
    <m/>
    <b v="1"/>
    <m/>
    <m/>
    <m/>
    <m/>
    <x v="1"/>
    <x v="0"/>
    <x v="8"/>
    <m/>
    <m/>
    <m/>
    <m/>
    <m/>
    <m/>
    <m/>
    <b v="1"/>
    <m/>
    <m/>
    <x v="1"/>
    <m/>
    <m/>
    <x v="0"/>
    <m/>
    <m/>
    <x v="2"/>
    <m/>
    <s v="uuid:859e1752-9bd9-4d0f-8709-6e1a34847fbe"/>
    <n v="73155683"/>
    <s v="859e1752-9bd9-4d0f-8709-6e1a34847fbe"/>
    <d v="2021-01-21T12:51:29"/>
    <n v="141"/>
    <m/>
    <n v="-1"/>
    <m/>
    <m/>
    <s v="202101191358"/>
    <n v="1745"/>
    <s v="nsenumerator"/>
    <n v="569832"/>
  </r>
  <r>
    <s v="2021-01-21T11:58:23.665+02:00"/>
    <s v="2021-01-21T12:21:10.850+02:00"/>
    <m/>
    <s v="مروة حلاق"/>
    <s v="MRFS"/>
    <m/>
    <d v="2021-01-21T00:00:00"/>
    <x v="6"/>
    <x v="2"/>
    <x v="0"/>
    <n v="35"/>
    <x v="0"/>
    <x v="0"/>
    <x v="0"/>
    <x v="1"/>
    <x v="1"/>
    <x v="2"/>
    <x v="0"/>
    <x v="0"/>
    <n v="0"/>
    <n v="0"/>
    <n v="2"/>
    <s v="2"/>
    <n v="2"/>
    <s v="4"/>
    <n v="1"/>
    <n v="5"/>
    <n v="7"/>
    <n v="0"/>
    <n v="0"/>
    <n v="1"/>
    <x v="6"/>
    <x v="26"/>
    <n v="-50"/>
    <s v="الزوج يعمل بمعمل أعلاف"/>
    <m/>
    <s v="Primary health care facility"/>
    <m/>
    <b v="1"/>
    <m/>
    <m/>
    <m/>
    <m/>
    <m/>
    <m/>
    <n v="30"/>
    <x v="0"/>
    <m/>
    <x v="0"/>
    <s v="مشافي توليد "/>
    <s v="Inaccessible due to cost"/>
    <m/>
    <m/>
    <m/>
    <b v="1"/>
    <m/>
    <m/>
    <m/>
    <m/>
    <m/>
    <m/>
    <m/>
    <x v="0"/>
    <x v="0"/>
    <s v="تحدثوا معنا عن مرض الكورونا"/>
    <x v="0"/>
    <m/>
    <x v="2"/>
    <x v="1"/>
    <m/>
    <x v="1"/>
    <x v="2"/>
    <m/>
    <m/>
    <m/>
    <m/>
    <m/>
    <m/>
    <m/>
    <m/>
    <m/>
    <m/>
    <m/>
    <s v="Antibiotic"/>
    <m/>
    <m/>
    <m/>
    <b v="1"/>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0"/>
    <s v="0"/>
    <x v="0"/>
    <x v="2"/>
    <x v="0"/>
    <x v="1"/>
    <x v="1"/>
    <m/>
    <m/>
    <m/>
    <m/>
    <m/>
    <m/>
    <m/>
    <m/>
    <m/>
    <x v="1"/>
    <x v="0"/>
    <s v="Fear Anger Sadness moodwings Econimic Anxiety Family conflict Changes in Appetite"/>
    <b v="1"/>
    <b v="1"/>
    <b v="1"/>
    <b v="1"/>
    <b v="1"/>
    <b v="1"/>
    <b v="1"/>
    <b v="1"/>
    <m/>
    <m/>
    <m/>
    <m/>
    <m/>
    <m/>
    <m/>
    <m/>
    <m/>
    <m/>
    <s v="Adult Women Adult Men"/>
    <b v="1"/>
    <b v="1"/>
    <m/>
    <m/>
    <s v="بسبب الحرب وسوء الوضع المادي"/>
    <s v="Prayer Speaking to a family member"/>
    <b v="1"/>
    <m/>
    <m/>
    <b v="1"/>
    <m/>
    <m/>
    <m/>
    <m/>
    <m/>
    <m/>
    <m/>
    <s v="Lack of awareness of the services"/>
    <m/>
    <m/>
    <m/>
    <m/>
    <b v="1"/>
    <m/>
    <m/>
    <m/>
    <m/>
    <x v="1"/>
    <m/>
    <s v="Do not know"/>
    <m/>
    <m/>
    <m/>
    <m/>
    <m/>
    <m/>
    <b v="1"/>
    <m/>
    <x v="0"/>
    <s v="Do not know"/>
    <m/>
    <m/>
    <m/>
    <m/>
    <m/>
    <m/>
    <b v="1"/>
    <m/>
    <m/>
    <x v="1"/>
    <m/>
    <s v="Kidnapping Early marriage Being orphaned or losing care Psychological stress"/>
    <b v="1"/>
    <m/>
    <m/>
    <m/>
    <m/>
    <m/>
    <b v="1"/>
    <m/>
    <m/>
    <m/>
    <b v="1"/>
    <m/>
    <m/>
    <b v="1"/>
    <m/>
    <m/>
    <m/>
    <m/>
    <m/>
    <s v="Parents"/>
    <m/>
    <m/>
    <m/>
    <m/>
    <b v="1"/>
    <m/>
    <m/>
    <m/>
    <m/>
    <m/>
    <m/>
    <m/>
    <m/>
    <m/>
    <s v="Quraan"/>
    <m/>
    <b v="1"/>
    <m/>
    <m/>
    <m/>
    <m/>
    <m/>
    <m/>
    <m/>
    <s v="Orphans living in the community"/>
    <m/>
    <m/>
    <b v="1"/>
    <m/>
    <m/>
    <m/>
    <m/>
    <x v="1"/>
    <x v="0"/>
    <x v="8"/>
    <m/>
    <m/>
    <m/>
    <m/>
    <m/>
    <m/>
    <m/>
    <b v="1"/>
    <m/>
    <m/>
    <x v="1"/>
    <m/>
    <m/>
    <x v="2"/>
    <m/>
    <m/>
    <x v="2"/>
    <m/>
    <s v="uuid:873e642c-eac4-4c90-b037-338128ae6d01"/>
    <n v="73155684"/>
    <s v="873e642c-eac4-4c90-b037-338128ae6d01"/>
    <d v="2021-01-21T12:51:29"/>
    <n v="142"/>
    <m/>
    <n v="-1"/>
    <m/>
    <m/>
    <s v="202101191358"/>
    <n v="1367"/>
    <s v="nsenumerator"/>
    <n v="569832"/>
  </r>
  <r>
    <s v="2021-01-21T10:27:53.585+03:00"/>
    <s v="2021-01-21T10:58:34.381+03:00"/>
    <m/>
    <s v="اماني العبدالله"/>
    <s v="MRFS"/>
    <m/>
    <d v="2021-01-21T00:00:00"/>
    <x v="7"/>
    <x v="2"/>
    <x v="0"/>
    <n v="32"/>
    <x v="0"/>
    <x v="0"/>
    <x v="0"/>
    <x v="0"/>
    <x v="61"/>
    <x v="0"/>
    <x v="0"/>
    <x v="0"/>
    <n v="0"/>
    <n v="0"/>
    <n v="1"/>
    <s v="1"/>
    <n v="2"/>
    <s v="3"/>
    <n v="0"/>
    <n v="3"/>
    <n v="6"/>
    <n v="0"/>
    <n v="0"/>
    <n v="0"/>
    <x v="8"/>
    <x v="4"/>
    <n v="-900"/>
    <s v="السله الشهريه ومساعدات من الاقرباء"/>
    <m/>
    <s v="Primary health care facility"/>
    <m/>
    <b v="1"/>
    <m/>
    <m/>
    <m/>
    <m/>
    <m/>
    <m/>
    <n v="12"/>
    <x v="0"/>
    <m/>
    <x v="0"/>
    <s v="Do not know"/>
    <s v="Most types of medicines are not available in the market Inaccessible due to cost"/>
    <m/>
    <b v="1"/>
    <m/>
    <b v="1"/>
    <m/>
    <m/>
    <m/>
    <m/>
    <m/>
    <m/>
    <m/>
    <x v="0"/>
    <x v="0"/>
    <s v="استفدت من المعلومات لأجل اولادي"/>
    <x v="2"/>
    <m/>
    <x v="0"/>
    <x v="0"/>
    <m/>
    <x v="0"/>
    <x v="0"/>
    <m/>
    <m/>
    <m/>
    <m/>
    <m/>
    <m/>
    <m/>
    <m/>
    <m/>
    <m/>
    <m/>
    <s v="Reproductive health medicines Other"/>
    <m/>
    <m/>
    <b v="1"/>
    <m/>
    <b v="1"/>
    <m/>
    <m/>
    <s v="ادويه مرخى عضلي"/>
    <x v="0"/>
    <m/>
    <m/>
    <m/>
    <m/>
    <m/>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x v="2"/>
    <x v="2"/>
    <s v="To avoid illness"/>
    <s v="High food prices/no money to buy"/>
    <m/>
    <b v="1"/>
    <m/>
    <m/>
    <m/>
    <m/>
    <m/>
    <m/>
    <x v="2"/>
    <s v="من اجل تعب الجسم"/>
    <x v="3"/>
    <m/>
    <m/>
    <m/>
    <m/>
    <m/>
    <m/>
    <m/>
    <x v="2"/>
    <x v="0"/>
    <x v="1"/>
    <m/>
    <m/>
    <s v="0"/>
    <s v="1"/>
    <x v="2"/>
    <x v="1"/>
    <x v="1"/>
    <x v="4"/>
    <x v="0"/>
    <m/>
    <m/>
    <m/>
    <m/>
    <m/>
    <m/>
    <m/>
    <m/>
    <m/>
    <x v="3"/>
    <x v="0"/>
    <s v="Econimic Anger Anxiety"/>
    <m/>
    <b v="1"/>
    <m/>
    <m/>
    <b v="1"/>
    <b v="1"/>
    <m/>
    <m/>
    <m/>
    <m/>
    <m/>
    <m/>
    <m/>
    <m/>
    <m/>
    <m/>
    <m/>
    <m/>
    <s v="Children"/>
    <m/>
    <m/>
    <b v="1"/>
    <m/>
    <s v="لأنهم غير مستوعبين للوضع"/>
    <s v="Prayer Speaking to a family member Smoking Violence"/>
    <b v="1"/>
    <m/>
    <m/>
    <b v="1"/>
    <m/>
    <b v="1"/>
    <b v="1"/>
    <m/>
    <m/>
    <m/>
    <m/>
    <s v="Lack of awareness of the services Stigma"/>
    <b v="1"/>
    <m/>
    <m/>
    <m/>
    <b v="1"/>
    <m/>
    <m/>
    <m/>
    <m/>
    <x v="2"/>
    <m/>
    <s v="Skills building services Educational services Health services"/>
    <b v="1"/>
    <b v="1"/>
    <b v="1"/>
    <m/>
    <m/>
    <m/>
    <m/>
    <m/>
    <x v="7"/>
    <s v="Skills building services"/>
    <m/>
    <m/>
    <b v="1"/>
    <m/>
    <m/>
    <m/>
    <m/>
    <m/>
    <s v="due to lack of security"/>
    <x v="2"/>
    <s v="بسبب عمليات الخطف أو الخوف من العار"/>
    <s v="Kidnapping School dropout Early marriage"/>
    <b v="1"/>
    <m/>
    <m/>
    <b v="1"/>
    <m/>
    <m/>
    <b v="1"/>
    <m/>
    <m/>
    <m/>
    <m/>
    <m/>
    <m/>
    <m/>
    <m/>
    <m/>
    <m/>
    <m/>
    <m/>
    <s v="Parents"/>
    <m/>
    <m/>
    <m/>
    <m/>
    <b v="1"/>
    <m/>
    <m/>
    <m/>
    <m/>
    <m/>
    <m/>
    <m/>
    <m/>
    <m/>
    <s v="Entertainement activities Quraan Painting / re-creational activity"/>
    <m/>
    <b v="1"/>
    <m/>
    <b v="1"/>
    <m/>
    <b v="1"/>
    <m/>
    <m/>
    <m/>
    <s v="Children who have been associated with fighting forces"/>
    <m/>
    <m/>
    <m/>
    <m/>
    <b v="1"/>
    <m/>
    <m/>
    <x v="2"/>
    <x v="10"/>
    <x v="14"/>
    <m/>
    <m/>
    <m/>
    <m/>
    <m/>
    <b v="1"/>
    <m/>
    <m/>
    <m/>
    <m/>
    <x v="1"/>
    <m/>
    <m/>
    <x v="0"/>
    <m/>
    <m/>
    <x v="1"/>
    <s v="طفل عمره12 يعمل بتصليح السيارات"/>
    <s v="uuid:41c78b18-b4b2-4f21-9efc-70dd4425c3e1"/>
    <n v="73155689"/>
    <s v="41c78b18-b4b2-4f21-9efc-70dd4425c3e1"/>
    <d v="2021-01-21T12:51:52"/>
    <n v="143"/>
    <m/>
    <n v="-1"/>
    <m/>
    <m/>
    <s v="202101191358"/>
    <n v="1841"/>
    <s v="nsenumerator"/>
    <n v="569832"/>
  </r>
  <r>
    <s v="2021-01-21T11:00:22.459+03:00"/>
    <s v="2021-01-21T11:27:49.405+03:00"/>
    <m/>
    <s v="اماني العبدالله"/>
    <s v="MRFS"/>
    <m/>
    <d v="2021-01-21T00:00:00"/>
    <x v="7"/>
    <x v="2"/>
    <x v="0"/>
    <n v="28"/>
    <x v="1"/>
    <x v="0"/>
    <x v="0"/>
    <x v="0"/>
    <x v="60"/>
    <x v="0"/>
    <x v="0"/>
    <x v="0"/>
    <n v="0"/>
    <n v="1"/>
    <n v="1"/>
    <s v="2"/>
    <n v="0"/>
    <s v="2"/>
    <n v="0"/>
    <n v="2"/>
    <n v="4"/>
    <n v="0"/>
    <n v="0"/>
    <n v="1"/>
    <x v="2"/>
    <x v="0"/>
    <n v="-100"/>
    <s v="سله شهريه....عمل الرجل"/>
    <m/>
    <s v="Primary health care facility"/>
    <m/>
    <b v="1"/>
    <m/>
    <m/>
    <m/>
    <m/>
    <m/>
    <m/>
    <n v="15"/>
    <x v="0"/>
    <m/>
    <x v="3"/>
    <s v="Do not know"/>
    <s v="Inaccessible due to cost Most types of medicines are not available in the market"/>
    <m/>
    <b v="1"/>
    <m/>
    <b v="1"/>
    <m/>
    <m/>
    <m/>
    <m/>
    <m/>
    <m/>
    <m/>
    <x v="0"/>
    <x v="2"/>
    <m/>
    <x v="2"/>
    <m/>
    <x v="2"/>
    <x v="1"/>
    <m/>
    <x v="1"/>
    <x v="1"/>
    <s v="Most types of medicines are not available in the market"/>
    <m/>
    <b v="1"/>
    <m/>
    <m/>
    <m/>
    <m/>
    <m/>
    <m/>
    <m/>
    <m/>
    <s v="Other"/>
    <m/>
    <m/>
    <m/>
    <m/>
    <b v="1"/>
    <m/>
    <m/>
    <s v="ادويه السعال والرشح"/>
    <x v="0"/>
    <m/>
    <m/>
    <m/>
    <m/>
    <m/>
    <m/>
    <m/>
    <m/>
    <m/>
    <s v="Hospital for normal delivery Hospital for surgery/ C-section"/>
    <m/>
    <m/>
    <m/>
    <m/>
    <m/>
    <b v="1"/>
    <b v="1"/>
    <m/>
    <m/>
    <m/>
    <m/>
    <x v="1"/>
    <m/>
    <m/>
    <m/>
    <m/>
    <m/>
    <m/>
    <m/>
    <m/>
    <m/>
    <m/>
    <m/>
    <x v="5"/>
    <x v="0"/>
    <x v="0"/>
    <m/>
    <s v="Vegetables (including leafy vegetables) Cereals or tubers (maize, porridge, rice, pasta, bread, rice, bulger, frikeh, kaak, pasta, indomy (noodles), manakish, thick grain-based porridge, potatoes, etc)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Child will not eat certain foods"/>
    <m/>
    <b v="1"/>
    <m/>
    <m/>
    <m/>
    <b v="1"/>
    <m/>
    <m/>
    <x v="0"/>
    <m/>
    <x v="2"/>
    <m/>
    <m/>
    <m/>
    <m/>
    <m/>
    <m/>
    <m/>
    <x v="2"/>
    <x v="0"/>
    <x v="1"/>
    <m/>
    <m/>
    <s v="1"/>
    <s v="1"/>
    <x v="0"/>
    <x v="2"/>
    <x v="0"/>
    <x v="1"/>
    <x v="1"/>
    <m/>
    <m/>
    <m/>
    <m/>
    <m/>
    <m/>
    <m/>
    <m/>
    <m/>
    <x v="1"/>
    <x v="0"/>
    <s v="moodwings Fear Econimic"/>
    <b v="1"/>
    <m/>
    <m/>
    <b v="1"/>
    <b v="1"/>
    <m/>
    <m/>
    <m/>
    <m/>
    <m/>
    <m/>
    <m/>
    <m/>
    <m/>
    <m/>
    <m/>
    <m/>
    <m/>
    <s v="Adult Women Adult Men"/>
    <b v="1"/>
    <b v="1"/>
    <m/>
    <m/>
    <s v="لانهم يحملون المسؤوليه"/>
    <s v="Speaking to a family member Prayer Smoking"/>
    <b v="1"/>
    <m/>
    <m/>
    <b v="1"/>
    <m/>
    <m/>
    <b v="1"/>
    <m/>
    <m/>
    <m/>
    <m/>
    <s v="Accessibility Availability"/>
    <m/>
    <m/>
    <b v="1"/>
    <b v="1"/>
    <m/>
    <m/>
    <m/>
    <m/>
    <m/>
    <x v="1"/>
    <m/>
    <s v="Other Skills building services"/>
    <m/>
    <m/>
    <b v="1"/>
    <m/>
    <b v="1"/>
    <m/>
    <m/>
    <s v="مراكز دعم نفسي للطفل"/>
    <x v="7"/>
    <s v="Skills building services"/>
    <m/>
    <m/>
    <b v="1"/>
    <m/>
    <m/>
    <m/>
    <m/>
    <m/>
    <s v="due to transportation issues / far distance of facilities"/>
    <x v="1"/>
    <m/>
    <s v="School dropout Early marriage Physical abuse Physical or psychological disabilities due to the war"/>
    <m/>
    <m/>
    <m/>
    <b v="1"/>
    <m/>
    <m/>
    <b v="1"/>
    <b v="1"/>
    <m/>
    <m/>
    <m/>
    <m/>
    <b v="1"/>
    <m/>
    <m/>
    <m/>
    <m/>
    <m/>
    <m/>
    <s v="Women and Child support centers"/>
    <m/>
    <m/>
    <m/>
    <m/>
    <m/>
    <m/>
    <m/>
    <m/>
    <m/>
    <b v="1"/>
    <m/>
    <m/>
    <m/>
    <m/>
    <s v="Quraan Sport activity Hand crafts Painting / re-creational activity Awareness / educational activities / psychosocial support Entertainement activities"/>
    <b v="1"/>
    <b v="1"/>
    <b v="1"/>
    <b v="1"/>
    <b v="1"/>
    <b v="1"/>
    <m/>
    <m/>
    <m/>
    <s v="Child-headed households"/>
    <m/>
    <m/>
    <m/>
    <b v="1"/>
    <m/>
    <m/>
    <m/>
    <x v="2"/>
    <x v="1"/>
    <x v="5"/>
    <m/>
    <m/>
    <b v="1"/>
    <m/>
    <m/>
    <m/>
    <m/>
    <m/>
    <m/>
    <m/>
    <x v="1"/>
    <m/>
    <m/>
    <x v="0"/>
    <m/>
    <m/>
    <x v="2"/>
    <m/>
    <s v="uuid:e0f51115-5a20-4a66-ac0d-62948c928ad0"/>
    <n v="73155690"/>
    <s v="e0f51115-5a20-4a66-ac0d-62948c928ad0"/>
    <d v="2021-01-21T12:51:53"/>
    <n v="144"/>
    <m/>
    <n v="-1"/>
    <m/>
    <m/>
    <s v="202101191358"/>
    <n v="1647"/>
    <s v="nsenumerator"/>
    <n v="569832"/>
  </r>
  <r>
    <s v="2021-01-21T12:44:41.516+02:00"/>
    <s v="2021-01-21T13:05:35.135+02:00"/>
    <m/>
    <s v="ابتسام قبلان"/>
    <s v="MRFS"/>
    <m/>
    <d v="2021-01-21T00:00:00"/>
    <x v="8"/>
    <x v="2"/>
    <x v="0"/>
    <n v="30"/>
    <x v="1"/>
    <x v="0"/>
    <x v="0"/>
    <x v="0"/>
    <x v="62"/>
    <x v="2"/>
    <x v="0"/>
    <x v="0"/>
    <n v="0"/>
    <n v="1"/>
    <n v="0"/>
    <s v="1"/>
    <n v="4"/>
    <s v="5"/>
    <n v="1"/>
    <n v="6"/>
    <n v="7"/>
    <n v="0"/>
    <n v="0"/>
    <n v="1"/>
    <x v="29"/>
    <x v="1"/>
    <n v="-1250"/>
    <s v="تحويل من مصدر"/>
    <m/>
    <s v="Hospital"/>
    <b v="1"/>
    <m/>
    <m/>
    <m/>
    <m/>
    <m/>
    <m/>
    <m/>
    <n v="60"/>
    <x v="0"/>
    <m/>
    <x v="2"/>
    <s v="عيادة متنقلة"/>
    <s v="Inaccessible due to cost Inaccessible due to transport or other logistical reason"/>
    <m/>
    <m/>
    <m/>
    <b v="1"/>
    <m/>
    <b v="1"/>
    <m/>
    <m/>
    <m/>
    <m/>
    <m/>
    <x v="0"/>
    <x v="0"/>
    <s v="زيادة الوعي "/>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Vegetables (including leafy vegetables)"/>
    <m/>
    <b v="1"/>
    <b v="1"/>
    <m/>
    <m/>
    <m/>
    <m/>
    <m/>
    <m/>
    <m/>
    <m/>
    <n v="2"/>
    <x v="2"/>
    <x v="0"/>
    <m/>
    <s v="High food prices/no money to buy Market is too far"/>
    <m/>
    <b v="1"/>
    <b v="1"/>
    <m/>
    <m/>
    <m/>
    <m/>
    <m/>
    <x v="0"/>
    <m/>
    <x v="0"/>
    <s v="Market is too far High food prices/no money to buy"/>
    <b v="1"/>
    <b v="1"/>
    <m/>
    <m/>
    <m/>
    <m/>
    <x v="0"/>
    <x v="0"/>
    <x v="1"/>
    <m/>
    <m/>
    <s v="1"/>
    <s v="0"/>
    <x v="0"/>
    <x v="2"/>
    <x v="0"/>
    <x v="1"/>
    <x v="1"/>
    <m/>
    <m/>
    <m/>
    <m/>
    <m/>
    <m/>
    <m/>
    <m/>
    <m/>
    <x v="1"/>
    <x v="0"/>
    <s v="moodwings Problems sleeping"/>
    <m/>
    <m/>
    <m/>
    <b v="1"/>
    <m/>
    <m/>
    <m/>
    <m/>
    <m/>
    <b v="1"/>
    <m/>
    <m/>
    <m/>
    <m/>
    <m/>
    <m/>
    <m/>
    <m/>
    <s v="Children"/>
    <m/>
    <m/>
    <b v="1"/>
    <m/>
    <s v="ضيق المكان وعدم تواجد مرافق ترفبهية"/>
    <s v="Speaking to a family member"/>
    <b v="1"/>
    <m/>
    <m/>
    <m/>
    <m/>
    <m/>
    <m/>
    <m/>
    <m/>
    <m/>
    <m/>
    <s v="Lack of awareness of the services"/>
    <m/>
    <m/>
    <m/>
    <m/>
    <b v="1"/>
    <m/>
    <m/>
    <m/>
    <m/>
    <x v="1"/>
    <m/>
    <s v="Extracurricular activities/women &amp; girls centers"/>
    <m/>
    <m/>
    <m/>
    <b v="1"/>
    <m/>
    <m/>
    <m/>
    <m/>
    <x v="0"/>
    <s v="Educational services"/>
    <m/>
    <b v="1"/>
    <m/>
    <m/>
    <m/>
    <m/>
    <m/>
    <m/>
    <m/>
    <x v="1"/>
    <m/>
    <s v="Psychological stress"/>
    <m/>
    <m/>
    <m/>
    <m/>
    <m/>
    <m/>
    <m/>
    <m/>
    <m/>
    <m/>
    <m/>
    <m/>
    <m/>
    <b v="1"/>
    <m/>
    <m/>
    <m/>
    <m/>
    <m/>
    <s v="Relatives"/>
    <m/>
    <m/>
    <m/>
    <m/>
    <m/>
    <b v="1"/>
    <m/>
    <m/>
    <m/>
    <m/>
    <m/>
    <m/>
    <m/>
    <m/>
    <s v="Quraan Hand crafts"/>
    <m/>
    <b v="1"/>
    <b v="1"/>
    <m/>
    <m/>
    <m/>
    <m/>
    <m/>
    <m/>
    <s v="No, none of these"/>
    <m/>
    <m/>
    <m/>
    <m/>
    <m/>
    <b v="1"/>
    <m/>
    <x v="1"/>
    <x v="0"/>
    <x v="4"/>
    <b v="1"/>
    <m/>
    <m/>
    <m/>
    <m/>
    <m/>
    <m/>
    <m/>
    <m/>
    <m/>
    <x v="2"/>
    <n v="2"/>
    <s v="زيارةاقارب"/>
    <x v="2"/>
    <m/>
    <m/>
    <x v="2"/>
    <m/>
    <s v="uuid:c414affd-03e4-43eb-bcc7-ad9aaf583445"/>
    <n v="73155691"/>
    <s v="c414affd-03e4-43eb-bcc7-ad9aaf583445"/>
    <d v="2021-01-21T12:51:53"/>
    <n v="145"/>
    <m/>
    <n v="-1"/>
    <m/>
    <m/>
    <s v="202101191358"/>
    <n v="1254"/>
    <s v="nsenumerator"/>
    <n v="569832"/>
  </r>
  <r>
    <s v="2021-01-21T11:45:55.776+03:00"/>
    <s v="2021-01-21T12:09:30.189+03:00"/>
    <m/>
    <s v="أماني العبدالله"/>
    <s v="MRFS"/>
    <m/>
    <d v="2021-01-21T00:00:00"/>
    <x v="7"/>
    <x v="2"/>
    <x v="0"/>
    <n v="29"/>
    <x v="1"/>
    <x v="0"/>
    <x v="0"/>
    <x v="0"/>
    <x v="63"/>
    <x v="0"/>
    <x v="0"/>
    <x v="0"/>
    <n v="0"/>
    <n v="1"/>
    <n v="0"/>
    <s v="1"/>
    <n v="1"/>
    <s v="2"/>
    <n v="0"/>
    <n v="2"/>
    <n v="4"/>
    <n v="0"/>
    <n v="0"/>
    <n v="2"/>
    <x v="0"/>
    <x v="4"/>
    <n v="-400"/>
    <s v="الرجل والطفل يعمل والسله الشهريه"/>
    <m/>
    <s v="Primary health care facility"/>
    <m/>
    <b v="1"/>
    <m/>
    <m/>
    <m/>
    <m/>
    <m/>
    <m/>
    <n v="30"/>
    <x v="0"/>
    <m/>
    <x v="3"/>
    <s v="Do not know"/>
    <s v="Not available in the market at all Inaccessible due to cost"/>
    <m/>
    <m/>
    <b v="1"/>
    <b v="1"/>
    <m/>
    <m/>
    <m/>
    <m/>
    <m/>
    <m/>
    <m/>
    <x v="0"/>
    <x v="0"/>
    <s v="التعلم من المعلومات الصحيه لأجل النظافه الشخصيه"/>
    <x v="2"/>
    <m/>
    <x v="0"/>
    <x v="0"/>
    <m/>
    <x v="0"/>
    <x v="0"/>
    <m/>
    <m/>
    <m/>
    <m/>
    <m/>
    <m/>
    <m/>
    <m/>
    <m/>
    <m/>
    <m/>
    <s v="Drugs are mostly available"/>
    <m/>
    <m/>
    <m/>
    <m/>
    <m/>
    <m/>
    <b v="1"/>
    <m/>
    <x v="0"/>
    <m/>
    <m/>
    <m/>
    <m/>
    <m/>
    <m/>
    <m/>
    <m/>
    <m/>
    <s v="Hospital for surgery/ C-section"/>
    <m/>
    <m/>
    <m/>
    <m/>
    <m/>
    <m/>
    <b v="1"/>
    <m/>
    <m/>
    <m/>
    <m/>
    <x v="1"/>
    <m/>
    <m/>
    <m/>
    <m/>
    <m/>
    <m/>
    <m/>
    <m/>
    <m/>
    <m/>
    <m/>
    <x v="3"/>
    <x v="1"/>
    <x v="0"/>
    <m/>
    <s v="Legumes and nuts e.g. hommos, fouls, beans, chick peas, lentils Vegetables (including leafy vegetables)"/>
    <m/>
    <b v="1"/>
    <b v="1"/>
    <m/>
    <m/>
    <m/>
    <m/>
    <m/>
    <m/>
    <m/>
    <m/>
    <x v="3"/>
    <x v="0"/>
    <s v="Vegetables (including leafy vegetables) Legumes and nuts e.g. hommos, fouls, beans, chick peas, lentils"/>
    <m/>
    <b v="1"/>
    <b v="1"/>
    <m/>
    <m/>
    <m/>
    <m/>
    <m/>
    <m/>
    <m/>
    <m/>
    <n v="2"/>
    <x v="2"/>
    <x v="3"/>
    <m/>
    <s v="High food prices/no money to buy"/>
    <m/>
    <b v="1"/>
    <m/>
    <m/>
    <m/>
    <m/>
    <m/>
    <m/>
    <x v="0"/>
    <m/>
    <x v="0"/>
    <s v="High food prices/no money to buy"/>
    <b v="1"/>
    <m/>
    <m/>
    <m/>
    <m/>
    <m/>
    <x v="2"/>
    <x v="0"/>
    <x v="1"/>
    <m/>
    <m/>
    <s v="1"/>
    <s v="1"/>
    <x v="0"/>
    <x v="2"/>
    <x v="0"/>
    <x v="1"/>
    <x v="1"/>
    <m/>
    <m/>
    <m/>
    <m/>
    <m/>
    <m/>
    <m/>
    <m/>
    <m/>
    <x v="1"/>
    <x v="0"/>
    <s v="Anger Sadness Econimic Anxiety"/>
    <m/>
    <b v="1"/>
    <b v="1"/>
    <m/>
    <b v="1"/>
    <b v="1"/>
    <m/>
    <m/>
    <m/>
    <m/>
    <m/>
    <m/>
    <m/>
    <m/>
    <m/>
    <m/>
    <m/>
    <m/>
    <s v="Adult Women"/>
    <b v="1"/>
    <m/>
    <m/>
    <m/>
    <s v="كونهم الفئه الاكثر تضررا"/>
    <s v="Prayer Speaking to a family member"/>
    <b v="1"/>
    <m/>
    <m/>
    <b v="1"/>
    <m/>
    <m/>
    <m/>
    <m/>
    <m/>
    <m/>
    <m/>
    <s v="Accessibility Availability"/>
    <m/>
    <m/>
    <b v="1"/>
    <b v="1"/>
    <m/>
    <m/>
    <m/>
    <m/>
    <m/>
    <x v="1"/>
    <m/>
    <s v="Skills building services Extracurricular activities/women &amp; girls centers"/>
    <m/>
    <m/>
    <b v="1"/>
    <b v="1"/>
    <m/>
    <m/>
    <m/>
    <m/>
    <x v="7"/>
    <s v="Skills building services Educational services Extracurricular activities/women &amp; girls centers"/>
    <m/>
    <b v="1"/>
    <b v="1"/>
    <b v="1"/>
    <m/>
    <m/>
    <m/>
    <m/>
    <m/>
    <x v="1"/>
    <m/>
    <s v="Kidnapping Desire to join armed groups School dropout Early marriage"/>
    <b v="1"/>
    <m/>
    <b v="1"/>
    <b v="1"/>
    <m/>
    <m/>
    <b v="1"/>
    <m/>
    <m/>
    <m/>
    <m/>
    <m/>
    <m/>
    <m/>
    <m/>
    <m/>
    <m/>
    <m/>
    <m/>
    <s v="School teachers Community/social workers Women and Child support centers"/>
    <m/>
    <m/>
    <m/>
    <b v="1"/>
    <m/>
    <m/>
    <m/>
    <b v="1"/>
    <m/>
    <b v="1"/>
    <m/>
    <m/>
    <m/>
    <m/>
    <s v="Sport activity Quraan Hand crafts Painting / re-creational activity Awareness / educational activities / psychosocial support Entertainement activities"/>
    <b v="1"/>
    <b v="1"/>
    <b v="1"/>
    <b v="1"/>
    <b v="1"/>
    <b v="1"/>
    <m/>
    <m/>
    <m/>
    <s v="I don't know"/>
    <m/>
    <m/>
    <m/>
    <m/>
    <m/>
    <m/>
    <b v="1"/>
    <x v="2"/>
    <x v="5"/>
    <x v="14"/>
    <m/>
    <m/>
    <m/>
    <m/>
    <m/>
    <b v="1"/>
    <m/>
    <m/>
    <m/>
    <m/>
    <x v="1"/>
    <m/>
    <m/>
    <x v="0"/>
    <m/>
    <m/>
    <x v="1"/>
    <s v="طفل عمره 12سنه يعمل بالحدادة"/>
    <s v="uuid:e51a3ac0-0ac5-410c-ab1c-2c1cf94e7e1f"/>
    <n v="73155692"/>
    <s v="e51a3ac0-0ac5-410c-ab1c-2c1cf94e7e1f"/>
    <d v="2021-01-21T12:51:54"/>
    <n v="146"/>
    <m/>
    <n v="-1"/>
    <m/>
    <m/>
    <s v="202101191358"/>
    <n v="1415"/>
    <s v="nsenumerator"/>
    <n v="569832"/>
  </r>
  <r>
    <s v="2021-01-21T09:54:20.572+02:00"/>
    <s v="2021-01-21T11:04:38.615+02:00"/>
    <s v="0"/>
    <s v="منى الحاج رحمون"/>
    <s v="MRFS"/>
    <m/>
    <d v="2021-01-21T00:00:00"/>
    <x v="7"/>
    <x v="2"/>
    <x v="0"/>
    <n v="30"/>
    <x v="1"/>
    <x v="0"/>
    <x v="0"/>
    <x v="0"/>
    <x v="32"/>
    <x v="2"/>
    <x v="1"/>
    <x v="0"/>
    <n v="0"/>
    <n v="0"/>
    <n v="1"/>
    <s v="1"/>
    <n v="1"/>
    <s v="2"/>
    <n v="0"/>
    <n v="2"/>
    <n v="5"/>
    <n v="1"/>
    <n v="0"/>
    <n v="0"/>
    <x v="3"/>
    <x v="26"/>
    <n v="-350"/>
    <s v="لا بوجد"/>
    <m/>
    <s v="Primary health care facility"/>
    <m/>
    <b v="1"/>
    <m/>
    <m/>
    <m/>
    <m/>
    <m/>
    <m/>
    <n v="999"/>
    <x v="0"/>
    <m/>
    <x v="2"/>
    <s v="Do not know"/>
    <s v="Inaccessible due to cost"/>
    <m/>
    <m/>
    <m/>
    <b v="1"/>
    <m/>
    <m/>
    <m/>
    <m/>
    <m/>
    <m/>
    <m/>
    <x v="2"/>
    <x v="1"/>
    <m/>
    <x v="1"/>
    <m/>
    <x v="0"/>
    <x v="0"/>
    <m/>
    <x v="0"/>
    <x v="0"/>
    <m/>
    <m/>
    <m/>
    <m/>
    <m/>
    <m/>
    <m/>
    <m/>
    <m/>
    <m/>
    <m/>
    <s v="Drugs are mostly available"/>
    <m/>
    <m/>
    <m/>
    <m/>
    <m/>
    <m/>
    <b v="1"/>
    <m/>
    <x v="2"/>
    <s v="Transportation issues"/>
    <m/>
    <m/>
    <m/>
    <b v="1"/>
    <m/>
    <m/>
    <m/>
    <m/>
    <s v="Hospital for normal delivery"/>
    <m/>
    <m/>
    <m/>
    <m/>
    <m/>
    <b v="1"/>
    <m/>
    <m/>
    <m/>
    <m/>
    <m/>
    <x v="1"/>
    <m/>
    <m/>
    <m/>
    <m/>
    <m/>
    <m/>
    <m/>
    <m/>
    <m/>
    <m/>
    <m/>
    <x v="5"/>
    <x v="0"/>
    <x v="0"/>
    <m/>
    <m/>
    <m/>
    <m/>
    <m/>
    <m/>
    <m/>
    <m/>
    <m/>
    <m/>
    <m/>
    <m/>
    <m/>
    <x v="1"/>
    <x v="1"/>
    <s v="Vegetables (including leafy vegetables) Legumes and nuts e.g. hommos, fouls, beans, chick peas, lentils"/>
    <m/>
    <b v="1"/>
    <b v="1"/>
    <m/>
    <m/>
    <m/>
    <m/>
    <m/>
    <m/>
    <m/>
    <m/>
    <n v="2"/>
    <x v="2"/>
    <x v="3"/>
    <m/>
    <s v="High food prices/no money to buy"/>
    <m/>
    <b v="1"/>
    <m/>
    <m/>
    <m/>
    <m/>
    <m/>
    <m/>
    <x v="2"/>
    <s v="بسبب عدم زيادة الوزن"/>
    <x v="2"/>
    <m/>
    <m/>
    <m/>
    <m/>
    <m/>
    <m/>
    <m/>
    <x v="0"/>
    <x v="2"/>
    <x v="1"/>
    <m/>
    <m/>
    <s v="0"/>
    <s v="0"/>
    <x v="2"/>
    <x v="1"/>
    <x v="1"/>
    <x v="4"/>
    <x v="2"/>
    <s v="Transportation issues"/>
    <m/>
    <m/>
    <b v="1"/>
    <m/>
    <m/>
    <m/>
    <m/>
    <m/>
    <x v="0"/>
    <x v="0"/>
    <s v="Fear Sadness moodwings"/>
    <b v="1"/>
    <m/>
    <b v="1"/>
    <b v="1"/>
    <m/>
    <m/>
    <m/>
    <m/>
    <m/>
    <m/>
    <m/>
    <m/>
    <m/>
    <m/>
    <m/>
    <m/>
    <m/>
    <m/>
    <s v="Adult Women"/>
    <b v="1"/>
    <m/>
    <m/>
    <m/>
    <s v="لانهم أكثر حساسية من غيرهم"/>
    <s v="Speaking to a family member"/>
    <b v="1"/>
    <m/>
    <m/>
    <m/>
    <m/>
    <m/>
    <m/>
    <m/>
    <m/>
    <m/>
    <m/>
    <s v="Lack of awareness of the services"/>
    <m/>
    <m/>
    <m/>
    <m/>
    <b v="1"/>
    <m/>
    <m/>
    <m/>
    <m/>
    <x v="1"/>
    <m/>
    <s v="Health services Educational services"/>
    <b v="1"/>
    <b v="1"/>
    <m/>
    <m/>
    <m/>
    <m/>
    <m/>
    <m/>
    <x v="5"/>
    <s v="Health services Educational services"/>
    <b v="1"/>
    <b v="1"/>
    <m/>
    <m/>
    <m/>
    <m/>
    <m/>
    <m/>
    <s v="due to cultural factors / Father or husband does not allow them"/>
    <x v="2"/>
    <s v="العادات والتقاليد وغياب الامان"/>
    <s v="Kidnapping"/>
    <b v="1"/>
    <m/>
    <m/>
    <m/>
    <m/>
    <m/>
    <m/>
    <m/>
    <m/>
    <m/>
    <m/>
    <m/>
    <m/>
    <m/>
    <m/>
    <m/>
    <m/>
    <m/>
    <m/>
    <s v="Parents"/>
    <m/>
    <m/>
    <m/>
    <m/>
    <b v="1"/>
    <m/>
    <m/>
    <m/>
    <m/>
    <m/>
    <m/>
    <m/>
    <m/>
    <m/>
    <s v="Quraan Entertainement activities"/>
    <m/>
    <b v="1"/>
    <m/>
    <m/>
    <m/>
    <b v="1"/>
    <m/>
    <m/>
    <m/>
    <s v="Children living on the street Children separated from their parents"/>
    <b v="1"/>
    <b v="1"/>
    <m/>
    <m/>
    <m/>
    <m/>
    <m/>
    <x v="2"/>
    <x v="1"/>
    <x v="5"/>
    <m/>
    <m/>
    <b v="1"/>
    <m/>
    <m/>
    <m/>
    <m/>
    <m/>
    <m/>
    <m/>
    <x v="1"/>
    <m/>
    <m/>
    <x v="0"/>
    <m/>
    <m/>
    <x v="2"/>
    <m/>
    <s v="uuid:78b9f89d-413f-4a67-ac6f-4d460a7eb112"/>
    <n v="73155693"/>
    <s v="78b9f89d-413f-4a67-ac6f-4d460a7eb112"/>
    <d v="2021-01-21T12:51:54"/>
    <n v="147"/>
    <m/>
    <n v="-1"/>
    <m/>
    <m/>
    <s v="202101191358"/>
    <n v="4218"/>
    <s v="nsenumerator"/>
    <n v="569832"/>
  </r>
  <r>
    <s v="2021-01-21T13:11:46.220+02:00"/>
    <s v="2021-01-21T13:28:34.544+02:00"/>
    <m/>
    <s v="ابتسام قبلان"/>
    <s v="MRFS"/>
    <m/>
    <d v="2021-01-21T00:00:00"/>
    <x v="8"/>
    <x v="2"/>
    <x v="0"/>
    <n v="33"/>
    <x v="0"/>
    <x v="1"/>
    <x v="0"/>
    <x v="0"/>
    <x v="64"/>
    <x v="0"/>
    <x v="2"/>
    <x v="0"/>
    <n v="0"/>
    <n v="1"/>
    <n v="0"/>
    <s v="1"/>
    <n v="3"/>
    <s v="4"/>
    <n v="0"/>
    <n v="4"/>
    <n v="7"/>
    <n v="1"/>
    <n v="0"/>
    <n v="0"/>
    <x v="3"/>
    <x v="21"/>
    <n v="-600"/>
    <s v="بيع السلة"/>
    <m/>
    <s v="No services"/>
    <m/>
    <m/>
    <m/>
    <m/>
    <m/>
    <m/>
    <b v="1"/>
    <m/>
    <m/>
    <x v="1"/>
    <m/>
    <x v="2"/>
    <s v="عيادة متنقلة"/>
    <s v="Most types of medicines are not available in the market Inaccessible due to cost"/>
    <m/>
    <b v="1"/>
    <m/>
    <b v="1"/>
    <m/>
    <m/>
    <m/>
    <m/>
    <m/>
    <m/>
    <m/>
    <x v="0"/>
    <x v="0"/>
    <s v="زيادة الوعي"/>
    <x v="0"/>
    <m/>
    <x v="2"/>
    <x v="1"/>
    <m/>
    <x v="1"/>
    <x v="2"/>
    <m/>
    <m/>
    <m/>
    <m/>
    <m/>
    <m/>
    <m/>
    <m/>
    <m/>
    <m/>
    <m/>
    <s v="Antibiotic Pediatric medicine"/>
    <m/>
    <b v="1"/>
    <m/>
    <b v="1"/>
    <m/>
    <m/>
    <m/>
    <m/>
    <x v="0"/>
    <m/>
    <m/>
    <m/>
    <m/>
    <m/>
    <m/>
    <m/>
    <m/>
    <m/>
    <s v="Hospital for normal delivery"/>
    <m/>
    <m/>
    <m/>
    <m/>
    <m/>
    <b v="1"/>
    <m/>
    <m/>
    <m/>
    <m/>
    <m/>
    <x v="1"/>
    <m/>
    <m/>
    <m/>
    <m/>
    <m/>
    <m/>
    <m/>
    <m/>
    <m/>
    <m/>
    <m/>
    <x v="4"/>
    <x v="2"/>
    <x v="3"/>
    <m/>
    <s v="Legumes and nuts e.g. hommos, fouls, beans, chick peas, lentils Vegetables (including leafy vegetables)"/>
    <m/>
    <b v="1"/>
    <b v="1"/>
    <m/>
    <m/>
    <m/>
    <m/>
    <m/>
    <m/>
    <m/>
    <m/>
    <x v="3"/>
    <x v="0"/>
    <s v="Legumes and nuts e.g. hommos, fouls, beans, chick peas, lentils"/>
    <m/>
    <b v="1"/>
    <m/>
    <m/>
    <m/>
    <m/>
    <m/>
    <m/>
    <m/>
    <m/>
    <m/>
    <n v="1"/>
    <x v="2"/>
    <x v="0"/>
    <m/>
    <s v="High food prices/no money to buy"/>
    <m/>
    <b v="1"/>
    <m/>
    <m/>
    <m/>
    <m/>
    <m/>
    <m/>
    <x v="0"/>
    <m/>
    <x v="0"/>
    <s v="High food prices/no money to buy"/>
    <b v="1"/>
    <m/>
    <m/>
    <m/>
    <m/>
    <m/>
    <x v="0"/>
    <x v="2"/>
    <x v="1"/>
    <m/>
    <m/>
    <s v="1"/>
    <s v="1"/>
    <x v="2"/>
    <x v="1"/>
    <x v="1"/>
    <x v="2"/>
    <x v="3"/>
    <m/>
    <m/>
    <m/>
    <m/>
    <m/>
    <m/>
    <m/>
    <m/>
    <m/>
    <x v="0"/>
    <x v="0"/>
    <s v="Econimic Fear Anger"/>
    <b v="1"/>
    <b v="1"/>
    <m/>
    <m/>
    <b v="1"/>
    <m/>
    <m/>
    <m/>
    <m/>
    <m/>
    <m/>
    <m/>
    <m/>
    <m/>
    <m/>
    <m/>
    <m/>
    <m/>
    <s v="Children Elderly"/>
    <m/>
    <m/>
    <b v="1"/>
    <b v="1"/>
    <s v="لانهم اكثر ضعفا"/>
    <s v="Speaking to a family member"/>
    <b v="1"/>
    <m/>
    <m/>
    <m/>
    <m/>
    <m/>
    <m/>
    <m/>
    <m/>
    <m/>
    <m/>
    <s v="Accessibility"/>
    <m/>
    <m/>
    <b v="1"/>
    <m/>
    <m/>
    <m/>
    <m/>
    <m/>
    <m/>
    <x v="1"/>
    <m/>
    <s v="All services are accessible"/>
    <m/>
    <m/>
    <m/>
    <m/>
    <m/>
    <b v="1"/>
    <m/>
    <m/>
    <x v="0"/>
    <s v="Skills building services"/>
    <m/>
    <m/>
    <b v="1"/>
    <m/>
    <m/>
    <m/>
    <m/>
    <m/>
    <m/>
    <x v="1"/>
    <m/>
    <s v="Kidnapping School dropout"/>
    <b v="1"/>
    <m/>
    <m/>
    <b v="1"/>
    <m/>
    <m/>
    <m/>
    <m/>
    <m/>
    <m/>
    <m/>
    <m/>
    <m/>
    <m/>
    <m/>
    <m/>
    <m/>
    <m/>
    <m/>
    <s v="Siblings"/>
    <m/>
    <b v="1"/>
    <m/>
    <m/>
    <m/>
    <m/>
    <m/>
    <m/>
    <m/>
    <m/>
    <m/>
    <m/>
    <m/>
    <m/>
    <s v="Quraan"/>
    <m/>
    <b v="1"/>
    <m/>
    <m/>
    <m/>
    <m/>
    <m/>
    <m/>
    <m/>
    <s v="No, none of these"/>
    <m/>
    <m/>
    <m/>
    <m/>
    <m/>
    <b v="1"/>
    <m/>
    <x v="1"/>
    <x v="0"/>
    <x v="14"/>
    <m/>
    <m/>
    <m/>
    <m/>
    <m/>
    <b v="1"/>
    <m/>
    <m/>
    <m/>
    <m/>
    <x v="1"/>
    <m/>
    <m/>
    <x v="0"/>
    <m/>
    <m/>
    <x v="2"/>
    <m/>
    <s v="uuid:d544be17-2b4b-4706-b5dd-024cb60a20fd"/>
    <n v="73155694"/>
    <s v="d544be17-2b4b-4706-b5dd-024cb60a20fd"/>
    <d v="2021-01-21T12:51:54"/>
    <n v="148"/>
    <m/>
    <n v="-1"/>
    <m/>
    <m/>
    <s v="202101191358"/>
    <n v="1008"/>
    <s v="nsenumerator"/>
    <n v="569832"/>
  </r>
  <r>
    <s v="2021-01-21T09:50:22.521+02:00"/>
    <s v="2021-01-21T11:06:28.487+02:00"/>
    <s v="0"/>
    <s v="طلال صطوف الحاجي"/>
    <s v="MRFS"/>
    <m/>
    <d v="2021-01-21T00:00:00"/>
    <x v="7"/>
    <x v="2"/>
    <x v="0"/>
    <n v="50"/>
    <x v="0"/>
    <x v="1"/>
    <x v="0"/>
    <x v="0"/>
    <x v="65"/>
    <x v="0"/>
    <x v="0"/>
    <x v="0"/>
    <n v="0"/>
    <n v="1"/>
    <n v="1"/>
    <s v="2"/>
    <n v="2"/>
    <s v="4"/>
    <n v="2"/>
    <n v="6"/>
    <n v="10"/>
    <n v="1"/>
    <n v="1"/>
    <n v="0"/>
    <x v="0"/>
    <x v="30"/>
    <n v="-840"/>
    <s v="السلة الشهرية والاصدقاء"/>
    <m/>
    <s v="Primary health care facility"/>
    <m/>
    <b v="1"/>
    <m/>
    <m/>
    <m/>
    <m/>
    <m/>
    <m/>
    <n v="15"/>
    <x v="0"/>
    <m/>
    <x v="0"/>
    <s v="Do not know"/>
    <s v="Inaccessible due to cost"/>
    <m/>
    <m/>
    <m/>
    <b v="1"/>
    <m/>
    <m/>
    <m/>
    <m/>
    <m/>
    <m/>
    <m/>
    <x v="0"/>
    <x v="0"/>
    <s v="المزيد من التوعية"/>
    <x v="0"/>
    <m/>
    <x v="0"/>
    <x v="0"/>
    <s v="Did not identify the diseas"/>
    <x v="0"/>
    <x v="0"/>
    <m/>
    <m/>
    <m/>
    <m/>
    <m/>
    <m/>
    <m/>
    <m/>
    <m/>
    <m/>
    <m/>
    <s v="Antibiotic"/>
    <m/>
    <m/>
    <m/>
    <b v="1"/>
    <m/>
    <m/>
    <m/>
    <m/>
    <x v="0"/>
    <m/>
    <m/>
    <m/>
    <m/>
    <m/>
    <m/>
    <m/>
    <m/>
    <m/>
    <s v="Hospital for surgery/ C-section"/>
    <m/>
    <m/>
    <m/>
    <m/>
    <m/>
    <m/>
    <b v="1"/>
    <m/>
    <m/>
    <m/>
    <m/>
    <x v="1"/>
    <m/>
    <m/>
    <m/>
    <m/>
    <m/>
    <m/>
    <m/>
    <m/>
    <m/>
    <m/>
    <m/>
    <x v="2"/>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Legumes and nuts e.g. hommos, fouls, beans, chick peas, lentils"/>
    <b v="1"/>
    <b v="1"/>
    <m/>
    <m/>
    <m/>
    <m/>
    <m/>
    <m/>
    <m/>
    <m/>
    <m/>
    <n v="2"/>
    <x v="2"/>
    <x v="3"/>
    <m/>
    <s v="High food prices/no money to buy"/>
    <m/>
    <b v="1"/>
    <m/>
    <m/>
    <m/>
    <m/>
    <m/>
    <m/>
    <x v="3"/>
    <m/>
    <x v="0"/>
    <s v="High food prices/no money to buy"/>
    <b v="1"/>
    <m/>
    <m/>
    <m/>
    <m/>
    <m/>
    <x v="2"/>
    <x v="0"/>
    <x v="1"/>
    <m/>
    <m/>
    <s v="1"/>
    <s v="1"/>
    <x v="2"/>
    <x v="1"/>
    <x v="1"/>
    <x v="3"/>
    <x v="3"/>
    <m/>
    <m/>
    <m/>
    <m/>
    <m/>
    <m/>
    <m/>
    <m/>
    <m/>
    <x v="3"/>
    <x v="0"/>
    <s v="Sadness Anxiety"/>
    <m/>
    <m/>
    <b v="1"/>
    <m/>
    <m/>
    <b v="1"/>
    <m/>
    <m/>
    <m/>
    <m/>
    <m/>
    <m/>
    <m/>
    <m/>
    <m/>
    <m/>
    <m/>
    <m/>
    <s v="Adult Men"/>
    <m/>
    <b v="1"/>
    <m/>
    <m/>
    <s v="بسبب تحمل المسؤولية"/>
    <s v="Speaking to a friend"/>
    <m/>
    <b v="1"/>
    <m/>
    <m/>
    <m/>
    <m/>
    <m/>
    <m/>
    <m/>
    <m/>
    <m/>
    <s v="Accessibility"/>
    <m/>
    <m/>
    <b v="1"/>
    <m/>
    <m/>
    <m/>
    <m/>
    <m/>
    <m/>
    <x v="3"/>
    <s v="لا يفدم خدمات مادية"/>
    <s v="Educational services Skills building services"/>
    <m/>
    <b v="1"/>
    <b v="1"/>
    <m/>
    <m/>
    <m/>
    <m/>
    <m/>
    <x v="7"/>
    <s v="Educational services Skills building services"/>
    <m/>
    <b v="1"/>
    <b v="1"/>
    <m/>
    <m/>
    <m/>
    <m/>
    <m/>
    <s v="due to transportation issues / far distance of facilities"/>
    <x v="1"/>
    <m/>
    <s v="School dropout Early marriage"/>
    <m/>
    <m/>
    <m/>
    <b v="1"/>
    <m/>
    <m/>
    <b v="1"/>
    <m/>
    <m/>
    <m/>
    <m/>
    <m/>
    <m/>
    <m/>
    <m/>
    <m/>
    <m/>
    <m/>
    <m/>
    <s v="Parents"/>
    <m/>
    <m/>
    <m/>
    <m/>
    <b v="1"/>
    <m/>
    <m/>
    <m/>
    <m/>
    <m/>
    <m/>
    <m/>
    <m/>
    <m/>
    <s v="Sport activity Entertainement activities"/>
    <b v="1"/>
    <m/>
    <m/>
    <m/>
    <m/>
    <b v="1"/>
    <m/>
    <m/>
    <m/>
    <s v="Child-headed households"/>
    <m/>
    <m/>
    <m/>
    <b v="1"/>
    <m/>
    <m/>
    <m/>
    <x v="1"/>
    <x v="0"/>
    <x v="5"/>
    <m/>
    <m/>
    <b v="1"/>
    <m/>
    <m/>
    <m/>
    <m/>
    <m/>
    <m/>
    <m/>
    <x v="1"/>
    <m/>
    <m/>
    <x v="2"/>
    <m/>
    <m/>
    <x v="1"/>
    <s v="العمل في المطعم لطفل ذكر عمر 16 سنة وهو معاق حركيا"/>
    <s v="uuid:e8931f6a-d866-49cf-9982-7ade2d261a86"/>
    <n v="73155695"/>
    <s v="e8931f6a-d866-49cf-9982-7ade2d261a86"/>
    <d v="2021-01-21T12:51:55"/>
    <n v="149"/>
    <m/>
    <n v="-1"/>
    <m/>
    <m/>
    <s v="202101191358"/>
    <n v="4566"/>
    <s v="nsenumerator"/>
    <n v="569832"/>
  </r>
  <r>
    <s v="2021-01-21T10:39:59.567+02:00"/>
    <s v="2021-01-21T10:48:58.669+02:00"/>
    <m/>
    <s v="منى الحاج رحمون"/>
    <s v="MRFS"/>
    <m/>
    <d v="2021-01-21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d29ed4c-f49c-47b5-9b6f-9534b0f28996"/>
    <n v="73155696"/>
    <s v="5d29ed4c-f49c-47b5-9b6f-9534b0f28996"/>
    <d v="2021-01-21T12:51:55"/>
    <n v="150"/>
    <m/>
    <n v="-1"/>
    <m/>
    <m/>
    <s v="202101191358"/>
    <n v="539"/>
    <s v="nsenumerator"/>
    <n v="569832"/>
  </r>
  <r>
    <s v="2021-01-21T10:30:40.129+02:00"/>
    <s v="2021-01-21T10:50:49.779+02:00"/>
    <m/>
    <s v="طلال صطوف الحاجي"/>
    <s v="MRFS"/>
    <m/>
    <d v="2021-01-21T00:00:00"/>
    <x v="7"/>
    <x v="2"/>
    <x v="0"/>
    <n v="36"/>
    <x v="0"/>
    <x v="1"/>
    <x v="0"/>
    <x v="0"/>
    <x v="66"/>
    <x v="3"/>
    <x v="2"/>
    <x v="0"/>
    <n v="0"/>
    <n v="1"/>
    <n v="3"/>
    <s v="4"/>
    <n v="2"/>
    <s v="6"/>
    <n v="0"/>
    <n v="6"/>
    <n v="10"/>
    <n v="2"/>
    <n v="0"/>
    <n v="0"/>
    <x v="13"/>
    <x v="1"/>
    <n v="-1850"/>
    <s v="السلة الشهرية"/>
    <m/>
    <s v="Primary health care facility"/>
    <m/>
    <b v="1"/>
    <m/>
    <m/>
    <m/>
    <m/>
    <m/>
    <m/>
    <n v="20"/>
    <x v="0"/>
    <m/>
    <x v="1"/>
    <s v="مشفى عام"/>
    <s v="Inaccessible due to cost"/>
    <m/>
    <m/>
    <m/>
    <b v="1"/>
    <m/>
    <m/>
    <m/>
    <m/>
    <m/>
    <m/>
    <m/>
    <x v="0"/>
    <x v="0"/>
    <s v="زيادة الوعي"/>
    <x v="0"/>
    <m/>
    <x v="2"/>
    <x v="2"/>
    <s v="Self-treated at home or brought medicine from pharmacy"/>
    <x v="0"/>
    <x v="0"/>
    <m/>
    <m/>
    <m/>
    <m/>
    <m/>
    <m/>
    <m/>
    <m/>
    <m/>
    <m/>
    <m/>
    <s v="Non communicable diseases (NCD) drugs (chronic, cardiac, diabetes, hyper-tension, asthma)"/>
    <b v="1"/>
    <m/>
    <m/>
    <m/>
    <m/>
    <m/>
    <m/>
    <m/>
    <x v="2"/>
    <s v="Transportation issues"/>
    <m/>
    <m/>
    <m/>
    <b v="1"/>
    <m/>
    <m/>
    <m/>
    <m/>
    <s v="Hospital for surgery/ C-section"/>
    <m/>
    <m/>
    <m/>
    <m/>
    <m/>
    <m/>
    <b v="1"/>
    <m/>
    <m/>
    <m/>
    <m/>
    <x v="1"/>
    <m/>
    <m/>
    <m/>
    <m/>
    <m/>
    <m/>
    <m/>
    <m/>
    <m/>
    <m/>
    <m/>
    <x v="0"/>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2"/>
    <x v="2"/>
    <x v="1"/>
    <m/>
    <m/>
    <s v="1"/>
    <s v="2"/>
    <x v="0"/>
    <x v="2"/>
    <x v="0"/>
    <x v="1"/>
    <x v="1"/>
    <m/>
    <m/>
    <m/>
    <m/>
    <m/>
    <m/>
    <m/>
    <m/>
    <m/>
    <x v="1"/>
    <x v="0"/>
    <s v="Anxiety Family conflict Fear"/>
    <b v="1"/>
    <m/>
    <m/>
    <m/>
    <m/>
    <b v="1"/>
    <b v="1"/>
    <m/>
    <m/>
    <m/>
    <m/>
    <m/>
    <m/>
    <m/>
    <m/>
    <m/>
    <m/>
    <m/>
    <s v="Children"/>
    <m/>
    <m/>
    <b v="1"/>
    <m/>
    <s v="بسبب الضعف وقلة الوعي"/>
    <s v="Speaking to a friend Speaking to a family member"/>
    <b v="1"/>
    <b v="1"/>
    <m/>
    <m/>
    <m/>
    <m/>
    <m/>
    <m/>
    <m/>
    <m/>
    <m/>
    <s v="Stigma Accessibility"/>
    <b v="1"/>
    <m/>
    <b v="1"/>
    <m/>
    <m/>
    <m/>
    <m/>
    <m/>
    <m/>
    <x v="1"/>
    <m/>
    <s v="Health services Educational services Skills building services"/>
    <b v="1"/>
    <b v="1"/>
    <b v="1"/>
    <m/>
    <m/>
    <m/>
    <m/>
    <m/>
    <x v="0"/>
    <s v="Educational services Skills building services"/>
    <m/>
    <b v="1"/>
    <b v="1"/>
    <m/>
    <m/>
    <m/>
    <m/>
    <m/>
    <m/>
    <x v="1"/>
    <m/>
    <s v="Early marriage Psychological stress"/>
    <m/>
    <m/>
    <m/>
    <m/>
    <m/>
    <m/>
    <b v="1"/>
    <m/>
    <m/>
    <m/>
    <m/>
    <m/>
    <m/>
    <b v="1"/>
    <m/>
    <m/>
    <m/>
    <m/>
    <m/>
    <s v="Siblings Parents"/>
    <m/>
    <b v="1"/>
    <m/>
    <m/>
    <b v="1"/>
    <m/>
    <m/>
    <m/>
    <m/>
    <m/>
    <m/>
    <m/>
    <m/>
    <m/>
    <s v="Sport activity Hand crafts"/>
    <b v="1"/>
    <m/>
    <b v="1"/>
    <m/>
    <m/>
    <m/>
    <m/>
    <m/>
    <m/>
    <s v="Orphans living in the community"/>
    <m/>
    <m/>
    <b v="1"/>
    <m/>
    <m/>
    <m/>
    <m/>
    <x v="1"/>
    <x v="0"/>
    <x v="5"/>
    <m/>
    <m/>
    <b v="1"/>
    <m/>
    <m/>
    <m/>
    <m/>
    <m/>
    <m/>
    <m/>
    <x v="1"/>
    <m/>
    <m/>
    <x v="0"/>
    <m/>
    <m/>
    <x v="2"/>
    <m/>
    <s v="uuid:12b6fbd7-29f2-411a-9fe1-9d3fcb577d8a"/>
    <n v="73155697"/>
    <s v="12b6fbd7-29f2-411a-9fe1-9d3fcb577d8a"/>
    <d v="2021-01-21T12:51:56"/>
    <n v="151"/>
    <m/>
    <n v="-1"/>
    <m/>
    <m/>
    <s v="202101191358"/>
    <n v="1209"/>
    <s v="nsenumerator"/>
    <n v="569832"/>
  </r>
  <r>
    <s v="2021-01-21T10:45:50.307+03:00"/>
    <s v="2021-01-21T11:56:43.461+03:00"/>
    <m/>
    <s v="سمر الخلف"/>
    <s v="MRFS"/>
    <m/>
    <d v="2021-01-21T00:00:00"/>
    <x v="8"/>
    <x v="2"/>
    <x v="0"/>
    <n v="43"/>
    <x v="0"/>
    <x v="1"/>
    <x v="0"/>
    <x v="0"/>
    <x v="67"/>
    <x v="0"/>
    <x v="0"/>
    <x v="0"/>
    <n v="0"/>
    <n v="0"/>
    <n v="0"/>
    <s v="0"/>
    <n v="2"/>
    <s v="2"/>
    <n v="3"/>
    <n v="5"/>
    <n v="7"/>
    <n v="0"/>
    <n v="0"/>
    <n v="0"/>
    <x v="4"/>
    <x v="22"/>
    <n v="-800"/>
    <m/>
    <s v="NGO support (including food buskets)"/>
    <s v="No services"/>
    <m/>
    <m/>
    <m/>
    <m/>
    <m/>
    <m/>
    <b v="1"/>
    <m/>
    <m/>
    <x v="1"/>
    <m/>
    <x v="0"/>
    <s v="الاسعافات الاولية "/>
    <s v="Inaccessible due to cost"/>
    <m/>
    <m/>
    <m/>
    <b v="1"/>
    <m/>
    <m/>
    <m/>
    <m/>
    <m/>
    <m/>
    <m/>
    <x v="0"/>
    <x v="0"/>
    <s v="التأكيد على اهمية النظافة  وكيفية الاهتمام بالاطفال "/>
    <x v="0"/>
    <m/>
    <x v="0"/>
    <x v="0"/>
    <m/>
    <x v="0"/>
    <x v="0"/>
    <m/>
    <m/>
    <m/>
    <m/>
    <m/>
    <m/>
    <m/>
    <m/>
    <m/>
    <m/>
    <m/>
    <s v="Non communicable diseases (NCD) drugs (chronic, cardiac, diabetes, hyper-tension, asthma)"/>
    <b v="1"/>
    <m/>
    <m/>
    <m/>
    <m/>
    <m/>
    <m/>
    <m/>
    <x v="2"/>
    <s v="Financial issues Transportation issues"/>
    <m/>
    <b v="1"/>
    <m/>
    <b v="1"/>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m/>
    <m/>
    <m/>
    <m/>
    <m/>
    <m/>
    <m/>
    <m/>
    <m/>
    <m/>
    <m/>
    <m/>
    <m/>
    <x v="1"/>
    <x v="0"/>
    <m/>
    <s v="High food prices/no money to buy"/>
    <m/>
    <b v="1"/>
    <m/>
    <m/>
    <m/>
    <m/>
    <m/>
    <m/>
    <x v="0"/>
    <m/>
    <x v="0"/>
    <s v="High food prices/no money to buy"/>
    <b v="1"/>
    <m/>
    <m/>
    <m/>
    <m/>
    <m/>
    <x v="1"/>
    <x v="1"/>
    <x v="1"/>
    <m/>
    <m/>
    <s v="0"/>
    <s v="1"/>
    <x v="0"/>
    <x v="2"/>
    <x v="0"/>
    <x v="1"/>
    <x v="1"/>
    <m/>
    <m/>
    <m/>
    <m/>
    <m/>
    <m/>
    <m/>
    <m/>
    <m/>
    <x v="1"/>
    <x v="0"/>
    <s v="Other"/>
    <m/>
    <m/>
    <m/>
    <m/>
    <m/>
    <m/>
    <m/>
    <m/>
    <m/>
    <m/>
    <m/>
    <m/>
    <m/>
    <m/>
    <b v="1"/>
    <m/>
    <m/>
    <s v="بسبب الوضع الصعب ادى الى مشاكل عنف بين افراد الاسرة "/>
    <s v="Adult Women Children"/>
    <b v="1"/>
    <m/>
    <b v="1"/>
    <m/>
    <s v="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
    <s v="Prayer Other"/>
    <m/>
    <m/>
    <m/>
    <b v="1"/>
    <m/>
    <m/>
    <m/>
    <m/>
    <m/>
    <b v="1"/>
    <s v="بحبس بقلبي اكتر الايام "/>
    <s v="Lack of awareness of the services"/>
    <m/>
    <m/>
    <m/>
    <m/>
    <b v="1"/>
    <m/>
    <m/>
    <m/>
    <m/>
    <x v="1"/>
    <m/>
    <s v="Extracurricular activities/women &amp; girls centers Skills building services"/>
    <m/>
    <m/>
    <b v="1"/>
    <b v="1"/>
    <m/>
    <m/>
    <m/>
    <m/>
    <x v="0"/>
    <s v="Educational services Extracurricular activities/women &amp; girls centers Skills building services"/>
    <m/>
    <b v="1"/>
    <b v="1"/>
    <b v="1"/>
    <m/>
    <m/>
    <m/>
    <m/>
    <m/>
    <x v="2"/>
    <s v="بسبب العادات والتقاليد  "/>
    <s v="School dropout Child labour"/>
    <m/>
    <m/>
    <m/>
    <b v="1"/>
    <b v="1"/>
    <m/>
    <m/>
    <m/>
    <m/>
    <m/>
    <m/>
    <m/>
    <m/>
    <m/>
    <m/>
    <m/>
    <m/>
    <m/>
    <s v="خبز على التنور  عمالة خطرة ممكن الطفل يتعرض للحرق    "/>
    <s v="Parents"/>
    <m/>
    <m/>
    <m/>
    <m/>
    <b v="1"/>
    <m/>
    <m/>
    <m/>
    <m/>
    <m/>
    <m/>
    <m/>
    <m/>
    <m/>
    <s v="Awareness / educational activities / psychosocial support Hand crafts"/>
    <m/>
    <m/>
    <b v="1"/>
    <m/>
    <b v="1"/>
    <m/>
    <m/>
    <m/>
    <m/>
    <s v="Orphans living in the community"/>
    <m/>
    <m/>
    <b v="1"/>
    <m/>
    <m/>
    <m/>
    <m/>
    <x v="2"/>
    <x v="11"/>
    <x v="18"/>
    <b v="1"/>
    <m/>
    <b v="1"/>
    <m/>
    <m/>
    <m/>
    <m/>
    <m/>
    <m/>
    <m/>
    <x v="1"/>
    <m/>
    <m/>
    <x v="2"/>
    <m/>
    <m/>
    <x v="1"/>
    <s v="طفلي يعمل لدى شخص للخبز على التنور "/>
    <s v="uuid:b5406436-c528-4623-bdec-0f6cda9db01e"/>
    <n v="73155698"/>
    <s v="b5406436-c528-4623-bdec-0f6cda9db01e"/>
    <d v="2021-01-21T12:51:56"/>
    <n v="152"/>
    <m/>
    <n v="-1"/>
    <m/>
    <m/>
    <s v="202101191358"/>
    <n v="4253"/>
    <s v="nsenumerator"/>
    <n v="569832"/>
  </r>
  <r>
    <s v="2021-01-21T11:04:43.168+02:00"/>
    <s v="2021-01-21T11:43:31.056+02:00"/>
    <m/>
    <s v="منى الحاج رحمون"/>
    <s v="MRFS"/>
    <m/>
    <d v="2021-01-21T00:00:00"/>
    <x v="7"/>
    <x v="2"/>
    <x v="0"/>
    <n v="25"/>
    <x v="1"/>
    <x v="0"/>
    <x v="0"/>
    <x v="0"/>
    <x v="48"/>
    <x v="0"/>
    <x v="0"/>
    <x v="0"/>
    <n v="0"/>
    <n v="1"/>
    <n v="1"/>
    <s v="2"/>
    <n v="0"/>
    <s v="2"/>
    <n v="0"/>
    <n v="2"/>
    <n v="4"/>
    <n v="0"/>
    <n v="0"/>
    <n v="1"/>
    <x v="4"/>
    <x v="0"/>
    <n v="-400"/>
    <s v="الزوج يعمل اعمال حرة"/>
    <m/>
    <s v="Primary health care facility"/>
    <m/>
    <b v="1"/>
    <m/>
    <m/>
    <m/>
    <m/>
    <m/>
    <m/>
    <n v="10"/>
    <x v="0"/>
    <m/>
    <x v="0"/>
    <s v="Do not know"/>
    <s v="Inaccessible due to cost"/>
    <m/>
    <m/>
    <m/>
    <b v="1"/>
    <m/>
    <m/>
    <m/>
    <m/>
    <m/>
    <m/>
    <m/>
    <x v="0"/>
    <x v="0"/>
    <s v="فريق تغذية تمت توعية النساء عن سوء التعذية"/>
    <x v="0"/>
    <m/>
    <x v="0"/>
    <x v="0"/>
    <m/>
    <x v="0"/>
    <x v="0"/>
    <m/>
    <m/>
    <m/>
    <m/>
    <m/>
    <m/>
    <m/>
    <m/>
    <m/>
    <m/>
    <m/>
    <s v="Drugs are mostly available"/>
    <m/>
    <m/>
    <m/>
    <m/>
    <m/>
    <m/>
    <b v="1"/>
    <m/>
    <x v="0"/>
    <m/>
    <m/>
    <m/>
    <m/>
    <m/>
    <m/>
    <m/>
    <m/>
    <m/>
    <s v="Hospital for normal delivery Hospital for surgery/ C-section"/>
    <m/>
    <m/>
    <m/>
    <m/>
    <m/>
    <b v="1"/>
    <b v="1"/>
    <m/>
    <m/>
    <m/>
    <m/>
    <x v="1"/>
    <m/>
    <m/>
    <m/>
    <m/>
    <m/>
    <m/>
    <m/>
    <m/>
    <m/>
    <m/>
    <m/>
    <x v="5"/>
    <x v="0"/>
    <x v="0"/>
    <m/>
    <s v="Meat, Poultry, Offal (beef, goat, lamb, poultry), etc) Milk and Milk Products (milk, yoghurt, cheese, etc) Vegetables (including leafy vegetables)"/>
    <m/>
    <m/>
    <b v="1"/>
    <m/>
    <b v="1"/>
    <m/>
    <b v="1"/>
    <m/>
    <m/>
    <m/>
    <m/>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1"/>
    <s v="1"/>
    <x v="0"/>
    <x v="2"/>
    <x v="0"/>
    <x v="1"/>
    <x v="1"/>
    <m/>
    <m/>
    <m/>
    <m/>
    <m/>
    <m/>
    <m/>
    <m/>
    <m/>
    <x v="1"/>
    <x v="0"/>
    <s v="Sadness Anger"/>
    <m/>
    <b v="1"/>
    <b v="1"/>
    <m/>
    <m/>
    <m/>
    <m/>
    <m/>
    <m/>
    <m/>
    <m/>
    <m/>
    <m/>
    <m/>
    <m/>
    <m/>
    <m/>
    <m/>
    <s v="Adult Men"/>
    <m/>
    <b v="1"/>
    <m/>
    <m/>
    <s v="لانه يتحمل مسؤولية أكثر "/>
    <s v="Speaking to a friend"/>
    <m/>
    <b v="1"/>
    <m/>
    <m/>
    <m/>
    <m/>
    <m/>
    <m/>
    <m/>
    <m/>
    <m/>
    <s v="Lack of awareness of the services"/>
    <m/>
    <m/>
    <m/>
    <m/>
    <b v="1"/>
    <m/>
    <m/>
    <m/>
    <m/>
    <x v="2"/>
    <m/>
    <s v="All services are accessible"/>
    <m/>
    <m/>
    <m/>
    <m/>
    <m/>
    <b v="1"/>
    <m/>
    <m/>
    <x v="0"/>
    <s v="All services are accessible"/>
    <m/>
    <m/>
    <m/>
    <m/>
    <m/>
    <b v="1"/>
    <m/>
    <m/>
    <m/>
    <x v="2"/>
    <s v="بسبب التنشئة الاجتماعية"/>
    <s v="Kidnapping"/>
    <b v="1"/>
    <m/>
    <m/>
    <m/>
    <m/>
    <m/>
    <m/>
    <m/>
    <m/>
    <m/>
    <m/>
    <m/>
    <m/>
    <m/>
    <m/>
    <m/>
    <m/>
    <m/>
    <m/>
    <s v="School teachers"/>
    <m/>
    <m/>
    <m/>
    <b v="1"/>
    <m/>
    <m/>
    <m/>
    <m/>
    <m/>
    <m/>
    <m/>
    <m/>
    <m/>
    <m/>
    <s v="Entertainement activities Quraan Awareness / educational activities / psychosocial support"/>
    <m/>
    <b v="1"/>
    <m/>
    <m/>
    <b v="1"/>
    <b v="1"/>
    <m/>
    <m/>
    <m/>
    <s v="Children separated from their parents Orphans living in the community"/>
    <b v="1"/>
    <m/>
    <b v="1"/>
    <m/>
    <m/>
    <m/>
    <m/>
    <x v="2"/>
    <x v="1"/>
    <x v="18"/>
    <b v="1"/>
    <m/>
    <b v="1"/>
    <m/>
    <m/>
    <m/>
    <m/>
    <m/>
    <m/>
    <m/>
    <x v="1"/>
    <m/>
    <m/>
    <x v="0"/>
    <m/>
    <m/>
    <x v="2"/>
    <m/>
    <s v="uuid:6b12b55c-93a1-403e-8b39-02115c876c37"/>
    <n v="73155699"/>
    <s v="6b12b55c-93a1-403e-8b39-02115c876c37"/>
    <d v="2021-01-21T12:51:56"/>
    <n v="153"/>
    <m/>
    <n v="-1"/>
    <m/>
    <m/>
    <s v="202101191358"/>
    <n v="2328"/>
    <s v="nsenumerator"/>
    <n v="569832"/>
  </r>
  <r>
    <s v="2021-01-21T12:03:40.466+03:00"/>
    <s v="2021-01-21T12:41:51.878+03:00"/>
    <m/>
    <s v="سمر الخلف "/>
    <s v="MRFS"/>
    <m/>
    <d v="2021-01-21T00:00:00"/>
    <x v="8"/>
    <x v="2"/>
    <x v="0"/>
    <n v="32"/>
    <x v="0"/>
    <x v="0"/>
    <x v="2"/>
    <x v="0"/>
    <x v="68"/>
    <x v="3"/>
    <x v="2"/>
    <x v="0"/>
    <n v="1"/>
    <n v="4"/>
    <n v="4"/>
    <s v="8"/>
    <n v="4"/>
    <s v="13"/>
    <n v="3"/>
    <n v="16"/>
    <n v="21"/>
    <n v="2"/>
    <n v="1"/>
    <n v="0"/>
    <x v="8"/>
    <x v="22"/>
    <n v="-1500"/>
    <m/>
    <s v="NGO support (including food buskets)"/>
    <s v="No services"/>
    <m/>
    <m/>
    <m/>
    <m/>
    <m/>
    <m/>
    <b v="1"/>
    <m/>
    <m/>
    <x v="1"/>
    <m/>
    <x v="0"/>
    <s v="دواء للكلوي   دواء للسكري "/>
    <s v="Inaccessible due to cost"/>
    <m/>
    <m/>
    <m/>
    <b v="1"/>
    <m/>
    <m/>
    <m/>
    <m/>
    <m/>
    <m/>
    <m/>
    <x v="0"/>
    <x v="0"/>
    <s v="علمت النساء والاطفال كيفية الوقاية من كوفيد 19 "/>
    <x v="0"/>
    <m/>
    <x v="2"/>
    <x v="1"/>
    <m/>
    <x v="1"/>
    <x v="1"/>
    <s v="Inaccessible due to cost Inaccessible due to transport or other logistical reason"/>
    <m/>
    <m/>
    <m/>
    <b v="1"/>
    <m/>
    <b v="1"/>
    <m/>
    <m/>
    <m/>
    <m/>
    <s v="Non communicable diseases (NCD) drugs (chronic, cardiac, diabetes, hyper-tension, asthma) Pediatric medicine"/>
    <b v="1"/>
    <b v="1"/>
    <m/>
    <m/>
    <m/>
    <m/>
    <m/>
    <m/>
    <x v="2"/>
    <s v="Financial issues Transportation issues"/>
    <m/>
    <b v="1"/>
    <m/>
    <b v="1"/>
    <m/>
    <m/>
    <m/>
    <m/>
    <s v="Hospital for normal delivery"/>
    <m/>
    <m/>
    <m/>
    <m/>
    <m/>
    <b v="1"/>
    <m/>
    <m/>
    <m/>
    <m/>
    <m/>
    <x v="0"/>
    <m/>
    <m/>
    <m/>
    <m/>
    <m/>
    <m/>
    <m/>
    <m/>
    <m/>
    <m/>
    <m/>
    <x v="3"/>
    <x v="1"/>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0"/>
    <m/>
    <m/>
    <s v="4"/>
    <s v="2"/>
    <x v="2"/>
    <x v="1"/>
    <x v="1"/>
    <x v="0"/>
    <x v="3"/>
    <m/>
    <m/>
    <m/>
    <m/>
    <m/>
    <m/>
    <m/>
    <m/>
    <m/>
    <x v="3"/>
    <x v="0"/>
    <s v="Fear Anger moodwings Econimic Family conflict"/>
    <b v="1"/>
    <b v="1"/>
    <m/>
    <b v="1"/>
    <b v="1"/>
    <m/>
    <b v="1"/>
    <m/>
    <m/>
    <m/>
    <m/>
    <m/>
    <m/>
    <m/>
    <m/>
    <m/>
    <m/>
    <m/>
    <s v="Children"/>
    <m/>
    <m/>
    <b v="1"/>
    <m/>
    <s v="لانهم محرمون من ابسط الحقوق "/>
    <s v="Prayer"/>
    <m/>
    <m/>
    <m/>
    <b v="1"/>
    <m/>
    <m/>
    <m/>
    <m/>
    <m/>
    <m/>
    <m/>
    <s v="Other"/>
    <m/>
    <m/>
    <m/>
    <m/>
    <m/>
    <b v="1"/>
    <m/>
    <m/>
    <s v="بسبب عدم توفر المراكز المذكورة "/>
    <x v="1"/>
    <m/>
    <s v="Skills building services"/>
    <m/>
    <m/>
    <b v="1"/>
    <m/>
    <m/>
    <m/>
    <m/>
    <m/>
    <x v="0"/>
    <s v="Educational services Skills building services"/>
    <m/>
    <b v="1"/>
    <b v="1"/>
    <m/>
    <m/>
    <m/>
    <m/>
    <m/>
    <m/>
    <x v="1"/>
    <m/>
    <s v="School dropout"/>
    <m/>
    <m/>
    <m/>
    <b v="1"/>
    <m/>
    <m/>
    <m/>
    <m/>
    <m/>
    <m/>
    <m/>
    <m/>
    <m/>
    <m/>
    <m/>
    <m/>
    <m/>
    <m/>
    <m/>
    <s v="Parents"/>
    <m/>
    <m/>
    <m/>
    <m/>
    <b v="1"/>
    <m/>
    <m/>
    <m/>
    <m/>
    <m/>
    <m/>
    <m/>
    <m/>
    <m/>
    <s v="Sport activity Hand crafts Awareness / educational activities / psychosocial support"/>
    <b v="1"/>
    <m/>
    <b v="1"/>
    <m/>
    <b v="1"/>
    <m/>
    <m/>
    <m/>
    <m/>
    <s v="Orphans living in the community"/>
    <m/>
    <m/>
    <b v="1"/>
    <m/>
    <m/>
    <m/>
    <m/>
    <x v="2"/>
    <x v="5"/>
    <x v="14"/>
    <m/>
    <m/>
    <m/>
    <m/>
    <m/>
    <b v="1"/>
    <m/>
    <m/>
    <m/>
    <m/>
    <x v="1"/>
    <m/>
    <m/>
    <x v="2"/>
    <m/>
    <m/>
    <x v="2"/>
    <m/>
    <s v="uuid:75c3ad7d-0e8f-4bb0-96ea-dec9f960487c"/>
    <n v="73155700"/>
    <s v="75c3ad7d-0e8f-4bb0-96ea-dec9f960487c"/>
    <d v="2021-01-21T12:51:58"/>
    <n v="154"/>
    <m/>
    <n v="-1"/>
    <m/>
    <m/>
    <s v="202101191358"/>
    <n v="2291"/>
    <s v="nsenumerator"/>
    <n v="569832"/>
  </r>
  <r>
    <s v="2021-01-21T11:40:27.060+02:00"/>
    <s v="2021-01-21T11:51:46.756+02:00"/>
    <m/>
    <s v="طلال صطوف الحاجي"/>
    <s v="MRFS"/>
    <m/>
    <d v="2021-01-21T00:00:00"/>
    <x v="7"/>
    <x v="2"/>
    <x v="0"/>
    <n v="70"/>
    <x v="3"/>
    <x v="1"/>
    <x v="0"/>
    <x v="0"/>
    <x v="32"/>
    <x v="2"/>
    <x v="1"/>
    <x v="0"/>
    <n v="0"/>
    <n v="1"/>
    <n v="1"/>
    <s v="2"/>
    <n v="0"/>
    <s v="2"/>
    <n v="2"/>
    <n v="4"/>
    <n v="7"/>
    <n v="1"/>
    <n v="0"/>
    <n v="0"/>
    <x v="0"/>
    <x v="22"/>
    <n v="-1000"/>
    <m/>
    <s v="NGO support (including food buskets)"/>
    <s v="Primary health care facility"/>
    <m/>
    <b v="1"/>
    <m/>
    <m/>
    <m/>
    <m/>
    <m/>
    <m/>
    <n v="15"/>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3"/>
    <m/>
    <m/>
    <m/>
    <m/>
    <m/>
    <m/>
    <m/>
    <x v="2"/>
    <x v="0"/>
    <x v="1"/>
    <m/>
    <m/>
    <s v="1"/>
    <s v="0"/>
    <x v="0"/>
    <x v="2"/>
    <x v="0"/>
    <x v="1"/>
    <x v="1"/>
    <m/>
    <m/>
    <m/>
    <m/>
    <m/>
    <m/>
    <m/>
    <m/>
    <m/>
    <x v="1"/>
    <x v="0"/>
    <s v="Fear Sadness"/>
    <b v="1"/>
    <m/>
    <b v="1"/>
    <m/>
    <m/>
    <m/>
    <m/>
    <m/>
    <m/>
    <m/>
    <m/>
    <m/>
    <m/>
    <m/>
    <m/>
    <m/>
    <m/>
    <m/>
    <s v="Adult Women Children"/>
    <b v="1"/>
    <m/>
    <b v="1"/>
    <m/>
    <s v="بسبب قلة الوعي والضعف"/>
    <s v="Speaking to a friend Smoking"/>
    <m/>
    <b v="1"/>
    <m/>
    <m/>
    <m/>
    <m/>
    <b v="1"/>
    <m/>
    <m/>
    <m/>
    <m/>
    <s v="Stigma Accessibility"/>
    <b v="1"/>
    <m/>
    <b v="1"/>
    <m/>
    <m/>
    <m/>
    <m/>
    <m/>
    <m/>
    <x v="1"/>
    <m/>
    <s v="Educational services Skills building services"/>
    <m/>
    <b v="1"/>
    <b v="1"/>
    <m/>
    <m/>
    <m/>
    <m/>
    <m/>
    <x v="0"/>
    <s v="Educational services Skills building services Extracurricular activities/women &amp; girls centers"/>
    <m/>
    <b v="1"/>
    <b v="1"/>
    <b v="1"/>
    <m/>
    <m/>
    <m/>
    <m/>
    <s v="due to transportation issues / far distance of facilities"/>
    <x v="1"/>
    <m/>
    <s v="No dangers"/>
    <m/>
    <m/>
    <m/>
    <m/>
    <m/>
    <m/>
    <m/>
    <m/>
    <m/>
    <m/>
    <m/>
    <m/>
    <m/>
    <m/>
    <m/>
    <b v="1"/>
    <m/>
    <m/>
    <m/>
    <s v="Siblings Parents"/>
    <m/>
    <b v="1"/>
    <m/>
    <m/>
    <b v="1"/>
    <m/>
    <m/>
    <m/>
    <m/>
    <m/>
    <m/>
    <m/>
    <m/>
    <m/>
    <s v="Sport activity Quraan Hand crafts"/>
    <b v="1"/>
    <b v="1"/>
    <b v="1"/>
    <m/>
    <m/>
    <m/>
    <m/>
    <m/>
    <m/>
    <s v="Child-headed households Orphans living in the community"/>
    <m/>
    <m/>
    <b v="1"/>
    <b v="1"/>
    <m/>
    <m/>
    <m/>
    <x v="1"/>
    <x v="0"/>
    <x v="8"/>
    <m/>
    <m/>
    <m/>
    <m/>
    <m/>
    <m/>
    <m/>
    <b v="1"/>
    <m/>
    <m/>
    <x v="1"/>
    <m/>
    <m/>
    <x v="2"/>
    <m/>
    <m/>
    <x v="2"/>
    <m/>
    <s v="uuid:6ce93c5c-8c0f-421b-93a9-a6e09efc5136"/>
    <n v="73155701"/>
    <s v="6ce93c5c-8c0f-421b-93a9-a6e09efc5136"/>
    <d v="2021-01-21T12:51:58"/>
    <n v="155"/>
    <m/>
    <n v="-1"/>
    <m/>
    <m/>
    <s v="202101191358"/>
    <n v="679"/>
    <s v="nsenumerator"/>
    <n v="569832"/>
  </r>
  <r>
    <s v="2021-01-21T12:45:28.818+03:00"/>
    <s v="2021-01-21T13:12:17.666+03:00"/>
    <m/>
    <s v="سمر الخلف "/>
    <s v="MRFS"/>
    <m/>
    <d v="2021-01-21T00:00:00"/>
    <x v="8"/>
    <x v="2"/>
    <x v="0"/>
    <n v="53"/>
    <x v="2"/>
    <x v="1"/>
    <x v="0"/>
    <x v="0"/>
    <x v="69"/>
    <x v="2"/>
    <x v="0"/>
    <x v="0"/>
    <n v="0"/>
    <n v="0"/>
    <n v="1"/>
    <s v="1"/>
    <n v="2"/>
    <s v="3"/>
    <n v="1"/>
    <n v="4"/>
    <n v="7"/>
    <n v="0"/>
    <n v="0"/>
    <n v="1"/>
    <x v="13"/>
    <x v="9"/>
    <n v="-500"/>
    <s v="التعليم بالمدرسة    مدرس "/>
    <m/>
    <s v="No services"/>
    <m/>
    <m/>
    <m/>
    <m/>
    <m/>
    <m/>
    <b v="1"/>
    <m/>
    <m/>
    <x v="1"/>
    <m/>
    <x v="2"/>
    <s v="طب اطفال ونسائية "/>
    <s v="Inaccessible due to transport or other logistical reason"/>
    <m/>
    <m/>
    <m/>
    <m/>
    <m/>
    <b v="1"/>
    <m/>
    <m/>
    <m/>
    <m/>
    <m/>
    <x v="0"/>
    <x v="0"/>
    <s v="الوقاية الصحية المحافظة على النظافة الشخصية "/>
    <x v="0"/>
    <m/>
    <x v="0"/>
    <x v="0"/>
    <m/>
    <x v="0"/>
    <x v="0"/>
    <m/>
    <m/>
    <m/>
    <m/>
    <m/>
    <m/>
    <m/>
    <m/>
    <m/>
    <m/>
    <m/>
    <s v="Pediatric medicine Reproductive health medicines"/>
    <m/>
    <b v="1"/>
    <b v="1"/>
    <m/>
    <m/>
    <m/>
    <m/>
    <m/>
    <x v="2"/>
    <s v="No services available"/>
    <m/>
    <m/>
    <m/>
    <m/>
    <b v="1"/>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Vegetables (including leafy vegetables) Fruit (all types) Eggs"/>
    <b v="1"/>
    <m/>
    <b v="1"/>
    <b v="1"/>
    <m/>
    <m/>
    <m/>
    <b v="1"/>
    <m/>
    <m/>
    <m/>
    <n v="4"/>
    <x v="0"/>
    <x v="0"/>
    <m/>
    <s v="High food prices/no money to buy"/>
    <m/>
    <b v="1"/>
    <m/>
    <m/>
    <m/>
    <m/>
    <m/>
    <m/>
    <x v="0"/>
    <m/>
    <x v="0"/>
    <s v="High food prices/no money to buy"/>
    <b v="1"/>
    <m/>
    <m/>
    <m/>
    <m/>
    <m/>
    <x v="0"/>
    <x v="2"/>
    <x v="1"/>
    <m/>
    <m/>
    <s v="0"/>
    <s v="0"/>
    <x v="2"/>
    <x v="1"/>
    <x v="1"/>
    <x v="4"/>
    <x v="3"/>
    <m/>
    <m/>
    <m/>
    <m/>
    <m/>
    <m/>
    <m/>
    <m/>
    <m/>
    <x v="2"/>
    <x v="1"/>
    <s v="Sadness"/>
    <m/>
    <m/>
    <b v="1"/>
    <m/>
    <m/>
    <m/>
    <m/>
    <m/>
    <m/>
    <m/>
    <m/>
    <m/>
    <m/>
    <m/>
    <m/>
    <m/>
    <m/>
    <m/>
    <s v="Adult Women"/>
    <b v="1"/>
    <m/>
    <m/>
    <m/>
    <s v="بسبب فقدان احد الاولاد  "/>
    <s v="Prayer Speaking to a family member"/>
    <b v="1"/>
    <m/>
    <m/>
    <b v="1"/>
    <m/>
    <m/>
    <m/>
    <m/>
    <m/>
    <m/>
    <m/>
    <s v="Stigma"/>
    <b v="1"/>
    <m/>
    <m/>
    <m/>
    <m/>
    <m/>
    <m/>
    <m/>
    <m/>
    <x v="1"/>
    <m/>
    <s v="Educational services Extracurricular activities/women &amp; girls centers"/>
    <m/>
    <b v="1"/>
    <m/>
    <b v="1"/>
    <m/>
    <m/>
    <m/>
    <m/>
    <x v="0"/>
    <s v="Health services Educational services Skills building services"/>
    <b v="1"/>
    <b v="1"/>
    <b v="1"/>
    <m/>
    <m/>
    <m/>
    <m/>
    <m/>
    <m/>
    <x v="1"/>
    <m/>
    <s v="Child labour School dropout"/>
    <m/>
    <m/>
    <m/>
    <b v="1"/>
    <b v="1"/>
    <m/>
    <m/>
    <m/>
    <m/>
    <m/>
    <m/>
    <m/>
    <m/>
    <m/>
    <m/>
    <m/>
    <m/>
    <m/>
    <s v="لم قمامة من الحاويات  "/>
    <s v="Parents"/>
    <m/>
    <m/>
    <m/>
    <m/>
    <b v="1"/>
    <m/>
    <m/>
    <m/>
    <m/>
    <m/>
    <m/>
    <m/>
    <m/>
    <m/>
    <s v="Sport activity Quraan"/>
    <b v="1"/>
    <b v="1"/>
    <m/>
    <m/>
    <m/>
    <m/>
    <m/>
    <m/>
    <m/>
    <s v="Orphans living in the community"/>
    <m/>
    <m/>
    <b v="1"/>
    <m/>
    <m/>
    <m/>
    <m/>
    <x v="1"/>
    <x v="0"/>
    <x v="14"/>
    <m/>
    <m/>
    <m/>
    <m/>
    <m/>
    <b v="1"/>
    <m/>
    <m/>
    <m/>
    <m/>
    <x v="1"/>
    <m/>
    <m/>
    <x v="2"/>
    <m/>
    <m/>
    <x v="2"/>
    <m/>
    <s v="uuid:f91998ea-b38d-4366-ad15-a4b228041fa7"/>
    <n v="73155702"/>
    <s v="f91998ea-b38d-4366-ad15-a4b228041fa7"/>
    <d v="2021-01-21T12:51:59"/>
    <n v="156"/>
    <m/>
    <n v="-1"/>
    <m/>
    <m/>
    <s v="202101191358"/>
    <n v="1609"/>
    <s v="nsenumerator"/>
    <n v="569832"/>
  </r>
  <r>
    <s v="2021-01-21T13:44:40.438+03:00"/>
    <s v="2021-01-21T14:06:55.255+03:00"/>
    <m/>
    <s v="سمر الخلف"/>
    <s v="MRFS"/>
    <m/>
    <d v="2021-01-21T00:00:00"/>
    <x v="8"/>
    <x v="2"/>
    <x v="0"/>
    <n v="61"/>
    <x v="3"/>
    <x v="0"/>
    <x v="0"/>
    <x v="0"/>
    <x v="70"/>
    <x v="3"/>
    <x v="1"/>
    <x v="0"/>
    <n v="0"/>
    <n v="2"/>
    <n v="1"/>
    <s v="3"/>
    <n v="0"/>
    <s v="3"/>
    <n v="0"/>
    <n v="3"/>
    <n v="7"/>
    <n v="1"/>
    <n v="0"/>
    <n v="1"/>
    <x v="0"/>
    <x v="22"/>
    <n v="-1000"/>
    <s v="سلة الاغاثة "/>
    <s v="NGO support (including food buskets)"/>
    <s v="No services"/>
    <m/>
    <m/>
    <m/>
    <m/>
    <m/>
    <m/>
    <b v="1"/>
    <m/>
    <m/>
    <x v="1"/>
    <m/>
    <x v="0"/>
    <s v="نعم طب اطفال وعيادة نسائية "/>
    <s v="Inaccessible due to cost"/>
    <m/>
    <m/>
    <m/>
    <b v="1"/>
    <m/>
    <m/>
    <m/>
    <m/>
    <m/>
    <m/>
    <m/>
    <x v="0"/>
    <x v="0"/>
    <s v="زيادة وعي "/>
    <x v="0"/>
    <m/>
    <x v="2"/>
    <x v="2"/>
    <s v="Lack of hospital/health facility"/>
    <x v="0"/>
    <x v="0"/>
    <m/>
    <m/>
    <m/>
    <m/>
    <m/>
    <m/>
    <m/>
    <m/>
    <m/>
    <m/>
    <m/>
    <s v="Non communicable diseases (NCD) drugs (chronic, cardiac, diabetes, hyper-tension, asthma) Pediatric medicine Reproductive health medicines"/>
    <b v="1"/>
    <b v="1"/>
    <b v="1"/>
    <m/>
    <m/>
    <m/>
    <m/>
    <m/>
    <x v="2"/>
    <s v="Transportation issues Financial issues"/>
    <m/>
    <b v="1"/>
    <m/>
    <b v="1"/>
    <m/>
    <m/>
    <m/>
    <m/>
    <s v="Other"/>
    <m/>
    <m/>
    <m/>
    <m/>
    <m/>
    <m/>
    <m/>
    <b v="1"/>
    <m/>
    <s v="مشفى الدانا بعيد قليلا "/>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2"/>
    <s v="2"/>
    <x v="2"/>
    <x v="1"/>
    <x v="1"/>
    <x v="3"/>
    <x v="3"/>
    <m/>
    <m/>
    <m/>
    <m/>
    <m/>
    <m/>
    <m/>
    <m/>
    <m/>
    <x v="3"/>
    <x v="0"/>
    <s v="Anxiety Family conflict"/>
    <m/>
    <m/>
    <m/>
    <m/>
    <m/>
    <b v="1"/>
    <b v="1"/>
    <m/>
    <m/>
    <m/>
    <m/>
    <m/>
    <m/>
    <m/>
    <m/>
    <m/>
    <m/>
    <m/>
    <s v="Adult Men Adult Women"/>
    <b v="1"/>
    <b v="1"/>
    <m/>
    <m/>
    <s v="بسبب الوضع الصعب والضغوط "/>
    <s v="Smoking Speaking to a friend"/>
    <m/>
    <b v="1"/>
    <m/>
    <m/>
    <m/>
    <m/>
    <b v="1"/>
    <m/>
    <m/>
    <m/>
    <m/>
    <s v="Stigma"/>
    <b v="1"/>
    <m/>
    <m/>
    <m/>
    <m/>
    <m/>
    <m/>
    <m/>
    <m/>
    <x v="1"/>
    <m/>
    <s v="Health services Extracurricular activities/women &amp; girls centers"/>
    <b v="1"/>
    <m/>
    <m/>
    <b v="1"/>
    <m/>
    <m/>
    <m/>
    <m/>
    <x v="0"/>
    <s v="Educational services Health services"/>
    <b v="1"/>
    <b v="1"/>
    <m/>
    <m/>
    <m/>
    <m/>
    <m/>
    <m/>
    <m/>
    <x v="1"/>
    <m/>
    <s v="School dropout"/>
    <m/>
    <m/>
    <m/>
    <b v="1"/>
    <m/>
    <m/>
    <m/>
    <m/>
    <m/>
    <m/>
    <m/>
    <m/>
    <m/>
    <m/>
    <m/>
    <m/>
    <m/>
    <m/>
    <m/>
    <s v="Parents"/>
    <m/>
    <m/>
    <m/>
    <m/>
    <b v="1"/>
    <m/>
    <m/>
    <m/>
    <m/>
    <m/>
    <m/>
    <m/>
    <m/>
    <m/>
    <s v="Quraan Awareness / educational activities / psychosocial support"/>
    <m/>
    <b v="1"/>
    <m/>
    <m/>
    <b v="1"/>
    <m/>
    <m/>
    <m/>
    <m/>
    <s v="No, none of these"/>
    <m/>
    <m/>
    <m/>
    <m/>
    <m/>
    <b v="1"/>
    <m/>
    <x v="1"/>
    <x v="0"/>
    <x v="14"/>
    <m/>
    <m/>
    <m/>
    <m/>
    <m/>
    <b v="1"/>
    <m/>
    <m/>
    <m/>
    <m/>
    <x v="1"/>
    <m/>
    <m/>
    <x v="0"/>
    <m/>
    <m/>
    <x v="2"/>
    <m/>
    <s v="uuid:26654d12-ea37-4b98-884c-232076447326"/>
    <n v="73155703"/>
    <s v="26654d12-ea37-4b98-884c-232076447326"/>
    <d v="2021-01-21T12:51:59"/>
    <n v="157"/>
    <m/>
    <n v="-1"/>
    <m/>
    <m/>
    <s v="202101191358"/>
    <n v="1335"/>
    <s v="nsenumerator"/>
    <n v="569832"/>
  </r>
  <r>
    <s v="2021-01-21T09:05:07.682+02:00"/>
    <s v="2021-01-21T14:26:31.732+02:00"/>
    <s v="0"/>
    <s v="نور بركات"/>
    <s v="MRFS"/>
    <m/>
    <d v="2021-01-21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4342080-bb31-4d5f-90b2-b9892ac69fb3"/>
    <n v="73155711"/>
    <s v="a4342080-bb31-4d5f-90b2-b9892ac69fb3"/>
    <d v="2021-01-21T12:52:10"/>
    <n v="158"/>
    <m/>
    <n v="-1"/>
    <m/>
    <m/>
    <s v="202101191358"/>
    <n v="19284"/>
    <s v="nsenumerator"/>
    <n v="569832"/>
  </r>
  <r>
    <s v="2021-01-21T09:57:49.766+02:00"/>
    <s v="2021-01-21T10:54:53.785+02:00"/>
    <m/>
    <s v="نور بركات"/>
    <s v="MRFS"/>
    <m/>
    <d v="2021-01-21T00:00:00"/>
    <x v="7"/>
    <x v="2"/>
    <x v="0"/>
    <n v="60"/>
    <x v="2"/>
    <x v="0"/>
    <x v="0"/>
    <x v="0"/>
    <x v="71"/>
    <x v="2"/>
    <x v="1"/>
    <x v="1"/>
    <m/>
    <m/>
    <m/>
    <m/>
    <m/>
    <m/>
    <m/>
    <m/>
    <n v="6"/>
    <n v="1"/>
    <m/>
    <n v="1"/>
    <x v="3"/>
    <x v="5"/>
    <n v="-500"/>
    <s v="الابن يعمل ممرض ويساعد العائلة"/>
    <m/>
    <s v="Primary health care facility"/>
    <m/>
    <b v="1"/>
    <m/>
    <m/>
    <m/>
    <m/>
    <m/>
    <m/>
    <n v="10"/>
    <x v="0"/>
    <m/>
    <x v="0"/>
    <s v="طبيب بولية وعظمية"/>
    <s v="Some types of medicines are not available in the market Inaccessible due to cost"/>
    <b v="1"/>
    <m/>
    <m/>
    <b v="1"/>
    <m/>
    <m/>
    <m/>
    <m/>
    <m/>
    <m/>
    <m/>
    <x v="2"/>
    <x v="1"/>
    <m/>
    <x v="1"/>
    <m/>
    <x v="0"/>
    <x v="0"/>
    <m/>
    <x v="0"/>
    <x v="0"/>
    <m/>
    <m/>
    <m/>
    <m/>
    <m/>
    <m/>
    <m/>
    <m/>
    <m/>
    <m/>
    <m/>
    <s v="Non communicable diseases (NCD) drugs (chronic, cardiac, diabetes, hyper-tension, asthma) Other"/>
    <b v="1"/>
    <m/>
    <m/>
    <m/>
    <b v="1"/>
    <m/>
    <m/>
    <s v="ادوية اسبرين وأدوية عصبية"/>
    <x v="0"/>
    <m/>
    <m/>
    <m/>
    <m/>
    <m/>
    <m/>
    <m/>
    <m/>
    <m/>
    <s v="Hospital for surgery/ C-section Hospital for normal delivery"/>
    <m/>
    <m/>
    <m/>
    <m/>
    <m/>
    <b v="1"/>
    <b v="1"/>
    <m/>
    <m/>
    <m/>
    <m/>
    <x v="1"/>
    <m/>
    <m/>
    <m/>
    <m/>
    <m/>
    <m/>
    <m/>
    <m/>
    <m/>
    <m/>
    <m/>
    <x v="5"/>
    <x v="0"/>
    <x v="0"/>
    <m/>
    <m/>
    <m/>
    <m/>
    <m/>
    <m/>
    <m/>
    <m/>
    <m/>
    <m/>
    <m/>
    <m/>
    <m/>
    <x v="1"/>
    <x v="1"/>
    <m/>
    <m/>
    <m/>
    <m/>
    <m/>
    <m/>
    <m/>
    <m/>
    <m/>
    <m/>
    <m/>
    <m/>
    <m/>
    <x v="1"/>
    <x v="0"/>
    <m/>
    <s v="High food prices/no money to buy Other"/>
    <m/>
    <b v="1"/>
    <m/>
    <m/>
    <m/>
    <m/>
    <b v="1"/>
    <s v="اكثر الأحيان يأتي دعم للمخيم غير كاف لكل العوائل الموجودة"/>
    <x v="0"/>
    <m/>
    <x v="0"/>
    <s v="High food prices/no money to buy"/>
    <b v="1"/>
    <m/>
    <m/>
    <m/>
    <m/>
    <m/>
    <x v="1"/>
    <x v="1"/>
    <x v="1"/>
    <m/>
    <m/>
    <m/>
    <s v="0"/>
    <x v="2"/>
    <x v="1"/>
    <x v="1"/>
    <x v="0"/>
    <x v="2"/>
    <s v="Financial issues"/>
    <m/>
    <b v="1"/>
    <m/>
    <m/>
    <m/>
    <m/>
    <m/>
    <m/>
    <x v="3"/>
    <x v="0"/>
    <s v="Anger moodwings Hopelessness"/>
    <m/>
    <b v="1"/>
    <m/>
    <b v="1"/>
    <m/>
    <m/>
    <m/>
    <m/>
    <b v="1"/>
    <m/>
    <m/>
    <m/>
    <m/>
    <m/>
    <m/>
    <m/>
    <m/>
    <m/>
    <s v="Adult Women Elderly Adult Men"/>
    <b v="1"/>
    <b v="1"/>
    <m/>
    <b v="1"/>
    <s v="الكبار بسبب تغيير الاوضاع بعد النزوح وتأثر الرجال نفسيا وجسديا بعد خروجه من المعتقل"/>
    <s v="Speaking to a family member Prayer Withdrawal/Isolation"/>
    <b v="1"/>
    <m/>
    <m/>
    <b v="1"/>
    <m/>
    <m/>
    <m/>
    <m/>
    <b v="1"/>
    <m/>
    <m/>
    <s v="Stigma Other"/>
    <b v="1"/>
    <m/>
    <m/>
    <m/>
    <m/>
    <b v="1"/>
    <m/>
    <m/>
    <s v="لايوجد أحد يقدم المساعدة"/>
    <x v="1"/>
    <m/>
    <s v="All services are accessible"/>
    <m/>
    <m/>
    <m/>
    <m/>
    <m/>
    <b v="1"/>
    <m/>
    <m/>
    <x v="0"/>
    <s v="All services are accessible"/>
    <m/>
    <m/>
    <m/>
    <m/>
    <m/>
    <b v="1"/>
    <m/>
    <m/>
    <m/>
    <x v="1"/>
    <m/>
    <s v="Kidnapping"/>
    <b v="1"/>
    <m/>
    <m/>
    <m/>
    <m/>
    <m/>
    <m/>
    <m/>
    <m/>
    <m/>
    <m/>
    <m/>
    <m/>
    <m/>
    <m/>
    <m/>
    <m/>
    <m/>
    <m/>
    <s v="Siblings Parents"/>
    <m/>
    <b v="1"/>
    <m/>
    <m/>
    <b v="1"/>
    <m/>
    <m/>
    <m/>
    <m/>
    <m/>
    <m/>
    <m/>
    <m/>
    <m/>
    <s v="Sport activity Quraan Hand crafts Other"/>
    <b v="1"/>
    <b v="1"/>
    <b v="1"/>
    <m/>
    <m/>
    <m/>
    <b v="1"/>
    <m/>
    <s v="مراكز تعليمية"/>
    <s v="Children separated from their parents Orphans living in the community"/>
    <b v="1"/>
    <m/>
    <b v="1"/>
    <m/>
    <m/>
    <m/>
    <m/>
    <x v="0"/>
    <x v="0"/>
    <x v="0"/>
    <m/>
    <m/>
    <m/>
    <m/>
    <m/>
    <m/>
    <m/>
    <m/>
    <m/>
    <m/>
    <x v="0"/>
    <m/>
    <m/>
    <x v="0"/>
    <m/>
    <m/>
    <x v="0"/>
    <m/>
    <s v="uuid:26b4434e-703e-47e9-a7ce-215a8d93f375"/>
    <n v="73155712"/>
    <s v="26b4434e-703e-47e9-a7ce-215a8d93f375"/>
    <d v="2021-01-21T12:52:11"/>
    <n v="159"/>
    <m/>
    <n v="-1"/>
    <m/>
    <m/>
    <s v="202101191358"/>
    <n v="3424"/>
    <s v="nsenumerator"/>
    <n v="569832"/>
  </r>
  <r>
    <s v="2021-01-21T11:00:23.549+02:00"/>
    <s v="2021-01-21T11:37:16.755+02:00"/>
    <s v="0"/>
    <s v="نور بركات"/>
    <s v="MRFS"/>
    <m/>
    <d v="2021-01-21T00:00:00"/>
    <x v="7"/>
    <x v="2"/>
    <x v="0"/>
    <n v="26"/>
    <x v="1"/>
    <x v="0"/>
    <x v="0"/>
    <x v="0"/>
    <x v="48"/>
    <x v="0"/>
    <x v="0"/>
    <x v="0"/>
    <n v="0"/>
    <n v="1"/>
    <n v="1"/>
    <s v="2"/>
    <n v="1"/>
    <s v="3"/>
    <n v="0"/>
    <n v="3"/>
    <n v="5"/>
    <n v="0"/>
    <n v="0"/>
    <n v="1"/>
    <x v="0"/>
    <x v="0"/>
    <n v="-600"/>
    <s v="عامل بناء"/>
    <m/>
    <s v="Primary health care facility Hospital"/>
    <b v="1"/>
    <b v="1"/>
    <m/>
    <m/>
    <m/>
    <m/>
    <m/>
    <m/>
    <n v="7"/>
    <x v="4"/>
    <m/>
    <x v="0"/>
    <s v="طب اطفال"/>
    <s v="Inaccessible due to cost"/>
    <m/>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
    <b v="1"/>
    <m/>
    <m/>
    <m/>
    <m/>
    <m/>
    <m/>
    <x v="0"/>
    <m/>
    <x v="0"/>
    <s v="High food prices/no money to buy"/>
    <b v="1"/>
    <m/>
    <m/>
    <m/>
    <m/>
    <m/>
    <x v="2"/>
    <x v="0"/>
    <x v="1"/>
    <m/>
    <m/>
    <s v="1"/>
    <s v="1"/>
    <x v="0"/>
    <x v="2"/>
    <x v="0"/>
    <x v="1"/>
    <x v="1"/>
    <m/>
    <m/>
    <m/>
    <m/>
    <m/>
    <m/>
    <m/>
    <m/>
    <m/>
    <x v="1"/>
    <x v="0"/>
    <s v="Sadness Econimic"/>
    <m/>
    <m/>
    <b v="1"/>
    <m/>
    <b v="1"/>
    <m/>
    <m/>
    <m/>
    <m/>
    <m/>
    <m/>
    <m/>
    <m/>
    <m/>
    <m/>
    <m/>
    <m/>
    <m/>
    <s v="Adult Men"/>
    <m/>
    <b v="1"/>
    <m/>
    <m/>
    <s v="لأني مسؤولية البيت والأطفال تقع على عاتقه"/>
    <s v="Prayer"/>
    <m/>
    <m/>
    <m/>
    <b v="1"/>
    <m/>
    <m/>
    <m/>
    <m/>
    <m/>
    <m/>
    <m/>
    <s v="Accessibility"/>
    <m/>
    <m/>
    <b v="1"/>
    <m/>
    <m/>
    <m/>
    <m/>
    <m/>
    <m/>
    <x v="2"/>
    <m/>
    <s v="Educational services"/>
    <m/>
    <b v="1"/>
    <m/>
    <m/>
    <m/>
    <m/>
    <m/>
    <m/>
    <x v="5"/>
    <s v="Educational services"/>
    <m/>
    <b v="1"/>
    <m/>
    <m/>
    <m/>
    <m/>
    <m/>
    <m/>
    <s v="due to cultural factors / Father or husband does not allow them"/>
    <x v="1"/>
    <m/>
    <s v="Kidnapping Physical abuse Other"/>
    <b v="1"/>
    <m/>
    <m/>
    <m/>
    <m/>
    <m/>
    <m/>
    <b v="1"/>
    <m/>
    <m/>
    <m/>
    <m/>
    <m/>
    <m/>
    <b v="1"/>
    <m/>
    <m/>
    <s v="من عدوى انتقال الامراض"/>
    <m/>
    <s v="Parents"/>
    <m/>
    <m/>
    <m/>
    <m/>
    <b v="1"/>
    <m/>
    <m/>
    <m/>
    <m/>
    <m/>
    <m/>
    <m/>
    <m/>
    <m/>
    <s v="Awareness / educational activities / psychosocial support Sport activity Hand crafts Painting / re-creational activity Quraan Entertainement activities"/>
    <b v="1"/>
    <b v="1"/>
    <b v="1"/>
    <b v="1"/>
    <b v="1"/>
    <b v="1"/>
    <m/>
    <m/>
    <m/>
    <s v="Children separated from their parents Orphans living in the community Children who have been associated with fighting forces"/>
    <b v="1"/>
    <m/>
    <b v="1"/>
    <m/>
    <b v="1"/>
    <m/>
    <m/>
    <x v="1"/>
    <x v="0"/>
    <x v="7"/>
    <m/>
    <b v="1"/>
    <b v="1"/>
    <m/>
    <m/>
    <m/>
    <m/>
    <m/>
    <m/>
    <m/>
    <x v="1"/>
    <m/>
    <m/>
    <x v="0"/>
    <m/>
    <m/>
    <x v="2"/>
    <m/>
    <s v="uuid:6eef978c-7206-4b01-98cf-b3f63e4c103d"/>
    <n v="73155714"/>
    <s v="6eef978c-7206-4b01-98cf-b3f63e4c103d"/>
    <d v="2021-01-21T12:52:11"/>
    <n v="160"/>
    <m/>
    <n v="-1"/>
    <m/>
    <m/>
    <s v="202101191358"/>
    <n v="2213"/>
    <s v="nsenumerator"/>
    <n v="569832"/>
  </r>
  <r>
    <s v="2021-01-21T10:42:55.764+03:00"/>
    <s v="2021-01-21T11:06:59.727+03:00"/>
    <m/>
    <s v="محمد العثمان "/>
    <s v="MRFS"/>
    <m/>
    <d v="2021-01-21T00:00:00"/>
    <x v="5"/>
    <x v="0"/>
    <x v="0"/>
    <n v="50"/>
    <x v="0"/>
    <x v="1"/>
    <x v="0"/>
    <x v="0"/>
    <x v="72"/>
    <x v="0"/>
    <x v="0"/>
    <x v="0"/>
    <n v="1"/>
    <n v="3"/>
    <n v="0"/>
    <s v="3"/>
    <n v="0"/>
    <s v="4"/>
    <n v="0"/>
    <n v="4"/>
    <n v="6"/>
    <n v="0"/>
    <n v="0"/>
    <n v="2"/>
    <x v="3"/>
    <x v="26"/>
    <n v="-350"/>
    <s v="مساعدات انسانية "/>
    <m/>
    <s v="Hospital Primary health care facility Emergency services-ambulance"/>
    <b v="1"/>
    <b v="1"/>
    <m/>
    <b v="1"/>
    <m/>
    <m/>
    <m/>
    <m/>
    <n v="30"/>
    <x v="0"/>
    <m/>
    <x v="0"/>
    <s v="Do not know"/>
    <s v="Some types of medicines are not available in the market Inaccessible due to cost Expired medicine"/>
    <b v="1"/>
    <m/>
    <m/>
    <b v="1"/>
    <m/>
    <m/>
    <b v="1"/>
    <m/>
    <m/>
    <m/>
    <m/>
    <x v="0"/>
    <x v="0"/>
    <s v="الوقاية من كورونا- الوقاية من اللشمانيا- النظافة وغسل اليدين"/>
    <x v="0"/>
    <m/>
    <x v="2"/>
    <x v="2"/>
    <s v="Self-treated at home or brought medicine from pharmacy"/>
    <x v="0"/>
    <x v="0"/>
    <m/>
    <m/>
    <m/>
    <m/>
    <m/>
    <m/>
    <m/>
    <m/>
    <m/>
    <m/>
    <m/>
    <s v="Non communicable diseases (NCD) drugs (chronic, cardiac, diabetes, hyper-tension, asthma) Reproductive health medicines"/>
    <b v="1"/>
    <m/>
    <b v="1"/>
    <m/>
    <m/>
    <m/>
    <m/>
    <m/>
    <x v="0"/>
    <m/>
    <m/>
    <m/>
    <m/>
    <m/>
    <m/>
    <m/>
    <m/>
    <m/>
    <s v="At home with skilled birth attendant"/>
    <m/>
    <b v="1"/>
    <m/>
    <m/>
    <m/>
    <m/>
    <m/>
    <m/>
    <m/>
    <m/>
    <s v="Not aware of services"/>
    <x v="0"/>
    <m/>
    <m/>
    <m/>
    <m/>
    <m/>
    <m/>
    <m/>
    <m/>
    <m/>
    <m/>
    <m/>
    <x v="4"/>
    <x v="2"/>
    <x v="1"/>
    <m/>
    <s v="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
    <b v="1"/>
    <m/>
    <b v="1"/>
    <b v="1"/>
    <m/>
    <m/>
    <m/>
    <m/>
    <b v="1"/>
    <m/>
    <b v="1"/>
    <x v="5"/>
    <x v="2"/>
    <s v="Cereals or tubers (maize, porridge, rice, pasta, bread, rice, bulger, frikeh, kaak, pasta, indomy (noodles), manakish, thick grain-based porridge, potatoes, etc) Vegetables (including leafy vegetables) Milk and Milk Products (milk, yoghurt, cheese, etc) Sugar, Honey, sugar products"/>
    <b v="1"/>
    <m/>
    <b v="1"/>
    <m/>
    <m/>
    <m/>
    <b v="1"/>
    <m/>
    <b v="1"/>
    <m/>
    <m/>
    <n v="4"/>
    <x v="0"/>
    <x v="0"/>
    <m/>
    <s v="High food prices/no money to buy"/>
    <m/>
    <b v="1"/>
    <m/>
    <m/>
    <m/>
    <m/>
    <m/>
    <m/>
    <x v="0"/>
    <m/>
    <x v="0"/>
    <s v="High food prices/no money to buy"/>
    <b v="1"/>
    <m/>
    <m/>
    <m/>
    <m/>
    <m/>
    <x v="2"/>
    <x v="0"/>
    <x v="2"/>
    <s v="فاعل خير "/>
    <n v="1"/>
    <s v="3"/>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1bb08ee-0747-4fc9-b762-6fa374f084b4"/>
    <n v="73155764"/>
    <s v="41bb08ee-0747-4fc9-b762-6fa374f084b4"/>
    <d v="2021-01-21T12:53:43"/>
    <n v="161"/>
    <m/>
    <n v="-1"/>
    <m/>
    <m/>
    <s v="202101191358"/>
    <n v="1444"/>
    <s v="nsenumerator"/>
    <n v="569832"/>
  </r>
  <r>
    <s v="2021-01-21T11:27:27.873+03:00"/>
    <s v="2021-01-21T11:59:32.453+03:00"/>
    <m/>
    <s v="محمد "/>
    <s v="MRFS"/>
    <m/>
    <d v="2021-01-21T00:00:00"/>
    <x v="5"/>
    <x v="0"/>
    <x v="0"/>
    <n v="42"/>
    <x v="0"/>
    <x v="1"/>
    <x v="0"/>
    <x v="0"/>
    <x v="73"/>
    <x v="0"/>
    <x v="2"/>
    <x v="0"/>
    <n v="0"/>
    <n v="1"/>
    <n v="2"/>
    <s v="3"/>
    <n v="2"/>
    <s v="5"/>
    <n v="1"/>
    <n v="6"/>
    <n v="8"/>
    <n v="0"/>
    <n v="0"/>
    <n v="0"/>
    <x v="8"/>
    <x v="31"/>
    <n v="-200"/>
    <s v="بيع غنم كل شهر "/>
    <m/>
    <s v="Hospital Emergency services-ambulance Primary health care facility"/>
    <b v="1"/>
    <b v="1"/>
    <m/>
    <b v="1"/>
    <m/>
    <m/>
    <m/>
    <m/>
    <n v="15"/>
    <x v="4"/>
    <m/>
    <x v="0"/>
    <s v="Do not know"/>
    <s v="Some types of medicines are not available in the market Inaccessible due to cost"/>
    <b v="1"/>
    <m/>
    <m/>
    <b v="1"/>
    <m/>
    <m/>
    <m/>
    <m/>
    <m/>
    <m/>
    <m/>
    <x v="0"/>
    <x v="0"/>
    <s v="لقد اعطونا كل شيء يتعلق بالمرض "/>
    <x v="0"/>
    <m/>
    <x v="2"/>
    <x v="1"/>
    <m/>
    <x v="1"/>
    <x v="1"/>
    <s v="Some types of medicines are not available in the market"/>
    <b v="1"/>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x v="4"/>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1"/>
    <s v="1"/>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3fe45d5-5be9-4065-8ad7-2cc3f4a44f1c"/>
    <n v="73155765"/>
    <s v="03fe45d5-5be9-4065-8ad7-2cc3f4a44f1c"/>
    <d v="2021-01-21T12:53:44"/>
    <n v="162"/>
    <m/>
    <n v="-1"/>
    <m/>
    <m/>
    <s v="202101191358"/>
    <n v="1925"/>
    <s v="nsenumerator"/>
    <n v="569832"/>
  </r>
  <r>
    <s v="2021-01-21T12:10:25.732+03:00"/>
    <s v="2021-01-21T12:36:54.230+03:00"/>
    <m/>
    <s v="محمد العثمان "/>
    <s v="MRFS"/>
    <m/>
    <d v="2021-01-21T00:00:00"/>
    <x v="5"/>
    <x v="0"/>
    <x v="0"/>
    <n v="50"/>
    <x v="0"/>
    <x v="1"/>
    <x v="0"/>
    <x v="1"/>
    <x v="1"/>
    <x v="2"/>
    <x v="0"/>
    <x v="0"/>
    <n v="0"/>
    <n v="0"/>
    <n v="0"/>
    <s v="0"/>
    <n v="0"/>
    <s v="0"/>
    <n v="0"/>
    <n v="0"/>
    <n v="5"/>
    <n v="0"/>
    <m/>
    <n v="1"/>
    <x v="6"/>
    <x v="6"/>
    <n v="-100"/>
    <s v="ضمان زيتون بشكل سنوي"/>
    <m/>
    <s v="Hospital Emergency services-ambulance Primary health care facility"/>
    <b v="1"/>
    <b v="1"/>
    <m/>
    <b v="1"/>
    <m/>
    <m/>
    <m/>
    <m/>
    <n v="5"/>
    <x v="0"/>
    <m/>
    <x v="0"/>
    <s v="Do not know"/>
    <s v="There are no significant difficulties"/>
    <m/>
    <m/>
    <m/>
    <m/>
    <m/>
    <m/>
    <m/>
    <m/>
    <m/>
    <b v="1"/>
    <m/>
    <x v="0"/>
    <x v="2"/>
    <m/>
    <x v="0"/>
    <m/>
    <x v="2"/>
    <x v="1"/>
    <m/>
    <x v="1"/>
    <x v="2"/>
    <m/>
    <m/>
    <m/>
    <m/>
    <m/>
    <m/>
    <m/>
    <m/>
    <m/>
    <m/>
    <m/>
    <s v="Drugs are mostly available"/>
    <m/>
    <m/>
    <m/>
    <m/>
    <m/>
    <m/>
    <b v="1"/>
    <m/>
    <x v="0"/>
    <m/>
    <m/>
    <m/>
    <m/>
    <m/>
    <m/>
    <m/>
    <m/>
    <m/>
    <s v="Hospital for surgery/ C-section"/>
    <m/>
    <m/>
    <m/>
    <m/>
    <m/>
    <m/>
    <b v="1"/>
    <m/>
    <m/>
    <m/>
    <m/>
    <x v="1"/>
    <m/>
    <m/>
    <m/>
    <m/>
    <m/>
    <m/>
    <m/>
    <m/>
    <m/>
    <m/>
    <m/>
    <x v="3"/>
    <x v="2"/>
    <x v="1"/>
    <m/>
    <m/>
    <m/>
    <m/>
    <m/>
    <m/>
    <m/>
    <m/>
    <m/>
    <m/>
    <m/>
    <m/>
    <m/>
    <x v="1"/>
    <x v="1"/>
    <m/>
    <m/>
    <m/>
    <m/>
    <m/>
    <m/>
    <m/>
    <m/>
    <m/>
    <m/>
    <m/>
    <m/>
    <m/>
    <x v="1"/>
    <x v="2"/>
    <s v="To avoid illness"/>
    <s v="No barriers, satisfied with food available"/>
    <b v="1"/>
    <m/>
    <m/>
    <m/>
    <m/>
    <m/>
    <m/>
    <m/>
    <x v="0"/>
    <m/>
    <x v="3"/>
    <m/>
    <m/>
    <m/>
    <m/>
    <m/>
    <m/>
    <m/>
    <x v="1"/>
    <x v="1"/>
    <x v="1"/>
    <m/>
    <m/>
    <s v="0"/>
    <s v="0"/>
    <x v="2"/>
    <x v="1"/>
    <x v="1"/>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b4a8d3c-b0e0-407d-ad97-a948215bdcc2"/>
    <n v="73155766"/>
    <s v="ab4a8d3c-b0e0-407d-ad97-a948215bdcc2"/>
    <d v="2021-01-21T12:53:45"/>
    <n v="163"/>
    <m/>
    <n v="-1"/>
    <m/>
    <m/>
    <s v="202101191358"/>
    <n v="1589"/>
    <s v="nsenumerator"/>
    <n v="569832"/>
  </r>
  <r>
    <s v="2021-01-21T12:40:19.051+03:00"/>
    <s v="2021-01-21T13:09:13.203+03:00"/>
    <m/>
    <s v="محمد العثمان "/>
    <s v="MRFS"/>
    <m/>
    <d v="2021-01-21T00:00:00"/>
    <x v="5"/>
    <x v="0"/>
    <x v="0"/>
    <n v="40"/>
    <x v="0"/>
    <x v="1"/>
    <x v="0"/>
    <x v="0"/>
    <x v="3"/>
    <x v="0"/>
    <x v="2"/>
    <x v="0"/>
    <n v="1"/>
    <n v="0"/>
    <n v="1"/>
    <s v="1"/>
    <n v="1"/>
    <s v="3"/>
    <n v="1"/>
    <n v="4"/>
    <n v="6"/>
    <n v="0"/>
    <n v="1"/>
    <n v="1"/>
    <x v="0"/>
    <x v="3"/>
    <n v="-500"/>
    <s v="عامل في سوق الخضرة "/>
    <m/>
    <s v="Hospital Emergency services-ambulance"/>
    <b v="1"/>
    <m/>
    <m/>
    <b v="1"/>
    <m/>
    <m/>
    <m/>
    <m/>
    <n v="20"/>
    <x v="4"/>
    <m/>
    <x v="0"/>
    <s v="Do not know"/>
    <s v="There are no significant difficulties"/>
    <m/>
    <m/>
    <m/>
    <m/>
    <m/>
    <m/>
    <m/>
    <m/>
    <m/>
    <b v="1"/>
    <m/>
    <x v="2"/>
    <x v="1"/>
    <m/>
    <x v="1"/>
    <m/>
    <x v="0"/>
    <x v="0"/>
    <m/>
    <x v="0"/>
    <x v="0"/>
    <m/>
    <m/>
    <m/>
    <m/>
    <m/>
    <m/>
    <m/>
    <m/>
    <m/>
    <m/>
    <m/>
    <s v="Drugs are mostly available"/>
    <m/>
    <m/>
    <m/>
    <m/>
    <m/>
    <m/>
    <b v="1"/>
    <m/>
    <x v="0"/>
    <m/>
    <m/>
    <m/>
    <m/>
    <m/>
    <m/>
    <m/>
    <m/>
    <m/>
    <s v="Hospital for surgery/ C-section"/>
    <m/>
    <m/>
    <m/>
    <m/>
    <m/>
    <m/>
    <b v="1"/>
    <m/>
    <m/>
    <m/>
    <m/>
    <x v="0"/>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0"/>
    <m/>
    <m/>
    <s v="0"/>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0addee8-7ae9-4761-9f02-f3f183f5cc52"/>
    <n v="73155767"/>
    <s v="40addee8-7ae9-4761-9f02-f3f183f5cc52"/>
    <d v="2021-01-21T12:53:46"/>
    <n v="164"/>
    <m/>
    <n v="-1"/>
    <m/>
    <m/>
    <s v="202101191358"/>
    <n v="1734"/>
    <s v="nsenumerator"/>
    <n v="569832"/>
  </r>
  <r>
    <s v="2021-01-21T13:35:59.528+03:00"/>
    <s v="2021-01-21T14:03:07.140+03:00"/>
    <m/>
    <s v="محمد العثمان "/>
    <s v="MRFS"/>
    <m/>
    <d v="2021-01-21T00:00:00"/>
    <x v="5"/>
    <x v="0"/>
    <x v="0"/>
    <n v="43"/>
    <x v="0"/>
    <x v="1"/>
    <x v="0"/>
    <x v="1"/>
    <x v="1"/>
    <x v="2"/>
    <x v="0"/>
    <x v="0"/>
    <n v="0"/>
    <n v="0"/>
    <n v="0"/>
    <s v="0"/>
    <n v="3"/>
    <s v="3"/>
    <n v="3"/>
    <n v="6"/>
    <n v="8"/>
    <n v="0"/>
    <n v="0"/>
    <n v="1"/>
    <x v="7"/>
    <x v="32"/>
    <n v="-50"/>
    <s v="صاحب مشتل زراعة  "/>
    <m/>
    <s v="Hospital Emergency services-ambulance Primary health care facility"/>
    <b v="1"/>
    <b v="1"/>
    <m/>
    <b v="1"/>
    <m/>
    <m/>
    <m/>
    <m/>
    <n v="8"/>
    <x v="0"/>
    <m/>
    <x v="0"/>
    <s v="Do not know"/>
    <s v="Some types of medicines are not available in the market Expired medicine"/>
    <b v="1"/>
    <m/>
    <m/>
    <m/>
    <m/>
    <m/>
    <b v="1"/>
    <m/>
    <m/>
    <m/>
    <m/>
    <x v="2"/>
    <x v="1"/>
    <m/>
    <x v="1"/>
    <m/>
    <x v="0"/>
    <x v="0"/>
    <s v="Did not identify the diseas"/>
    <x v="0"/>
    <x v="0"/>
    <m/>
    <m/>
    <m/>
    <m/>
    <m/>
    <m/>
    <m/>
    <m/>
    <m/>
    <m/>
    <m/>
    <s v="Drugs are mostly available"/>
    <m/>
    <m/>
    <m/>
    <m/>
    <m/>
    <m/>
    <b v="1"/>
    <m/>
    <x v="0"/>
    <m/>
    <m/>
    <m/>
    <m/>
    <m/>
    <m/>
    <m/>
    <m/>
    <m/>
    <s v="Hospital for normal delivery Hospital for surgery/ C-section"/>
    <m/>
    <m/>
    <m/>
    <m/>
    <m/>
    <b v="1"/>
    <b v="1"/>
    <m/>
    <m/>
    <m/>
    <m/>
    <x v="1"/>
    <m/>
    <m/>
    <m/>
    <m/>
    <m/>
    <m/>
    <m/>
    <m/>
    <m/>
    <m/>
    <m/>
    <x v="4"/>
    <x v="1"/>
    <x v="0"/>
    <m/>
    <m/>
    <m/>
    <m/>
    <m/>
    <m/>
    <m/>
    <m/>
    <m/>
    <m/>
    <m/>
    <m/>
    <m/>
    <x v="1"/>
    <x v="1"/>
    <m/>
    <m/>
    <m/>
    <m/>
    <m/>
    <m/>
    <m/>
    <m/>
    <m/>
    <m/>
    <m/>
    <m/>
    <m/>
    <x v="1"/>
    <x v="0"/>
    <m/>
    <s v="High food prices/no money to buy"/>
    <m/>
    <b v="1"/>
    <m/>
    <m/>
    <m/>
    <m/>
    <m/>
    <m/>
    <x v="0"/>
    <m/>
    <x v="0"/>
    <s v="High food prices/no money to buy"/>
    <b v="1"/>
    <m/>
    <m/>
    <m/>
    <m/>
    <m/>
    <x v="1"/>
    <x v="1"/>
    <x v="1"/>
    <m/>
    <m/>
    <s v="0"/>
    <s v="0"/>
    <x v="2"/>
    <x v="1"/>
    <x v="1"/>
    <x v="0"/>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06ea8f6-8d2e-40a2-9cba-6561546e9ca7"/>
    <n v="73155768"/>
    <s v="006ea8f6-8d2e-40a2-9cba-6561546e9ca7"/>
    <d v="2021-01-21T12:53:46"/>
    <n v="165"/>
    <m/>
    <n v="-1"/>
    <m/>
    <m/>
    <s v="202101191358"/>
    <n v="1628"/>
    <s v="nsenumerator"/>
    <n v="569832"/>
  </r>
  <r>
    <s v="2021-01-21T09:44:47.585+03:00"/>
    <s v="2021-01-21T10:22:50.466+03:00"/>
    <m/>
    <s v="وردة الغزول"/>
    <s v="MRFS"/>
    <m/>
    <d v="2021-01-21T00:00:00"/>
    <x v="5"/>
    <x v="0"/>
    <x v="0"/>
    <n v="30"/>
    <x v="1"/>
    <x v="0"/>
    <x v="0"/>
    <x v="0"/>
    <x v="29"/>
    <x v="0"/>
    <x v="0"/>
    <x v="0"/>
    <n v="0"/>
    <n v="1"/>
    <n v="1"/>
    <s v="2"/>
    <n v="2"/>
    <s v="4"/>
    <n v="0"/>
    <n v="4"/>
    <n v="6"/>
    <n v="0"/>
    <n v="0"/>
    <n v="0"/>
    <x v="8"/>
    <x v="18"/>
    <n v="-600"/>
    <s v="مساعدات "/>
    <m/>
    <s v="Primary health care facility Hospital"/>
    <b v="1"/>
    <b v="1"/>
    <m/>
    <m/>
    <m/>
    <m/>
    <m/>
    <m/>
    <n v="30"/>
    <x v="0"/>
    <m/>
    <x v="0"/>
    <s v="Do not know"/>
    <s v="Inaccessible due to cost Inaccessible due to transport or other logistical reason Not available in the market at all"/>
    <m/>
    <m/>
    <b v="1"/>
    <b v="1"/>
    <m/>
    <b v="1"/>
    <m/>
    <m/>
    <m/>
    <m/>
    <m/>
    <x v="0"/>
    <x v="0"/>
    <s v="كيفية ارضاع الطفل _كيفية تنظيم الأسرة"/>
    <x v="0"/>
    <m/>
    <x v="2"/>
    <x v="1"/>
    <m/>
    <x v="1"/>
    <x v="2"/>
    <m/>
    <m/>
    <m/>
    <m/>
    <m/>
    <m/>
    <m/>
    <m/>
    <m/>
    <m/>
    <m/>
    <s v="Non communicable diseases (NCD) drugs (chronic, cardiac, diabetes, hyper-tension, asthma) Pediatric medicine"/>
    <b v="1"/>
    <b v="1"/>
    <m/>
    <m/>
    <m/>
    <m/>
    <m/>
    <m/>
    <x v="0"/>
    <m/>
    <m/>
    <m/>
    <m/>
    <m/>
    <m/>
    <m/>
    <m/>
    <m/>
    <s v="Hospital for normal delivery Hospital for surgery/ C-section"/>
    <m/>
    <m/>
    <m/>
    <m/>
    <m/>
    <b v="1"/>
    <b v="1"/>
    <m/>
    <m/>
    <m/>
    <m/>
    <x v="1"/>
    <m/>
    <m/>
    <m/>
    <m/>
    <m/>
    <m/>
    <m/>
    <m/>
    <m/>
    <m/>
    <m/>
    <x v="0"/>
    <x v="0"/>
    <x v="0"/>
    <m/>
    <s v="Oil/Fat (oils, fats, butter, ghee etc) Condiments (spices, tea, coffee, sauces etc) or other miscellaneous food Milk and Milk Products (milk, yoghurt, cheese, etc)"/>
    <m/>
    <m/>
    <m/>
    <m/>
    <m/>
    <m/>
    <b v="1"/>
    <m/>
    <m/>
    <b v="1"/>
    <b v="1"/>
    <x v="4"/>
    <x v="0"/>
    <s v="Milk and Milk Products (milk, yoghurt, cheese, etc) Oil/Fat (oils, fats, butter, ghee etc) Condiments (spices, tea, coffee, sauces etc) or other miscellaneous food"/>
    <m/>
    <m/>
    <m/>
    <m/>
    <m/>
    <m/>
    <b v="1"/>
    <m/>
    <m/>
    <b v="1"/>
    <b v="1"/>
    <n v="3"/>
    <x v="2"/>
    <x v="0"/>
    <m/>
    <s v="High food prices/no money to buy"/>
    <m/>
    <b v="1"/>
    <m/>
    <m/>
    <m/>
    <m/>
    <m/>
    <m/>
    <x v="0"/>
    <m/>
    <x v="0"/>
    <s v="High food prices/no money to buy"/>
    <b v="1"/>
    <m/>
    <m/>
    <m/>
    <m/>
    <m/>
    <x v="4"/>
    <x v="0"/>
    <x v="1"/>
    <m/>
    <m/>
    <s v="1"/>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9db1c9b-f6eb-4efb-b899-0a23e9dd5a4b"/>
    <n v="73155833"/>
    <s v="c9db1c9b-f6eb-4efb-b899-0a23e9dd5a4b"/>
    <d v="2021-01-21T12:56:01"/>
    <n v="166"/>
    <m/>
    <n v="-1"/>
    <m/>
    <m/>
    <s v="202101191358"/>
    <n v="2283"/>
    <s v="nsenumerator"/>
    <n v="569832"/>
  </r>
  <r>
    <s v="2021-01-21T10:34:53.438+03:00"/>
    <s v="2021-01-21T11:05:22.247+03:00"/>
    <m/>
    <s v="وردة الغزول"/>
    <s v="MRFS"/>
    <m/>
    <d v="2021-01-21T00:00:00"/>
    <x v="5"/>
    <x v="0"/>
    <x v="0"/>
    <n v="23"/>
    <x v="1"/>
    <x v="0"/>
    <x v="0"/>
    <x v="0"/>
    <x v="74"/>
    <x v="0"/>
    <x v="1"/>
    <x v="1"/>
    <m/>
    <m/>
    <m/>
    <m/>
    <m/>
    <m/>
    <m/>
    <m/>
    <n v="4"/>
    <n v="2"/>
    <m/>
    <n v="1"/>
    <x v="7"/>
    <x v="6"/>
    <n v="-300"/>
    <s v="عامل"/>
    <m/>
    <s v="Hospital"/>
    <b v="1"/>
    <m/>
    <m/>
    <m/>
    <m/>
    <m/>
    <m/>
    <m/>
    <n v="30"/>
    <x v="4"/>
    <m/>
    <x v="0"/>
    <s v="Do not know"/>
    <s v="Inaccessible due to cost"/>
    <m/>
    <m/>
    <m/>
    <b v="1"/>
    <m/>
    <m/>
    <m/>
    <m/>
    <m/>
    <m/>
    <m/>
    <x v="0"/>
    <x v="3"/>
    <m/>
    <x v="0"/>
    <m/>
    <x v="2"/>
    <x v="1"/>
    <m/>
    <x v="1"/>
    <x v="2"/>
    <m/>
    <m/>
    <m/>
    <m/>
    <m/>
    <m/>
    <m/>
    <m/>
    <m/>
    <m/>
    <m/>
    <s v="Reproductive health medicines"/>
    <m/>
    <m/>
    <b v="1"/>
    <m/>
    <m/>
    <m/>
    <m/>
    <m/>
    <x v="2"/>
    <s v="Transportation issues Security issues"/>
    <b v="1"/>
    <m/>
    <m/>
    <b v="1"/>
    <m/>
    <m/>
    <m/>
    <m/>
    <s v="At home alone Hospital for normal delivery At private primary health care centre/hospital"/>
    <b v="1"/>
    <m/>
    <m/>
    <m/>
    <b v="1"/>
    <b v="1"/>
    <m/>
    <m/>
    <m/>
    <m/>
    <s v="Sudden delivery"/>
    <x v="1"/>
    <m/>
    <m/>
    <m/>
    <m/>
    <m/>
    <m/>
    <m/>
    <m/>
    <m/>
    <m/>
    <m/>
    <x v="3"/>
    <x v="2"/>
    <x v="3"/>
    <m/>
    <s v="Oil/Fat (oils, fats, butter, ghee etc) Cereals or tubers (maize, porridge, rice, pasta, bread, rice, bulger, frikeh, kaak, pasta, indomy (noodles), manakish, thick grain-based porridge, potatoes, etc)"/>
    <b v="1"/>
    <m/>
    <m/>
    <m/>
    <m/>
    <m/>
    <m/>
    <m/>
    <m/>
    <b v="1"/>
    <m/>
    <x v="3"/>
    <x v="0"/>
    <m/>
    <m/>
    <m/>
    <m/>
    <m/>
    <m/>
    <m/>
    <m/>
    <m/>
    <m/>
    <m/>
    <m/>
    <m/>
    <x v="1"/>
    <x v="0"/>
    <m/>
    <s v="High food prices/no money to buy"/>
    <m/>
    <b v="1"/>
    <m/>
    <m/>
    <m/>
    <m/>
    <m/>
    <m/>
    <x v="0"/>
    <m/>
    <x v="0"/>
    <s v="High food prices/no money to buy"/>
    <b v="1"/>
    <m/>
    <m/>
    <m/>
    <m/>
    <m/>
    <x v="1"/>
    <x v="1"/>
    <x v="1"/>
    <m/>
    <m/>
    <m/>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42dfd97-955c-4b99-b924-f8ab2ca6ee91"/>
    <n v="73155835"/>
    <s v="042dfd97-955c-4b99-b924-f8ab2ca6ee91"/>
    <d v="2021-01-21T12:56:02"/>
    <n v="167"/>
    <m/>
    <n v="-1"/>
    <m/>
    <m/>
    <s v="202101191358"/>
    <n v="1829"/>
    <s v="nsenumerator"/>
    <n v="569832"/>
  </r>
  <r>
    <s v="2021-01-21T11:16:03.416+03:00"/>
    <s v="2021-01-21T11:40:16.446+03:00"/>
    <m/>
    <s v="وردة الغزول"/>
    <s v="MRFS"/>
    <m/>
    <d v="2021-01-21T00:00:00"/>
    <x v="5"/>
    <x v="0"/>
    <x v="0"/>
    <n v="30"/>
    <x v="1"/>
    <x v="0"/>
    <x v="4"/>
    <x v="0"/>
    <x v="75"/>
    <x v="2"/>
    <x v="2"/>
    <x v="0"/>
    <n v="0"/>
    <n v="0"/>
    <n v="3"/>
    <s v="3"/>
    <n v="5"/>
    <s v="8"/>
    <n v="1"/>
    <n v="9"/>
    <n v="14"/>
    <n v="0"/>
    <n v="0"/>
    <n v="3"/>
    <x v="0"/>
    <x v="6"/>
    <n v="-700"/>
    <s v="مساعدات وإحسان"/>
    <m/>
    <s v="Primary health care facility"/>
    <m/>
    <b v="1"/>
    <m/>
    <m/>
    <m/>
    <m/>
    <m/>
    <m/>
    <n v="10"/>
    <x v="0"/>
    <m/>
    <x v="0"/>
    <s v="Do not know"/>
    <s v="Most types of medicines are not available in the market Inaccessible due to cost"/>
    <m/>
    <b v="1"/>
    <m/>
    <b v="1"/>
    <m/>
    <m/>
    <m/>
    <m/>
    <m/>
    <m/>
    <m/>
    <x v="2"/>
    <x v="1"/>
    <m/>
    <x v="1"/>
    <m/>
    <x v="2"/>
    <x v="1"/>
    <m/>
    <x v="1"/>
    <x v="2"/>
    <m/>
    <m/>
    <m/>
    <m/>
    <m/>
    <m/>
    <m/>
    <m/>
    <m/>
    <m/>
    <m/>
    <s v="I don't know"/>
    <m/>
    <m/>
    <m/>
    <m/>
    <m/>
    <b v="1"/>
    <m/>
    <m/>
    <x v="3"/>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Oil/Fat (oils, fats, butter, ghee etc)"/>
    <b v="1"/>
    <m/>
    <b v="1"/>
    <m/>
    <m/>
    <m/>
    <m/>
    <m/>
    <m/>
    <b v="1"/>
    <m/>
    <n v="3"/>
    <x v="2"/>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3654a51-8fa5-46dc-b725-19f5a771e2bb"/>
    <n v="73155836"/>
    <s v="93654a51-8fa5-46dc-b725-19f5a771e2bb"/>
    <d v="2021-01-21T12:56:03"/>
    <n v="168"/>
    <m/>
    <n v="-1"/>
    <m/>
    <m/>
    <s v="202101191358"/>
    <n v="1453"/>
    <s v="nsenumerator"/>
    <n v="569832"/>
  </r>
  <r>
    <s v="2021-01-21T11:55:37.331+03:00"/>
    <s v="2021-01-21T12:21:13.058+03:00"/>
    <m/>
    <s v="وردة الغزول"/>
    <s v="MRFS"/>
    <m/>
    <d v="2021-01-21T00:00:00"/>
    <x v="5"/>
    <x v="0"/>
    <x v="0"/>
    <n v="23"/>
    <x v="1"/>
    <x v="0"/>
    <x v="0"/>
    <x v="1"/>
    <x v="1"/>
    <x v="2"/>
    <x v="0"/>
    <x v="1"/>
    <m/>
    <m/>
    <m/>
    <m/>
    <m/>
    <m/>
    <m/>
    <m/>
    <n v="1"/>
    <n v="0"/>
    <m/>
    <n v="1"/>
    <x v="4"/>
    <x v="6"/>
    <n v="-500"/>
    <s v="نجار"/>
    <m/>
    <s v="Hospital Emergency services-ambulance"/>
    <b v="1"/>
    <m/>
    <m/>
    <b v="1"/>
    <m/>
    <m/>
    <m/>
    <m/>
    <n v="2"/>
    <x v="0"/>
    <m/>
    <x v="0"/>
    <s v="Do not know"/>
    <s v="Most types of medicines are not available in the market Inaccessible due to cost"/>
    <m/>
    <b v="1"/>
    <m/>
    <b v="1"/>
    <m/>
    <m/>
    <m/>
    <m/>
    <m/>
    <m/>
    <m/>
    <x v="2"/>
    <x v="1"/>
    <m/>
    <x v="1"/>
    <m/>
    <x v="0"/>
    <x v="0"/>
    <m/>
    <x v="0"/>
    <x v="0"/>
    <m/>
    <m/>
    <m/>
    <m/>
    <m/>
    <m/>
    <m/>
    <m/>
    <m/>
    <m/>
    <m/>
    <s v="Other"/>
    <m/>
    <m/>
    <m/>
    <m/>
    <b v="1"/>
    <m/>
    <m/>
    <s v="أدوية الأمراض الجلدية"/>
    <x v="2"/>
    <s v="Other"/>
    <m/>
    <m/>
    <m/>
    <m/>
    <m/>
    <b v="1"/>
    <m/>
    <s v="صعوبة الحجز بالمراكز"/>
    <s v="At private primary health care centre/hospital"/>
    <m/>
    <m/>
    <m/>
    <m/>
    <b v="1"/>
    <m/>
    <m/>
    <m/>
    <m/>
    <m/>
    <m/>
    <x v="1"/>
    <m/>
    <m/>
    <m/>
    <m/>
    <m/>
    <m/>
    <m/>
    <m/>
    <m/>
    <m/>
    <m/>
    <x v="5"/>
    <x v="0"/>
    <x v="0"/>
    <m/>
    <m/>
    <m/>
    <m/>
    <m/>
    <m/>
    <m/>
    <m/>
    <m/>
    <m/>
    <m/>
    <m/>
    <m/>
    <x v="1"/>
    <x v="1"/>
    <m/>
    <m/>
    <m/>
    <m/>
    <m/>
    <m/>
    <m/>
    <m/>
    <m/>
    <m/>
    <m/>
    <m/>
    <m/>
    <x v="1"/>
    <x v="2"/>
    <s v="To avoid illness"/>
    <s v="High food prices/no money to buy"/>
    <m/>
    <b v="1"/>
    <m/>
    <m/>
    <m/>
    <m/>
    <m/>
    <m/>
    <x v="0"/>
    <m/>
    <x v="0"/>
    <s v="High food prices/no money to buy"/>
    <b v="1"/>
    <m/>
    <m/>
    <m/>
    <m/>
    <m/>
    <x v="1"/>
    <x v="1"/>
    <x v="1"/>
    <m/>
    <m/>
    <m/>
    <s v="0"/>
    <x v="0"/>
    <x v="0"/>
    <x v="0"/>
    <x v="2"/>
    <x v="2"/>
    <s v="Do not know"/>
    <m/>
    <m/>
    <m/>
    <m/>
    <m/>
    <b v="1"/>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0cb12b6-e193-44bf-ae64-934da1d2e0b3"/>
    <n v="73155837"/>
    <s v="80cb12b6-e193-44bf-ae64-934da1d2e0b3"/>
    <d v="2021-01-21T12:56:03"/>
    <n v="169"/>
    <m/>
    <n v="-1"/>
    <m/>
    <m/>
    <s v="202101191358"/>
    <n v="1536"/>
    <s v="nsenumerator"/>
    <n v="569832"/>
  </r>
  <r>
    <s v="2021-01-21T09:42:18.950+03:00"/>
    <s v="2021-01-21T14:54:29.357+03:00"/>
    <s v="0"/>
    <s v="عبد العزيز بايرلي"/>
    <s v="MRFS"/>
    <m/>
    <d v="2021-01-21T00:00:00"/>
    <x v="8"/>
    <x v="2"/>
    <x v="0"/>
    <n v="43"/>
    <x v="0"/>
    <x v="0"/>
    <x v="0"/>
    <x v="0"/>
    <x v="76"/>
    <x v="2"/>
    <x v="2"/>
    <x v="0"/>
    <n v="0"/>
    <n v="0"/>
    <n v="1"/>
    <s v="1"/>
    <n v="3"/>
    <s v="4"/>
    <n v="4"/>
    <n v="8"/>
    <n v="14"/>
    <n v="0"/>
    <n v="0"/>
    <n v="2"/>
    <x v="6"/>
    <x v="6"/>
    <n v="-100"/>
    <s v="عمل بالحدادة"/>
    <m/>
    <s v="Primary health care facility"/>
    <m/>
    <b v="1"/>
    <m/>
    <m/>
    <m/>
    <m/>
    <m/>
    <m/>
    <n v="60"/>
    <x v="0"/>
    <m/>
    <x v="2"/>
    <s v="مركز علاج فيزيايي"/>
    <s v="Inaccessible due to cost"/>
    <m/>
    <m/>
    <m/>
    <b v="1"/>
    <m/>
    <m/>
    <m/>
    <m/>
    <m/>
    <m/>
    <m/>
    <x v="0"/>
    <x v="0"/>
    <s v="زيادة الوعي"/>
    <x v="0"/>
    <m/>
    <x v="2"/>
    <x v="1"/>
    <m/>
    <x v="1"/>
    <x v="2"/>
    <m/>
    <m/>
    <m/>
    <m/>
    <m/>
    <m/>
    <m/>
    <m/>
    <m/>
    <m/>
    <m/>
    <s v="Antibiotic Pediatric medicine"/>
    <m/>
    <b v="1"/>
    <m/>
    <b v="1"/>
    <m/>
    <m/>
    <m/>
    <m/>
    <x v="0"/>
    <m/>
    <m/>
    <m/>
    <m/>
    <m/>
    <m/>
    <m/>
    <m/>
    <m/>
    <s v="Hospital for normal delivery"/>
    <m/>
    <m/>
    <m/>
    <m/>
    <m/>
    <b v="1"/>
    <m/>
    <m/>
    <m/>
    <m/>
    <m/>
    <x v="1"/>
    <m/>
    <m/>
    <m/>
    <m/>
    <m/>
    <m/>
    <m/>
    <m/>
    <m/>
    <m/>
    <m/>
    <x v="4"/>
    <x v="2"/>
    <x v="3"/>
    <m/>
    <m/>
    <m/>
    <m/>
    <m/>
    <m/>
    <m/>
    <m/>
    <m/>
    <m/>
    <m/>
    <m/>
    <m/>
    <x v="1"/>
    <x v="1"/>
    <s v="Legumes and nuts e.g. hommos, fouls, beans, chick peas, lentils Vegetables (including leafy vegetables)"/>
    <m/>
    <b v="1"/>
    <b v="1"/>
    <m/>
    <m/>
    <m/>
    <m/>
    <m/>
    <m/>
    <m/>
    <m/>
    <n v="2"/>
    <x v="2"/>
    <x v="0"/>
    <m/>
    <s v="High food prices/no money to buy"/>
    <m/>
    <b v="1"/>
    <m/>
    <m/>
    <m/>
    <m/>
    <m/>
    <m/>
    <x v="0"/>
    <m/>
    <x v="0"/>
    <s v="High food prices/no money to buy"/>
    <b v="1"/>
    <m/>
    <m/>
    <m/>
    <m/>
    <m/>
    <x v="0"/>
    <x v="2"/>
    <x v="1"/>
    <m/>
    <m/>
    <s v="0"/>
    <s v="0"/>
    <x v="2"/>
    <x v="1"/>
    <x v="1"/>
    <x v="3"/>
    <x v="3"/>
    <m/>
    <m/>
    <m/>
    <m/>
    <m/>
    <m/>
    <m/>
    <m/>
    <m/>
    <x v="3"/>
    <x v="0"/>
    <s v="Fear Hopelessness Econimic"/>
    <b v="1"/>
    <m/>
    <m/>
    <m/>
    <b v="1"/>
    <m/>
    <m/>
    <m/>
    <b v="1"/>
    <m/>
    <m/>
    <m/>
    <m/>
    <m/>
    <m/>
    <m/>
    <m/>
    <m/>
    <s v="Children Adult Women"/>
    <b v="1"/>
    <m/>
    <b v="1"/>
    <m/>
    <s v="لانهم اكثر ضعفا"/>
    <s v="Speaking to a family member"/>
    <b v="1"/>
    <m/>
    <m/>
    <m/>
    <m/>
    <m/>
    <m/>
    <m/>
    <m/>
    <m/>
    <m/>
    <s v="Accessibility"/>
    <m/>
    <m/>
    <b v="1"/>
    <m/>
    <m/>
    <m/>
    <m/>
    <m/>
    <m/>
    <x v="2"/>
    <m/>
    <s v="Do not know"/>
    <m/>
    <m/>
    <m/>
    <m/>
    <m/>
    <m/>
    <b v="1"/>
    <m/>
    <x v="0"/>
    <s v="Do not know"/>
    <m/>
    <m/>
    <m/>
    <m/>
    <m/>
    <m/>
    <b v="1"/>
    <m/>
    <m/>
    <x v="1"/>
    <m/>
    <s v="Kidnapping"/>
    <b v="1"/>
    <m/>
    <m/>
    <m/>
    <m/>
    <m/>
    <m/>
    <m/>
    <m/>
    <m/>
    <m/>
    <m/>
    <m/>
    <m/>
    <m/>
    <m/>
    <m/>
    <m/>
    <m/>
    <s v="Parents Relatives"/>
    <m/>
    <m/>
    <m/>
    <m/>
    <b v="1"/>
    <b v="1"/>
    <m/>
    <m/>
    <m/>
    <m/>
    <m/>
    <m/>
    <m/>
    <m/>
    <s v="Quraan"/>
    <m/>
    <b v="1"/>
    <m/>
    <m/>
    <m/>
    <m/>
    <m/>
    <m/>
    <m/>
    <s v="No, none of these"/>
    <m/>
    <m/>
    <m/>
    <m/>
    <m/>
    <b v="1"/>
    <m/>
    <x v="1"/>
    <x v="0"/>
    <x v="4"/>
    <b v="1"/>
    <m/>
    <m/>
    <m/>
    <m/>
    <m/>
    <m/>
    <m/>
    <m/>
    <m/>
    <x v="1"/>
    <m/>
    <m/>
    <x v="2"/>
    <m/>
    <m/>
    <x v="1"/>
    <s v="مساعدة الاب في دخل البيت"/>
    <s v="uuid:6e0323af-b0ba-4c24-a4ed-51a7f90936a8"/>
    <n v="73155852"/>
    <s v="6e0323af-b0ba-4c24-a4ed-51a7f90936a8"/>
    <d v="2021-01-21T12:56:18"/>
    <n v="170"/>
    <m/>
    <n v="-1"/>
    <m/>
    <m/>
    <s v="202101191358"/>
    <n v="18731"/>
    <s v="nsenumerator"/>
    <n v="569832"/>
  </r>
  <r>
    <s v="2021-01-21T10:55:16.422+03:00"/>
    <s v="2021-01-21T14:54:46.881+03:00"/>
    <s v="0"/>
    <s v="عبد العزيز بايرلي"/>
    <s v="MRFS"/>
    <m/>
    <d v="2021-01-21T00:00:00"/>
    <x v="8"/>
    <x v="2"/>
    <x v="0"/>
    <n v="56"/>
    <x v="2"/>
    <x v="1"/>
    <x v="0"/>
    <x v="0"/>
    <x v="55"/>
    <x v="2"/>
    <x v="2"/>
    <x v="0"/>
    <n v="0"/>
    <n v="0"/>
    <n v="1"/>
    <s v="1"/>
    <n v="5"/>
    <s v="6"/>
    <n v="4"/>
    <n v="10"/>
    <n v="13"/>
    <n v="2"/>
    <n v="0"/>
    <n v="0"/>
    <x v="2"/>
    <x v="1"/>
    <n v="-350"/>
    <s v="سلة المساعدة"/>
    <m/>
    <s v="Do not know"/>
    <m/>
    <m/>
    <m/>
    <m/>
    <m/>
    <b v="1"/>
    <m/>
    <m/>
    <m/>
    <x v="1"/>
    <m/>
    <x v="2"/>
    <s v="تواجد مراكز صحية"/>
    <s v="Inaccessible due to cost Not available in the market at all"/>
    <m/>
    <m/>
    <b v="1"/>
    <b v="1"/>
    <m/>
    <m/>
    <m/>
    <m/>
    <m/>
    <m/>
    <m/>
    <x v="0"/>
    <x v="0"/>
    <s v="زيادة الوعي"/>
    <x v="0"/>
    <m/>
    <x v="3"/>
    <x v="0"/>
    <m/>
    <x v="0"/>
    <x v="0"/>
    <m/>
    <m/>
    <m/>
    <m/>
    <m/>
    <m/>
    <m/>
    <m/>
    <m/>
    <m/>
    <m/>
    <s v="Antibiotic Pediatric medicine"/>
    <m/>
    <b v="1"/>
    <m/>
    <b v="1"/>
    <m/>
    <m/>
    <m/>
    <m/>
    <x v="0"/>
    <m/>
    <m/>
    <m/>
    <m/>
    <m/>
    <m/>
    <m/>
    <m/>
    <m/>
    <s v="Hospital for normal delivery"/>
    <m/>
    <m/>
    <m/>
    <m/>
    <m/>
    <b v="1"/>
    <m/>
    <m/>
    <m/>
    <m/>
    <m/>
    <x v="1"/>
    <m/>
    <m/>
    <m/>
    <m/>
    <m/>
    <m/>
    <m/>
    <m/>
    <m/>
    <m/>
    <m/>
    <x v="3"/>
    <x v="2"/>
    <x v="3"/>
    <m/>
    <m/>
    <m/>
    <m/>
    <m/>
    <m/>
    <m/>
    <m/>
    <m/>
    <m/>
    <m/>
    <m/>
    <m/>
    <x v="1"/>
    <x v="1"/>
    <s v="Legumes and nuts e.g. hommos, fouls, beans, chick peas, lentils"/>
    <m/>
    <b v="1"/>
    <m/>
    <m/>
    <m/>
    <m/>
    <m/>
    <m/>
    <m/>
    <m/>
    <m/>
    <n v="1"/>
    <x v="2"/>
    <x v="0"/>
    <m/>
    <s v="High food prices/no money to buy Market is too far"/>
    <m/>
    <b v="1"/>
    <b v="1"/>
    <m/>
    <m/>
    <m/>
    <m/>
    <m/>
    <x v="0"/>
    <m/>
    <x v="0"/>
    <s v="Market is too far"/>
    <m/>
    <b v="1"/>
    <m/>
    <m/>
    <m/>
    <m/>
    <x v="0"/>
    <x v="2"/>
    <x v="1"/>
    <m/>
    <m/>
    <s v="0"/>
    <s v="0"/>
    <x v="0"/>
    <x v="2"/>
    <x v="0"/>
    <x v="1"/>
    <x v="1"/>
    <m/>
    <m/>
    <m/>
    <m/>
    <m/>
    <m/>
    <m/>
    <m/>
    <m/>
    <x v="1"/>
    <x v="0"/>
    <s v="Family conflict Fear Anger"/>
    <b v="1"/>
    <b v="1"/>
    <m/>
    <m/>
    <m/>
    <m/>
    <b v="1"/>
    <m/>
    <m/>
    <m/>
    <m/>
    <m/>
    <m/>
    <m/>
    <m/>
    <m/>
    <m/>
    <m/>
    <s v="Adult Women Children"/>
    <b v="1"/>
    <m/>
    <b v="1"/>
    <m/>
    <s v="لانهم ضعفاء"/>
    <s v="Speaking to a family member"/>
    <b v="1"/>
    <m/>
    <m/>
    <m/>
    <m/>
    <m/>
    <m/>
    <m/>
    <m/>
    <m/>
    <m/>
    <s v="Do not know"/>
    <m/>
    <m/>
    <m/>
    <m/>
    <m/>
    <m/>
    <b v="1"/>
    <m/>
    <m/>
    <x v="2"/>
    <m/>
    <s v="Educational services"/>
    <m/>
    <b v="1"/>
    <m/>
    <m/>
    <m/>
    <m/>
    <m/>
    <m/>
    <x v="0"/>
    <s v="Educational services"/>
    <m/>
    <b v="1"/>
    <m/>
    <m/>
    <m/>
    <m/>
    <m/>
    <m/>
    <m/>
    <x v="1"/>
    <m/>
    <s v="Early marriage"/>
    <m/>
    <m/>
    <m/>
    <m/>
    <m/>
    <m/>
    <b v="1"/>
    <m/>
    <m/>
    <m/>
    <m/>
    <m/>
    <m/>
    <m/>
    <m/>
    <m/>
    <m/>
    <m/>
    <m/>
    <s v="Neighbours"/>
    <m/>
    <m/>
    <b v="1"/>
    <m/>
    <m/>
    <m/>
    <m/>
    <m/>
    <m/>
    <m/>
    <m/>
    <m/>
    <m/>
    <m/>
    <s v="Quraan"/>
    <m/>
    <b v="1"/>
    <m/>
    <m/>
    <m/>
    <m/>
    <m/>
    <m/>
    <m/>
    <s v="No, none of these"/>
    <m/>
    <m/>
    <m/>
    <m/>
    <m/>
    <b v="1"/>
    <m/>
    <x v="1"/>
    <x v="0"/>
    <x v="17"/>
    <m/>
    <m/>
    <m/>
    <b v="1"/>
    <m/>
    <m/>
    <m/>
    <m/>
    <m/>
    <m/>
    <x v="1"/>
    <m/>
    <m/>
    <x v="2"/>
    <m/>
    <m/>
    <x v="2"/>
    <m/>
    <s v="uuid:4ccb2679-067e-4167-bb00-0adb3b3c9066"/>
    <n v="73155854"/>
    <s v="4ccb2679-067e-4167-bb00-0adb3b3c9066"/>
    <d v="2021-01-21T12:56:19"/>
    <n v="171"/>
    <m/>
    <n v="-1"/>
    <m/>
    <m/>
    <s v="202101191358"/>
    <n v="14370"/>
    <s v="nsenumerator"/>
    <n v="569832"/>
  </r>
  <r>
    <s v="2021-01-21T11:22:26.083+03:00"/>
    <s v="2021-01-21T14:55:00.321+03:00"/>
    <s v="0"/>
    <s v="عبد العزيز بايرلي"/>
    <s v="MRFS"/>
    <m/>
    <d v="2021-01-21T00:00:00"/>
    <x v="8"/>
    <x v="2"/>
    <x v="0"/>
    <n v="63"/>
    <x v="3"/>
    <x v="1"/>
    <x v="0"/>
    <x v="0"/>
    <x v="29"/>
    <x v="2"/>
    <x v="2"/>
    <x v="0"/>
    <n v="0"/>
    <n v="0"/>
    <n v="1"/>
    <s v="1"/>
    <n v="3"/>
    <s v="4"/>
    <n v="0"/>
    <n v="4"/>
    <n v="6"/>
    <n v="0"/>
    <n v="0"/>
    <n v="1"/>
    <x v="7"/>
    <x v="9"/>
    <n v="900"/>
    <s v="بيع الخضر"/>
    <m/>
    <s v="No services"/>
    <m/>
    <m/>
    <m/>
    <m/>
    <m/>
    <m/>
    <b v="1"/>
    <m/>
    <m/>
    <x v="1"/>
    <m/>
    <x v="2"/>
    <s v="نقطة طبية"/>
    <s v="Not available in the market at all Inaccessible due to cost"/>
    <m/>
    <m/>
    <b v="1"/>
    <b v="1"/>
    <m/>
    <m/>
    <m/>
    <m/>
    <m/>
    <m/>
    <m/>
    <x v="2"/>
    <x v="1"/>
    <m/>
    <x v="1"/>
    <m/>
    <x v="0"/>
    <x v="0"/>
    <m/>
    <x v="0"/>
    <x v="0"/>
    <m/>
    <m/>
    <m/>
    <m/>
    <m/>
    <m/>
    <m/>
    <m/>
    <m/>
    <m/>
    <m/>
    <s v="Pediatric medicine Antibiotic"/>
    <m/>
    <b v="1"/>
    <m/>
    <b v="1"/>
    <m/>
    <m/>
    <m/>
    <m/>
    <x v="3"/>
    <m/>
    <m/>
    <m/>
    <m/>
    <m/>
    <m/>
    <m/>
    <m/>
    <m/>
    <s v="Hospital for normal delivery"/>
    <m/>
    <m/>
    <m/>
    <m/>
    <m/>
    <b v="1"/>
    <m/>
    <m/>
    <m/>
    <m/>
    <m/>
    <x v="1"/>
    <m/>
    <m/>
    <m/>
    <m/>
    <m/>
    <m/>
    <m/>
    <m/>
    <m/>
    <m/>
    <m/>
    <x v="3"/>
    <x v="1"/>
    <x v="0"/>
    <m/>
    <m/>
    <m/>
    <m/>
    <m/>
    <m/>
    <m/>
    <m/>
    <m/>
    <m/>
    <m/>
    <m/>
    <m/>
    <x v="1"/>
    <x v="1"/>
    <s v="Legumes and nuts e.g. hommos, fouls, beans, chick peas, lentils Vegetables (including leafy vegetables)"/>
    <m/>
    <b v="1"/>
    <b v="1"/>
    <m/>
    <m/>
    <m/>
    <m/>
    <m/>
    <m/>
    <m/>
    <m/>
    <n v="2"/>
    <x v="2"/>
    <x v="0"/>
    <m/>
    <s v="High food prices/no money to buy Market is too far"/>
    <m/>
    <b v="1"/>
    <b v="1"/>
    <m/>
    <m/>
    <m/>
    <m/>
    <m/>
    <x v="0"/>
    <m/>
    <x v="0"/>
    <s v="High food prices/no money to buy Market is too far"/>
    <b v="1"/>
    <b v="1"/>
    <m/>
    <m/>
    <m/>
    <m/>
    <x v="0"/>
    <x v="2"/>
    <x v="1"/>
    <m/>
    <m/>
    <s v="0"/>
    <s v="0"/>
    <x v="0"/>
    <x v="2"/>
    <x v="0"/>
    <x v="1"/>
    <x v="1"/>
    <m/>
    <m/>
    <m/>
    <m/>
    <m/>
    <m/>
    <m/>
    <m/>
    <m/>
    <x v="1"/>
    <x v="0"/>
    <s v="Problems sleeping Hopelessness Econimic"/>
    <m/>
    <m/>
    <m/>
    <m/>
    <b v="1"/>
    <m/>
    <m/>
    <m/>
    <b v="1"/>
    <b v="1"/>
    <m/>
    <m/>
    <m/>
    <m/>
    <m/>
    <m/>
    <m/>
    <m/>
    <s v="Children Adult Women"/>
    <b v="1"/>
    <m/>
    <b v="1"/>
    <m/>
    <s v="لانهم ضعفاء"/>
    <s v="Speaking to a family member"/>
    <b v="1"/>
    <m/>
    <m/>
    <m/>
    <m/>
    <m/>
    <m/>
    <m/>
    <m/>
    <m/>
    <m/>
    <s v="Lack of awareness of the services"/>
    <m/>
    <m/>
    <m/>
    <m/>
    <b v="1"/>
    <m/>
    <m/>
    <m/>
    <m/>
    <x v="1"/>
    <m/>
    <s v="Health services"/>
    <b v="1"/>
    <m/>
    <m/>
    <m/>
    <m/>
    <m/>
    <m/>
    <m/>
    <x v="0"/>
    <s v="Educational services"/>
    <m/>
    <b v="1"/>
    <m/>
    <m/>
    <m/>
    <m/>
    <m/>
    <m/>
    <m/>
    <x v="1"/>
    <m/>
    <s v="Neglect"/>
    <m/>
    <m/>
    <m/>
    <m/>
    <m/>
    <m/>
    <m/>
    <m/>
    <b v="1"/>
    <m/>
    <m/>
    <m/>
    <m/>
    <m/>
    <m/>
    <m/>
    <m/>
    <m/>
    <m/>
    <s v="Relatives"/>
    <m/>
    <m/>
    <m/>
    <m/>
    <m/>
    <b v="1"/>
    <m/>
    <m/>
    <m/>
    <m/>
    <m/>
    <m/>
    <m/>
    <m/>
    <s v="Quraan"/>
    <m/>
    <b v="1"/>
    <m/>
    <m/>
    <m/>
    <m/>
    <m/>
    <m/>
    <m/>
    <s v="No, none of these"/>
    <m/>
    <m/>
    <m/>
    <m/>
    <m/>
    <b v="1"/>
    <m/>
    <x v="1"/>
    <x v="0"/>
    <x v="14"/>
    <m/>
    <m/>
    <m/>
    <m/>
    <m/>
    <b v="1"/>
    <m/>
    <m/>
    <m/>
    <m/>
    <x v="1"/>
    <m/>
    <m/>
    <x v="0"/>
    <m/>
    <m/>
    <x v="2"/>
    <m/>
    <s v="uuid:645b457e-e105-48c5-ad4d-7f7491b6fa5c"/>
    <n v="73155855"/>
    <s v="645b457e-e105-48c5-ad4d-7f7491b6fa5c"/>
    <d v="2021-01-21T12:56:19"/>
    <n v="172"/>
    <m/>
    <n v="-1"/>
    <m/>
    <m/>
    <s v="202101191358"/>
    <n v="12754"/>
    <s v="nsenumerator"/>
    <n v="569832"/>
  </r>
  <r>
    <s v="2021-01-21T09:50:44.109+02:00"/>
    <s v="2021-01-21T12:25:27.737+02:00"/>
    <s v="0"/>
    <s v="سلام حسن أبو حمدان"/>
    <s v="MRFS"/>
    <m/>
    <d v="2021-01-21T00:00:00"/>
    <x v="9"/>
    <x v="2"/>
    <x v="0"/>
    <n v="30"/>
    <x v="1"/>
    <x v="0"/>
    <x v="0"/>
    <x v="0"/>
    <x v="77"/>
    <x v="3"/>
    <x v="2"/>
    <x v="0"/>
    <n v="1"/>
    <n v="0"/>
    <n v="2"/>
    <s v="2"/>
    <n v="4"/>
    <s v="7"/>
    <n v="0"/>
    <n v="7"/>
    <n v="17"/>
    <n v="1"/>
    <n v="0"/>
    <n v="1"/>
    <x v="2"/>
    <x v="22"/>
    <n v="-500"/>
    <s v="عامل"/>
    <s v="NGO support (including food buskets)"/>
    <s v="Primary health care facility"/>
    <m/>
    <b v="1"/>
    <m/>
    <m/>
    <m/>
    <m/>
    <m/>
    <m/>
    <n v="5"/>
    <x v="4"/>
    <m/>
    <x v="2"/>
    <s v="مشفى يتوفر فيه كل الاختصاصات الطبية"/>
    <s v="Inaccessible due to cost Inaccessible due to transport or other logistical reason"/>
    <m/>
    <m/>
    <m/>
    <b v="1"/>
    <m/>
    <b v="1"/>
    <m/>
    <m/>
    <m/>
    <m/>
    <m/>
    <x v="2"/>
    <x v="1"/>
    <m/>
    <x v="1"/>
    <m/>
    <x v="0"/>
    <x v="0"/>
    <m/>
    <x v="0"/>
    <x v="0"/>
    <m/>
    <m/>
    <m/>
    <m/>
    <m/>
    <m/>
    <m/>
    <m/>
    <m/>
    <m/>
    <m/>
    <s v="Pediatric medicine Non communicable diseases (NCD) drugs (chronic, cardiac, diabetes, hyper-tension, asthma) Antibiotic"/>
    <b v="1"/>
    <b v="1"/>
    <m/>
    <b v="1"/>
    <m/>
    <m/>
    <m/>
    <m/>
    <x v="2"/>
    <s v="Transportation issues Financial issues"/>
    <m/>
    <b v="1"/>
    <m/>
    <b v="1"/>
    <m/>
    <m/>
    <m/>
    <m/>
    <s v="Public primary health care facility"/>
    <m/>
    <m/>
    <m/>
    <b v="1"/>
    <m/>
    <m/>
    <m/>
    <m/>
    <m/>
    <m/>
    <m/>
    <x v="2"/>
    <s v="Not enough milk Started using contraception"/>
    <m/>
    <m/>
    <m/>
    <b v="1"/>
    <m/>
    <m/>
    <m/>
    <b v="1"/>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0"/>
    <x v="2"/>
    <x v="0"/>
    <m/>
    <m/>
    <s v="0"/>
    <s v="2"/>
    <x v="2"/>
    <x v="1"/>
    <x v="1"/>
    <x v="3"/>
    <x v="3"/>
    <m/>
    <m/>
    <m/>
    <m/>
    <m/>
    <m/>
    <m/>
    <m/>
    <m/>
    <x v="2"/>
    <x v="1"/>
    <s v="Family conflict Inability to carry out work or daily tasks Conflict within community Anger Econimic Hopelessness"/>
    <m/>
    <b v="1"/>
    <m/>
    <m/>
    <b v="1"/>
    <m/>
    <b v="1"/>
    <m/>
    <b v="1"/>
    <m/>
    <b v="1"/>
    <b v="1"/>
    <m/>
    <m/>
    <m/>
    <m/>
    <m/>
    <m/>
    <s v="Children Elderly"/>
    <m/>
    <m/>
    <b v="1"/>
    <b v="1"/>
    <s v="بسبب الإعاقة التى يعانون منها الاطفال _x000a_وكبار السن نتيجة العجز"/>
    <s v="Speaking to a friend Prayer"/>
    <m/>
    <b v="1"/>
    <m/>
    <b v="1"/>
    <m/>
    <m/>
    <m/>
    <m/>
    <m/>
    <m/>
    <m/>
    <s v="Accessibility"/>
    <m/>
    <m/>
    <b v="1"/>
    <m/>
    <m/>
    <m/>
    <m/>
    <m/>
    <m/>
    <x v="1"/>
    <m/>
    <s v="Health services Educational services Extracurricular activities/women &amp; girls centers"/>
    <b v="1"/>
    <b v="1"/>
    <m/>
    <b v="1"/>
    <m/>
    <m/>
    <m/>
    <m/>
    <x v="4"/>
    <s v="Health services Educational services Extracurricular activities/women &amp; girls centers"/>
    <b v="1"/>
    <b v="1"/>
    <m/>
    <b v="1"/>
    <m/>
    <m/>
    <m/>
    <m/>
    <s v="بسبب الإعاقة والتنمر من قبل اصدقاء المدرسة"/>
    <x v="2"/>
    <s v="بسبب العادات والتقاليد"/>
    <s v="Kidnapping School dropout Being orphaned or losing care Physical abuse Physical or psychological disabilities due to the war"/>
    <b v="1"/>
    <m/>
    <m/>
    <b v="1"/>
    <m/>
    <m/>
    <m/>
    <b v="1"/>
    <m/>
    <m/>
    <b v="1"/>
    <m/>
    <b v="1"/>
    <m/>
    <m/>
    <m/>
    <m/>
    <m/>
    <m/>
    <s v="Parents"/>
    <m/>
    <m/>
    <m/>
    <m/>
    <b v="1"/>
    <m/>
    <m/>
    <m/>
    <m/>
    <m/>
    <m/>
    <m/>
    <m/>
    <m/>
    <s v="Quraan Hand crafts"/>
    <m/>
    <b v="1"/>
    <b v="1"/>
    <m/>
    <m/>
    <m/>
    <m/>
    <m/>
    <m/>
    <s v="Children separated from their parents Orphans living in the community"/>
    <b v="1"/>
    <m/>
    <b v="1"/>
    <m/>
    <m/>
    <m/>
    <m/>
    <x v="2"/>
    <x v="12"/>
    <x v="5"/>
    <m/>
    <m/>
    <b v="1"/>
    <m/>
    <m/>
    <m/>
    <m/>
    <m/>
    <m/>
    <m/>
    <x v="1"/>
    <m/>
    <m/>
    <x v="0"/>
    <m/>
    <m/>
    <x v="2"/>
    <m/>
    <s v="uuid:cb005997-1c60-46f4-ab71-d0ac156aa0c3"/>
    <n v="73155861"/>
    <s v="cb005997-1c60-46f4-ab71-d0ac156aa0c3"/>
    <d v="2021-01-21T12:56:28"/>
    <n v="173"/>
    <m/>
    <n v="-1"/>
    <m/>
    <m/>
    <s v="202101191358"/>
    <n v="9283"/>
    <s v="nsenumerator"/>
    <n v="569832"/>
  </r>
  <r>
    <s v="2021-01-21T11:04:33.510+02:00"/>
    <s v="2021-01-21T11:44:00.806+02:00"/>
    <m/>
    <s v="سلام حسن أبو حمدان"/>
    <s v="MRFS"/>
    <m/>
    <d v="2021-01-21T00:00:00"/>
    <x v="9"/>
    <x v="2"/>
    <x v="0"/>
    <n v="48"/>
    <x v="0"/>
    <x v="0"/>
    <x v="0"/>
    <x v="1"/>
    <x v="1"/>
    <x v="0"/>
    <x v="2"/>
    <x v="0"/>
    <n v="0"/>
    <n v="1"/>
    <n v="1"/>
    <s v="2"/>
    <n v="3"/>
    <s v="5"/>
    <n v="2"/>
    <n v="7"/>
    <n v="15"/>
    <n v="1"/>
    <n v="0"/>
    <n v="2"/>
    <x v="3"/>
    <x v="6"/>
    <n v="-400"/>
    <s v="عمال يومية "/>
    <m/>
    <s v="Primary health care facility"/>
    <m/>
    <b v="1"/>
    <m/>
    <m/>
    <m/>
    <m/>
    <m/>
    <m/>
    <n v="15"/>
    <x v="0"/>
    <m/>
    <x v="2"/>
    <s v="توفير مشفى يحتوي كافة الاختصاصات الطبيةومشفى للتوليد "/>
    <s v="Inaccessible due to cost Inaccessible due to transport or other logistical reason Most types of medicines are not available in the market"/>
    <m/>
    <b v="1"/>
    <m/>
    <b v="1"/>
    <m/>
    <b v="1"/>
    <m/>
    <m/>
    <m/>
    <m/>
    <m/>
    <x v="2"/>
    <x v="1"/>
    <m/>
    <x v="1"/>
    <m/>
    <x v="0"/>
    <x v="0"/>
    <m/>
    <x v="0"/>
    <x v="0"/>
    <m/>
    <m/>
    <m/>
    <m/>
    <m/>
    <m/>
    <m/>
    <m/>
    <m/>
    <m/>
    <m/>
    <s v="Non communicable diseases (NCD) drugs (chronic, cardiac, diabetes, hyper-tension, asthma) Pediatric medicine Reproductive health medicines"/>
    <b v="1"/>
    <b v="1"/>
    <b v="1"/>
    <m/>
    <m/>
    <m/>
    <m/>
    <m/>
    <x v="2"/>
    <s v="No services available"/>
    <m/>
    <m/>
    <m/>
    <m/>
    <b v="1"/>
    <m/>
    <m/>
    <m/>
    <s v="Hospital for normal delivery"/>
    <m/>
    <m/>
    <m/>
    <m/>
    <m/>
    <b v="1"/>
    <m/>
    <m/>
    <m/>
    <m/>
    <m/>
    <x v="1"/>
    <m/>
    <m/>
    <m/>
    <m/>
    <m/>
    <m/>
    <m/>
    <m/>
    <m/>
    <m/>
    <m/>
    <x v="4"/>
    <x v="2"/>
    <x v="1"/>
    <m/>
    <s v="Meat, Poultry, Offal (beef, goat, lamb, poultry), etc)"/>
    <m/>
    <m/>
    <m/>
    <m/>
    <b v="1"/>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0"/>
    <x v="2"/>
    <x v="1"/>
    <m/>
    <m/>
    <s v="1"/>
    <s v="1"/>
    <x v="0"/>
    <x v="2"/>
    <x v="0"/>
    <x v="1"/>
    <x v="1"/>
    <m/>
    <m/>
    <m/>
    <m/>
    <m/>
    <m/>
    <m/>
    <m/>
    <m/>
    <x v="1"/>
    <x v="0"/>
    <s v="Sadness Anxiety Inability to carry out work or daily tasks Anger"/>
    <m/>
    <b v="1"/>
    <b v="1"/>
    <m/>
    <m/>
    <b v="1"/>
    <m/>
    <m/>
    <m/>
    <m/>
    <m/>
    <b v="1"/>
    <m/>
    <m/>
    <m/>
    <m/>
    <m/>
    <m/>
    <s v="Adult Women"/>
    <b v="1"/>
    <m/>
    <m/>
    <m/>
    <s v="بسبب موت أبنائها "/>
    <s v="Prayer Speaking to a family member"/>
    <b v="1"/>
    <m/>
    <m/>
    <b v="1"/>
    <m/>
    <m/>
    <m/>
    <m/>
    <m/>
    <m/>
    <m/>
    <s v="Accessibility Availability"/>
    <m/>
    <m/>
    <b v="1"/>
    <b v="1"/>
    <m/>
    <m/>
    <m/>
    <m/>
    <m/>
    <x v="2"/>
    <m/>
    <s v="Health services Skills building services Extracurricular activities/women &amp; girls centers"/>
    <b v="1"/>
    <m/>
    <b v="1"/>
    <b v="1"/>
    <m/>
    <m/>
    <m/>
    <m/>
    <x v="0"/>
    <s v="Health services Skills building services Extracurricular activities/women &amp; girls centers"/>
    <b v="1"/>
    <m/>
    <b v="1"/>
    <b v="1"/>
    <m/>
    <m/>
    <m/>
    <m/>
    <m/>
    <x v="2"/>
    <s v="بسبب الضوابط الدينية"/>
    <s v="Being orphaned or losing care Kidnapping Child labour School dropout"/>
    <b v="1"/>
    <m/>
    <m/>
    <b v="1"/>
    <b v="1"/>
    <m/>
    <m/>
    <m/>
    <m/>
    <m/>
    <b v="1"/>
    <m/>
    <m/>
    <m/>
    <m/>
    <m/>
    <m/>
    <m/>
    <s v="اعمال العتالة "/>
    <s v="Parents Relatives Community/social workers Women and Child support centers"/>
    <m/>
    <m/>
    <m/>
    <m/>
    <b v="1"/>
    <b v="1"/>
    <m/>
    <b v="1"/>
    <m/>
    <b v="1"/>
    <m/>
    <m/>
    <m/>
    <m/>
    <s v="Quraan Hand crafts Awareness / educational activities / psychosocial support"/>
    <m/>
    <b v="1"/>
    <b v="1"/>
    <m/>
    <b v="1"/>
    <m/>
    <m/>
    <m/>
    <m/>
    <s v="Children separated from their parents Orphans living in the community Child-headed households"/>
    <b v="1"/>
    <m/>
    <b v="1"/>
    <b v="1"/>
    <m/>
    <m/>
    <m/>
    <x v="1"/>
    <x v="0"/>
    <x v="14"/>
    <m/>
    <m/>
    <m/>
    <m/>
    <m/>
    <b v="1"/>
    <m/>
    <m/>
    <m/>
    <m/>
    <x v="1"/>
    <m/>
    <m/>
    <x v="1"/>
    <n v="8"/>
    <s v="لتأمين المعيشة الأهل "/>
    <x v="1"/>
    <s v="بسبب الحاجة لتأمين المعيشة "/>
    <s v="uuid:737b4055-f42b-4f38-b310-4ab9238e0083"/>
    <n v="73155863"/>
    <s v="737b4055-f42b-4f38-b310-4ab9238e0083"/>
    <d v="2021-01-21T12:56:30"/>
    <n v="174"/>
    <m/>
    <n v="-1"/>
    <m/>
    <m/>
    <s v="202101191358"/>
    <n v="2367"/>
    <s v="nsenumerator"/>
    <n v="569832"/>
  </r>
  <r>
    <s v="2021-01-21T13:02:05.691+02:00"/>
    <s v="2021-01-21T13:55:19.805+02:00"/>
    <s v="0"/>
    <s v="سلام حسن أبو حمدان"/>
    <s v="MRFS"/>
    <m/>
    <d v="2021-01-21T00:00:00"/>
    <x v="9"/>
    <x v="2"/>
    <x v="0"/>
    <n v="40"/>
    <x v="0"/>
    <x v="0"/>
    <x v="0"/>
    <x v="0"/>
    <x v="7"/>
    <x v="0"/>
    <x v="0"/>
    <x v="0"/>
    <n v="0"/>
    <n v="1"/>
    <n v="0"/>
    <s v="1"/>
    <n v="1"/>
    <s v="2"/>
    <n v="3"/>
    <n v="5"/>
    <n v="9"/>
    <n v="0"/>
    <n v="0"/>
    <n v="3"/>
    <x v="0"/>
    <x v="3"/>
    <n v="-500"/>
    <s v="عمال يومية"/>
    <m/>
    <s v="Primary health care facility"/>
    <m/>
    <b v="1"/>
    <m/>
    <m/>
    <m/>
    <m/>
    <m/>
    <m/>
    <n v="15"/>
    <x v="0"/>
    <m/>
    <x v="2"/>
    <s v="توفير حليب للاطفال ومستلزمات رعاية الطفل"/>
    <s v="Inaccessible due to cost"/>
    <m/>
    <m/>
    <m/>
    <b v="1"/>
    <m/>
    <m/>
    <m/>
    <m/>
    <m/>
    <m/>
    <m/>
    <x v="0"/>
    <x v="0"/>
    <s v="جلسة عن أهمية النظافة العامة وتم تقديم المنظفات"/>
    <x v="0"/>
    <m/>
    <x v="0"/>
    <x v="0"/>
    <s v="Did not identify the diseas"/>
    <x v="0"/>
    <x v="0"/>
    <m/>
    <m/>
    <m/>
    <m/>
    <m/>
    <m/>
    <m/>
    <m/>
    <m/>
    <m/>
    <m/>
    <s v="Pediatric medicine Antibiotic"/>
    <m/>
    <b v="1"/>
    <m/>
    <b v="1"/>
    <m/>
    <m/>
    <m/>
    <m/>
    <x v="0"/>
    <m/>
    <m/>
    <m/>
    <m/>
    <m/>
    <m/>
    <m/>
    <m/>
    <m/>
    <s v="Hospital for normal delivery"/>
    <m/>
    <m/>
    <m/>
    <m/>
    <m/>
    <b v="1"/>
    <m/>
    <m/>
    <m/>
    <m/>
    <m/>
    <x v="1"/>
    <m/>
    <m/>
    <m/>
    <m/>
    <m/>
    <m/>
    <m/>
    <m/>
    <m/>
    <m/>
    <m/>
    <x v="4"/>
    <x v="2"/>
    <x v="2"/>
    <m/>
    <s v="Oil/Fat (oils, fats, butter, ghee etc)"/>
    <m/>
    <m/>
    <m/>
    <m/>
    <m/>
    <m/>
    <m/>
    <m/>
    <m/>
    <b v="1"/>
    <m/>
    <x v="6"/>
    <x v="0"/>
    <s v="Oil/Fat (oils, fats, butter, ghee etc)"/>
    <m/>
    <m/>
    <m/>
    <m/>
    <m/>
    <m/>
    <m/>
    <m/>
    <m/>
    <b v="1"/>
    <m/>
    <n v="1"/>
    <x v="2"/>
    <x v="0"/>
    <m/>
    <s v="High food prices/no money to buy Market is too far"/>
    <m/>
    <b v="1"/>
    <b v="1"/>
    <m/>
    <m/>
    <m/>
    <m/>
    <m/>
    <x v="0"/>
    <m/>
    <x v="0"/>
    <s v="High food prices/no money to buy Market is too far"/>
    <b v="1"/>
    <b v="1"/>
    <m/>
    <m/>
    <m/>
    <m/>
    <x v="0"/>
    <x v="2"/>
    <x v="1"/>
    <m/>
    <m/>
    <s v="1"/>
    <s v="1"/>
    <x v="2"/>
    <x v="1"/>
    <x v="1"/>
    <x v="2"/>
    <x v="3"/>
    <m/>
    <m/>
    <m/>
    <m/>
    <m/>
    <m/>
    <m/>
    <m/>
    <m/>
    <x v="3"/>
    <x v="0"/>
    <s v="Anxiety Econimic Sadness"/>
    <m/>
    <m/>
    <b v="1"/>
    <m/>
    <b v="1"/>
    <b v="1"/>
    <m/>
    <m/>
    <m/>
    <m/>
    <m/>
    <m/>
    <m/>
    <m/>
    <m/>
    <m/>
    <m/>
    <m/>
    <s v="Adult Women Adult Men"/>
    <b v="1"/>
    <b v="1"/>
    <m/>
    <m/>
    <s v="بسبب سوء الظروف المعيشية"/>
    <s v="Prayer"/>
    <m/>
    <m/>
    <m/>
    <b v="1"/>
    <m/>
    <m/>
    <m/>
    <m/>
    <m/>
    <m/>
    <m/>
    <s v="Availability"/>
    <m/>
    <m/>
    <m/>
    <b v="1"/>
    <m/>
    <m/>
    <m/>
    <m/>
    <m/>
    <x v="1"/>
    <m/>
    <s v="Extracurricular activities/women &amp; girls centers Skills building services"/>
    <m/>
    <m/>
    <b v="1"/>
    <b v="1"/>
    <m/>
    <m/>
    <m/>
    <m/>
    <x v="1"/>
    <s v="Skills building services"/>
    <m/>
    <m/>
    <b v="1"/>
    <m/>
    <m/>
    <m/>
    <m/>
    <m/>
    <s v="بسبب عدم المعرفة ضمن المنطقة"/>
    <x v="2"/>
    <s v="بسبب عدم المعرفة بالمنطقة وعدم وجود أشخاص مساعدين"/>
    <s v="School dropout Child labour Kidnapping"/>
    <b v="1"/>
    <m/>
    <m/>
    <b v="1"/>
    <b v="1"/>
    <m/>
    <m/>
    <m/>
    <m/>
    <m/>
    <m/>
    <m/>
    <m/>
    <m/>
    <m/>
    <m/>
    <m/>
    <m/>
    <s v="بيع الخبز في الشارع"/>
    <s v="Parents Relatives Neighbours Siblings"/>
    <m/>
    <b v="1"/>
    <b v="1"/>
    <m/>
    <b v="1"/>
    <b v="1"/>
    <m/>
    <m/>
    <m/>
    <m/>
    <m/>
    <m/>
    <m/>
    <m/>
    <s v="Quraan Hand crafts Awareness / educational activities / psychosocial support"/>
    <m/>
    <b v="1"/>
    <b v="1"/>
    <m/>
    <b v="1"/>
    <m/>
    <m/>
    <m/>
    <m/>
    <s v="No, none of these"/>
    <m/>
    <m/>
    <m/>
    <m/>
    <m/>
    <b v="1"/>
    <m/>
    <x v="2"/>
    <x v="3"/>
    <x v="8"/>
    <m/>
    <m/>
    <m/>
    <m/>
    <m/>
    <m/>
    <m/>
    <b v="1"/>
    <m/>
    <m/>
    <x v="1"/>
    <m/>
    <m/>
    <x v="1"/>
    <n v="12"/>
    <s v="بسبب العمل خارج المنزل"/>
    <x v="1"/>
    <s v="بسبب سوء الظروف المعيشية ومساعدة الأهل في تأمين الاحتياجات"/>
    <s v="uuid:f8dc6dec-ff99-4951-9870-0241b3255912"/>
    <n v="73155865"/>
    <s v="f8dc6dec-ff99-4951-9870-0241b3255912"/>
    <d v="2021-01-21T12:56:31"/>
    <n v="175"/>
    <m/>
    <n v="-1"/>
    <m/>
    <m/>
    <s v="202101191358"/>
    <n v="3194"/>
    <s v="nsenumerator"/>
    <n v="569832"/>
  </r>
  <r>
    <s v="2021-01-21T12:03:40.554+03:00"/>
    <s v="2021-01-21T15:07:07.543+03:00"/>
    <s v="0"/>
    <s v="ديبو حاج حمود"/>
    <s v="MRFS"/>
    <m/>
    <d v="2021-01-21T00:00:00"/>
    <x v="10"/>
    <x v="0"/>
    <x v="0"/>
    <n v="32"/>
    <x v="0"/>
    <x v="1"/>
    <x v="0"/>
    <x v="0"/>
    <x v="56"/>
    <x v="0"/>
    <x v="1"/>
    <x v="0"/>
    <n v="1"/>
    <n v="0"/>
    <n v="1"/>
    <s v="1"/>
    <n v="1"/>
    <s v="3"/>
    <n v="0"/>
    <n v="3"/>
    <n v="7"/>
    <n v="1"/>
    <n v="0"/>
    <n v="2"/>
    <x v="30"/>
    <x v="22"/>
    <n v="-750"/>
    <s v="لايوجد"/>
    <s v="NGO support (including food buskets)"/>
    <s v="No services"/>
    <m/>
    <m/>
    <m/>
    <m/>
    <m/>
    <m/>
    <b v="1"/>
    <m/>
    <m/>
    <x v="1"/>
    <m/>
    <x v="2"/>
    <s v="مركز صحي وعيادات متنقلة"/>
    <s v="Some types of medicines are not available in the market Inaccessible due to cost"/>
    <b v="1"/>
    <m/>
    <m/>
    <b v="1"/>
    <m/>
    <m/>
    <m/>
    <m/>
    <m/>
    <m/>
    <m/>
    <x v="2"/>
    <x v="1"/>
    <m/>
    <x v="1"/>
    <m/>
    <x v="2"/>
    <x v="2"/>
    <s v="Self-treated at home or brought medicine from pharmacy"/>
    <x v="0"/>
    <x v="0"/>
    <m/>
    <m/>
    <m/>
    <m/>
    <m/>
    <m/>
    <m/>
    <m/>
    <m/>
    <m/>
    <m/>
    <s v="Pediatric medicine Antibiotic"/>
    <m/>
    <b v="1"/>
    <m/>
    <b v="1"/>
    <m/>
    <m/>
    <m/>
    <m/>
    <x v="3"/>
    <m/>
    <m/>
    <m/>
    <m/>
    <m/>
    <m/>
    <m/>
    <m/>
    <m/>
    <s v="Hospital for normal delivery Hospital for surgery/ C-section"/>
    <m/>
    <m/>
    <m/>
    <m/>
    <m/>
    <b v="1"/>
    <b v="1"/>
    <m/>
    <m/>
    <m/>
    <m/>
    <x v="0"/>
    <m/>
    <m/>
    <m/>
    <m/>
    <m/>
    <m/>
    <m/>
    <m/>
    <m/>
    <m/>
    <m/>
    <x v="5"/>
    <x v="0"/>
    <x v="0"/>
    <m/>
    <s v="Legumes and nuts e.g. hommos, fouls, beans, chick peas, lentils Vegetables (including leafy vegetables) Eggs"/>
    <m/>
    <b v="1"/>
    <b v="1"/>
    <m/>
    <m/>
    <m/>
    <m/>
    <b v="1"/>
    <m/>
    <m/>
    <m/>
    <x v="4"/>
    <x v="0"/>
    <s v="Milk and Milk Products (milk, yoghurt, cheese, etc) Eggs"/>
    <m/>
    <m/>
    <m/>
    <m/>
    <m/>
    <m/>
    <b v="1"/>
    <b v="1"/>
    <m/>
    <m/>
    <m/>
    <n v="2"/>
    <x v="2"/>
    <x v="0"/>
    <m/>
    <s v="High food prices/no money to buy Market is too far"/>
    <m/>
    <b v="1"/>
    <b v="1"/>
    <m/>
    <m/>
    <m/>
    <m/>
    <m/>
    <x v="0"/>
    <m/>
    <x v="0"/>
    <s v="High food prices/no money to buy Market is too far"/>
    <b v="1"/>
    <b v="1"/>
    <m/>
    <m/>
    <m/>
    <m/>
    <x v="2"/>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d820694f-bd7e-4f30-819d-1958711b8e1a"/>
    <n v="73155978"/>
    <s v="d820694f-bd7e-4f30-819d-1958711b8e1a"/>
    <d v="2021-01-21T12:58:50"/>
    <n v="176"/>
    <m/>
    <n v="-1"/>
    <m/>
    <m/>
    <s v="202101191358"/>
    <n v="11007"/>
    <s v="nsenumerator"/>
    <n v="569832"/>
  </r>
  <r>
    <s v="2021-01-21T12:34:18.462+03:00"/>
    <s v="2021-01-21T12:47:59.538+03:00"/>
    <m/>
    <s v="ديبو حاج حمود"/>
    <s v="MRFS"/>
    <m/>
    <d v="2021-01-21T00:00:00"/>
    <x v="10"/>
    <x v="0"/>
    <x v="0"/>
    <n v="39"/>
    <x v="0"/>
    <x v="1"/>
    <x v="0"/>
    <x v="1"/>
    <x v="1"/>
    <x v="2"/>
    <x v="0"/>
    <x v="0"/>
    <n v="0"/>
    <n v="0"/>
    <n v="1"/>
    <s v="1"/>
    <n v="1"/>
    <s v="2"/>
    <n v="1"/>
    <n v="3"/>
    <n v="5"/>
    <n v="0"/>
    <n v="0"/>
    <n v="1"/>
    <x v="15"/>
    <x v="10"/>
    <n v="-1500"/>
    <s v="معلم مدرسة"/>
    <m/>
    <s v="Hospital Primary health care facility Specialist services Emergency services-ambulance"/>
    <b v="1"/>
    <b v="1"/>
    <b v="1"/>
    <b v="1"/>
    <m/>
    <m/>
    <m/>
    <m/>
    <n v="15"/>
    <x v="0"/>
    <m/>
    <x v="2"/>
    <s v="مشفى جراحة وعمليات وعظمية وغسيل كلى وتفتيت حصى"/>
    <s v="Most types of medicines are not available in the market Inaccessible due to cost"/>
    <m/>
    <b v="1"/>
    <m/>
    <b v="1"/>
    <m/>
    <m/>
    <m/>
    <m/>
    <m/>
    <m/>
    <m/>
    <x v="0"/>
    <x v="0"/>
    <s v="جلسة عن الإرضاع الطبيعي وجلسة عن الكورونا ونقص التغذية"/>
    <x v="0"/>
    <m/>
    <x v="2"/>
    <x v="1"/>
    <m/>
    <x v="1"/>
    <x v="1"/>
    <s v="Some types of medicines are not available in the market Inaccessible due to cost"/>
    <b v="1"/>
    <m/>
    <m/>
    <b v="1"/>
    <m/>
    <m/>
    <m/>
    <m/>
    <m/>
    <m/>
    <s v="Non communicable diseases (NCD) drugs (chronic, cardiac, diabetes, hyper-tension, asthma) Antibiotic Pediatric medicine"/>
    <b v="1"/>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31ac532-4eb4-4ea8-852d-e6bc2f2cfb97"/>
    <n v="73155980"/>
    <s v="c31ac532-4eb4-4ea8-852d-e6bc2f2cfb97"/>
    <d v="2021-01-21T12:58:51"/>
    <n v="177"/>
    <m/>
    <n v="-1"/>
    <m/>
    <m/>
    <s v="202101191358"/>
    <n v="821"/>
    <s v="nsenumerator"/>
    <n v="569832"/>
  </r>
  <r>
    <s v="2021-01-21T12:52:20.189+03:00"/>
    <s v="2021-01-21T13:17:33.842+03:00"/>
    <m/>
    <s v="ديبو حاج حمود"/>
    <s v="MRFS"/>
    <m/>
    <d v="2021-01-21T00:00:00"/>
    <x v="10"/>
    <x v="0"/>
    <x v="0"/>
    <n v="33"/>
    <x v="0"/>
    <x v="1"/>
    <x v="0"/>
    <x v="1"/>
    <x v="1"/>
    <x v="0"/>
    <x v="0"/>
    <x v="0"/>
    <n v="0"/>
    <n v="2"/>
    <n v="2"/>
    <s v="4"/>
    <n v="1"/>
    <s v="5"/>
    <n v="0"/>
    <n v="5"/>
    <n v="7"/>
    <n v="0"/>
    <n v="0"/>
    <n v="1"/>
    <x v="8"/>
    <x v="3"/>
    <n v="-1000"/>
    <s v="عامل"/>
    <m/>
    <s v="Emergency services-ambulance Hospital"/>
    <b v="1"/>
    <m/>
    <m/>
    <b v="1"/>
    <m/>
    <m/>
    <m/>
    <m/>
    <n v="30"/>
    <x v="0"/>
    <m/>
    <x v="2"/>
    <s v="عمليات القلب والحروق"/>
    <s v="Some types of medicines are not available in the market Inaccessible due to cost Not available in the market at all"/>
    <b v="1"/>
    <m/>
    <b v="1"/>
    <b v="1"/>
    <m/>
    <m/>
    <m/>
    <m/>
    <m/>
    <m/>
    <m/>
    <x v="3"/>
    <x v="1"/>
    <m/>
    <x v="1"/>
    <m/>
    <x v="2"/>
    <x v="2"/>
    <s v="Self-treated at home or brought medicine from pharmacy"/>
    <x v="0"/>
    <x v="0"/>
    <m/>
    <m/>
    <m/>
    <m/>
    <m/>
    <m/>
    <m/>
    <m/>
    <m/>
    <m/>
    <m/>
    <s v="Pediatric medicine"/>
    <m/>
    <b v="1"/>
    <m/>
    <m/>
    <m/>
    <m/>
    <m/>
    <m/>
    <x v="3"/>
    <m/>
    <m/>
    <m/>
    <m/>
    <m/>
    <m/>
    <m/>
    <m/>
    <m/>
    <s v="Public primary health care facility Hospital for normal delivery"/>
    <m/>
    <m/>
    <m/>
    <b v="1"/>
    <m/>
    <b v="1"/>
    <m/>
    <m/>
    <m/>
    <m/>
    <m/>
    <x v="1"/>
    <m/>
    <m/>
    <m/>
    <m/>
    <m/>
    <m/>
    <m/>
    <m/>
    <m/>
    <m/>
    <m/>
    <x v="3"/>
    <x v="1"/>
    <x v="0"/>
    <m/>
    <s v="Vegetables (including leafy vegetables) Eggs Oil/Fat (oils, fats, butter, ghee etc)"/>
    <m/>
    <m/>
    <b v="1"/>
    <m/>
    <m/>
    <m/>
    <m/>
    <b v="1"/>
    <m/>
    <b v="1"/>
    <m/>
    <x v="4"/>
    <x v="0"/>
    <s v="Legumes and nuts e.g. hommos, fouls, beans, chick peas, lentils Cereals or tubers (maize, porridge, rice, pasta, bread, rice, bulger, frikeh, kaak, pasta, indomy (noodles), manakish, thick grain-based porridge, potatoes, etc) Oil/Fat (oils, fats, butter, ghee etc)"/>
    <b v="1"/>
    <b v="1"/>
    <m/>
    <m/>
    <m/>
    <m/>
    <m/>
    <m/>
    <m/>
    <b v="1"/>
    <m/>
    <n v="3"/>
    <x v="2"/>
    <x v="0"/>
    <m/>
    <s v="High food prices/no money to buy"/>
    <m/>
    <b v="1"/>
    <m/>
    <m/>
    <m/>
    <m/>
    <m/>
    <m/>
    <x v="0"/>
    <m/>
    <x v="0"/>
    <s v="High food prices/no money to buy"/>
    <b v="1"/>
    <m/>
    <m/>
    <m/>
    <m/>
    <m/>
    <x v="2"/>
    <x v="2"/>
    <x v="1"/>
    <m/>
    <m/>
    <s v="2"/>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c19ecfb-f42d-483a-b903-c362354c9e80"/>
    <n v="73155984"/>
    <s v="8c19ecfb-f42d-483a-b903-c362354c9e80"/>
    <d v="2021-01-21T12:58:51"/>
    <n v="178"/>
    <m/>
    <n v="-1"/>
    <m/>
    <m/>
    <s v="202101191358"/>
    <n v="1513"/>
    <s v="nsenumerator"/>
    <n v="569832"/>
  </r>
  <r>
    <s v="2021-01-21T14:24:51.127+03:00"/>
    <s v="2021-01-21T14:30:19.716+03:00"/>
    <m/>
    <s v="ديبو حاج حمود"/>
    <s v="MRFS"/>
    <m/>
    <d v="2021-01-21T00:00:00"/>
    <x v="10"/>
    <x v="0"/>
    <x v="0"/>
    <n v="61"/>
    <x v="3"/>
    <x v="0"/>
    <x v="2"/>
    <x v="0"/>
    <x v="78"/>
    <x v="2"/>
    <x v="2"/>
    <x v="1"/>
    <m/>
    <m/>
    <m/>
    <m/>
    <m/>
    <m/>
    <m/>
    <m/>
    <n v="1"/>
    <n v="1"/>
    <m/>
    <n v="0"/>
    <x v="28"/>
    <x v="22"/>
    <n v="-200"/>
    <m/>
    <s v="NGO support (including food buskets)"/>
    <s v="No services"/>
    <m/>
    <m/>
    <m/>
    <m/>
    <m/>
    <m/>
    <b v="1"/>
    <m/>
    <m/>
    <x v="1"/>
    <m/>
    <x v="2"/>
    <s v="مشفى"/>
    <s v="Most types of medicines are not available in the market Inaccessible due to cost"/>
    <m/>
    <b v="1"/>
    <m/>
    <b v="1"/>
    <m/>
    <m/>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1"/>
    <m/>
    <m/>
    <m/>
    <m/>
    <m/>
    <m/>
    <m/>
    <m/>
    <m/>
    <m/>
    <m/>
    <x v="5"/>
    <x v="0"/>
    <x v="0"/>
    <m/>
    <m/>
    <m/>
    <m/>
    <m/>
    <m/>
    <m/>
    <m/>
    <m/>
    <m/>
    <m/>
    <m/>
    <m/>
    <x v="1"/>
    <x v="1"/>
    <m/>
    <m/>
    <m/>
    <m/>
    <m/>
    <m/>
    <m/>
    <m/>
    <m/>
    <m/>
    <m/>
    <m/>
    <m/>
    <x v="1"/>
    <x v="0"/>
    <m/>
    <s v="High food prices/no money to buy"/>
    <m/>
    <b v="1"/>
    <m/>
    <m/>
    <m/>
    <m/>
    <m/>
    <m/>
    <x v="0"/>
    <m/>
    <x v="3"/>
    <m/>
    <m/>
    <m/>
    <m/>
    <m/>
    <m/>
    <m/>
    <x v="1"/>
    <x v="1"/>
    <x v="1"/>
    <m/>
    <m/>
    <m/>
    <s v="0"/>
    <x v="2"/>
    <x v="1"/>
    <x v="1"/>
    <x v="2"/>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ac4d8ca-4145-4091-b70d-b8eb30fd60d8"/>
    <n v="73155989"/>
    <s v="5ac4d8ca-4145-4091-b70d-b8eb30fd60d8"/>
    <d v="2021-01-21T12:58:53"/>
    <n v="179"/>
    <m/>
    <n v="-1"/>
    <m/>
    <m/>
    <s v="202101191358"/>
    <n v="328"/>
    <s v="nsenumerator"/>
    <n v="569832"/>
  </r>
  <r>
    <s v="2021-01-21T09:45:50.173+03:00"/>
    <s v="2021-01-21T09:58:18.321+03:00"/>
    <m/>
    <s v="رانيا سريو"/>
    <s v="MRFS"/>
    <m/>
    <d v="2021-01-21T00:00:00"/>
    <x v="10"/>
    <x v="0"/>
    <x v="0"/>
    <n v="22"/>
    <x v="1"/>
    <x v="0"/>
    <x v="0"/>
    <x v="0"/>
    <x v="44"/>
    <x v="0"/>
    <x v="1"/>
    <x v="0"/>
    <n v="1"/>
    <n v="1"/>
    <n v="1"/>
    <s v="2"/>
    <n v="1"/>
    <s v="4"/>
    <n v="0"/>
    <n v="4"/>
    <n v="8"/>
    <n v="0"/>
    <n v="0"/>
    <n v="1"/>
    <x v="1"/>
    <x v="21"/>
    <n v="-200"/>
    <s v="الاب ملتحق بالجيش الحر"/>
    <m/>
    <s v="No services"/>
    <m/>
    <m/>
    <m/>
    <m/>
    <m/>
    <m/>
    <b v="1"/>
    <m/>
    <m/>
    <x v="1"/>
    <m/>
    <x v="2"/>
    <s v="نحتاج مشفى "/>
    <s v="Inaccessible due to cost Some types of medicines are not available in the market"/>
    <b v="1"/>
    <m/>
    <m/>
    <b v="1"/>
    <m/>
    <m/>
    <m/>
    <m/>
    <m/>
    <m/>
    <m/>
    <x v="2"/>
    <x v="1"/>
    <m/>
    <x v="1"/>
    <m/>
    <x v="0"/>
    <x v="0"/>
    <m/>
    <x v="0"/>
    <x v="0"/>
    <m/>
    <m/>
    <m/>
    <m/>
    <m/>
    <m/>
    <m/>
    <m/>
    <m/>
    <m/>
    <m/>
    <s v="Pediatric medicine Reproductive health medicines Antibiotic"/>
    <m/>
    <b v="1"/>
    <b v="1"/>
    <b v="1"/>
    <m/>
    <m/>
    <m/>
    <m/>
    <x v="2"/>
    <s v="No services available"/>
    <m/>
    <m/>
    <m/>
    <m/>
    <b v="1"/>
    <m/>
    <m/>
    <m/>
    <s v="Hospital for surgery/ C-section"/>
    <m/>
    <m/>
    <m/>
    <m/>
    <m/>
    <m/>
    <b v="1"/>
    <m/>
    <m/>
    <m/>
    <m/>
    <x v="0"/>
    <m/>
    <m/>
    <m/>
    <m/>
    <m/>
    <m/>
    <m/>
    <m/>
    <m/>
    <m/>
    <m/>
    <x v="5"/>
    <x v="0"/>
    <x v="0"/>
    <m/>
    <s v="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
    <b v="1"/>
    <m/>
    <b v="1"/>
    <m/>
    <m/>
    <m/>
    <m/>
    <m/>
    <b v="1"/>
    <b v="1"/>
    <b v="1"/>
    <x v="5"/>
    <x v="2"/>
    <s v="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
    <b v="1"/>
    <m/>
    <b v="1"/>
    <b v="1"/>
    <m/>
    <m/>
    <b v="1"/>
    <m/>
    <m/>
    <b v="1"/>
    <b v="1"/>
    <n v="6"/>
    <x v="0"/>
    <x v="0"/>
    <m/>
    <s v="High food prices/no money to buy"/>
    <m/>
    <b v="1"/>
    <m/>
    <m/>
    <m/>
    <m/>
    <m/>
    <m/>
    <x v="0"/>
    <m/>
    <x v="3"/>
    <m/>
    <m/>
    <m/>
    <m/>
    <m/>
    <m/>
    <m/>
    <x v="0"/>
    <x v="2"/>
    <x v="0"/>
    <m/>
    <m/>
    <s v="1"/>
    <s v="1"/>
    <x v="2"/>
    <x v="1"/>
    <x v="1"/>
    <x v="4"/>
    <x v="3"/>
    <m/>
    <m/>
    <m/>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445ce6b-49ec-4baf-b476-22523c0e1a27"/>
    <n v="73156006"/>
    <s v="f445ce6b-49ec-4baf-b476-22523c0e1a27"/>
    <d v="2021-01-21T12:59:06"/>
    <n v="180"/>
    <m/>
    <n v="-1"/>
    <m/>
    <m/>
    <s v="202101191358"/>
    <n v="748"/>
    <s v="nsenumerator"/>
    <n v="569832"/>
  </r>
  <r>
    <s v="2021-01-21T10:09:54.349+03:00"/>
    <s v="2021-01-21T10:18:14.464+03:00"/>
    <m/>
    <s v="رانيا سريو"/>
    <s v="MRFS"/>
    <m/>
    <d v="2021-01-21T00:00:00"/>
    <x v="10"/>
    <x v="0"/>
    <x v="0"/>
    <n v="54"/>
    <x v="2"/>
    <x v="0"/>
    <x v="0"/>
    <x v="0"/>
    <x v="79"/>
    <x v="0"/>
    <x v="2"/>
    <x v="0"/>
    <n v="1"/>
    <n v="0"/>
    <n v="1"/>
    <s v="1"/>
    <n v="0"/>
    <s v="2"/>
    <n v="0"/>
    <n v="2"/>
    <n v="9"/>
    <n v="2"/>
    <n v="2"/>
    <n v="1"/>
    <x v="2"/>
    <x v="5"/>
    <n v="-300"/>
    <s v="الاب يعمل في بيع الاحذية"/>
    <m/>
    <s v="No services"/>
    <m/>
    <m/>
    <m/>
    <m/>
    <m/>
    <m/>
    <b v="1"/>
    <m/>
    <m/>
    <x v="1"/>
    <m/>
    <x v="2"/>
    <s v="نحتاج لمشفى"/>
    <s v="Inaccessible due to cost Some types of medicines are not available in the market Inaccessible due to transport or other logistical reason"/>
    <b v="1"/>
    <m/>
    <m/>
    <b v="1"/>
    <m/>
    <b v="1"/>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0"/>
    <m/>
    <m/>
    <m/>
    <m/>
    <m/>
    <m/>
    <m/>
    <m/>
    <m/>
    <m/>
    <m/>
    <x v="5"/>
    <x v="0"/>
    <x v="0"/>
    <m/>
    <s v="Cereals or tubers (maize, porridge, rice, pasta, bread, rice, bulger, frikeh, kaak, pasta, indomy (noodles), manakish, thick grain-based porridge, potatoes, etc) Vegetables (including leafy vegetables) Milk and Milk Products (milk, yoghurt, cheese, etc) Meat, Poultry, Offal (beef, goat, lamb, poultry), etc)"/>
    <b v="1"/>
    <m/>
    <b v="1"/>
    <m/>
    <b v="1"/>
    <m/>
    <b v="1"/>
    <m/>
    <m/>
    <m/>
    <m/>
    <x v="0"/>
    <x v="0"/>
    <s v="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
    <b v="1"/>
    <m/>
    <b v="1"/>
    <m/>
    <b v="1"/>
    <m/>
    <m/>
    <m/>
    <m/>
    <b v="1"/>
    <b v="1"/>
    <n v="5"/>
    <x v="0"/>
    <x v="0"/>
    <m/>
    <s v="High food prices/no money to buy"/>
    <m/>
    <b v="1"/>
    <m/>
    <m/>
    <m/>
    <m/>
    <m/>
    <m/>
    <x v="0"/>
    <m/>
    <x v="3"/>
    <m/>
    <m/>
    <m/>
    <m/>
    <m/>
    <m/>
    <m/>
    <x v="0"/>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0f8b325-55bb-4d12-a202-7d753a5165b4"/>
    <n v="73156007"/>
    <s v="b0f8b325-55bb-4d12-a202-7d753a5165b4"/>
    <d v="2021-01-21T12:59:07"/>
    <n v="181"/>
    <m/>
    <n v="-1"/>
    <m/>
    <m/>
    <s v="202101191358"/>
    <n v="500"/>
    <s v="nsenumerator"/>
    <n v="569832"/>
  </r>
  <r>
    <s v="2021-01-21T10:24:36.014+03:00"/>
    <s v="2021-01-21T13:39:42.527+03:00"/>
    <s v="0"/>
    <s v="رانيا سريو"/>
    <s v="MRFS"/>
    <m/>
    <d v="2021-01-21T00:00:00"/>
    <x v="10"/>
    <x v="0"/>
    <x v="0"/>
    <n v="50"/>
    <x v="0"/>
    <x v="0"/>
    <x v="0"/>
    <x v="0"/>
    <x v="80"/>
    <x v="2"/>
    <x v="2"/>
    <x v="1"/>
    <m/>
    <m/>
    <m/>
    <m/>
    <m/>
    <m/>
    <m/>
    <m/>
    <n v="5"/>
    <n v="2"/>
    <m/>
    <n v="0"/>
    <x v="1"/>
    <x v="22"/>
    <n v="-300"/>
    <m/>
    <s v="NGO support (including food buskets)"/>
    <s v="No services"/>
    <m/>
    <m/>
    <m/>
    <m/>
    <m/>
    <m/>
    <b v="1"/>
    <m/>
    <m/>
    <x v="1"/>
    <m/>
    <x v="2"/>
    <s v="نحتاج مشفى"/>
    <s v="Inaccessible due to cost Some types of medicines are not available in the market"/>
    <b v="1"/>
    <m/>
    <m/>
    <b v="1"/>
    <m/>
    <m/>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1"/>
    <m/>
    <m/>
    <m/>
    <m/>
    <m/>
    <m/>
    <m/>
    <m/>
    <m/>
    <m/>
    <m/>
    <x v="4"/>
    <x v="1"/>
    <x v="0"/>
    <m/>
    <m/>
    <m/>
    <m/>
    <m/>
    <m/>
    <m/>
    <m/>
    <m/>
    <m/>
    <m/>
    <m/>
    <m/>
    <x v="1"/>
    <x v="1"/>
    <m/>
    <m/>
    <m/>
    <m/>
    <m/>
    <m/>
    <m/>
    <m/>
    <m/>
    <m/>
    <m/>
    <m/>
    <m/>
    <x v="1"/>
    <x v="0"/>
    <m/>
    <s v="High food prices/no money to buy"/>
    <m/>
    <b v="1"/>
    <m/>
    <m/>
    <m/>
    <m/>
    <m/>
    <m/>
    <x v="0"/>
    <m/>
    <x v="3"/>
    <m/>
    <m/>
    <m/>
    <m/>
    <m/>
    <m/>
    <m/>
    <x v="1"/>
    <x v="1"/>
    <x v="1"/>
    <m/>
    <m/>
    <m/>
    <s v="0"/>
    <x v="2"/>
    <x v="1"/>
    <x v="1"/>
    <x v="0"/>
    <x v="2"/>
    <s v="No Challenges"/>
    <m/>
    <m/>
    <m/>
    <m/>
    <m/>
    <m/>
    <b v="1"/>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1982b4dd-7b1d-4e74-be8a-439356289bba"/>
    <n v="73156008"/>
    <s v="1982b4dd-7b1d-4e74-be8a-439356289bba"/>
    <d v="2021-01-21T12:59:07"/>
    <n v="182"/>
    <m/>
    <n v="-1"/>
    <m/>
    <m/>
    <s v="202101191358"/>
    <n v="11706"/>
    <s v="nsenumerator"/>
    <n v="569832"/>
  </r>
  <r>
    <s v="2021-01-21T10:45:10.446+03:00"/>
    <s v="2021-01-21T10:50:13.697+03:00"/>
    <m/>
    <s v="رانيا سريو"/>
    <s v="MRFS"/>
    <m/>
    <d v="2021-01-21T00:00:00"/>
    <x v="10"/>
    <x v="0"/>
    <x v="0"/>
    <n v="33"/>
    <x v="0"/>
    <x v="0"/>
    <x v="5"/>
    <x v="0"/>
    <x v="81"/>
    <x v="2"/>
    <x v="0"/>
    <x v="0"/>
    <n v="0"/>
    <n v="0"/>
    <n v="1"/>
    <s v="1"/>
    <n v="0"/>
    <s v="1"/>
    <n v="0"/>
    <n v="1"/>
    <n v="3"/>
    <n v="0"/>
    <n v="0"/>
    <n v="1"/>
    <x v="28"/>
    <x v="1"/>
    <n v="-50"/>
    <s v="الاب يعمل في اصلاح السيارات"/>
    <m/>
    <s v="No services"/>
    <m/>
    <m/>
    <m/>
    <m/>
    <m/>
    <m/>
    <b v="1"/>
    <m/>
    <m/>
    <x v="1"/>
    <m/>
    <x v="2"/>
    <s v="نحتاج لمشفى"/>
    <s v="Most types of medicines are not available in the market Inaccessible due to cost"/>
    <m/>
    <b v="1"/>
    <m/>
    <b v="1"/>
    <m/>
    <m/>
    <m/>
    <m/>
    <m/>
    <m/>
    <m/>
    <x v="2"/>
    <x v="1"/>
    <m/>
    <x v="1"/>
    <m/>
    <x v="0"/>
    <x v="0"/>
    <m/>
    <x v="0"/>
    <x v="0"/>
    <m/>
    <m/>
    <m/>
    <m/>
    <m/>
    <m/>
    <m/>
    <m/>
    <m/>
    <m/>
    <m/>
    <s v="Non communicable diseases (NCD) drugs (chronic, cardiac, diabetes, hyper-tension, asthma) Pediatric medicine"/>
    <b v="1"/>
    <b v="1"/>
    <m/>
    <m/>
    <m/>
    <m/>
    <m/>
    <m/>
    <x v="2"/>
    <s v="No services available"/>
    <m/>
    <m/>
    <m/>
    <m/>
    <b v="1"/>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3"/>
    <m/>
    <m/>
    <m/>
    <m/>
    <m/>
    <m/>
    <m/>
    <x v="2"/>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8c3f0d3-c60e-4698-ad1d-2dacabcf34b3"/>
    <n v="73156009"/>
    <s v="78c3f0d3-c60e-4698-ad1d-2dacabcf34b3"/>
    <d v="2021-01-21T12:59:08"/>
    <n v="183"/>
    <m/>
    <n v="-1"/>
    <m/>
    <m/>
    <s v="202101191358"/>
    <n v="303"/>
    <s v="nsenumerator"/>
    <n v="569832"/>
  </r>
  <r>
    <s v="2021-01-21T11:12:54.467+03:00"/>
    <s v="2021-01-21T12:36:07.886+03:00"/>
    <s v="0"/>
    <s v="رانيا سريو"/>
    <s v="MRFS"/>
    <m/>
    <d v="2021-01-21T00:00:00"/>
    <x v="10"/>
    <x v="0"/>
    <x v="0"/>
    <n v="25"/>
    <x v="1"/>
    <x v="0"/>
    <x v="0"/>
    <x v="0"/>
    <x v="65"/>
    <x v="0"/>
    <x v="0"/>
    <x v="0"/>
    <n v="1"/>
    <n v="0"/>
    <n v="0"/>
    <s v="0"/>
    <n v="0"/>
    <s v="1"/>
    <n v="0"/>
    <n v="1"/>
    <n v="3"/>
    <n v="0"/>
    <n v="0"/>
    <n v="1"/>
    <x v="28"/>
    <x v="1"/>
    <n v="-50"/>
    <s v="الاب يعمل بالعتالة"/>
    <m/>
    <s v="No services"/>
    <m/>
    <m/>
    <m/>
    <m/>
    <m/>
    <m/>
    <b v="1"/>
    <m/>
    <m/>
    <x v="1"/>
    <m/>
    <x v="3"/>
    <s v="نحنا نحتاج لمشفى"/>
    <s v="Inaccessible due to cost Some types of medicines are not available in the market"/>
    <b v="1"/>
    <m/>
    <m/>
    <b v="1"/>
    <m/>
    <m/>
    <m/>
    <m/>
    <m/>
    <m/>
    <m/>
    <x v="2"/>
    <x v="1"/>
    <m/>
    <x v="1"/>
    <m/>
    <x v="0"/>
    <x v="0"/>
    <m/>
    <x v="0"/>
    <x v="0"/>
    <m/>
    <m/>
    <m/>
    <m/>
    <m/>
    <m/>
    <m/>
    <m/>
    <m/>
    <m/>
    <m/>
    <s v="Non communicable diseases (NCD) drugs (chronic, cardiac, diabetes, hyper-tension, asthma) Pediatric medicine Reproductive health medicines"/>
    <b v="1"/>
    <b v="1"/>
    <b v="1"/>
    <m/>
    <m/>
    <m/>
    <m/>
    <m/>
    <x v="2"/>
    <s v="No services available"/>
    <m/>
    <m/>
    <m/>
    <m/>
    <b v="1"/>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x v="0"/>
    <x v="0"/>
    <m/>
    <m/>
    <m/>
    <m/>
    <m/>
    <m/>
    <m/>
    <m/>
    <m/>
    <m/>
    <m/>
    <m/>
    <m/>
    <x v="1"/>
    <x v="0"/>
    <m/>
    <s v="High food prices/no money to buy"/>
    <m/>
    <b v="1"/>
    <m/>
    <m/>
    <m/>
    <m/>
    <m/>
    <m/>
    <x v="0"/>
    <m/>
    <x v="3"/>
    <m/>
    <m/>
    <m/>
    <m/>
    <m/>
    <m/>
    <m/>
    <x v="2"/>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1f0e02c2-58c3-49ea-92a8-70ef1e805b65"/>
    <n v="73156012"/>
    <s v="1f0e02c2-58c3-49ea-92a8-70ef1e805b65"/>
    <d v="2021-01-21T12:59:09"/>
    <n v="184"/>
    <m/>
    <n v="-1"/>
    <m/>
    <m/>
    <s v="202101191358"/>
    <n v="4993"/>
    <s v="nsenumerator"/>
    <n v="569832"/>
  </r>
  <r>
    <s v="2021-01-21T11:27:06.143+03:00"/>
    <s v="2021-01-21T11:36:18.928+03:00"/>
    <m/>
    <s v="رانيا سريو"/>
    <s v="MRFS"/>
    <m/>
    <d v="2021-01-21T00:00:00"/>
    <x v="10"/>
    <x v="0"/>
    <x v="0"/>
    <n v="22"/>
    <x v="1"/>
    <x v="0"/>
    <x v="0"/>
    <x v="1"/>
    <x v="1"/>
    <x v="0"/>
    <x v="0"/>
    <x v="0"/>
    <n v="0"/>
    <n v="1"/>
    <n v="0"/>
    <s v="1"/>
    <n v="0"/>
    <s v="1"/>
    <n v="0"/>
    <n v="1"/>
    <n v="4"/>
    <n v="0"/>
    <n v="0"/>
    <n v="1"/>
    <x v="1"/>
    <x v="0"/>
    <n v="100"/>
    <s v="الاب يعمل في منظمة srd"/>
    <m/>
    <s v="Hospital Primary health care facility Emergency services-ambulance"/>
    <b v="1"/>
    <b v="1"/>
    <m/>
    <b v="1"/>
    <m/>
    <m/>
    <m/>
    <m/>
    <n v="30"/>
    <x v="0"/>
    <m/>
    <x v="0"/>
    <s v="Everything is available"/>
    <s v="Inaccessible due to cost Expired medicine"/>
    <m/>
    <m/>
    <m/>
    <b v="1"/>
    <m/>
    <m/>
    <b v="1"/>
    <m/>
    <m/>
    <m/>
    <m/>
    <x v="0"/>
    <x v="0"/>
    <s v="لقد زارتني منظمة sda وتحدثت معي عن الليشمانيا والكوفيد"/>
    <x v="0"/>
    <m/>
    <x v="2"/>
    <x v="1"/>
    <m/>
    <x v="1"/>
    <x v="2"/>
    <m/>
    <m/>
    <m/>
    <m/>
    <m/>
    <m/>
    <m/>
    <m/>
    <m/>
    <m/>
    <m/>
    <s v="Non communicable diseases (NCD) drugs (chronic, cardiac, diabetes, hyper-tension, asthma) Antibiotic"/>
    <b v="1"/>
    <m/>
    <m/>
    <b v="1"/>
    <m/>
    <m/>
    <m/>
    <m/>
    <x v="0"/>
    <m/>
    <m/>
    <m/>
    <m/>
    <m/>
    <m/>
    <m/>
    <m/>
    <m/>
    <s v="Hospital for normal delivery Hospital for surgery/ C-section At private primary health care centre/hospital"/>
    <m/>
    <m/>
    <m/>
    <m/>
    <b v="1"/>
    <b v="1"/>
    <b v="1"/>
    <m/>
    <m/>
    <m/>
    <m/>
    <x v="1"/>
    <m/>
    <m/>
    <m/>
    <m/>
    <m/>
    <m/>
    <m/>
    <m/>
    <m/>
    <m/>
    <m/>
    <x v="4"/>
    <x v="2"/>
    <x v="1"/>
    <m/>
    <s v="Cereals or tubers (maize, porridge, rice, pasta, bread, rice, bulger, frikeh, kaak, pasta, indomy (noodles), manakish, thick grain-based porridge, potatoes, etc) Vegetables (including leafy vegetables) Meat, Poultry, Offal (beef, goat, lamb, poultry), etc)"/>
    <b v="1"/>
    <m/>
    <b v="1"/>
    <m/>
    <b v="1"/>
    <m/>
    <m/>
    <m/>
    <m/>
    <m/>
    <m/>
    <x v="4"/>
    <x v="0"/>
    <s v="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
    <b v="1"/>
    <m/>
    <m/>
    <m/>
    <b v="1"/>
    <b v="1"/>
    <b v="1"/>
    <m/>
    <m/>
    <m/>
    <b v="1"/>
    <n v="5"/>
    <x v="0"/>
    <x v="0"/>
    <m/>
    <s v="High food prices/no money to buy Child will not eat certain foods"/>
    <m/>
    <b v="1"/>
    <m/>
    <m/>
    <m/>
    <b v="1"/>
    <m/>
    <m/>
    <x v="0"/>
    <m/>
    <x v="3"/>
    <m/>
    <m/>
    <m/>
    <m/>
    <m/>
    <m/>
    <m/>
    <x v="0"/>
    <x v="0"/>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0b67c09-7fee-47c8-ab29-aac793584e66"/>
    <n v="73156013"/>
    <s v="30b67c09-7fee-47c8-ab29-aac793584e66"/>
    <d v="2021-01-21T12:59:10"/>
    <n v="185"/>
    <m/>
    <n v="-1"/>
    <m/>
    <m/>
    <s v="202101191358"/>
    <n v="552"/>
    <s v="nsenumerator"/>
    <n v="569832"/>
  </r>
  <r>
    <s v="2021-01-21T11:58:30.051+03:00"/>
    <s v="2021-01-21T12:08:26.300+03:00"/>
    <m/>
    <s v="رانيا سريو"/>
    <s v="MRFS"/>
    <m/>
    <d v="2021-01-21T00:00:00"/>
    <x v="10"/>
    <x v="0"/>
    <x v="0"/>
    <n v="40"/>
    <x v="0"/>
    <x v="0"/>
    <x v="2"/>
    <x v="1"/>
    <x v="1"/>
    <x v="0"/>
    <x v="0"/>
    <x v="0"/>
    <n v="0"/>
    <n v="1"/>
    <n v="0"/>
    <s v="1"/>
    <n v="0"/>
    <s v="1"/>
    <n v="0"/>
    <n v="1"/>
    <n v="4"/>
    <n v="0"/>
    <n v="0"/>
    <n v="1"/>
    <x v="1"/>
    <x v="3"/>
    <n v="200"/>
    <s v="الاب يعمل بالحدادة"/>
    <m/>
    <s v="Hospital Emergency services-ambulance Specialist services"/>
    <b v="1"/>
    <m/>
    <b v="1"/>
    <b v="1"/>
    <m/>
    <m/>
    <m/>
    <m/>
    <n v="70"/>
    <x v="4"/>
    <m/>
    <x v="0"/>
    <s v="نحتاج مشفى لعلاج الامراض الخطيرة كالسىطان والتهاب الكبد_x000a_"/>
    <s v="Inaccessible due to cost Some types of medicines are not available in the market"/>
    <b v="1"/>
    <m/>
    <m/>
    <b v="1"/>
    <m/>
    <m/>
    <m/>
    <m/>
    <m/>
    <m/>
    <m/>
    <x v="0"/>
    <x v="0"/>
    <s v="زارتني منظمة dsa"/>
    <x v="0"/>
    <m/>
    <x v="2"/>
    <x v="1"/>
    <m/>
    <x v="1"/>
    <x v="2"/>
    <m/>
    <m/>
    <m/>
    <m/>
    <m/>
    <m/>
    <m/>
    <m/>
    <m/>
    <m/>
    <m/>
    <s v="Drugs are mostly available"/>
    <m/>
    <m/>
    <m/>
    <m/>
    <m/>
    <m/>
    <b v="1"/>
    <m/>
    <x v="0"/>
    <m/>
    <m/>
    <m/>
    <m/>
    <m/>
    <m/>
    <m/>
    <m/>
    <m/>
    <s v="Hospital for normal delivery Hospital for surgery/ C-section"/>
    <m/>
    <m/>
    <m/>
    <m/>
    <m/>
    <b v="1"/>
    <b v="1"/>
    <m/>
    <m/>
    <m/>
    <m/>
    <x v="1"/>
    <m/>
    <m/>
    <m/>
    <m/>
    <m/>
    <m/>
    <m/>
    <m/>
    <m/>
    <m/>
    <m/>
    <x v="3"/>
    <x v="1"/>
    <x v="0"/>
    <m/>
    <s v="Vegetables (including leafy vegetables) Meat, Poultry, Offal (beef, goat, lamb, poultry), etc) Sugar, Honey, sugar products Oil/Fat (oils, fats, butter, ghee etc) Condiments (spices, tea, coffee, sauces etc) or other miscellaneous food"/>
    <m/>
    <m/>
    <b v="1"/>
    <m/>
    <b v="1"/>
    <m/>
    <m/>
    <m/>
    <b v="1"/>
    <b v="1"/>
    <b v="1"/>
    <x v="5"/>
    <x v="2"/>
    <s v="Meat, Poultry, Offal (beef, goat, lamb, poultry), etc) Vegetables (including leafy vegetables) Milk and Milk Products (milk, yoghurt, cheese, etc) Sugar, Honey, sugar products Oil/Fat (oils, fats, butter, ghee etc)"/>
    <m/>
    <m/>
    <b v="1"/>
    <m/>
    <b v="1"/>
    <m/>
    <b v="1"/>
    <m/>
    <b v="1"/>
    <b v="1"/>
    <m/>
    <n v="5"/>
    <x v="0"/>
    <x v="0"/>
    <m/>
    <s v="High food prices/no money to buy Market is not safe"/>
    <m/>
    <b v="1"/>
    <m/>
    <b v="1"/>
    <m/>
    <m/>
    <m/>
    <m/>
    <x v="0"/>
    <m/>
    <x v="3"/>
    <m/>
    <m/>
    <m/>
    <m/>
    <m/>
    <m/>
    <m/>
    <x v="0"/>
    <x v="2"/>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ecc73447-919c-4c7b-b0bf-f7791f9ada14"/>
    <n v="73156014"/>
    <s v="ecc73447-919c-4c7b-b0bf-f7791f9ada14"/>
    <d v="2021-01-21T12:59:10"/>
    <n v="186"/>
    <m/>
    <n v="-1"/>
    <m/>
    <m/>
    <s v="202101191358"/>
    <n v="596"/>
    <s v="nsenumerator"/>
    <n v="569832"/>
  </r>
  <r>
    <s v="2021-01-21T09:48:09.332+03:00"/>
    <s v="2021-01-21T11:03:11.369+03:00"/>
    <s v="0"/>
    <s v="زكرياعباس"/>
    <s v="MRFS"/>
    <m/>
    <d v="2021-01-21T00:00:00"/>
    <x v="9"/>
    <x v="2"/>
    <x v="0"/>
    <n v="66"/>
    <x v="3"/>
    <x v="1"/>
    <x v="0"/>
    <x v="0"/>
    <x v="82"/>
    <x v="0"/>
    <x v="2"/>
    <x v="0"/>
    <n v="0"/>
    <n v="0"/>
    <n v="0"/>
    <s v="0"/>
    <n v="2"/>
    <s v="2"/>
    <n v="0"/>
    <n v="2"/>
    <n v="10"/>
    <n v="0"/>
    <n v="0"/>
    <n v="3"/>
    <x v="8"/>
    <x v="5"/>
    <n v="-1300"/>
    <s v="معونات"/>
    <m/>
    <s v="Primary health care facility"/>
    <m/>
    <b v="1"/>
    <m/>
    <m/>
    <m/>
    <m/>
    <m/>
    <m/>
    <n v="15"/>
    <x v="0"/>
    <m/>
    <x v="0"/>
    <s v="Do not know"/>
    <s v="Inaccessible due to cost"/>
    <m/>
    <m/>
    <m/>
    <b v="1"/>
    <m/>
    <m/>
    <m/>
    <m/>
    <m/>
    <m/>
    <m/>
    <x v="0"/>
    <x v="0"/>
    <s v="نرجوا دعم اكثر"/>
    <x v="3"/>
    <s v="لامانع عن طريق التواصل الاجتماعي"/>
    <x v="2"/>
    <x v="1"/>
    <m/>
    <x v="1"/>
    <x v="2"/>
    <m/>
    <m/>
    <m/>
    <m/>
    <m/>
    <m/>
    <m/>
    <m/>
    <m/>
    <m/>
    <m/>
    <s v="Drugs are mostly available"/>
    <m/>
    <m/>
    <m/>
    <m/>
    <m/>
    <m/>
    <b v="1"/>
    <m/>
    <x v="0"/>
    <m/>
    <m/>
    <m/>
    <m/>
    <m/>
    <m/>
    <m/>
    <m/>
    <m/>
    <s v="Hospital for normal delivery"/>
    <m/>
    <m/>
    <m/>
    <m/>
    <m/>
    <b v="1"/>
    <m/>
    <m/>
    <m/>
    <m/>
    <m/>
    <x v="1"/>
    <m/>
    <m/>
    <m/>
    <m/>
    <m/>
    <m/>
    <m/>
    <m/>
    <m/>
    <m/>
    <m/>
    <x v="3"/>
    <x v="2"/>
    <x v="4"/>
    <s v="لايوجد فتره محدده"/>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x v="0"/>
    <x v="0"/>
    <m/>
    <m/>
    <m/>
    <m/>
    <m/>
    <m/>
    <m/>
    <m/>
    <m/>
    <m/>
    <m/>
    <m/>
    <m/>
    <x v="1"/>
    <x v="0"/>
    <m/>
    <s v="High food prices/no money to buy"/>
    <m/>
    <b v="1"/>
    <m/>
    <m/>
    <m/>
    <m/>
    <m/>
    <m/>
    <x v="0"/>
    <m/>
    <x v="3"/>
    <m/>
    <m/>
    <m/>
    <m/>
    <m/>
    <m/>
    <m/>
    <x v="1"/>
    <x v="1"/>
    <x v="1"/>
    <m/>
    <m/>
    <s v="0"/>
    <s v="1"/>
    <x v="2"/>
    <x v="1"/>
    <x v="1"/>
    <x v="4"/>
    <x v="2"/>
    <s v="Financial issues"/>
    <m/>
    <b v="1"/>
    <m/>
    <m/>
    <m/>
    <m/>
    <m/>
    <m/>
    <x v="3"/>
    <x v="0"/>
    <s v="Fear Anger Problems sleeping"/>
    <b v="1"/>
    <b v="1"/>
    <m/>
    <m/>
    <m/>
    <m/>
    <m/>
    <m/>
    <m/>
    <b v="1"/>
    <m/>
    <m/>
    <m/>
    <m/>
    <m/>
    <m/>
    <m/>
    <m/>
    <s v="Children Adult Women"/>
    <b v="1"/>
    <m/>
    <b v="1"/>
    <m/>
    <s v="لااعرف"/>
    <s v="Speaking to a family member Prayer"/>
    <b v="1"/>
    <m/>
    <m/>
    <b v="1"/>
    <m/>
    <m/>
    <m/>
    <m/>
    <m/>
    <m/>
    <m/>
    <s v="Lack of awareness of the services"/>
    <m/>
    <m/>
    <m/>
    <m/>
    <b v="1"/>
    <m/>
    <m/>
    <m/>
    <m/>
    <x v="1"/>
    <m/>
    <s v="All services are accessible"/>
    <m/>
    <m/>
    <m/>
    <m/>
    <m/>
    <b v="1"/>
    <m/>
    <m/>
    <x v="0"/>
    <s v="All services are accessible"/>
    <m/>
    <m/>
    <m/>
    <m/>
    <m/>
    <b v="1"/>
    <m/>
    <m/>
    <m/>
    <x v="2"/>
    <s v="لا يجوز"/>
    <s v="Kidnapping School dropout"/>
    <b v="1"/>
    <m/>
    <m/>
    <b v="1"/>
    <m/>
    <m/>
    <m/>
    <m/>
    <m/>
    <m/>
    <m/>
    <m/>
    <m/>
    <m/>
    <m/>
    <m/>
    <m/>
    <m/>
    <m/>
    <s v="Parents Relatives"/>
    <m/>
    <m/>
    <m/>
    <m/>
    <b v="1"/>
    <b v="1"/>
    <m/>
    <m/>
    <m/>
    <m/>
    <m/>
    <m/>
    <m/>
    <m/>
    <s v="Quraan Hand crafts"/>
    <m/>
    <b v="1"/>
    <b v="1"/>
    <m/>
    <m/>
    <m/>
    <m/>
    <m/>
    <m/>
    <s v="Children who have been associated with fighting forces"/>
    <m/>
    <m/>
    <m/>
    <m/>
    <b v="1"/>
    <m/>
    <m/>
    <x v="1"/>
    <x v="0"/>
    <x v="11"/>
    <m/>
    <m/>
    <m/>
    <m/>
    <m/>
    <m/>
    <m/>
    <m/>
    <b v="1"/>
    <m/>
    <x v="1"/>
    <m/>
    <m/>
    <x v="0"/>
    <m/>
    <m/>
    <x v="2"/>
    <m/>
    <s v="uuid:c4a27442-ea9d-4b5f-b9b8-b2dba231395c"/>
    <n v="73156031"/>
    <s v="c4a27442-ea9d-4b5f-b9b8-b2dba231395c"/>
    <d v="2021-01-21T12:59:56"/>
    <n v="187"/>
    <m/>
    <n v="-1"/>
    <m/>
    <m/>
    <s v="202101191358"/>
    <n v="4502"/>
    <s v="nsenumerator"/>
    <n v="569832"/>
  </r>
  <r>
    <s v="2021-01-21T09:27:49.528+02:00"/>
    <s v="2021-01-21T12:05:19.684+02:00"/>
    <s v="0"/>
    <s v="ريما طكو"/>
    <s v="MRFS"/>
    <m/>
    <d v="2021-01-21T00:00:00"/>
    <x v="10"/>
    <x v="0"/>
    <x v="0"/>
    <n v="26"/>
    <x v="1"/>
    <x v="0"/>
    <x v="0"/>
    <x v="0"/>
    <x v="83"/>
    <x v="2"/>
    <x v="2"/>
    <x v="0"/>
    <n v="0"/>
    <n v="1"/>
    <n v="0"/>
    <s v="1"/>
    <n v="1"/>
    <s v="2"/>
    <n v="0"/>
    <n v="2"/>
    <n v="6"/>
    <n v="1"/>
    <n v="0"/>
    <n v="0"/>
    <x v="2"/>
    <x v="22"/>
    <n v="-500"/>
    <m/>
    <s v="باعو سيارة وعم يصرفون منها"/>
    <s v="No services"/>
    <m/>
    <m/>
    <m/>
    <m/>
    <m/>
    <m/>
    <b v="1"/>
    <m/>
    <m/>
    <x v="1"/>
    <m/>
    <x v="2"/>
    <s v="مشفى"/>
    <s v="Some types of medicines are not available in the market Inaccessible due to cost Inaccessible due to transport or other logistical reason"/>
    <b v="1"/>
    <m/>
    <m/>
    <b v="1"/>
    <m/>
    <b v="1"/>
    <m/>
    <m/>
    <m/>
    <m/>
    <m/>
    <x v="0"/>
    <x v="0"/>
    <s v="معلومات عن كوفيد 19"/>
    <x v="0"/>
    <m/>
    <x v="2"/>
    <x v="1"/>
    <m/>
    <x v="1"/>
    <x v="2"/>
    <m/>
    <m/>
    <m/>
    <m/>
    <m/>
    <m/>
    <m/>
    <m/>
    <m/>
    <m/>
    <m/>
    <s v="Non communicable diseases (NCD) drugs (chronic, cardiac, diabetes, hyper-tension, asthma)"/>
    <b v="1"/>
    <m/>
    <m/>
    <m/>
    <m/>
    <m/>
    <m/>
    <m/>
    <x v="0"/>
    <m/>
    <m/>
    <m/>
    <m/>
    <m/>
    <m/>
    <m/>
    <m/>
    <m/>
    <s v="Hospital for surgery/ C-section"/>
    <m/>
    <m/>
    <m/>
    <m/>
    <m/>
    <m/>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
    <b v="1"/>
    <b v="1"/>
    <b v="1"/>
    <m/>
    <m/>
    <b v="1"/>
    <m/>
    <m/>
    <m/>
    <b v="1"/>
    <b v="1"/>
    <n v="6"/>
    <x v="0"/>
    <x v="0"/>
    <m/>
    <s v="High food prices/no money to buy"/>
    <m/>
    <b v="1"/>
    <m/>
    <m/>
    <m/>
    <m/>
    <m/>
    <m/>
    <x v="0"/>
    <m/>
    <x v="3"/>
    <m/>
    <m/>
    <m/>
    <m/>
    <m/>
    <m/>
    <m/>
    <x v="0"/>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1cc890c-93b0-4bdc-9a82-b2dda8c17f9c"/>
    <n v="73156032"/>
    <s v="c1cc890c-93b0-4bdc-9a82-b2dda8c17f9c"/>
    <d v="2021-01-21T12:59:56"/>
    <n v="188"/>
    <m/>
    <n v="-1"/>
    <m/>
    <m/>
    <s v="202101191358"/>
    <n v="9450"/>
    <s v="nsenumerator"/>
    <n v="569832"/>
  </r>
  <r>
    <s v="2021-01-21T11:50:47.969+03:00"/>
    <s v="2021-01-21T12:40:36.075+03:00"/>
    <m/>
    <s v="زكرياعباس"/>
    <s v="MRFS"/>
    <m/>
    <d v="2021-01-21T00:00:00"/>
    <x v="9"/>
    <x v="2"/>
    <x v="0"/>
    <n v="52"/>
    <x v="2"/>
    <x v="1"/>
    <x v="0"/>
    <x v="0"/>
    <x v="84"/>
    <x v="3"/>
    <x v="0"/>
    <x v="0"/>
    <n v="0"/>
    <n v="2"/>
    <n v="4"/>
    <s v="6"/>
    <n v="4"/>
    <s v="10"/>
    <n v="0"/>
    <n v="10"/>
    <n v="15"/>
    <n v="0"/>
    <n v="0"/>
    <n v="1"/>
    <x v="2"/>
    <x v="2"/>
    <n v="-250"/>
    <s v="معونات_x000a_عمل حر"/>
    <m/>
    <s v="Primary health care facility"/>
    <m/>
    <b v="1"/>
    <m/>
    <m/>
    <m/>
    <m/>
    <m/>
    <m/>
    <n v="12"/>
    <x v="0"/>
    <m/>
    <x v="0"/>
    <s v="Do not know"/>
    <s v="Inaccessible due to cost"/>
    <m/>
    <m/>
    <m/>
    <b v="1"/>
    <m/>
    <m/>
    <m/>
    <m/>
    <m/>
    <m/>
    <m/>
    <x v="0"/>
    <x v="0"/>
    <s v="معلومات مفيده"/>
    <x v="3"/>
    <s v="تواصل اجتماعي"/>
    <x v="2"/>
    <x v="1"/>
    <m/>
    <x v="1"/>
    <x v="2"/>
    <m/>
    <m/>
    <m/>
    <m/>
    <m/>
    <m/>
    <m/>
    <m/>
    <m/>
    <m/>
    <m/>
    <s v="I don't know"/>
    <m/>
    <m/>
    <m/>
    <m/>
    <m/>
    <b v="1"/>
    <m/>
    <m/>
    <x v="0"/>
    <m/>
    <m/>
    <m/>
    <m/>
    <m/>
    <m/>
    <m/>
    <m/>
    <m/>
    <s v="Hospital for normal delivery"/>
    <m/>
    <m/>
    <m/>
    <m/>
    <m/>
    <b v="1"/>
    <m/>
    <m/>
    <m/>
    <m/>
    <m/>
    <x v="1"/>
    <m/>
    <m/>
    <m/>
    <m/>
    <m/>
    <m/>
    <m/>
    <m/>
    <m/>
    <m/>
    <m/>
    <x v="3"/>
    <x v="1"/>
    <x v="0"/>
    <m/>
    <s v="Legumes and nuts e.g. hommos, fouls, beans, chick peas, lentils Vegetables (including leafy vegetables) Fruit (all types) Milk and Milk Products (milk, yoghurt, cheese, etc) Oil/Fat (oils, fats, butter, ghee etc) Condiments (spices, tea, coffee, sauces etc) or other miscellaneous food"/>
    <m/>
    <b v="1"/>
    <b v="1"/>
    <b v="1"/>
    <m/>
    <m/>
    <b v="1"/>
    <m/>
    <m/>
    <b v="1"/>
    <b v="1"/>
    <x v="8"/>
    <x v="2"/>
    <s v="Legumes and nuts e.g. hommos, fouls, beans, chick peas, lentils Vegetables (including leafy vegetables) Fruit (all types) Oil/Fat (oils, fats, butter, ghee etc) Condiments (spices, tea, coffee, sauces etc) or other miscellaneous food"/>
    <m/>
    <b v="1"/>
    <b v="1"/>
    <b v="1"/>
    <m/>
    <m/>
    <m/>
    <m/>
    <m/>
    <b v="1"/>
    <b v="1"/>
    <n v="5"/>
    <x v="0"/>
    <x v="0"/>
    <m/>
    <s v="High food prices/no money to buy"/>
    <m/>
    <b v="1"/>
    <m/>
    <m/>
    <m/>
    <m/>
    <m/>
    <m/>
    <x v="0"/>
    <m/>
    <x v="3"/>
    <m/>
    <m/>
    <m/>
    <m/>
    <m/>
    <m/>
    <m/>
    <x v="0"/>
    <x v="2"/>
    <x v="1"/>
    <m/>
    <m/>
    <s v="2"/>
    <s v="2"/>
    <x v="0"/>
    <x v="2"/>
    <x v="0"/>
    <x v="1"/>
    <x v="1"/>
    <m/>
    <m/>
    <m/>
    <m/>
    <m/>
    <m/>
    <m/>
    <m/>
    <m/>
    <x v="1"/>
    <x v="0"/>
    <s v="Fear Anger Problems sleeping Econimic"/>
    <b v="1"/>
    <b v="1"/>
    <m/>
    <m/>
    <b v="1"/>
    <m/>
    <m/>
    <m/>
    <m/>
    <b v="1"/>
    <m/>
    <m/>
    <m/>
    <m/>
    <m/>
    <m/>
    <m/>
    <m/>
    <s v="Elderly Adult Women"/>
    <b v="1"/>
    <m/>
    <m/>
    <b v="1"/>
    <s v="لااعلم"/>
    <s v="Prayer Smoking Speaking to a family member"/>
    <b v="1"/>
    <m/>
    <m/>
    <b v="1"/>
    <m/>
    <m/>
    <b v="1"/>
    <m/>
    <m/>
    <m/>
    <m/>
    <s v="Security Lack of awareness of the services"/>
    <m/>
    <b v="1"/>
    <m/>
    <m/>
    <b v="1"/>
    <m/>
    <m/>
    <m/>
    <m/>
    <x v="1"/>
    <m/>
    <s v="All services are accessible"/>
    <m/>
    <m/>
    <m/>
    <m/>
    <m/>
    <b v="1"/>
    <m/>
    <m/>
    <x v="0"/>
    <s v="All services are accessible"/>
    <m/>
    <m/>
    <m/>
    <m/>
    <m/>
    <b v="1"/>
    <m/>
    <m/>
    <m/>
    <x v="1"/>
    <m/>
    <s v="Kidnapping School dropout Neglect"/>
    <b v="1"/>
    <m/>
    <m/>
    <b v="1"/>
    <m/>
    <m/>
    <m/>
    <m/>
    <b v="1"/>
    <m/>
    <m/>
    <m/>
    <m/>
    <m/>
    <m/>
    <m/>
    <m/>
    <m/>
    <m/>
    <s v="Siblings Parents Relatives"/>
    <m/>
    <b v="1"/>
    <m/>
    <m/>
    <b v="1"/>
    <b v="1"/>
    <m/>
    <m/>
    <m/>
    <m/>
    <m/>
    <m/>
    <m/>
    <m/>
    <s v="Hand crafts Quraan"/>
    <m/>
    <b v="1"/>
    <b v="1"/>
    <m/>
    <m/>
    <m/>
    <m/>
    <m/>
    <m/>
    <s v="Orphans living in the community"/>
    <m/>
    <m/>
    <b v="1"/>
    <m/>
    <m/>
    <m/>
    <m/>
    <x v="1"/>
    <x v="0"/>
    <x v="14"/>
    <m/>
    <m/>
    <m/>
    <m/>
    <m/>
    <b v="1"/>
    <m/>
    <m/>
    <m/>
    <m/>
    <x v="1"/>
    <m/>
    <m/>
    <x v="0"/>
    <m/>
    <m/>
    <x v="2"/>
    <m/>
    <s v="uuid:fcdea512-2a02-401f-bdad-6ca5220c5892"/>
    <n v="73156033"/>
    <s v="fcdea512-2a02-401f-bdad-6ca5220c5892"/>
    <d v="2021-01-21T12:59:56"/>
    <n v="189"/>
    <m/>
    <n v="-1"/>
    <m/>
    <m/>
    <s v="202101191358"/>
    <n v="2989"/>
    <s v="nsenumerator"/>
    <n v="569832"/>
  </r>
  <r>
    <s v="2021-01-21T10:07:54.170+02:00"/>
    <s v="2021-01-21T11:58:51.102+02:00"/>
    <s v="0"/>
    <s v="ريما طكو"/>
    <s v="MRFS"/>
    <m/>
    <d v="2021-01-21T00:00:00"/>
    <x v="10"/>
    <x v="0"/>
    <x v="0"/>
    <n v="57"/>
    <x v="2"/>
    <x v="0"/>
    <x v="0"/>
    <x v="0"/>
    <x v="85"/>
    <x v="2"/>
    <x v="2"/>
    <x v="0"/>
    <n v="0"/>
    <n v="0"/>
    <n v="0"/>
    <s v="0"/>
    <n v="0"/>
    <s v="0"/>
    <n v="1"/>
    <n v="1"/>
    <n v="3"/>
    <n v="2"/>
    <n v="0"/>
    <n v="0"/>
    <x v="21"/>
    <x v="22"/>
    <n v="-1200"/>
    <m/>
    <s v="NGO support (including food buskets)"/>
    <s v="No services"/>
    <m/>
    <m/>
    <m/>
    <m/>
    <m/>
    <m/>
    <b v="1"/>
    <m/>
    <m/>
    <x v="1"/>
    <m/>
    <x v="2"/>
    <s v="مستشفى"/>
    <s v="Inaccessible due to cost"/>
    <m/>
    <m/>
    <m/>
    <b v="1"/>
    <m/>
    <m/>
    <m/>
    <m/>
    <m/>
    <m/>
    <m/>
    <x v="3"/>
    <x v="1"/>
    <m/>
    <x v="1"/>
    <m/>
    <x v="2"/>
    <x v="1"/>
    <m/>
    <x v="1"/>
    <x v="2"/>
    <m/>
    <m/>
    <m/>
    <m/>
    <m/>
    <m/>
    <m/>
    <m/>
    <m/>
    <m/>
    <m/>
    <s v="Non communicable diseases (NCD) drugs (chronic, cardiac, diabetes, hyper-tension, asthma)"/>
    <b v="1"/>
    <m/>
    <m/>
    <m/>
    <m/>
    <m/>
    <m/>
    <m/>
    <x v="0"/>
    <m/>
    <m/>
    <m/>
    <m/>
    <m/>
    <m/>
    <m/>
    <m/>
    <m/>
    <s v="Hospital for surgery/ C-section"/>
    <m/>
    <m/>
    <m/>
    <m/>
    <m/>
    <m/>
    <b v="1"/>
    <m/>
    <m/>
    <m/>
    <m/>
    <x v="1"/>
    <m/>
    <m/>
    <m/>
    <m/>
    <m/>
    <m/>
    <m/>
    <m/>
    <m/>
    <m/>
    <m/>
    <x v="2"/>
    <x v="0"/>
    <x v="0"/>
    <m/>
    <m/>
    <m/>
    <m/>
    <m/>
    <m/>
    <m/>
    <m/>
    <m/>
    <m/>
    <m/>
    <m/>
    <m/>
    <x v="1"/>
    <x v="1"/>
    <m/>
    <m/>
    <m/>
    <m/>
    <m/>
    <m/>
    <m/>
    <m/>
    <m/>
    <m/>
    <m/>
    <m/>
    <m/>
    <x v="1"/>
    <x v="3"/>
    <m/>
    <s v="High food prices/no money to buy"/>
    <m/>
    <b v="1"/>
    <m/>
    <m/>
    <m/>
    <m/>
    <m/>
    <m/>
    <x v="0"/>
    <m/>
    <x v="0"/>
    <s v="High food prices/no money to buy"/>
    <b v="1"/>
    <m/>
    <m/>
    <m/>
    <m/>
    <m/>
    <x v="1"/>
    <x v="1"/>
    <x v="1"/>
    <m/>
    <m/>
    <s v="0"/>
    <s v="0"/>
    <x v="0"/>
    <x v="3"/>
    <x v="0"/>
    <x v="4"/>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11e0adb-85d5-4dbd-ba89-1de527d9745d"/>
    <n v="73156034"/>
    <s v="c11e0adb-85d5-4dbd-ba89-1de527d9745d"/>
    <d v="2021-01-21T12:59:56"/>
    <n v="190"/>
    <m/>
    <n v="-1"/>
    <m/>
    <m/>
    <s v="202101191358"/>
    <n v="6657"/>
    <s v="nsenumerator"/>
    <n v="569832"/>
  </r>
  <r>
    <s v="2021-01-21T13:13:52.246+03:00"/>
    <s v="2021-01-21T13:59:03.278+03:00"/>
    <m/>
    <s v="زكرياعباس"/>
    <s v="MRFS"/>
    <m/>
    <d v="2021-01-21T00:00:00"/>
    <x v="9"/>
    <x v="2"/>
    <x v="0"/>
    <n v="28"/>
    <x v="1"/>
    <x v="1"/>
    <x v="0"/>
    <x v="1"/>
    <x v="1"/>
    <x v="0"/>
    <x v="2"/>
    <x v="0"/>
    <n v="0"/>
    <n v="1"/>
    <n v="1"/>
    <s v="2"/>
    <n v="0"/>
    <s v="2"/>
    <n v="1"/>
    <n v="3"/>
    <n v="5"/>
    <n v="1"/>
    <n v="0"/>
    <n v="0"/>
    <x v="0"/>
    <x v="0"/>
    <n v="-600"/>
    <s v="معونات_x000a_مساعدات"/>
    <m/>
    <s v="Primary health care facility"/>
    <m/>
    <b v="1"/>
    <m/>
    <m/>
    <m/>
    <m/>
    <m/>
    <m/>
    <n v="10"/>
    <x v="0"/>
    <m/>
    <x v="0"/>
    <s v="Do not know"/>
    <s v="Inaccessible due to cost"/>
    <m/>
    <m/>
    <m/>
    <b v="1"/>
    <m/>
    <m/>
    <m/>
    <m/>
    <m/>
    <m/>
    <m/>
    <x v="0"/>
    <x v="0"/>
    <s v="عدد زيارات اكثر"/>
    <x v="0"/>
    <m/>
    <x v="0"/>
    <x v="0"/>
    <s v="Did not identify the diseas"/>
    <x v="0"/>
    <x v="0"/>
    <m/>
    <m/>
    <m/>
    <m/>
    <m/>
    <m/>
    <m/>
    <m/>
    <m/>
    <m/>
    <m/>
    <s v="Drugs are mostly available"/>
    <m/>
    <m/>
    <m/>
    <m/>
    <m/>
    <m/>
    <b v="1"/>
    <m/>
    <x v="0"/>
    <m/>
    <m/>
    <m/>
    <m/>
    <m/>
    <m/>
    <m/>
    <m/>
    <m/>
    <s v="Hospital for surgery/ C-section"/>
    <m/>
    <m/>
    <m/>
    <m/>
    <m/>
    <m/>
    <b v="1"/>
    <m/>
    <m/>
    <m/>
    <m/>
    <x v="1"/>
    <m/>
    <m/>
    <m/>
    <m/>
    <m/>
    <m/>
    <m/>
    <m/>
    <m/>
    <m/>
    <m/>
    <x v="3"/>
    <x v="1"/>
    <x v="0"/>
    <m/>
    <s v="Legumes and nuts e.g. hommos, fouls, beans, chick peas, lentils Milk and Milk Products (milk, yoghurt, cheese, etc) Eggs Condiments (spices, tea, coffee, sauces etc) or other miscellaneous food Oil/Fat (oils, fats, butter, ghee etc)"/>
    <m/>
    <b v="1"/>
    <m/>
    <m/>
    <m/>
    <m/>
    <b v="1"/>
    <b v="1"/>
    <m/>
    <b v="1"/>
    <b v="1"/>
    <x v="5"/>
    <x v="2"/>
    <s v="Milk and Milk Products (milk, yoghurt, cheese, etc) Vegetables (including leafy vegetables) Legumes and nuts e.g. hommos, fouls, beans, chick peas, lentils Oil/Fat (oils, fats, butter, ghee etc)"/>
    <m/>
    <b v="1"/>
    <b v="1"/>
    <m/>
    <m/>
    <m/>
    <b v="1"/>
    <m/>
    <m/>
    <b v="1"/>
    <m/>
    <n v="4"/>
    <x v="0"/>
    <x v="0"/>
    <m/>
    <s v="High food prices/no money to buy"/>
    <m/>
    <b v="1"/>
    <m/>
    <m/>
    <m/>
    <m/>
    <m/>
    <m/>
    <x v="0"/>
    <m/>
    <x v="3"/>
    <m/>
    <m/>
    <m/>
    <m/>
    <m/>
    <m/>
    <m/>
    <x v="0"/>
    <x v="0"/>
    <x v="1"/>
    <m/>
    <m/>
    <s v="1"/>
    <s v="1"/>
    <x v="2"/>
    <x v="1"/>
    <x v="1"/>
    <x v="3"/>
    <x v="2"/>
    <s v="Financial issues"/>
    <m/>
    <b v="1"/>
    <m/>
    <m/>
    <m/>
    <m/>
    <m/>
    <m/>
    <x v="2"/>
    <x v="1"/>
    <s v="Inability to carry out work or daily tasks Econimic Fear"/>
    <b v="1"/>
    <m/>
    <m/>
    <m/>
    <b v="1"/>
    <m/>
    <m/>
    <m/>
    <m/>
    <m/>
    <m/>
    <b v="1"/>
    <m/>
    <m/>
    <m/>
    <m/>
    <m/>
    <m/>
    <s v="Elderly Children"/>
    <m/>
    <m/>
    <b v="1"/>
    <b v="1"/>
    <s v="طبيعتهم"/>
    <s v="Speaking to a family member Prayer Smoking"/>
    <b v="1"/>
    <m/>
    <m/>
    <b v="1"/>
    <m/>
    <m/>
    <b v="1"/>
    <m/>
    <m/>
    <m/>
    <m/>
    <s v="Lack of awareness of the services"/>
    <m/>
    <m/>
    <m/>
    <m/>
    <b v="1"/>
    <m/>
    <m/>
    <m/>
    <m/>
    <x v="1"/>
    <m/>
    <s v="All services are accessible"/>
    <m/>
    <m/>
    <m/>
    <m/>
    <m/>
    <b v="1"/>
    <m/>
    <m/>
    <x v="0"/>
    <s v="All services are accessible"/>
    <m/>
    <m/>
    <m/>
    <m/>
    <m/>
    <b v="1"/>
    <m/>
    <m/>
    <m/>
    <x v="2"/>
    <s v="الوضع غير أمن"/>
    <s v="Kidnapping School dropout Neglect Being orphaned or losing care"/>
    <b v="1"/>
    <m/>
    <m/>
    <b v="1"/>
    <m/>
    <m/>
    <m/>
    <m/>
    <b v="1"/>
    <m/>
    <b v="1"/>
    <m/>
    <m/>
    <m/>
    <m/>
    <m/>
    <m/>
    <m/>
    <m/>
    <s v="Siblings Parents Women and Child support centers Community/social workers"/>
    <m/>
    <b v="1"/>
    <m/>
    <m/>
    <b v="1"/>
    <m/>
    <m/>
    <b v="1"/>
    <m/>
    <b v="1"/>
    <m/>
    <m/>
    <m/>
    <m/>
    <s v="Sport activity Quraan Awareness / educational activities / psychosocial support"/>
    <b v="1"/>
    <b v="1"/>
    <m/>
    <m/>
    <b v="1"/>
    <m/>
    <m/>
    <m/>
    <m/>
    <s v="Orphans living in the community Children who have been associated with fighting forces"/>
    <m/>
    <m/>
    <b v="1"/>
    <m/>
    <b v="1"/>
    <m/>
    <m/>
    <x v="1"/>
    <x v="0"/>
    <x v="14"/>
    <m/>
    <m/>
    <m/>
    <m/>
    <m/>
    <b v="1"/>
    <m/>
    <m/>
    <m/>
    <m/>
    <x v="1"/>
    <m/>
    <m/>
    <x v="2"/>
    <m/>
    <m/>
    <x v="1"/>
    <s v="من اجل العيش"/>
    <s v="uuid:df02ac31-362c-416a-9397-a93ced4a149f"/>
    <n v="73156035"/>
    <s v="df02ac31-362c-416a-9397-a93ced4a149f"/>
    <d v="2021-01-21T12:59:57"/>
    <n v="191"/>
    <m/>
    <n v="-1"/>
    <m/>
    <m/>
    <s v="202101191358"/>
    <n v="2711"/>
    <s v="nsenumerator"/>
    <n v="569832"/>
  </r>
  <r>
    <s v="2021-01-21T10:21:56.557+02:00"/>
    <s v="2021-01-21T12:02:38.944+02:00"/>
    <s v="0"/>
    <s v="ريما طكو"/>
    <s v="MRFS"/>
    <m/>
    <d v="2021-01-21T00:00:00"/>
    <x v="10"/>
    <x v="0"/>
    <x v="0"/>
    <n v="59"/>
    <x v="2"/>
    <x v="0"/>
    <x v="0"/>
    <x v="0"/>
    <x v="86"/>
    <x v="0"/>
    <x v="2"/>
    <x v="0"/>
    <n v="0"/>
    <n v="1"/>
    <n v="0"/>
    <s v="1"/>
    <n v="1"/>
    <s v="2"/>
    <n v="0"/>
    <n v="2"/>
    <n v="7"/>
    <n v="0"/>
    <n v="0"/>
    <n v="1"/>
    <x v="2"/>
    <x v="1"/>
    <n v="-350"/>
    <s v="راتب الابن"/>
    <m/>
    <s v="No services"/>
    <m/>
    <m/>
    <m/>
    <m/>
    <m/>
    <m/>
    <b v="1"/>
    <m/>
    <m/>
    <x v="1"/>
    <m/>
    <x v="2"/>
    <s v="مركز صحي وأدوية"/>
    <s v="Most types of medicines are not available in the market Inaccessible due to cost"/>
    <m/>
    <b v="1"/>
    <m/>
    <b v="1"/>
    <m/>
    <m/>
    <m/>
    <m/>
    <m/>
    <m/>
    <m/>
    <x v="2"/>
    <x v="1"/>
    <m/>
    <x v="1"/>
    <m/>
    <x v="2"/>
    <x v="1"/>
    <m/>
    <x v="1"/>
    <x v="1"/>
    <s v="Most types of medicines are not available in the market Inaccessible due to cost"/>
    <m/>
    <b v="1"/>
    <m/>
    <b v="1"/>
    <m/>
    <m/>
    <m/>
    <m/>
    <m/>
    <m/>
    <s v="Antibiotic"/>
    <m/>
    <m/>
    <m/>
    <b v="1"/>
    <m/>
    <m/>
    <m/>
    <m/>
    <x v="0"/>
    <m/>
    <m/>
    <m/>
    <m/>
    <m/>
    <m/>
    <m/>
    <m/>
    <m/>
    <s v="Hospital for surgery/ C-section"/>
    <m/>
    <m/>
    <m/>
    <m/>
    <m/>
    <m/>
    <b v="1"/>
    <m/>
    <m/>
    <m/>
    <m/>
    <x v="1"/>
    <m/>
    <m/>
    <m/>
    <m/>
    <m/>
    <m/>
    <m/>
    <m/>
    <m/>
    <m/>
    <m/>
    <x v="5"/>
    <x v="0"/>
    <x v="0"/>
    <m/>
    <s v="Cereals or tubers (maize, porridge, rice, pasta, bread, rice, bulger, frikeh, kaak, pasta, indomy (noodles), manakish, thick grain-based porridge, potatoes, etc) Vegetables (including leafy vegetables) Legumes and nuts e.g. hommos, fouls, beans, chick peas, lentils Eggs Sugar, Honey, sugar products"/>
    <b v="1"/>
    <b v="1"/>
    <b v="1"/>
    <m/>
    <m/>
    <m/>
    <m/>
    <b v="1"/>
    <b v="1"/>
    <m/>
    <m/>
    <x v="5"/>
    <x v="2"/>
    <s v="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
    <b v="1"/>
    <b v="1"/>
    <m/>
    <m/>
    <m/>
    <m/>
    <m/>
    <b v="1"/>
    <b v="1"/>
    <b v="1"/>
    <b v="1"/>
    <n v="6"/>
    <x v="0"/>
    <x v="0"/>
    <m/>
    <s v="Market is too far High food prices/no money to buy"/>
    <m/>
    <b v="1"/>
    <b v="1"/>
    <m/>
    <m/>
    <m/>
    <m/>
    <m/>
    <x v="0"/>
    <m/>
    <x v="0"/>
    <s v="High food prices/no money to buy Market is too far"/>
    <b v="1"/>
    <b v="1"/>
    <m/>
    <m/>
    <m/>
    <m/>
    <x v="0"/>
    <x v="0"/>
    <x v="1"/>
    <m/>
    <m/>
    <s v="1"/>
    <s v="1"/>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3e3ae2e-7aed-41fe-93f9-df621c070f4e"/>
    <n v="73156036"/>
    <s v="53e3ae2e-7aed-41fe-93f9-df621c070f4e"/>
    <d v="2021-01-21T12:59:57"/>
    <n v="192"/>
    <m/>
    <n v="-1"/>
    <m/>
    <m/>
    <s v="202101191358"/>
    <n v="6042"/>
    <s v="nsenumerator"/>
    <n v="569832"/>
  </r>
  <r>
    <s v="2021-01-21T14:06:56.952+03:00"/>
    <s v="2021-01-21T14:40:37.453+03:00"/>
    <m/>
    <s v="زكرياعباس"/>
    <s v="MRFS"/>
    <m/>
    <d v="2021-01-21T00:00:00"/>
    <x v="9"/>
    <x v="2"/>
    <x v="0"/>
    <n v="56"/>
    <x v="2"/>
    <x v="1"/>
    <x v="0"/>
    <x v="1"/>
    <x v="1"/>
    <x v="2"/>
    <x v="0"/>
    <x v="0"/>
    <n v="0"/>
    <n v="0"/>
    <n v="0"/>
    <s v="0"/>
    <n v="1"/>
    <s v="1"/>
    <n v="0"/>
    <n v="1"/>
    <n v="4"/>
    <n v="0"/>
    <n v="0"/>
    <n v="0"/>
    <x v="13"/>
    <x v="9"/>
    <n v="-500"/>
    <s v="عمل حر"/>
    <m/>
    <s v="Primary health care facility"/>
    <m/>
    <b v="1"/>
    <m/>
    <m/>
    <m/>
    <m/>
    <m/>
    <m/>
    <n v="5"/>
    <x v="0"/>
    <m/>
    <x v="0"/>
    <s v="بعض الاطباء الاختصاصين"/>
    <s v="Inaccessible due to cost"/>
    <m/>
    <m/>
    <m/>
    <b v="1"/>
    <m/>
    <m/>
    <m/>
    <m/>
    <m/>
    <m/>
    <m/>
    <x v="3"/>
    <x v="1"/>
    <m/>
    <x v="1"/>
    <m/>
    <x v="2"/>
    <x v="1"/>
    <m/>
    <x v="1"/>
    <x v="2"/>
    <m/>
    <m/>
    <m/>
    <m/>
    <m/>
    <m/>
    <m/>
    <m/>
    <m/>
    <m/>
    <m/>
    <s v="I don't know"/>
    <m/>
    <m/>
    <m/>
    <m/>
    <m/>
    <b v="1"/>
    <m/>
    <m/>
    <x v="3"/>
    <m/>
    <m/>
    <m/>
    <m/>
    <m/>
    <m/>
    <m/>
    <m/>
    <m/>
    <s v="Hospital for surgery/ C-section"/>
    <m/>
    <m/>
    <m/>
    <m/>
    <m/>
    <m/>
    <b v="1"/>
    <m/>
    <m/>
    <m/>
    <m/>
    <x v="1"/>
    <m/>
    <m/>
    <m/>
    <m/>
    <m/>
    <m/>
    <m/>
    <m/>
    <m/>
    <m/>
    <m/>
    <x v="0"/>
    <x v="0"/>
    <x v="0"/>
    <m/>
    <m/>
    <m/>
    <m/>
    <m/>
    <m/>
    <m/>
    <m/>
    <m/>
    <m/>
    <m/>
    <m/>
    <m/>
    <x v="1"/>
    <x v="1"/>
    <m/>
    <m/>
    <m/>
    <m/>
    <m/>
    <m/>
    <m/>
    <m/>
    <m/>
    <m/>
    <m/>
    <m/>
    <m/>
    <x v="1"/>
    <x v="0"/>
    <m/>
    <s v="High food prices/no money to buy"/>
    <m/>
    <b v="1"/>
    <m/>
    <m/>
    <m/>
    <m/>
    <m/>
    <m/>
    <x v="0"/>
    <m/>
    <x v="2"/>
    <m/>
    <m/>
    <m/>
    <m/>
    <m/>
    <m/>
    <m/>
    <x v="1"/>
    <x v="1"/>
    <x v="1"/>
    <m/>
    <m/>
    <s v="0"/>
    <s v="0"/>
    <x v="2"/>
    <x v="1"/>
    <x v="1"/>
    <x v="4"/>
    <x v="2"/>
    <s v="Financial issues"/>
    <m/>
    <b v="1"/>
    <m/>
    <m/>
    <m/>
    <m/>
    <m/>
    <m/>
    <x v="3"/>
    <x v="0"/>
    <s v="Fear Econimic Sadness Problems Concentrating"/>
    <b v="1"/>
    <m/>
    <b v="1"/>
    <m/>
    <b v="1"/>
    <m/>
    <m/>
    <m/>
    <m/>
    <m/>
    <m/>
    <m/>
    <b v="1"/>
    <m/>
    <m/>
    <m/>
    <m/>
    <m/>
    <s v="Children Adult Women"/>
    <b v="1"/>
    <m/>
    <b v="1"/>
    <m/>
    <s v="لااعرف"/>
    <s v="Smoking Prayer Speaking to a family member"/>
    <b v="1"/>
    <m/>
    <m/>
    <b v="1"/>
    <m/>
    <m/>
    <b v="1"/>
    <m/>
    <m/>
    <m/>
    <m/>
    <s v="Lack of awareness of the services"/>
    <m/>
    <m/>
    <m/>
    <m/>
    <b v="1"/>
    <m/>
    <m/>
    <m/>
    <m/>
    <x v="3"/>
    <s v="من اجل نظره المجتمع"/>
    <s v="All services are accessible"/>
    <m/>
    <m/>
    <m/>
    <m/>
    <m/>
    <b v="1"/>
    <m/>
    <m/>
    <x v="0"/>
    <s v="All services are accessible"/>
    <m/>
    <m/>
    <m/>
    <m/>
    <m/>
    <b v="1"/>
    <m/>
    <m/>
    <m/>
    <x v="1"/>
    <m/>
    <s v="Kidnapping Desire to join armed groups School dropout Neglect Being orphaned or losing care Psychological stress"/>
    <b v="1"/>
    <m/>
    <b v="1"/>
    <b v="1"/>
    <m/>
    <m/>
    <m/>
    <m/>
    <b v="1"/>
    <m/>
    <b v="1"/>
    <m/>
    <m/>
    <b v="1"/>
    <m/>
    <m/>
    <m/>
    <m/>
    <m/>
    <s v="Women and Child support centers Religious leaders Siblings Parents"/>
    <b v="1"/>
    <b v="1"/>
    <m/>
    <m/>
    <b v="1"/>
    <m/>
    <m/>
    <m/>
    <m/>
    <b v="1"/>
    <m/>
    <m/>
    <m/>
    <m/>
    <s v="Quraan Hand crafts"/>
    <m/>
    <b v="1"/>
    <b v="1"/>
    <m/>
    <m/>
    <m/>
    <m/>
    <m/>
    <m/>
    <s v="Orphans living in the community Children who have been associated with fighting forces"/>
    <m/>
    <m/>
    <b v="1"/>
    <m/>
    <b v="1"/>
    <m/>
    <m/>
    <x v="1"/>
    <x v="0"/>
    <x v="8"/>
    <m/>
    <m/>
    <m/>
    <m/>
    <m/>
    <m/>
    <m/>
    <b v="1"/>
    <m/>
    <m/>
    <x v="1"/>
    <m/>
    <m/>
    <x v="0"/>
    <m/>
    <m/>
    <x v="2"/>
    <m/>
    <s v="uuid:50b8597c-b98b-4910-a3e8-40987e02c2ff"/>
    <n v="73156037"/>
    <s v="50b8597c-b98b-4910-a3e8-40987e02c2ff"/>
    <d v="2021-01-21T12:59:58"/>
    <n v="193"/>
    <m/>
    <n v="-1"/>
    <m/>
    <m/>
    <s v="202101191358"/>
    <n v="2021"/>
    <s v="nsenumerator"/>
    <n v="569832"/>
  </r>
  <r>
    <s v="2021-01-21T10:37:45.485+02:00"/>
    <s v="2021-01-21T12:02:11.300+02:00"/>
    <s v="0"/>
    <s v="ريما طكو"/>
    <s v="MRFS"/>
    <m/>
    <d v="2021-01-21T00:00:00"/>
    <x v="10"/>
    <x v="0"/>
    <x v="0"/>
    <n v="25"/>
    <x v="1"/>
    <x v="0"/>
    <x v="0"/>
    <x v="0"/>
    <x v="32"/>
    <x v="2"/>
    <x v="0"/>
    <x v="0"/>
    <n v="0"/>
    <n v="1"/>
    <n v="0"/>
    <s v="1"/>
    <n v="1"/>
    <s v="2"/>
    <n v="0"/>
    <n v="2"/>
    <n v="6"/>
    <n v="0"/>
    <n v="1"/>
    <n v="1"/>
    <x v="2"/>
    <x v="6"/>
    <n v="-200"/>
    <s v="الزوج يعمل مع الفصائل لديه راتب"/>
    <m/>
    <s v="No services"/>
    <m/>
    <m/>
    <m/>
    <m/>
    <m/>
    <m/>
    <b v="1"/>
    <m/>
    <m/>
    <x v="1"/>
    <m/>
    <x v="2"/>
    <s v="مركز صحي وأدوية"/>
    <s v="Inaccessible due to cost"/>
    <m/>
    <m/>
    <m/>
    <b v="1"/>
    <m/>
    <m/>
    <m/>
    <m/>
    <m/>
    <m/>
    <m/>
    <x v="2"/>
    <x v="1"/>
    <m/>
    <x v="1"/>
    <m/>
    <x v="2"/>
    <x v="1"/>
    <m/>
    <x v="1"/>
    <x v="1"/>
    <s v="Inaccessible due to cost Some types of medicines are not available in the market"/>
    <b v="1"/>
    <m/>
    <m/>
    <b v="1"/>
    <m/>
    <m/>
    <m/>
    <m/>
    <m/>
    <m/>
    <s v="Non communicable diseases (NCD) drugs (chronic, cardiac, diabetes, hyper-tension, asthma) Pediatric medicine Antibiotic"/>
    <b v="1"/>
    <b v="1"/>
    <m/>
    <b v="1"/>
    <m/>
    <m/>
    <m/>
    <m/>
    <x v="0"/>
    <m/>
    <m/>
    <m/>
    <m/>
    <m/>
    <m/>
    <m/>
    <m/>
    <m/>
    <s v="Hospital for surgery/ C-section"/>
    <m/>
    <m/>
    <m/>
    <m/>
    <m/>
    <m/>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Eggs Oil/Fat (oils, fats, butter, ghee etc)"/>
    <b v="1"/>
    <b v="1"/>
    <m/>
    <m/>
    <m/>
    <m/>
    <m/>
    <b v="1"/>
    <m/>
    <b v="1"/>
    <m/>
    <n v="4"/>
    <x v="0"/>
    <x v="0"/>
    <m/>
    <s v="High food prices/no money to buy"/>
    <m/>
    <b v="1"/>
    <m/>
    <m/>
    <m/>
    <m/>
    <m/>
    <m/>
    <x v="0"/>
    <m/>
    <x v="0"/>
    <s v="High food prices/no money to buy"/>
    <b v="1"/>
    <m/>
    <m/>
    <m/>
    <m/>
    <m/>
    <x v="0"/>
    <x v="0"/>
    <x v="1"/>
    <m/>
    <m/>
    <s v="1"/>
    <s v="0"/>
    <x v="2"/>
    <x v="1"/>
    <x v="1"/>
    <x v="0"/>
    <x v="3"/>
    <m/>
    <m/>
    <m/>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2a9b7d9-d376-4fd1-b799-b5f0f02514e2"/>
    <n v="73156038"/>
    <s v="a2a9b7d9-d376-4fd1-b799-b5f0f02514e2"/>
    <d v="2021-01-21T12:59:58"/>
    <n v="194"/>
    <m/>
    <n v="-1"/>
    <m/>
    <m/>
    <s v="202101191358"/>
    <n v="5066"/>
    <s v="nsenumerator"/>
    <n v="569832"/>
  </r>
  <r>
    <s v="2021-01-21T11:17:34.304+02:00"/>
    <s v="2021-01-21T13:34:04.639+02:00"/>
    <s v="0"/>
    <s v="ريما طكو"/>
    <s v="MRFS"/>
    <m/>
    <d v="2021-01-21T00:00:00"/>
    <x v="10"/>
    <x v="0"/>
    <x v="0"/>
    <n v="42"/>
    <x v="0"/>
    <x v="0"/>
    <x v="0"/>
    <x v="1"/>
    <x v="1"/>
    <x v="2"/>
    <x v="0"/>
    <x v="0"/>
    <n v="0"/>
    <n v="0"/>
    <n v="1"/>
    <s v="1"/>
    <n v="0"/>
    <s v="1"/>
    <n v="3"/>
    <n v="4"/>
    <n v="6"/>
    <n v="0"/>
    <n v="0"/>
    <n v="1"/>
    <x v="8"/>
    <x v="10"/>
    <n v="-500"/>
    <s v="الام تعمل  مستخدمة"/>
    <m/>
    <s v="Hospital Primary health care facility Emergency services-ambulance"/>
    <b v="1"/>
    <b v="1"/>
    <m/>
    <b v="1"/>
    <m/>
    <m/>
    <m/>
    <m/>
    <n v="15"/>
    <x v="0"/>
    <m/>
    <x v="0"/>
    <s v="الدواء"/>
    <s v="Inaccessible due to cost Some types of medicines are not available in the market"/>
    <b v="1"/>
    <m/>
    <m/>
    <b v="1"/>
    <m/>
    <m/>
    <m/>
    <m/>
    <m/>
    <m/>
    <m/>
    <x v="2"/>
    <x v="1"/>
    <m/>
    <x v="1"/>
    <m/>
    <x v="2"/>
    <x v="2"/>
    <s v="Self-treated at home or brought medicine from pharmacy"/>
    <x v="0"/>
    <x v="0"/>
    <m/>
    <m/>
    <m/>
    <m/>
    <m/>
    <m/>
    <m/>
    <m/>
    <m/>
    <m/>
    <m/>
    <s v="Antibiotic Pediatric medicine"/>
    <m/>
    <b v="1"/>
    <m/>
    <b v="1"/>
    <m/>
    <m/>
    <m/>
    <m/>
    <x v="0"/>
    <m/>
    <m/>
    <m/>
    <m/>
    <m/>
    <m/>
    <m/>
    <m/>
    <m/>
    <s v="Hospital for surgery/ C-section"/>
    <m/>
    <m/>
    <m/>
    <m/>
    <m/>
    <m/>
    <b v="1"/>
    <m/>
    <m/>
    <m/>
    <m/>
    <x v="1"/>
    <m/>
    <m/>
    <m/>
    <m/>
    <m/>
    <m/>
    <m/>
    <m/>
    <m/>
    <m/>
    <m/>
    <x v="0"/>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
    <b v="1"/>
    <b v="1"/>
    <b v="1"/>
    <m/>
    <b v="1"/>
    <m/>
    <b v="1"/>
    <m/>
    <b v="1"/>
    <b v="1"/>
    <b v="1"/>
    <n v="8"/>
    <x v="0"/>
    <x v="0"/>
    <m/>
    <s v="High food prices/no money to buy"/>
    <m/>
    <b v="1"/>
    <m/>
    <m/>
    <m/>
    <m/>
    <m/>
    <m/>
    <x v="0"/>
    <m/>
    <x v="3"/>
    <m/>
    <m/>
    <m/>
    <m/>
    <m/>
    <m/>
    <m/>
    <x v="0"/>
    <x v="2"/>
    <x v="1"/>
    <m/>
    <m/>
    <s v="0"/>
    <s v="0"/>
    <x v="2"/>
    <x v="1"/>
    <x v="1"/>
    <x v="0"/>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10e724a-980d-4753-9c88-02301ad6434d"/>
    <n v="73156039"/>
    <s v="310e724a-980d-4753-9c88-02301ad6434d"/>
    <d v="2021-01-21T12:59:59"/>
    <n v="195"/>
    <m/>
    <n v="-1"/>
    <m/>
    <m/>
    <s v="202101191358"/>
    <n v="8190"/>
    <s v="nsenumerator"/>
    <n v="569832"/>
  </r>
  <r>
    <s v="2021-01-21T09:49:06.160+03:00"/>
    <s v="2021-01-21T10:14:03.096+03:00"/>
    <s v="0"/>
    <s v="نورة المرعي"/>
    <s v="MRFS"/>
    <m/>
    <d v="2021-01-21T00:00:00"/>
    <x v="10"/>
    <x v="0"/>
    <x v="0"/>
    <n v="26"/>
    <x v="1"/>
    <x v="0"/>
    <x v="0"/>
    <x v="0"/>
    <x v="5"/>
    <x v="2"/>
    <x v="0"/>
    <x v="0"/>
    <n v="0"/>
    <n v="0"/>
    <n v="2"/>
    <s v="2"/>
    <n v="0"/>
    <s v="2"/>
    <n v="0"/>
    <n v="2"/>
    <n v="4"/>
    <n v="0"/>
    <n v="0"/>
    <n v="1"/>
    <x v="2"/>
    <x v="5"/>
    <n v="-300"/>
    <s v="اعمال حرة متقطعة"/>
    <m/>
    <s v="Hospital"/>
    <b v="1"/>
    <m/>
    <m/>
    <m/>
    <m/>
    <m/>
    <m/>
    <m/>
    <n v="30"/>
    <x v="4"/>
    <m/>
    <x v="2"/>
    <s v="مركز طبي قريب"/>
    <s v="Some types of medicines are not available in the market Most types of medicines are not available in the market Inaccessible due to transport or other logistical reason"/>
    <b v="1"/>
    <b v="1"/>
    <m/>
    <m/>
    <m/>
    <b v="1"/>
    <m/>
    <m/>
    <m/>
    <m/>
    <m/>
    <x v="0"/>
    <x v="0"/>
    <s v="درجة سوء التغذية قلت انخفضت لدى الطفلة"/>
    <x v="3"/>
    <s v="يوجد مجموعة واتس في المجال الصحي تابعة للمخيم"/>
    <x v="2"/>
    <x v="2"/>
    <s v="Far distance"/>
    <x v="0"/>
    <x v="0"/>
    <m/>
    <m/>
    <m/>
    <m/>
    <m/>
    <m/>
    <m/>
    <m/>
    <m/>
    <m/>
    <m/>
    <s v="Pediatric medicine"/>
    <m/>
    <b v="1"/>
    <m/>
    <m/>
    <m/>
    <m/>
    <m/>
    <m/>
    <x v="2"/>
    <s v="Transportation issues"/>
    <m/>
    <m/>
    <m/>
    <b v="1"/>
    <m/>
    <m/>
    <m/>
    <m/>
    <s v="At private primary health care centre/hospital Hospital for normal delivery"/>
    <m/>
    <m/>
    <m/>
    <m/>
    <b v="1"/>
    <b v="1"/>
    <m/>
    <m/>
    <m/>
    <m/>
    <m/>
    <x v="1"/>
    <m/>
    <m/>
    <m/>
    <m/>
    <m/>
    <m/>
    <m/>
    <m/>
    <m/>
    <m/>
    <m/>
    <x v="4"/>
    <x v="1"/>
    <x v="0"/>
    <m/>
    <m/>
    <m/>
    <m/>
    <m/>
    <m/>
    <m/>
    <m/>
    <m/>
    <m/>
    <m/>
    <m/>
    <m/>
    <x v="1"/>
    <x v="1"/>
    <s v="Milk and Milk Products (milk, yoghurt, cheese, etc) Cereals or tubers (maize, porridge, rice, pasta, bread, rice, bulger, frikeh, kaak, pasta, indomy (noodles), manakish, thick grain-based porridge, potatoes, etc)"/>
    <b v="1"/>
    <m/>
    <m/>
    <m/>
    <m/>
    <m/>
    <b v="1"/>
    <m/>
    <m/>
    <m/>
    <m/>
    <n v="2"/>
    <x v="2"/>
    <x v="0"/>
    <m/>
    <s v="High food prices/no money to buy"/>
    <m/>
    <b v="1"/>
    <m/>
    <m/>
    <m/>
    <m/>
    <m/>
    <m/>
    <x v="0"/>
    <m/>
    <x v="0"/>
    <s v="High food prices/no money to buy"/>
    <b v="1"/>
    <m/>
    <m/>
    <m/>
    <m/>
    <m/>
    <x v="4"/>
    <x v="0"/>
    <x v="1"/>
    <m/>
    <m/>
    <s v="0"/>
    <s v="0"/>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c25b1e6-3f33-4b87-bfbc-33f27e9bbdf1"/>
    <n v="73156049"/>
    <s v="7c25b1e6-3f33-4b87-bfbc-33f27e9bbdf1"/>
    <d v="2021-01-21T13:00:25"/>
    <n v="196"/>
    <m/>
    <n v="-1"/>
    <m/>
    <m/>
    <s v="202101191358"/>
    <n v="1497"/>
    <s v="nsenumerator"/>
    <n v="569832"/>
  </r>
  <r>
    <s v="2021-01-21T10:21:35.198+03:00"/>
    <s v="2021-01-21T14:59:22.450+03:00"/>
    <s v="0"/>
    <s v="نورة المرعي"/>
    <s v="MRFS"/>
    <m/>
    <d v="2021-01-21T00:00:00"/>
    <x v="10"/>
    <x v="0"/>
    <x v="0"/>
    <n v="20"/>
    <x v="1"/>
    <x v="0"/>
    <x v="0"/>
    <x v="0"/>
    <x v="87"/>
    <x v="0"/>
    <x v="0"/>
    <x v="0"/>
    <n v="1"/>
    <n v="1"/>
    <n v="1"/>
    <s v="2"/>
    <n v="1"/>
    <s v="4"/>
    <n v="0"/>
    <n v="4"/>
    <n v="6"/>
    <n v="0"/>
    <n v="0"/>
    <n v="1"/>
    <x v="7"/>
    <x v="6"/>
    <n v="-300"/>
    <s v="الزوج عامل لدى الفصائل"/>
    <m/>
    <s v="Hospital Primary health care facility"/>
    <b v="1"/>
    <b v="1"/>
    <m/>
    <m/>
    <m/>
    <m/>
    <m/>
    <m/>
    <n v="20"/>
    <x v="4"/>
    <m/>
    <x v="0"/>
    <s v="لايوجد مركز طبي قريب من المخيم"/>
    <s v="Some types of medicines are not available in the market"/>
    <b v="1"/>
    <m/>
    <m/>
    <m/>
    <m/>
    <m/>
    <m/>
    <m/>
    <m/>
    <m/>
    <m/>
    <x v="0"/>
    <x v="0"/>
    <s v="مفيدة من اجل التوعية حول الامراض"/>
    <x v="3"/>
    <s v="التوعية عن طريق وسائل التواصل مفيدة في حال عدن القدرة على الوصول الى المشافي"/>
    <x v="0"/>
    <x v="0"/>
    <m/>
    <x v="0"/>
    <x v="0"/>
    <m/>
    <m/>
    <m/>
    <m/>
    <m/>
    <m/>
    <m/>
    <m/>
    <m/>
    <m/>
    <m/>
    <s v="Antibiotic Pediatric medicine"/>
    <m/>
    <b v="1"/>
    <m/>
    <b v="1"/>
    <m/>
    <m/>
    <m/>
    <m/>
    <x v="0"/>
    <m/>
    <m/>
    <m/>
    <m/>
    <m/>
    <m/>
    <m/>
    <m/>
    <m/>
    <s v="Public primary health care facility Hospital for normal delivery"/>
    <m/>
    <m/>
    <m/>
    <b v="1"/>
    <m/>
    <b v="1"/>
    <m/>
    <m/>
    <m/>
    <m/>
    <m/>
    <x v="0"/>
    <m/>
    <m/>
    <m/>
    <m/>
    <m/>
    <m/>
    <m/>
    <m/>
    <m/>
    <m/>
    <m/>
    <x v="0"/>
    <x v="0"/>
    <x v="0"/>
    <m/>
    <s v="Legumes and nuts e.g. hommos, fouls, beans, chick peas, lentils Milk and Milk Products (milk, yoghurt, cheese, etc) Vegetables (including leafy vegetables) Fruit (all types)"/>
    <m/>
    <b v="1"/>
    <b v="1"/>
    <b v="1"/>
    <m/>
    <m/>
    <b v="1"/>
    <m/>
    <m/>
    <m/>
    <m/>
    <x v="0"/>
    <x v="0"/>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x v="0"/>
    <x v="0"/>
    <m/>
    <s v="High food prices/no money to buy"/>
    <m/>
    <b v="1"/>
    <m/>
    <m/>
    <m/>
    <m/>
    <m/>
    <m/>
    <x v="0"/>
    <m/>
    <x v="0"/>
    <s v="High food prices/no money to buy Food is not available"/>
    <b v="1"/>
    <m/>
    <m/>
    <b v="1"/>
    <m/>
    <m/>
    <x v="4"/>
    <x v="0"/>
    <x v="0"/>
    <m/>
    <m/>
    <s v="1"/>
    <s v="1"/>
    <x v="0"/>
    <x v="2"/>
    <x v="2"/>
    <x v="0"/>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a395c1e-fc43-4ed0-af46-9a15d4298a72"/>
    <n v="73156050"/>
    <s v="6a395c1e-fc43-4ed0-af46-9a15d4298a72"/>
    <d v="2021-01-21T13:00:26"/>
    <n v="197"/>
    <m/>
    <n v="-1"/>
    <m/>
    <m/>
    <s v="202101191358"/>
    <n v="16667"/>
    <s v="nsenumerator"/>
    <n v="569832"/>
  </r>
  <r>
    <s v="2021-01-21T12:36:08.724+03:00"/>
    <s v="2021-01-21T12:49:44.298+03:00"/>
    <m/>
    <s v="نورة المرعي"/>
    <s v="MRFS"/>
    <m/>
    <d v="2021-01-21T00:00:00"/>
    <x v="10"/>
    <x v="0"/>
    <x v="0"/>
    <n v="35"/>
    <x v="0"/>
    <x v="0"/>
    <x v="0"/>
    <x v="1"/>
    <x v="1"/>
    <x v="2"/>
    <x v="0"/>
    <x v="0"/>
    <n v="0"/>
    <n v="0"/>
    <n v="2"/>
    <s v="2"/>
    <n v="2"/>
    <s v="4"/>
    <n v="1"/>
    <n v="5"/>
    <n v="8"/>
    <n v="0"/>
    <n v="0"/>
    <n v="1"/>
    <x v="0"/>
    <x v="11"/>
    <n v="200"/>
    <s v="محل مواد غذائية"/>
    <m/>
    <s v="Hospital Primary health care facility Emergency services-ambulance"/>
    <b v="1"/>
    <b v="1"/>
    <m/>
    <b v="1"/>
    <m/>
    <m/>
    <m/>
    <m/>
    <n v="5"/>
    <x v="0"/>
    <m/>
    <x v="0"/>
    <s v="عدم وجود مراكز لعلاج الامراض المزمنة"/>
    <s v="Some types of medicines are not available in the market"/>
    <b v="1"/>
    <m/>
    <m/>
    <m/>
    <m/>
    <m/>
    <m/>
    <m/>
    <m/>
    <m/>
    <m/>
    <x v="2"/>
    <x v="1"/>
    <m/>
    <x v="1"/>
    <m/>
    <x v="0"/>
    <x v="0"/>
    <m/>
    <x v="0"/>
    <x v="0"/>
    <m/>
    <m/>
    <m/>
    <m/>
    <m/>
    <m/>
    <m/>
    <m/>
    <m/>
    <m/>
    <m/>
    <s v="Pediatric medicine Antibiotic"/>
    <m/>
    <b v="1"/>
    <m/>
    <b v="1"/>
    <m/>
    <m/>
    <m/>
    <m/>
    <x v="0"/>
    <m/>
    <m/>
    <m/>
    <m/>
    <m/>
    <m/>
    <m/>
    <m/>
    <m/>
    <s v="At private primary health care centre/hospital Hospital for normal delivery"/>
    <m/>
    <m/>
    <m/>
    <m/>
    <b v="1"/>
    <b v="1"/>
    <m/>
    <m/>
    <m/>
    <m/>
    <m/>
    <x v="1"/>
    <m/>
    <m/>
    <m/>
    <m/>
    <m/>
    <m/>
    <m/>
    <m/>
    <m/>
    <m/>
    <m/>
    <x v="4"/>
    <x v="1"/>
    <x v="0"/>
    <m/>
    <m/>
    <m/>
    <m/>
    <m/>
    <m/>
    <m/>
    <m/>
    <m/>
    <m/>
    <m/>
    <m/>
    <m/>
    <x v="1"/>
    <x v="1"/>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x v="0"/>
    <x v="0"/>
    <m/>
    <s v="No barriers, satisfied with food available"/>
    <b v="1"/>
    <m/>
    <m/>
    <m/>
    <m/>
    <m/>
    <m/>
    <m/>
    <x v="0"/>
    <m/>
    <x v="3"/>
    <m/>
    <m/>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9091798-67ad-43eb-8a1a-af21875e6e5d"/>
    <n v="73156056"/>
    <s v="f9091798-67ad-43eb-8a1a-af21875e6e5d"/>
    <d v="2021-01-21T13:00:27"/>
    <n v="198"/>
    <m/>
    <n v="-1"/>
    <m/>
    <m/>
    <s v="202101191358"/>
    <n v="816"/>
    <s v="nsenumerator"/>
    <n v="569832"/>
  </r>
  <r>
    <s v="2021-01-21T10:02:29.750+03:00"/>
    <s v="2021-01-21T10:47:43.218+03:00"/>
    <m/>
    <s v="سوسن الضبعان"/>
    <s v="MRFS"/>
    <m/>
    <d v="2021-01-21T00:00:00"/>
    <x v="11"/>
    <x v="2"/>
    <x v="0"/>
    <n v="35"/>
    <x v="0"/>
    <x v="1"/>
    <x v="0"/>
    <x v="0"/>
    <x v="88"/>
    <x v="0"/>
    <x v="0"/>
    <x v="0"/>
    <n v="0"/>
    <n v="1"/>
    <n v="1"/>
    <s v="2"/>
    <n v="1"/>
    <s v="3"/>
    <n v="0"/>
    <n v="3"/>
    <n v="5"/>
    <n v="0"/>
    <n v="0"/>
    <n v="1"/>
    <x v="18"/>
    <x v="22"/>
    <n v="-3000"/>
    <s v="لايوجد"/>
    <s v="NGO support (including food buskets)"/>
    <s v="Hospital Primary health care facility"/>
    <b v="1"/>
    <b v="1"/>
    <m/>
    <m/>
    <m/>
    <m/>
    <m/>
    <m/>
    <n v="999"/>
    <x v="0"/>
    <m/>
    <x v="3"/>
    <s v="Everything is available"/>
    <s v="Inaccessible due to security risks Inaccessible due to cost"/>
    <m/>
    <m/>
    <m/>
    <b v="1"/>
    <b v="1"/>
    <m/>
    <m/>
    <m/>
    <m/>
    <m/>
    <m/>
    <x v="2"/>
    <x v="1"/>
    <m/>
    <x v="1"/>
    <m/>
    <x v="2"/>
    <x v="1"/>
    <m/>
    <x v="1"/>
    <x v="1"/>
    <s v="Inaccessible due to cost Inaccessible due to transport or other logistical reason"/>
    <m/>
    <m/>
    <m/>
    <b v="1"/>
    <m/>
    <b v="1"/>
    <m/>
    <m/>
    <m/>
    <m/>
    <s v="Non communicable diseases (NCD) drugs (chronic, cardiac, diabetes, hyper-tension, asthma)"/>
    <b v="1"/>
    <m/>
    <m/>
    <m/>
    <m/>
    <m/>
    <m/>
    <m/>
    <x v="2"/>
    <s v="Transportation issues"/>
    <m/>
    <m/>
    <m/>
    <b v="1"/>
    <m/>
    <m/>
    <m/>
    <m/>
    <s v="Hospital for normal delivery"/>
    <m/>
    <m/>
    <m/>
    <m/>
    <m/>
    <b v="1"/>
    <m/>
    <m/>
    <m/>
    <m/>
    <m/>
    <x v="1"/>
    <m/>
    <m/>
    <m/>
    <m/>
    <m/>
    <m/>
    <m/>
    <m/>
    <m/>
    <m/>
    <m/>
    <x v="5"/>
    <x v="0"/>
    <x v="0"/>
    <m/>
    <s v="Milk and Milk Products (milk, yoghurt, cheese, etc) Vegetables (including leafy vegetables)"/>
    <m/>
    <m/>
    <b v="1"/>
    <m/>
    <m/>
    <m/>
    <b v="1"/>
    <m/>
    <m/>
    <m/>
    <m/>
    <x v="3"/>
    <x v="0"/>
    <s v="Milk and Milk Products (milk, yoghurt, cheese, etc)"/>
    <m/>
    <m/>
    <m/>
    <m/>
    <m/>
    <m/>
    <b v="1"/>
    <m/>
    <m/>
    <m/>
    <m/>
    <n v="1"/>
    <x v="2"/>
    <x v="0"/>
    <m/>
    <s v="High food prices/no money to buy Market is too far"/>
    <m/>
    <b v="1"/>
    <b v="1"/>
    <m/>
    <m/>
    <m/>
    <m/>
    <m/>
    <x v="0"/>
    <m/>
    <x v="0"/>
    <s v="High food prices/no money to buy Market is too far"/>
    <b v="1"/>
    <b v="1"/>
    <m/>
    <m/>
    <m/>
    <m/>
    <x v="2"/>
    <x v="2"/>
    <x v="1"/>
    <m/>
    <m/>
    <s v="1"/>
    <s v="1"/>
    <x v="0"/>
    <x v="2"/>
    <x v="0"/>
    <x v="1"/>
    <x v="1"/>
    <m/>
    <m/>
    <m/>
    <m/>
    <m/>
    <m/>
    <m/>
    <m/>
    <m/>
    <x v="1"/>
    <x v="0"/>
    <s v="Anger Econimic"/>
    <m/>
    <b v="1"/>
    <m/>
    <m/>
    <b v="1"/>
    <m/>
    <m/>
    <m/>
    <m/>
    <m/>
    <m/>
    <m/>
    <m/>
    <m/>
    <m/>
    <m/>
    <m/>
    <m/>
    <s v="Children"/>
    <m/>
    <m/>
    <b v="1"/>
    <m/>
    <s v="بسبب الظروف "/>
    <s v="Speaking to a family member"/>
    <b v="1"/>
    <m/>
    <m/>
    <m/>
    <m/>
    <m/>
    <m/>
    <m/>
    <m/>
    <m/>
    <m/>
    <s v="Do not know"/>
    <m/>
    <m/>
    <m/>
    <m/>
    <m/>
    <m/>
    <b v="1"/>
    <m/>
    <m/>
    <x v="2"/>
    <m/>
    <s v="Health services Educational services"/>
    <b v="1"/>
    <b v="1"/>
    <m/>
    <m/>
    <m/>
    <m/>
    <m/>
    <m/>
    <x v="7"/>
    <s v="Health services Educational services"/>
    <b v="1"/>
    <b v="1"/>
    <m/>
    <m/>
    <m/>
    <m/>
    <m/>
    <m/>
    <s v="due to transportation issues / far distance of facilities"/>
    <x v="2"/>
    <s v="بسبب العادات والتقاليد وقلة الامان"/>
    <s v="School dropout Neglect Psychological stress"/>
    <m/>
    <m/>
    <m/>
    <b v="1"/>
    <m/>
    <m/>
    <m/>
    <m/>
    <b v="1"/>
    <m/>
    <m/>
    <m/>
    <m/>
    <b v="1"/>
    <m/>
    <m/>
    <m/>
    <m/>
    <m/>
    <s v="Parents"/>
    <m/>
    <m/>
    <m/>
    <m/>
    <b v="1"/>
    <m/>
    <m/>
    <m/>
    <m/>
    <m/>
    <m/>
    <m/>
    <m/>
    <m/>
    <s v="Hand crafts Awareness / educational activities / psychosocial support"/>
    <m/>
    <m/>
    <b v="1"/>
    <m/>
    <b v="1"/>
    <m/>
    <m/>
    <m/>
    <m/>
    <s v="I don't know"/>
    <m/>
    <m/>
    <m/>
    <m/>
    <m/>
    <m/>
    <b v="1"/>
    <x v="2"/>
    <x v="5"/>
    <x v="5"/>
    <m/>
    <m/>
    <b v="1"/>
    <m/>
    <m/>
    <m/>
    <m/>
    <m/>
    <m/>
    <m/>
    <x v="2"/>
    <n v="3"/>
    <s v="بسبب خروجهم من المنزل"/>
    <x v="0"/>
    <m/>
    <m/>
    <x v="2"/>
    <m/>
    <s v="uuid:d0a6ac4f-92ac-45a9-8cdb-54d6a2bf7c60"/>
    <n v="73156140"/>
    <s v="d0a6ac4f-92ac-45a9-8cdb-54d6a2bf7c60"/>
    <d v="2021-01-21T13:01:57"/>
    <n v="199"/>
    <m/>
    <n v="-1"/>
    <m/>
    <m/>
    <s v="202101191358"/>
    <n v="2714"/>
    <s v="nsenumerator"/>
    <n v="569832"/>
  </r>
  <r>
    <s v="2021-01-21T11:13:33.651+03:00"/>
    <s v="2021-01-21T11:30:39.780+03:00"/>
    <m/>
    <s v="سوسن الضبعان"/>
    <s v="MRFS"/>
    <m/>
    <d v="2021-01-21T00:00:00"/>
    <x v="11"/>
    <x v="2"/>
    <x v="0"/>
    <n v="45"/>
    <x v="0"/>
    <x v="0"/>
    <x v="2"/>
    <x v="0"/>
    <x v="89"/>
    <x v="2"/>
    <x v="0"/>
    <x v="0"/>
    <n v="0"/>
    <n v="0"/>
    <n v="0"/>
    <s v="0"/>
    <n v="0"/>
    <s v="0"/>
    <n v="3"/>
    <n v="3"/>
    <n v="4"/>
    <n v="0"/>
    <n v="0"/>
    <n v="0"/>
    <x v="0"/>
    <x v="22"/>
    <n v="-1000"/>
    <m/>
    <s v="استقراض مبلغ مالي من الاقارب"/>
    <s v="Hospital Primary health care facility"/>
    <b v="1"/>
    <b v="1"/>
    <m/>
    <m/>
    <m/>
    <m/>
    <m/>
    <m/>
    <n v="999"/>
    <x v="4"/>
    <m/>
    <x v="3"/>
    <s v="Everything is available"/>
    <s v="Inaccessible due to cost"/>
    <m/>
    <m/>
    <m/>
    <b v="1"/>
    <m/>
    <m/>
    <m/>
    <m/>
    <m/>
    <m/>
    <m/>
    <x v="0"/>
    <x v="0"/>
    <s v="معلومات مفيدة طبية "/>
    <x v="2"/>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m/>
    <m/>
    <m/>
    <m/>
    <m/>
    <m/>
    <m/>
    <m/>
    <m/>
    <m/>
    <m/>
    <m/>
    <m/>
    <x v="1"/>
    <x v="0"/>
    <m/>
    <s v="High food prices/no money to buy Market is too far"/>
    <m/>
    <b v="1"/>
    <b v="1"/>
    <m/>
    <m/>
    <m/>
    <m/>
    <m/>
    <x v="0"/>
    <m/>
    <x v="0"/>
    <s v="High food prices/no money to buy Market is too far"/>
    <b v="1"/>
    <b v="1"/>
    <m/>
    <m/>
    <m/>
    <m/>
    <x v="1"/>
    <x v="1"/>
    <x v="1"/>
    <m/>
    <m/>
    <s v="0"/>
    <s v="0"/>
    <x v="0"/>
    <x v="2"/>
    <x v="0"/>
    <x v="1"/>
    <x v="1"/>
    <m/>
    <m/>
    <m/>
    <m/>
    <m/>
    <m/>
    <m/>
    <m/>
    <m/>
    <x v="1"/>
    <x v="0"/>
    <s v="Sadness Anger Econimic"/>
    <m/>
    <b v="1"/>
    <b v="1"/>
    <m/>
    <b v="1"/>
    <m/>
    <m/>
    <m/>
    <m/>
    <m/>
    <m/>
    <m/>
    <m/>
    <m/>
    <m/>
    <m/>
    <m/>
    <m/>
    <s v="Children"/>
    <m/>
    <m/>
    <b v="1"/>
    <m/>
    <s v="بسبب الاهمال الذي يعانون منه"/>
    <s v="Speaking to a family member Prayer"/>
    <b v="1"/>
    <m/>
    <m/>
    <b v="1"/>
    <m/>
    <m/>
    <m/>
    <m/>
    <m/>
    <m/>
    <m/>
    <s v="Lack of awareness of the services Accessibility"/>
    <m/>
    <m/>
    <b v="1"/>
    <m/>
    <b v="1"/>
    <m/>
    <m/>
    <m/>
    <m/>
    <x v="2"/>
    <m/>
    <s v="Educational services"/>
    <m/>
    <b v="1"/>
    <m/>
    <m/>
    <m/>
    <m/>
    <m/>
    <m/>
    <x v="7"/>
    <s v="Health services Educational services"/>
    <b v="1"/>
    <b v="1"/>
    <m/>
    <m/>
    <m/>
    <m/>
    <m/>
    <m/>
    <s v="due to transportation issues / far distance of facilities"/>
    <x v="2"/>
    <s v="بسبب العادات والتقاليد وعدم توفر الأمان"/>
    <s v="School dropout Neglect Psychological stress"/>
    <m/>
    <m/>
    <m/>
    <b v="1"/>
    <m/>
    <m/>
    <m/>
    <m/>
    <b v="1"/>
    <m/>
    <m/>
    <m/>
    <m/>
    <b v="1"/>
    <m/>
    <m/>
    <m/>
    <m/>
    <m/>
    <s v="Parents"/>
    <m/>
    <m/>
    <m/>
    <m/>
    <b v="1"/>
    <m/>
    <m/>
    <m/>
    <m/>
    <m/>
    <m/>
    <m/>
    <m/>
    <m/>
    <s v="Awareness / educational activities / psychosocial support Entertainement activities"/>
    <m/>
    <m/>
    <m/>
    <m/>
    <b v="1"/>
    <b v="1"/>
    <m/>
    <m/>
    <m/>
    <s v="Orphans living in the community"/>
    <m/>
    <m/>
    <b v="1"/>
    <m/>
    <m/>
    <m/>
    <m/>
    <x v="2"/>
    <x v="13"/>
    <x v="1"/>
    <m/>
    <b v="1"/>
    <b v="1"/>
    <m/>
    <m/>
    <m/>
    <m/>
    <m/>
    <m/>
    <m/>
    <x v="0"/>
    <m/>
    <m/>
    <x v="1"/>
    <n v="4"/>
    <s v="بسبب خروجهم من المنزل وبسبب الضغوط التي يعانون منها"/>
    <x v="2"/>
    <m/>
    <s v="uuid:e40fa95c-68b0-4a11-b0fa-2fe3e513a056"/>
    <n v="73156142"/>
    <s v="e40fa95c-68b0-4a11-b0fa-2fe3e513a056"/>
    <d v="2021-01-21T13:01:58"/>
    <n v="200"/>
    <m/>
    <n v="-1"/>
    <m/>
    <m/>
    <s v="202101191358"/>
    <n v="1026"/>
    <s v="nsenumerator"/>
    <n v="569832"/>
  </r>
  <r>
    <s v="2021-01-21T11:41:10.207+03:00"/>
    <s v="2021-01-21T12:15:33.235+03:00"/>
    <m/>
    <s v="سوسن الضبعان"/>
    <s v="MRFS"/>
    <m/>
    <d v="2021-01-21T00:00:00"/>
    <x v="11"/>
    <x v="2"/>
    <x v="0"/>
    <n v="60"/>
    <x v="2"/>
    <x v="0"/>
    <x v="2"/>
    <x v="0"/>
    <x v="90"/>
    <x v="0"/>
    <x v="2"/>
    <x v="0"/>
    <n v="0"/>
    <n v="1"/>
    <n v="0"/>
    <s v="1"/>
    <n v="2"/>
    <s v="3"/>
    <n v="1"/>
    <n v="4"/>
    <n v="6"/>
    <n v="0"/>
    <n v="0"/>
    <n v="0"/>
    <x v="13"/>
    <x v="3"/>
    <n v="-1500"/>
    <s v="العمل الحر"/>
    <m/>
    <s v="Hospital Primary health care facility"/>
    <b v="1"/>
    <b v="1"/>
    <m/>
    <m/>
    <m/>
    <m/>
    <m/>
    <m/>
    <n v="999"/>
    <x v="4"/>
    <m/>
    <x v="2"/>
    <s v="Everything is available"/>
    <s v="Most types of medicines are not available in the market Inaccessible due to transport or other logistical reason Inaccessible due to cost"/>
    <m/>
    <b v="1"/>
    <m/>
    <b v="1"/>
    <m/>
    <b v="1"/>
    <m/>
    <m/>
    <m/>
    <m/>
    <m/>
    <x v="2"/>
    <x v="1"/>
    <m/>
    <x v="1"/>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s v="Vegetables (including leafy vegetables) Milk and Milk Products (milk, yoghurt, cheese, etc)"/>
    <m/>
    <m/>
    <b v="1"/>
    <m/>
    <m/>
    <m/>
    <b v="1"/>
    <m/>
    <m/>
    <m/>
    <m/>
    <x v="3"/>
    <x v="0"/>
    <s v="Vegetables (including leafy vegetables) Milk and Milk Products (milk, yoghurt, cheese, etc)"/>
    <m/>
    <m/>
    <b v="1"/>
    <m/>
    <m/>
    <m/>
    <b v="1"/>
    <m/>
    <m/>
    <m/>
    <m/>
    <n v="2"/>
    <x v="2"/>
    <x v="0"/>
    <m/>
    <s v="High food prices/no money to buy Market is too far"/>
    <m/>
    <b v="1"/>
    <b v="1"/>
    <m/>
    <m/>
    <m/>
    <m/>
    <m/>
    <x v="0"/>
    <m/>
    <x v="0"/>
    <s v="High food prices/no money to buy Market is too far"/>
    <b v="1"/>
    <b v="1"/>
    <m/>
    <m/>
    <m/>
    <m/>
    <x v="0"/>
    <x v="2"/>
    <x v="1"/>
    <m/>
    <m/>
    <s v="1"/>
    <s v="1"/>
    <x v="0"/>
    <x v="2"/>
    <x v="0"/>
    <x v="1"/>
    <x v="1"/>
    <m/>
    <m/>
    <m/>
    <m/>
    <m/>
    <m/>
    <m/>
    <m/>
    <m/>
    <x v="1"/>
    <x v="0"/>
    <s v="Anger Sadness Econimic"/>
    <m/>
    <b v="1"/>
    <b v="1"/>
    <m/>
    <b v="1"/>
    <m/>
    <m/>
    <m/>
    <m/>
    <m/>
    <m/>
    <m/>
    <m/>
    <m/>
    <m/>
    <m/>
    <m/>
    <m/>
    <s v="Children"/>
    <m/>
    <m/>
    <b v="1"/>
    <m/>
    <s v="بسبب الاهمال والظروف السيئة"/>
    <s v="Speaking to a family member Prayer"/>
    <b v="1"/>
    <m/>
    <m/>
    <b v="1"/>
    <m/>
    <m/>
    <m/>
    <m/>
    <m/>
    <m/>
    <m/>
    <s v="Lack of awareness of the services"/>
    <m/>
    <m/>
    <m/>
    <m/>
    <b v="1"/>
    <m/>
    <m/>
    <m/>
    <m/>
    <x v="2"/>
    <m/>
    <s v="Educational services Skills building services"/>
    <m/>
    <b v="1"/>
    <b v="1"/>
    <m/>
    <m/>
    <m/>
    <m/>
    <m/>
    <x v="7"/>
    <s v="Educational services Skills building services"/>
    <m/>
    <b v="1"/>
    <b v="1"/>
    <m/>
    <m/>
    <m/>
    <m/>
    <m/>
    <s v="due to transportation issues / far distance of facilities"/>
    <x v="2"/>
    <s v="بسبب العادات والتقاليد"/>
    <s v="School dropout Physical abuse Neglect Psychological stress"/>
    <m/>
    <m/>
    <m/>
    <b v="1"/>
    <m/>
    <m/>
    <m/>
    <b v="1"/>
    <b v="1"/>
    <m/>
    <m/>
    <m/>
    <m/>
    <b v="1"/>
    <m/>
    <m/>
    <m/>
    <m/>
    <m/>
    <s v="Parents"/>
    <m/>
    <m/>
    <m/>
    <m/>
    <b v="1"/>
    <m/>
    <m/>
    <m/>
    <m/>
    <m/>
    <m/>
    <m/>
    <m/>
    <m/>
    <s v="Awareness / educational activities / psychosocial support Hand crafts"/>
    <m/>
    <m/>
    <b v="1"/>
    <m/>
    <b v="1"/>
    <m/>
    <m/>
    <m/>
    <m/>
    <s v="Orphans living in the community Child-headed households"/>
    <m/>
    <m/>
    <b v="1"/>
    <b v="1"/>
    <m/>
    <m/>
    <m/>
    <x v="2"/>
    <x v="5"/>
    <x v="5"/>
    <m/>
    <m/>
    <b v="1"/>
    <m/>
    <m/>
    <m/>
    <m/>
    <m/>
    <m/>
    <m/>
    <x v="2"/>
    <n v="5"/>
    <s v="قضاء الوقت خارج المنزل واللعب"/>
    <x v="1"/>
    <n v="3"/>
    <s v="بسبب خروجهم من المنزل"/>
    <x v="2"/>
    <m/>
    <s v="uuid:3be9335c-34ec-45c2-96e2-3430094ca95e"/>
    <n v="73156144"/>
    <s v="3be9335c-34ec-45c2-96e2-3430094ca95e"/>
    <d v="2021-01-21T13:01:59"/>
    <n v="201"/>
    <m/>
    <n v="-1"/>
    <m/>
    <m/>
    <s v="202101191358"/>
    <n v="2063"/>
    <s v="nsenumerator"/>
    <n v="569832"/>
  </r>
  <r>
    <s v="2021-01-21T13:25:43.052+03:00"/>
    <s v="2021-01-21T14:13:14.732+03:00"/>
    <m/>
    <s v="سوسن الضبعان"/>
    <s v="MRFS"/>
    <m/>
    <d v="2021-01-21T00:00:00"/>
    <x v="11"/>
    <x v="2"/>
    <x v="0"/>
    <n v="31"/>
    <x v="0"/>
    <x v="0"/>
    <x v="2"/>
    <x v="1"/>
    <x v="1"/>
    <x v="2"/>
    <x v="0"/>
    <x v="0"/>
    <n v="0"/>
    <n v="1"/>
    <n v="1"/>
    <s v="2"/>
    <n v="0"/>
    <s v="2"/>
    <n v="0"/>
    <n v="2"/>
    <n v="4"/>
    <n v="1"/>
    <n v="0"/>
    <n v="0"/>
    <x v="13"/>
    <x v="9"/>
    <n v="-500"/>
    <s v="عمل الاب"/>
    <m/>
    <s v="Hospital Primary health care facility"/>
    <b v="1"/>
    <b v="1"/>
    <m/>
    <m/>
    <m/>
    <m/>
    <m/>
    <m/>
    <n v="999"/>
    <x v="0"/>
    <m/>
    <x v="0"/>
    <s v="Everything is available"/>
    <s v="There are no significant difficulties"/>
    <m/>
    <m/>
    <m/>
    <m/>
    <m/>
    <m/>
    <m/>
    <m/>
    <m/>
    <b v="1"/>
    <m/>
    <x v="0"/>
    <x v="0"/>
    <s v="جلسات توعية"/>
    <x v="3"/>
    <s v="لامكانية التواصل بشكل مستمر"/>
    <x v="2"/>
    <x v="1"/>
    <m/>
    <x v="1"/>
    <x v="2"/>
    <m/>
    <m/>
    <m/>
    <m/>
    <m/>
    <m/>
    <m/>
    <m/>
    <m/>
    <m/>
    <m/>
    <s v="Non communicable diseases (NCD) drugs (chronic, cardiac, diabetes, hyper-tension, asthma) Pediatric medicine"/>
    <b v="1"/>
    <b v="1"/>
    <m/>
    <m/>
    <m/>
    <m/>
    <m/>
    <m/>
    <x v="0"/>
    <m/>
    <m/>
    <m/>
    <m/>
    <m/>
    <m/>
    <m/>
    <m/>
    <m/>
    <s v="Public primary health care facility Hospital for normal delivery"/>
    <m/>
    <m/>
    <m/>
    <b v="1"/>
    <m/>
    <b v="1"/>
    <m/>
    <m/>
    <m/>
    <m/>
    <m/>
    <x v="1"/>
    <m/>
    <m/>
    <m/>
    <m/>
    <m/>
    <m/>
    <m/>
    <m/>
    <m/>
    <m/>
    <m/>
    <x v="5"/>
    <x v="0"/>
    <x v="0"/>
    <m/>
    <m/>
    <m/>
    <m/>
    <m/>
    <m/>
    <m/>
    <m/>
    <m/>
    <m/>
    <m/>
    <m/>
    <m/>
    <x v="1"/>
    <x v="1"/>
    <s v="Fruit (all types) Vegetables (including leafy vegetables) Milk and Milk Products (milk, yoghurt, cheese, etc)"/>
    <m/>
    <m/>
    <b v="1"/>
    <b v="1"/>
    <m/>
    <m/>
    <b v="1"/>
    <m/>
    <m/>
    <m/>
    <m/>
    <n v="3"/>
    <x v="2"/>
    <x v="0"/>
    <m/>
    <s v="High food prices/no money to buy"/>
    <m/>
    <b v="1"/>
    <m/>
    <m/>
    <m/>
    <m/>
    <m/>
    <m/>
    <x v="0"/>
    <m/>
    <x v="0"/>
    <s v="High food prices/no money to buy"/>
    <b v="1"/>
    <m/>
    <m/>
    <m/>
    <m/>
    <m/>
    <x v="0"/>
    <x v="2"/>
    <x v="1"/>
    <m/>
    <m/>
    <s v="1"/>
    <s v="0"/>
    <x v="0"/>
    <x v="2"/>
    <x v="0"/>
    <x v="1"/>
    <x v="1"/>
    <m/>
    <m/>
    <m/>
    <m/>
    <m/>
    <m/>
    <m/>
    <m/>
    <m/>
    <x v="1"/>
    <x v="0"/>
    <s v="Econimic Anger"/>
    <m/>
    <b v="1"/>
    <m/>
    <m/>
    <b v="1"/>
    <m/>
    <m/>
    <m/>
    <m/>
    <m/>
    <m/>
    <m/>
    <m/>
    <m/>
    <m/>
    <m/>
    <m/>
    <m/>
    <s v="Children"/>
    <m/>
    <m/>
    <b v="1"/>
    <m/>
    <s v="بسبب الوضع الراهن"/>
    <s v="Speaking to a family member Prayer"/>
    <b v="1"/>
    <m/>
    <m/>
    <b v="1"/>
    <m/>
    <m/>
    <m/>
    <m/>
    <m/>
    <m/>
    <m/>
    <s v="Lack of awareness of the services"/>
    <m/>
    <m/>
    <m/>
    <m/>
    <b v="1"/>
    <m/>
    <m/>
    <m/>
    <m/>
    <x v="1"/>
    <m/>
    <s v="Skills building services"/>
    <m/>
    <m/>
    <b v="1"/>
    <m/>
    <m/>
    <m/>
    <m/>
    <m/>
    <x v="0"/>
    <s v="Skills building services"/>
    <m/>
    <m/>
    <b v="1"/>
    <m/>
    <m/>
    <m/>
    <m/>
    <m/>
    <s v="بسبب عدم توفرها مجانا"/>
    <x v="1"/>
    <m/>
    <s v="School dropout Child labour Early marriage"/>
    <m/>
    <m/>
    <m/>
    <b v="1"/>
    <b v="1"/>
    <m/>
    <b v="1"/>
    <m/>
    <m/>
    <m/>
    <m/>
    <m/>
    <m/>
    <m/>
    <m/>
    <m/>
    <m/>
    <m/>
    <s v="اعمال تهدد حياتهم بالخطر ولاتناسب اعمارهم"/>
    <s v="School teachers Parents"/>
    <m/>
    <m/>
    <m/>
    <b v="1"/>
    <b v="1"/>
    <m/>
    <m/>
    <m/>
    <m/>
    <m/>
    <m/>
    <m/>
    <m/>
    <m/>
    <s v="Awareness / educational activities / psychosocial support Hand crafts Quraan"/>
    <m/>
    <b v="1"/>
    <b v="1"/>
    <m/>
    <b v="1"/>
    <m/>
    <m/>
    <m/>
    <m/>
    <s v="Children separated from their parents Orphans living in the community"/>
    <b v="1"/>
    <m/>
    <b v="1"/>
    <m/>
    <m/>
    <m/>
    <m/>
    <x v="2"/>
    <x v="1"/>
    <x v="19"/>
    <b v="1"/>
    <m/>
    <b v="1"/>
    <m/>
    <m/>
    <m/>
    <m/>
    <m/>
    <m/>
    <m/>
    <x v="2"/>
    <n v="3"/>
    <s v="الخروج للعب"/>
    <x v="0"/>
    <m/>
    <m/>
    <x v="2"/>
    <m/>
    <s v="uuid:1ada61a7-7312-4948-ac22-622958526116"/>
    <n v="73156145"/>
    <s v="1ada61a7-7312-4948-ac22-622958526116"/>
    <d v="2021-01-21T13:01:59"/>
    <n v="202"/>
    <m/>
    <n v="-1"/>
    <m/>
    <m/>
    <s v="202101191358"/>
    <n v="2851"/>
    <s v="nsenumerator"/>
    <n v="569832"/>
  </r>
  <r>
    <s v="2021-01-21T10:14:45.133+02:00"/>
    <s v="2021-01-21T11:09:40.212+02:00"/>
    <m/>
    <s v="محمود السليمان"/>
    <s v="MRFS"/>
    <m/>
    <d v="2021-01-21T00:00:00"/>
    <x v="11"/>
    <x v="2"/>
    <x v="0"/>
    <n v="55"/>
    <x v="2"/>
    <x v="1"/>
    <x v="0"/>
    <x v="0"/>
    <x v="91"/>
    <x v="2"/>
    <x v="0"/>
    <x v="0"/>
    <n v="0"/>
    <n v="1"/>
    <n v="2"/>
    <s v="3"/>
    <n v="2"/>
    <s v="5"/>
    <n v="2"/>
    <n v="7"/>
    <n v="12"/>
    <n v="1"/>
    <n v="0"/>
    <n v="0"/>
    <x v="13"/>
    <x v="22"/>
    <n v="-2000"/>
    <m/>
    <s v="يقوم بأخذ بعض المال من اقربائه"/>
    <s v="Hospital Primary health care facility"/>
    <b v="1"/>
    <b v="1"/>
    <m/>
    <m/>
    <m/>
    <m/>
    <m/>
    <m/>
    <n v="999"/>
    <x v="4"/>
    <m/>
    <x v="3"/>
    <s v="Everything is available"/>
    <s v="Some types of medicines are not available in the market Inaccessible due to transport or other logistical reason"/>
    <b v="1"/>
    <m/>
    <m/>
    <m/>
    <m/>
    <b v="1"/>
    <m/>
    <m/>
    <m/>
    <m/>
    <m/>
    <x v="0"/>
    <x v="0"/>
    <s v=" الأفضلية لدعم التعليم "/>
    <x v="0"/>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s v="Vegetables (including leafy vegetables)"/>
    <m/>
    <m/>
    <b v="1"/>
    <m/>
    <m/>
    <m/>
    <m/>
    <m/>
    <m/>
    <m/>
    <m/>
    <n v="1"/>
    <x v="2"/>
    <x v="0"/>
    <m/>
    <s v="High food prices/no money to buy"/>
    <m/>
    <b v="1"/>
    <m/>
    <m/>
    <m/>
    <m/>
    <m/>
    <m/>
    <x v="0"/>
    <m/>
    <x v="0"/>
    <s v="High food prices/no money to buy"/>
    <b v="1"/>
    <m/>
    <m/>
    <m/>
    <m/>
    <m/>
    <x v="3"/>
    <x v="2"/>
    <x v="1"/>
    <m/>
    <m/>
    <s v="1"/>
    <s v="0"/>
    <x v="0"/>
    <x v="2"/>
    <x v="0"/>
    <x v="1"/>
    <x v="1"/>
    <m/>
    <m/>
    <m/>
    <m/>
    <m/>
    <m/>
    <m/>
    <m/>
    <m/>
    <x v="1"/>
    <x v="0"/>
    <s v="Sadness moodwings Econimic Anxiety Changes in Appetite Problems sleeping Inability to carry out work or daily tasks Anger"/>
    <m/>
    <b v="1"/>
    <b v="1"/>
    <b v="1"/>
    <b v="1"/>
    <b v="1"/>
    <m/>
    <b v="1"/>
    <m/>
    <b v="1"/>
    <m/>
    <b v="1"/>
    <m/>
    <m/>
    <m/>
    <m/>
    <m/>
    <m/>
    <s v="Children"/>
    <m/>
    <m/>
    <b v="1"/>
    <m/>
    <s v="من الأوضاع الصعبه "/>
    <s v="Smoking"/>
    <m/>
    <m/>
    <m/>
    <m/>
    <m/>
    <m/>
    <b v="1"/>
    <m/>
    <m/>
    <m/>
    <m/>
    <s v="Accessibility"/>
    <m/>
    <m/>
    <b v="1"/>
    <m/>
    <m/>
    <m/>
    <m/>
    <m/>
    <m/>
    <x v="1"/>
    <m/>
    <s v="Health services"/>
    <b v="1"/>
    <m/>
    <m/>
    <m/>
    <m/>
    <m/>
    <m/>
    <m/>
    <x v="7"/>
    <s v="Health services"/>
    <b v="1"/>
    <m/>
    <m/>
    <m/>
    <m/>
    <m/>
    <m/>
    <m/>
    <s v="due to transportation issues / far distance of facilities"/>
    <x v="2"/>
    <s v="غير مسموح خوفا عليهم"/>
    <s v="School dropout Psychological stress"/>
    <m/>
    <m/>
    <m/>
    <b v="1"/>
    <m/>
    <m/>
    <m/>
    <m/>
    <m/>
    <m/>
    <m/>
    <m/>
    <m/>
    <b v="1"/>
    <m/>
    <m/>
    <m/>
    <m/>
    <m/>
    <s v="Siblings Parents Relatives"/>
    <m/>
    <b v="1"/>
    <m/>
    <m/>
    <b v="1"/>
    <b v="1"/>
    <m/>
    <m/>
    <m/>
    <m/>
    <m/>
    <m/>
    <m/>
    <m/>
    <s v="Quraan Awareness / educational activities / psychosocial support Entertainement activities"/>
    <m/>
    <b v="1"/>
    <m/>
    <m/>
    <b v="1"/>
    <b v="1"/>
    <m/>
    <m/>
    <m/>
    <s v="I don't know"/>
    <m/>
    <m/>
    <m/>
    <m/>
    <m/>
    <m/>
    <b v="1"/>
    <x v="1"/>
    <x v="0"/>
    <x v="5"/>
    <m/>
    <m/>
    <b v="1"/>
    <m/>
    <m/>
    <m/>
    <m/>
    <m/>
    <m/>
    <m/>
    <x v="1"/>
    <m/>
    <m/>
    <x v="2"/>
    <m/>
    <m/>
    <x v="2"/>
    <m/>
    <s v="uuid:d42edf81-8ebb-4bf4-a0a6-c3a93904b912"/>
    <n v="73156242"/>
    <s v="d42edf81-8ebb-4bf4-a0a6-c3a93904b912"/>
    <d v="2021-01-21T13:03:31"/>
    <n v="203"/>
    <m/>
    <n v="-1"/>
    <m/>
    <m/>
    <s v="202101191358"/>
    <n v="3295"/>
    <s v="nsenumerator"/>
    <n v="569832"/>
  </r>
  <r>
    <s v="2021-01-21T11:23:09.503+02:00"/>
    <s v="2021-01-21T11:47:17.073+02:00"/>
    <m/>
    <s v="محمود السليمان"/>
    <s v="MRFS"/>
    <m/>
    <d v="2021-01-21T00:00:00"/>
    <x v="11"/>
    <x v="2"/>
    <x v="0"/>
    <n v="21"/>
    <x v="1"/>
    <x v="1"/>
    <x v="4"/>
    <x v="0"/>
    <x v="91"/>
    <x v="0"/>
    <x v="2"/>
    <x v="0"/>
    <n v="1"/>
    <n v="3"/>
    <n v="1"/>
    <s v="4"/>
    <n v="0"/>
    <s v="5"/>
    <n v="2"/>
    <n v="7"/>
    <n v="9"/>
    <n v="1"/>
    <n v="0"/>
    <n v="3"/>
    <x v="15"/>
    <x v="6"/>
    <n v="-2200"/>
    <s v="أعمال حرة"/>
    <m/>
    <s v="Hospital"/>
    <b v="1"/>
    <m/>
    <m/>
    <m/>
    <m/>
    <m/>
    <m/>
    <m/>
    <n v="999"/>
    <x v="4"/>
    <m/>
    <x v="2"/>
    <s v="Everything is available"/>
    <s v="Most types of medicines are not available in the market Inaccessible due to cost Inaccessible due to transport or other logistical reason"/>
    <m/>
    <b v="1"/>
    <m/>
    <b v="1"/>
    <m/>
    <b v="1"/>
    <m/>
    <m/>
    <m/>
    <m/>
    <m/>
    <x v="2"/>
    <x v="1"/>
    <m/>
    <x v="1"/>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0"/>
    <m/>
    <m/>
    <m/>
    <m/>
    <m/>
    <m/>
    <m/>
    <m/>
    <m/>
    <m/>
    <m/>
    <x v="5"/>
    <x v="0"/>
    <x v="0"/>
    <m/>
    <s v="Vegetables (including leafy vegetables)"/>
    <m/>
    <m/>
    <b v="1"/>
    <m/>
    <m/>
    <m/>
    <m/>
    <m/>
    <m/>
    <m/>
    <m/>
    <x v="6"/>
    <x v="0"/>
    <s v="Vegetables (including leafy vegetables)"/>
    <m/>
    <m/>
    <b v="1"/>
    <m/>
    <m/>
    <m/>
    <m/>
    <m/>
    <m/>
    <m/>
    <m/>
    <n v="1"/>
    <x v="2"/>
    <x v="0"/>
    <m/>
    <s v="Market is too far High food prices/no money to buy"/>
    <m/>
    <b v="1"/>
    <b v="1"/>
    <m/>
    <m/>
    <m/>
    <m/>
    <m/>
    <x v="0"/>
    <m/>
    <x v="0"/>
    <s v="High food prices/no money to buy Market is too far"/>
    <b v="1"/>
    <b v="1"/>
    <m/>
    <m/>
    <m/>
    <m/>
    <x v="0"/>
    <x v="2"/>
    <x v="0"/>
    <m/>
    <m/>
    <s v="3"/>
    <s v="1"/>
    <x v="0"/>
    <x v="2"/>
    <x v="0"/>
    <x v="1"/>
    <x v="1"/>
    <m/>
    <m/>
    <m/>
    <m/>
    <m/>
    <m/>
    <m/>
    <m/>
    <m/>
    <x v="1"/>
    <x v="0"/>
    <s v="Anger Sadness Econimic Changes in Appetite Problems sleeping"/>
    <m/>
    <b v="1"/>
    <b v="1"/>
    <m/>
    <b v="1"/>
    <m/>
    <m/>
    <b v="1"/>
    <m/>
    <b v="1"/>
    <m/>
    <m/>
    <m/>
    <m/>
    <m/>
    <m/>
    <m/>
    <m/>
    <s v="Adult Men"/>
    <m/>
    <b v="1"/>
    <m/>
    <m/>
    <s v="النزوح"/>
    <s v="Speaking to a friend"/>
    <m/>
    <b v="1"/>
    <m/>
    <m/>
    <m/>
    <m/>
    <m/>
    <m/>
    <m/>
    <m/>
    <m/>
    <s v="Lack of awareness of the services"/>
    <m/>
    <m/>
    <m/>
    <m/>
    <b v="1"/>
    <m/>
    <m/>
    <m/>
    <m/>
    <x v="1"/>
    <m/>
    <s v="Do not know"/>
    <m/>
    <m/>
    <m/>
    <m/>
    <m/>
    <m/>
    <b v="1"/>
    <m/>
    <x v="0"/>
    <s v="Do not know"/>
    <m/>
    <m/>
    <m/>
    <m/>
    <m/>
    <m/>
    <b v="1"/>
    <m/>
    <m/>
    <x v="2"/>
    <s v="نخاف عليهم من الوضع "/>
    <s v="School dropout"/>
    <m/>
    <m/>
    <m/>
    <b v="1"/>
    <m/>
    <m/>
    <m/>
    <m/>
    <m/>
    <m/>
    <m/>
    <m/>
    <m/>
    <m/>
    <m/>
    <m/>
    <m/>
    <m/>
    <m/>
    <s v="Siblings Parents Relatives"/>
    <m/>
    <b v="1"/>
    <m/>
    <m/>
    <b v="1"/>
    <b v="1"/>
    <m/>
    <m/>
    <m/>
    <m/>
    <m/>
    <m/>
    <m/>
    <m/>
    <s v="Awareness / educational activities / psychosocial support Entertainement activities"/>
    <m/>
    <m/>
    <m/>
    <m/>
    <b v="1"/>
    <b v="1"/>
    <m/>
    <m/>
    <m/>
    <s v="Orphans living in the community"/>
    <m/>
    <m/>
    <b v="1"/>
    <m/>
    <m/>
    <m/>
    <m/>
    <x v="2"/>
    <x v="5"/>
    <x v="19"/>
    <b v="1"/>
    <m/>
    <b v="1"/>
    <m/>
    <m/>
    <m/>
    <m/>
    <m/>
    <m/>
    <m/>
    <x v="1"/>
    <m/>
    <m/>
    <x v="2"/>
    <m/>
    <m/>
    <x v="2"/>
    <m/>
    <s v="uuid:d0d10164-ccc1-4a17-a7c6-565949003b49"/>
    <n v="73156244"/>
    <s v="d0d10164-ccc1-4a17-a7c6-565949003b49"/>
    <d v="2021-01-21T13:03:33"/>
    <n v="204"/>
    <m/>
    <n v="-1"/>
    <m/>
    <m/>
    <s v="202101191358"/>
    <n v="1448"/>
    <s v="nsenumerator"/>
    <n v="569832"/>
  </r>
  <r>
    <s v="2021-01-21T13:48:39.777+02:00"/>
    <s v="2021-01-21T14:10:33.891+02:00"/>
    <m/>
    <s v="محمود السليمان"/>
    <s v="MRFS"/>
    <m/>
    <d v="2021-01-21T00:00:00"/>
    <x v="11"/>
    <x v="2"/>
    <x v="0"/>
    <n v="31"/>
    <x v="0"/>
    <x v="1"/>
    <x v="0"/>
    <x v="1"/>
    <x v="1"/>
    <x v="2"/>
    <x v="2"/>
    <x v="0"/>
    <n v="0"/>
    <n v="0"/>
    <n v="2"/>
    <s v="2"/>
    <n v="0"/>
    <s v="2"/>
    <n v="0"/>
    <n v="2"/>
    <n v="6"/>
    <n v="0"/>
    <n v="0"/>
    <n v="1"/>
    <x v="18"/>
    <x v="8"/>
    <n v="-1000"/>
    <s v="أعمال حرة"/>
    <m/>
    <s v="Hospital Primary health care facility Specialist services Emergency services-ambulance"/>
    <b v="1"/>
    <b v="1"/>
    <b v="1"/>
    <b v="1"/>
    <m/>
    <m/>
    <m/>
    <m/>
    <n v="10"/>
    <x v="0"/>
    <m/>
    <x v="2"/>
    <s v="Everything is available"/>
    <s v="Some types of medicines are not available in the market"/>
    <b v="1"/>
    <m/>
    <m/>
    <m/>
    <m/>
    <m/>
    <m/>
    <m/>
    <m/>
    <m/>
    <m/>
    <x v="2"/>
    <x v="1"/>
    <m/>
    <x v="1"/>
    <m/>
    <x v="2"/>
    <x v="1"/>
    <m/>
    <x v="1"/>
    <x v="2"/>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5"/>
    <x v="0"/>
    <x v="0"/>
    <m/>
    <m/>
    <m/>
    <m/>
    <m/>
    <m/>
    <m/>
    <m/>
    <m/>
    <m/>
    <m/>
    <m/>
    <m/>
    <x v="1"/>
    <x v="1"/>
    <s v="Fruit (all types) Vegetables (including leafy vegetables) Legumes and nuts e.g. hommos, fouls, beans, chick peas, lentils"/>
    <m/>
    <b v="1"/>
    <b v="1"/>
    <b v="1"/>
    <m/>
    <m/>
    <m/>
    <m/>
    <m/>
    <m/>
    <m/>
    <n v="3"/>
    <x v="2"/>
    <x v="0"/>
    <m/>
    <s v="High food prices/no money to buy Market is too far"/>
    <m/>
    <b v="1"/>
    <b v="1"/>
    <m/>
    <m/>
    <m/>
    <m/>
    <m/>
    <x v="0"/>
    <m/>
    <x v="0"/>
    <s v="Market is too far Food is not available"/>
    <m/>
    <b v="1"/>
    <m/>
    <b v="1"/>
    <m/>
    <m/>
    <x v="2"/>
    <x v="2"/>
    <x v="1"/>
    <m/>
    <m/>
    <s v="0"/>
    <s v="0"/>
    <x v="0"/>
    <x v="2"/>
    <x v="0"/>
    <x v="1"/>
    <x v="1"/>
    <m/>
    <m/>
    <m/>
    <m/>
    <m/>
    <m/>
    <m/>
    <m/>
    <m/>
    <x v="1"/>
    <x v="0"/>
    <s v="Fear Anger Sadness moodwings Econimic Anxiety Family conflict Changes in Appetite Hopelessness Problems sleeping Conflict within community Inability to carry out work or daily tasks Problems Concentrating"/>
    <b v="1"/>
    <b v="1"/>
    <b v="1"/>
    <b v="1"/>
    <b v="1"/>
    <b v="1"/>
    <b v="1"/>
    <b v="1"/>
    <b v="1"/>
    <b v="1"/>
    <b v="1"/>
    <b v="1"/>
    <b v="1"/>
    <m/>
    <m/>
    <m/>
    <m/>
    <m/>
    <s v="Adult Women Adult Men Children Elderly"/>
    <b v="1"/>
    <b v="1"/>
    <b v="1"/>
    <b v="1"/>
    <s v="بسبب الوضع الراهن في البلد وعدم الاستقرار "/>
    <s v="Prayer Smoking Speaking to a family member Speaking to a friend Exercise Has professional consultation"/>
    <b v="1"/>
    <b v="1"/>
    <b v="1"/>
    <b v="1"/>
    <b v="1"/>
    <m/>
    <b v="1"/>
    <m/>
    <m/>
    <m/>
    <m/>
    <s v="Lack of awareness of the services Stigma"/>
    <b v="1"/>
    <m/>
    <m/>
    <m/>
    <b v="1"/>
    <m/>
    <m/>
    <m/>
    <m/>
    <x v="1"/>
    <m/>
    <s v="All services are accessible"/>
    <m/>
    <m/>
    <m/>
    <m/>
    <m/>
    <b v="1"/>
    <m/>
    <m/>
    <x v="0"/>
    <s v="All services are accessible"/>
    <m/>
    <m/>
    <m/>
    <m/>
    <m/>
    <b v="1"/>
    <m/>
    <m/>
    <m/>
    <x v="1"/>
    <m/>
    <s v="Kidnapping School dropout Child labour Begging Early marriage Physical abuse Neglect Sexual abuse Psychological stress Physical or psychological disabilities due to the war"/>
    <b v="1"/>
    <m/>
    <m/>
    <b v="1"/>
    <b v="1"/>
    <b v="1"/>
    <b v="1"/>
    <b v="1"/>
    <b v="1"/>
    <b v="1"/>
    <m/>
    <m/>
    <b v="1"/>
    <b v="1"/>
    <m/>
    <m/>
    <m/>
    <m/>
    <s v="العمل في مغسلة "/>
    <s v="Religious leaders Siblings Neighbours School teachers Parents Relatives Community/social workers"/>
    <b v="1"/>
    <b v="1"/>
    <b v="1"/>
    <b v="1"/>
    <b v="1"/>
    <b v="1"/>
    <m/>
    <b v="1"/>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1"/>
    <x v="0"/>
    <x v="25"/>
    <b v="1"/>
    <b v="1"/>
    <b v="1"/>
    <b v="1"/>
    <b v="1"/>
    <m/>
    <m/>
    <m/>
    <m/>
    <m/>
    <x v="1"/>
    <m/>
    <m/>
    <x v="0"/>
    <m/>
    <m/>
    <x v="2"/>
    <m/>
    <s v="uuid:74e01320-2807-4979-a40b-c5d4cb06fbd4"/>
    <n v="73156246"/>
    <s v="74e01320-2807-4979-a40b-c5d4cb06fbd4"/>
    <d v="2021-01-21T13:03:33"/>
    <n v="205"/>
    <m/>
    <n v="-1"/>
    <m/>
    <m/>
    <s v="202101191358"/>
    <n v="1314"/>
    <s v="nsenumerator"/>
    <n v="569832"/>
  </r>
  <r>
    <s v="2021-01-21T11:34:44.908+02:00"/>
    <s v="2021-01-21T12:04:02.646+02:00"/>
    <m/>
    <s v="نجاح صالح العمر "/>
    <s v="MRFS"/>
    <m/>
    <d v="2021-01-21T00:00:00"/>
    <x v="11"/>
    <x v="2"/>
    <x v="0"/>
    <n v="20"/>
    <x v="1"/>
    <x v="0"/>
    <x v="0"/>
    <x v="0"/>
    <x v="92"/>
    <x v="0"/>
    <x v="2"/>
    <x v="0"/>
    <n v="1"/>
    <n v="0"/>
    <n v="1"/>
    <s v="1"/>
    <n v="0"/>
    <s v="2"/>
    <n v="0"/>
    <n v="2"/>
    <n v="5"/>
    <n v="1"/>
    <n v="0"/>
    <n v="1"/>
    <x v="8"/>
    <x v="7"/>
    <n v="-700"/>
    <s v="عامل"/>
    <m/>
    <s v="Hospital"/>
    <b v="1"/>
    <m/>
    <m/>
    <m/>
    <m/>
    <m/>
    <m/>
    <m/>
    <n v="60"/>
    <x v="5"/>
    <m/>
    <x v="2"/>
    <s v="Do not know"/>
    <s v="Some types of medicines are not available in the market Inaccessible due to cost"/>
    <b v="1"/>
    <m/>
    <m/>
    <b v="1"/>
    <m/>
    <m/>
    <m/>
    <m/>
    <m/>
    <m/>
    <m/>
    <x v="2"/>
    <x v="1"/>
    <m/>
    <x v="1"/>
    <m/>
    <x v="0"/>
    <x v="0"/>
    <m/>
    <x v="0"/>
    <x v="0"/>
    <m/>
    <m/>
    <m/>
    <m/>
    <m/>
    <m/>
    <m/>
    <m/>
    <m/>
    <m/>
    <m/>
    <s v="Pediatric medicine Reproductive health medicines"/>
    <m/>
    <b v="1"/>
    <b v="1"/>
    <m/>
    <m/>
    <m/>
    <m/>
    <m/>
    <x v="2"/>
    <s v="Security issues Financial issues"/>
    <b v="1"/>
    <b v="1"/>
    <m/>
    <m/>
    <m/>
    <m/>
    <m/>
    <m/>
    <s v="Public primary health care facility"/>
    <m/>
    <m/>
    <m/>
    <b v="1"/>
    <m/>
    <m/>
    <m/>
    <m/>
    <m/>
    <m/>
    <m/>
    <x v="0"/>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بسبب الوضع الاقتصادي "/>
    <s v="High food prices/no money to buy"/>
    <m/>
    <b v="1"/>
    <m/>
    <m/>
    <m/>
    <m/>
    <m/>
    <m/>
    <x v="0"/>
    <m/>
    <x v="0"/>
    <s v="High food prices/no money to buy Food is not available"/>
    <b v="1"/>
    <m/>
    <m/>
    <b v="1"/>
    <m/>
    <m/>
    <x v="2"/>
    <x v="2"/>
    <x v="0"/>
    <m/>
    <m/>
    <s v="0"/>
    <s v="1"/>
    <x v="0"/>
    <x v="0"/>
    <x v="2"/>
    <x v="0"/>
    <x v="3"/>
    <m/>
    <m/>
    <m/>
    <m/>
    <m/>
    <m/>
    <m/>
    <m/>
    <m/>
    <x v="3"/>
    <x v="0"/>
    <s v="Anger moodwings Econimic Anxiety Problems sleeping"/>
    <m/>
    <b v="1"/>
    <m/>
    <b v="1"/>
    <b v="1"/>
    <b v="1"/>
    <m/>
    <m/>
    <m/>
    <b v="1"/>
    <m/>
    <m/>
    <m/>
    <m/>
    <m/>
    <m/>
    <m/>
    <m/>
    <s v="Adult Women Adult Men Elderly"/>
    <b v="1"/>
    <b v="1"/>
    <m/>
    <b v="1"/>
    <s v="بسبب الاوضاع الامنية "/>
    <s v="Speaking to a family member"/>
    <b v="1"/>
    <m/>
    <m/>
    <m/>
    <m/>
    <m/>
    <m/>
    <m/>
    <m/>
    <m/>
    <m/>
    <s v="Lack of awareness of the services"/>
    <m/>
    <m/>
    <m/>
    <m/>
    <b v="1"/>
    <m/>
    <m/>
    <m/>
    <m/>
    <x v="1"/>
    <m/>
    <s v="Health services Educational services"/>
    <b v="1"/>
    <b v="1"/>
    <m/>
    <m/>
    <m/>
    <m/>
    <m/>
    <m/>
    <x v="7"/>
    <s v="Health services Educational services"/>
    <b v="1"/>
    <b v="1"/>
    <m/>
    <m/>
    <m/>
    <m/>
    <m/>
    <m/>
    <s v="due to lack of security"/>
    <x v="2"/>
    <s v="بسبب الاوضاع الامنية "/>
    <s v="Kidnapping Neglect Being orphaned or losing care"/>
    <b v="1"/>
    <m/>
    <m/>
    <m/>
    <m/>
    <m/>
    <m/>
    <m/>
    <b v="1"/>
    <m/>
    <b v="1"/>
    <m/>
    <m/>
    <m/>
    <m/>
    <m/>
    <m/>
    <m/>
    <m/>
    <s v="Parents Relatives"/>
    <m/>
    <m/>
    <m/>
    <m/>
    <b v="1"/>
    <b v="1"/>
    <m/>
    <m/>
    <m/>
    <m/>
    <m/>
    <m/>
    <m/>
    <m/>
    <s v="Painting / re-creational activity Awareness / educational activities / psychosocial support Entertainement activities"/>
    <m/>
    <m/>
    <m/>
    <b v="1"/>
    <b v="1"/>
    <b v="1"/>
    <m/>
    <m/>
    <m/>
    <s v="Children living on the street Children separated from their parents Child-headed households"/>
    <b v="1"/>
    <b v="1"/>
    <m/>
    <b v="1"/>
    <m/>
    <m/>
    <m/>
    <x v="2"/>
    <x v="13"/>
    <x v="1"/>
    <m/>
    <b v="1"/>
    <b v="1"/>
    <m/>
    <m/>
    <m/>
    <m/>
    <m/>
    <m/>
    <m/>
    <x v="2"/>
    <n v="8"/>
    <s v="لايوجد شيء يفعلونه "/>
    <x v="0"/>
    <m/>
    <m/>
    <x v="2"/>
    <m/>
    <s v="uuid:224ea3e4-8f26-487d-93c3-d3e3d9930186"/>
    <n v="73156278"/>
    <s v="224ea3e4-8f26-487d-93c3-d3e3d9930186"/>
    <d v="2021-01-21T13:04:18"/>
    <n v="206"/>
    <m/>
    <n v="-1"/>
    <m/>
    <m/>
    <s v="202101191358"/>
    <n v="1758"/>
    <s v="nsenumerator"/>
    <n v="569832"/>
  </r>
  <r>
    <s v="2021-01-21T12:37:29.006+02:00"/>
    <s v="2021-01-21T13:11:14.182+02:00"/>
    <m/>
    <s v="نجاح صالح العمر "/>
    <s v="MRFS"/>
    <m/>
    <d v="2021-01-21T00:00:00"/>
    <x v="11"/>
    <x v="2"/>
    <x v="0"/>
    <n v="31"/>
    <x v="0"/>
    <x v="0"/>
    <x v="0"/>
    <x v="0"/>
    <x v="93"/>
    <x v="0"/>
    <x v="0"/>
    <x v="0"/>
    <n v="0"/>
    <n v="0"/>
    <n v="1"/>
    <s v="1"/>
    <n v="4"/>
    <s v="5"/>
    <n v="1"/>
    <n v="6"/>
    <n v="8"/>
    <n v="1"/>
    <n v="1"/>
    <n v="1"/>
    <x v="0"/>
    <x v="3"/>
    <n v="-500"/>
    <s v="لايوجد"/>
    <m/>
    <s v="Hospital"/>
    <b v="1"/>
    <m/>
    <m/>
    <m/>
    <m/>
    <m/>
    <m/>
    <m/>
    <n v="60"/>
    <x v="5"/>
    <m/>
    <x v="2"/>
    <s v="Do not know"/>
    <s v="Inaccessible due to cost"/>
    <m/>
    <m/>
    <m/>
    <b v="1"/>
    <m/>
    <m/>
    <m/>
    <m/>
    <m/>
    <m/>
    <m/>
    <x v="2"/>
    <x v="1"/>
    <m/>
    <x v="1"/>
    <m/>
    <x v="0"/>
    <x v="0"/>
    <m/>
    <x v="0"/>
    <x v="0"/>
    <m/>
    <m/>
    <m/>
    <m/>
    <m/>
    <m/>
    <m/>
    <m/>
    <m/>
    <m/>
    <m/>
    <s v="Non communicable diseases (NCD) drugs (chronic, cardiac, diabetes, hyper-tension, asthma) Reproductive health medicines"/>
    <b v="1"/>
    <m/>
    <b v="1"/>
    <m/>
    <m/>
    <m/>
    <m/>
    <m/>
    <x v="2"/>
    <s v="Security issues Financial issues"/>
    <b v="1"/>
    <b v="1"/>
    <m/>
    <m/>
    <m/>
    <m/>
    <m/>
    <m/>
    <s v="Public primary health care facility"/>
    <m/>
    <m/>
    <m/>
    <b v="1"/>
    <m/>
    <m/>
    <m/>
    <m/>
    <m/>
    <m/>
    <m/>
    <x v="1"/>
    <m/>
    <m/>
    <m/>
    <m/>
    <m/>
    <m/>
    <m/>
    <m/>
    <m/>
    <m/>
    <m/>
    <x v="3"/>
    <x v="1"/>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بسبب الاوضاع  الاقتصادية "/>
    <s v="High food prices/no money to buy Food is not available"/>
    <m/>
    <b v="1"/>
    <m/>
    <m/>
    <b v="1"/>
    <m/>
    <m/>
    <m/>
    <x v="0"/>
    <m/>
    <x v="0"/>
    <s v="High food prices/no money to buy Food is not available"/>
    <b v="1"/>
    <m/>
    <m/>
    <b v="1"/>
    <m/>
    <m/>
    <x v="2"/>
    <x v="2"/>
    <x v="1"/>
    <m/>
    <m/>
    <s v="0"/>
    <s v="1"/>
    <x v="0"/>
    <x v="2"/>
    <x v="2"/>
    <x v="0"/>
    <x v="3"/>
    <m/>
    <m/>
    <m/>
    <m/>
    <m/>
    <m/>
    <m/>
    <m/>
    <m/>
    <x v="3"/>
    <x v="0"/>
    <s v="Anger Sadness moodwings"/>
    <m/>
    <b v="1"/>
    <b v="1"/>
    <b v="1"/>
    <m/>
    <m/>
    <m/>
    <m/>
    <m/>
    <m/>
    <m/>
    <m/>
    <m/>
    <m/>
    <m/>
    <m/>
    <m/>
    <m/>
    <s v="Adult Women Children Elderly"/>
    <b v="1"/>
    <m/>
    <b v="1"/>
    <b v="1"/>
    <s v="بسبب ضغوطات الحياة"/>
    <s v="Speaking to a friend"/>
    <m/>
    <b v="1"/>
    <m/>
    <m/>
    <m/>
    <m/>
    <m/>
    <m/>
    <m/>
    <m/>
    <m/>
    <s v="Security"/>
    <m/>
    <b v="1"/>
    <m/>
    <m/>
    <m/>
    <m/>
    <m/>
    <m/>
    <m/>
    <x v="1"/>
    <m/>
    <s v="Health services Educational services"/>
    <b v="1"/>
    <b v="1"/>
    <m/>
    <m/>
    <m/>
    <m/>
    <m/>
    <m/>
    <x v="7"/>
    <s v="Health services Educational services Skills building services"/>
    <b v="1"/>
    <b v="1"/>
    <b v="1"/>
    <m/>
    <m/>
    <m/>
    <m/>
    <m/>
    <s v="due to transportation issues / far distance of facilities"/>
    <x v="2"/>
    <s v="بسبب الاوضاع الامنية "/>
    <s v="Kidnapping School dropout"/>
    <b v="1"/>
    <m/>
    <m/>
    <b v="1"/>
    <m/>
    <m/>
    <m/>
    <m/>
    <m/>
    <m/>
    <m/>
    <m/>
    <m/>
    <m/>
    <m/>
    <m/>
    <m/>
    <m/>
    <m/>
    <s v="Parents Community/social workers Women and Child support centers"/>
    <m/>
    <m/>
    <m/>
    <m/>
    <b v="1"/>
    <m/>
    <m/>
    <b v="1"/>
    <m/>
    <b v="1"/>
    <m/>
    <m/>
    <m/>
    <m/>
    <s v="Hand crafts Awareness / educational activities / psychosocial support Entertainement activities"/>
    <m/>
    <m/>
    <b v="1"/>
    <m/>
    <b v="1"/>
    <b v="1"/>
    <m/>
    <m/>
    <m/>
    <s v="Children separated from their parents Orphans living in the community"/>
    <b v="1"/>
    <m/>
    <b v="1"/>
    <m/>
    <m/>
    <m/>
    <m/>
    <x v="1"/>
    <x v="0"/>
    <x v="10"/>
    <b v="1"/>
    <b v="1"/>
    <b v="1"/>
    <m/>
    <m/>
    <m/>
    <m/>
    <m/>
    <m/>
    <m/>
    <x v="2"/>
    <n v="8"/>
    <s v="لا يوجد شيء يفعلونه "/>
    <x v="1"/>
    <n v="9"/>
    <s v="لا يوجد شيء يفعلونه "/>
    <x v="2"/>
    <m/>
    <s v="uuid:ce413e0a-93a4-487f-b0c5-01a3f94d30e8"/>
    <n v="73156280"/>
    <s v="ce413e0a-93a4-487f-b0c5-01a3f94d30e8"/>
    <d v="2021-01-21T13:04:20"/>
    <n v="207"/>
    <m/>
    <n v="-1"/>
    <m/>
    <m/>
    <s v="202101191358"/>
    <n v="2025"/>
    <s v="nsenumerator"/>
    <n v="569832"/>
  </r>
  <r>
    <s v="2021-01-21T14:40:34.880+02:00"/>
    <s v="2021-01-21T15:01:11.093+02:00"/>
    <m/>
    <s v="نجاح صالح العمر "/>
    <s v="MRFS"/>
    <m/>
    <d v="2021-01-21T00:00:00"/>
    <x v="11"/>
    <x v="2"/>
    <x v="0"/>
    <n v="35"/>
    <x v="0"/>
    <x v="0"/>
    <x v="0"/>
    <x v="1"/>
    <x v="1"/>
    <x v="2"/>
    <x v="0"/>
    <x v="0"/>
    <n v="0"/>
    <n v="0"/>
    <n v="1"/>
    <s v="1"/>
    <n v="1"/>
    <s v="2"/>
    <n v="1"/>
    <n v="3"/>
    <n v="5"/>
    <n v="0"/>
    <n v="0"/>
    <n v="1"/>
    <x v="13"/>
    <x v="9"/>
    <n v="-500"/>
    <s v="تاجر "/>
    <m/>
    <s v="Hospital"/>
    <b v="1"/>
    <m/>
    <m/>
    <m/>
    <m/>
    <m/>
    <m/>
    <m/>
    <n v="999"/>
    <x v="2"/>
    <m/>
    <x v="2"/>
    <s v="Do not know"/>
    <s v="Most types of medicines are not available in the market"/>
    <m/>
    <b v="1"/>
    <m/>
    <m/>
    <m/>
    <m/>
    <m/>
    <m/>
    <m/>
    <m/>
    <m/>
    <x v="2"/>
    <x v="1"/>
    <m/>
    <x v="1"/>
    <m/>
    <x v="0"/>
    <x v="0"/>
    <m/>
    <x v="0"/>
    <x v="0"/>
    <m/>
    <m/>
    <m/>
    <m/>
    <m/>
    <m/>
    <m/>
    <m/>
    <m/>
    <m/>
    <m/>
    <s v="Non communicable diseases (NCD) drugs (chronic, cardiac, diabetes, hyper-tension, asthma)"/>
    <b v="1"/>
    <m/>
    <m/>
    <m/>
    <m/>
    <m/>
    <m/>
    <m/>
    <x v="2"/>
    <s v="Security issues"/>
    <b v="1"/>
    <m/>
    <m/>
    <m/>
    <m/>
    <m/>
    <m/>
    <m/>
    <s v="At private primary health care centre/hospital"/>
    <m/>
    <m/>
    <m/>
    <m/>
    <b v="1"/>
    <m/>
    <m/>
    <m/>
    <m/>
    <m/>
    <m/>
    <x v="1"/>
    <m/>
    <m/>
    <m/>
    <m/>
    <m/>
    <m/>
    <m/>
    <m/>
    <m/>
    <m/>
    <m/>
    <x v="3"/>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Food is not available"/>
    <m/>
    <b v="1"/>
    <m/>
    <m/>
    <b v="1"/>
    <m/>
    <m/>
    <m/>
    <x v="0"/>
    <m/>
    <x v="0"/>
    <s v="High food prices/no money to buy Market is not safe"/>
    <b v="1"/>
    <m/>
    <b v="1"/>
    <m/>
    <m/>
    <m/>
    <x v="0"/>
    <x v="2"/>
    <x v="1"/>
    <m/>
    <m/>
    <s v="0"/>
    <s v="0"/>
    <x v="0"/>
    <x v="0"/>
    <x v="0"/>
    <x v="0"/>
    <x v="3"/>
    <m/>
    <m/>
    <m/>
    <m/>
    <m/>
    <m/>
    <m/>
    <m/>
    <m/>
    <x v="0"/>
    <x v="0"/>
    <s v="Fear Anger moodwings Changes in Appetite"/>
    <b v="1"/>
    <b v="1"/>
    <m/>
    <b v="1"/>
    <m/>
    <m/>
    <m/>
    <b v="1"/>
    <m/>
    <m/>
    <m/>
    <m/>
    <m/>
    <m/>
    <m/>
    <m/>
    <m/>
    <m/>
    <s v="Adult Women Children Elderly"/>
    <b v="1"/>
    <m/>
    <b v="1"/>
    <b v="1"/>
    <s v="بسبب الاوضاع الراهنة "/>
    <s v="Speaking to a friend Speaking to a family member"/>
    <b v="1"/>
    <b v="1"/>
    <m/>
    <m/>
    <m/>
    <m/>
    <m/>
    <m/>
    <m/>
    <m/>
    <m/>
    <s v="Accessibility Lack of awareness of the services"/>
    <m/>
    <m/>
    <b v="1"/>
    <m/>
    <b v="1"/>
    <m/>
    <m/>
    <m/>
    <m/>
    <x v="1"/>
    <m/>
    <s v="Skills building services Health services"/>
    <b v="1"/>
    <m/>
    <b v="1"/>
    <m/>
    <m/>
    <m/>
    <m/>
    <m/>
    <x v="6"/>
    <s v="Skills building services"/>
    <m/>
    <m/>
    <b v="1"/>
    <m/>
    <m/>
    <m/>
    <m/>
    <m/>
    <s v="due to lack of security"/>
    <x v="1"/>
    <m/>
    <s v="Kidnapping Desire to join armed groups"/>
    <b v="1"/>
    <m/>
    <b v="1"/>
    <m/>
    <m/>
    <m/>
    <m/>
    <m/>
    <m/>
    <m/>
    <m/>
    <m/>
    <m/>
    <m/>
    <m/>
    <m/>
    <m/>
    <m/>
    <m/>
    <s v="Community/social workers Women and Child support centers"/>
    <m/>
    <m/>
    <m/>
    <m/>
    <m/>
    <m/>
    <m/>
    <b v="1"/>
    <m/>
    <b v="1"/>
    <m/>
    <m/>
    <m/>
    <m/>
    <s v="Awareness / educational activities / psychosocial support Entertainement activities Painting / re-creational activity"/>
    <m/>
    <m/>
    <m/>
    <b v="1"/>
    <b v="1"/>
    <b v="1"/>
    <m/>
    <m/>
    <m/>
    <s v="Children living on the street"/>
    <m/>
    <b v="1"/>
    <m/>
    <m/>
    <m/>
    <m/>
    <m/>
    <x v="1"/>
    <x v="0"/>
    <x v="4"/>
    <b v="1"/>
    <m/>
    <m/>
    <m/>
    <m/>
    <m/>
    <m/>
    <m/>
    <m/>
    <m/>
    <x v="1"/>
    <m/>
    <m/>
    <x v="2"/>
    <m/>
    <m/>
    <x v="2"/>
    <m/>
    <s v="uuid:3c2f6d44-f08e-4b12-87ae-8d0a54fe665c"/>
    <n v="73156281"/>
    <s v="3c2f6d44-f08e-4b12-87ae-8d0a54fe665c"/>
    <d v="2021-01-21T13:04:20"/>
    <n v="208"/>
    <m/>
    <n v="-1"/>
    <m/>
    <m/>
    <s v="202101191358"/>
    <n v="1237"/>
    <s v="nsenumerator"/>
    <n v="569832"/>
  </r>
  <r>
    <s v="2021-01-21T10:15:28.459+02:00"/>
    <s v="2021-01-21T10:48:28.913+02:00"/>
    <m/>
    <s v="فاطمه رسيلي"/>
    <s v="MRFS"/>
    <m/>
    <d v="2021-01-21T00:00:00"/>
    <x v="11"/>
    <x v="2"/>
    <x v="0"/>
    <n v="34"/>
    <x v="0"/>
    <x v="0"/>
    <x v="0"/>
    <x v="0"/>
    <x v="94"/>
    <x v="2"/>
    <x v="1"/>
    <x v="0"/>
    <n v="0"/>
    <n v="0"/>
    <n v="1"/>
    <s v="1"/>
    <n v="4"/>
    <s v="5"/>
    <n v="0"/>
    <n v="5"/>
    <n v="10"/>
    <n v="2"/>
    <n v="0"/>
    <n v="1"/>
    <x v="8"/>
    <x v="6"/>
    <n v="-1200"/>
    <s v="اعمال حره"/>
    <m/>
    <s v="Hospital"/>
    <b v="1"/>
    <m/>
    <m/>
    <m/>
    <m/>
    <m/>
    <m/>
    <m/>
    <n v="300"/>
    <x v="5"/>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2"/>
    <s v="Transportation issues No services available"/>
    <m/>
    <m/>
    <m/>
    <b v="1"/>
    <b v="1"/>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b v="1"/>
    <m/>
    <m/>
    <m/>
    <m/>
    <m/>
    <m/>
    <m/>
    <m/>
    <m/>
    <m/>
    <n v="1"/>
    <x v="2"/>
    <x v="0"/>
    <m/>
    <s v="High food prices/no money to buy Child will not eat certain foods"/>
    <m/>
    <b v="1"/>
    <m/>
    <m/>
    <m/>
    <b v="1"/>
    <m/>
    <m/>
    <x v="0"/>
    <m/>
    <x v="0"/>
    <s v="High food prices/no money to buy Food is not available"/>
    <b v="1"/>
    <m/>
    <m/>
    <b v="1"/>
    <m/>
    <m/>
    <x v="2"/>
    <x v="2"/>
    <x v="1"/>
    <m/>
    <m/>
    <s v="0"/>
    <s v="0"/>
    <x v="2"/>
    <x v="1"/>
    <x v="1"/>
    <x v="3"/>
    <x v="3"/>
    <m/>
    <m/>
    <m/>
    <m/>
    <m/>
    <m/>
    <m/>
    <m/>
    <m/>
    <x v="3"/>
    <x v="0"/>
    <s v="Anger Sadness moodwings Econimic Family conflict Changes in Appetite Problems sleeping"/>
    <m/>
    <b v="1"/>
    <b v="1"/>
    <b v="1"/>
    <b v="1"/>
    <m/>
    <b v="1"/>
    <b v="1"/>
    <m/>
    <b v="1"/>
    <m/>
    <m/>
    <m/>
    <m/>
    <m/>
    <m/>
    <m/>
    <m/>
    <s v="Adult Women Children Elderly"/>
    <b v="1"/>
    <m/>
    <b v="1"/>
    <b v="1"/>
    <s v="بسبب شدة وسوء الظروف المعيشية"/>
    <s v="Prayer Withdrawal/Isolation"/>
    <m/>
    <m/>
    <m/>
    <b v="1"/>
    <m/>
    <m/>
    <m/>
    <m/>
    <b v="1"/>
    <m/>
    <m/>
    <s v="Do not know"/>
    <m/>
    <m/>
    <m/>
    <m/>
    <m/>
    <m/>
    <b v="1"/>
    <m/>
    <m/>
    <x v="1"/>
    <m/>
    <s v="Health services Educational services"/>
    <b v="1"/>
    <b v="1"/>
    <m/>
    <m/>
    <m/>
    <m/>
    <m/>
    <m/>
    <x v="7"/>
    <s v="Health services Educational services Skills building services"/>
    <b v="1"/>
    <b v="1"/>
    <b v="1"/>
    <m/>
    <m/>
    <m/>
    <m/>
    <m/>
    <s v="due to transportation issues / far distance of facilities"/>
    <x v="2"/>
    <s v="بسبب قلة الامان"/>
    <s v="Kidnapping School dropout"/>
    <b v="1"/>
    <m/>
    <m/>
    <b v="1"/>
    <m/>
    <m/>
    <m/>
    <m/>
    <m/>
    <m/>
    <m/>
    <m/>
    <m/>
    <m/>
    <m/>
    <m/>
    <m/>
    <m/>
    <m/>
    <s v="Parents"/>
    <m/>
    <m/>
    <m/>
    <m/>
    <b v="1"/>
    <m/>
    <m/>
    <m/>
    <m/>
    <m/>
    <m/>
    <m/>
    <m/>
    <m/>
    <s v="Hand crafts Quraan Awareness / educational activities / psychosocial support Entertainement activities"/>
    <m/>
    <b v="1"/>
    <b v="1"/>
    <m/>
    <b v="1"/>
    <b v="1"/>
    <m/>
    <m/>
    <m/>
    <s v="Children separated from their parents Orphans living in the community"/>
    <b v="1"/>
    <m/>
    <b v="1"/>
    <m/>
    <m/>
    <m/>
    <m/>
    <x v="2"/>
    <x v="5"/>
    <x v="5"/>
    <m/>
    <m/>
    <b v="1"/>
    <m/>
    <m/>
    <m/>
    <m/>
    <m/>
    <m/>
    <m/>
    <x v="2"/>
    <n v="8"/>
    <s v="لا يوجد شيء يفعلونه"/>
    <x v="0"/>
    <m/>
    <m/>
    <x v="2"/>
    <m/>
    <s v="uuid:4d67c7f8-5424-495c-9d45-5a649a63ad68"/>
    <n v="73156287"/>
    <s v="4d67c7f8-5424-495c-9d45-5a649a63ad68"/>
    <d v="2021-01-21T13:04:29"/>
    <n v="209"/>
    <m/>
    <n v="-1"/>
    <m/>
    <m/>
    <s v="202101191358"/>
    <n v="1980"/>
    <s v="nsenumerator"/>
    <n v="569832"/>
  </r>
  <r>
    <s v="2021-01-21T11:26:44.495+02:00"/>
    <s v="2021-01-21T11:54:42.260+02:00"/>
    <m/>
    <s v="فاطمه رسيلي"/>
    <s v="MRFS"/>
    <m/>
    <d v="2021-01-21T00:00:00"/>
    <x v="11"/>
    <x v="2"/>
    <x v="0"/>
    <n v="26"/>
    <x v="1"/>
    <x v="0"/>
    <x v="0"/>
    <x v="0"/>
    <x v="95"/>
    <x v="0"/>
    <x v="0"/>
    <x v="0"/>
    <n v="0"/>
    <n v="1"/>
    <n v="1"/>
    <s v="2"/>
    <n v="0"/>
    <s v="2"/>
    <n v="0"/>
    <n v="2"/>
    <n v="6"/>
    <n v="0"/>
    <n v="0"/>
    <n v="1"/>
    <x v="8"/>
    <x v="6"/>
    <n v="-1200"/>
    <s v="اعمال حره"/>
    <m/>
    <s v="Hospital"/>
    <b v="1"/>
    <m/>
    <m/>
    <m/>
    <m/>
    <m/>
    <m/>
    <m/>
    <n v="60"/>
    <x v="0"/>
    <m/>
    <x v="2"/>
    <s v="Do not know"/>
    <s v="Inaccessible due to cost"/>
    <m/>
    <m/>
    <m/>
    <b v="1"/>
    <m/>
    <m/>
    <m/>
    <m/>
    <m/>
    <m/>
    <m/>
    <x v="2"/>
    <x v="1"/>
    <m/>
    <x v="1"/>
    <m/>
    <x v="0"/>
    <x v="0"/>
    <m/>
    <x v="0"/>
    <x v="0"/>
    <m/>
    <m/>
    <m/>
    <m/>
    <m/>
    <m/>
    <m/>
    <m/>
    <m/>
    <m/>
    <m/>
    <s v="Pediatric medicine"/>
    <m/>
    <b v="1"/>
    <m/>
    <m/>
    <m/>
    <m/>
    <m/>
    <m/>
    <x v="2"/>
    <s v="Security issues"/>
    <b v="1"/>
    <m/>
    <m/>
    <m/>
    <m/>
    <m/>
    <m/>
    <m/>
    <s v="Hospital for normal delivery"/>
    <m/>
    <m/>
    <m/>
    <m/>
    <m/>
    <b v="1"/>
    <m/>
    <m/>
    <m/>
    <m/>
    <m/>
    <x v="1"/>
    <m/>
    <m/>
    <m/>
    <m/>
    <m/>
    <m/>
    <m/>
    <m/>
    <m/>
    <m/>
    <m/>
    <x v="0"/>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Anger moodwings Family conflict"/>
    <m/>
    <b v="1"/>
    <m/>
    <b v="1"/>
    <m/>
    <m/>
    <b v="1"/>
    <m/>
    <m/>
    <m/>
    <m/>
    <m/>
    <m/>
    <m/>
    <m/>
    <m/>
    <m/>
    <m/>
    <s v="Adult Men"/>
    <m/>
    <b v="1"/>
    <m/>
    <m/>
    <s v="بسبب الوضع المعيشي"/>
    <s v="Speaking to a family member"/>
    <b v="1"/>
    <m/>
    <m/>
    <m/>
    <m/>
    <m/>
    <m/>
    <m/>
    <m/>
    <m/>
    <m/>
    <s v="Security Lack of awareness of the services"/>
    <m/>
    <b v="1"/>
    <m/>
    <m/>
    <b v="1"/>
    <m/>
    <m/>
    <m/>
    <m/>
    <x v="2"/>
    <m/>
    <s v="Health services Educational services"/>
    <b v="1"/>
    <b v="1"/>
    <m/>
    <m/>
    <m/>
    <m/>
    <m/>
    <m/>
    <x v="0"/>
    <s v="Educational services Health services"/>
    <b v="1"/>
    <b v="1"/>
    <m/>
    <m/>
    <m/>
    <m/>
    <m/>
    <m/>
    <m/>
    <x v="2"/>
    <s v="بسبب قله الامان"/>
    <s v="Kidnapping Neglect Psychological stress"/>
    <b v="1"/>
    <m/>
    <m/>
    <m/>
    <m/>
    <m/>
    <m/>
    <m/>
    <b v="1"/>
    <m/>
    <m/>
    <m/>
    <m/>
    <b v="1"/>
    <m/>
    <m/>
    <m/>
    <m/>
    <m/>
    <s v="Relatives"/>
    <m/>
    <m/>
    <m/>
    <m/>
    <m/>
    <b v="1"/>
    <m/>
    <m/>
    <m/>
    <m/>
    <m/>
    <m/>
    <m/>
    <m/>
    <s v="Sport activity Entertainement activities"/>
    <b v="1"/>
    <m/>
    <m/>
    <m/>
    <m/>
    <b v="1"/>
    <m/>
    <m/>
    <m/>
    <s v="Children separated from their parents"/>
    <b v="1"/>
    <m/>
    <m/>
    <m/>
    <m/>
    <m/>
    <m/>
    <x v="2"/>
    <x v="1"/>
    <x v="10"/>
    <b v="1"/>
    <b v="1"/>
    <b v="1"/>
    <m/>
    <m/>
    <m/>
    <m/>
    <m/>
    <m/>
    <m/>
    <x v="1"/>
    <m/>
    <m/>
    <x v="0"/>
    <m/>
    <m/>
    <x v="2"/>
    <m/>
    <s v="uuid:8cbb53d9-4181-48ae-8677-58dbea43f1df"/>
    <n v="73156289"/>
    <s v="8cbb53d9-4181-48ae-8677-58dbea43f1df"/>
    <d v="2021-01-21T13:04:29"/>
    <n v="210"/>
    <m/>
    <n v="-1"/>
    <m/>
    <m/>
    <s v="202101191358"/>
    <n v="1678"/>
    <s v="nsenumerator"/>
    <n v="569832"/>
  </r>
  <r>
    <s v="2021-01-21T09:18:50.534+02:00"/>
    <s v="2021-01-21T09:37:23.822+02:00"/>
    <m/>
    <s v="بشار الاسماعيل"/>
    <s v="MRFS"/>
    <m/>
    <d v="2021-01-21T00:00:00"/>
    <x v="12"/>
    <x v="2"/>
    <x v="0"/>
    <n v="41"/>
    <x v="0"/>
    <x v="1"/>
    <x v="0"/>
    <x v="0"/>
    <x v="96"/>
    <x v="2"/>
    <x v="0"/>
    <x v="0"/>
    <n v="0"/>
    <n v="0"/>
    <n v="2"/>
    <s v="2"/>
    <n v="1"/>
    <s v="3"/>
    <n v="2"/>
    <n v="5"/>
    <n v="9"/>
    <n v="1"/>
    <n v="0"/>
    <n v="1"/>
    <x v="15"/>
    <x v="9"/>
    <n v="-1000"/>
    <s v="العمل في سوبرماركت . اغاثات انسانية(( سلة شهرية))"/>
    <m/>
    <s v="Primary health care facility"/>
    <m/>
    <b v="1"/>
    <m/>
    <m/>
    <m/>
    <m/>
    <m/>
    <m/>
    <n v="15"/>
    <x v="0"/>
    <m/>
    <x v="2"/>
    <s v="مركز اسعاف ثابت "/>
    <s v="Some types of medicines are not available in the market Inaccessible due to cost Inaccessible due to transport or other logistical reason"/>
    <b v="1"/>
    <m/>
    <m/>
    <b v="1"/>
    <m/>
    <b v="1"/>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0"/>
    <s v="0"/>
    <x v="0"/>
    <x v="2"/>
    <x v="0"/>
    <x v="1"/>
    <x v="1"/>
    <m/>
    <m/>
    <m/>
    <m/>
    <m/>
    <m/>
    <m/>
    <m/>
    <m/>
    <x v="1"/>
    <x v="0"/>
    <s v="Fear Econimic"/>
    <b v="1"/>
    <m/>
    <m/>
    <m/>
    <b v="1"/>
    <m/>
    <m/>
    <m/>
    <m/>
    <m/>
    <m/>
    <m/>
    <m/>
    <m/>
    <m/>
    <m/>
    <m/>
    <m/>
    <s v="Adult Women Adult Men Children Elderly"/>
    <b v="1"/>
    <b v="1"/>
    <b v="1"/>
    <b v="1"/>
    <s v="سوء الوضع المعيشي _x000a_انعدام الأمن"/>
    <s v="Prayer"/>
    <m/>
    <m/>
    <m/>
    <b v="1"/>
    <m/>
    <m/>
    <m/>
    <m/>
    <m/>
    <m/>
    <m/>
    <s v="Accessibility"/>
    <m/>
    <m/>
    <b v="1"/>
    <m/>
    <m/>
    <m/>
    <m/>
    <m/>
    <m/>
    <x v="2"/>
    <m/>
    <s v="Educational services"/>
    <m/>
    <b v="1"/>
    <m/>
    <m/>
    <m/>
    <m/>
    <m/>
    <m/>
    <x v="7"/>
    <s v="Educational services"/>
    <m/>
    <b v="1"/>
    <m/>
    <m/>
    <m/>
    <m/>
    <m/>
    <m/>
    <m/>
    <x v="1"/>
    <m/>
    <s v="School dropout"/>
    <m/>
    <m/>
    <m/>
    <b v="1"/>
    <m/>
    <m/>
    <m/>
    <m/>
    <m/>
    <m/>
    <m/>
    <m/>
    <m/>
    <m/>
    <m/>
    <m/>
    <m/>
    <m/>
    <m/>
    <s v="School teachers Parents"/>
    <m/>
    <m/>
    <m/>
    <b v="1"/>
    <b v="1"/>
    <m/>
    <m/>
    <m/>
    <m/>
    <m/>
    <m/>
    <m/>
    <m/>
    <m/>
    <s v="Sport activity Quraan Hand crafts"/>
    <b v="1"/>
    <b v="1"/>
    <b v="1"/>
    <m/>
    <m/>
    <m/>
    <m/>
    <m/>
    <m/>
    <s v="Children separated from their parents"/>
    <b v="1"/>
    <m/>
    <m/>
    <m/>
    <m/>
    <m/>
    <m/>
    <x v="1"/>
    <x v="0"/>
    <x v="27"/>
    <b v="1"/>
    <b v="1"/>
    <b v="1"/>
    <m/>
    <m/>
    <m/>
    <m/>
    <m/>
    <m/>
    <m/>
    <x v="1"/>
    <m/>
    <m/>
    <x v="1"/>
    <n v="4"/>
    <s v="من اجل الدراسة"/>
    <x v="2"/>
    <m/>
    <s v="uuid:aeaea4ba-9c10-4f47-a7d5-f138ffe13abf"/>
    <n v="73156354"/>
    <s v="aeaea4ba-9c10-4f47-a7d5-f138ffe13abf"/>
    <d v="2021-01-21T13:05:13"/>
    <n v="211"/>
    <m/>
    <n v="-1"/>
    <m/>
    <m/>
    <s v="202101191358"/>
    <n v="1113"/>
    <s v="nsenumerator"/>
    <n v="569832"/>
  </r>
  <r>
    <s v="2021-01-21T09:50:05.456+02:00"/>
    <s v="2021-01-21T10:14:50.346+02:00"/>
    <m/>
    <s v="بشار الاسماعيل"/>
    <s v="MRFS"/>
    <m/>
    <d v="2021-01-21T00:00:00"/>
    <x v="12"/>
    <x v="2"/>
    <x v="0"/>
    <n v="47"/>
    <x v="0"/>
    <x v="1"/>
    <x v="0"/>
    <x v="0"/>
    <x v="40"/>
    <x v="2"/>
    <x v="0"/>
    <x v="0"/>
    <n v="0"/>
    <n v="0"/>
    <n v="1"/>
    <s v="1"/>
    <n v="3"/>
    <s v="4"/>
    <n v="0"/>
    <n v="4"/>
    <n v="7"/>
    <n v="1"/>
    <n v="0"/>
    <n v="1"/>
    <x v="13"/>
    <x v="10"/>
    <n v="-1000"/>
    <s v="عمل يدوي - سلة شهرية"/>
    <m/>
    <s v="Primary health care facility"/>
    <m/>
    <b v="1"/>
    <m/>
    <m/>
    <m/>
    <m/>
    <m/>
    <m/>
    <n v="10"/>
    <x v="0"/>
    <m/>
    <x v="2"/>
    <s v="طبيب عيون_x000a_طبيب عظمية _x000a_طبيب اعصاب"/>
    <s v="There are no significant difficulties"/>
    <m/>
    <m/>
    <m/>
    <m/>
    <m/>
    <m/>
    <m/>
    <m/>
    <m/>
    <b v="1"/>
    <m/>
    <x v="2"/>
    <x v="1"/>
    <m/>
    <x v="1"/>
    <m/>
    <x v="0"/>
    <x v="0"/>
    <m/>
    <x v="0"/>
    <x v="0"/>
    <m/>
    <m/>
    <m/>
    <m/>
    <m/>
    <m/>
    <m/>
    <m/>
    <m/>
    <m/>
    <m/>
    <s v="I don't know"/>
    <m/>
    <m/>
    <m/>
    <m/>
    <m/>
    <b v="1"/>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3"/>
    <m/>
    <m/>
    <m/>
    <m/>
    <m/>
    <m/>
    <m/>
    <x v="0"/>
    <x v="0"/>
    <x v="1"/>
    <m/>
    <m/>
    <s v="0"/>
    <s v="0"/>
    <x v="0"/>
    <x v="2"/>
    <x v="0"/>
    <x v="1"/>
    <x v="1"/>
    <m/>
    <m/>
    <m/>
    <m/>
    <m/>
    <m/>
    <m/>
    <m/>
    <m/>
    <x v="1"/>
    <x v="0"/>
    <s v="Anger"/>
    <m/>
    <b v="1"/>
    <m/>
    <m/>
    <m/>
    <m/>
    <m/>
    <m/>
    <m/>
    <m/>
    <m/>
    <m/>
    <m/>
    <m/>
    <m/>
    <m/>
    <m/>
    <m/>
    <s v="Adult Men"/>
    <m/>
    <b v="1"/>
    <m/>
    <m/>
    <s v="صعوبة تأمين مستلزمات المنزل"/>
    <s v="Prayer"/>
    <m/>
    <m/>
    <m/>
    <b v="1"/>
    <m/>
    <m/>
    <m/>
    <m/>
    <m/>
    <m/>
    <m/>
    <s v="No obstacles"/>
    <m/>
    <m/>
    <m/>
    <m/>
    <m/>
    <m/>
    <m/>
    <b v="1"/>
    <m/>
    <x v="1"/>
    <m/>
    <s v="All services are accessible"/>
    <m/>
    <m/>
    <m/>
    <m/>
    <m/>
    <b v="1"/>
    <m/>
    <m/>
    <x v="0"/>
    <s v="Do not know"/>
    <m/>
    <m/>
    <m/>
    <m/>
    <m/>
    <m/>
    <b v="1"/>
    <m/>
    <m/>
    <x v="1"/>
    <m/>
    <s v="Kidnapping"/>
    <b v="1"/>
    <m/>
    <m/>
    <m/>
    <m/>
    <m/>
    <m/>
    <m/>
    <m/>
    <m/>
    <m/>
    <m/>
    <m/>
    <m/>
    <m/>
    <m/>
    <m/>
    <m/>
    <m/>
    <s v="Parents School teachers"/>
    <m/>
    <m/>
    <m/>
    <b v="1"/>
    <b v="1"/>
    <m/>
    <m/>
    <m/>
    <m/>
    <m/>
    <m/>
    <m/>
    <m/>
    <m/>
    <s v="Quraan Hand crafts"/>
    <m/>
    <b v="1"/>
    <b v="1"/>
    <m/>
    <m/>
    <m/>
    <m/>
    <m/>
    <m/>
    <s v="Children separated from their parents Children living on the street"/>
    <b v="1"/>
    <b v="1"/>
    <m/>
    <m/>
    <m/>
    <m/>
    <m/>
    <x v="1"/>
    <x v="0"/>
    <x v="19"/>
    <b v="1"/>
    <m/>
    <b v="1"/>
    <m/>
    <m/>
    <m/>
    <m/>
    <m/>
    <m/>
    <m/>
    <x v="1"/>
    <m/>
    <m/>
    <x v="0"/>
    <m/>
    <m/>
    <x v="2"/>
    <m/>
    <s v="uuid:fb4703c9-9c39-47ec-9b99-a23dd31023a5"/>
    <n v="73156358"/>
    <s v="fb4703c9-9c39-47ec-9b99-a23dd31023a5"/>
    <d v="2021-01-21T13:05:14"/>
    <n v="212"/>
    <m/>
    <n v="-1"/>
    <m/>
    <m/>
    <s v="202101191358"/>
    <n v="1485"/>
    <s v="nsenumerator"/>
    <n v="569832"/>
  </r>
  <r>
    <s v="2021-01-21T10:26:59.622+02:00"/>
    <s v="2021-01-21T11:02:39.429+02:00"/>
    <m/>
    <s v="بشار الاسماعيل"/>
    <s v="MRFS"/>
    <m/>
    <d v="2021-01-21T00:00:00"/>
    <x v="12"/>
    <x v="2"/>
    <x v="0"/>
    <n v="30"/>
    <x v="1"/>
    <x v="1"/>
    <x v="0"/>
    <x v="0"/>
    <x v="97"/>
    <x v="0"/>
    <x v="0"/>
    <x v="0"/>
    <n v="0"/>
    <n v="1"/>
    <n v="2"/>
    <s v="3"/>
    <n v="0"/>
    <s v="3"/>
    <n v="0"/>
    <n v="3"/>
    <n v="5"/>
    <n v="0"/>
    <n v="1"/>
    <n v="1"/>
    <x v="8"/>
    <x v="3"/>
    <n v="-1000"/>
    <s v="سلة شهرية _x000a_اعمال يدوية"/>
    <m/>
    <s v="Primary health care facility"/>
    <m/>
    <b v="1"/>
    <m/>
    <m/>
    <m/>
    <m/>
    <m/>
    <m/>
    <n v="20"/>
    <x v="4"/>
    <m/>
    <x v="2"/>
    <s v="طبيب اطفال"/>
    <s v="Inaccessible due to cost"/>
    <m/>
    <m/>
    <m/>
    <b v="1"/>
    <m/>
    <m/>
    <m/>
    <m/>
    <m/>
    <m/>
    <m/>
    <x v="2"/>
    <x v="1"/>
    <m/>
    <x v="1"/>
    <m/>
    <x v="0"/>
    <x v="0"/>
    <m/>
    <x v="0"/>
    <x v="0"/>
    <m/>
    <m/>
    <m/>
    <m/>
    <m/>
    <m/>
    <m/>
    <m/>
    <m/>
    <m/>
    <m/>
    <s v="Non communicable diseases (NCD) drugs (chronic, cardiac, diabetes, hyper-tension, asthma) Pediatric medicine"/>
    <b v="1"/>
    <b v="1"/>
    <m/>
    <m/>
    <m/>
    <m/>
    <m/>
    <m/>
    <x v="2"/>
    <s v="Transportation issues"/>
    <m/>
    <m/>
    <m/>
    <b v="1"/>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1"/>
    <m/>
    <m/>
    <s v="1"/>
    <s v="1"/>
    <x v="0"/>
    <x v="2"/>
    <x v="0"/>
    <x v="1"/>
    <x v="1"/>
    <m/>
    <m/>
    <m/>
    <m/>
    <m/>
    <m/>
    <m/>
    <m/>
    <m/>
    <x v="1"/>
    <x v="0"/>
    <s v="moodwings"/>
    <m/>
    <m/>
    <m/>
    <b v="1"/>
    <m/>
    <m/>
    <m/>
    <m/>
    <m/>
    <m/>
    <m/>
    <m/>
    <m/>
    <m/>
    <m/>
    <m/>
    <m/>
    <m/>
    <s v="Adult Women Adult Men"/>
    <b v="1"/>
    <b v="1"/>
    <m/>
    <m/>
    <s v="بسبب سوء الوضع المعيشي _x000a_ضيق مكان السكن"/>
    <s v="Prayer Speaking to a family member Speaking to a friend"/>
    <b v="1"/>
    <b v="1"/>
    <m/>
    <b v="1"/>
    <m/>
    <m/>
    <m/>
    <m/>
    <m/>
    <m/>
    <m/>
    <s v="Do not know"/>
    <m/>
    <m/>
    <m/>
    <m/>
    <m/>
    <m/>
    <b v="1"/>
    <m/>
    <m/>
    <x v="2"/>
    <m/>
    <s v="Skills building services Educational services Extracurricular activities/women &amp; girls centers"/>
    <m/>
    <b v="1"/>
    <b v="1"/>
    <b v="1"/>
    <m/>
    <m/>
    <m/>
    <m/>
    <x v="7"/>
    <s v="All services are accessible"/>
    <m/>
    <m/>
    <m/>
    <m/>
    <m/>
    <b v="1"/>
    <m/>
    <m/>
    <m/>
    <x v="2"/>
    <s v="سوء الوضع الأمني"/>
    <s v="Kidnapping School dropout Begging Being orphaned or losing care Psychological stress"/>
    <b v="1"/>
    <m/>
    <m/>
    <b v="1"/>
    <m/>
    <b v="1"/>
    <m/>
    <m/>
    <m/>
    <m/>
    <b v="1"/>
    <m/>
    <m/>
    <b v="1"/>
    <m/>
    <m/>
    <m/>
    <m/>
    <m/>
    <s v="Religious leaders School teachers Parents"/>
    <b v="1"/>
    <m/>
    <m/>
    <b v="1"/>
    <b v="1"/>
    <m/>
    <m/>
    <m/>
    <m/>
    <m/>
    <m/>
    <m/>
    <m/>
    <m/>
    <s v="Sport activity Quraan Hand crafts Painting / re-creational activity Entertainement activities"/>
    <b v="1"/>
    <b v="1"/>
    <b v="1"/>
    <b v="1"/>
    <m/>
    <b v="1"/>
    <m/>
    <m/>
    <m/>
    <s v="Children separated from their parents Children living on the street Orphans living in the community Child-headed households"/>
    <b v="1"/>
    <b v="1"/>
    <b v="1"/>
    <b v="1"/>
    <m/>
    <m/>
    <m/>
    <x v="2"/>
    <x v="1"/>
    <x v="10"/>
    <b v="1"/>
    <b v="1"/>
    <b v="1"/>
    <m/>
    <m/>
    <m/>
    <m/>
    <m/>
    <m/>
    <m/>
    <x v="1"/>
    <m/>
    <m/>
    <x v="0"/>
    <m/>
    <m/>
    <x v="2"/>
    <m/>
    <s v="uuid:f20fc610-2581-4bd3-8b26-0bd3f0f0ddbd"/>
    <n v="73156359"/>
    <s v="f20fc610-2581-4bd3-8b26-0bd3f0f0ddbd"/>
    <d v="2021-01-21T13:05:15"/>
    <n v="213"/>
    <m/>
    <n v="-1"/>
    <m/>
    <m/>
    <s v="202101191358"/>
    <n v="2140"/>
    <s v="nsenumerator"/>
    <n v="569832"/>
  </r>
  <r>
    <s v="2021-01-21T11:02:51.540+02:00"/>
    <s v="2021-01-21T11:45:02.461+02:00"/>
    <m/>
    <s v="بشار الاسماعيل"/>
    <s v="MRFS"/>
    <m/>
    <d v="2021-01-21T00:00:00"/>
    <x v="12"/>
    <x v="2"/>
    <x v="0"/>
    <n v="27"/>
    <x v="1"/>
    <x v="1"/>
    <x v="0"/>
    <x v="0"/>
    <x v="44"/>
    <x v="0"/>
    <x v="1"/>
    <x v="0"/>
    <n v="0"/>
    <n v="1"/>
    <n v="2"/>
    <s v="3"/>
    <n v="0"/>
    <s v="3"/>
    <n v="0"/>
    <n v="3"/>
    <n v="7"/>
    <n v="0"/>
    <n v="0"/>
    <n v="1"/>
    <x v="13"/>
    <x v="3"/>
    <n v="-1500"/>
    <s v="عامل يدوي - سلة شهرية"/>
    <m/>
    <s v="Primary health care facility"/>
    <m/>
    <b v="1"/>
    <m/>
    <m/>
    <m/>
    <m/>
    <m/>
    <m/>
    <n v="15"/>
    <x v="0"/>
    <m/>
    <x v="2"/>
    <s v="طبيب اطفال _x000a_"/>
    <s v="Some types of medicines are not available in the market Inaccessible due to cost"/>
    <b v="1"/>
    <m/>
    <m/>
    <b v="1"/>
    <m/>
    <m/>
    <m/>
    <m/>
    <m/>
    <m/>
    <m/>
    <x v="0"/>
    <x v="2"/>
    <m/>
    <x v="3"/>
    <s v="التواصل الدائم عن طريق الواتس اب"/>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Vegetables (including leafy vegetables) Fruit (all types)"/>
    <m/>
    <m/>
    <b v="1"/>
    <b v="1"/>
    <m/>
    <m/>
    <m/>
    <m/>
    <m/>
    <m/>
    <m/>
    <n v="2"/>
    <x v="2"/>
    <x v="0"/>
    <m/>
    <s v="High food prices/no money to buy"/>
    <m/>
    <b v="1"/>
    <m/>
    <m/>
    <m/>
    <m/>
    <m/>
    <m/>
    <x v="0"/>
    <m/>
    <x v="0"/>
    <s v="High food prices/no money to buy"/>
    <b v="1"/>
    <m/>
    <m/>
    <m/>
    <m/>
    <m/>
    <x v="4"/>
    <x v="0"/>
    <x v="1"/>
    <m/>
    <m/>
    <s v="1"/>
    <s v="1"/>
    <x v="0"/>
    <x v="2"/>
    <x v="0"/>
    <x v="1"/>
    <x v="1"/>
    <m/>
    <m/>
    <m/>
    <m/>
    <m/>
    <m/>
    <m/>
    <m/>
    <m/>
    <x v="1"/>
    <x v="0"/>
    <s v="moodwings Anger Sadness Fear"/>
    <b v="1"/>
    <b v="1"/>
    <b v="1"/>
    <b v="1"/>
    <m/>
    <m/>
    <m/>
    <m/>
    <m/>
    <m/>
    <m/>
    <m/>
    <m/>
    <m/>
    <m/>
    <m/>
    <m/>
    <m/>
    <s v="Adult Women Adult Men Elderly Children"/>
    <b v="1"/>
    <b v="1"/>
    <b v="1"/>
    <b v="1"/>
    <s v="النزوح _x000a_سوء الوضع الامني والاقتصادي"/>
    <s v="Speaking to a family member Prayer"/>
    <b v="1"/>
    <m/>
    <m/>
    <b v="1"/>
    <m/>
    <m/>
    <m/>
    <m/>
    <m/>
    <m/>
    <m/>
    <s v="No obstacles"/>
    <m/>
    <m/>
    <m/>
    <m/>
    <m/>
    <m/>
    <m/>
    <b v="1"/>
    <m/>
    <x v="1"/>
    <m/>
    <s v="All services are accessible"/>
    <m/>
    <m/>
    <m/>
    <m/>
    <m/>
    <b v="1"/>
    <m/>
    <m/>
    <x v="0"/>
    <s v="All services are accessible"/>
    <m/>
    <m/>
    <m/>
    <m/>
    <m/>
    <b v="1"/>
    <m/>
    <m/>
    <m/>
    <x v="1"/>
    <m/>
    <s v="Kidnapping Desire to join armed groups School dropout Child labour Begging Early marriage Being orphaned or losing care"/>
    <b v="1"/>
    <m/>
    <b v="1"/>
    <b v="1"/>
    <b v="1"/>
    <b v="1"/>
    <b v="1"/>
    <m/>
    <m/>
    <m/>
    <b v="1"/>
    <m/>
    <m/>
    <m/>
    <m/>
    <m/>
    <m/>
    <m/>
    <s v="العمل باعمال شاقة"/>
    <s v="School teachers Parents"/>
    <m/>
    <m/>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1"/>
    <x v="0"/>
    <x v="11"/>
    <m/>
    <m/>
    <m/>
    <m/>
    <m/>
    <m/>
    <m/>
    <m/>
    <b v="1"/>
    <m/>
    <x v="1"/>
    <m/>
    <m/>
    <x v="0"/>
    <m/>
    <m/>
    <x v="2"/>
    <m/>
    <s v="uuid:21f8ad7f-1fcb-4eb7-af91-48bf11d98855"/>
    <n v="73156360"/>
    <s v="21f8ad7f-1fcb-4eb7-af91-48bf11d98855"/>
    <d v="2021-01-21T13:05:15"/>
    <n v="214"/>
    <m/>
    <n v="-1"/>
    <m/>
    <m/>
    <s v="202101191358"/>
    <n v="2531"/>
    <s v="nsenumerator"/>
    <n v="569832"/>
  </r>
  <r>
    <s v="2021-01-21T09:20:13.304+03:00"/>
    <s v="2021-01-21T14:16:31.411+03:00"/>
    <s v="0"/>
    <s v="فاتن عبدالله الخليل"/>
    <s v="MRFS"/>
    <m/>
    <d v="2021-01-21T00:00:00"/>
    <x v="12"/>
    <x v="2"/>
    <x v="0"/>
    <n v="22"/>
    <x v="1"/>
    <x v="0"/>
    <x v="0"/>
    <x v="0"/>
    <x v="98"/>
    <x v="0"/>
    <x v="0"/>
    <x v="0"/>
    <n v="0"/>
    <n v="1"/>
    <n v="0"/>
    <s v="1"/>
    <n v="0"/>
    <s v="1"/>
    <n v="0"/>
    <n v="1"/>
    <n v="3"/>
    <n v="0"/>
    <n v="0"/>
    <n v="1"/>
    <x v="4"/>
    <x v="26"/>
    <n v="-450"/>
    <s v="الزوج عامل بدخل بسيط بالاضافة لسلة مساعدات انسانية"/>
    <m/>
    <s v="Hospital Emergency services-ambulance Primary health care facility"/>
    <b v="1"/>
    <b v="1"/>
    <m/>
    <b v="1"/>
    <m/>
    <m/>
    <m/>
    <m/>
    <n v="25"/>
    <x v="0"/>
    <m/>
    <x v="0"/>
    <s v="Do not know"/>
    <s v="There are no significant difficulties"/>
    <m/>
    <m/>
    <m/>
    <m/>
    <m/>
    <m/>
    <m/>
    <m/>
    <m/>
    <b v="1"/>
    <m/>
    <x v="0"/>
    <x v="0"/>
    <s v="توعية عن فيروس كورونا وكيفية الوقاية منه"/>
    <x v="3"/>
    <s v="أهمية الحفاظ على التباعد الاجتماعي واخد تدابير الوقاية"/>
    <x v="2"/>
    <x v="1"/>
    <m/>
    <x v="1"/>
    <x v="2"/>
    <m/>
    <m/>
    <m/>
    <m/>
    <m/>
    <m/>
    <m/>
    <m/>
    <m/>
    <m/>
    <m/>
    <s v="Drugs are mostly available"/>
    <m/>
    <m/>
    <m/>
    <m/>
    <m/>
    <m/>
    <b v="1"/>
    <m/>
    <x v="0"/>
    <m/>
    <m/>
    <m/>
    <m/>
    <m/>
    <m/>
    <m/>
    <m/>
    <m/>
    <s v="Hospital for normal delivery At private primary health care centre/hospital"/>
    <m/>
    <m/>
    <m/>
    <m/>
    <b v="1"/>
    <b v="1"/>
    <m/>
    <m/>
    <m/>
    <m/>
    <m/>
    <x v="1"/>
    <m/>
    <m/>
    <m/>
    <m/>
    <m/>
    <m/>
    <m/>
    <m/>
    <m/>
    <m/>
    <m/>
    <x v="4"/>
    <x v="1"/>
    <x v="0"/>
    <m/>
    <s v="Cereals or tubers (maize, porridge, rice, pasta, bread, rice, bulger, frikeh, kaak, pasta, indomy (noodles), manakish, thick grain-based porridge, potatoes, etc) Oil/Fat (oils, fats, butter, ghee etc)"/>
    <b v="1"/>
    <m/>
    <m/>
    <m/>
    <m/>
    <m/>
    <m/>
    <m/>
    <m/>
    <b v="1"/>
    <m/>
    <x v="3"/>
    <x v="0"/>
    <s v="Vegetables (including leafy vegetables) Fruit (all types) Legumes and nuts e.g. hommos, fouls, beans, chick peas, lentils"/>
    <m/>
    <b v="1"/>
    <b v="1"/>
    <b v="1"/>
    <m/>
    <m/>
    <m/>
    <m/>
    <m/>
    <m/>
    <m/>
    <n v="3"/>
    <x v="2"/>
    <x v="2"/>
    <s v="Should be gradual"/>
    <s v="High food prices/no money to buy"/>
    <m/>
    <b v="1"/>
    <m/>
    <m/>
    <m/>
    <m/>
    <m/>
    <m/>
    <x v="0"/>
    <m/>
    <x v="0"/>
    <s v="High food prices/no money to buy"/>
    <b v="1"/>
    <m/>
    <m/>
    <m/>
    <m/>
    <m/>
    <x v="4"/>
    <x v="0"/>
    <x v="1"/>
    <m/>
    <m/>
    <s v="1"/>
    <s v="1"/>
    <x v="0"/>
    <x v="2"/>
    <x v="0"/>
    <x v="1"/>
    <x v="1"/>
    <m/>
    <m/>
    <m/>
    <m/>
    <m/>
    <m/>
    <m/>
    <m/>
    <m/>
    <x v="1"/>
    <x v="0"/>
    <s v="Changes in Appetite Problems sleeping Fear"/>
    <b v="1"/>
    <m/>
    <m/>
    <m/>
    <m/>
    <m/>
    <m/>
    <b v="1"/>
    <m/>
    <b v="1"/>
    <m/>
    <m/>
    <m/>
    <m/>
    <m/>
    <m/>
    <m/>
    <m/>
    <s v="Adult Women"/>
    <b v="1"/>
    <m/>
    <m/>
    <m/>
    <s v="الفئة الاكثر ضعفا في المجتمع..تحمل مسؤولية اكبر"/>
    <s v="Prayer Has professional consultation Exercise Speaking to a friend"/>
    <m/>
    <b v="1"/>
    <b v="1"/>
    <b v="1"/>
    <b v="1"/>
    <m/>
    <m/>
    <m/>
    <m/>
    <m/>
    <m/>
    <s v="Stigma"/>
    <b v="1"/>
    <m/>
    <m/>
    <m/>
    <m/>
    <m/>
    <m/>
    <m/>
    <m/>
    <x v="1"/>
    <m/>
    <s v="All services are accessible"/>
    <m/>
    <m/>
    <m/>
    <m/>
    <m/>
    <b v="1"/>
    <m/>
    <m/>
    <x v="0"/>
    <s v="All services are accessible"/>
    <m/>
    <m/>
    <m/>
    <m/>
    <m/>
    <b v="1"/>
    <m/>
    <m/>
    <m/>
    <x v="2"/>
    <s v="عادات وتقاليد بسبب الخوف من الخطف"/>
    <s v="Kidnapping Child labour Physical abuse"/>
    <b v="1"/>
    <m/>
    <m/>
    <m/>
    <b v="1"/>
    <m/>
    <m/>
    <b v="1"/>
    <m/>
    <m/>
    <m/>
    <m/>
    <m/>
    <m/>
    <m/>
    <m/>
    <m/>
    <m/>
    <s v="عمالة تؤذي الطفل مثل حمل الاوزان الثقيلة"/>
    <s v="Siblings Parents Relatives School teachers Community/social workers"/>
    <m/>
    <b v="1"/>
    <m/>
    <b v="1"/>
    <b v="1"/>
    <b v="1"/>
    <m/>
    <b v="1"/>
    <m/>
    <m/>
    <m/>
    <m/>
    <m/>
    <m/>
    <s v="Sport activity Quraan Hand crafts Awareness / educational activities / psychosocial support Painting / re-creational activity"/>
    <b v="1"/>
    <b v="1"/>
    <b v="1"/>
    <b v="1"/>
    <b v="1"/>
    <m/>
    <m/>
    <m/>
    <m/>
    <s v="Children separated from their parents Orphans living in the community Children who have been associated with fighting forces"/>
    <b v="1"/>
    <m/>
    <b v="1"/>
    <m/>
    <b v="1"/>
    <m/>
    <m/>
    <x v="2"/>
    <x v="1"/>
    <x v="11"/>
    <m/>
    <m/>
    <m/>
    <m/>
    <m/>
    <m/>
    <m/>
    <m/>
    <b v="1"/>
    <m/>
    <x v="1"/>
    <m/>
    <m/>
    <x v="0"/>
    <m/>
    <m/>
    <x v="2"/>
    <m/>
    <s v="uuid:ca483619-04ce-4c11-99a8-070876e12e27"/>
    <n v="73156451"/>
    <s v="ca483619-04ce-4c11-99a8-070876e12e27"/>
    <d v="2021-01-21T13:07:08"/>
    <n v="215"/>
    <m/>
    <n v="-1"/>
    <m/>
    <m/>
    <s v="202101191358"/>
    <n v="17778"/>
    <s v="nsenumerator"/>
    <n v="569832"/>
  </r>
  <r>
    <s v="2021-01-21T09:52:22.926+03:00"/>
    <s v="2021-01-21T14:27:34.109+03:00"/>
    <s v="0"/>
    <s v="فاتن عبدالله الخليل"/>
    <s v="MRFS"/>
    <m/>
    <d v="2021-01-21T00:00:00"/>
    <x v="12"/>
    <x v="2"/>
    <x v="0"/>
    <n v="19"/>
    <x v="1"/>
    <x v="0"/>
    <x v="0"/>
    <x v="0"/>
    <x v="99"/>
    <x v="0"/>
    <x v="0"/>
    <x v="0"/>
    <n v="0"/>
    <n v="1"/>
    <n v="1"/>
    <s v="2"/>
    <n v="0"/>
    <s v="2"/>
    <n v="0"/>
    <n v="2"/>
    <n v="4"/>
    <n v="0"/>
    <n v="1"/>
    <n v="1"/>
    <x v="0"/>
    <x v="3"/>
    <n v="-500"/>
    <s v="الاب عامل يوجد سلة مساعدات انسانية"/>
    <m/>
    <s v="Emergency services-ambulance Primary health care facility Hospital"/>
    <b v="1"/>
    <b v="1"/>
    <m/>
    <b v="1"/>
    <m/>
    <m/>
    <m/>
    <m/>
    <n v="30"/>
    <x v="0"/>
    <m/>
    <x v="0"/>
    <s v="Do not know"/>
    <s v="Inaccessible due to cost Inaccessible due to transport or other logistical reason"/>
    <m/>
    <m/>
    <m/>
    <b v="1"/>
    <m/>
    <b v="1"/>
    <m/>
    <m/>
    <m/>
    <m/>
    <m/>
    <x v="0"/>
    <x v="0"/>
    <s v=" فيروس كورونا وكيفية الوقاية منه اهمية الحجر الصحي في حالة الاصابة بالفيروس"/>
    <x v="3"/>
    <s v="الحفاظ على التباعد وتحديد اوقات محددة للمراجعة والمتابعة"/>
    <x v="2"/>
    <x v="1"/>
    <m/>
    <x v="1"/>
    <x v="2"/>
    <m/>
    <m/>
    <m/>
    <m/>
    <m/>
    <m/>
    <m/>
    <m/>
    <m/>
    <m/>
    <m/>
    <s v="Drugs are mostly available"/>
    <m/>
    <m/>
    <m/>
    <m/>
    <m/>
    <m/>
    <b v="1"/>
    <m/>
    <x v="0"/>
    <m/>
    <m/>
    <m/>
    <m/>
    <m/>
    <m/>
    <m/>
    <m/>
    <m/>
    <s v="Hospital for normal delivery Hospital for surgery/ C-section At home with traditional midwife or non-professional"/>
    <m/>
    <m/>
    <b v="1"/>
    <m/>
    <m/>
    <b v="1"/>
    <b v="1"/>
    <m/>
    <m/>
    <m/>
    <s v="Access and transportaion challenges"/>
    <x v="1"/>
    <m/>
    <m/>
    <m/>
    <m/>
    <m/>
    <m/>
    <m/>
    <m/>
    <m/>
    <m/>
    <m/>
    <x v="4"/>
    <x v="2"/>
    <x v="1"/>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Legumes and nuts e.g. hommos, fouls, beans, chick peas, lentils Fruit (all types) Vegetables (including leafy vegetables)"/>
    <m/>
    <b v="1"/>
    <b v="1"/>
    <b v="1"/>
    <m/>
    <m/>
    <m/>
    <m/>
    <m/>
    <m/>
    <m/>
    <n v="3"/>
    <x v="2"/>
    <x v="2"/>
    <s v="Should be gradual"/>
    <s v="High food prices/no money to buy"/>
    <m/>
    <b v="1"/>
    <m/>
    <m/>
    <m/>
    <m/>
    <m/>
    <m/>
    <x v="0"/>
    <m/>
    <x v="0"/>
    <s v="High food prices/no money to buy"/>
    <b v="1"/>
    <m/>
    <m/>
    <m/>
    <m/>
    <m/>
    <x v="4"/>
    <x v="0"/>
    <x v="1"/>
    <m/>
    <m/>
    <s v="1"/>
    <s v="1"/>
    <x v="0"/>
    <x v="2"/>
    <x v="0"/>
    <x v="1"/>
    <x v="1"/>
    <m/>
    <m/>
    <m/>
    <m/>
    <m/>
    <m/>
    <m/>
    <m/>
    <m/>
    <x v="1"/>
    <x v="0"/>
    <s v="Changes in Appetite Sadness Fear Anger"/>
    <b v="1"/>
    <b v="1"/>
    <b v="1"/>
    <m/>
    <m/>
    <m/>
    <m/>
    <b v="1"/>
    <m/>
    <m/>
    <m/>
    <m/>
    <m/>
    <m/>
    <m/>
    <m/>
    <m/>
    <m/>
    <s v="Adult Women Children Elderly"/>
    <b v="1"/>
    <m/>
    <b v="1"/>
    <b v="1"/>
    <s v="لانن الفئة الاضعف بالمجتمع "/>
    <s v="Speaking to a friend Prayer Exercise Has professional consultation"/>
    <m/>
    <b v="1"/>
    <b v="1"/>
    <b v="1"/>
    <b v="1"/>
    <m/>
    <m/>
    <m/>
    <m/>
    <m/>
    <m/>
    <s v="Stigma"/>
    <b v="1"/>
    <m/>
    <m/>
    <m/>
    <m/>
    <m/>
    <m/>
    <m/>
    <m/>
    <x v="1"/>
    <m/>
    <s v="Extracurricular activities/women &amp; girls centers Skills building services"/>
    <m/>
    <m/>
    <b v="1"/>
    <b v="1"/>
    <m/>
    <m/>
    <m/>
    <m/>
    <x v="4"/>
    <s v="Educational services Skills building services Extracurricular activities/women &amp; girls centers"/>
    <m/>
    <b v="1"/>
    <b v="1"/>
    <b v="1"/>
    <m/>
    <m/>
    <m/>
    <m/>
    <s v="due to cultural factors / Father or husband does not allow them"/>
    <x v="2"/>
    <s v="الخوف من الخطف "/>
    <s v="Kidnapping School dropout Child labour Early marriage Physical abuse Sexual abuse Physical or psychological disabilities due to the war"/>
    <b v="1"/>
    <m/>
    <m/>
    <b v="1"/>
    <b v="1"/>
    <m/>
    <b v="1"/>
    <b v="1"/>
    <m/>
    <b v="1"/>
    <m/>
    <m/>
    <b v="1"/>
    <m/>
    <m/>
    <m/>
    <m/>
    <m/>
    <s v="الطفل غير قادر ع حمل الاوزان الثقيلة.. عمالة تؤذي الطفل"/>
    <s v="School teachers Relatives Community/social workers Women and Child support centers"/>
    <m/>
    <m/>
    <m/>
    <b v="1"/>
    <m/>
    <b v="1"/>
    <m/>
    <b v="1"/>
    <m/>
    <b v="1"/>
    <m/>
    <m/>
    <m/>
    <m/>
    <s v="Quraan Hand crafts Painting / re-creational activity Awareness / educational activities / psychosocial support Entertainement activities"/>
    <m/>
    <b v="1"/>
    <b v="1"/>
    <b v="1"/>
    <b v="1"/>
    <b v="1"/>
    <m/>
    <m/>
    <m/>
    <s v="Orphans living in the community Child-headed households"/>
    <m/>
    <m/>
    <b v="1"/>
    <b v="1"/>
    <m/>
    <m/>
    <m/>
    <x v="2"/>
    <x v="1"/>
    <x v="5"/>
    <m/>
    <m/>
    <b v="1"/>
    <m/>
    <m/>
    <m/>
    <m/>
    <m/>
    <m/>
    <m/>
    <x v="1"/>
    <m/>
    <m/>
    <x v="0"/>
    <m/>
    <m/>
    <x v="2"/>
    <m/>
    <s v="uuid:1aaf464c-2bf6-434b-9038-59184dc30646"/>
    <n v="73156453"/>
    <s v="1aaf464c-2bf6-434b-9038-59184dc30646"/>
    <d v="2021-01-21T13:07:09"/>
    <n v="216"/>
    <m/>
    <n v="-1"/>
    <m/>
    <m/>
    <s v="202101191358"/>
    <n v="16512"/>
    <s v="nsenumerator"/>
    <n v="569832"/>
  </r>
  <r>
    <s v="2021-01-21T10:17:33.893+03:00"/>
    <s v="2021-01-21T14:35:21.272+03:00"/>
    <s v="0"/>
    <s v="فاتن عبدالله الخليل"/>
    <s v="MRFS"/>
    <m/>
    <d v="2021-01-21T00:00:00"/>
    <x v="12"/>
    <x v="2"/>
    <x v="0"/>
    <n v="44"/>
    <x v="0"/>
    <x v="0"/>
    <x v="0"/>
    <x v="0"/>
    <x v="100"/>
    <x v="0"/>
    <x v="0"/>
    <x v="0"/>
    <n v="0"/>
    <n v="1"/>
    <n v="0"/>
    <s v="1"/>
    <n v="1"/>
    <s v="2"/>
    <n v="4"/>
    <n v="6"/>
    <n v="8"/>
    <n v="0"/>
    <n v="0"/>
    <n v="1"/>
    <x v="15"/>
    <x v="11"/>
    <n v="-1300"/>
    <s v="الام معلمة مدرسة ويوجد سلة مساعدات انسانية"/>
    <m/>
    <s v="Hospital Primary health care facility Emergency services-ambulance"/>
    <b v="1"/>
    <b v="1"/>
    <m/>
    <b v="1"/>
    <m/>
    <m/>
    <m/>
    <m/>
    <n v="50"/>
    <x v="0"/>
    <m/>
    <x v="0"/>
    <s v="Do not know"/>
    <s v="There are no significant difficulties"/>
    <m/>
    <m/>
    <m/>
    <m/>
    <m/>
    <m/>
    <m/>
    <m/>
    <m/>
    <b v="1"/>
    <m/>
    <x v="0"/>
    <x v="0"/>
    <s v=" القمل والجرب توعية عند فيروس كورونا"/>
    <x v="0"/>
    <m/>
    <x v="2"/>
    <x v="1"/>
    <m/>
    <x v="1"/>
    <x v="1"/>
    <s v="There are no significant difficulties"/>
    <m/>
    <m/>
    <m/>
    <m/>
    <m/>
    <m/>
    <m/>
    <m/>
    <m/>
    <b v="1"/>
    <s v="Drugs are mostly available"/>
    <m/>
    <m/>
    <m/>
    <m/>
    <m/>
    <m/>
    <b v="1"/>
    <m/>
    <x v="0"/>
    <m/>
    <m/>
    <m/>
    <m/>
    <m/>
    <m/>
    <m/>
    <m/>
    <m/>
    <s v="Hospital for normal delivery Hospital for surgery/ C-section"/>
    <m/>
    <m/>
    <m/>
    <m/>
    <m/>
    <b v="1"/>
    <b v="1"/>
    <m/>
    <m/>
    <m/>
    <m/>
    <x v="1"/>
    <m/>
    <m/>
    <m/>
    <m/>
    <m/>
    <m/>
    <m/>
    <m/>
    <m/>
    <m/>
    <m/>
    <x v="4"/>
    <x v="2"/>
    <x v="3"/>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Vegetables (including leafy vegetables) Fruit (all types)"/>
    <m/>
    <m/>
    <b v="1"/>
    <b v="1"/>
    <m/>
    <m/>
    <m/>
    <m/>
    <m/>
    <m/>
    <m/>
    <n v="2"/>
    <x v="2"/>
    <x v="2"/>
    <s v="Should be gradual"/>
    <s v="High food prices/no money to buy Market is too far"/>
    <m/>
    <b v="1"/>
    <b v="1"/>
    <m/>
    <m/>
    <m/>
    <m/>
    <m/>
    <x v="0"/>
    <m/>
    <x v="0"/>
    <s v="High food prices/no money to buy Market is too far"/>
    <b v="1"/>
    <b v="1"/>
    <m/>
    <m/>
    <m/>
    <m/>
    <x v="4"/>
    <x v="0"/>
    <x v="1"/>
    <m/>
    <m/>
    <s v="1"/>
    <s v="1"/>
    <x v="0"/>
    <x v="2"/>
    <x v="0"/>
    <x v="1"/>
    <x v="1"/>
    <m/>
    <m/>
    <m/>
    <m/>
    <m/>
    <m/>
    <m/>
    <m/>
    <m/>
    <x v="1"/>
    <x v="0"/>
    <s v="Fear Sadness moodwings Changes in Appetite Problems sleeping Problems Concentrating"/>
    <b v="1"/>
    <m/>
    <b v="1"/>
    <b v="1"/>
    <m/>
    <m/>
    <m/>
    <b v="1"/>
    <m/>
    <b v="1"/>
    <m/>
    <m/>
    <b v="1"/>
    <m/>
    <m/>
    <m/>
    <m/>
    <m/>
    <s v="Adult Women"/>
    <b v="1"/>
    <m/>
    <m/>
    <m/>
    <s v="بسبب الضغوطات الاجتماعية والمسؤولية الكبيرة الملقاة على عاتق المرأة"/>
    <s v="Prayer Exercise"/>
    <m/>
    <m/>
    <b v="1"/>
    <b v="1"/>
    <m/>
    <m/>
    <m/>
    <m/>
    <m/>
    <m/>
    <m/>
    <s v="Stigma"/>
    <b v="1"/>
    <m/>
    <m/>
    <m/>
    <m/>
    <m/>
    <m/>
    <m/>
    <m/>
    <x v="1"/>
    <m/>
    <s v="All services are accessible"/>
    <m/>
    <m/>
    <m/>
    <m/>
    <m/>
    <b v="1"/>
    <m/>
    <m/>
    <x v="0"/>
    <s v="All services are accessible"/>
    <m/>
    <m/>
    <m/>
    <m/>
    <m/>
    <b v="1"/>
    <m/>
    <m/>
    <m/>
    <x v="2"/>
    <s v="مافي آمان خوف من الخطف"/>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اعمال شاقة على الطفل مثل حداد واعمال البناء"/>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x v="1"/>
    <x v="0"/>
    <x v="11"/>
    <m/>
    <m/>
    <m/>
    <m/>
    <m/>
    <m/>
    <m/>
    <m/>
    <b v="1"/>
    <m/>
    <x v="1"/>
    <m/>
    <m/>
    <x v="2"/>
    <m/>
    <m/>
    <x v="2"/>
    <m/>
    <s v="uuid:86d2c37c-3c0a-48d0-9315-ec86438e5a3c"/>
    <n v="73156454"/>
    <s v="86d2c37c-3c0a-48d0-9315-ec86438e5a3c"/>
    <d v="2021-01-21T13:07:10"/>
    <n v="217"/>
    <m/>
    <n v="-1"/>
    <m/>
    <m/>
    <s v="202101191358"/>
    <n v="15468"/>
    <s v="nsenumerator"/>
    <n v="569832"/>
  </r>
  <r>
    <s v="2021-01-21T11:25:58.097+03:00"/>
    <s v="2021-01-21T14:59:14.401+03:00"/>
    <s v="0"/>
    <s v="فاتن عبدالله الخليل"/>
    <s v="MRFS"/>
    <m/>
    <d v="2021-01-21T00:00:00"/>
    <x v="12"/>
    <x v="2"/>
    <x v="0"/>
    <n v="25"/>
    <x v="1"/>
    <x v="0"/>
    <x v="0"/>
    <x v="0"/>
    <x v="101"/>
    <x v="0"/>
    <x v="0"/>
    <x v="0"/>
    <n v="0"/>
    <n v="0"/>
    <n v="1"/>
    <s v="1"/>
    <n v="1"/>
    <s v="2"/>
    <n v="0"/>
    <n v="2"/>
    <n v="4"/>
    <n v="0"/>
    <n v="0"/>
    <n v="1"/>
    <x v="3"/>
    <x v="33"/>
    <n v="-530"/>
    <s v="سلة مساعدات انسانية. الاب عاطل عن العمل"/>
    <m/>
    <s v="Hospital Emergency services-ambulance Primary health care facility"/>
    <b v="1"/>
    <b v="1"/>
    <m/>
    <b v="1"/>
    <m/>
    <m/>
    <m/>
    <m/>
    <n v="60"/>
    <x v="0"/>
    <m/>
    <x v="0"/>
    <s v="Do not know"/>
    <s v="Inaccessible due to cost Inaccessible due to transport or other logistical reason"/>
    <m/>
    <m/>
    <m/>
    <b v="1"/>
    <m/>
    <b v="1"/>
    <m/>
    <m/>
    <m/>
    <m/>
    <m/>
    <x v="0"/>
    <x v="0"/>
    <s v="توعية عن امراض القمل والجرب والنظافة الشخصية والامراض المعدية"/>
    <x v="3"/>
    <s v="اهمية الحفاظ على التباعد والابتعاد عن الازدحام"/>
    <x v="2"/>
    <x v="1"/>
    <m/>
    <x v="1"/>
    <x v="2"/>
    <m/>
    <m/>
    <m/>
    <m/>
    <m/>
    <m/>
    <m/>
    <m/>
    <m/>
    <m/>
    <m/>
    <s v="Drugs are mostly available"/>
    <m/>
    <m/>
    <m/>
    <m/>
    <m/>
    <m/>
    <b v="1"/>
    <m/>
    <x v="0"/>
    <m/>
    <m/>
    <m/>
    <m/>
    <m/>
    <m/>
    <m/>
    <m/>
    <m/>
    <s v="Hospital for normal delivery Hospital for surgery/ C-section At home with skilled birth attendant"/>
    <m/>
    <b v="1"/>
    <m/>
    <m/>
    <m/>
    <b v="1"/>
    <b v="1"/>
    <m/>
    <m/>
    <m/>
    <s v="Access and transportaion challenges"/>
    <x v="1"/>
    <m/>
    <m/>
    <m/>
    <m/>
    <m/>
    <m/>
    <m/>
    <m/>
    <m/>
    <m/>
    <m/>
    <x v="4"/>
    <x v="2"/>
    <x v="1"/>
    <m/>
    <s v="Cereals or tubers (maize, porridge, rice, pasta, bread, rice, bulger, frikeh, kaak, pasta, indomy (noodles), manakish, thick grain-based porridge, potatoes, etc) Milk and Milk Products (milk, yoghurt, cheese, etc) Oil/Fat (oils, fats, butter, ghee etc)"/>
    <b v="1"/>
    <m/>
    <m/>
    <m/>
    <m/>
    <m/>
    <b v="1"/>
    <m/>
    <m/>
    <b v="1"/>
    <m/>
    <x v="4"/>
    <x v="0"/>
    <s v="Vegetables (including leafy vegetables) Meat, Poultry, Offal (beef, goat, lamb, poultry), etc)"/>
    <m/>
    <m/>
    <b v="1"/>
    <m/>
    <b v="1"/>
    <m/>
    <m/>
    <m/>
    <m/>
    <m/>
    <m/>
    <n v="2"/>
    <x v="2"/>
    <x v="2"/>
    <s v="Should be gradual"/>
    <s v="High food prices/no money to buy Market is too far Other"/>
    <m/>
    <b v="1"/>
    <b v="1"/>
    <m/>
    <m/>
    <m/>
    <b v="1"/>
    <s v="سوء الخدمات من ترصيف للطرقات وقلة المواصلات وبعد السوق عن المنزل"/>
    <x v="0"/>
    <m/>
    <x v="0"/>
    <s v="High food prices/no money to buy Market is too far"/>
    <b v="1"/>
    <b v="1"/>
    <m/>
    <m/>
    <m/>
    <m/>
    <x v="4"/>
    <x v="0"/>
    <x v="1"/>
    <m/>
    <m/>
    <s v="0"/>
    <s v="1"/>
    <x v="2"/>
    <x v="1"/>
    <x v="1"/>
    <x v="0"/>
    <x v="2"/>
    <s v="Financial issues Transportation issues"/>
    <m/>
    <b v="1"/>
    <b v="1"/>
    <m/>
    <m/>
    <m/>
    <m/>
    <m/>
    <x v="0"/>
    <x v="0"/>
    <s v="Fear moodwings Changes in Appetite Problems sleeping Hopelessness Problems Concentrating Family conflict"/>
    <b v="1"/>
    <m/>
    <m/>
    <b v="1"/>
    <m/>
    <m/>
    <b v="1"/>
    <b v="1"/>
    <b v="1"/>
    <b v="1"/>
    <m/>
    <m/>
    <b v="1"/>
    <m/>
    <m/>
    <m/>
    <m/>
    <m/>
    <s v="Adult Women Elderly Children"/>
    <b v="1"/>
    <m/>
    <b v="1"/>
    <b v="1"/>
    <s v="الفئة الاكثر ضعفا في المجتمع.. لا يوجد معيل لكبار السن"/>
    <s v="Speaking to a friend Prayer Has professional consultation Violence"/>
    <m/>
    <b v="1"/>
    <m/>
    <b v="1"/>
    <b v="1"/>
    <b v="1"/>
    <m/>
    <m/>
    <m/>
    <m/>
    <m/>
    <s v="Stigma Accessibility"/>
    <b v="1"/>
    <m/>
    <b v="1"/>
    <m/>
    <m/>
    <m/>
    <m/>
    <m/>
    <m/>
    <x v="1"/>
    <m/>
    <s v="Educational services Skills building services Extracurricular activities/women &amp; girls centers"/>
    <m/>
    <b v="1"/>
    <b v="1"/>
    <b v="1"/>
    <m/>
    <m/>
    <m/>
    <m/>
    <x v="5"/>
    <s v="Educational services Skills building services Extracurricular activities/women &amp; girls centers"/>
    <m/>
    <b v="1"/>
    <b v="1"/>
    <b v="1"/>
    <m/>
    <m/>
    <m/>
    <m/>
    <s v="due to cultural factors / Father or husband does not allow them"/>
    <x v="2"/>
    <s v="خوف من الخطف والعنف الجنسي"/>
    <s v="Kidnapping Hired by armed groups School dropout Child labour Begging Early marriage Physical abuse Neglect Sexual abuse Being orphaned or losing care Physical or psychological disabilities due to the war"/>
    <b v="1"/>
    <b v="1"/>
    <m/>
    <b v="1"/>
    <b v="1"/>
    <b v="1"/>
    <b v="1"/>
    <b v="1"/>
    <b v="1"/>
    <b v="1"/>
    <b v="1"/>
    <m/>
    <b v="1"/>
    <m/>
    <m/>
    <m/>
    <m/>
    <m/>
    <s v="الطفل يعمل في جمع مواد بلاستيكية لبيعها   وهو شي يضر بصحة الطفل"/>
    <s v="School teachers Parents Relatives Community/social workers Women and Child support centers"/>
    <m/>
    <m/>
    <m/>
    <b v="1"/>
    <b v="1"/>
    <b v="1"/>
    <m/>
    <b v="1"/>
    <m/>
    <b v="1"/>
    <m/>
    <m/>
    <m/>
    <m/>
    <s v="Quraan Sport activity Hand crafts Painting / re-creational activity Awareness / educational activities / psychosocial support Entertainement activities"/>
    <b v="1"/>
    <b v="1"/>
    <b v="1"/>
    <b v="1"/>
    <b v="1"/>
    <b v="1"/>
    <m/>
    <m/>
    <m/>
    <s v="Children separated from their parents Child-headed households Children who have been associated with fighting forces"/>
    <b v="1"/>
    <m/>
    <m/>
    <b v="1"/>
    <b v="1"/>
    <m/>
    <m/>
    <x v="2"/>
    <x v="3"/>
    <x v="28"/>
    <b v="1"/>
    <m/>
    <b v="1"/>
    <m/>
    <m/>
    <m/>
    <b v="1"/>
    <m/>
    <m/>
    <s v="الفقر والجهل"/>
    <x v="1"/>
    <m/>
    <m/>
    <x v="0"/>
    <m/>
    <m/>
    <x v="1"/>
    <s v="يعمل الطفل في جمع الاشياء البلاستيكة وبيعها لتقديم المساعدة للاسرة"/>
    <s v="uuid:65443d5f-06a0-438a-b7a0-a0f486a49e70"/>
    <n v="73156456"/>
    <s v="65443d5f-06a0-438a-b7a0-a0f486a49e70"/>
    <d v="2021-01-21T13:07:11"/>
    <n v="218"/>
    <m/>
    <n v="-1"/>
    <m/>
    <m/>
    <s v="202101191358"/>
    <n v="12796"/>
    <s v="nsenumerator"/>
    <n v="569832"/>
  </r>
  <r>
    <s v="2021-01-21T11:58:49.765+03:00"/>
    <s v="2021-01-21T15:07:15.744+03:00"/>
    <s v="0"/>
    <s v="فاتن عبدالله الخليل"/>
    <s v="MRFS"/>
    <m/>
    <d v="2021-01-21T00:00:00"/>
    <x v="12"/>
    <x v="2"/>
    <x v="0"/>
    <n v="41"/>
    <x v="0"/>
    <x v="0"/>
    <x v="0"/>
    <x v="0"/>
    <x v="102"/>
    <x v="0"/>
    <x v="2"/>
    <x v="0"/>
    <n v="0"/>
    <n v="1"/>
    <n v="1"/>
    <s v="2"/>
    <n v="2"/>
    <s v="4"/>
    <n v="4"/>
    <n v="8"/>
    <n v="11"/>
    <n v="1"/>
    <n v="0"/>
    <n v="2"/>
    <x v="26"/>
    <x v="8"/>
    <n v="-1500"/>
    <s v="سلة مساعدات انسانية والاب والأبن الاكبر عاملين"/>
    <m/>
    <s v="Hospital Emergency services-ambulance Primary health care facility"/>
    <b v="1"/>
    <b v="1"/>
    <m/>
    <b v="1"/>
    <m/>
    <m/>
    <m/>
    <m/>
    <n v="60"/>
    <x v="4"/>
    <m/>
    <x v="0"/>
    <s v="Do not know"/>
    <s v="Inaccessible due to transport or other logistical reason Inaccessible due to cost"/>
    <m/>
    <m/>
    <m/>
    <b v="1"/>
    <m/>
    <b v="1"/>
    <m/>
    <m/>
    <m/>
    <m/>
    <m/>
    <x v="0"/>
    <x v="0"/>
    <s v="كيفية الوقاية من فيروس كورونا..."/>
    <x v="3"/>
    <s v="للحفاظ على التباعد الاجتماعي "/>
    <x v="2"/>
    <x v="1"/>
    <m/>
    <x v="1"/>
    <x v="2"/>
    <m/>
    <m/>
    <m/>
    <m/>
    <m/>
    <m/>
    <m/>
    <m/>
    <m/>
    <m/>
    <m/>
    <s v="Drugs are mostly available"/>
    <m/>
    <m/>
    <m/>
    <m/>
    <m/>
    <m/>
    <b v="1"/>
    <m/>
    <x v="0"/>
    <m/>
    <m/>
    <m/>
    <m/>
    <m/>
    <m/>
    <m/>
    <m/>
    <m/>
    <s v="Hospital for normal delivery Hospital for surgery/ C-section"/>
    <m/>
    <m/>
    <m/>
    <m/>
    <m/>
    <b v="1"/>
    <b v="1"/>
    <m/>
    <m/>
    <m/>
    <m/>
    <x v="1"/>
    <m/>
    <m/>
    <m/>
    <m/>
    <m/>
    <m/>
    <m/>
    <m/>
    <m/>
    <m/>
    <m/>
    <x v="4"/>
    <x v="1"/>
    <x v="0"/>
    <m/>
    <s v="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
    <b v="1"/>
    <m/>
    <m/>
    <m/>
    <m/>
    <m/>
    <b v="1"/>
    <m/>
    <m/>
    <b v="1"/>
    <b v="1"/>
    <x v="0"/>
    <x v="0"/>
    <s v="Vegetables (including leafy vegetables) Legumes and nuts e.g. hommos, fouls, beans, chick peas, lentils Milk and Milk Products (milk, yoghurt, cheese, etc)"/>
    <m/>
    <b v="1"/>
    <b v="1"/>
    <m/>
    <m/>
    <m/>
    <b v="1"/>
    <m/>
    <m/>
    <m/>
    <m/>
    <n v="3"/>
    <x v="2"/>
    <x v="2"/>
    <s v="Should be gradual"/>
    <s v="Market is too far High food prices/no money to buy Other"/>
    <m/>
    <b v="1"/>
    <b v="1"/>
    <m/>
    <m/>
    <m/>
    <b v="1"/>
    <s v="الدخل غير كافي"/>
    <x v="0"/>
    <m/>
    <x v="0"/>
    <s v="High food prices/no money to buy Market is too far"/>
    <b v="1"/>
    <b v="1"/>
    <m/>
    <m/>
    <m/>
    <m/>
    <x v="4"/>
    <x v="0"/>
    <x v="1"/>
    <m/>
    <m/>
    <s v="1"/>
    <s v="1"/>
    <x v="2"/>
    <x v="1"/>
    <x v="1"/>
    <x v="4"/>
    <x v="0"/>
    <m/>
    <m/>
    <m/>
    <m/>
    <m/>
    <m/>
    <m/>
    <m/>
    <m/>
    <x v="4"/>
    <x v="0"/>
    <s v="Fear Anger Sadness Changes in Appetite Problems sleeping Problems Concentrating Family conflict"/>
    <b v="1"/>
    <b v="1"/>
    <b v="1"/>
    <m/>
    <m/>
    <m/>
    <b v="1"/>
    <b v="1"/>
    <m/>
    <b v="1"/>
    <m/>
    <m/>
    <b v="1"/>
    <m/>
    <m/>
    <m/>
    <m/>
    <m/>
    <s v="Children Adult Women Adult Men"/>
    <b v="1"/>
    <b v="1"/>
    <b v="1"/>
    <m/>
    <s v="العمل الشاق والتحمل مسؤوليات كبيرة ولان الطفل يتأثر بشكل كبير بالمجتمع وهو الفئة الاضعف في المجتمع"/>
    <s v="Speaking to a family member Speaking to a friend Exercise Prayer Withdrawal/Isolation"/>
    <b v="1"/>
    <b v="1"/>
    <b v="1"/>
    <b v="1"/>
    <m/>
    <m/>
    <m/>
    <m/>
    <b v="1"/>
    <m/>
    <m/>
    <s v="Stigma"/>
    <b v="1"/>
    <m/>
    <m/>
    <m/>
    <m/>
    <m/>
    <m/>
    <m/>
    <m/>
    <x v="1"/>
    <m/>
    <s v="Skills building services Educational services Extracurricular activities/women &amp; girls centers"/>
    <m/>
    <b v="1"/>
    <b v="1"/>
    <b v="1"/>
    <m/>
    <m/>
    <m/>
    <m/>
    <x v="7"/>
    <s v="Educational services Skills building services Extracurricular activities/women &amp; girls centers"/>
    <m/>
    <b v="1"/>
    <b v="1"/>
    <b v="1"/>
    <m/>
    <m/>
    <m/>
    <m/>
    <s v="due to cultural factors / Father or husband does not allow them"/>
    <x v="2"/>
    <s v="الخوف من الخطف وطبيعية البيئة الاجتماعية"/>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عمالة مؤذية للطفل مثل حداد"/>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2"/>
    <x v="3"/>
    <x v="28"/>
    <b v="1"/>
    <m/>
    <b v="1"/>
    <m/>
    <m/>
    <m/>
    <b v="1"/>
    <m/>
    <m/>
    <s v="عمل الطفل لتقديم المساعدة للاسرة"/>
    <x v="1"/>
    <m/>
    <m/>
    <x v="2"/>
    <m/>
    <m/>
    <x v="1"/>
    <s v="الطفل يعمل في البناء والعمار لمساعدة الاب في الدخل"/>
    <s v="uuid:735651db-15c3-4f27-b646-e4e2a28afef8"/>
    <n v="73156458"/>
    <s v="735651db-15c3-4f27-b646-e4e2a28afef8"/>
    <d v="2021-01-21T13:07:11"/>
    <n v="219"/>
    <m/>
    <n v="-1"/>
    <m/>
    <m/>
    <s v="202101191358"/>
    <n v="11306"/>
    <s v="nsenumerator"/>
    <n v="569832"/>
  </r>
  <r>
    <s v="2021-01-21T09:51:52.287+02:00"/>
    <s v="2021-01-21T10:30:04.085+02:00"/>
    <m/>
    <s v="إيفين داود"/>
    <s v="MRFS"/>
    <m/>
    <d v="2021-01-21T00:00:00"/>
    <x v="7"/>
    <x v="2"/>
    <x v="0"/>
    <n v="47"/>
    <x v="0"/>
    <x v="0"/>
    <x v="0"/>
    <x v="0"/>
    <x v="32"/>
    <x v="0"/>
    <x v="0"/>
    <x v="0"/>
    <n v="0"/>
    <n v="2"/>
    <n v="2"/>
    <s v="4"/>
    <n v="0"/>
    <s v="4"/>
    <n v="1"/>
    <n v="5"/>
    <n v="11"/>
    <n v="2"/>
    <n v="0"/>
    <n v="2"/>
    <x v="8"/>
    <x v="7"/>
    <n v="-700"/>
    <s v="سيارة قلاب"/>
    <m/>
    <s v="Primary health care facility"/>
    <m/>
    <b v="1"/>
    <m/>
    <m/>
    <m/>
    <m/>
    <m/>
    <m/>
    <n v="10"/>
    <x v="0"/>
    <m/>
    <x v="0"/>
    <s v="مشفى قلبية...دكتورة جلدية"/>
    <s v="Some types of medicines are not available in the market"/>
    <b v="1"/>
    <m/>
    <m/>
    <m/>
    <m/>
    <m/>
    <m/>
    <m/>
    <m/>
    <m/>
    <m/>
    <x v="2"/>
    <x v="1"/>
    <m/>
    <x v="1"/>
    <m/>
    <x v="0"/>
    <x v="0"/>
    <m/>
    <x v="0"/>
    <x v="0"/>
    <m/>
    <m/>
    <m/>
    <m/>
    <m/>
    <m/>
    <m/>
    <m/>
    <m/>
    <m/>
    <m/>
    <s v="Other Pediatric medicine"/>
    <m/>
    <b v="1"/>
    <m/>
    <m/>
    <b v="1"/>
    <m/>
    <m/>
    <s v="دواء للسعال والمسكنات"/>
    <x v="0"/>
    <m/>
    <m/>
    <m/>
    <m/>
    <m/>
    <m/>
    <m/>
    <m/>
    <m/>
    <s v="Hospital for normal delivery"/>
    <m/>
    <m/>
    <m/>
    <m/>
    <m/>
    <b v="1"/>
    <m/>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2"/>
    <s v="1"/>
    <x v="2"/>
    <x v="1"/>
    <x v="1"/>
    <x v="4"/>
    <x v="3"/>
    <m/>
    <m/>
    <m/>
    <m/>
    <m/>
    <m/>
    <m/>
    <m/>
    <m/>
    <x v="3"/>
    <x v="0"/>
    <s v="Fear Other"/>
    <b v="1"/>
    <m/>
    <m/>
    <m/>
    <m/>
    <m/>
    <m/>
    <m/>
    <m/>
    <m/>
    <m/>
    <m/>
    <m/>
    <m/>
    <b v="1"/>
    <m/>
    <m/>
    <s v="تبول لا إرادي"/>
    <s v="Adult Women Children"/>
    <b v="1"/>
    <m/>
    <b v="1"/>
    <m/>
    <s v="بسبب القصف..."/>
    <s v="Prayer"/>
    <m/>
    <m/>
    <m/>
    <b v="1"/>
    <m/>
    <m/>
    <m/>
    <m/>
    <m/>
    <m/>
    <m/>
    <s v="Lack of awareness of the services"/>
    <m/>
    <m/>
    <m/>
    <m/>
    <b v="1"/>
    <m/>
    <m/>
    <m/>
    <m/>
    <x v="1"/>
    <m/>
    <s v="Educational services Extracurricular activities/women &amp; girls centers"/>
    <m/>
    <b v="1"/>
    <m/>
    <b v="1"/>
    <m/>
    <m/>
    <m/>
    <m/>
    <x v="0"/>
    <s v="Educational services Extracurricular activities/women &amp; girls centers"/>
    <m/>
    <b v="1"/>
    <m/>
    <b v="1"/>
    <m/>
    <m/>
    <m/>
    <m/>
    <m/>
    <x v="2"/>
    <s v="لا يوجد أمان....بسبب العادات والتقاليد"/>
    <s v="Kidnapping Physical abuse"/>
    <b v="1"/>
    <m/>
    <m/>
    <m/>
    <m/>
    <m/>
    <m/>
    <b v="1"/>
    <m/>
    <m/>
    <m/>
    <m/>
    <m/>
    <m/>
    <m/>
    <m/>
    <m/>
    <m/>
    <m/>
    <s v="Parents"/>
    <m/>
    <m/>
    <m/>
    <m/>
    <b v="1"/>
    <m/>
    <m/>
    <m/>
    <m/>
    <m/>
    <m/>
    <m/>
    <m/>
    <m/>
    <s v="Other"/>
    <m/>
    <m/>
    <m/>
    <m/>
    <m/>
    <m/>
    <b v="1"/>
    <m/>
    <s v="حدائق.."/>
    <s v="Orphans living in the community"/>
    <m/>
    <m/>
    <b v="1"/>
    <m/>
    <m/>
    <m/>
    <m/>
    <x v="2"/>
    <x v="13"/>
    <x v="5"/>
    <m/>
    <m/>
    <b v="1"/>
    <m/>
    <m/>
    <m/>
    <m/>
    <m/>
    <m/>
    <m/>
    <x v="1"/>
    <m/>
    <m/>
    <x v="2"/>
    <m/>
    <m/>
    <x v="2"/>
    <m/>
    <s v="uuid:986bc2cc-f1a3-4f79-b887-dfec39cb1570"/>
    <n v="73156557"/>
    <s v="986bc2cc-f1a3-4f79-b887-dfec39cb1570"/>
    <d v="2021-01-21T13:08:57"/>
    <n v="220"/>
    <m/>
    <n v="-1"/>
    <m/>
    <m/>
    <s v="202101191358"/>
    <n v="2292"/>
    <s v="nsenumerator"/>
    <n v="569832"/>
  </r>
  <r>
    <s v="2021-01-21T10:35:58.987+02:00"/>
    <s v="2021-01-21T10:48:52.504+02:00"/>
    <m/>
    <s v="إيفين داود"/>
    <s v="MRFS"/>
    <m/>
    <d v="2021-01-21T00:00:00"/>
    <x v="7"/>
    <x v="2"/>
    <x v="0"/>
    <n v="35"/>
    <x v="0"/>
    <x v="0"/>
    <x v="0"/>
    <x v="0"/>
    <x v="56"/>
    <x v="2"/>
    <x v="0"/>
    <x v="0"/>
    <n v="0"/>
    <n v="0"/>
    <n v="0"/>
    <s v="0"/>
    <n v="1"/>
    <s v="1"/>
    <n v="1"/>
    <n v="2"/>
    <n v="4"/>
    <n v="0"/>
    <n v="0"/>
    <n v="1"/>
    <x v="8"/>
    <x v="17"/>
    <n v="-800"/>
    <s v="عامل"/>
    <m/>
    <s v="Primary health care facility"/>
    <m/>
    <b v="1"/>
    <m/>
    <m/>
    <m/>
    <m/>
    <m/>
    <m/>
    <n v="10"/>
    <x v="0"/>
    <m/>
    <x v="0"/>
    <s v="Everything is available"/>
    <s v="Some types of medicines are not available in the market"/>
    <b v="1"/>
    <m/>
    <m/>
    <m/>
    <m/>
    <m/>
    <m/>
    <m/>
    <m/>
    <m/>
    <m/>
    <x v="2"/>
    <x v="1"/>
    <m/>
    <x v="1"/>
    <m/>
    <x v="2"/>
    <x v="2"/>
    <s v="Self-treated at home or brought medicine from pharmacy"/>
    <x v="0"/>
    <x v="0"/>
    <m/>
    <m/>
    <m/>
    <m/>
    <m/>
    <m/>
    <m/>
    <m/>
    <m/>
    <m/>
    <m/>
    <s v="Pediatric medicine"/>
    <m/>
    <b v="1"/>
    <m/>
    <m/>
    <m/>
    <m/>
    <m/>
    <m/>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Problems sleeping"/>
    <b v="1"/>
    <m/>
    <m/>
    <m/>
    <m/>
    <m/>
    <m/>
    <m/>
    <m/>
    <b v="1"/>
    <m/>
    <m/>
    <m/>
    <m/>
    <m/>
    <m/>
    <m/>
    <m/>
    <s v="Children Adult Women"/>
    <b v="1"/>
    <m/>
    <b v="1"/>
    <m/>
    <s v="بسبب الخوف من الطيارة...والحرب"/>
    <s v="Prayer"/>
    <m/>
    <m/>
    <m/>
    <b v="1"/>
    <m/>
    <m/>
    <m/>
    <m/>
    <m/>
    <m/>
    <m/>
    <s v="Lack of awareness of the services"/>
    <m/>
    <m/>
    <m/>
    <m/>
    <b v="1"/>
    <m/>
    <m/>
    <m/>
    <m/>
    <x v="3"/>
    <s v="لا أحب الخروج من المنزل"/>
    <s v="Educational services Extracurricular activities/women &amp; girls centers"/>
    <m/>
    <b v="1"/>
    <m/>
    <b v="1"/>
    <m/>
    <m/>
    <m/>
    <m/>
    <x v="0"/>
    <s v="Educational services Extracurricular activities/women &amp; girls centers"/>
    <m/>
    <b v="1"/>
    <m/>
    <b v="1"/>
    <m/>
    <m/>
    <m/>
    <m/>
    <s v="due to cultural factors / Father or husband does not allow them"/>
    <x v="2"/>
    <s v="بسبب العادات والتقاليد"/>
    <s v="Kidnapping"/>
    <b v="1"/>
    <m/>
    <m/>
    <m/>
    <m/>
    <m/>
    <m/>
    <m/>
    <m/>
    <m/>
    <m/>
    <m/>
    <m/>
    <m/>
    <m/>
    <m/>
    <m/>
    <m/>
    <m/>
    <s v="Parents"/>
    <m/>
    <m/>
    <m/>
    <m/>
    <b v="1"/>
    <m/>
    <m/>
    <m/>
    <m/>
    <m/>
    <m/>
    <m/>
    <m/>
    <m/>
    <s v="Hand crafts Painting / re-creational activity"/>
    <m/>
    <m/>
    <b v="1"/>
    <b v="1"/>
    <m/>
    <m/>
    <m/>
    <m/>
    <m/>
    <s v="No, none of these"/>
    <m/>
    <m/>
    <m/>
    <m/>
    <m/>
    <b v="1"/>
    <m/>
    <x v="2"/>
    <x v="13"/>
    <x v="14"/>
    <m/>
    <m/>
    <m/>
    <m/>
    <m/>
    <b v="1"/>
    <m/>
    <m/>
    <m/>
    <m/>
    <x v="1"/>
    <m/>
    <m/>
    <x v="2"/>
    <m/>
    <m/>
    <x v="2"/>
    <m/>
    <s v="uuid:ed003254-ca36-4216-8ff7-da14efde8caa"/>
    <n v="73156558"/>
    <s v="ed003254-ca36-4216-8ff7-da14efde8caa"/>
    <d v="2021-01-21T13:08:58"/>
    <n v="221"/>
    <m/>
    <n v="-1"/>
    <m/>
    <m/>
    <s v="202101191358"/>
    <n v="774"/>
    <s v="nsenumerator"/>
    <n v="569832"/>
  </r>
  <r>
    <s v="2021-01-21T11:53:04.336+02:00"/>
    <s v="2021-01-21T12:12:39.699+02:00"/>
    <m/>
    <s v="إيفين داود"/>
    <s v="MRFS"/>
    <m/>
    <d v="2021-01-21T00:00:00"/>
    <x v="7"/>
    <x v="2"/>
    <x v="0"/>
    <n v="55"/>
    <x v="2"/>
    <x v="0"/>
    <x v="2"/>
    <x v="0"/>
    <x v="56"/>
    <x v="2"/>
    <x v="0"/>
    <x v="1"/>
    <m/>
    <m/>
    <m/>
    <m/>
    <m/>
    <m/>
    <m/>
    <m/>
    <n v="3"/>
    <n v="2"/>
    <m/>
    <n v="0"/>
    <x v="8"/>
    <x v="5"/>
    <n v="-1300"/>
    <s v="تعمل الفتاة كاتبة لدى طبيب"/>
    <m/>
    <s v="Primary health care facility"/>
    <m/>
    <b v="1"/>
    <m/>
    <m/>
    <m/>
    <m/>
    <m/>
    <m/>
    <n v="5"/>
    <x v="0"/>
    <m/>
    <x v="0"/>
    <s v="طبيب عظيمة وحروق"/>
    <s v="Some types of medicines are not available in the market Inaccessible due to cost"/>
    <b v="1"/>
    <m/>
    <m/>
    <b v="1"/>
    <m/>
    <m/>
    <m/>
    <m/>
    <m/>
    <m/>
    <m/>
    <x v="2"/>
    <x v="1"/>
    <m/>
    <x v="1"/>
    <m/>
    <x v="0"/>
    <x v="0"/>
    <m/>
    <x v="0"/>
    <x v="0"/>
    <m/>
    <m/>
    <m/>
    <m/>
    <m/>
    <m/>
    <m/>
    <m/>
    <m/>
    <m/>
    <m/>
    <s v="Non communicable diseases (NCD) drugs (chronic, cardiac, diabetes, hyper-tension, asthma) Other"/>
    <b v="1"/>
    <m/>
    <m/>
    <m/>
    <b v="1"/>
    <m/>
    <m/>
    <s v="أدوية إلتهاب المفاصل"/>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m/>
    <s v="0"/>
    <x v="0"/>
    <x v="0"/>
    <x v="0"/>
    <x v="2"/>
    <x v="3"/>
    <m/>
    <m/>
    <m/>
    <m/>
    <m/>
    <m/>
    <m/>
    <m/>
    <m/>
    <x v="3"/>
    <x v="0"/>
    <s v="Anger Family conflict"/>
    <m/>
    <b v="1"/>
    <m/>
    <m/>
    <m/>
    <m/>
    <b v="1"/>
    <m/>
    <m/>
    <m/>
    <m/>
    <m/>
    <m/>
    <m/>
    <m/>
    <m/>
    <m/>
    <m/>
    <s v="Adult Men"/>
    <m/>
    <b v="1"/>
    <m/>
    <m/>
    <s v="بسبب كبر السن"/>
    <s v="Prayer"/>
    <m/>
    <m/>
    <m/>
    <b v="1"/>
    <m/>
    <m/>
    <m/>
    <m/>
    <m/>
    <m/>
    <m/>
    <s v="Do not know"/>
    <m/>
    <m/>
    <m/>
    <m/>
    <m/>
    <m/>
    <b v="1"/>
    <m/>
    <m/>
    <x v="1"/>
    <m/>
    <s v="Extracurricular activities/women &amp; girls centers Skills building services"/>
    <m/>
    <m/>
    <b v="1"/>
    <b v="1"/>
    <m/>
    <m/>
    <m/>
    <m/>
    <x v="0"/>
    <s v="Skills building services Educational services"/>
    <m/>
    <b v="1"/>
    <b v="1"/>
    <m/>
    <m/>
    <m/>
    <m/>
    <m/>
    <m/>
    <x v="2"/>
    <s v="بسبب الخوف وعدم الأمان"/>
    <s v="Kidnapping"/>
    <b v="1"/>
    <m/>
    <m/>
    <m/>
    <m/>
    <m/>
    <m/>
    <m/>
    <m/>
    <m/>
    <m/>
    <m/>
    <m/>
    <m/>
    <m/>
    <m/>
    <m/>
    <m/>
    <m/>
    <s v="Parents Relatives"/>
    <m/>
    <m/>
    <m/>
    <m/>
    <b v="1"/>
    <b v="1"/>
    <m/>
    <m/>
    <m/>
    <m/>
    <m/>
    <m/>
    <m/>
    <m/>
    <s v="Quraan Hand crafts"/>
    <m/>
    <b v="1"/>
    <b v="1"/>
    <m/>
    <m/>
    <m/>
    <m/>
    <m/>
    <m/>
    <s v="Children separated from their parents"/>
    <b v="1"/>
    <m/>
    <m/>
    <m/>
    <m/>
    <m/>
    <m/>
    <x v="0"/>
    <x v="0"/>
    <x v="0"/>
    <m/>
    <m/>
    <m/>
    <m/>
    <m/>
    <m/>
    <m/>
    <m/>
    <m/>
    <m/>
    <x v="0"/>
    <m/>
    <m/>
    <x v="0"/>
    <m/>
    <m/>
    <x v="0"/>
    <m/>
    <s v="uuid:9f30ef36-0543-447f-bec8-f446728e3555"/>
    <n v="73156560"/>
    <s v="9f30ef36-0543-447f-bec8-f446728e3555"/>
    <d v="2021-01-21T13:08:58"/>
    <n v="222"/>
    <m/>
    <n v="-1"/>
    <m/>
    <m/>
    <s v="202101191358"/>
    <n v="1175"/>
    <s v="nsenumerator"/>
    <n v="569832"/>
  </r>
  <r>
    <s v="2021-01-21T09:27:17.218+03:00"/>
    <s v="2021-01-21T13:57:54.564+03:00"/>
    <s v="0"/>
    <s v="ندوه المحمود"/>
    <s v="MRFS"/>
    <m/>
    <d v="2021-01-21T00:00:00"/>
    <x v="12"/>
    <x v="2"/>
    <x v="0"/>
    <n v="33"/>
    <x v="0"/>
    <x v="0"/>
    <x v="0"/>
    <x v="0"/>
    <x v="103"/>
    <x v="0"/>
    <x v="2"/>
    <x v="0"/>
    <n v="0"/>
    <n v="1"/>
    <n v="1"/>
    <s v="2"/>
    <n v="0"/>
    <s v="2"/>
    <n v="1"/>
    <n v="3"/>
    <n v="6"/>
    <n v="1"/>
    <n v="0"/>
    <n v="1"/>
    <x v="16"/>
    <x v="4"/>
    <n v="-1100"/>
    <s v="السلل الغذائية..وشغل بسيط للأب"/>
    <m/>
    <s v="Primary health care facility Hospital Specialist services Emergency services-ambulance"/>
    <b v="1"/>
    <b v="1"/>
    <b v="1"/>
    <b v="1"/>
    <m/>
    <m/>
    <m/>
    <m/>
    <n v="20"/>
    <x v="0"/>
    <m/>
    <x v="0"/>
    <s v="عيادات عينية ...."/>
    <s v="Some types of medicines are not available in the market Inaccessible due to cost"/>
    <b v="1"/>
    <m/>
    <m/>
    <b v="1"/>
    <m/>
    <m/>
    <m/>
    <m/>
    <m/>
    <m/>
    <m/>
    <x v="0"/>
    <x v="0"/>
    <s v="كانت جلسات عن الكورونا وكيفية الوقاية منه"/>
    <x v="3"/>
    <s v="لأخذ الاجراءات المناسبة والتباعد الإجتماعي "/>
    <x v="2"/>
    <x v="1"/>
    <m/>
    <x v="1"/>
    <x v="2"/>
    <m/>
    <m/>
    <m/>
    <m/>
    <m/>
    <m/>
    <m/>
    <m/>
    <m/>
    <m/>
    <m/>
    <s v="Other"/>
    <m/>
    <m/>
    <m/>
    <m/>
    <b v="1"/>
    <m/>
    <m/>
    <s v="بعض التحاليل الطبية : تحاليل النمو "/>
    <x v="0"/>
    <m/>
    <m/>
    <m/>
    <m/>
    <m/>
    <m/>
    <m/>
    <m/>
    <m/>
    <s v="Hospital for surgery/ C-section Hospital for normal delivery"/>
    <m/>
    <m/>
    <m/>
    <m/>
    <m/>
    <b v="1"/>
    <b v="1"/>
    <m/>
    <m/>
    <m/>
    <m/>
    <x v="1"/>
    <m/>
    <m/>
    <m/>
    <m/>
    <m/>
    <m/>
    <m/>
    <m/>
    <m/>
    <m/>
    <m/>
    <x v="3"/>
    <x v="1"/>
    <x v="0"/>
    <m/>
    <s v="Cereals or tubers (maize, porridge, rice, pasta, bread, rice, bulger, frikeh, kaak, pasta, indomy (noodles), manakish, thick grain-based porridge, potatoes, etc)"/>
    <b v="1"/>
    <m/>
    <m/>
    <m/>
    <m/>
    <m/>
    <m/>
    <m/>
    <m/>
    <m/>
    <m/>
    <x v="6"/>
    <x v="0"/>
    <s v="Legumes and nuts e.g. hommos, fouls, beans, chick peas, lentils"/>
    <m/>
    <b v="1"/>
    <m/>
    <m/>
    <m/>
    <m/>
    <m/>
    <m/>
    <m/>
    <m/>
    <m/>
    <n v="1"/>
    <x v="2"/>
    <x v="2"/>
    <s v="Should be gradual"/>
    <s v="High food prices/no money to buy"/>
    <m/>
    <b v="1"/>
    <m/>
    <m/>
    <m/>
    <m/>
    <m/>
    <m/>
    <x v="0"/>
    <m/>
    <x v="2"/>
    <m/>
    <m/>
    <m/>
    <m/>
    <m/>
    <m/>
    <m/>
    <x v="4"/>
    <x v="0"/>
    <x v="1"/>
    <m/>
    <m/>
    <s v="1"/>
    <s v="1"/>
    <x v="0"/>
    <x v="2"/>
    <x v="0"/>
    <x v="1"/>
    <x v="1"/>
    <m/>
    <m/>
    <m/>
    <m/>
    <m/>
    <m/>
    <m/>
    <m/>
    <m/>
    <x v="1"/>
    <x v="0"/>
    <s v="Anger Fear Sadness Anxiety Family conflict"/>
    <b v="1"/>
    <b v="1"/>
    <b v="1"/>
    <m/>
    <m/>
    <b v="1"/>
    <b v="1"/>
    <m/>
    <m/>
    <m/>
    <m/>
    <m/>
    <m/>
    <m/>
    <m/>
    <m/>
    <m/>
    <m/>
    <s v="Elderly Adult Women"/>
    <b v="1"/>
    <m/>
    <m/>
    <b v="1"/>
    <s v="لانهم اكثر ضعفا في المجتمع "/>
    <s v="Speaking to a family member Prayer"/>
    <b v="1"/>
    <m/>
    <m/>
    <b v="1"/>
    <m/>
    <m/>
    <m/>
    <m/>
    <m/>
    <m/>
    <m/>
    <s v="Do not know"/>
    <m/>
    <m/>
    <m/>
    <m/>
    <m/>
    <m/>
    <b v="1"/>
    <m/>
    <m/>
    <x v="2"/>
    <m/>
    <s v="Educational services"/>
    <m/>
    <b v="1"/>
    <m/>
    <m/>
    <m/>
    <m/>
    <m/>
    <m/>
    <x v="5"/>
    <s v="Extracurricular activities/women &amp; girls centers"/>
    <m/>
    <m/>
    <m/>
    <b v="1"/>
    <m/>
    <m/>
    <m/>
    <m/>
    <s v="due to cultural factors / Father or husband does not allow them"/>
    <x v="2"/>
    <s v="عدم توفر الأمان بالمنطقة"/>
    <s v="Kidnapping School dropout Being orphaned or losing care Neglect"/>
    <b v="1"/>
    <m/>
    <m/>
    <b v="1"/>
    <m/>
    <m/>
    <m/>
    <m/>
    <b v="1"/>
    <m/>
    <b v="1"/>
    <m/>
    <m/>
    <m/>
    <m/>
    <m/>
    <m/>
    <m/>
    <m/>
    <s v="Parents Relatives School teachers"/>
    <m/>
    <m/>
    <m/>
    <b v="1"/>
    <b v="1"/>
    <b v="1"/>
    <m/>
    <m/>
    <m/>
    <m/>
    <m/>
    <m/>
    <m/>
    <m/>
    <s v="Awareness / educational activities / psychosocial support Sport activity Hand crafts Entertainement activities"/>
    <b v="1"/>
    <m/>
    <b v="1"/>
    <m/>
    <b v="1"/>
    <b v="1"/>
    <m/>
    <m/>
    <m/>
    <s v="Children separated from their parents Orphans living in the community"/>
    <b v="1"/>
    <m/>
    <b v="1"/>
    <m/>
    <m/>
    <m/>
    <m/>
    <x v="1"/>
    <x v="0"/>
    <x v="17"/>
    <m/>
    <m/>
    <m/>
    <b v="1"/>
    <m/>
    <m/>
    <m/>
    <m/>
    <m/>
    <m/>
    <x v="1"/>
    <m/>
    <m/>
    <x v="2"/>
    <m/>
    <m/>
    <x v="2"/>
    <m/>
    <s v="uuid:763adcd9-019d-4a6e-854e-0c87c10da31d"/>
    <n v="73156637"/>
    <s v="763adcd9-019d-4a6e-854e-0c87c10da31d"/>
    <d v="2021-01-21T13:10:00"/>
    <n v="223"/>
    <m/>
    <n v="-1"/>
    <m/>
    <m/>
    <s v="202101191358"/>
    <n v="16237"/>
    <s v="nsenumerator"/>
    <n v="569832"/>
  </r>
  <r>
    <s v="2021-01-21T10:03:35.421+03:00"/>
    <s v="2021-01-21T14:26:54.882+03:00"/>
    <s v="0"/>
    <s v="ندوه المحمود"/>
    <s v="MRFS"/>
    <m/>
    <d v="2021-01-21T00:00:00"/>
    <x v="12"/>
    <x v="2"/>
    <x v="0"/>
    <n v="30"/>
    <x v="1"/>
    <x v="0"/>
    <x v="0"/>
    <x v="0"/>
    <x v="104"/>
    <x v="0"/>
    <x v="0"/>
    <x v="0"/>
    <n v="1"/>
    <n v="0"/>
    <n v="2"/>
    <s v="2"/>
    <n v="2"/>
    <s v="5"/>
    <n v="0"/>
    <n v="5"/>
    <n v="8"/>
    <n v="1"/>
    <n v="1"/>
    <n v="1"/>
    <x v="25"/>
    <x v="7"/>
    <n v="-1000"/>
    <s v="سلتين غذائية - يعمل الأب أعمال حرة "/>
    <m/>
    <s v="Hospital Primary health care facility Specialist services Emergency services-ambulance"/>
    <b v="1"/>
    <b v="1"/>
    <b v="1"/>
    <b v="1"/>
    <m/>
    <m/>
    <m/>
    <m/>
    <n v="20"/>
    <x v="4"/>
    <m/>
    <x v="0"/>
    <s v="عيادة جلدية - عيادة عينية "/>
    <s v="Inaccessible due to cost Some types of medicines are not available in the market"/>
    <b v="1"/>
    <m/>
    <m/>
    <b v="1"/>
    <m/>
    <m/>
    <m/>
    <m/>
    <m/>
    <m/>
    <m/>
    <x v="0"/>
    <x v="0"/>
    <s v="جلسات عن مخاطر الكورونا"/>
    <x v="3"/>
    <s v="الإحتفاظ على التباعد الإجتماعي لتقليل من الخطورة على كبار السن "/>
    <x v="2"/>
    <x v="1"/>
    <m/>
    <x v="1"/>
    <x v="2"/>
    <m/>
    <m/>
    <m/>
    <m/>
    <m/>
    <m/>
    <m/>
    <m/>
    <m/>
    <m/>
    <m/>
    <s v="Drugs are mostly available"/>
    <m/>
    <m/>
    <m/>
    <m/>
    <m/>
    <m/>
    <b v="1"/>
    <m/>
    <x v="0"/>
    <m/>
    <m/>
    <m/>
    <m/>
    <m/>
    <m/>
    <m/>
    <m/>
    <m/>
    <s v="At private primary health care centre/hospital Hospital for normal delivery Hospital for surgery/ C-section"/>
    <m/>
    <m/>
    <m/>
    <m/>
    <b v="1"/>
    <b v="1"/>
    <b v="1"/>
    <m/>
    <m/>
    <m/>
    <m/>
    <x v="2"/>
    <s v="Not enough milk"/>
    <m/>
    <m/>
    <m/>
    <b v="1"/>
    <m/>
    <m/>
    <m/>
    <m/>
    <m/>
    <m/>
    <x v="3"/>
    <x v="2"/>
    <x v="1"/>
    <m/>
    <s v="Vegetables (including leafy vegetables) Legumes and nuts e.g. hommos, fouls, beans, chick peas, lentils"/>
    <m/>
    <b v="1"/>
    <b v="1"/>
    <m/>
    <m/>
    <m/>
    <m/>
    <m/>
    <m/>
    <m/>
    <m/>
    <x v="3"/>
    <x v="0"/>
    <s v="Cereals or tubers (maize, porridge, rice, pasta, bread, rice, bulger, frikeh, kaak, pasta, indomy (noodles), manakish, thick grain-based porridge, potatoes, etc) Eggs"/>
    <b v="1"/>
    <m/>
    <m/>
    <m/>
    <m/>
    <m/>
    <m/>
    <b v="1"/>
    <m/>
    <m/>
    <m/>
    <n v="2"/>
    <x v="2"/>
    <x v="0"/>
    <m/>
    <s v="High food prices/no money to buy Market is too far"/>
    <m/>
    <b v="1"/>
    <b v="1"/>
    <m/>
    <m/>
    <m/>
    <m/>
    <m/>
    <x v="0"/>
    <m/>
    <x v="2"/>
    <m/>
    <m/>
    <m/>
    <m/>
    <m/>
    <m/>
    <m/>
    <x v="0"/>
    <x v="0"/>
    <x v="0"/>
    <m/>
    <m/>
    <s v="0"/>
    <s v="1"/>
    <x v="0"/>
    <x v="2"/>
    <x v="0"/>
    <x v="1"/>
    <x v="1"/>
    <m/>
    <m/>
    <m/>
    <m/>
    <m/>
    <m/>
    <m/>
    <m/>
    <m/>
    <x v="1"/>
    <x v="0"/>
    <s v="Family conflict Fear Sadness Anxiety Problems sleeping Anger"/>
    <b v="1"/>
    <b v="1"/>
    <b v="1"/>
    <m/>
    <m/>
    <b v="1"/>
    <b v="1"/>
    <m/>
    <m/>
    <b v="1"/>
    <m/>
    <m/>
    <m/>
    <m/>
    <m/>
    <m/>
    <m/>
    <m/>
    <s v="Adult Women"/>
    <b v="1"/>
    <m/>
    <m/>
    <m/>
    <s v="العنف من قبل الزوج"/>
    <s v="Speaking to a friend Speaking to a family member Exercise Prayer"/>
    <b v="1"/>
    <b v="1"/>
    <b v="1"/>
    <b v="1"/>
    <m/>
    <m/>
    <m/>
    <m/>
    <m/>
    <m/>
    <m/>
    <s v="Do not know"/>
    <m/>
    <m/>
    <m/>
    <m/>
    <m/>
    <m/>
    <b v="1"/>
    <m/>
    <m/>
    <x v="1"/>
    <m/>
    <s v="Educational services Extracurricular activities/women &amp; girls centers"/>
    <m/>
    <b v="1"/>
    <m/>
    <b v="1"/>
    <m/>
    <m/>
    <m/>
    <m/>
    <x v="6"/>
    <s v="Educational services Extracurricular activities/women &amp; girls centers"/>
    <m/>
    <b v="1"/>
    <m/>
    <b v="1"/>
    <m/>
    <m/>
    <m/>
    <m/>
    <s v="due to transportation issues / far distance of facilities"/>
    <x v="2"/>
    <s v="عدم توفر الآمان"/>
    <s v="School dropout Being orphaned or losing care Kidnapping Psychological stress Neglect"/>
    <b v="1"/>
    <m/>
    <m/>
    <b v="1"/>
    <m/>
    <m/>
    <m/>
    <m/>
    <b v="1"/>
    <m/>
    <b v="1"/>
    <m/>
    <m/>
    <b v="1"/>
    <m/>
    <m/>
    <m/>
    <m/>
    <m/>
    <s v="Relatives Community/social workers Parents"/>
    <m/>
    <m/>
    <m/>
    <m/>
    <b v="1"/>
    <b v="1"/>
    <m/>
    <b v="1"/>
    <m/>
    <m/>
    <m/>
    <m/>
    <m/>
    <m/>
    <s v="Awareness / educational activities / psychosocial support Entertainement activities Quraan"/>
    <m/>
    <b v="1"/>
    <m/>
    <m/>
    <b v="1"/>
    <b v="1"/>
    <m/>
    <m/>
    <m/>
    <s v="Orphans living in the community Child-headed households"/>
    <m/>
    <m/>
    <b v="1"/>
    <b v="1"/>
    <m/>
    <m/>
    <m/>
    <x v="1"/>
    <x v="0"/>
    <x v="8"/>
    <m/>
    <m/>
    <m/>
    <m/>
    <m/>
    <m/>
    <m/>
    <b v="1"/>
    <m/>
    <m/>
    <x v="1"/>
    <m/>
    <m/>
    <x v="0"/>
    <m/>
    <m/>
    <x v="2"/>
    <m/>
    <s v="uuid:f93c8f18-1c7f-4d14-a781-fb5748aa8f07"/>
    <n v="73156638"/>
    <s v="f93c8f18-1c7f-4d14-a781-fb5748aa8f07"/>
    <d v="2021-01-21T13:10:01"/>
    <n v="224"/>
    <m/>
    <n v="-1"/>
    <m/>
    <m/>
    <s v="202101191358"/>
    <n v="15799"/>
    <s v="nsenumerator"/>
    <n v="569832"/>
  </r>
  <r>
    <s v="2021-01-21T10:58:57.051+03:00"/>
    <s v="2021-01-21T14:41:45.762+03:00"/>
    <s v="0"/>
    <s v="ندوه المحمود"/>
    <s v="MRFS"/>
    <m/>
    <d v="2021-01-21T00:00:00"/>
    <x v="12"/>
    <x v="2"/>
    <x v="0"/>
    <n v="25"/>
    <x v="1"/>
    <x v="0"/>
    <x v="2"/>
    <x v="0"/>
    <x v="105"/>
    <x v="0"/>
    <x v="2"/>
    <x v="0"/>
    <n v="0"/>
    <n v="1"/>
    <n v="1"/>
    <s v="2"/>
    <n v="0"/>
    <s v="2"/>
    <n v="0"/>
    <n v="2"/>
    <n v="4"/>
    <n v="1"/>
    <n v="0"/>
    <n v="0"/>
    <x v="7"/>
    <x v="6"/>
    <n v="-300"/>
    <s v="سلة غذائية وكفالة يتيم"/>
    <m/>
    <s v="Emergency services-ambulance Specialist services Hospital Primary health care facility"/>
    <b v="1"/>
    <b v="1"/>
    <b v="1"/>
    <b v="1"/>
    <m/>
    <m/>
    <m/>
    <m/>
    <n v="999"/>
    <x v="0"/>
    <m/>
    <x v="0"/>
    <s v="Do not know"/>
    <s v="Inaccessible due to cost Inaccessible due to transport or other logistical reason Some types of medicines are not available in the market"/>
    <b v="1"/>
    <m/>
    <m/>
    <b v="1"/>
    <m/>
    <b v="1"/>
    <m/>
    <m/>
    <m/>
    <m/>
    <m/>
    <x v="0"/>
    <x v="0"/>
    <s v="جلسات كورونا - نظافة شخصية - الأمراض المعدية "/>
    <x v="2"/>
    <m/>
    <x v="2"/>
    <x v="1"/>
    <m/>
    <x v="1"/>
    <x v="2"/>
    <m/>
    <m/>
    <m/>
    <m/>
    <m/>
    <m/>
    <m/>
    <m/>
    <m/>
    <m/>
    <m/>
    <s v="Drugs are mostly available"/>
    <m/>
    <m/>
    <m/>
    <m/>
    <m/>
    <m/>
    <b v="1"/>
    <m/>
    <x v="0"/>
    <m/>
    <m/>
    <m/>
    <m/>
    <m/>
    <m/>
    <m/>
    <m/>
    <m/>
    <s v="At private primary health care centre/hospital Hospital for normal delivery Hospital for surgery/ C-section"/>
    <m/>
    <m/>
    <m/>
    <m/>
    <b v="1"/>
    <b v="1"/>
    <b v="1"/>
    <m/>
    <m/>
    <m/>
    <m/>
    <x v="1"/>
    <m/>
    <m/>
    <m/>
    <m/>
    <m/>
    <m/>
    <m/>
    <m/>
    <m/>
    <m/>
    <m/>
    <x v="4"/>
    <x v="2"/>
    <x v="2"/>
    <m/>
    <s v="Cereals or tubers (maize, porridge, rice, pasta, bread, rice, bulger, frikeh, kaak, pasta, indomy (noodles), manakish, thick grain-based porridge, potatoes, etc) Legumes and nuts e.g. hommos, fouls, beans, chick peas, lentils Eggs"/>
    <b v="1"/>
    <b v="1"/>
    <m/>
    <m/>
    <m/>
    <m/>
    <m/>
    <b v="1"/>
    <m/>
    <m/>
    <m/>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1"/>
    <s v="1"/>
    <x v="0"/>
    <x v="2"/>
    <x v="0"/>
    <x v="1"/>
    <x v="1"/>
    <m/>
    <m/>
    <m/>
    <m/>
    <m/>
    <m/>
    <m/>
    <m/>
    <m/>
    <x v="1"/>
    <x v="0"/>
    <s v="Sadness Problems sleeping Inability to carry out work or daily tasks Fear Anxiety"/>
    <b v="1"/>
    <m/>
    <b v="1"/>
    <m/>
    <m/>
    <b v="1"/>
    <m/>
    <m/>
    <m/>
    <b v="1"/>
    <m/>
    <b v="1"/>
    <m/>
    <m/>
    <m/>
    <m/>
    <m/>
    <m/>
    <s v="Adult Women"/>
    <b v="1"/>
    <m/>
    <m/>
    <m/>
    <s v="لانها تعاني مع اطفالها بعد فقدان زوجها"/>
    <s v="Prayer Speaking to a friend"/>
    <m/>
    <b v="1"/>
    <m/>
    <b v="1"/>
    <m/>
    <m/>
    <m/>
    <m/>
    <m/>
    <m/>
    <m/>
    <s v="Stigma"/>
    <b v="1"/>
    <m/>
    <m/>
    <m/>
    <m/>
    <m/>
    <m/>
    <m/>
    <m/>
    <x v="1"/>
    <m/>
    <s v="Skills building services Extracurricular activities/women &amp; girls centers"/>
    <m/>
    <m/>
    <b v="1"/>
    <b v="1"/>
    <m/>
    <m/>
    <m/>
    <m/>
    <x v="6"/>
    <s v="Educational services Extracurricular activities/women &amp; girls centers"/>
    <m/>
    <b v="1"/>
    <m/>
    <b v="1"/>
    <m/>
    <m/>
    <m/>
    <m/>
    <s v="due to cultural factors / Father or husband does not allow them"/>
    <x v="2"/>
    <s v="عدم توفر الامان"/>
    <s v="Kidnapping School dropout Physical abuse Neglect"/>
    <b v="1"/>
    <m/>
    <m/>
    <b v="1"/>
    <m/>
    <m/>
    <m/>
    <b v="1"/>
    <b v="1"/>
    <m/>
    <m/>
    <m/>
    <m/>
    <m/>
    <m/>
    <m/>
    <m/>
    <m/>
    <m/>
    <s v="Religious leaders Relatives"/>
    <b v="1"/>
    <m/>
    <m/>
    <m/>
    <m/>
    <b v="1"/>
    <m/>
    <m/>
    <m/>
    <m/>
    <m/>
    <m/>
    <m/>
    <m/>
    <s v="Hand crafts Awareness / educational activities / psychosocial support Entertainement activities"/>
    <m/>
    <m/>
    <b v="1"/>
    <m/>
    <b v="1"/>
    <b v="1"/>
    <m/>
    <m/>
    <m/>
    <s v="Orphans living in the community"/>
    <m/>
    <m/>
    <b v="1"/>
    <m/>
    <m/>
    <m/>
    <m/>
    <x v="2"/>
    <x v="5"/>
    <x v="5"/>
    <m/>
    <m/>
    <b v="1"/>
    <m/>
    <m/>
    <m/>
    <m/>
    <m/>
    <m/>
    <m/>
    <x v="1"/>
    <m/>
    <m/>
    <x v="0"/>
    <m/>
    <m/>
    <x v="2"/>
    <m/>
    <s v="uuid:2607e85c-b1fa-4ef4-a008-89d8bc33ec97"/>
    <n v="73156639"/>
    <s v="2607e85c-b1fa-4ef4-a008-89d8bc33ec97"/>
    <d v="2021-01-21T13:10:01"/>
    <n v="225"/>
    <m/>
    <n v="-1"/>
    <m/>
    <m/>
    <s v="202101191358"/>
    <n v="13368"/>
    <s v="nsenumerator"/>
    <n v="569832"/>
  </r>
  <r>
    <s v="2021-01-21T11:26:01.039+03:00"/>
    <s v="2021-01-21T14:53:48.967+03:00"/>
    <s v="0"/>
    <s v="ندوه المحمود"/>
    <s v="MRFS"/>
    <m/>
    <d v="2021-01-21T00:00:00"/>
    <x v="12"/>
    <x v="2"/>
    <x v="0"/>
    <n v="19"/>
    <x v="1"/>
    <x v="0"/>
    <x v="0"/>
    <x v="0"/>
    <x v="106"/>
    <x v="0"/>
    <x v="0"/>
    <x v="1"/>
    <m/>
    <m/>
    <m/>
    <m/>
    <m/>
    <m/>
    <m/>
    <m/>
    <n v="4"/>
    <n v="0"/>
    <m/>
    <n v="1"/>
    <x v="7"/>
    <x v="6"/>
    <n v="-300"/>
    <s v="عمل الاب على عربة بيع الخبز "/>
    <m/>
    <s v="Primary health care facility Hospital Specialist services Emergency services-ambulance"/>
    <b v="1"/>
    <b v="1"/>
    <b v="1"/>
    <b v="1"/>
    <m/>
    <m/>
    <m/>
    <m/>
    <n v="10"/>
    <x v="4"/>
    <m/>
    <x v="0"/>
    <s v="Do not know"/>
    <s v="Inaccessible due to cost"/>
    <m/>
    <m/>
    <m/>
    <b v="1"/>
    <m/>
    <m/>
    <m/>
    <m/>
    <m/>
    <m/>
    <m/>
    <x v="0"/>
    <x v="0"/>
    <s v="جلسات توعية عن الكورونا"/>
    <x v="0"/>
    <m/>
    <x v="2"/>
    <x v="1"/>
    <m/>
    <x v="1"/>
    <x v="2"/>
    <m/>
    <m/>
    <m/>
    <m/>
    <m/>
    <m/>
    <m/>
    <m/>
    <m/>
    <m/>
    <m/>
    <s v="Drugs are mostly available"/>
    <m/>
    <m/>
    <m/>
    <m/>
    <m/>
    <m/>
    <b v="1"/>
    <m/>
    <x v="0"/>
    <m/>
    <m/>
    <m/>
    <m/>
    <m/>
    <m/>
    <m/>
    <m/>
    <m/>
    <s v="At private primary health care centre/hospital Hospital for normal delivery Hospital for surgery/ C-section"/>
    <m/>
    <m/>
    <m/>
    <m/>
    <b v="1"/>
    <b v="1"/>
    <b v="1"/>
    <m/>
    <m/>
    <m/>
    <m/>
    <x v="1"/>
    <m/>
    <m/>
    <m/>
    <m/>
    <m/>
    <m/>
    <m/>
    <m/>
    <m/>
    <m/>
    <m/>
    <x v="3"/>
    <x v="1"/>
    <x v="0"/>
    <m/>
    <s v="Vegetables (including leafy vegetables) Legumes and nuts e.g. hommos, fouls, beans, chick peas, lentils Milk and Milk Products (milk, yoghurt, cheese, etc)"/>
    <m/>
    <b v="1"/>
    <b v="1"/>
    <m/>
    <m/>
    <m/>
    <b v="1"/>
    <m/>
    <m/>
    <m/>
    <m/>
    <x v="4"/>
    <x v="0"/>
    <m/>
    <m/>
    <m/>
    <m/>
    <m/>
    <m/>
    <m/>
    <m/>
    <m/>
    <m/>
    <m/>
    <m/>
    <m/>
    <x v="1"/>
    <x v="3"/>
    <m/>
    <s v="High food prices/no money to buy"/>
    <m/>
    <b v="1"/>
    <m/>
    <m/>
    <m/>
    <m/>
    <m/>
    <m/>
    <x v="0"/>
    <m/>
    <x v="3"/>
    <m/>
    <m/>
    <m/>
    <m/>
    <m/>
    <m/>
    <m/>
    <x v="1"/>
    <x v="1"/>
    <x v="1"/>
    <m/>
    <m/>
    <m/>
    <s v="1"/>
    <x v="0"/>
    <x v="2"/>
    <x v="0"/>
    <x v="1"/>
    <x v="1"/>
    <m/>
    <m/>
    <m/>
    <m/>
    <m/>
    <m/>
    <m/>
    <m/>
    <m/>
    <x v="1"/>
    <x v="0"/>
    <s v="Anger Fear Sadness Econimic Anxiety Family conflict"/>
    <b v="1"/>
    <b v="1"/>
    <b v="1"/>
    <m/>
    <b v="1"/>
    <b v="1"/>
    <b v="1"/>
    <m/>
    <m/>
    <m/>
    <m/>
    <m/>
    <m/>
    <m/>
    <m/>
    <m/>
    <m/>
    <m/>
    <s v="Adult Men"/>
    <m/>
    <b v="1"/>
    <m/>
    <m/>
    <s v="بسبب عصبية الزوج وعدم ثقته بالمجتمع "/>
    <s v="Speaking to a family member Prayer"/>
    <b v="1"/>
    <m/>
    <m/>
    <b v="1"/>
    <m/>
    <m/>
    <m/>
    <m/>
    <m/>
    <m/>
    <m/>
    <s v="Stigma Security"/>
    <b v="1"/>
    <b v="1"/>
    <m/>
    <m/>
    <m/>
    <m/>
    <m/>
    <m/>
    <m/>
    <x v="2"/>
    <m/>
    <s v="Extracurricular activities/women &amp; girls centers"/>
    <m/>
    <m/>
    <m/>
    <b v="1"/>
    <m/>
    <m/>
    <m/>
    <m/>
    <x v="5"/>
    <s v="Do not know"/>
    <m/>
    <m/>
    <m/>
    <m/>
    <m/>
    <m/>
    <b v="1"/>
    <m/>
    <m/>
    <x v="2"/>
    <s v="عدم توفر الامان"/>
    <s v="Kidnapping Being orphaned or losing care Physical or psychological disabilities due to the war Neglect Desire to join armed groups"/>
    <b v="1"/>
    <m/>
    <b v="1"/>
    <m/>
    <m/>
    <m/>
    <m/>
    <m/>
    <b v="1"/>
    <m/>
    <b v="1"/>
    <m/>
    <b v="1"/>
    <m/>
    <m/>
    <m/>
    <m/>
    <m/>
    <m/>
    <s v="Community/social workers School teachers Parents"/>
    <m/>
    <m/>
    <m/>
    <b v="1"/>
    <b v="1"/>
    <m/>
    <m/>
    <b v="1"/>
    <m/>
    <m/>
    <m/>
    <m/>
    <m/>
    <m/>
    <s v="Entertainement activities Sport activity Hand crafts"/>
    <b v="1"/>
    <m/>
    <b v="1"/>
    <m/>
    <m/>
    <b v="1"/>
    <m/>
    <m/>
    <m/>
    <s v="Children living on the street Children who have been associated with fighting forces Orphans living in the community"/>
    <m/>
    <b v="1"/>
    <b v="1"/>
    <m/>
    <b v="1"/>
    <m/>
    <m/>
    <x v="0"/>
    <x v="0"/>
    <x v="0"/>
    <m/>
    <m/>
    <m/>
    <m/>
    <m/>
    <m/>
    <m/>
    <m/>
    <m/>
    <m/>
    <x v="0"/>
    <m/>
    <m/>
    <x v="0"/>
    <m/>
    <m/>
    <x v="0"/>
    <m/>
    <s v="uuid:c2669f3c-f554-4e17-b829-b4d12555014f"/>
    <n v="73156641"/>
    <s v="c2669f3c-f554-4e17-b829-b4d12555014f"/>
    <d v="2021-01-21T13:10:02"/>
    <n v="226"/>
    <m/>
    <n v="-1"/>
    <m/>
    <m/>
    <s v="202101191358"/>
    <n v="12467"/>
    <s v="nsenumerator"/>
    <n v="569832"/>
  </r>
  <r>
    <s v="2021-01-21T10:35:24.741+03:00"/>
    <s v="2021-01-21T11:07:36.993+03:00"/>
    <m/>
    <s v="سلاف سعيد"/>
    <s v="MRFS"/>
    <m/>
    <d v="2021-01-21T00:00:00"/>
    <x v="7"/>
    <x v="2"/>
    <x v="0"/>
    <n v="25"/>
    <x v="1"/>
    <x v="0"/>
    <x v="0"/>
    <x v="0"/>
    <x v="48"/>
    <x v="0"/>
    <x v="0"/>
    <x v="0"/>
    <n v="0"/>
    <n v="0"/>
    <n v="2"/>
    <s v="2"/>
    <n v="0"/>
    <s v="2"/>
    <n v="0"/>
    <n v="2"/>
    <n v="4"/>
    <n v="0"/>
    <n v="0"/>
    <n v="1"/>
    <x v="8"/>
    <x v="3"/>
    <n v="-1000"/>
    <s v="عمل الزوج ميكانيكي"/>
    <m/>
    <s v="Primary health care facility"/>
    <m/>
    <b v="1"/>
    <m/>
    <m/>
    <m/>
    <m/>
    <m/>
    <m/>
    <n v="20"/>
    <x v="0"/>
    <m/>
    <x v="0"/>
    <s v="مشفى حروق واطفال"/>
    <s v="Some types of medicines are not available in the market Inaccessible due to cost"/>
    <b v="1"/>
    <m/>
    <m/>
    <b v="1"/>
    <m/>
    <m/>
    <m/>
    <m/>
    <m/>
    <m/>
    <m/>
    <x v="0"/>
    <x v="0"/>
    <s v="التوعية بأمور النظافة والوقاية من الأمراض التنفسية"/>
    <x v="3"/>
    <s v="ممكن عمل مجموعة توعية للمخيم عن طريق الوتس لعدم قدرة العائلة على إستقبال العاملين بشكل دائم"/>
    <x v="0"/>
    <x v="0"/>
    <m/>
    <x v="0"/>
    <x v="0"/>
    <m/>
    <m/>
    <m/>
    <m/>
    <m/>
    <m/>
    <m/>
    <m/>
    <m/>
    <m/>
    <m/>
    <s v="Reproductive health medicines Antibiotic"/>
    <m/>
    <m/>
    <b v="1"/>
    <b v="1"/>
    <m/>
    <m/>
    <m/>
    <m/>
    <x v="0"/>
    <m/>
    <m/>
    <m/>
    <m/>
    <m/>
    <m/>
    <m/>
    <m/>
    <m/>
    <s v="Hospital for normal delivery"/>
    <m/>
    <m/>
    <m/>
    <m/>
    <m/>
    <b v="1"/>
    <m/>
    <m/>
    <m/>
    <m/>
    <m/>
    <x v="1"/>
    <m/>
    <m/>
    <m/>
    <m/>
    <m/>
    <m/>
    <m/>
    <m/>
    <m/>
    <m/>
    <m/>
    <x v="5"/>
    <x v="0"/>
    <x v="0"/>
    <m/>
    <s v="Vegetables (including leafy vegetables) Cereals or tubers (maize, porridge, rice, pasta, bread, rice, bulger, frikeh, kaak, pasta, indomy (noodles), manakish, thick grain-based porridge, potatoes, etc)"/>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Other"/>
    <m/>
    <b v="1"/>
    <m/>
    <m/>
    <m/>
    <m/>
    <b v="1"/>
    <s v="بسبب قلة المال"/>
    <x v="0"/>
    <m/>
    <x v="0"/>
    <s v="High food prices/no money to buy Other"/>
    <b v="1"/>
    <m/>
    <m/>
    <m/>
    <b v="1"/>
    <s v="بسبب الوحام وعدم القابلية على الطعام"/>
    <x v="0"/>
    <x v="2"/>
    <x v="1"/>
    <m/>
    <m/>
    <s v="0"/>
    <s v="1"/>
    <x v="0"/>
    <x v="2"/>
    <x v="0"/>
    <x v="1"/>
    <x v="1"/>
    <m/>
    <m/>
    <m/>
    <m/>
    <m/>
    <m/>
    <m/>
    <m/>
    <m/>
    <x v="1"/>
    <x v="0"/>
    <s v="Fear Problems sleeping Econimic"/>
    <b v="1"/>
    <m/>
    <m/>
    <m/>
    <b v="1"/>
    <m/>
    <m/>
    <m/>
    <m/>
    <b v="1"/>
    <m/>
    <m/>
    <m/>
    <m/>
    <m/>
    <m/>
    <m/>
    <m/>
    <s v="Adult Men Adult Women"/>
    <b v="1"/>
    <b v="1"/>
    <m/>
    <m/>
    <s v="لأنهم يعانون من تسريب مياه من سقف الغرفة ويخافون من سقوط السقف أثناء المطر"/>
    <s v="Speaking to a family member Other"/>
    <b v="1"/>
    <m/>
    <m/>
    <m/>
    <m/>
    <m/>
    <m/>
    <m/>
    <m/>
    <b v="1"/>
    <s v="نوكل امرنا لله"/>
    <s v="Lack of awareness of the services"/>
    <m/>
    <m/>
    <m/>
    <m/>
    <b v="1"/>
    <m/>
    <m/>
    <m/>
    <m/>
    <x v="1"/>
    <m/>
    <s v="Health services Skills building services"/>
    <b v="1"/>
    <m/>
    <b v="1"/>
    <m/>
    <m/>
    <m/>
    <m/>
    <m/>
    <x v="7"/>
    <s v="Do not know"/>
    <m/>
    <m/>
    <m/>
    <m/>
    <m/>
    <m/>
    <b v="1"/>
    <m/>
    <m/>
    <x v="2"/>
    <s v="لان الأقارب جميعهم يسكنون في اماكن قريبة"/>
    <s v="Kidnapping Physical abuse Other"/>
    <b v="1"/>
    <m/>
    <m/>
    <m/>
    <m/>
    <m/>
    <m/>
    <b v="1"/>
    <m/>
    <m/>
    <m/>
    <m/>
    <m/>
    <m/>
    <b v="1"/>
    <m/>
    <m/>
    <s v="مخاطر الطريق"/>
    <m/>
    <s v="Relatives Parents"/>
    <m/>
    <m/>
    <m/>
    <m/>
    <b v="1"/>
    <b v="1"/>
    <m/>
    <m/>
    <m/>
    <m/>
    <m/>
    <m/>
    <m/>
    <m/>
    <s v="Quraan Entertainement activities"/>
    <m/>
    <b v="1"/>
    <m/>
    <m/>
    <m/>
    <b v="1"/>
    <m/>
    <m/>
    <m/>
    <s v="Orphans living in the community Child-headed households"/>
    <m/>
    <m/>
    <b v="1"/>
    <b v="1"/>
    <m/>
    <m/>
    <m/>
    <x v="1"/>
    <x v="0"/>
    <x v="5"/>
    <m/>
    <m/>
    <b v="1"/>
    <m/>
    <m/>
    <m/>
    <m/>
    <m/>
    <m/>
    <m/>
    <x v="1"/>
    <m/>
    <m/>
    <x v="0"/>
    <m/>
    <m/>
    <x v="2"/>
    <m/>
    <s v="uuid:87541d2e-4798-46c8-b209-1b274abf3aed"/>
    <n v="73156718"/>
    <s v="87541d2e-4798-46c8-b209-1b274abf3aed"/>
    <d v="2021-01-21T13:10:40"/>
    <n v="227"/>
    <m/>
    <n v="-1"/>
    <m/>
    <m/>
    <s v="202101191358"/>
    <n v="1932"/>
    <s v="nsenumerator"/>
    <n v="569832"/>
  </r>
  <r>
    <s v="2021-01-21T11:12:14.383+03:00"/>
    <s v="2021-01-21T11:42:31.011+03:00"/>
    <m/>
    <s v="سلاف سعيد"/>
    <s v="MRFS"/>
    <m/>
    <d v="2021-01-21T00:00:00"/>
    <x v="7"/>
    <x v="2"/>
    <x v="0"/>
    <n v="27"/>
    <x v="1"/>
    <x v="0"/>
    <x v="0"/>
    <x v="0"/>
    <x v="62"/>
    <x v="2"/>
    <x v="2"/>
    <x v="0"/>
    <n v="0"/>
    <n v="1"/>
    <n v="0"/>
    <s v="1"/>
    <n v="2"/>
    <s v="3"/>
    <n v="0"/>
    <n v="3"/>
    <n v="6"/>
    <n v="0"/>
    <n v="0"/>
    <n v="1"/>
    <x v="13"/>
    <x v="17"/>
    <n v="-1300"/>
    <s v="عمل الزوج عامل حداد"/>
    <m/>
    <s v="Primary health care facility"/>
    <m/>
    <b v="1"/>
    <m/>
    <m/>
    <m/>
    <m/>
    <m/>
    <m/>
    <n v="15"/>
    <x v="0"/>
    <m/>
    <x v="0"/>
    <s v="مشفى حروق وعظمية وجلديةمعظم"/>
    <s v="Some types of medicines are not available in the market Inaccessible due to cost Other, specify"/>
    <b v="1"/>
    <m/>
    <m/>
    <b v="1"/>
    <m/>
    <m/>
    <m/>
    <b v="1"/>
    <m/>
    <m/>
    <s v="معظم الادوية غير متوفرة في مرفق الصحة"/>
    <x v="2"/>
    <x v="1"/>
    <m/>
    <x v="1"/>
    <m/>
    <x v="2"/>
    <x v="1"/>
    <m/>
    <x v="1"/>
    <x v="2"/>
    <m/>
    <m/>
    <m/>
    <m/>
    <m/>
    <m/>
    <m/>
    <m/>
    <m/>
    <m/>
    <m/>
    <s v="Non communicable diseases (NCD) drugs (chronic, cardiac, diabetes, hyper-tension, asthma) Antibiotic Pediatric medicine"/>
    <b v="1"/>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0"/>
    <s v="High food prices/no money to buy"/>
    <b v="1"/>
    <m/>
    <m/>
    <m/>
    <m/>
    <m/>
    <x v="2"/>
    <x v="0"/>
    <x v="1"/>
    <m/>
    <m/>
    <s v="1"/>
    <s v="0"/>
    <x v="0"/>
    <x v="0"/>
    <x v="0"/>
    <x v="0"/>
    <x v="3"/>
    <m/>
    <m/>
    <m/>
    <m/>
    <m/>
    <m/>
    <m/>
    <m/>
    <m/>
    <x v="0"/>
    <x v="0"/>
    <s v="Anger Family conflict Conflict within community"/>
    <m/>
    <b v="1"/>
    <m/>
    <m/>
    <m/>
    <m/>
    <b v="1"/>
    <m/>
    <m/>
    <m/>
    <b v="1"/>
    <m/>
    <m/>
    <m/>
    <m/>
    <m/>
    <m/>
    <m/>
    <s v="Adult Women Adult Men"/>
    <b v="1"/>
    <b v="1"/>
    <m/>
    <m/>
    <s v="بسبب الضغط لأنهم مسؤولين عن عائلة والمال لايلبي الاحتياجاتتأقلنا"/>
    <s v="Prayer Speaking to a family member Smoking"/>
    <b v="1"/>
    <m/>
    <m/>
    <b v="1"/>
    <m/>
    <m/>
    <b v="1"/>
    <m/>
    <m/>
    <m/>
    <m/>
    <s v="Accessibility Other"/>
    <m/>
    <m/>
    <b v="1"/>
    <m/>
    <m/>
    <b v="1"/>
    <m/>
    <m/>
    <s v="نحاول التأقلم"/>
    <x v="1"/>
    <m/>
    <s v="Extracurricular activities/women &amp; girls centers"/>
    <m/>
    <m/>
    <m/>
    <b v="1"/>
    <m/>
    <m/>
    <m/>
    <m/>
    <x v="0"/>
    <s v="Do not know"/>
    <m/>
    <m/>
    <m/>
    <m/>
    <m/>
    <m/>
    <b v="1"/>
    <m/>
    <m/>
    <x v="2"/>
    <s v="لغياب الأمان ولعدم توفر مواصلات"/>
    <s v="Kidnapping Being orphaned or losing care Sexual abuse Physical abuse"/>
    <b v="1"/>
    <m/>
    <m/>
    <m/>
    <m/>
    <m/>
    <m/>
    <b v="1"/>
    <m/>
    <b v="1"/>
    <b v="1"/>
    <m/>
    <m/>
    <m/>
    <m/>
    <m/>
    <m/>
    <m/>
    <m/>
    <s v="Parents School teachers"/>
    <m/>
    <m/>
    <m/>
    <b v="1"/>
    <b v="1"/>
    <m/>
    <m/>
    <m/>
    <m/>
    <m/>
    <m/>
    <m/>
    <m/>
    <m/>
    <s v="Awareness / educational activities / psychosocial support Hand crafts Entertainement activities"/>
    <m/>
    <m/>
    <b v="1"/>
    <m/>
    <b v="1"/>
    <b v="1"/>
    <m/>
    <m/>
    <m/>
    <s v="Children separated from their parents Orphans living in the community Child-headed households Children who have been associated with fighting forces"/>
    <b v="1"/>
    <m/>
    <b v="1"/>
    <b v="1"/>
    <b v="1"/>
    <m/>
    <m/>
    <x v="1"/>
    <x v="0"/>
    <x v="14"/>
    <m/>
    <m/>
    <m/>
    <m/>
    <m/>
    <b v="1"/>
    <m/>
    <m/>
    <m/>
    <m/>
    <x v="1"/>
    <m/>
    <m/>
    <x v="0"/>
    <m/>
    <m/>
    <x v="2"/>
    <m/>
    <s v="uuid:06f139c6-447d-4d72-8702-3b8d746315f9"/>
    <n v="73156719"/>
    <s v="06f139c6-447d-4d72-8702-3b8d746315f9"/>
    <d v="2021-01-21T13:10:41"/>
    <n v="228"/>
    <m/>
    <n v="-1"/>
    <m/>
    <m/>
    <s v="202101191358"/>
    <n v="1817"/>
    <s v="nsenumerator"/>
    <n v="569832"/>
  </r>
  <r>
    <s v="2021-01-21T12:30:32.946+03:00"/>
    <s v="2021-01-21T12:46:55.387+03:00"/>
    <m/>
    <s v="سلاف سعيد"/>
    <s v="MRFS"/>
    <m/>
    <d v="2021-01-21T00:00:00"/>
    <x v="7"/>
    <x v="2"/>
    <x v="0"/>
    <n v="40"/>
    <x v="0"/>
    <x v="0"/>
    <x v="2"/>
    <x v="0"/>
    <x v="55"/>
    <x v="2"/>
    <x v="2"/>
    <x v="0"/>
    <n v="0"/>
    <n v="0"/>
    <n v="0"/>
    <s v="0"/>
    <n v="2"/>
    <s v="2"/>
    <n v="2"/>
    <n v="4"/>
    <n v="6"/>
    <n v="1"/>
    <n v="1"/>
    <n v="0"/>
    <x v="0"/>
    <x v="5"/>
    <n v="-800"/>
    <s v="السلة الشهرية"/>
    <m/>
    <s v="Primary health care facility"/>
    <m/>
    <b v="1"/>
    <m/>
    <m/>
    <m/>
    <m/>
    <m/>
    <m/>
    <n v="22"/>
    <x v="0"/>
    <m/>
    <x v="0"/>
    <s v="مشفى حروق وعيادات كلى"/>
    <s v="Some types of medicines are not available in the market Other, specify"/>
    <b v="1"/>
    <m/>
    <m/>
    <m/>
    <m/>
    <m/>
    <m/>
    <b v="1"/>
    <m/>
    <m/>
    <s v="لايوجد مال"/>
    <x v="0"/>
    <x v="0"/>
    <s v="عملولنا جلسات توعية بالامراض"/>
    <x v="2"/>
    <m/>
    <x v="0"/>
    <x v="0"/>
    <m/>
    <x v="0"/>
    <x v="0"/>
    <m/>
    <m/>
    <m/>
    <m/>
    <m/>
    <m/>
    <m/>
    <m/>
    <m/>
    <m/>
    <m/>
    <s v="Non communicable diseases (NCD) drugs (chronic, cardiac, diabetes, hyper-tension, asthma) Antibiotic Pediatric medicine"/>
    <b v="1"/>
    <b v="1"/>
    <m/>
    <b v="1"/>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0"/>
    <x v="0"/>
    <x v="0"/>
    <x v="2"/>
    <s v="Financial issues Transportation issues"/>
    <m/>
    <b v="1"/>
    <b v="1"/>
    <m/>
    <m/>
    <m/>
    <m/>
    <m/>
    <x v="3"/>
    <x v="0"/>
    <s v="Fear moodwings Family conflict Problems Concentrating"/>
    <b v="1"/>
    <m/>
    <m/>
    <b v="1"/>
    <m/>
    <m/>
    <b v="1"/>
    <m/>
    <m/>
    <m/>
    <m/>
    <m/>
    <b v="1"/>
    <m/>
    <m/>
    <m/>
    <m/>
    <m/>
    <s v="Adult Women Children"/>
    <b v="1"/>
    <m/>
    <b v="1"/>
    <m/>
    <s v="لأنهم الاضعف"/>
    <s v="Prayer Speaking to a friend"/>
    <m/>
    <b v="1"/>
    <m/>
    <b v="1"/>
    <m/>
    <m/>
    <m/>
    <m/>
    <m/>
    <m/>
    <m/>
    <s v="Lack of awareness of the services"/>
    <m/>
    <m/>
    <m/>
    <m/>
    <b v="1"/>
    <m/>
    <m/>
    <m/>
    <m/>
    <x v="1"/>
    <m/>
    <s v="Extracurricular activities/women &amp; girls centers Skills building services"/>
    <m/>
    <m/>
    <b v="1"/>
    <b v="1"/>
    <m/>
    <m/>
    <m/>
    <m/>
    <x v="1"/>
    <s v="Educational services Skills building services"/>
    <m/>
    <b v="1"/>
    <b v="1"/>
    <m/>
    <m/>
    <m/>
    <m/>
    <m/>
    <s v="due to transportation issues / far distance of facilities"/>
    <x v="2"/>
    <s v="مافي أمان وعاداتنا مابتسمح"/>
    <s v="Kidnapping Early marriage Neglect"/>
    <b v="1"/>
    <m/>
    <m/>
    <m/>
    <m/>
    <m/>
    <b v="1"/>
    <m/>
    <b v="1"/>
    <m/>
    <m/>
    <m/>
    <m/>
    <m/>
    <m/>
    <m/>
    <m/>
    <m/>
    <m/>
    <s v="Siblings School teachers Parents"/>
    <m/>
    <b v="1"/>
    <m/>
    <b v="1"/>
    <b v="1"/>
    <m/>
    <m/>
    <m/>
    <m/>
    <m/>
    <m/>
    <m/>
    <m/>
    <m/>
    <s v="Hand crafts Awareness / educational activities / psychosocial support"/>
    <m/>
    <m/>
    <b v="1"/>
    <m/>
    <b v="1"/>
    <m/>
    <m/>
    <m/>
    <m/>
    <s v="Children separated from their parents Orphans living in the community Child-headed households"/>
    <b v="1"/>
    <m/>
    <b v="1"/>
    <b v="1"/>
    <m/>
    <m/>
    <m/>
    <x v="1"/>
    <x v="0"/>
    <x v="26"/>
    <b v="1"/>
    <m/>
    <m/>
    <b v="1"/>
    <m/>
    <m/>
    <m/>
    <m/>
    <m/>
    <m/>
    <x v="1"/>
    <m/>
    <m/>
    <x v="2"/>
    <m/>
    <m/>
    <x v="1"/>
    <s v="ابني يعمل ليساعدني في المصروف"/>
    <s v="uuid:9cbe9e70-7faa-4eab-871c-3eaec7c26206"/>
    <n v="73156720"/>
    <s v="9cbe9e70-7faa-4eab-871c-3eaec7c26206"/>
    <d v="2021-01-21T13:10:41"/>
    <n v="229"/>
    <m/>
    <n v="-1"/>
    <m/>
    <m/>
    <s v="202101191358"/>
    <n v="983"/>
    <s v="nsenumerator"/>
    <n v="569832"/>
  </r>
  <r>
    <s v="2021-01-19T16:45:52.970+03:00"/>
    <s v="2021-01-21T16:04:54.637+03:00"/>
    <s v="2"/>
    <s v="Hanan Alkhder"/>
    <s v="MRFS"/>
    <m/>
    <d v="2021-01-21T00:00:00"/>
    <x v="12"/>
    <x v="2"/>
    <x v="0"/>
    <n v="49"/>
    <x v="0"/>
    <x v="0"/>
    <x v="0"/>
    <x v="0"/>
    <x v="107"/>
    <x v="2"/>
    <x v="0"/>
    <x v="0"/>
    <n v="0"/>
    <n v="0"/>
    <n v="0"/>
    <s v="0"/>
    <n v="1"/>
    <s v="1"/>
    <n v="0"/>
    <n v="1"/>
    <n v="3"/>
    <n v="2"/>
    <n v="0"/>
    <n v="1"/>
    <x v="0"/>
    <x v="26"/>
    <n v="-650"/>
    <s v="بيع سلة غذائية الشهرية "/>
    <m/>
    <s v="Hospital Primary health care facility Specialist services Emergency services-ambulance"/>
    <b v="1"/>
    <b v="1"/>
    <b v="1"/>
    <b v="1"/>
    <m/>
    <m/>
    <m/>
    <m/>
    <n v="30"/>
    <x v="0"/>
    <m/>
    <x v="0"/>
    <s v="نعم :_x000a_ العيادة العينية - عيادة جلدية"/>
    <s v="Some types of medicines are not available in the market Inaccessible due to cost"/>
    <b v="1"/>
    <m/>
    <m/>
    <b v="1"/>
    <m/>
    <m/>
    <m/>
    <m/>
    <m/>
    <m/>
    <m/>
    <x v="2"/>
    <x v="1"/>
    <m/>
    <x v="1"/>
    <m/>
    <x v="0"/>
    <x v="0"/>
    <m/>
    <x v="0"/>
    <x v="0"/>
    <m/>
    <m/>
    <m/>
    <m/>
    <m/>
    <m/>
    <m/>
    <m/>
    <m/>
    <m/>
    <m/>
    <s v="Other"/>
    <m/>
    <m/>
    <m/>
    <m/>
    <b v="1"/>
    <m/>
    <m/>
    <s v="أدوية تتعلق بالأمراض الجلدية ( مراهم - بخاخ جلدي )"/>
    <x v="0"/>
    <m/>
    <m/>
    <m/>
    <m/>
    <m/>
    <m/>
    <m/>
    <m/>
    <m/>
    <s v="At private primary health care centre/hospital Hospital for normal delivery Hospital for surgery/ C-section"/>
    <m/>
    <m/>
    <m/>
    <m/>
    <b v="1"/>
    <b v="1"/>
    <b v="1"/>
    <m/>
    <m/>
    <m/>
    <m/>
    <x v="1"/>
    <m/>
    <m/>
    <m/>
    <m/>
    <m/>
    <m/>
    <m/>
    <m/>
    <m/>
    <m/>
    <m/>
    <x v="4"/>
    <x v="1"/>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Sadness Anxiety Family conflict"/>
    <b v="1"/>
    <m/>
    <b v="1"/>
    <m/>
    <m/>
    <b v="1"/>
    <b v="1"/>
    <m/>
    <m/>
    <m/>
    <m/>
    <m/>
    <m/>
    <m/>
    <m/>
    <m/>
    <m/>
    <m/>
    <s v="Adult Women Children"/>
    <b v="1"/>
    <m/>
    <b v="1"/>
    <m/>
    <s v="لان النساء والأطفال اكثر ضعفا بالمجمتع"/>
    <s v="Speaking to a family member Speaking to a friend Has professional consultation"/>
    <b v="1"/>
    <b v="1"/>
    <m/>
    <m/>
    <b v="1"/>
    <m/>
    <m/>
    <m/>
    <m/>
    <m/>
    <m/>
    <s v="Stigma"/>
    <b v="1"/>
    <m/>
    <m/>
    <m/>
    <m/>
    <m/>
    <m/>
    <m/>
    <m/>
    <x v="1"/>
    <m/>
    <s v="All services are accessible"/>
    <m/>
    <m/>
    <m/>
    <m/>
    <m/>
    <b v="1"/>
    <m/>
    <m/>
    <x v="0"/>
    <s v="All services are accessible"/>
    <m/>
    <m/>
    <m/>
    <m/>
    <m/>
    <b v="1"/>
    <m/>
    <m/>
    <m/>
    <x v="1"/>
    <m/>
    <s v="Kidnapping School dropout Physical abuse Being orphaned or losing care Child labour"/>
    <b v="1"/>
    <m/>
    <m/>
    <b v="1"/>
    <b v="1"/>
    <m/>
    <m/>
    <b v="1"/>
    <m/>
    <m/>
    <b v="1"/>
    <m/>
    <m/>
    <m/>
    <m/>
    <m/>
    <m/>
    <m/>
    <s v="بيع المواد الغذائية في الشوارع - بيع الدخان بين السيارات  - بيع الازهار على عربة "/>
    <s v="School teachers Parents Relatives"/>
    <m/>
    <m/>
    <m/>
    <b v="1"/>
    <b v="1"/>
    <b v="1"/>
    <m/>
    <m/>
    <m/>
    <m/>
    <m/>
    <m/>
    <m/>
    <m/>
    <s v="Sport activity Hand crafts Quraan Painting / re-creational activity Entertainement activities"/>
    <b v="1"/>
    <b v="1"/>
    <b v="1"/>
    <b v="1"/>
    <m/>
    <b v="1"/>
    <m/>
    <m/>
    <m/>
    <s v="I don't know"/>
    <m/>
    <m/>
    <m/>
    <m/>
    <m/>
    <m/>
    <b v="1"/>
    <x v="1"/>
    <x v="0"/>
    <x v="11"/>
    <m/>
    <m/>
    <m/>
    <m/>
    <m/>
    <m/>
    <m/>
    <m/>
    <b v="1"/>
    <m/>
    <x v="1"/>
    <m/>
    <m/>
    <x v="0"/>
    <m/>
    <m/>
    <x v="2"/>
    <m/>
    <s v="uuid:ab00c0db-aba9-4f24-94d5-066e63baebfd"/>
    <n v="73156789"/>
    <s v="ab00c0db-aba9-4f24-94d5-066e63baebfd"/>
    <d v="2021-01-21T13:11:49"/>
    <n v="230"/>
    <m/>
    <n v="-1"/>
    <m/>
    <m/>
    <s v="202101191335"/>
    <n v="170342"/>
    <s v="nsenumerator"/>
    <n v="569832"/>
  </r>
  <r>
    <s v="2021-01-21T10:43:24.734+03:00"/>
    <s v="2021-01-21T16:09:25.374+03:00"/>
    <s v="0"/>
    <s v="Hanan Alkhder"/>
    <s v="MRFS"/>
    <m/>
    <d v="2021-01-21T00:00:00"/>
    <x v="12"/>
    <x v="2"/>
    <x v="0"/>
    <n v="40"/>
    <x v="0"/>
    <x v="0"/>
    <x v="0"/>
    <x v="0"/>
    <x v="108"/>
    <x v="2"/>
    <x v="0"/>
    <x v="0"/>
    <n v="0"/>
    <n v="0"/>
    <n v="1"/>
    <s v="1"/>
    <n v="1"/>
    <s v="2"/>
    <n v="3"/>
    <n v="5"/>
    <n v="7"/>
    <n v="1"/>
    <n v="0"/>
    <n v="1"/>
    <x v="0"/>
    <x v="26"/>
    <n v="-650"/>
    <s v="بيع سلة الإغاثة الشهرية - الأم تعمل خياطة "/>
    <m/>
    <s v="Hospital Emergency services-ambulance Specialist services Primary health care facility"/>
    <b v="1"/>
    <b v="1"/>
    <b v="1"/>
    <b v="1"/>
    <m/>
    <m/>
    <m/>
    <m/>
    <n v="2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m/>
    <m/>
    <m/>
    <m/>
    <m/>
    <b v="1"/>
    <b v="1"/>
    <m/>
    <m/>
    <m/>
    <m/>
    <x v="1"/>
    <m/>
    <m/>
    <m/>
    <m/>
    <m/>
    <m/>
    <m/>
    <m/>
    <m/>
    <m/>
    <m/>
    <x v="4"/>
    <x v="1"/>
    <x v="0"/>
    <m/>
    <m/>
    <m/>
    <m/>
    <m/>
    <m/>
    <m/>
    <m/>
    <m/>
    <m/>
    <m/>
    <m/>
    <m/>
    <x v="1"/>
    <x v="1"/>
    <s v="Condiments (spices, tea, coffee, sauces etc) or other miscellaneous food Cereals or tubers (maize, porridge, rice, pasta, bread, rice, bulger, frikeh, kaak, pasta, indomy (noodles), manakish, thick grain-based porridge, potatoes, etc)"/>
    <b v="1"/>
    <m/>
    <m/>
    <m/>
    <m/>
    <m/>
    <m/>
    <m/>
    <m/>
    <m/>
    <b v="1"/>
    <n v="2"/>
    <x v="2"/>
    <x v="0"/>
    <m/>
    <s v="High food prices/no money to buy"/>
    <m/>
    <b v="1"/>
    <m/>
    <m/>
    <m/>
    <m/>
    <m/>
    <m/>
    <x v="0"/>
    <m/>
    <x v="0"/>
    <s v="High food prices/no money to buy"/>
    <b v="1"/>
    <m/>
    <m/>
    <m/>
    <m/>
    <m/>
    <x v="0"/>
    <x v="2"/>
    <x v="1"/>
    <m/>
    <m/>
    <s v="0"/>
    <s v="0"/>
    <x v="0"/>
    <x v="2"/>
    <x v="0"/>
    <x v="1"/>
    <x v="1"/>
    <m/>
    <m/>
    <m/>
    <m/>
    <m/>
    <m/>
    <m/>
    <m/>
    <m/>
    <x v="1"/>
    <x v="0"/>
    <s v="Fear Sadness Anxiety Problems sleeping"/>
    <b v="1"/>
    <m/>
    <b v="1"/>
    <m/>
    <m/>
    <b v="1"/>
    <m/>
    <m/>
    <m/>
    <b v="1"/>
    <m/>
    <m/>
    <m/>
    <m/>
    <m/>
    <m/>
    <m/>
    <m/>
    <s v="Adult Women Children"/>
    <b v="1"/>
    <m/>
    <b v="1"/>
    <m/>
    <s v="بسبب وضع المعيشة السيء"/>
    <s v="Exercise Speaking to a family member"/>
    <b v="1"/>
    <m/>
    <b v="1"/>
    <m/>
    <m/>
    <m/>
    <m/>
    <m/>
    <m/>
    <m/>
    <m/>
    <s v="Stigma"/>
    <b v="1"/>
    <m/>
    <m/>
    <m/>
    <m/>
    <m/>
    <m/>
    <m/>
    <m/>
    <x v="1"/>
    <m/>
    <s v="All services are accessible"/>
    <m/>
    <m/>
    <m/>
    <m/>
    <m/>
    <b v="1"/>
    <m/>
    <m/>
    <x v="0"/>
    <s v="All services are accessible"/>
    <m/>
    <m/>
    <m/>
    <m/>
    <m/>
    <b v="1"/>
    <m/>
    <m/>
    <m/>
    <x v="1"/>
    <m/>
    <s v="Kidnapping Child labour"/>
    <b v="1"/>
    <m/>
    <m/>
    <m/>
    <b v="1"/>
    <m/>
    <m/>
    <m/>
    <m/>
    <m/>
    <m/>
    <m/>
    <m/>
    <m/>
    <m/>
    <m/>
    <m/>
    <m/>
    <s v="بيع علب بلاستيكية يتم جلبها من الطريق"/>
    <s v="Parents"/>
    <m/>
    <m/>
    <m/>
    <m/>
    <b v="1"/>
    <m/>
    <m/>
    <m/>
    <m/>
    <m/>
    <m/>
    <m/>
    <m/>
    <m/>
    <s v="Sport activity Quraan"/>
    <b v="1"/>
    <b v="1"/>
    <m/>
    <m/>
    <m/>
    <m/>
    <m/>
    <m/>
    <m/>
    <s v="Child-headed households Children who have been associated with fighting forces"/>
    <m/>
    <m/>
    <m/>
    <b v="1"/>
    <b v="1"/>
    <m/>
    <m/>
    <x v="1"/>
    <x v="0"/>
    <x v="11"/>
    <m/>
    <m/>
    <m/>
    <m/>
    <m/>
    <m/>
    <m/>
    <m/>
    <b v="1"/>
    <m/>
    <x v="1"/>
    <m/>
    <m/>
    <x v="2"/>
    <m/>
    <m/>
    <x v="1"/>
    <s v="عن طريق بيع القطع البلاستيكية"/>
    <s v="uuid:caf825a1-6b01-43d6-8576-832c4bc3fa73"/>
    <n v="73156790"/>
    <s v="caf825a1-6b01-43d6-8576-832c4bc3fa73"/>
    <d v="2021-01-21T13:11:50"/>
    <n v="231"/>
    <m/>
    <n v="-1"/>
    <m/>
    <m/>
    <s v="202101191358"/>
    <n v="19561"/>
    <s v="nsenumerator"/>
    <n v="569832"/>
  </r>
  <r>
    <s v="2021-01-21T12:02:54.790+03:00"/>
    <s v="2021-01-21T16:13:44.368+03:00"/>
    <s v="0"/>
    <s v="Hanan Alkhder"/>
    <s v="MRFS"/>
    <m/>
    <d v="2021-01-21T00:00:00"/>
    <x v="12"/>
    <x v="2"/>
    <x v="0"/>
    <n v="21"/>
    <x v="1"/>
    <x v="0"/>
    <x v="0"/>
    <x v="0"/>
    <x v="109"/>
    <x v="2"/>
    <x v="0"/>
    <x v="0"/>
    <n v="0"/>
    <n v="1"/>
    <n v="0"/>
    <s v="1"/>
    <n v="0"/>
    <s v="1"/>
    <n v="0"/>
    <n v="1"/>
    <n v="3"/>
    <n v="0"/>
    <n v="0"/>
    <n v="1"/>
    <x v="22"/>
    <x v="4"/>
    <n v="-500"/>
    <s v="بيع سلة الاغاثة -  آب الأسرة يعمل نجار ( محل موبيلا) "/>
    <m/>
    <s v="Hospital Primary health care facility Specialist services Emergency services-ambulance"/>
    <b v="1"/>
    <b v="1"/>
    <b v="1"/>
    <b v="1"/>
    <m/>
    <m/>
    <m/>
    <m/>
    <n v="2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At private primary health care centre/hospital"/>
    <m/>
    <m/>
    <m/>
    <m/>
    <b v="1"/>
    <b v="1"/>
    <b v="1"/>
    <m/>
    <m/>
    <m/>
    <m/>
    <x v="1"/>
    <m/>
    <m/>
    <m/>
    <m/>
    <m/>
    <m/>
    <m/>
    <m/>
    <m/>
    <m/>
    <m/>
    <x v="4"/>
    <x v="1"/>
    <x v="0"/>
    <m/>
    <m/>
    <m/>
    <m/>
    <m/>
    <m/>
    <m/>
    <m/>
    <m/>
    <m/>
    <m/>
    <m/>
    <m/>
    <x v="1"/>
    <x v="1"/>
    <s v="Cereals or tubers (maize, porridge, rice, pasta, bread, rice, bulger, frikeh, kaak, pasta, indomy (noodles), manakish, thick grain-based porridge, potatoes, etc) Condiments (spices, tea, coffee, sauces etc) or other miscellaneous food Vegetables (including leafy vegetables)"/>
    <b v="1"/>
    <m/>
    <b v="1"/>
    <m/>
    <m/>
    <m/>
    <m/>
    <m/>
    <m/>
    <m/>
    <b v="1"/>
    <n v="3"/>
    <x v="2"/>
    <x v="2"/>
    <s v="لأن حليب الأم كافي"/>
    <s v="High food prices/no money to buy"/>
    <m/>
    <b v="1"/>
    <m/>
    <m/>
    <m/>
    <m/>
    <m/>
    <m/>
    <x v="0"/>
    <m/>
    <x v="0"/>
    <s v="High food prices/no money to buy"/>
    <b v="1"/>
    <m/>
    <m/>
    <m/>
    <m/>
    <m/>
    <x v="0"/>
    <x v="2"/>
    <x v="1"/>
    <m/>
    <m/>
    <s v="1"/>
    <s v="0"/>
    <x v="0"/>
    <x v="2"/>
    <x v="0"/>
    <x v="1"/>
    <x v="1"/>
    <m/>
    <m/>
    <m/>
    <m/>
    <m/>
    <m/>
    <m/>
    <m/>
    <m/>
    <x v="1"/>
    <x v="0"/>
    <s v="Fear Sadness Anxiety"/>
    <b v="1"/>
    <m/>
    <b v="1"/>
    <m/>
    <m/>
    <b v="1"/>
    <m/>
    <m/>
    <m/>
    <m/>
    <m/>
    <m/>
    <m/>
    <m/>
    <m/>
    <m/>
    <m/>
    <m/>
    <s v="Adult Women Children"/>
    <b v="1"/>
    <m/>
    <b v="1"/>
    <m/>
    <s v="بسبب ظروف المعيشة والنزوح من مكان الى أخر "/>
    <s v="Speaking to a family member Speaking to a friend Exercise Prayer Has professional consultation"/>
    <b v="1"/>
    <b v="1"/>
    <b v="1"/>
    <b v="1"/>
    <b v="1"/>
    <m/>
    <m/>
    <m/>
    <m/>
    <m/>
    <m/>
    <s v="No obstacles"/>
    <m/>
    <m/>
    <m/>
    <m/>
    <m/>
    <m/>
    <m/>
    <b v="1"/>
    <m/>
    <x v="1"/>
    <m/>
    <s v="All services are accessible"/>
    <m/>
    <m/>
    <m/>
    <m/>
    <m/>
    <b v="1"/>
    <m/>
    <m/>
    <x v="0"/>
    <s v="Skills building services Extracurricular activities/women &amp; girls centers"/>
    <m/>
    <m/>
    <b v="1"/>
    <b v="1"/>
    <m/>
    <m/>
    <m/>
    <m/>
    <s v="due to transportation issues / far distance of facilities"/>
    <x v="2"/>
    <s v="يجب وجود محرم مع النساء او الفتيات اثناء الخروج بسبب نظرة المجتمع لهن"/>
    <s v="Kidnapping School dropout Desire to join armed groups Neglect"/>
    <b v="1"/>
    <m/>
    <b v="1"/>
    <b v="1"/>
    <m/>
    <m/>
    <m/>
    <m/>
    <b v="1"/>
    <m/>
    <m/>
    <m/>
    <m/>
    <m/>
    <m/>
    <m/>
    <m/>
    <m/>
    <m/>
    <s v="Siblings Parents Relatives"/>
    <m/>
    <b v="1"/>
    <m/>
    <m/>
    <b v="1"/>
    <b v="1"/>
    <m/>
    <m/>
    <m/>
    <m/>
    <m/>
    <m/>
    <m/>
    <m/>
    <s v="Sport activity Hand crafts Entertainement activities"/>
    <b v="1"/>
    <m/>
    <b v="1"/>
    <m/>
    <m/>
    <b v="1"/>
    <m/>
    <m/>
    <m/>
    <s v="No, none of these"/>
    <m/>
    <m/>
    <m/>
    <m/>
    <m/>
    <b v="1"/>
    <m/>
    <x v="2"/>
    <x v="1"/>
    <x v="11"/>
    <m/>
    <m/>
    <m/>
    <m/>
    <m/>
    <m/>
    <m/>
    <m/>
    <b v="1"/>
    <m/>
    <x v="1"/>
    <m/>
    <m/>
    <x v="0"/>
    <m/>
    <m/>
    <x v="2"/>
    <m/>
    <s v="uuid:65bf0a04-1725-43c7-9e10-f965f2d68eb0"/>
    <n v="73156791"/>
    <s v="65bf0a04-1725-43c7-9e10-f965f2d68eb0"/>
    <d v="2021-01-21T13:11:51"/>
    <n v="232"/>
    <m/>
    <n v="-1"/>
    <m/>
    <m/>
    <s v="202101191358"/>
    <n v="15050"/>
    <s v="nsenumerator"/>
    <n v="569832"/>
  </r>
  <r>
    <s v="2021-01-21T15:01:11.994+03:00"/>
    <s v="2021-01-21T16:17:36.494+03:00"/>
    <s v="0"/>
    <s v="Hanan Alkhder "/>
    <s v="MRFS"/>
    <m/>
    <d v="2021-01-21T00:00:00"/>
    <x v="12"/>
    <x v="2"/>
    <x v="0"/>
    <n v="19"/>
    <x v="1"/>
    <x v="0"/>
    <x v="0"/>
    <x v="0"/>
    <x v="110"/>
    <x v="0"/>
    <x v="0"/>
    <x v="0"/>
    <n v="0"/>
    <n v="1"/>
    <n v="0"/>
    <s v="1"/>
    <n v="0"/>
    <s v="1"/>
    <n v="0"/>
    <n v="1"/>
    <n v="3"/>
    <n v="0"/>
    <n v="0"/>
    <n v="1"/>
    <x v="0"/>
    <x v="4"/>
    <n v="-400"/>
    <s v="عامل بناء "/>
    <m/>
    <s v="Hospital Primary health care facility Emergency services-ambulance Specialist services"/>
    <b v="1"/>
    <b v="1"/>
    <b v="1"/>
    <b v="1"/>
    <m/>
    <m/>
    <m/>
    <m/>
    <n v="20"/>
    <x v="0"/>
    <m/>
    <x v="0"/>
    <s v="Do not know"/>
    <s v="There are no significant difficulties"/>
    <m/>
    <m/>
    <m/>
    <m/>
    <m/>
    <m/>
    <m/>
    <m/>
    <m/>
    <b v="1"/>
    <m/>
    <x v="0"/>
    <x v="0"/>
    <s v="جلسات توعية حول كوفيد 19 واتخاد التدابير والوقائية"/>
    <x v="0"/>
    <m/>
    <x v="0"/>
    <x v="0"/>
    <m/>
    <x v="0"/>
    <x v="0"/>
    <m/>
    <m/>
    <m/>
    <m/>
    <m/>
    <m/>
    <m/>
    <m/>
    <m/>
    <m/>
    <m/>
    <s v="Drugs are mostly available"/>
    <m/>
    <m/>
    <m/>
    <m/>
    <m/>
    <m/>
    <b v="1"/>
    <m/>
    <x v="0"/>
    <m/>
    <m/>
    <m/>
    <m/>
    <m/>
    <m/>
    <m/>
    <m/>
    <m/>
    <s v="Hospital for normal delivery Hospital for surgery/ C-section"/>
    <m/>
    <m/>
    <m/>
    <m/>
    <m/>
    <b v="1"/>
    <b v="1"/>
    <m/>
    <m/>
    <m/>
    <m/>
    <x v="1"/>
    <m/>
    <m/>
    <m/>
    <m/>
    <m/>
    <m/>
    <m/>
    <m/>
    <m/>
    <m/>
    <m/>
    <x v="4"/>
    <x v="2"/>
    <x v="2"/>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b v="1"/>
    <m/>
    <m/>
    <m/>
    <m/>
    <m/>
    <m/>
    <m/>
    <m/>
    <m/>
    <m/>
    <n v="1"/>
    <x v="2"/>
    <x v="2"/>
    <s v="Should be gradual"/>
    <s v="High food prices/no money to buy"/>
    <m/>
    <b v="1"/>
    <m/>
    <m/>
    <m/>
    <m/>
    <m/>
    <m/>
    <x v="0"/>
    <m/>
    <x v="0"/>
    <s v="High food prices/no money to buy"/>
    <b v="1"/>
    <m/>
    <m/>
    <m/>
    <m/>
    <m/>
    <x v="0"/>
    <x v="2"/>
    <x v="1"/>
    <m/>
    <m/>
    <s v="1"/>
    <s v="1"/>
    <x v="0"/>
    <x v="2"/>
    <x v="0"/>
    <x v="1"/>
    <x v="1"/>
    <m/>
    <m/>
    <m/>
    <m/>
    <m/>
    <m/>
    <m/>
    <m/>
    <m/>
    <x v="1"/>
    <x v="0"/>
    <s v="Fear Anxiety Anger Sadness"/>
    <b v="1"/>
    <b v="1"/>
    <b v="1"/>
    <m/>
    <m/>
    <b v="1"/>
    <m/>
    <m/>
    <m/>
    <m/>
    <m/>
    <m/>
    <m/>
    <m/>
    <m/>
    <m/>
    <m/>
    <m/>
    <s v="Adult Women Elderly Adult Men"/>
    <b v="1"/>
    <b v="1"/>
    <m/>
    <b v="1"/>
    <s v="من لوضع  المعيشي السيئ"/>
    <s v="Exercise Prayer Has professional consultation"/>
    <m/>
    <m/>
    <b v="1"/>
    <b v="1"/>
    <b v="1"/>
    <m/>
    <m/>
    <m/>
    <m/>
    <m/>
    <m/>
    <s v="Stigma"/>
    <b v="1"/>
    <m/>
    <m/>
    <m/>
    <m/>
    <m/>
    <m/>
    <m/>
    <m/>
    <x v="1"/>
    <m/>
    <s v="All services are accessible"/>
    <m/>
    <m/>
    <m/>
    <m/>
    <m/>
    <b v="1"/>
    <m/>
    <m/>
    <x v="0"/>
    <s v="All services are accessible"/>
    <m/>
    <m/>
    <m/>
    <m/>
    <m/>
    <b v="1"/>
    <m/>
    <m/>
    <m/>
    <x v="1"/>
    <m/>
    <s v="Neglect Being orphaned or losing care Kidnapping"/>
    <b v="1"/>
    <m/>
    <m/>
    <m/>
    <m/>
    <m/>
    <m/>
    <m/>
    <b v="1"/>
    <m/>
    <b v="1"/>
    <m/>
    <m/>
    <m/>
    <m/>
    <m/>
    <m/>
    <m/>
    <m/>
    <s v="Siblings Parents"/>
    <m/>
    <b v="1"/>
    <m/>
    <m/>
    <b v="1"/>
    <m/>
    <m/>
    <m/>
    <m/>
    <m/>
    <m/>
    <m/>
    <m/>
    <m/>
    <s v="Hand crafts Quraan"/>
    <m/>
    <b v="1"/>
    <b v="1"/>
    <m/>
    <m/>
    <m/>
    <m/>
    <m/>
    <m/>
    <s v="Orphans living in the community"/>
    <m/>
    <m/>
    <b v="1"/>
    <m/>
    <m/>
    <m/>
    <m/>
    <x v="1"/>
    <x v="0"/>
    <x v="29"/>
    <m/>
    <m/>
    <b v="1"/>
    <b v="1"/>
    <m/>
    <m/>
    <m/>
    <m/>
    <m/>
    <m/>
    <x v="1"/>
    <m/>
    <m/>
    <x v="0"/>
    <m/>
    <m/>
    <x v="2"/>
    <m/>
    <s v="uuid:d10b4d3d-4e3d-4c37-b29b-4c9931a03877"/>
    <n v="73156796"/>
    <s v="d10b4d3d-4e3d-4c37-b29b-4c9931a03877"/>
    <d v="2021-01-21T13:11:52"/>
    <n v="233"/>
    <m/>
    <n v="-1"/>
    <m/>
    <m/>
    <s v="202101191358"/>
    <n v="4585"/>
    <s v="nsenumerator"/>
    <n v="569832"/>
  </r>
  <r>
    <s v="2021-01-21T09:28:49.281+03:00"/>
    <s v="2021-01-21T15:06:50.626+03:00"/>
    <s v="0"/>
    <s v="ختام الحسن"/>
    <s v="MRFS"/>
    <m/>
    <d v="2021-01-21T00:00:00"/>
    <x v="12"/>
    <x v="2"/>
    <x v="0"/>
    <n v="44"/>
    <x v="0"/>
    <x v="0"/>
    <x v="0"/>
    <x v="0"/>
    <x v="111"/>
    <x v="2"/>
    <x v="0"/>
    <x v="0"/>
    <n v="0"/>
    <n v="0"/>
    <n v="1"/>
    <s v="1"/>
    <n v="1"/>
    <s v="2"/>
    <n v="3"/>
    <n v="5"/>
    <n v="7"/>
    <n v="1"/>
    <n v="1"/>
    <n v="1"/>
    <x v="8"/>
    <x v="4"/>
    <n v="-900"/>
    <s v="عمل الأم بالنسيج_ بيع إغاثة"/>
    <m/>
    <s v="Primary health care facility"/>
    <m/>
    <b v="1"/>
    <m/>
    <m/>
    <m/>
    <m/>
    <m/>
    <m/>
    <n v="1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m/>
    <m/>
    <m/>
    <m/>
    <m/>
    <b v="1"/>
    <b v="1"/>
    <m/>
    <m/>
    <m/>
    <m/>
    <x v="1"/>
    <m/>
    <m/>
    <m/>
    <m/>
    <m/>
    <m/>
    <m/>
    <m/>
    <m/>
    <m/>
    <m/>
    <x v="4"/>
    <x v="2"/>
    <x v="3"/>
    <m/>
    <m/>
    <m/>
    <m/>
    <m/>
    <m/>
    <m/>
    <m/>
    <m/>
    <m/>
    <m/>
    <m/>
    <m/>
    <x v="1"/>
    <x v="1"/>
    <s v="Condiments (spices, tea, coffee, sauces etc) or other miscellaneous food Legumes and nuts e.g. hommos, fouls, beans, chick peas, lentils"/>
    <m/>
    <b v="1"/>
    <m/>
    <m/>
    <m/>
    <m/>
    <m/>
    <m/>
    <m/>
    <m/>
    <b v="1"/>
    <n v="2"/>
    <x v="2"/>
    <x v="2"/>
    <s v="Should be gradual"/>
    <s v="High food prices/no money to buy"/>
    <m/>
    <b v="1"/>
    <m/>
    <m/>
    <m/>
    <m/>
    <m/>
    <m/>
    <x v="0"/>
    <m/>
    <x v="0"/>
    <s v="High food prices/no money to buy Market is too far"/>
    <b v="1"/>
    <b v="1"/>
    <m/>
    <m/>
    <m/>
    <m/>
    <x v="0"/>
    <x v="2"/>
    <x v="1"/>
    <m/>
    <m/>
    <s v="0"/>
    <s v="0"/>
    <x v="0"/>
    <x v="2"/>
    <x v="0"/>
    <x v="1"/>
    <x v="1"/>
    <m/>
    <m/>
    <m/>
    <m/>
    <m/>
    <m/>
    <m/>
    <m/>
    <m/>
    <x v="1"/>
    <x v="0"/>
    <s v="Family conflict Econimic moodwings Fear"/>
    <b v="1"/>
    <m/>
    <m/>
    <b v="1"/>
    <b v="1"/>
    <m/>
    <b v="1"/>
    <m/>
    <m/>
    <m/>
    <m/>
    <m/>
    <m/>
    <m/>
    <m/>
    <m/>
    <m/>
    <m/>
    <s v="Elderly Children Adult Women"/>
    <b v="1"/>
    <m/>
    <b v="1"/>
    <b v="1"/>
    <s v="بسبب وضع المعيشة السيئ"/>
    <s v="Speaking to a family member Has professional consultation"/>
    <b v="1"/>
    <m/>
    <m/>
    <m/>
    <b v="1"/>
    <m/>
    <m/>
    <m/>
    <m/>
    <m/>
    <m/>
    <s v="Security"/>
    <m/>
    <b v="1"/>
    <m/>
    <m/>
    <m/>
    <m/>
    <m/>
    <m/>
    <m/>
    <x v="1"/>
    <m/>
    <s v="All services are accessible"/>
    <m/>
    <m/>
    <m/>
    <m/>
    <m/>
    <b v="1"/>
    <m/>
    <m/>
    <x v="0"/>
    <s v="All services are accessible"/>
    <m/>
    <m/>
    <m/>
    <m/>
    <m/>
    <b v="1"/>
    <m/>
    <m/>
    <m/>
    <x v="2"/>
    <s v="الخوف  _الرفقة السيئة"/>
    <s v="Desire to join armed groups School dropout"/>
    <m/>
    <m/>
    <b v="1"/>
    <b v="1"/>
    <m/>
    <m/>
    <m/>
    <m/>
    <m/>
    <m/>
    <m/>
    <m/>
    <m/>
    <m/>
    <m/>
    <m/>
    <m/>
    <m/>
    <m/>
    <s v="Parents"/>
    <m/>
    <m/>
    <m/>
    <m/>
    <b v="1"/>
    <m/>
    <m/>
    <m/>
    <m/>
    <m/>
    <m/>
    <m/>
    <m/>
    <m/>
    <s v="Sport activity Quraan"/>
    <b v="1"/>
    <b v="1"/>
    <m/>
    <m/>
    <m/>
    <m/>
    <m/>
    <m/>
    <m/>
    <s v="Children separated from their parents Child-headed households"/>
    <b v="1"/>
    <m/>
    <m/>
    <b v="1"/>
    <m/>
    <m/>
    <m/>
    <x v="1"/>
    <x v="0"/>
    <x v="17"/>
    <m/>
    <m/>
    <m/>
    <b v="1"/>
    <m/>
    <m/>
    <m/>
    <m/>
    <m/>
    <m/>
    <x v="1"/>
    <m/>
    <m/>
    <x v="2"/>
    <m/>
    <m/>
    <x v="1"/>
    <s v="عمل في مهنة حدادة"/>
    <s v="uuid:3e8450b8-db91-4134-b43b-1869a08b2364"/>
    <n v="73157045"/>
    <s v="3e8450b8-db91-4134-b43b-1869a08b2364"/>
    <d v="2021-01-21T13:14:40"/>
    <n v="234"/>
    <m/>
    <n v="-1"/>
    <m/>
    <m/>
    <s v="202101191358"/>
    <n v="20281"/>
    <s v="nsenumerator"/>
    <n v="569832"/>
  </r>
  <r>
    <s v="2021-01-21T10:23:52.027+03:00"/>
    <s v="2021-01-21T15:10:56.161+03:00"/>
    <s v="0"/>
    <s v="ختام الحسن"/>
    <s v="MRFS"/>
    <m/>
    <d v="2021-01-21T00:00:00"/>
    <x v="12"/>
    <x v="2"/>
    <x v="0"/>
    <n v="30"/>
    <x v="1"/>
    <x v="0"/>
    <x v="0"/>
    <x v="0"/>
    <x v="112"/>
    <x v="0"/>
    <x v="0"/>
    <x v="0"/>
    <n v="1"/>
    <n v="0"/>
    <n v="1"/>
    <s v="1"/>
    <n v="1"/>
    <s v="3"/>
    <n v="0"/>
    <n v="3"/>
    <n v="5"/>
    <n v="0"/>
    <n v="0"/>
    <n v="0"/>
    <x v="31"/>
    <x v="3"/>
    <n v="-800"/>
    <s v="بيع سلة الإغاثة"/>
    <m/>
    <s v="Primary health care facility Specialist services Emergency services-ambulance"/>
    <m/>
    <b v="1"/>
    <b v="1"/>
    <b v="1"/>
    <m/>
    <m/>
    <m/>
    <m/>
    <n v="15"/>
    <x v="0"/>
    <m/>
    <x v="0"/>
    <s v="Do not know"/>
    <s v="There are no significant difficulties"/>
    <m/>
    <m/>
    <m/>
    <m/>
    <m/>
    <m/>
    <m/>
    <m/>
    <m/>
    <b v="1"/>
    <m/>
    <x v="0"/>
    <x v="0"/>
    <s v="عن طريق جلسات تتعلق بعلاج بسوء التغدية _تغذية الرضع_ نظافة شخصية _"/>
    <x v="0"/>
    <m/>
    <x v="0"/>
    <x v="0"/>
    <m/>
    <x v="0"/>
    <x v="0"/>
    <m/>
    <m/>
    <m/>
    <m/>
    <m/>
    <m/>
    <m/>
    <m/>
    <m/>
    <m/>
    <m/>
    <s v="Drugs are mostly available"/>
    <m/>
    <m/>
    <m/>
    <m/>
    <m/>
    <m/>
    <b v="1"/>
    <m/>
    <x v="0"/>
    <m/>
    <m/>
    <m/>
    <m/>
    <m/>
    <m/>
    <m/>
    <m/>
    <m/>
    <s v="Hospital for normal delivery"/>
    <m/>
    <m/>
    <m/>
    <m/>
    <m/>
    <b v="1"/>
    <m/>
    <m/>
    <m/>
    <m/>
    <m/>
    <x v="2"/>
    <s v="Not enough milk"/>
    <m/>
    <m/>
    <m/>
    <b v="1"/>
    <m/>
    <m/>
    <m/>
    <m/>
    <m/>
    <m/>
    <x v="4"/>
    <x v="2"/>
    <x v="2"/>
    <m/>
    <s v="Legumes and nuts e.g. hommos, fouls, beans, chick peas, lentils Cereals or tubers (maize, porridge, rice, pasta, bread, rice, bulger, frikeh, kaak, pasta, indomy (noodles), manakish, thick grain-based porridge, potatoes, etc)"/>
    <b v="1"/>
    <b v="1"/>
    <m/>
    <m/>
    <m/>
    <m/>
    <m/>
    <m/>
    <m/>
    <m/>
    <m/>
    <x v="3"/>
    <x v="0"/>
    <s v="Vegetables (including leafy vegetables)"/>
    <m/>
    <m/>
    <b v="1"/>
    <m/>
    <m/>
    <m/>
    <m/>
    <m/>
    <m/>
    <m/>
    <m/>
    <n v="1"/>
    <x v="2"/>
    <x v="0"/>
    <m/>
    <s v="High food prices/no money to buy"/>
    <m/>
    <b v="1"/>
    <m/>
    <m/>
    <m/>
    <m/>
    <m/>
    <m/>
    <x v="0"/>
    <m/>
    <x v="0"/>
    <s v="High food prices/no money to buy"/>
    <b v="1"/>
    <m/>
    <m/>
    <m/>
    <m/>
    <m/>
    <x v="4"/>
    <x v="0"/>
    <x v="0"/>
    <m/>
    <m/>
    <s v="0"/>
    <s v="1"/>
    <x v="0"/>
    <x v="2"/>
    <x v="0"/>
    <x v="1"/>
    <x v="1"/>
    <m/>
    <m/>
    <m/>
    <m/>
    <m/>
    <m/>
    <m/>
    <m/>
    <m/>
    <x v="1"/>
    <x v="0"/>
    <s v="Fear Sadness Anxiety"/>
    <b v="1"/>
    <m/>
    <b v="1"/>
    <m/>
    <m/>
    <b v="1"/>
    <m/>
    <m/>
    <m/>
    <m/>
    <m/>
    <m/>
    <m/>
    <m/>
    <m/>
    <m/>
    <m/>
    <m/>
    <s v="Adult Women"/>
    <b v="1"/>
    <m/>
    <m/>
    <m/>
    <s v="الوضع الاجتماعي _الفقر _لأن النساء هم اكثر عرضة للخطر في المجتمع"/>
    <s v="Prayer Withdrawal/Isolation"/>
    <m/>
    <m/>
    <m/>
    <b v="1"/>
    <m/>
    <m/>
    <m/>
    <m/>
    <b v="1"/>
    <m/>
    <m/>
    <s v="Do not know"/>
    <m/>
    <m/>
    <m/>
    <m/>
    <m/>
    <m/>
    <b v="1"/>
    <m/>
    <m/>
    <x v="1"/>
    <m/>
    <s v="All services are accessible"/>
    <m/>
    <m/>
    <m/>
    <m/>
    <m/>
    <b v="1"/>
    <m/>
    <m/>
    <x v="0"/>
    <s v="Educational services"/>
    <m/>
    <b v="1"/>
    <m/>
    <m/>
    <m/>
    <m/>
    <m/>
    <m/>
    <s v="due to cultural factors / Father or husband does not allow them"/>
    <x v="2"/>
    <s v="بسبب وجود فئات مختلفة في المجتمع (مناطق متعدد)"/>
    <s v="School dropout Kidnapping Neglect"/>
    <b v="1"/>
    <m/>
    <m/>
    <b v="1"/>
    <m/>
    <m/>
    <m/>
    <m/>
    <b v="1"/>
    <m/>
    <m/>
    <m/>
    <m/>
    <m/>
    <m/>
    <m/>
    <m/>
    <m/>
    <m/>
    <s v="Parents Relatives"/>
    <m/>
    <m/>
    <m/>
    <m/>
    <b v="1"/>
    <b v="1"/>
    <m/>
    <m/>
    <m/>
    <m/>
    <m/>
    <m/>
    <m/>
    <m/>
    <s v="Quraan"/>
    <m/>
    <b v="1"/>
    <m/>
    <m/>
    <m/>
    <m/>
    <m/>
    <m/>
    <m/>
    <s v="No, none of these"/>
    <m/>
    <m/>
    <m/>
    <m/>
    <m/>
    <b v="1"/>
    <m/>
    <x v="1"/>
    <x v="0"/>
    <x v="29"/>
    <m/>
    <m/>
    <b v="1"/>
    <b v="1"/>
    <m/>
    <m/>
    <m/>
    <m/>
    <m/>
    <m/>
    <x v="1"/>
    <m/>
    <m/>
    <x v="0"/>
    <m/>
    <m/>
    <x v="2"/>
    <m/>
    <s v="uuid:8b77e98c-4c67-4767-a6aa-0d7759f915a0"/>
    <n v="73157047"/>
    <s v="8b77e98c-4c67-4767-a6aa-0d7759f915a0"/>
    <d v="2021-01-21T13:14:41"/>
    <n v="235"/>
    <m/>
    <n v="-1"/>
    <m/>
    <m/>
    <s v="202101191358"/>
    <n v="17224"/>
    <s v="nsenumerator"/>
    <n v="569832"/>
  </r>
  <r>
    <s v="2021-01-21T11:53:33.893+03:00"/>
    <s v="2021-01-21T15:11:49.506+03:00"/>
    <s v="0"/>
    <s v="ختام الحسن"/>
    <s v="MRFS"/>
    <m/>
    <d v="2021-01-21T00:00:00"/>
    <x v="12"/>
    <x v="2"/>
    <x v="0"/>
    <n v="28"/>
    <x v="1"/>
    <x v="0"/>
    <x v="0"/>
    <x v="0"/>
    <x v="113"/>
    <x v="0"/>
    <x v="0"/>
    <x v="0"/>
    <n v="1"/>
    <n v="0"/>
    <n v="0"/>
    <s v="0"/>
    <n v="0"/>
    <s v="1"/>
    <n v="0"/>
    <n v="1"/>
    <n v="3"/>
    <n v="0"/>
    <n v="0"/>
    <n v="1"/>
    <x v="10"/>
    <x v="2"/>
    <n v="150"/>
    <s v="عمل الاب بأعمال حرة"/>
    <m/>
    <s v="Primary health care facility"/>
    <m/>
    <b v="1"/>
    <m/>
    <m/>
    <m/>
    <m/>
    <m/>
    <m/>
    <n v="25"/>
    <x v="0"/>
    <m/>
    <x v="0"/>
    <s v="Do not know"/>
    <s v="There are no significant difficulties"/>
    <m/>
    <m/>
    <m/>
    <m/>
    <m/>
    <m/>
    <m/>
    <m/>
    <m/>
    <b v="1"/>
    <m/>
    <x v="0"/>
    <x v="2"/>
    <m/>
    <x v="0"/>
    <m/>
    <x v="2"/>
    <x v="1"/>
    <m/>
    <x v="1"/>
    <x v="2"/>
    <m/>
    <m/>
    <m/>
    <m/>
    <m/>
    <m/>
    <m/>
    <m/>
    <m/>
    <m/>
    <m/>
    <s v="Drugs are mostly available"/>
    <m/>
    <m/>
    <m/>
    <m/>
    <m/>
    <m/>
    <b v="1"/>
    <m/>
    <x v="0"/>
    <m/>
    <m/>
    <m/>
    <m/>
    <m/>
    <m/>
    <m/>
    <m/>
    <m/>
    <s v="At home alone"/>
    <b v="1"/>
    <m/>
    <m/>
    <m/>
    <m/>
    <m/>
    <m/>
    <m/>
    <m/>
    <m/>
    <s v="Sudden delivery"/>
    <x v="0"/>
    <m/>
    <m/>
    <m/>
    <m/>
    <m/>
    <m/>
    <m/>
    <m/>
    <m/>
    <m/>
    <m/>
    <x v="4"/>
    <x v="2"/>
    <x v="3"/>
    <m/>
    <s v="Legumes and nuts e.g. hommos, fouls, beans, chick peas, lentils Cereals or tubers (maize, porridge, rice, pasta, bread, rice, bulger, frikeh, kaak, pasta, indomy (noodles), manakish, thick grain-based porridge, potatoes, etc)"/>
    <b v="1"/>
    <b v="1"/>
    <m/>
    <m/>
    <m/>
    <m/>
    <m/>
    <m/>
    <m/>
    <m/>
    <m/>
    <x v="3"/>
    <x v="0"/>
    <m/>
    <m/>
    <m/>
    <m/>
    <m/>
    <m/>
    <m/>
    <m/>
    <m/>
    <m/>
    <m/>
    <m/>
    <m/>
    <x v="1"/>
    <x v="0"/>
    <m/>
    <s v="High food prices/no money to buy"/>
    <m/>
    <b v="1"/>
    <m/>
    <m/>
    <m/>
    <m/>
    <m/>
    <m/>
    <x v="0"/>
    <m/>
    <x v="2"/>
    <m/>
    <m/>
    <m/>
    <m/>
    <m/>
    <m/>
    <m/>
    <x v="0"/>
    <x v="2"/>
    <x v="0"/>
    <m/>
    <m/>
    <s v="0"/>
    <s v="1"/>
    <x v="0"/>
    <x v="2"/>
    <x v="0"/>
    <x v="1"/>
    <x v="1"/>
    <m/>
    <m/>
    <m/>
    <m/>
    <m/>
    <m/>
    <m/>
    <m/>
    <m/>
    <x v="1"/>
    <x v="0"/>
    <s v="Fear Problems sleeping"/>
    <b v="1"/>
    <m/>
    <m/>
    <m/>
    <m/>
    <m/>
    <m/>
    <m/>
    <m/>
    <b v="1"/>
    <m/>
    <m/>
    <m/>
    <m/>
    <m/>
    <m/>
    <m/>
    <m/>
    <s v="Children"/>
    <m/>
    <m/>
    <b v="1"/>
    <m/>
    <s v="الفئة المستضعفة"/>
    <s v="Speaking to a family member Has professional consultation"/>
    <b v="1"/>
    <m/>
    <m/>
    <m/>
    <b v="1"/>
    <m/>
    <m/>
    <m/>
    <m/>
    <m/>
    <m/>
    <s v="No obstacles"/>
    <m/>
    <m/>
    <m/>
    <m/>
    <m/>
    <m/>
    <m/>
    <b v="1"/>
    <m/>
    <x v="1"/>
    <m/>
    <s v="All services are accessible"/>
    <m/>
    <m/>
    <m/>
    <m/>
    <m/>
    <b v="1"/>
    <m/>
    <m/>
    <x v="0"/>
    <s v="All services are accessible"/>
    <m/>
    <m/>
    <m/>
    <m/>
    <m/>
    <b v="1"/>
    <m/>
    <m/>
    <m/>
    <x v="1"/>
    <m/>
    <s v="Being orphaned or losing care Kidnapping"/>
    <b v="1"/>
    <m/>
    <m/>
    <m/>
    <m/>
    <m/>
    <m/>
    <m/>
    <m/>
    <m/>
    <b v="1"/>
    <m/>
    <m/>
    <m/>
    <m/>
    <m/>
    <m/>
    <m/>
    <m/>
    <s v="School teachers Community/social workers"/>
    <m/>
    <m/>
    <m/>
    <b v="1"/>
    <m/>
    <m/>
    <m/>
    <b v="1"/>
    <m/>
    <m/>
    <m/>
    <m/>
    <m/>
    <m/>
    <s v="Painting / re-creational activity Sport activity"/>
    <b v="1"/>
    <m/>
    <m/>
    <b v="1"/>
    <m/>
    <m/>
    <m/>
    <m/>
    <m/>
    <s v="Child-headed households"/>
    <m/>
    <m/>
    <m/>
    <b v="1"/>
    <m/>
    <m/>
    <m/>
    <x v="2"/>
    <x v="1"/>
    <x v="29"/>
    <m/>
    <m/>
    <b v="1"/>
    <b v="1"/>
    <m/>
    <m/>
    <m/>
    <m/>
    <m/>
    <m/>
    <x v="1"/>
    <m/>
    <m/>
    <x v="0"/>
    <m/>
    <m/>
    <x v="2"/>
    <m/>
    <s v="uuid:38281b63-650d-4ecd-92f4-0d18933f236e"/>
    <n v="73157049"/>
    <s v="38281b63-650d-4ecd-92f4-0d18933f236e"/>
    <d v="2021-01-21T13:14:42"/>
    <n v="236"/>
    <m/>
    <n v="-1"/>
    <m/>
    <m/>
    <s v="202101191358"/>
    <n v="11896"/>
    <s v="nsenumerator"/>
    <n v="569832"/>
  </r>
  <r>
    <s v="2021-01-21T12:23:41.046+03:00"/>
    <s v="2021-01-21T15:12:38.317+03:00"/>
    <s v="0"/>
    <s v="ختام الحسن"/>
    <s v="MRFS"/>
    <m/>
    <d v="2021-01-21T00:00:00"/>
    <x v="12"/>
    <x v="2"/>
    <x v="0"/>
    <n v="32"/>
    <x v="0"/>
    <x v="0"/>
    <x v="0"/>
    <x v="0"/>
    <x v="114"/>
    <x v="0"/>
    <x v="2"/>
    <x v="0"/>
    <n v="0"/>
    <n v="1"/>
    <n v="0"/>
    <s v="1"/>
    <n v="0"/>
    <s v="1"/>
    <n v="0"/>
    <n v="1"/>
    <n v="4"/>
    <n v="0"/>
    <n v="0"/>
    <n v="0"/>
    <x v="7"/>
    <x v="1"/>
    <n v="-450"/>
    <s v="بيع سلة الإغاثة الشهرية"/>
    <m/>
    <s v="Emergency services-ambulance Primary health care facility Specialist services Hospital"/>
    <b v="1"/>
    <b v="1"/>
    <b v="1"/>
    <b v="1"/>
    <m/>
    <m/>
    <m/>
    <m/>
    <n v="10"/>
    <x v="0"/>
    <m/>
    <x v="0"/>
    <s v="Do not know"/>
    <s v="There are no significant difficulties"/>
    <m/>
    <m/>
    <m/>
    <m/>
    <m/>
    <m/>
    <m/>
    <m/>
    <m/>
    <b v="1"/>
    <m/>
    <x v="0"/>
    <x v="0"/>
    <s v="جلسات توعية صحية تتعلق بالنظافة الشخصية _ جلسات دعم نفسي واجتماعي"/>
    <x v="0"/>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2"/>
    <x v="2"/>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4"/>
    <x v="0"/>
    <x v="1"/>
    <m/>
    <m/>
    <s v="1"/>
    <s v="1"/>
    <x v="0"/>
    <x v="2"/>
    <x v="0"/>
    <x v="1"/>
    <x v="1"/>
    <m/>
    <m/>
    <m/>
    <m/>
    <m/>
    <m/>
    <m/>
    <m/>
    <m/>
    <x v="1"/>
    <x v="0"/>
    <s v="Fear Sadness Anxiety Hopelessness"/>
    <b v="1"/>
    <m/>
    <b v="1"/>
    <m/>
    <m/>
    <b v="1"/>
    <m/>
    <m/>
    <b v="1"/>
    <m/>
    <m/>
    <m/>
    <m/>
    <m/>
    <m/>
    <m/>
    <m/>
    <m/>
    <s v="Adult Women Children"/>
    <b v="1"/>
    <m/>
    <b v="1"/>
    <m/>
    <s v="لأنهم فئة مستهدفة"/>
    <s v="Has professional consultation Speaking to a friend Prayer"/>
    <m/>
    <b v="1"/>
    <m/>
    <b v="1"/>
    <b v="1"/>
    <m/>
    <m/>
    <m/>
    <m/>
    <m/>
    <m/>
    <s v="Stigma"/>
    <b v="1"/>
    <m/>
    <m/>
    <m/>
    <m/>
    <m/>
    <m/>
    <m/>
    <m/>
    <x v="1"/>
    <m/>
    <s v="Do not know"/>
    <m/>
    <m/>
    <m/>
    <m/>
    <m/>
    <m/>
    <b v="1"/>
    <m/>
    <x v="0"/>
    <s v="All services are accessible"/>
    <m/>
    <m/>
    <m/>
    <m/>
    <m/>
    <b v="1"/>
    <m/>
    <m/>
    <m/>
    <x v="1"/>
    <m/>
    <s v="School dropout Child labour"/>
    <m/>
    <m/>
    <m/>
    <b v="1"/>
    <b v="1"/>
    <m/>
    <m/>
    <m/>
    <m/>
    <m/>
    <m/>
    <m/>
    <m/>
    <m/>
    <m/>
    <m/>
    <m/>
    <m/>
    <s v="بيع المواد غذائية في الشارع_عامل بناء"/>
    <s v="Parents School teachers"/>
    <m/>
    <m/>
    <m/>
    <b v="1"/>
    <b v="1"/>
    <m/>
    <m/>
    <m/>
    <m/>
    <m/>
    <m/>
    <m/>
    <m/>
    <m/>
    <s v="Sport activity Quraan"/>
    <b v="1"/>
    <b v="1"/>
    <m/>
    <m/>
    <m/>
    <m/>
    <m/>
    <m/>
    <m/>
    <s v="I don't know"/>
    <m/>
    <m/>
    <m/>
    <m/>
    <m/>
    <m/>
    <b v="1"/>
    <x v="1"/>
    <x v="0"/>
    <x v="11"/>
    <m/>
    <m/>
    <m/>
    <m/>
    <m/>
    <m/>
    <m/>
    <m/>
    <b v="1"/>
    <m/>
    <x v="1"/>
    <m/>
    <m/>
    <x v="0"/>
    <m/>
    <m/>
    <x v="2"/>
    <m/>
    <s v="uuid:bc9a6fa6-57b3-46c2-9dce-17197a6a79bc"/>
    <n v="73157051"/>
    <s v="bc9a6fa6-57b3-46c2-9dce-17197a6a79bc"/>
    <d v="2021-01-21T13:14:42"/>
    <n v="237"/>
    <m/>
    <n v="-1"/>
    <m/>
    <m/>
    <s v="202101191358"/>
    <n v="10137"/>
    <s v="nsenumerator"/>
    <n v="569832"/>
  </r>
  <r>
    <s v="2021-01-21T13:32:02.686+03:00"/>
    <s v="2021-01-21T15:13:31.246+03:00"/>
    <s v="0"/>
    <s v="حميده اليوسف"/>
    <s v="MRFS"/>
    <m/>
    <d v="2021-01-21T00:00:00"/>
    <x v="12"/>
    <x v="2"/>
    <x v="0"/>
    <n v="34"/>
    <x v="0"/>
    <x v="0"/>
    <x v="0"/>
    <x v="0"/>
    <x v="115"/>
    <x v="0"/>
    <x v="0"/>
    <x v="0"/>
    <n v="0"/>
    <n v="1"/>
    <n v="1"/>
    <s v="2"/>
    <n v="2"/>
    <s v="4"/>
    <n v="0"/>
    <n v="4"/>
    <n v="6"/>
    <n v="0"/>
    <n v="1"/>
    <n v="1"/>
    <x v="8"/>
    <x v="17"/>
    <n v="-800"/>
    <s v="اب عامل مع سلل غذائيه"/>
    <m/>
    <s v="Hospital Primary health care facility Emergency services-ambulance"/>
    <b v="1"/>
    <b v="1"/>
    <m/>
    <b v="1"/>
    <m/>
    <m/>
    <m/>
    <m/>
    <n v="30"/>
    <x v="4"/>
    <m/>
    <x v="0"/>
    <s v="Do not know"/>
    <s v="Some types of medicines are not available in the market Inaccessible due to cost Inaccessible due to transport or other logistical reason"/>
    <b v="1"/>
    <m/>
    <m/>
    <b v="1"/>
    <m/>
    <b v="1"/>
    <m/>
    <m/>
    <m/>
    <m/>
    <m/>
    <x v="0"/>
    <x v="0"/>
    <s v="جلسات عن مرض الكورونا وكيفيه الوقايه منه"/>
    <x v="3"/>
    <s v="بسبب اخذ التدابير الوقائيه"/>
    <x v="2"/>
    <x v="1"/>
    <m/>
    <x v="1"/>
    <x v="2"/>
    <m/>
    <m/>
    <m/>
    <m/>
    <m/>
    <m/>
    <m/>
    <m/>
    <m/>
    <m/>
    <m/>
    <s v="Other"/>
    <m/>
    <m/>
    <m/>
    <m/>
    <b v="1"/>
    <m/>
    <m/>
    <s v="ادويه امراض العين وتحاليل الطبيه"/>
    <x v="0"/>
    <m/>
    <m/>
    <m/>
    <m/>
    <m/>
    <m/>
    <m/>
    <m/>
    <m/>
    <s v="Hospital for normal delivery Hospital for surgery/ C-section"/>
    <m/>
    <m/>
    <m/>
    <m/>
    <m/>
    <b v="1"/>
    <b v="1"/>
    <m/>
    <m/>
    <m/>
    <m/>
    <x v="1"/>
    <m/>
    <m/>
    <m/>
    <m/>
    <m/>
    <m/>
    <m/>
    <m/>
    <m/>
    <m/>
    <m/>
    <x v="4"/>
    <x v="1"/>
    <x v="0"/>
    <m/>
    <s v="Legumes and nuts e.g. hommos, fouls, beans, chick peas, lentils Oil/Fat (oils, fats, butter, ghee etc) Condiments (spices, tea, coffee, sauces etc) or other miscellaneous food"/>
    <m/>
    <b v="1"/>
    <m/>
    <m/>
    <m/>
    <m/>
    <m/>
    <m/>
    <m/>
    <b v="1"/>
    <b v="1"/>
    <x v="4"/>
    <x v="0"/>
    <s v="Cereals or tubers (maize, porridge, rice, pasta, bread, rice, bulger, frikeh, kaak, pasta, indomy (noodles), manakish, thick grain-based porridge, potatoes, etc) Oil/Fat (oils, fats, butter, ghee etc)"/>
    <b v="1"/>
    <m/>
    <m/>
    <m/>
    <m/>
    <m/>
    <m/>
    <m/>
    <m/>
    <b v="1"/>
    <m/>
    <n v="2"/>
    <x v="2"/>
    <x v="3"/>
    <m/>
    <s v="High food prices/no money to buy Market is too far"/>
    <m/>
    <b v="1"/>
    <b v="1"/>
    <m/>
    <m/>
    <m/>
    <m/>
    <m/>
    <x v="0"/>
    <m/>
    <x v="0"/>
    <s v="High food prices/no money to buy Market is too far"/>
    <b v="1"/>
    <b v="1"/>
    <m/>
    <m/>
    <m/>
    <m/>
    <x v="4"/>
    <x v="0"/>
    <x v="1"/>
    <m/>
    <m/>
    <s v="1"/>
    <s v="1"/>
    <x v="0"/>
    <x v="2"/>
    <x v="0"/>
    <x v="1"/>
    <x v="1"/>
    <m/>
    <m/>
    <m/>
    <m/>
    <m/>
    <m/>
    <m/>
    <m/>
    <m/>
    <x v="1"/>
    <x v="0"/>
    <s v="Family conflict"/>
    <m/>
    <m/>
    <m/>
    <m/>
    <m/>
    <m/>
    <b v="1"/>
    <m/>
    <m/>
    <m/>
    <m/>
    <m/>
    <m/>
    <m/>
    <m/>
    <m/>
    <m/>
    <m/>
    <s v="Adult Women Children"/>
    <b v="1"/>
    <m/>
    <b v="1"/>
    <m/>
    <s v="بسبب الوضع المعيشي مما يجعل الوالد اكثر عصبيه ودائما على صراع مع العائله"/>
    <s v="Speaking to a family member Prayer"/>
    <b v="1"/>
    <m/>
    <m/>
    <b v="1"/>
    <m/>
    <m/>
    <m/>
    <m/>
    <m/>
    <m/>
    <m/>
    <s v="Do not know"/>
    <m/>
    <m/>
    <m/>
    <m/>
    <m/>
    <m/>
    <b v="1"/>
    <m/>
    <m/>
    <x v="2"/>
    <m/>
    <s v="Skills building services Extracurricular activities/women &amp; girls centers"/>
    <m/>
    <m/>
    <b v="1"/>
    <b v="1"/>
    <m/>
    <m/>
    <m/>
    <m/>
    <x v="5"/>
    <s v="Skills building services Extracurricular activities/women &amp; girls centers"/>
    <m/>
    <m/>
    <b v="1"/>
    <b v="1"/>
    <m/>
    <m/>
    <m/>
    <m/>
    <s v="due to cultural factors / Father or husband does not allow them"/>
    <x v="2"/>
    <s v="بسبب عدم الأمان وانتشار الخطف"/>
    <s v="Kidnapping Neglect"/>
    <b v="1"/>
    <m/>
    <m/>
    <m/>
    <m/>
    <m/>
    <m/>
    <m/>
    <b v="1"/>
    <m/>
    <m/>
    <m/>
    <m/>
    <m/>
    <m/>
    <m/>
    <m/>
    <m/>
    <m/>
    <s v="Women and Child support centers"/>
    <m/>
    <m/>
    <m/>
    <m/>
    <m/>
    <m/>
    <m/>
    <m/>
    <m/>
    <b v="1"/>
    <m/>
    <m/>
    <m/>
    <m/>
    <s v="Entertainement activities Awareness / educational activities / psychosocial support"/>
    <m/>
    <m/>
    <m/>
    <m/>
    <b v="1"/>
    <b v="1"/>
    <m/>
    <m/>
    <m/>
    <s v="Children separated from their parents Child-headed households"/>
    <b v="1"/>
    <m/>
    <m/>
    <b v="1"/>
    <m/>
    <m/>
    <m/>
    <x v="1"/>
    <x v="0"/>
    <x v="8"/>
    <m/>
    <m/>
    <m/>
    <m/>
    <m/>
    <m/>
    <m/>
    <b v="1"/>
    <m/>
    <m/>
    <x v="1"/>
    <m/>
    <m/>
    <x v="0"/>
    <m/>
    <m/>
    <x v="2"/>
    <m/>
    <s v="uuid:4362b57c-e2f1-49fb-8468-4cea336c1b34"/>
    <n v="73157053"/>
    <s v="4362b57c-e2f1-49fb-8468-4cea336c1b34"/>
    <d v="2021-01-21T13:14:43"/>
    <n v="238"/>
    <m/>
    <n v="-1"/>
    <m/>
    <m/>
    <s v="202101191358"/>
    <n v="6089"/>
    <s v="nsenumerator"/>
    <n v="569832"/>
  </r>
  <r>
    <s v="2021-01-21T13:53:06.963+03:00"/>
    <s v="2021-01-21T14:11:20.827+03:00"/>
    <m/>
    <s v="حميده اليوسف"/>
    <s v="MRFS"/>
    <m/>
    <d v="2021-01-21T00:00:00"/>
    <x v="12"/>
    <x v="2"/>
    <x v="0"/>
    <n v="30"/>
    <x v="1"/>
    <x v="0"/>
    <x v="2"/>
    <x v="0"/>
    <x v="116"/>
    <x v="2"/>
    <x v="2"/>
    <x v="0"/>
    <n v="1"/>
    <n v="0"/>
    <n v="1"/>
    <s v="1"/>
    <n v="0"/>
    <s v="2"/>
    <n v="1"/>
    <n v="3"/>
    <n v="5"/>
    <n v="1"/>
    <n v="0"/>
    <n v="0"/>
    <x v="21"/>
    <x v="4"/>
    <n v="-600"/>
    <s v="سلل غذائيه "/>
    <m/>
    <s v="Hospital Primary health care facility Emergency services-ambulance"/>
    <b v="1"/>
    <b v="1"/>
    <m/>
    <b v="1"/>
    <m/>
    <m/>
    <m/>
    <m/>
    <n v="60"/>
    <x v="0"/>
    <m/>
    <x v="0"/>
    <s v="Do not know"/>
    <s v="Some types of medicines are not available in the market Inaccessible due to cost Inaccessible due to transport or other logistical reason"/>
    <b v="1"/>
    <m/>
    <m/>
    <b v="1"/>
    <m/>
    <b v="1"/>
    <m/>
    <m/>
    <m/>
    <m/>
    <m/>
    <x v="0"/>
    <x v="0"/>
    <s v="جلسات عن مرض الكورونا وامراض القمل والجرب"/>
    <x v="3"/>
    <s v="بسبب اخذ التدابير الوقائيه من الأمراض"/>
    <x v="2"/>
    <x v="1"/>
    <m/>
    <x v="1"/>
    <x v="2"/>
    <m/>
    <m/>
    <m/>
    <m/>
    <m/>
    <m/>
    <m/>
    <m/>
    <m/>
    <m/>
    <m/>
    <s v="Other"/>
    <m/>
    <m/>
    <m/>
    <m/>
    <b v="1"/>
    <m/>
    <m/>
    <s v="بعض التحاليل النمو"/>
    <x v="0"/>
    <m/>
    <m/>
    <m/>
    <m/>
    <m/>
    <m/>
    <m/>
    <m/>
    <m/>
    <s v="Hospital for normal delivery"/>
    <m/>
    <m/>
    <m/>
    <m/>
    <m/>
    <b v="1"/>
    <m/>
    <m/>
    <m/>
    <m/>
    <m/>
    <x v="2"/>
    <s v="Not enough milk"/>
    <m/>
    <m/>
    <m/>
    <b v="1"/>
    <m/>
    <m/>
    <m/>
    <m/>
    <m/>
    <m/>
    <x v="4"/>
    <x v="1"/>
    <x v="0"/>
    <m/>
    <m/>
    <m/>
    <m/>
    <m/>
    <m/>
    <m/>
    <m/>
    <m/>
    <m/>
    <m/>
    <m/>
    <m/>
    <x v="1"/>
    <x v="1"/>
    <s v="Vegetables (including leafy vegetables) Oil/Fat (oils, fats, butter, ghee etc) Condiments (spices, tea, coffee, sauces etc) or other miscellaneous food"/>
    <m/>
    <m/>
    <b v="1"/>
    <m/>
    <m/>
    <m/>
    <m/>
    <m/>
    <m/>
    <b v="1"/>
    <b v="1"/>
    <n v="3"/>
    <x v="2"/>
    <x v="0"/>
    <m/>
    <s v="High food prices/no money to buy Market is too far"/>
    <m/>
    <b v="1"/>
    <b v="1"/>
    <m/>
    <m/>
    <m/>
    <m/>
    <m/>
    <x v="0"/>
    <m/>
    <x v="0"/>
    <s v="High food prices/no money to buy Market is too far"/>
    <b v="1"/>
    <b v="1"/>
    <m/>
    <m/>
    <m/>
    <m/>
    <x v="0"/>
    <x v="2"/>
    <x v="0"/>
    <m/>
    <m/>
    <s v="0"/>
    <s v="0"/>
    <x v="2"/>
    <x v="1"/>
    <x v="1"/>
    <x v="3"/>
    <x v="0"/>
    <m/>
    <m/>
    <m/>
    <m/>
    <m/>
    <m/>
    <m/>
    <m/>
    <m/>
    <x v="2"/>
    <x v="1"/>
    <s v="Sadness Anxiety"/>
    <m/>
    <m/>
    <b v="1"/>
    <m/>
    <m/>
    <b v="1"/>
    <m/>
    <m/>
    <m/>
    <m/>
    <m/>
    <m/>
    <m/>
    <m/>
    <m/>
    <m/>
    <m/>
    <m/>
    <s v="Adult Women"/>
    <b v="1"/>
    <m/>
    <m/>
    <m/>
    <s v="بسبب تحمل مسؤوليه اكبر من طاقتها"/>
    <s v="Speaking to a friend"/>
    <m/>
    <b v="1"/>
    <m/>
    <m/>
    <m/>
    <m/>
    <m/>
    <m/>
    <m/>
    <m/>
    <m/>
    <s v="Do not know"/>
    <m/>
    <m/>
    <m/>
    <m/>
    <m/>
    <m/>
    <b v="1"/>
    <m/>
    <m/>
    <x v="2"/>
    <m/>
    <s v="Health services Skills building services Extracurricular activities/women &amp; girls centers"/>
    <b v="1"/>
    <m/>
    <b v="1"/>
    <b v="1"/>
    <m/>
    <m/>
    <m/>
    <m/>
    <x v="5"/>
    <s v="Health services Skills building services Extracurricular activities/women &amp; girls centers"/>
    <b v="1"/>
    <m/>
    <b v="1"/>
    <b v="1"/>
    <m/>
    <m/>
    <m/>
    <m/>
    <s v="due to cultural factors / Father or husband does not allow them"/>
    <x v="2"/>
    <s v="بسبب عدم توفر الأمان"/>
    <s v="Child labour Neglect Being orphaned or losing care"/>
    <m/>
    <m/>
    <m/>
    <m/>
    <b v="1"/>
    <m/>
    <m/>
    <m/>
    <b v="1"/>
    <m/>
    <b v="1"/>
    <m/>
    <m/>
    <m/>
    <m/>
    <m/>
    <m/>
    <m/>
    <s v="صيانه دراجات ناريه"/>
    <s v="School teachers Relatives"/>
    <m/>
    <m/>
    <m/>
    <b v="1"/>
    <m/>
    <b v="1"/>
    <m/>
    <m/>
    <m/>
    <m/>
    <m/>
    <m/>
    <m/>
    <m/>
    <s v="Awareness / educational activities / psychosocial support Entertainement activities"/>
    <m/>
    <m/>
    <m/>
    <m/>
    <b v="1"/>
    <b v="1"/>
    <m/>
    <m/>
    <m/>
    <s v="Children separated from their parents Child-headed households"/>
    <b v="1"/>
    <m/>
    <m/>
    <b v="1"/>
    <m/>
    <m/>
    <m/>
    <x v="2"/>
    <x v="3"/>
    <x v="1"/>
    <m/>
    <b v="1"/>
    <b v="1"/>
    <m/>
    <m/>
    <m/>
    <m/>
    <m/>
    <m/>
    <m/>
    <x v="1"/>
    <m/>
    <m/>
    <x v="2"/>
    <m/>
    <m/>
    <x v="1"/>
    <s v="بسبب عدم وجود معيل للعيله مما ادى الى ترك الطفل للمدرسه والعمل لكسب المال"/>
    <s v="uuid:ccfa2091-de43-4908-aee4-c92c07cade9a"/>
    <n v="73157054"/>
    <s v="ccfa2091-de43-4908-aee4-c92c07cade9a"/>
    <d v="2021-01-21T13:14:44"/>
    <n v="239"/>
    <m/>
    <n v="-1"/>
    <m/>
    <m/>
    <s v="202101191358"/>
    <n v="1094"/>
    <s v="nsenumerator"/>
    <n v="569832"/>
  </r>
  <r>
    <s v="2021-01-21T14:12:18.351+03:00"/>
    <s v="2021-01-21T14:28:10.378+03:00"/>
    <m/>
    <s v="حميده اليوسف"/>
    <s v="MRFS"/>
    <m/>
    <d v="2021-01-21T00:00:00"/>
    <x v="12"/>
    <x v="2"/>
    <x v="0"/>
    <n v="28"/>
    <x v="1"/>
    <x v="0"/>
    <x v="0"/>
    <x v="0"/>
    <x v="117"/>
    <x v="0"/>
    <x v="0"/>
    <x v="0"/>
    <n v="1"/>
    <n v="1"/>
    <n v="1"/>
    <s v="2"/>
    <n v="2"/>
    <s v="5"/>
    <n v="0"/>
    <n v="5"/>
    <n v="7"/>
    <n v="0"/>
    <n v="0"/>
    <n v="1"/>
    <x v="15"/>
    <x v="34"/>
    <n v="-1250"/>
    <s v="عمل الوالد مع سلل غذائيه"/>
    <m/>
    <s v="Hospital Primary health care facility Emergency services-ambulance"/>
    <b v="1"/>
    <b v="1"/>
    <m/>
    <b v="1"/>
    <m/>
    <m/>
    <m/>
    <m/>
    <n v="30"/>
    <x v="4"/>
    <m/>
    <x v="0"/>
    <s v="عيادات عينيه وعيادات جلديه"/>
    <s v="Some types of medicines are not available in the market Inaccessible due to cost Inaccessible due to transport or other logistical reason"/>
    <b v="1"/>
    <m/>
    <m/>
    <b v="1"/>
    <m/>
    <b v="1"/>
    <m/>
    <m/>
    <m/>
    <m/>
    <m/>
    <x v="0"/>
    <x v="0"/>
    <s v="عن الكورونا والامراض الجلديه مثل الجرب والقمل "/>
    <x v="3"/>
    <s v="لعدم نقل العدوى "/>
    <x v="2"/>
    <x v="1"/>
    <m/>
    <x v="1"/>
    <x v="2"/>
    <m/>
    <m/>
    <m/>
    <m/>
    <m/>
    <m/>
    <m/>
    <m/>
    <m/>
    <m/>
    <m/>
    <s v="Other"/>
    <m/>
    <m/>
    <m/>
    <m/>
    <b v="1"/>
    <m/>
    <m/>
    <s v="تحاليل الطبيه وادويه لامراض العيون"/>
    <x v="0"/>
    <m/>
    <m/>
    <m/>
    <m/>
    <m/>
    <m/>
    <m/>
    <m/>
    <m/>
    <s v="Hospital for normal delivery Hospital for surgery/ C-section"/>
    <m/>
    <m/>
    <m/>
    <m/>
    <m/>
    <b v="1"/>
    <b v="1"/>
    <m/>
    <m/>
    <m/>
    <m/>
    <x v="0"/>
    <m/>
    <m/>
    <m/>
    <m/>
    <m/>
    <m/>
    <m/>
    <m/>
    <m/>
    <m/>
    <m/>
    <x v="4"/>
    <x v="2"/>
    <x v="2"/>
    <m/>
    <s v="Vegetables (including leafy vegetables) Fruit (all types)"/>
    <m/>
    <m/>
    <b v="1"/>
    <b v="1"/>
    <m/>
    <m/>
    <m/>
    <m/>
    <m/>
    <m/>
    <m/>
    <x v="3"/>
    <x v="0"/>
    <s v="Cereals or tubers (maize, porridge, rice, pasta, bread, rice, bulger, frikeh, kaak, pasta, indomy (noodles), manakish, thick grain-based porridge, potatoes, etc) Milk and Milk Products (milk, yoghurt, cheese, etc)"/>
    <b v="1"/>
    <m/>
    <m/>
    <m/>
    <m/>
    <m/>
    <b v="1"/>
    <m/>
    <m/>
    <m/>
    <m/>
    <n v="2"/>
    <x v="2"/>
    <x v="3"/>
    <m/>
    <s v="High food prices/no money to buy Market is too far"/>
    <m/>
    <b v="1"/>
    <b v="1"/>
    <m/>
    <m/>
    <m/>
    <m/>
    <m/>
    <x v="0"/>
    <m/>
    <x v="0"/>
    <s v="High food prices/no money to buy Market is not safe"/>
    <b v="1"/>
    <m/>
    <b v="1"/>
    <m/>
    <m/>
    <m/>
    <x v="0"/>
    <x v="2"/>
    <x v="0"/>
    <m/>
    <m/>
    <s v="1"/>
    <s v="1"/>
    <x v="3"/>
    <x v="1"/>
    <x v="1"/>
    <x v="1"/>
    <x v="1"/>
    <m/>
    <m/>
    <m/>
    <m/>
    <m/>
    <m/>
    <m/>
    <m/>
    <m/>
    <x v="1"/>
    <x v="0"/>
    <s v="Fear"/>
    <b v="1"/>
    <m/>
    <m/>
    <m/>
    <m/>
    <m/>
    <m/>
    <m/>
    <m/>
    <m/>
    <m/>
    <m/>
    <m/>
    <m/>
    <m/>
    <m/>
    <m/>
    <m/>
    <s v="Children"/>
    <m/>
    <m/>
    <b v="1"/>
    <m/>
    <s v="بسبب الوضع الغير أمن"/>
    <s v="Has professional consultation"/>
    <m/>
    <m/>
    <m/>
    <m/>
    <b v="1"/>
    <m/>
    <m/>
    <m/>
    <m/>
    <m/>
    <m/>
    <s v="Do not know"/>
    <m/>
    <m/>
    <m/>
    <m/>
    <m/>
    <m/>
    <b v="1"/>
    <m/>
    <m/>
    <x v="1"/>
    <m/>
    <s v="Skills building services Educational services Extracurricular activities/women &amp; girls centers"/>
    <m/>
    <b v="1"/>
    <b v="1"/>
    <b v="1"/>
    <m/>
    <m/>
    <m/>
    <m/>
    <x v="5"/>
    <s v="Educational services Skills building services Extracurricular activities/women &amp; girls centers"/>
    <m/>
    <b v="1"/>
    <b v="1"/>
    <b v="1"/>
    <m/>
    <m/>
    <m/>
    <m/>
    <s v="due to cultural factors / Father or husband does not allow them"/>
    <x v="2"/>
    <s v="بسبب عدم توفر الأمان والعادات والتقاليد"/>
    <s v="Kidnapping Being orphaned or losing care"/>
    <b v="1"/>
    <m/>
    <m/>
    <m/>
    <m/>
    <m/>
    <m/>
    <m/>
    <m/>
    <m/>
    <b v="1"/>
    <m/>
    <m/>
    <m/>
    <m/>
    <m/>
    <m/>
    <m/>
    <m/>
    <s v="Parents Women and Child support centers"/>
    <m/>
    <m/>
    <m/>
    <m/>
    <b v="1"/>
    <m/>
    <m/>
    <m/>
    <m/>
    <b v="1"/>
    <m/>
    <m/>
    <m/>
    <m/>
    <s v="Awareness / educational activities / psychosocial support Entertainement activities"/>
    <m/>
    <m/>
    <m/>
    <m/>
    <b v="1"/>
    <b v="1"/>
    <m/>
    <m/>
    <m/>
    <s v="Children separated from their parents Child-headed households"/>
    <b v="1"/>
    <m/>
    <m/>
    <b v="1"/>
    <m/>
    <m/>
    <m/>
    <x v="1"/>
    <x v="0"/>
    <x v="29"/>
    <m/>
    <m/>
    <b v="1"/>
    <b v="1"/>
    <m/>
    <m/>
    <m/>
    <m/>
    <m/>
    <m/>
    <x v="1"/>
    <m/>
    <m/>
    <x v="0"/>
    <m/>
    <m/>
    <x v="2"/>
    <m/>
    <s v="uuid:2907f6a7-59e5-4ec4-9c59-fd0b601ceffb"/>
    <n v="73157057"/>
    <s v="2907f6a7-59e5-4ec4-9c59-fd0b601ceffb"/>
    <d v="2021-01-21T13:14:44"/>
    <n v="240"/>
    <m/>
    <n v="-1"/>
    <m/>
    <m/>
    <s v="202101191358"/>
    <n v="952"/>
    <s v="nsenumerator"/>
    <n v="569832"/>
  </r>
  <r>
    <s v="2021-01-21T14:29:00.397+03:00"/>
    <s v="2021-01-21T14:41:59.063+03:00"/>
    <m/>
    <s v="حميده اليوسف"/>
    <s v="MRFS"/>
    <m/>
    <d v="2021-01-21T00:00:00"/>
    <x v="12"/>
    <x v="2"/>
    <x v="0"/>
    <n v="20"/>
    <x v="1"/>
    <x v="0"/>
    <x v="0"/>
    <x v="0"/>
    <x v="55"/>
    <x v="0"/>
    <x v="0"/>
    <x v="1"/>
    <m/>
    <m/>
    <m/>
    <m/>
    <m/>
    <m/>
    <m/>
    <m/>
    <n v="2"/>
    <n v="0"/>
    <m/>
    <n v="1"/>
    <x v="0"/>
    <x v="3"/>
    <n v="-500"/>
    <s v="عمل الزوج"/>
    <m/>
    <s v="Hospital Primary health care facility Emergency services-ambulance"/>
    <b v="1"/>
    <b v="1"/>
    <m/>
    <b v="1"/>
    <m/>
    <m/>
    <m/>
    <m/>
    <n v="999"/>
    <x v="4"/>
    <m/>
    <x v="0"/>
    <s v="Do not know"/>
    <s v="Inaccessible due to cost Inaccessible due to transport or other logistical reason"/>
    <m/>
    <m/>
    <m/>
    <b v="1"/>
    <m/>
    <b v="1"/>
    <m/>
    <m/>
    <m/>
    <m/>
    <m/>
    <x v="0"/>
    <x v="0"/>
    <s v="جلسات عن الكورونا وامراض الجلديه"/>
    <x v="3"/>
    <s v="بسبب منع العدوى بين المرضى"/>
    <x v="2"/>
    <x v="1"/>
    <m/>
    <x v="1"/>
    <x v="2"/>
    <m/>
    <m/>
    <m/>
    <m/>
    <m/>
    <m/>
    <m/>
    <m/>
    <m/>
    <m/>
    <m/>
    <s v="Other"/>
    <m/>
    <m/>
    <m/>
    <m/>
    <b v="1"/>
    <m/>
    <m/>
    <s v="مراهم جلديه وتحاليل طبيه"/>
    <x v="0"/>
    <m/>
    <m/>
    <m/>
    <m/>
    <m/>
    <m/>
    <m/>
    <m/>
    <m/>
    <s v="Hospital for normal delivery Hospital for surgery/ C-section"/>
    <m/>
    <m/>
    <m/>
    <m/>
    <m/>
    <b v="1"/>
    <b v="1"/>
    <m/>
    <m/>
    <m/>
    <m/>
    <x v="1"/>
    <m/>
    <m/>
    <m/>
    <m/>
    <m/>
    <m/>
    <m/>
    <m/>
    <m/>
    <m/>
    <m/>
    <x v="4"/>
    <x v="2"/>
    <x v="1"/>
    <m/>
    <s v="Vegetables (including leafy vegetables) Fruit (all types) Oil/Fat (oils, fats, butter, ghee etc) Condiments (spices, tea, coffee, sauces etc) or other miscellaneous food"/>
    <m/>
    <m/>
    <b v="1"/>
    <b v="1"/>
    <m/>
    <m/>
    <m/>
    <m/>
    <m/>
    <b v="1"/>
    <b v="1"/>
    <x v="0"/>
    <x v="0"/>
    <m/>
    <m/>
    <m/>
    <m/>
    <m/>
    <m/>
    <m/>
    <m/>
    <m/>
    <m/>
    <m/>
    <m/>
    <m/>
    <x v="1"/>
    <x v="3"/>
    <m/>
    <s v="High food prices/no money to buy Market is too far"/>
    <m/>
    <b v="1"/>
    <b v="1"/>
    <m/>
    <m/>
    <m/>
    <m/>
    <m/>
    <x v="0"/>
    <m/>
    <x v="0"/>
    <s v="High food prices/no money to buy Market is too far"/>
    <b v="1"/>
    <b v="1"/>
    <m/>
    <m/>
    <m/>
    <m/>
    <x v="1"/>
    <x v="1"/>
    <x v="1"/>
    <m/>
    <m/>
    <m/>
    <s v="1"/>
    <x v="0"/>
    <x v="2"/>
    <x v="0"/>
    <x v="1"/>
    <x v="1"/>
    <m/>
    <m/>
    <m/>
    <m/>
    <m/>
    <m/>
    <m/>
    <m/>
    <m/>
    <x v="1"/>
    <x v="0"/>
    <s v="Problems sleeping moodwings Inability to carry out work or daily tasks"/>
    <m/>
    <m/>
    <m/>
    <b v="1"/>
    <m/>
    <m/>
    <m/>
    <m/>
    <m/>
    <b v="1"/>
    <m/>
    <b v="1"/>
    <m/>
    <m/>
    <m/>
    <m/>
    <m/>
    <m/>
    <s v="Adult Women"/>
    <b v="1"/>
    <m/>
    <m/>
    <m/>
    <s v="بسبب الحمل والحاله النفسيه"/>
    <s v="Has professional consultation"/>
    <m/>
    <m/>
    <m/>
    <m/>
    <b v="1"/>
    <m/>
    <m/>
    <m/>
    <m/>
    <m/>
    <m/>
    <s v="Lack of awareness of the services"/>
    <m/>
    <m/>
    <m/>
    <m/>
    <b v="1"/>
    <m/>
    <m/>
    <m/>
    <m/>
    <x v="2"/>
    <m/>
    <s v="Skills building services Extracurricular activities/women &amp; girls centers"/>
    <m/>
    <m/>
    <b v="1"/>
    <b v="1"/>
    <m/>
    <m/>
    <m/>
    <m/>
    <x v="5"/>
    <s v="Skills building services Extracurricular activities/women &amp; girls centers"/>
    <m/>
    <m/>
    <b v="1"/>
    <b v="1"/>
    <m/>
    <m/>
    <m/>
    <m/>
    <s v="due to cultural factors / Father or husband does not allow them"/>
    <x v="2"/>
    <s v="بسبب عدم توفر الأمان والطمأنينه"/>
    <s v="Child labour School dropout Kidnapping"/>
    <b v="1"/>
    <m/>
    <m/>
    <b v="1"/>
    <b v="1"/>
    <m/>
    <m/>
    <m/>
    <m/>
    <m/>
    <m/>
    <m/>
    <m/>
    <m/>
    <m/>
    <m/>
    <m/>
    <m/>
    <s v="صيانه دراجات الناريه واعمال الباطون واعمال بالعماره"/>
    <s v="Community/social workers Women and Child support centers"/>
    <m/>
    <m/>
    <m/>
    <m/>
    <m/>
    <m/>
    <m/>
    <b v="1"/>
    <m/>
    <b v="1"/>
    <m/>
    <m/>
    <m/>
    <m/>
    <s v="Hand crafts Awareness / educational activities / psychosocial support Entertainement activities"/>
    <m/>
    <m/>
    <b v="1"/>
    <m/>
    <b v="1"/>
    <b v="1"/>
    <m/>
    <m/>
    <m/>
    <s v="Children separated from their parents"/>
    <b v="1"/>
    <m/>
    <m/>
    <m/>
    <m/>
    <m/>
    <m/>
    <x v="0"/>
    <x v="0"/>
    <x v="0"/>
    <m/>
    <m/>
    <m/>
    <m/>
    <m/>
    <m/>
    <m/>
    <m/>
    <m/>
    <m/>
    <x v="0"/>
    <m/>
    <m/>
    <x v="0"/>
    <m/>
    <m/>
    <x v="0"/>
    <m/>
    <s v="uuid:6a5a4107-4216-4b53-9f37-fdfb62552215"/>
    <n v="73157058"/>
    <s v="6a5a4107-4216-4b53-9f37-fdfb62552215"/>
    <d v="2021-01-21T13:14:45"/>
    <n v="241"/>
    <m/>
    <n v="-1"/>
    <m/>
    <m/>
    <s v="202101191358"/>
    <n v="779"/>
    <s v="nsenumerator"/>
    <n v="569832"/>
  </r>
  <r>
    <s v="2021-01-21T14:42:56.855+03:00"/>
    <s v="2021-01-21T14:57:42.824+03:00"/>
    <m/>
    <s v="حميده اليوسف"/>
    <s v="MRFS"/>
    <m/>
    <d v="2021-01-21T00:00:00"/>
    <x v="12"/>
    <x v="2"/>
    <x v="0"/>
    <n v="36"/>
    <x v="0"/>
    <x v="0"/>
    <x v="0"/>
    <x v="0"/>
    <x v="86"/>
    <x v="3"/>
    <x v="2"/>
    <x v="0"/>
    <n v="0"/>
    <n v="1"/>
    <n v="0"/>
    <s v="1"/>
    <n v="0"/>
    <s v="1"/>
    <n v="0"/>
    <n v="1"/>
    <n v="5"/>
    <n v="2"/>
    <n v="0"/>
    <n v="1"/>
    <x v="13"/>
    <x v="10"/>
    <n v="-1000"/>
    <s v="عمل الأب بمحل سمانه وسلل غذائيه"/>
    <m/>
    <s v="Hospital Primary health care facility Emergency services-ambulance"/>
    <b v="1"/>
    <b v="1"/>
    <m/>
    <b v="1"/>
    <m/>
    <m/>
    <m/>
    <m/>
    <n v="999"/>
    <x v="0"/>
    <m/>
    <x v="0"/>
    <s v="Do not know"/>
    <s v="Most types of medicines are not available in the market Inaccessible due to cost Inaccessible due to transport or other logistical reason"/>
    <m/>
    <b v="1"/>
    <m/>
    <b v="1"/>
    <m/>
    <b v="1"/>
    <m/>
    <m/>
    <m/>
    <m/>
    <m/>
    <x v="0"/>
    <x v="0"/>
    <s v="جلسه عن الأمراض المعديه والكورونا والوقايه منها"/>
    <x v="2"/>
    <m/>
    <x v="2"/>
    <x v="1"/>
    <m/>
    <x v="1"/>
    <x v="2"/>
    <m/>
    <m/>
    <m/>
    <m/>
    <m/>
    <m/>
    <m/>
    <m/>
    <m/>
    <m/>
    <m/>
    <s v="I don't know"/>
    <m/>
    <m/>
    <m/>
    <m/>
    <m/>
    <b v="1"/>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3"/>
    <m/>
    <s v="High food prices/no money to buy Market is too far"/>
    <m/>
    <b v="1"/>
    <b v="1"/>
    <m/>
    <m/>
    <m/>
    <m/>
    <m/>
    <x v="0"/>
    <m/>
    <x v="0"/>
    <s v="High food prices/no money to buy Market is too far"/>
    <b v="1"/>
    <b v="1"/>
    <m/>
    <m/>
    <m/>
    <m/>
    <x v="0"/>
    <x v="2"/>
    <x v="1"/>
    <m/>
    <m/>
    <s v="1"/>
    <s v="2"/>
    <x v="3"/>
    <x v="1"/>
    <x v="1"/>
    <x v="1"/>
    <x v="1"/>
    <m/>
    <m/>
    <m/>
    <m/>
    <m/>
    <m/>
    <m/>
    <m/>
    <m/>
    <x v="1"/>
    <x v="0"/>
    <s v="Fear Sadness Family conflict"/>
    <b v="1"/>
    <m/>
    <b v="1"/>
    <m/>
    <m/>
    <m/>
    <b v="1"/>
    <m/>
    <m/>
    <m/>
    <m/>
    <m/>
    <m/>
    <m/>
    <m/>
    <m/>
    <m/>
    <m/>
    <s v="Adult Women Adult Men"/>
    <b v="1"/>
    <b v="1"/>
    <m/>
    <m/>
    <s v="بسبب الوضع المعيشي السيئ وعدم تلبيه احتياجات المنزل"/>
    <s v="Speaking to a friend Prayer"/>
    <m/>
    <b v="1"/>
    <m/>
    <b v="1"/>
    <m/>
    <m/>
    <m/>
    <m/>
    <m/>
    <m/>
    <m/>
    <s v="Do not know"/>
    <m/>
    <m/>
    <m/>
    <m/>
    <m/>
    <m/>
    <b v="1"/>
    <m/>
    <m/>
    <x v="2"/>
    <m/>
    <s v="Skills building services Extracurricular activities/women &amp; girls centers Educational services"/>
    <m/>
    <b v="1"/>
    <b v="1"/>
    <b v="1"/>
    <m/>
    <m/>
    <m/>
    <m/>
    <x v="7"/>
    <s v="Educational services Skills building services Extracurricular activities/women &amp; girls centers"/>
    <m/>
    <b v="1"/>
    <b v="1"/>
    <b v="1"/>
    <m/>
    <m/>
    <m/>
    <m/>
    <s v="due to transportation issues / far distance of facilities"/>
    <x v="2"/>
    <s v="بسبب الخطف وعدم الأمان في المخيمات"/>
    <s v="Kidnapping Early marriage Neglect Psychological stress"/>
    <b v="1"/>
    <m/>
    <m/>
    <m/>
    <m/>
    <m/>
    <b v="1"/>
    <m/>
    <b v="1"/>
    <m/>
    <m/>
    <m/>
    <m/>
    <b v="1"/>
    <m/>
    <m/>
    <m/>
    <m/>
    <m/>
    <s v="School teachers Women and Child support centers"/>
    <m/>
    <m/>
    <m/>
    <b v="1"/>
    <m/>
    <m/>
    <m/>
    <m/>
    <m/>
    <b v="1"/>
    <m/>
    <m/>
    <m/>
    <m/>
    <s v="Hand crafts Awareness / educational activities / psychosocial support Entertainement activities"/>
    <m/>
    <m/>
    <b v="1"/>
    <m/>
    <b v="1"/>
    <b v="1"/>
    <m/>
    <m/>
    <m/>
    <s v="Children separated from their parents Child-headed households"/>
    <b v="1"/>
    <m/>
    <m/>
    <b v="1"/>
    <m/>
    <m/>
    <m/>
    <x v="1"/>
    <x v="0"/>
    <x v="19"/>
    <b v="1"/>
    <m/>
    <b v="1"/>
    <m/>
    <m/>
    <m/>
    <m/>
    <m/>
    <m/>
    <m/>
    <x v="1"/>
    <m/>
    <m/>
    <x v="0"/>
    <m/>
    <m/>
    <x v="2"/>
    <m/>
    <s v="uuid:2b81f9f1-75d7-457d-9ef5-60e802a31f4a"/>
    <n v="73157061"/>
    <s v="2b81f9f1-75d7-457d-9ef5-60e802a31f4a"/>
    <d v="2021-01-21T13:14:46"/>
    <n v="242"/>
    <m/>
    <n v="-1"/>
    <m/>
    <m/>
    <s v="202101191358"/>
    <n v="886"/>
    <s v="nsenumerator"/>
    <n v="569832"/>
  </r>
  <r>
    <s v="2021-01-21T10:17:42.710+02:00"/>
    <s v="2021-01-21T14:17:57.028+02:00"/>
    <s v="0"/>
    <s v="عزام الرحال"/>
    <s v="MRFS"/>
    <m/>
    <d v="2021-01-21T00:00:00"/>
    <x v="11"/>
    <x v="2"/>
    <x v="0"/>
    <n v="65"/>
    <x v="3"/>
    <x v="1"/>
    <x v="0"/>
    <x v="0"/>
    <x v="118"/>
    <x v="2"/>
    <x v="0"/>
    <x v="1"/>
    <m/>
    <m/>
    <m/>
    <m/>
    <m/>
    <m/>
    <m/>
    <m/>
    <n v="2"/>
    <n v="2"/>
    <m/>
    <n v="0"/>
    <x v="0"/>
    <x v="22"/>
    <n v="-1000"/>
    <m/>
    <s v="من بيع الاغنام ومشتقاتها من البان واجبان"/>
    <s v="No services"/>
    <m/>
    <m/>
    <m/>
    <m/>
    <m/>
    <m/>
    <b v="1"/>
    <m/>
    <m/>
    <x v="1"/>
    <m/>
    <x v="3"/>
    <s v="مستوصف ودكتور"/>
    <s v="Inaccessible due to cost"/>
    <m/>
    <m/>
    <m/>
    <b v="1"/>
    <m/>
    <m/>
    <m/>
    <m/>
    <m/>
    <m/>
    <m/>
    <x v="2"/>
    <x v="1"/>
    <m/>
    <x v="1"/>
    <m/>
    <x v="0"/>
    <x v="0"/>
    <m/>
    <x v="0"/>
    <x v="0"/>
    <m/>
    <m/>
    <m/>
    <m/>
    <m/>
    <m/>
    <m/>
    <m/>
    <m/>
    <m/>
    <m/>
    <s v="Non communicable diseases (NCD) drugs (chronic, cardiac, diabetes, hyper-tension, asthma)"/>
    <b v="1"/>
    <m/>
    <m/>
    <m/>
    <m/>
    <m/>
    <m/>
    <m/>
    <x v="2"/>
    <s v="Financial issues"/>
    <m/>
    <b v="1"/>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m/>
    <s v="0"/>
    <x v="2"/>
    <x v="1"/>
    <x v="1"/>
    <x v="3"/>
    <x v="0"/>
    <m/>
    <m/>
    <m/>
    <m/>
    <m/>
    <m/>
    <m/>
    <m/>
    <m/>
    <x v="3"/>
    <x v="0"/>
    <s v="Econimic Inability to carry out work or daily tasks"/>
    <m/>
    <m/>
    <m/>
    <m/>
    <b v="1"/>
    <m/>
    <m/>
    <m/>
    <m/>
    <m/>
    <m/>
    <b v="1"/>
    <m/>
    <m/>
    <m/>
    <m/>
    <m/>
    <m/>
    <s v="Adult Men"/>
    <m/>
    <b v="1"/>
    <m/>
    <m/>
    <s v="لصعوبة المعيشه والبيئه المحيطه وقلة الاحتياجات الضروريه"/>
    <s v="Prayer"/>
    <m/>
    <m/>
    <m/>
    <b v="1"/>
    <m/>
    <m/>
    <m/>
    <m/>
    <m/>
    <m/>
    <m/>
    <s v="Accessibility Lack of awareness of the services"/>
    <m/>
    <m/>
    <b v="1"/>
    <m/>
    <b v="1"/>
    <m/>
    <m/>
    <m/>
    <m/>
    <x v="1"/>
    <m/>
    <s v="Skills building services Health services"/>
    <b v="1"/>
    <m/>
    <b v="1"/>
    <m/>
    <m/>
    <m/>
    <m/>
    <m/>
    <x v="0"/>
    <s v="Skills building services Extracurricular activities/women &amp; girls centers Health services"/>
    <b v="1"/>
    <m/>
    <b v="1"/>
    <b v="1"/>
    <m/>
    <m/>
    <m/>
    <m/>
    <s v="لقلة الوعي وعدم توافرها في المنطقه"/>
    <x v="1"/>
    <m/>
    <s v="School dropout Neglect Early marriage"/>
    <m/>
    <m/>
    <m/>
    <b v="1"/>
    <m/>
    <m/>
    <b v="1"/>
    <m/>
    <b v="1"/>
    <m/>
    <m/>
    <m/>
    <m/>
    <m/>
    <m/>
    <m/>
    <m/>
    <m/>
    <m/>
    <s v="Siblings Parents Relatives"/>
    <m/>
    <b v="1"/>
    <m/>
    <m/>
    <b v="1"/>
    <b v="1"/>
    <m/>
    <m/>
    <m/>
    <m/>
    <m/>
    <m/>
    <m/>
    <m/>
    <s v="Hand crafts Entertainement activities Awareness / educational activities / psychosocial support"/>
    <m/>
    <m/>
    <b v="1"/>
    <m/>
    <b v="1"/>
    <b v="1"/>
    <m/>
    <m/>
    <m/>
    <s v="I don't know"/>
    <m/>
    <m/>
    <m/>
    <m/>
    <m/>
    <m/>
    <b v="1"/>
    <x v="0"/>
    <x v="0"/>
    <x v="0"/>
    <m/>
    <m/>
    <m/>
    <m/>
    <m/>
    <m/>
    <m/>
    <m/>
    <m/>
    <m/>
    <x v="0"/>
    <m/>
    <m/>
    <x v="0"/>
    <m/>
    <m/>
    <x v="0"/>
    <m/>
    <s v="uuid:fbc5a09b-f490-4af0-a3b6-f4dd376b0e69"/>
    <n v="73157183"/>
    <s v="fbc5a09b-f490-4af0-a3b6-f4dd376b0e69"/>
    <d v="2021-01-21T13:17:10"/>
    <n v="243"/>
    <m/>
    <n v="-1"/>
    <m/>
    <m/>
    <s v="202101191358"/>
    <n v="14415"/>
    <s v="nsenumerator"/>
    <n v="569832"/>
  </r>
  <r>
    <s v="2021-01-21T10:40:21.879+02:00"/>
    <s v="2021-01-21T12:18:05.978+02:00"/>
    <s v="0"/>
    <s v="عزام الرحال"/>
    <s v="MRFS"/>
    <m/>
    <d v="2021-01-21T00:00:00"/>
    <x v="11"/>
    <x v="2"/>
    <x v="0"/>
    <n v="41"/>
    <x v="0"/>
    <x v="1"/>
    <x v="0"/>
    <x v="0"/>
    <x v="118"/>
    <x v="0"/>
    <x v="0"/>
    <x v="0"/>
    <n v="0"/>
    <n v="1"/>
    <n v="2"/>
    <s v="3"/>
    <n v="2"/>
    <s v="5"/>
    <n v="3"/>
    <n v="8"/>
    <n v="10"/>
    <n v="0"/>
    <n v="0"/>
    <n v="0"/>
    <x v="21"/>
    <x v="22"/>
    <n v="-1200"/>
    <m/>
    <s v="من اغنام كانت لديهم سابقا قامو ببيعها من اجل المعيشه"/>
    <s v="No services"/>
    <m/>
    <m/>
    <m/>
    <m/>
    <m/>
    <m/>
    <b v="1"/>
    <m/>
    <m/>
    <x v="1"/>
    <m/>
    <x v="2"/>
    <s v="بحاجه الى خدمات طبيه ولكنها غير موجوده"/>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5"/>
    <x v="0"/>
    <x v="0"/>
    <m/>
    <s v="Legumes and nuts e.g. hommos, fouls, beans, chick peas, lentils Vegetables (including leafy vegetables) Milk and Milk Products (milk, yoghurt, cheese, etc)"/>
    <m/>
    <b v="1"/>
    <b v="1"/>
    <m/>
    <m/>
    <m/>
    <b v="1"/>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2"/>
    <x v="2"/>
    <x v="1"/>
    <m/>
    <m/>
    <s v="1"/>
    <s v="1"/>
    <x v="0"/>
    <x v="2"/>
    <x v="0"/>
    <x v="1"/>
    <x v="1"/>
    <m/>
    <m/>
    <m/>
    <m/>
    <m/>
    <m/>
    <m/>
    <m/>
    <m/>
    <x v="1"/>
    <x v="0"/>
    <s v="Econimic"/>
    <m/>
    <m/>
    <m/>
    <m/>
    <b v="1"/>
    <m/>
    <m/>
    <m/>
    <m/>
    <m/>
    <m/>
    <m/>
    <m/>
    <m/>
    <m/>
    <m/>
    <m/>
    <m/>
    <s v="Adult Men"/>
    <m/>
    <b v="1"/>
    <m/>
    <m/>
    <s v="بسبب الظروف المعيشيه الصعبه وقلت الخدمات والضغوط النفسيه"/>
    <s v="Prayer"/>
    <m/>
    <m/>
    <m/>
    <b v="1"/>
    <m/>
    <m/>
    <m/>
    <m/>
    <m/>
    <m/>
    <m/>
    <s v="Accessibility"/>
    <m/>
    <m/>
    <b v="1"/>
    <m/>
    <m/>
    <m/>
    <m/>
    <m/>
    <m/>
    <x v="1"/>
    <m/>
    <s v="Health services Educational services Skills building services"/>
    <b v="1"/>
    <b v="1"/>
    <b v="1"/>
    <m/>
    <m/>
    <m/>
    <m/>
    <m/>
    <x v="1"/>
    <s v="Skills building services Educational services"/>
    <m/>
    <b v="1"/>
    <b v="1"/>
    <m/>
    <m/>
    <m/>
    <m/>
    <m/>
    <s v="due to transportation issues / far distance of facilities"/>
    <x v="1"/>
    <m/>
    <s v="School dropout Neglect Early marriage"/>
    <m/>
    <m/>
    <m/>
    <b v="1"/>
    <m/>
    <m/>
    <b v="1"/>
    <m/>
    <b v="1"/>
    <m/>
    <m/>
    <m/>
    <m/>
    <m/>
    <m/>
    <m/>
    <m/>
    <m/>
    <m/>
    <s v="Parents Siblings"/>
    <m/>
    <b v="1"/>
    <m/>
    <m/>
    <b v="1"/>
    <m/>
    <m/>
    <m/>
    <m/>
    <m/>
    <m/>
    <m/>
    <m/>
    <m/>
    <s v="Hand crafts Awareness / educational activities / psychosocial support Entertainement activities"/>
    <m/>
    <m/>
    <b v="1"/>
    <m/>
    <b v="1"/>
    <b v="1"/>
    <m/>
    <m/>
    <m/>
    <s v="No, none of these"/>
    <m/>
    <m/>
    <m/>
    <m/>
    <m/>
    <b v="1"/>
    <m/>
    <x v="2"/>
    <x v="5"/>
    <x v="19"/>
    <b v="1"/>
    <m/>
    <b v="1"/>
    <m/>
    <m/>
    <m/>
    <m/>
    <m/>
    <m/>
    <m/>
    <x v="1"/>
    <m/>
    <m/>
    <x v="2"/>
    <m/>
    <m/>
    <x v="2"/>
    <m/>
    <s v="uuid:cc57faab-9dbb-49ba-8d99-c6a551a94ade"/>
    <n v="73157185"/>
    <s v="cc57faab-9dbb-49ba-8d99-c6a551a94ade"/>
    <d v="2021-01-21T13:17:11"/>
    <n v="244"/>
    <m/>
    <n v="-1"/>
    <m/>
    <m/>
    <s v="202101191358"/>
    <n v="5864"/>
    <s v="nsenumerator"/>
    <n v="569832"/>
  </r>
  <r>
    <s v="2021-01-21T11:51:38.109+02:00"/>
    <s v="2021-01-21T12:18:39.809+02:00"/>
    <s v="0"/>
    <s v="عزام الرحال"/>
    <s v="MRFS"/>
    <m/>
    <d v="2021-01-21T00:00:00"/>
    <x v="11"/>
    <x v="2"/>
    <x v="0"/>
    <n v="48"/>
    <x v="0"/>
    <x v="1"/>
    <x v="0"/>
    <x v="0"/>
    <x v="72"/>
    <x v="2"/>
    <x v="0"/>
    <x v="0"/>
    <n v="0"/>
    <n v="1"/>
    <n v="1"/>
    <s v="2"/>
    <n v="4"/>
    <s v="6"/>
    <n v="2"/>
    <n v="8"/>
    <n v="10"/>
    <n v="1"/>
    <n v="0"/>
    <n v="0"/>
    <x v="0"/>
    <x v="22"/>
    <n v="-1000"/>
    <m/>
    <s v="لايوجد مدخول"/>
    <s v="No services"/>
    <m/>
    <m/>
    <m/>
    <m/>
    <m/>
    <m/>
    <b v="1"/>
    <m/>
    <m/>
    <x v="1"/>
    <m/>
    <x v="2"/>
    <s v="مركز طبي"/>
    <s v="Inaccessible due to cost Inaccessible due to transport or other logistical reason"/>
    <m/>
    <m/>
    <m/>
    <b v="1"/>
    <m/>
    <b v="1"/>
    <m/>
    <m/>
    <m/>
    <m/>
    <m/>
    <x v="2"/>
    <x v="1"/>
    <m/>
    <x v="1"/>
    <m/>
    <x v="2"/>
    <x v="1"/>
    <m/>
    <x v="2"/>
    <x v="0"/>
    <m/>
    <m/>
    <m/>
    <m/>
    <m/>
    <m/>
    <m/>
    <m/>
    <m/>
    <m/>
    <m/>
    <s v="Pediatric medicine Non communicable diseases (NCD) drugs (chronic, cardiac, diabetes, hyper-tension, asthma)"/>
    <b v="1"/>
    <b v="1"/>
    <m/>
    <m/>
    <m/>
    <m/>
    <m/>
    <m/>
    <x v="2"/>
    <s v="Financial issues"/>
    <m/>
    <b v="1"/>
    <m/>
    <m/>
    <m/>
    <m/>
    <m/>
    <m/>
    <s v="At home with skilled birth attendant"/>
    <m/>
    <b v="1"/>
    <m/>
    <m/>
    <m/>
    <m/>
    <m/>
    <m/>
    <m/>
    <m/>
    <s v="Access and transportaion challenges"/>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2"/>
    <x v="2"/>
    <x v="1"/>
    <m/>
    <m/>
    <s v="1"/>
    <s v="0"/>
    <x v="0"/>
    <x v="0"/>
    <x v="2"/>
    <x v="2"/>
    <x v="0"/>
    <m/>
    <m/>
    <m/>
    <m/>
    <m/>
    <m/>
    <m/>
    <m/>
    <m/>
    <x v="3"/>
    <x v="0"/>
    <s v="Econimic Anxiety"/>
    <m/>
    <m/>
    <m/>
    <m/>
    <b v="1"/>
    <b v="1"/>
    <m/>
    <m/>
    <m/>
    <m/>
    <m/>
    <m/>
    <m/>
    <m/>
    <m/>
    <m/>
    <m/>
    <m/>
    <s v="Adult Men"/>
    <m/>
    <b v="1"/>
    <m/>
    <m/>
    <s v="لصعوبة المعيشه وقلة اليد العامله"/>
    <s v="Speaking to a family member"/>
    <b v="1"/>
    <m/>
    <m/>
    <m/>
    <m/>
    <m/>
    <m/>
    <m/>
    <m/>
    <m/>
    <m/>
    <s v="Accessibility Availability"/>
    <m/>
    <m/>
    <b v="1"/>
    <b v="1"/>
    <m/>
    <m/>
    <m/>
    <m/>
    <m/>
    <x v="1"/>
    <m/>
    <s v="Skills building services Health services Educational services"/>
    <b v="1"/>
    <b v="1"/>
    <b v="1"/>
    <m/>
    <m/>
    <m/>
    <m/>
    <m/>
    <x v="7"/>
    <s v="Skills building services"/>
    <m/>
    <m/>
    <b v="1"/>
    <m/>
    <m/>
    <m/>
    <m/>
    <m/>
    <s v="due to transportation issues / far distance of facilities"/>
    <x v="1"/>
    <m/>
    <s v="Early marriage Neglect School dropout"/>
    <m/>
    <m/>
    <m/>
    <b v="1"/>
    <m/>
    <m/>
    <b v="1"/>
    <m/>
    <b v="1"/>
    <m/>
    <m/>
    <m/>
    <m/>
    <m/>
    <m/>
    <m/>
    <m/>
    <m/>
    <m/>
    <s v="Community/social workers Women and Child support centers"/>
    <m/>
    <m/>
    <m/>
    <m/>
    <m/>
    <m/>
    <m/>
    <b v="1"/>
    <m/>
    <b v="1"/>
    <m/>
    <m/>
    <m/>
    <m/>
    <s v="Hand crafts Awareness / educational activities / psychosocial support Entertainement activities"/>
    <m/>
    <m/>
    <b v="1"/>
    <m/>
    <b v="1"/>
    <b v="1"/>
    <m/>
    <m/>
    <m/>
    <s v="No, none of these"/>
    <m/>
    <m/>
    <m/>
    <m/>
    <m/>
    <b v="1"/>
    <m/>
    <x v="2"/>
    <x v="5"/>
    <x v="19"/>
    <b v="1"/>
    <m/>
    <b v="1"/>
    <m/>
    <m/>
    <m/>
    <m/>
    <m/>
    <m/>
    <m/>
    <x v="1"/>
    <m/>
    <m/>
    <x v="2"/>
    <m/>
    <m/>
    <x v="2"/>
    <m/>
    <s v="uuid:71e12b28-0b1f-4510-a065-8a6d64167340"/>
    <n v="73157187"/>
    <s v="71e12b28-0b1f-4510-a065-8a6d64167340"/>
    <d v="2021-01-21T13:17:12"/>
    <n v="245"/>
    <m/>
    <n v="-1"/>
    <m/>
    <m/>
    <s v="202101191358"/>
    <n v="1621"/>
    <s v="nsenumerator"/>
    <n v="569832"/>
  </r>
  <r>
    <s v="2021-01-21T13:53:53.925+02:00"/>
    <s v="2021-01-21T14:17:14.230+02:00"/>
    <m/>
    <s v="عزام الرحال"/>
    <s v="MRFS"/>
    <m/>
    <d v="2021-01-21T00:00:00"/>
    <x v="11"/>
    <x v="2"/>
    <x v="0"/>
    <n v="43"/>
    <x v="0"/>
    <x v="1"/>
    <x v="0"/>
    <x v="1"/>
    <x v="1"/>
    <x v="2"/>
    <x v="0"/>
    <x v="0"/>
    <n v="0"/>
    <n v="1"/>
    <n v="2"/>
    <s v="3"/>
    <n v="3"/>
    <s v="6"/>
    <n v="3"/>
    <n v="9"/>
    <n v="11"/>
    <n v="0"/>
    <n v="0"/>
    <n v="0"/>
    <x v="13"/>
    <x v="10"/>
    <n v="-1000"/>
    <s v="اعمال حره"/>
    <m/>
    <s v="Hospital Emergency services-ambulance Primary health care facility Specialist services"/>
    <b v="1"/>
    <b v="1"/>
    <b v="1"/>
    <b v="1"/>
    <m/>
    <m/>
    <m/>
    <m/>
    <n v="30"/>
    <x v="5"/>
    <m/>
    <x v="0"/>
    <s v="Everything is available"/>
    <s v="Inaccessible due to cost"/>
    <m/>
    <m/>
    <m/>
    <b v="1"/>
    <m/>
    <m/>
    <m/>
    <m/>
    <m/>
    <m/>
    <m/>
    <x v="3"/>
    <x v="1"/>
    <m/>
    <x v="1"/>
    <m/>
    <x v="0"/>
    <x v="0"/>
    <m/>
    <x v="0"/>
    <x v="0"/>
    <m/>
    <m/>
    <m/>
    <m/>
    <m/>
    <m/>
    <m/>
    <m/>
    <m/>
    <m/>
    <m/>
    <s v="Antibiotic"/>
    <m/>
    <m/>
    <m/>
    <b v="1"/>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
    <b v="1"/>
    <b v="1"/>
    <b v="1"/>
    <m/>
    <m/>
    <m/>
    <m/>
    <m/>
    <m/>
    <m/>
    <b v="1"/>
    <n v="4"/>
    <x v="0"/>
    <x v="3"/>
    <m/>
    <s v="High food prices/no money to buy"/>
    <m/>
    <b v="1"/>
    <m/>
    <m/>
    <m/>
    <m/>
    <m/>
    <m/>
    <x v="0"/>
    <m/>
    <x v="2"/>
    <m/>
    <m/>
    <m/>
    <m/>
    <m/>
    <m/>
    <m/>
    <x v="0"/>
    <x v="2"/>
    <x v="1"/>
    <m/>
    <m/>
    <s v="1"/>
    <s v="0"/>
    <x v="0"/>
    <x v="2"/>
    <x v="0"/>
    <x v="1"/>
    <x v="1"/>
    <m/>
    <m/>
    <m/>
    <m/>
    <m/>
    <m/>
    <m/>
    <m/>
    <m/>
    <x v="1"/>
    <x v="0"/>
    <s v="Econimic"/>
    <m/>
    <m/>
    <m/>
    <m/>
    <b v="1"/>
    <m/>
    <m/>
    <m/>
    <m/>
    <m/>
    <m/>
    <m/>
    <m/>
    <m/>
    <m/>
    <m/>
    <m/>
    <m/>
    <s v="Adult Men"/>
    <m/>
    <b v="1"/>
    <m/>
    <m/>
    <s v="بسبب غلاء الاسعار وصعوبة المعيشه "/>
    <s v="Speaking to a family member"/>
    <b v="1"/>
    <m/>
    <m/>
    <m/>
    <m/>
    <m/>
    <m/>
    <m/>
    <m/>
    <m/>
    <m/>
    <s v="Accessibility Availability"/>
    <m/>
    <m/>
    <b v="1"/>
    <b v="1"/>
    <m/>
    <m/>
    <m/>
    <m/>
    <m/>
    <x v="1"/>
    <m/>
    <s v="Do not know"/>
    <m/>
    <m/>
    <m/>
    <m/>
    <m/>
    <m/>
    <b v="1"/>
    <m/>
    <x v="0"/>
    <s v="All services are accessible"/>
    <m/>
    <m/>
    <m/>
    <m/>
    <m/>
    <b v="1"/>
    <m/>
    <m/>
    <m/>
    <x v="1"/>
    <m/>
    <s v="No dangers"/>
    <m/>
    <m/>
    <m/>
    <m/>
    <m/>
    <m/>
    <m/>
    <m/>
    <m/>
    <m/>
    <m/>
    <m/>
    <m/>
    <m/>
    <m/>
    <b v="1"/>
    <m/>
    <m/>
    <m/>
    <s v="Community/social workers Women and Child support centers"/>
    <m/>
    <m/>
    <m/>
    <m/>
    <m/>
    <m/>
    <m/>
    <b v="1"/>
    <m/>
    <b v="1"/>
    <m/>
    <m/>
    <m/>
    <m/>
    <s v="Awareness / educational activities / psychosocial support Entertainement activities Painting / re-creational activity"/>
    <m/>
    <m/>
    <m/>
    <b v="1"/>
    <b v="1"/>
    <b v="1"/>
    <m/>
    <m/>
    <m/>
    <s v="No, none of these"/>
    <m/>
    <m/>
    <m/>
    <m/>
    <m/>
    <b v="1"/>
    <m/>
    <x v="1"/>
    <x v="0"/>
    <x v="11"/>
    <m/>
    <m/>
    <m/>
    <m/>
    <m/>
    <m/>
    <m/>
    <m/>
    <b v="1"/>
    <m/>
    <x v="1"/>
    <m/>
    <m/>
    <x v="2"/>
    <m/>
    <m/>
    <x v="2"/>
    <m/>
    <s v="uuid:22af5a71-16c1-46b3-96c3-053afe1a9526"/>
    <n v="73157188"/>
    <s v="22af5a71-16c1-46b3-96c3-053afe1a9526"/>
    <d v="2021-01-21T13:17:13"/>
    <n v="246"/>
    <m/>
    <n v="-1"/>
    <m/>
    <m/>
    <s v="202101191358"/>
    <n v="1401"/>
    <s v="nsenumerator"/>
    <n v="569832"/>
  </r>
  <r>
    <s v="2021-01-21T11:53:45.182+03:00"/>
    <s v="2021-01-21T12:20:56.689+03:00"/>
    <m/>
    <s v="نوره ضبع"/>
    <s v="MRFS"/>
    <m/>
    <d v="2021-01-21T00:00:00"/>
    <x v="8"/>
    <x v="2"/>
    <x v="0"/>
    <n v="50"/>
    <x v="0"/>
    <x v="0"/>
    <x v="0"/>
    <x v="0"/>
    <x v="119"/>
    <x v="2"/>
    <x v="0"/>
    <x v="0"/>
    <n v="0"/>
    <n v="0"/>
    <n v="2"/>
    <s v="2"/>
    <n v="4"/>
    <s v="6"/>
    <n v="0"/>
    <n v="6"/>
    <n v="13"/>
    <n v="0"/>
    <n v="0"/>
    <n v="0"/>
    <x v="1"/>
    <x v="6"/>
    <n v="0"/>
    <s v="السلة الغذائية"/>
    <m/>
    <s v="Other"/>
    <m/>
    <m/>
    <m/>
    <m/>
    <b v="1"/>
    <m/>
    <m/>
    <s v="نقطة طبية"/>
    <n v="30"/>
    <x v="4"/>
    <m/>
    <x v="0"/>
    <s v="مستوصف"/>
    <s v="Inaccessible due to cost"/>
    <m/>
    <m/>
    <m/>
    <b v="1"/>
    <m/>
    <m/>
    <m/>
    <m/>
    <m/>
    <m/>
    <m/>
    <x v="0"/>
    <x v="0"/>
    <s v="غير منتظم"/>
    <x v="3"/>
    <s v="عن طريق الوتس اب "/>
    <x v="0"/>
    <x v="0"/>
    <m/>
    <x v="0"/>
    <x v="0"/>
    <m/>
    <m/>
    <m/>
    <m/>
    <m/>
    <m/>
    <m/>
    <m/>
    <m/>
    <m/>
    <m/>
    <s v="Pediatric medicine"/>
    <m/>
    <b v="1"/>
    <m/>
    <m/>
    <m/>
    <m/>
    <m/>
    <m/>
    <x v="0"/>
    <m/>
    <m/>
    <m/>
    <m/>
    <m/>
    <m/>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0"/>
    <x v="2"/>
    <x v="1"/>
    <m/>
    <m/>
    <s v="0"/>
    <s v="0"/>
    <x v="0"/>
    <x v="2"/>
    <x v="0"/>
    <x v="1"/>
    <x v="1"/>
    <m/>
    <m/>
    <m/>
    <m/>
    <m/>
    <m/>
    <m/>
    <m/>
    <m/>
    <x v="1"/>
    <x v="0"/>
    <s v="No problems"/>
    <m/>
    <m/>
    <m/>
    <m/>
    <m/>
    <m/>
    <m/>
    <m/>
    <m/>
    <m/>
    <m/>
    <m/>
    <m/>
    <m/>
    <m/>
    <b v="1"/>
    <m/>
    <m/>
    <m/>
    <m/>
    <m/>
    <m/>
    <m/>
    <m/>
    <m/>
    <m/>
    <m/>
    <m/>
    <m/>
    <m/>
    <m/>
    <m/>
    <m/>
    <m/>
    <m/>
    <m/>
    <s v="Lack of awareness of the services"/>
    <m/>
    <m/>
    <m/>
    <m/>
    <b v="1"/>
    <m/>
    <m/>
    <m/>
    <m/>
    <x v="1"/>
    <m/>
    <s v="Educational services Health services"/>
    <b v="1"/>
    <b v="1"/>
    <m/>
    <m/>
    <m/>
    <m/>
    <m/>
    <m/>
    <x v="7"/>
    <s v="Educational services"/>
    <m/>
    <b v="1"/>
    <m/>
    <m/>
    <m/>
    <m/>
    <m/>
    <m/>
    <s v="due to transportation issues / far distance of facilities"/>
    <x v="2"/>
    <s v="بسبب البعد المكاني"/>
    <s v="School dropout"/>
    <m/>
    <m/>
    <m/>
    <b v="1"/>
    <m/>
    <m/>
    <m/>
    <m/>
    <m/>
    <m/>
    <m/>
    <m/>
    <m/>
    <m/>
    <m/>
    <m/>
    <m/>
    <m/>
    <m/>
    <s v="Relatives"/>
    <m/>
    <m/>
    <m/>
    <m/>
    <m/>
    <b v="1"/>
    <m/>
    <m/>
    <m/>
    <m/>
    <m/>
    <m/>
    <m/>
    <m/>
    <s v="Awareness / educational activities / psychosocial support Sport activity"/>
    <b v="1"/>
    <m/>
    <m/>
    <m/>
    <b v="1"/>
    <m/>
    <m/>
    <m/>
    <m/>
    <s v="Orphans living in the community"/>
    <m/>
    <m/>
    <b v="1"/>
    <m/>
    <m/>
    <m/>
    <m/>
    <x v="1"/>
    <x v="0"/>
    <x v="5"/>
    <m/>
    <m/>
    <b v="1"/>
    <m/>
    <m/>
    <m/>
    <m/>
    <m/>
    <m/>
    <m/>
    <x v="1"/>
    <m/>
    <m/>
    <x v="0"/>
    <m/>
    <m/>
    <x v="2"/>
    <m/>
    <s v="uuid:14064551-2485-4080-92f9-06496b3760b2"/>
    <n v="73157230"/>
    <s v="14064551-2485-4080-92f9-06496b3760b2"/>
    <d v="2021-01-21T13:18:36"/>
    <n v="247"/>
    <m/>
    <n v="-1"/>
    <m/>
    <m/>
    <s v="202101191358"/>
    <n v="1631"/>
    <s v="nsenumerator"/>
    <n v="569832"/>
  </r>
  <r>
    <s v="2021-01-21T12:25:20.012+03:00"/>
    <s v="2021-01-21T12:51:14.242+03:00"/>
    <m/>
    <s v="نوره ضبع"/>
    <s v="MRFS"/>
    <m/>
    <d v="2021-01-21T00:00:00"/>
    <x v="8"/>
    <x v="2"/>
    <x v="0"/>
    <n v="33"/>
    <x v="0"/>
    <x v="0"/>
    <x v="0"/>
    <x v="0"/>
    <x v="120"/>
    <x v="0"/>
    <x v="0"/>
    <x v="0"/>
    <n v="1"/>
    <n v="1"/>
    <n v="1"/>
    <s v="2"/>
    <n v="0"/>
    <s v="3"/>
    <n v="0"/>
    <n v="3"/>
    <n v="4"/>
    <n v="0"/>
    <n v="0"/>
    <n v="0"/>
    <x v="2"/>
    <x v="21"/>
    <n v="-400"/>
    <s v="المعونة الشهرية - عمل الزوج ان امكن"/>
    <m/>
    <s v="No services"/>
    <m/>
    <m/>
    <m/>
    <m/>
    <m/>
    <m/>
    <b v="1"/>
    <m/>
    <m/>
    <x v="1"/>
    <m/>
    <x v="2"/>
    <s v="مستوصف"/>
    <s v="Inaccessible due to cost"/>
    <m/>
    <m/>
    <m/>
    <b v="1"/>
    <m/>
    <m/>
    <m/>
    <m/>
    <m/>
    <m/>
    <m/>
    <x v="0"/>
    <x v="0"/>
    <s v="نعم زيادة الوعي"/>
    <x v="3"/>
    <s v="الوتس اب "/>
    <x v="2"/>
    <x v="1"/>
    <m/>
    <x v="1"/>
    <x v="2"/>
    <m/>
    <m/>
    <m/>
    <m/>
    <m/>
    <m/>
    <m/>
    <m/>
    <m/>
    <m/>
    <m/>
    <s v="Non communicable diseases (NCD) drugs (chronic, cardiac, diabetes, hyper-tension, asthma) Reproductive health medicines"/>
    <b v="1"/>
    <m/>
    <b v="1"/>
    <m/>
    <m/>
    <m/>
    <m/>
    <m/>
    <x v="2"/>
    <s v="Transportation issues"/>
    <m/>
    <m/>
    <m/>
    <b v="1"/>
    <m/>
    <m/>
    <m/>
    <m/>
    <s v="Public primary health care facility"/>
    <m/>
    <m/>
    <m/>
    <b v="1"/>
    <m/>
    <m/>
    <m/>
    <m/>
    <m/>
    <m/>
    <m/>
    <x v="2"/>
    <s v="New pregnancy"/>
    <m/>
    <m/>
    <m/>
    <m/>
    <m/>
    <m/>
    <b v="1"/>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2"/>
    <s v="لينمو بشكل جيد"/>
    <s v="High food prices/no money to buy"/>
    <m/>
    <b v="1"/>
    <m/>
    <m/>
    <m/>
    <m/>
    <m/>
    <m/>
    <x v="0"/>
    <m/>
    <x v="0"/>
    <s v="High food prices/no money to buy"/>
    <b v="1"/>
    <m/>
    <m/>
    <m/>
    <m/>
    <m/>
    <x v="0"/>
    <x v="0"/>
    <x v="0"/>
    <m/>
    <m/>
    <s v="1"/>
    <s v="1"/>
    <x v="0"/>
    <x v="2"/>
    <x v="0"/>
    <x v="1"/>
    <x v="1"/>
    <m/>
    <m/>
    <m/>
    <m/>
    <m/>
    <m/>
    <m/>
    <m/>
    <m/>
    <x v="1"/>
    <x v="0"/>
    <s v="Problems sleeping Fear"/>
    <b v="1"/>
    <m/>
    <m/>
    <m/>
    <m/>
    <m/>
    <m/>
    <m/>
    <m/>
    <b v="1"/>
    <m/>
    <m/>
    <m/>
    <m/>
    <m/>
    <m/>
    <m/>
    <m/>
    <s v="Children"/>
    <m/>
    <m/>
    <b v="1"/>
    <m/>
    <s v="لانهم الاضعف"/>
    <s v="Has professional consultation"/>
    <m/>
    <m/>
    <m/>
    <m/>
    <b v="1"/>
    <m/>
    <m/>
    <m/>
    <m/>
    <m/>
    <m/>
    <s v="Stigma"/>
    <b v="1"/>
    <m/>
    <m/>
    <m/>
    <m/>
    <m/>
    <m/>
    <m/>
    <m/>
    <x v="1"/>
    <m/>
    <s v="Educational services"/>
    <m/>
    <b v="1"/>
    <m/>
    <m/>
    <m/>
    <m/>
    <m/>
    <m/>
    <x v="7"/>
    <s v="Educational services Health services"/>
    <b v="1"/>
    <b v="1"/>
    <m/>
    <m/>
    <m/>
    <m/>
    <m/>
    <m/>
    <s v="due to transportation issues / far distance of facilities"/>
    <x v="1"/>
    <m/>
    <s v="Kidnapping School dropout Being orphaned or losing care"/>
    <b v="1"/>
    <m/>
    <m/>
    <b v="1"/>
    <m/>
    <m/>
    <m/>
    <m/>
    <m/>
    <m/>
    <b v="1"/>
    <m/>
    <m/>
    <m/>
    <m/>
    <m/>
    <m/>
    <m/>
    <m/>
    <s v="Relatives"/>
    <m/>
    <m/>
    <m/>
    <m/>
    <m/>
    <b v="1"/>
    <m/>
    <m/>
    <m/>
    <m/>
    <m/>
    <m/>
    <m/>
    <m/>
    <s v="Quraan Painting / re-creational activity Awareness / educational activities / psychosocial support"/>
    <m/>
    <b v="1"/>
    <m/>
    <b v="1"/>
    <b v="1"/>
    <m/>
    <m/>
    <m/>
    <m/>
    <s v="Orphans living in the community"/>
    <m/>
    <m/>
    <b v="1"/>
    <m/>
    <m/>
    <m/>
    <m/>
    <x v="1"/>
    <x v="0"/>
    <x v="5"/>
    <m/>
    <m/>
    <b v="1"/>
    <m/>
    <m/>
    <m/>
    <m/>
    <m/>
    <m/>
    <m/>
    <x v="1"/>
    <m/>
    <m/>
    <x v="0"/>
    <m/>
    <m/>
    <x v="2"/>
    <m/>
    <s v="uuid:8ea57931-55fc-4dbe-88aa-ad61093d231b"/>
    <n v="73157231"/>
    <s v="8ea57931-55fc-4dbe-88aa-ad61093d231b"/>
    <d v="2021-01-21T13:18:37"/>
    <n v="248"/>
    <m/>
    <n v="-1"/>
    <m/>
    <m/>
    <s v="202101191358"/>
    <n v="1554"/>
    <s v="nsenumerator"/>
    <n v="569832"/>
  </r>
  <r>
    <s v="2021-01-21T12:52:45.709+03:00"/>
    <s v="2021-01-21T13:13:25.959+03:00"/>
    <m/>
    <s v="نوره ضبع"/>
    <s v="MRFS"/>
    <m/>
    <d v="2021-01-21T00:00:00"/>
    <x v="8"/>
    <x v="2"/>
    <x v="0"/>
    <n v="24"/>
    <x v="1"/>
    <x v="0"/>
    <x v="0"/>
    <x v="0"/>
    <x v="121"/>
    <x v="2"/>
    <x v="0"/>
    <x v="0"/>
    <n v="0"/>
    <n v="0"/>
    <n v="2"/>
    <s v="2"/>
    <n v="1"/>
    <s v="3"/>
    <n v="0"/>
    <n v="3"/>
    <n v="5"/>
    <n v="0"/>
    <n v="0"/>
    <n v="1"/>
    <x v="3"/>
    <x v="21"/>
    <n v="-600"/>
    <s v="عمل الزوج"/>
    <m/>
    <s v="Primary health care facility"/>
    <m/>
    <b v="1"/>
    <m/>
    <m/>
    <m/>
    <m/>
    <m/>
    <m/>
    <n v="30"/>
    <x v="4"/>
    <m/>
    <x v="2"/>
    <s v="مستوصف"/>
    <s v="Inaccessible due to security risks"/>
    <m/>
    <m/>
    <m/>
    <m/>
    <b v="1"/>
    <m/>
    <m/>
    <m/>
    <m/>
    <m/>
    <m/>
    <x v="0"/>
    <x v="0"/>
    <s v="زيادة الوعي"/>
    <x v="0"/>
    <m/>
    <x v="0"/>
    <x v="0"/>
    <m/>
    <x v="0"/>
    <x v="0"/>
    <m/>
    <m/>
    <m/>
    <m/>
    <m/>
    <m/>
    <m/>
    <m/>
    <m/>
    <m/>
    <m/>
    <s v="Pediatric medicine"/>
    <m/>
    <b v="1"/>
    <m/>
    <m/>
    <m/>
    <m/>
    <m/>
    <m/>
    <x v="3"/>
    <m/>
    <m/>
    <m/>
    <m/>
    <m/>
    <m/>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0"/>
    <s v="0"/>
    <x v="0"/>
    <x v="2"/>
    <x v="0"/>
    <x v="1"/>
    <x v="1"/>
    <m/>
    <m/>
    <m/>
    <m/>
    <m/>
    <m/>
    <m/>
    <m/>
    <m/>
    <x v="1"/>
    <x v="0"/>
    <s v="Fear Anger Sadness"/>
    <b v="1"/>
    <b v="1"/>
    <b v="1"/>
    <m/>
    <m/>
    <m/>
    <m/>
    <m/>
    <m/>
    <m/>
    <m/>
    <m/>
    <m/>
    <m/>
    <m/>
    <m/>
    <m/>
    <m/>
    <s v="Adult Men"/>
    <m/>
    <b v="1"/>
    <m/>
    <m/>
    <s v="هو الكسؤول عن تلبية احتياج العائلة"/>
    <s v="Prayer"/>
    <m/>
    <m/>
    <m/>
    <b v="1"/>
    <m/>
    <m/>
    <m/>
    <m/>
    <m/>
    <m/>
    <m/>
    <s v="Stigma"/>
    <b v="1"/>
    <m/>
    <m/>
    <m/>
    <m/>
    <m/>
    <m/>
    <m/>
    <m/>
    <x v="1"/>
    <m/>
    <s v="Educational services"/>
    <m/>
    <b v="1"/>
    <m/>
    <m/>
    <m/>
    <m/>
    <m/>
    <m/>
    <x v="7"/>
    <s v="Educational services"/>
    <m/>
    <b v="1"/>
    <m/>
    <m/>
    <m/>
    <m/>
    <m/>
    <m/>
    <s v="due to transportation issues / far distance of facilities"/>
    <x v="2"/>
    <s v="بسبب الوضع الامني"/>
    <s v="Kidnapping"/>
    <b v="1"/>
    <m/>
    <m/>
    <m/>
    <m/>
    <m/>
    <m/>
    <m/>
    <m/>
    <m/>
    <m/>
    <m/>
    <m/>
    <m/>
    <m/>
    <m/>
    <m/>
    <m/>
    <m/>
    <s v="Relatives"/>
    <m/>
    <m/>
    <m/>
    <m/>
    <m/>
    <b v="1"/>
    <m/>
    <m/>
    <m/>
    <m/>
    <m/>
    <m/>
    <m/>
    <m/>
    <s v="Quraan Awareness / educational activities / psychosocial support"/>
    <m/>
    <b v="1"/>
    <m/>
    <m/>
    <b v="1"/>
    <m/>
    <m/>
    <m/>
    <m/>
    <s v="Orphans living in the community"/>
    <m/>
    <m/>
    <b v="1"/>
    <m/>
    <m/>
    <m/>
    <m/>
    <x v="1"/>
    <x v="0"/>
    <x v="7"/>
    <m/>
    <b v="1"/>
    <b v="1"/>
    <m/>
    <m/>
    <m/>
    <m/>
    <m/>
    <m/>
    <m/>
    <x v="1"/>
    <m/>
    <m/>
    <x v="0"/>
    <m/>
    <m/>
    <x v="2"/>
    <m/>
    <s v="uuid:c98d6117-63ac-49e1-b621-026906cccf92"/>
    <n v="73157233"/>
    <s v="c98d6117-63ac-49e1-b621-026906cccf92"/>
    <d v="2021-01-21T13:18:38"/>
    <n v="249"/>
    <m/>
    <n v="-1"/>
    <m/>
    <m/>
    <s v="202101191358"/>
    <n v="1240"/>
    <s v="nsenumerator"/>
    <n v="569832"/>
  </r>
  <r>
    <s v="2021-01-21T13:42:19.451+03:00"/>
    <s v="2021-01-21T14:03:56.368+03:00"/>
    <m/>
    <s v="نوره ضبع"/>
    <s v="MRFS"/>
    <m/>
    <d v="2021-01-21T00:00:00"/>
    <x v="8"/>
    <x v="2"/>
    <x v="0"/>
    <n v="40"/>
    <x v="0"/>
    <x v="0"/>
    <x v="0"/>
    <x v="0"/>
    <x v="122"/>
    <x v="2"/>
    <x v="0"/>
    <x v="0"/>
    <n v="0"/>
    <n v="0"/>
    <n v="2"/>
    <s v="2"/>
    <n v="2"/>
    <s v="4"/>
    <n v="3"/>
    <n v="7"/>
    <n v="10"/>
    <n v="0"/>
    <n v="0"/>
    <n v="0"/>
    <x v="0"/>
    <x v="5"/>
    <n v="-800"/>
    <s v="عمل الزوج"/>
    <m/>
    <s v="Primary health care facility"/>
    <m/>
    <b v="1"/>
    <m/>
    <m/>
    <m/>
    <m/>
    <m/>
    <m/>
    <n v="30"/>
    <x v="4"/>
    <m/>
    <x v="2"/>
    <s v="مستوصف - نقطة طبية"/>
    <s v="Inaccessible due to cost"/>
    <m/>
    <m/>
    <m/>
    <b v="1"/>
    <m/>
    <m/>
    <m/>
    <m/>
    <m/>
    <m/>
    <m/>
    <x v="0"/>
    <x v="0"/>
    <s v="زيادة الوعي وتعليمات"/>
    <x v="0"/>
    <m/>
    <x v="2"/>
    <x v="1"/>
    <m/>
    <x v="1"/>
    <x v="2"/>
    <m/>
    <m/>
    <m/>
    <m/>
    <m/>
    <m/>
    <m/>
    <m/>
    <m/>
    <m/>
    <m/>
    <s v="Pediatric medicine Antibiotic"/>
    <m/>
    <b v="1"/>
    <m/>
    <b v="1"/>
    <m/>
    <m/>
    <m/>
    <m/>
    <x v="0"/>
    <m/>
    <m/>
    <m/>
    <m/>
    <m/>
    <m/>
    <m/>
    <m/>
    <m/>
    <s v="Public primary health care facility"/>
    <m/>
    <m/>
    <m/>
    <b v="1"/>
    <m/>
    <m/>
    <m/>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0"/>
    <s v="0"/>
    <x v="0"/>
    <x v="2"/>
    <x v="0"/>
    <x v="1"/>
    <x v="1"/>
    <m/>
    <m/>
    <m/>
    <m/>
    <m/>
    <m/>
    <m/>
    <m/>
    <m/>
    <x v="1"/>
    <x v="0"/>
    <s v="Anger Hopelessness"/>
    <m/>
    <b v="1"/>
    <m/>
    <m/>
    <m/>
    <m/>
    <m/>
    <m/>
    <b v="1"/>
    <m/>
    <m/>
    <m/>
    <m/>
    <m/>
    <m/>
    <m/>
    <m/>
    <m/>
    <s v="Adult Women"/>
    <b v="1"/>
    <m/>
    <m/>
    <m/>
    <s v="الفئة الضعيفة"/>
    <s v="Speaking to a family member"/>
    <b v="1"/>
    <m/>
    <m/>
    <m/>
    <m/>
    <m/>
    <m/>
    <m/>
    <m/>
    <m/>
    <m/>
    <s v="Stigma"/>
    <b v="1"/>
    <m/>
    <m/>
    <m/>
    <m/>
    <m/>
    <m/>
    <m/>
    <m/>
    <x v="1"/>
    <m/>
    <s v="Educational services Health services"/>
    <b v="1"/>
    <b v="1"/>
    <m/>
    <m/>
    <m/>
    <m/>
    <m/>
    <m/>
    <x v="7"/>
    <s v="Educational services"/>
    <m/>
    <b v="1"/>
    <m/>
    <m/>
    <m/>
    <m/>
    <m/>
    <m/>
    <s v="due to lack of security"/>
    <x v="2"/>
    <s v="الوضع الامني"/>
    <s v="Kidnapping School dropout"/>
    <b v="1"/>
    <m/>
    <m/>
    <b v="1"/>
    <m/>
    <m/>
    <m/>
    <m/>
    <m/>
    <m/>
    <m/>
    <m/>
    <m/>
    <m/>
    <m/>
    <m/>
    <m/>
    <m/>
    <m/>
    <s v="Relatives"/>
    <m/>
    <m/>
    <m/>
    <m/>
    <m/>
    <b v="1"/>
    <m/>
    <m/>
    <m/>
    <m/>
    <m/>
    <m/>
    <m/>
    <m/>
    <s v="Quraan Awareness / educational activities / psychosocial support Entertainement activities"/>
    <m/>
    <b v="1"/>
    <m/>
    <m/>
    <b v="1"/>
    <b v="1"/>
    <m/>
    <m/>
    <m/>
    <s v="Orphans living in the community"/>
    <m/>
    <m/>
    <b v="1"/>
    <m/>
    <m/>
    <m/>
    <m/>
    <x v="1"/>
    <x v="0"/>
    <x v="1"/>
    <m/>
    <b v="1"/>
    <b v="1"/>
    <m/>
    <m/>
    <m/>
    <m/>
    <m/>
    <m/>
    <m/>
    <x v="1"/>
    <m/>
    <m/>
    <x v="2"/>
    <m/>
    <m/>
    <x v="2"/>
    <m/>
    <s v="uuid:bab6c696-fa91-4de2-b2fc-f34985943458"/>
    <n v="73157235"/>
    <s v="bab6c696-fa91-4de2-b2fc-f34985943458"/>
    <d v="2021-01-21T13:18:39"/>
    <n v="250"/>
    <m/>
    <n v="-1"/>
    <m/>
    <m/>
    <s v="202101191358"/>
    <n v="1297"/>
    <s v="nsenumerator"/>
    <n v="569832"/>
  </r>
  <r>
    <s v="2021-01-21T10:45:52.929+03:00"/>
    <s v="2021-01-25T18:27:18.277+02:00"/>
    <s v="4.362098935183894"/>
    <s v="افراح الحجازي"/>
    <s v="MRFS"/>
    <m/>
    <d v="2021-01-21T00:00:00"/>
    <x v="13"/>
    <x v="2"/>
    <x v="0"/>
    <n v="20"/>
    <x v="1"/>
    <x v="0"/>
    <x v="0"/>
    <x v="0"/>
    <x v="123"/>
    <x v="0"/>
    <x v="0"/>
    <x v="0"/>
    <n v="1"/>
    <n v="0"/>
    <n v="1"/>
    <s v="1"/>
    <n v="1"/>
    <s v="3"/>
    <n v="0"/>
    <n v="3"/>
    <n v="5"/>
    <n v="1"/>
    <n v="1"/>
    <n v="0"/>
    <x v="2"/>
    <x v="1"/>
    <n v="-350"/>
    <s v="فاعل خير"/>
    <m/>
    <s v="No services"/>
    <m/>
    <m/>
    <m/>
    <m/>
    <m/>
    <m/>
    <b v="1"/>
    <m/>
    <m/>
    <x v="1"/>
    <m/>
    <x v="2"/>
    <s v="Do not know"/>
    <s v="Some types of medicines are not available in the market Inaccessible due to cost"/>
    <b v="1"/>
    <m/>
    <m/>
    <b v="1"/>
    <m/>
    <m/>
    <m/>
    <m/>
    <m/>
    <m/>
    <m/>
    <x v="0"/>
    <x v="0"/>
    <s v="جاء فريق سيما وتحدث عن الكورونة وطرق الوقاية"/>
    <x v="0"/>
    <m/>
    <x v="2"/>
    <x v="1"/>
    <m/>
    <x v="1"/>
    <x v="2"/>
    <m/>
    <m/>
    <m/>
    <m/>
    <m/>
    <m/>
    <m/>
    <m/>
    <m/>
    <m/>
    <m/>
    <s v="Non communicable diseases (NCD) drugs (chronic, cardiac, diabetes, hyper-tension, asthma) Pediatric medicine Other"/>
    <b v="1"/>
    <b v="1"/>
    <m/>
    <m/>
    <b v="1"/>
    <m/>
    <m/>
    <s v="ادوية  نيتروفان"/>
    <x v="0"/>
    <m/>
    <m/>
    <m/>
    <m/>
    <m/>
    <m/>
    <m/>
    <m/>
    <m/>
    <s v="Hospital for surgery/ C-section Hospital for normal delivery"/>
    <m/>
    <m/>
    <m/>
    <m/>
    <m/>
    <b v="1"/>
    <b v="1"/>
    <m/>
    <m/>
    <m/>
    <m/>
    <x v="2"/>
    <s v="Not enough milk"/>
    <m/>
    <m/>
    <m/>
    <b v="1"/>
    <m/>
    <m/>
    <m/>
    <m/>
    <m/>
    <m/>
    <x v="5"/>
    <x v="0"/>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Other Market is too far"/>
    <m/>
    <b v="1"/>
    <b v="1"/>
    <m/>
    <m/>
    <m/>
    <b v="1"/>
    <s v="لا يوجد مال"/>
    <x v="0"/>
    <m/>
    <x v="0"/>
    <s v="High food prices/no money to buy Market is too far"/>
    <b v="1"/>
    <b v="1"/>
    <m/>
    <m/>
    <m/>
    <m/>
    <x v="0"/>
    <x v="2"/>
    <x v="0"/>
    <m/>
    <m/>
    <s v="0"/>
    <s v="1"/>
    <x v="0"/>
    <x v="2"/>
    <x v="0"/>
    <x v="1"/>
    <x v="1"/>
    <m/>
    <m/>
    <m/>
    <m/>
    <m/>
    <m/>
    <m/>
    <m/>
    <m/>
    <x v="1"/>
    <x v="0"/>
    <s v="Sadness"/>
    <m/>
    <m/>
    <b v="1"/>
    <m/>
    <m/>
    <m/>
    <m/>
    <m/>
    <m/>
    <m/>
    <m/>
    <m/>
    <m/>
    <m/>
    <m/>
    <m/>
    <m/>
    <m/>
    <s v="Adult Women Adult Men Children"/>
    <b v="1"/>
    <b v="1"/>
    <b v="1"/>
    <m/>
    <s v="بسبب النزوح"/>
    <s v="Other Prayer Speaking to a family member Speaking to a friend"/>
    <b v="1"/>
    <b v="1"/>
    <m/>
    <b v="1"/>
    <m/>
    <m/>
    <m/>
    <m/>
    <m/>
    <b v="1"/>
    <s v="العمل"/>
    <s v="Stigma Lack of awareness of the services"/>
    <b v="1"/>
    <m/>
    <m/>
    <m/>
    <b v="1"/>
    <m/>
    <m/>
    <m/>
    <m/>
    <x v="1"/>
    <m/>
    <s v="Educational services Skills building services"/>
    <m/>
    <b v="1"/>
    <b v="1"/>
    <m/>
    <m/>
    <m/>
    <m/>
    <m/>
    <x v="0"/>
    <s v="Educational services Health services Skills building services"/>
    <b v="1"/>
    <b v="1"/>
    <b v="1"/>
    <m/>
    <m/>
    <m/>
    <m/>
    <m/>
    <m/>
    <x v="2"/>
    <s v="لا يوجد أمان"/>
    <s v="Child labour"/>
    <m/>
    <m/>
    <m/>
    <m/>
    <b v="1"/>
    <m/>
    <m/>
    <m/>
    <m/>
    <m/>
    <m/>
    <m/>
    <m/>
    <m/>
    <m/>
    <m/>
    <m/>
    <m/>
    <s v="يعملون في قطاف الزيتون"/>
    <s v="Parents Relatives"/>
    <m/>
    <m/>
    <m/>
    <m/>
    <b v="1"/>
    <b v="1"/>
    <m/>
    <m/>
    <m/>
    <m/>
    <m/>
    <m/>
    <m/>
    <m/>
    <s v="Sport activity Quraan Painting / re-creational activity Entertainement activities"/>
    <b v="1"/>
    <b v="1"/>
    <m/>
    <b v="1"/>
    <m/>
    <b v="1"/>
    <m/>
    <m/>
    <m/>
    <s v="No, none of these"/>
    <m/>
    <m/>
    <m/>
    <m/>
    <m/>
    <b v="1"/>
    <m/>
    <x v="1"/>
    <x v="0"/>
    <x v="14"/>
    <m/>
    <m/>
    <m/>
    <m/>
    <m/>
    <b v="1"/>
    <m/>
    <m/>
    <m/>
    <m/>
    <x v="1"/>
    <m/>
    <m/>
    <x v="0"/>
    <m/>
    <m/>
    <x v="2"/>
    <m/>
    <s v="uuid:53967a65-e2d3-4b71-818c-ea54dc903c93"/>
    <n v="73157544"/>
    <s v="53967a65-e2d3-4b71-818c-ea54dc903c93"/>
    <d v="2021-01-21T13:27:34"/>
    <n v="251"/>
    <m/>
    <n v="-1"/>
    <m/>
    <m/>
    <s v="202101191358"/>
    <n v="373286"/>
    <s v="nsenumerator"/>
    <n v="569832"/>
  </r>
  <r>
    <s v="2021-01-21T09:54:47.936+02:00"/>
    <s v="2021-01-21T10:42:32.749+02:00"/>
    <m/>
    <s v="محمد بلال"/>
    <s v="MRFS"/>
    <m/>
    <d v="2021-01-21T00:00:00"/>
    <x v="13"/>
    <x v="2"/>
    <x v="0"/>
    <n v="42"/>
    <x v="0"/>
    <x v="1"/>
    <x v="0"/>
    <x v="0"/>
    <x v="6"/>
    <x v="0"/>
    <x v="2"/>
    <x v="0"/>
    <n v="0"/>
    <n v="1"/>
    <n v="1"/>
    <s v="2"/>
    <n v="1"/>
    <s v="3"/>
    <n v="0"/>
    <n v="3"/>
    <n v="8"/>
    <n v="1"/>
    <n v="0"/>
    <n v="0"/>
    <x v="3"/>
    <x v="21"/>
    <n v="-600"/>
    <s v="المواد الاغاثية"/>
    <m/>
    <s v="Hospital"/>
    <b v="1"/>
    <m/>
    <m/>
    <m/>
    <m/>
    <m/>
    <m/>
    <m/>
    <n v="10"/>
    <x v="0"/>
    <m/>
    <x v="2"/>
    <s v="مشفى توليد / مشفى جراحي / مشفى عيون"/>
    <s v="Inaccessible due to cost Not available in the market at all"/>
    <m/>
    <m/>
    <b v="1"/>
    <b v="1"/>
    <m/>
    <m/>
    <m/>
    <m/>
    <m/>
    <m/>
    <m/>
    <x v="0"/>
    <x v="0"/>
    <s v="التوعية حول مخاطر كورونا واساليب الوقاية"/>
    <x v="0"/>
    <m/>
    <x v="2"/>
    <x v="2"/>
    <s v="Self-treated at home or brought medicine from pharmacy"/>
    <x v="0"/>
    <x v="0"/>
    <m/>
    <m/>
    <m/>
    <m/>
    <m/>
    <m/>
    <m/>
    <m/>
    <m/>
    <m/>
    <m/>
    <s v="Reproductive health medicines Pediatric medicine Non communicable diseases (NCD) drugs (chronic, cardiac, diabetes, hyper-tension, asthma) Antibiotic"/>
    <b v="1"/>
    <b v="1"/>
    <b v="1"/>
    <b v="1"/>
    <m/>
    <m/>
    <m/>
    <m/>
    <x v="2"/>
    <s v="Financial issues"/>
    <m/>
    <b v="1"/>
    <m/>
    <m/>
    <m/>
    <m/>
    <m/>
    <m/>
    <s v="Hospital for surgery/ C-section"/>
    <m/>
    <m/>
    <m/>
    <m/>
    <m/>
    <m/>
    <b v="1"/>
    <m/>
    <m/>
    <m/>
    <m/>
    <x v="1"/>
    <m/>
    <m/>
    <m/>
    <m/>
    <m/>
    <m/>
    <m/>
    <m/>
    <m/>
    <m/>
    <m/>
    <x v="5"/>
    <x v="0"/>
    <x v="0"/>
    <m/>
    <s v="Fruit (all types) Eggs Condiments (spices, tea, coffee, sauces etc) or other miscellaneous food"/>
    <m/>
    <m/>
    <m/>
    <b v="1"/>
    <m/>
    <m/>
    <m/>
    <b v="1"/>
    <m/>
    <m/>
    <b v="1"/>
    <x v="4"/>
    <x v="0"/>
    <s v="Fruit (all types) Eggs Condiments (spices, tea, coffee, sauces etc) or other miscellaneous food"/>
    <m/>
    <m/>
    <m/>
    <b v="1"/>
    <m/>
    <m/>
    <m/>
    <b v="1"/>
    <m/>
    <m/>
    <b v="1"/>
    <n v="3"/>
    <x v="2"/>
    <x v="0"/>
    <m/>
    <s v="High food prices/no money to buy"/>
    <m/>
    <b v="1"/>
    <m/>
    <m/>
    <m/>
    <m/>
    <m/>
    <m/>
    <x v="0"/>
    <m/>
    <x v="0"/>
    <s v="High food prices/no money to buy"/>
    <b v="1"/>
    <m/>
    <m/>
    <m/>
    <m/>
    <m/>
    <x v="2"/>
    <x v="2"/>
    <x v="1"/>
    <m/>
    <m/>
    <s v="1"/>
    <s v="1"/>
    <x v="0"/>
    <x v="2"/>
    <x v="0"/>
    <x v="1"/>
    <x v="1"/>
    <m/>
    <m/>
    <m/>
    <m/>
    <m/>
    <m/>
    <m/>
    <m/>
    <m/>
    <x v="1"/>
    <x v="0"/>
    <s v="Anger Sadness moodwings Econimic Anxiety Conflict within community"/>
    <m/>
    <b v="1"/>
    <b v="1"/>
    <b v="1"/>
    <b v="1"/>
    <b v="1"/>
    <m/>
    <m/>
    <m/>
    <m/>
    <b v="1"/>
    <m/>
    <m/>
    <m/>
    <m/>
    <m/>
    <m/>
    <m/>
    <s v="Elderly"/>
    <m/>
    <m/>
    <m/>
    <b v="1"/>
    <s v="التفكير الزائد بالعائلة "/>
    <s v="Prayer Speaking to a family member Smoking"/>
    <b v="1"/>
    <m/>
    <m/>
    <b v="1"/>
    <m/>
    <m/>
    <b v="1"/>
    <m/>
    <m/>
    <m/>
    <m/>
    <s v="Stigma"/>
    <b v="1"/>
    <m/>
    <m/>
    <m/>
    <m/>
    <m/>
    <m/>
    <m/>
    <m/>
    <x v="1"/>
    <m/>
    <s v="Educational services Skills building services Extracurricular activities/women &amp; girls centers"/>
    <m/>
    <b v="1"/>
    <b v="1"/>
    <b v="1"/>
    <m/>
    <m/>
    <m/>
    <m/>
    <x v="0"/>
    <s v="Extracurricular activities/women &amp; girls centers"/>
    <m/>
    <m/>
    <m/>
    <b v="1"/>
    <m/>
    <m/>
    <m/>
    <m/>
    <s v="due to cultural factors / Father or husband does not allow them"/>
    <x v="1"/>
    <m/>
    <s v="School dropout Kidnapping Desire to join armed groups Begging Child labour Being orphaned or losing care Physical or psychological disabilities due to the war Psychological stress"/>
    <b v="1"/>
    <m/>
    <b v="1"/>
    <b v="1"/>
    <b v="1"/>
    <b v="1"/>
    <m/>
    <m/>
    <m/>
    <m/>
    <b v="1"/>
    <m/>
    <b v="1"/>
    <b v="1"/>
    <m/>
    <m/>
    <m/>
    <m/>
    <s v="عامل يومية"/>
    <s v="Parents"/>
    <m/>
    <m/>
    <m/>
    <m/>
    <b v="1"/>
    <m/>
    <m/>
    <m/>
    <m/>
    <m/>
    <m/>
    <m/>
    <m/>
    <m/>
    <s v="Quraan Awareness / educational activities / psychosocial support Hand crafts Sport activity"/>
    <b v="1"/>
    <b v="1"/>
    <b v="1"/>
    <m/>
    <b v="1"/>
    <m/>
    <m/>
    <m/>
    <m/>
    <s v="Orphans living in the community Children who have been associated with fighting forces"/>
    <m/>
    <m/>
    <b v="1"/>
    <m/>
    <b v="1"/>
    <m/>
    <m/>
    <x v="2"/>
    <x v="1"/>
    <x v="15"/>
    <m/>
    <b v="1"/>
    <m/>
    <m/>
    <b v="1"/>
    <m/>
    <m/>
    <m/>
    <m/>
    <m/>
    <x v="1"/>
    <m/>
    <m/>
    <x v="0"/>
    <m/>
    <m/>
    <x v="2"/>
    <m/>
    <s v="uuid:c719bfb3-f056-45ad-9ebb-c8e9b1972e94"/>
    <n v="73157546"/>
    <s v="c719bfb3-f056-45ad-9ebb-c8e9b1972e94"/>
    <d v="2021-01-21T13:27:35"/>
    <n v="252"/>
    <m/>
    <n v="-1"/>
    <m/>
    <m/>
    <s v="202101191358"/>
    <n v="2865"/>
    <s v="nsenumerator"/>
    <n v="569832"/>
  </r>
  <r>
    <s v="2021-01-21T12:51:25.202+03:00"/>
    <s v="2021-01-21T13:24:23.307+03:00"/>
    <m/>
    <s v="افراح الحجازي "/>
    <s v="MRFS"/>
    <m/>
    <d v="2021-01-21T00:00:00"/>
    <x v="13"/>
    <x v="2"/>
    <x v="0"/>
    <n v="30"/>
    <x v="1"/>
    <x v="0"/>
    <x v="0"/>
    <x v="0"/>
    <x v="32"/>
    <x v="0"/>
    <x v="0"/>
    <x v="0"/>
    <n v="0"/>
    <n v="2"/>
    <n v="2"/>
    <s v="4"/>
    <n v="4"/>
    <s v="8"/>
    <n v="0"/>
    <n v="8"/>
    <n v="10"/>
    <n v="0"/>
    <n v="0"/>
    <n v="1"/>
    <x v="7"/>
    <x v="21"/>
    <n v="-500"/>
    <s v="تجارة "/>
    <m/>
    <s v="Primary health care facility"/>
    <m/>
    <b v="1"/>
    <m/>
    <m/>
    <m/>
    <m/>
    <m/>
    <m/>
    <n v="30"/>
    <x v="0"/>
    <m/>
    <x v="0"/>
    <s v="Do not know"/>
    <s v="Some types of medicines are not available in the market"/>
    <b v="1"/>
    <m/>
    <m/>
    <m/>
    <m/>
    <m/>
    <m/>
    <m/>
    <m/>
    <m/>
    <m/>
    <x v="3"/>
    <x v="1"/>
    <m/>
    <x v="1"/>
    <m/>
    <x v="2"/>
    <x v="1"/>
    <m/>
    <x v="1"/>
    <x v="2"/>
    <m/>
    <m/>
    <m/>
    <m/>
    <m/>
    <m/>
    <m/>
    <m/>
    <m/>
    <m/>
    <m/>
    <s v="Pediatric medicine Antibiotic Non communicable diseases (NCD) drugs (chronic, cardiac, diabetes, hyper-tension, asthma)"/>
    <b v="1"/>
    <b v="1"/>
    <m/>
    <b v="1"/>
    <m/>
    <m/>
    <m/>
    <m/>
    <x v="0"/>
    <m/>
    <m/>
    <m/>
    <m/>
    <m/>
    <m/>
    <m/>
    <m/>
    <m/>
    <s v="Hospital for surgery/ C-section"/>
    <m/>
    <m/>
    <m/>
    <m/>
    <m/>
    <m/>
    <b v="1"/>
    <m/>
    <m/>
    <m/>
    <m/>
    <x v="1"/>
    <m/>
    <m/>
    <m/>
    <m/>
    <m/>
    <m/>
    <m/>
    <m/>
    <m/>
    <m/>
    <m/>
    <x v="4"/>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Fruit (all types)"/>
    <b v="1"/>
    <m/>
    <m/>
    <b v="1"/>
    <m/>
    <m/>
    <m/>
    <m/>
    <m/>
    <b v="1"/>
    <b v="1"/>
    <n v="4"/>
    <x v="0"/>
    <x v="0"/>
    <m/>
    <s v="High food prices/no money to buy Market is too far"/>
    <m/>
    <b v="1"/>
    <b v="1"/>
    <m/>
    <m/>
    <m/>
    <m/>
    <m/>
    <x v="0"/>
    <m/>
    <x v="2"/>
    <m/>
    <m/>
    <m/>
    <m/>
    <m/>
    <m/>
    <m/>
    <x v="0"/>
    <x v="0"/>
    <x v="1"/>
    <m/>
    <m/>
    <s v="2"/>
    <s v="1"/>
    <x v="0"/>
    <x v="2"/>
    <x v="0"/>
    <x v="1"/>
    <x v="1"/>
    <m/>
    <m/>
    <m/>
    <m/>
    <m/>
    <m/>
    <m/>
    <m/>
    <m/>
    <x v="1"/>
    <x v="0"/>
    <s v="Anger Sadness Hopelessness"/>
    <m/>
    <b v="1"/>
    <b v="1"/>
    <m/>
    <m/>
    <m/>
    <m/>
    <m/>
    <b v="1"/>
    <m/>
    <m/>
    <m/>
    <m/>
    <m/>
    <m/>
    <m/>
    <m/>
    <m/>
    <s v="Children"/>
    <m/>
    <m/>
    <b v="1"/>
    <m/>
    <s v="بسبب النزوح والخوف"/>
    <s v="Prayer"/>
    <m/>
    <m/>
    <m/>
    <b v="1"/>
    <m/>
    <m/>
    <m/>
    <m/>
    <m/>
    <m/>
    <m/>
    <s v="Stigma"/>
    <b v="1"/>
    <m/>
    <m/>
    <m/>
    <m/>
    <m/>
    <m/>
    <m/>
    <m/>
    <x v="1"/>
    <m/>
    <s v="Health services Educational services Skills building services Extracurricular activities/women &amp; girls centers"/>
    <b v="1"/>
    <b v="1"/>
    <b v="1"/>
    <b v="1"/>
    <m/>
    <m/>
    <m/>
    <m/>
    <x v="0"/>
    <s v="Health services Educational services Skills building services"/>
    <b v="1"/>
    <b v="1"/>
    <b v="1"/>
    <m/>
    <m/>
    <m/>
    <m/>
    <m/>
    <m/>
    <x v="2"/>
    <s v="لا يوجد أمان  وخوف من الخطف"/>
    <s v="Kidnapping Desire to join armed groups School dropout Child labour Physical abuse"/>
    <b v="1"/>
    <m/>
    <b v="1"/>
    <b v="1"/>
    <b v="1"/>
    <m/>
    <m/>
    <b v="1"/>
    <m/>
    <m/>
    <m/>
    <m/>
    <m/>
    <m/>
    <m/>
    <m/>
    <m/>
    <m/>
    <s v="في الحدادة"/>
    <s v="Parents"/>
    <m/>
    <m/>
    <m/>
    <m/>
    <b v="1"/>
    <m/>
    <m/>
    <m/>
    <m/>
    <m/>
    <m/>
    <m/>
    <m/>
    <m/>
    <s v="Sport activity Entertainement activities Quraan Hand crafts"/>
    <b v="1"/>
    <b v="1"/>
    <b v="1"/>
    <m/>
    <m/>
    <b v="1"/>
    <m/>
    <m/>
    <m/>
    <s v="Orphans living in the community Child-headed households Children who have been associated with fighting forces"/>
    <m/>
    <m/>
    <b v="1"/>
    <b v="1"/>
    <b v="1"/>
    <m/>
    <m/>
    <x v="2"/>
    <x v="13"/>
    <x v="19"/>
    <b v="1"/>
    <m/>
    <b v="1"/>
    <m/>
    <m/>
    <m/>
    <m/>
    <m/>
    <m/>
    <m/>
    <x v="1"/>
    <m/>
    <m/>
    <x v="0"/>
    <m/>
    <m/>
    <x v="2"/>
    <m/>
    <s v="uuid:a91e76cc-3ab9-48a8-a290-c659f1565168"/>
    <n v="73157547"/>
    <s v="a91e76cc-3ab9-48a8-a290-c659f1565168"/>
    <d v="2021-01-21T13:27:35"/>
    <n v="253"/>
    <m/>
    <n v="-1"/>
    <m/>
    <m/>
    <s v="202101191358"/>
    <n v="1978"/>
    <s v="nsenumerator"/>
    <n v="569832"/>
  </r>
  <r>
    <s v="2021-01-21T10:55:46.648+02:00"/>
    <s v="2021-01-21T11:31:57.099+02:00"/>
    <m/>
    <s v="محمد بلال"/>
    <s v="MRFS"/>
    <m/>
    <d v="2021-01-21T00:00:00"/>
    <x v="13"/>
    <x v="2"/>
    <x v="0"/>
    <n v="61"/>
    <x v="3"/>
    <x v="1"/>
    <x v="0"/>
    <x v="0"/>
    <x v="124"/>
    <x v="3"/>
    <x v="2"/>
    <x v="0"/>
    <n v="1"/>
    <n v="2"/>
    <n v="6"/>
    <s v="8"/>
    <n v="7"/>
    <s v="16"/>
    <n v="0"/>
    <n v="16"/>
    <n v="30"/>
    <n v="0"/>
    <n v="0"/>
    <n v="0"/>
    <x v="26"/>
    <x v="17"/>
    <n v="-2800"/>
    <s v="معونة المنظمات"/>
    <m/>
    <s v="Hospital"/>
    <b v="1"/>
    <m/>
    <m/>
    <m/>
    <m/>
    <m/>
    <m/>
    <m/>
    <n v="10"/>
    <x v="4"/>
    <m/>
    <x v="2"/>
    <s v="مستوصف جوال "/>
    <s v="Other, specify Inaccessible due to cost"/>
    <m/>
    <m/>
    <m/>
    <b v="1"/>
    <m/>
    <m/>
    <m/>
    <b v="1"/>
    <m/>
    <m/>
    <s v="لا يقدمون الأدوية المجانية فقط راشيتات طبية"/>
    <x v="0"/>
    <x v="0"/>
    <s v="اساليب الوقاية حول كورونا"/>
    <x v="0"/>
    <m/>
    <x v="0"/>
    <x v="0"/>
    <m/>
    <x v="0"/>
    <x v="0"/>
    <m/>
    <m/>
    <m/>
    <m/>
    <m/>
    <m/>
    <m/>
    <m/>
    <m/>
    <m/>
    <m/>
    <s v="Non communicable diseases (NCD) drugs (chronic, cardiac, diabetes, hyper-tension, asthma)"/>
    <b v="1"/>
    <m/>
    <m/>
    <m/>
    <m/>
    <m/>
    <m/>
    <m/>
    <x v="0"/>
    <m/>
    <m/>
    <m/>
    <m/>
    <m/>
    <m/>
    <m/>
    <m/>
    <m/>
    <s v="Hospital for surgery/ C-section"/>
    <m/>
    <m/>
    <m/>
    <m/>
    <m/>
    <m/>
    <b v="1"/>
    <m/>
    <m/>
    <m/>
    <m/>
    <x v="2"/>
    <s v="Not enough milk"/>
    <m/>
    <m/>
    <m/>
    <b v="1"/>
    <m/>
    <m/>
    <m/>
    <m/>
    <m/>
    <m/>
    <x v="5"/>
    <x v="0"/>
    <x v="0"/>
    <m/>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x v="0"/>
    <x v="0"/>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x v="0"/>
    <x v="0"/>
    <m/>
    <s v="High food prices/no money to buy"/>
    <m/>
    <b v="1"/>
    <m/>
    <m/>
    <m/>
    <m/>
    <m/>
    <m/>
    <x v="0"/>
    <m/>
    <x v="0"/>
    <s v="High food prices/no money to buy"/>
    <b v="1"/>
    <m/>
    <m/>
    <m/>
    <m/>
    <m/>
    <x v="4"/>
    <x v="2"/>
    <x v="0"/>
    <m/>
    <m/>
    <s v="2"/>
    <s v="2"/>
    <x v="2"/>
    <x v="1"/>
    <x v="1"/>
    <x v="2"/>
    <x v="2"/>
    <s v="Do not know"/>
    <m/>
    <m/>
    <m/>
    <m/>
    <m/>
    <b v="1"/>
    <m/>
    <m/>
    <x v="0"/>
    <x v="0"/>
    <s v="Sadness Problems Concentrating"/>
    <m/>
    <m/>
    <b v="1"/>
    <m/>
    <m/>
    <m/>
    <m/>
    <m/>
    <m/>
    <m/>
    <m/>
    <m/>
    <b v="1"/>
    <m/>
    <m/>
    <m/>
    <m/>
    <m/>
    <s v="Children"/>
    <m/>
    <m/>
    <b v="1"/>
    <m/>
    <s v="غياب مقدم الرعاية"/>
    <s v="Prayer Speaking to a family member"/>
    <b v="1"/>
    <m/>
    <m/>
    <b v="1"/>
    <m/>
    <m/>
    <m/>
    <m/>
    <m/>
    <m/>
    <m/>
    <s v="No obstacles"/>
    <m/>
    <m/>
    <m/>
    <m/>
    <m/>
    <m/>
    <m/>
    <b v="1"/>
    <m/>
    <x v="1"/>
    <m/>
    <s v="Educational services"/>
    <m/>
    <b v="1"/>
    <m/>
    <m/>
    <m/>
    <m/>
    <m/>
    <m/>
    <x v="0"/>
    <s v="Educational services"/>
    <m/>
    <b v="1"/>
    <m/>
    <m/>
    <m/>
    <m/>
    <m/>
    <m/>
    <m/>
    <x v="1"/>
    <m/>
    <s v="Kidnapping School dropout Child labour"/>
    <b v="1"/>
    <m/>
    <m/>
    <b v="1"/>
    <b v="1"/>
    <m/>
    <m/>
    <m/>
    <m/>
    <m/>
    <m/>
    <m/>
    <m/>
    <m/>
    <m/>
    <m/>
    <m/>
    <m/>
    <s v="اعمال يومية شاقة"/>
    <s v="Parents"/>
    <m/>
    <m/>
    <m/>
    <m/>
    <b v="1"/>
    <m/>
    <m/>
    <m/>
    <m/>
    <m/>
    <m/>
    <m/>
    <m/>
    <m/>
    <s v="Awareness / educational activities / psychosocial support Sport activity"/>
    <b v="1"/>
    <m/>
    <m/>
    <m/>
    <b v="1"/>
    <m/>
    <m/>
    <m/>
    <m/>
    <s v="Orphans living in the community Children who have been associated with fighting forces"/>
    <m/>
    <m/>
    <b v="1"/>
    <m/>
    <b v="1"/>
    <m/>
    <m/>
    <x v="2"/>
    <x v="14"/>
    <x v="30"/>
    <m/>
    <m/>
    <b v="1"/>
    <m/>
    <b v="1"/>
    <m/>
    <m/>
    <m/>
    <m/>
    <m/>
    <x v="2"/>
    <n v="8"/>
    <s v="من اجل العمل"/>
    <x v="0"/>
    <m/>
    <m/>
    <x v="1"/>
    <s v="العمل من اجل المعيشة "/>
    <s v="uuid:3f888c90-56d8-49c0-bf7e-d35e07f90bca"/>
    <n v="73157548"/>
    <s v="3f888c90-56d8-49c0-bf7e-d35e07f90bca"/>
    <d v="2021-01-21T13:27:36"/>
    <n v="254"/>
    <m/>
    <n v="-1"/>
    <m/>
    <m/>
    <s v="202101191358"/>
    <n v="2171"/>
    <s v="nsenumerator"/>
    <n v="569832"/>
  </r>
  <r>
    <s v="2021-01-21T13:24:32.109+03:00"/>
    <s v="2021-01-21T13:46:48.341+03:00"/>
    <m/>
    <s v="افراح الحجازي"/>
    <s v="MRFS"/>
    <m/>
    <d v="2021-01-21T00:00:00"/>
    <x v="13"/>
    <x v="2"/>
    <x v="0"/>
    <n v="45"/>
    <x v="0"/>
    <x v="0"/>
    <x v="3"/>
    <x v="0"/>
    <x v="125"/>
    <x v="0"/>
    <x v="0"/>
    <x v="0"/>
    <n v="0"/>
    <n v="1"/>
    <n v="0"/>
    <s v="1"/>
    <n v="0"/>
    <s v="1"/>
    <n v="0"/>
    <n v="1"/>
    <n v="2"/>
    <n v="0"/>
    <n v="0"/>
    <n v="1"/>
    <x v="28"/>
    <x v="21"/>
    <n v="-100"/>
    <s v="مساعدة من الاهل"/>
    <m/>
    <s v="Primary health care facility"/>
    <m/>
    <b v="1"/>
    <m/>
    <m/>
    <m/>
    <m/>
    <m/>
    <m/>
    <n v="30"/>
    <x v="0"/>
    <m/>
    <x v="0"/>
    <s v="Do not know"/>
    <s v="Some types of medicines are not available in the market Inaccessible due to cost"/>
    <b v="1"/>
    <m/>
    <m/>
    <b v="1"/>
    <m/>
    <m/>
    <m/>
    <m/>
    <m/>
    <m/>
    <m/>
    <x v="0"/>
    <x v="0"/>
    <s v="جلسة عن الكورونا"/>
    <x v="2"/>
    <m/>
    <x v="3"/>
    <x v="0"/>
    <m/>
    <x v="0"/>
    <x v="0"/>
    <m/>
    <m/>
    <m/>
    <m/>
    <m/>
    <m/>
    <m/>
    <m/>
    <m/>
    <m/>
    <m/>
    <s v="Antibiotic Pediatric medicine"/>
    <m/>
    <b v="1"/>
    <m/>
    <b v="1"/>
    <m/>
    <m/>
    <m/>
    <m/>
    <x v="0"/>
    <m/>
    <m/>
    <m/>
    <m/>
    <m/>
    <m/>
    <m/>
    <m/>
    <m/>
    <s v="Hospital for normal delivery"/>
    <m/>
    <m/>
    <m/>
    <m/>
    <m/>
    <b v="1"/>
    <m/>
    <m/>
    <m/>
    <m/>
    <m/>
    <x v="1"/>
    <m/>
    <m/>
    <m/>
    <m/>
    <m/>
    <m/>
    <m/>
    <m/>
    <m/>
    <m/>
    <m/>
    <x v="4"/>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Market is too far"/>
    <m/>
    <b v="1"/>
    <b v="1"/>
    <m/>
    <m/>
    <m/>
    <m/>
    <m/>
    <x v="0"/>
    <m/>
    <x v="0"/>
    <s v="High food prices/no money to buy Market is too far"/>
    <b v="1"/>
    <b v="1"/>
    <m/>
    <m/>
    <m/>
    <m/>
    <x v="0"/>
    <x v="2"/>
    <x v="1"/>
    <m/>
    <m/>
    <s v="1"/>
    <s v="1"/>
    <x v="0"/>
    <x v="0"/>
    <x v="0"/>
    <x v="0"/>
    <x v="3"/>
    <m/>
    <m/>
    <m/>
    <m/>
    <m/>
    <m/>
    <m/>
    <m/>
    <m/>
    <x v="2"/>
    <x v="1"/>
    <s v="Fear Sadness Anxiety Problems sleeping"/>
    <b v="1"/>
    <m/>
    <b v="1"/>
    <m/>
    <m/>
    <b v="1"/>
    <m/>
    <m/>
    <m/>
    <b v="1"/>
    <m/>
    <m/>
    <m/>
    <m/>
    <m/>
    <m/>
    <m/>
    <m/>
    <s v="Adult Women"/>
    <b v="1"/>
    <m/>
    <m/>
    <m/>
    <s v="بسبب الضرب والرعب"/>
    <s v="Prayer Speaking to a family member"/>
    <b v="1"/>
    <m/>
    <m/>
    <b v="1"/>
    <m/>
    <m/>
    <m/>
    <m/>
    <m/>
    <m/>
    <m/>
    <s v="Stigma Lack of awareness of the services"/>
    <b v="1"/>
    <m/>
    <m/>
    <m/>
    <b v="1"/>
    <m/>
    <m/>
    <m/>
    <m/>
    <x v="1"/>
    <m/>
    <s v="Health services Educational services"/>
    <b v="1"/>
    <b v="1"/>
    <m/>
    <m/>
    <m/>
    <m/>
    <m/>
    <m/>
    <x v="0"/>
    <s v="Health services Educational services"/>
    <b v="1"/>
    <b v="1"/>
    <m/>
    <m/>
    <m/>
    <m/>
    <m/>
    <m/>
    <m/>
    <x v="2"/>
    <s v="بسبب العادات والتقاليد"/>
    <s v="Kidnapping Child labour School dropout Early marriage"/>
    <b v="1"/>
    <m/>
    <m/>
    <b v="1"/>
    <b v="1"/>
    <m/>
    <b v="1"/>
    <m/>
    <m/>
    <m/>
    <m/>
    <m/>
    <m/>
    <m/>
    <m/>
    <m/>
    <m/>
    <m/>
    <s v="التقاط الحطب"/>
    <s v="Parents"/>
    <m/>
    <m/>
    <m/>
    <m/>
    <b v="1"/>
    <m/>
    <m/>
    <m/>
    <m/>
    <m/>
    <m/>
    <m/>
    <m/>
    <m/>
    <s v="Sport activity Hand crafts Quraan Entertainement activities"/>
    <b v="1"/>
    <b v="1"/>
    <b v="1"/>
    <m/>
    <m/>
    <b v="1"/>
    <m/>
    <m/>
    <m/>
    <s v="Children separated from their parents Orphans living in the community Children who have been associated with fighting forces"/>
    <b v="1"/>
    <m/>
    <b v="1"/>
    <m/>
    <b v="1"/>
    <m/>
    <m/>
    <x v="2"/>
    <x v="13"/>
    <x v="5"/>
    <m/>
    <m/>
    <b v="1"/>
    <m/>
    <m/>
    <m/>
    <m/>
    <m/>
    <m/>
    <m/>
    <x v="1"/>
    <m/>
    <m/>
    <x v="0"/>
    <m/>
    <m/>
    <x v="2"/>
    <m/>
    <s v="uuid:1b622310-80d0-42ef-aa5a-34b6850bcf7d"/>
    <n v="73157549"/>
    <s v="1b622310-80d0-42ef-aa5a-34b6850bcf7d"/>
    <d v="2021-01-21T13:27:36"/>
    <n v="255"/>
    <m/>
    <n v="-1"/>
    <m/>
    <m/>
    <s v="202101191358"/>
    <n v="1336"/>
    <s v="nsenumerator"/>
    <n v="569832"/>
  </r>
  <r>
    <s v="2021-01-21T12:01:21.238+02:00"/>
    <s v="2021-01-21T13:02:35.930+02:00"/>
    <s v="0"/>
    <s v="محمد بلال"/>
    <s v="MRFS"/>
    <m/>
    <d v="2021-01-21T00:00:00"/>
    <x v="13"/>
    <x v="2"/>
    <x v="0"/>
    <n v="41"/>
    <x v="0"/>
    <x v="1"/>
    <x v="0"/>
    <x v="0"/>
    <x v="29"/>
    <x v="0"/>
    <x v="0"/>
    <x v="0"/>
    <n v="1"/>
    <n v="2"/>
    <n v="1"/>
    <s v="3"/>
    <n v="0"/>
    <s v="4"/>
    <n v="0"/>
    <n v="4"/>
    <n v="6"/>
    <n v="0"/>
    <n v="0"/>
    <n v="1"/>
    <x v="29"/>
    <x v="0"/>
    <n v="-1000"/>
    <s v="الأغاثة"/>
    <m/>
    <s v="Primary health care facility"/>
    <m/>
    <b v="1"/>
    <m/>
    <m/>
    <m/>
    <m/>
    <m/>
    <m/>
    <n v="10"/>
    <x v="0"/>
    <m/>
    <x v="0"/>
    <s v="جراحة عظمية/مفاصل_قسم جلدية مختص"/>
    <s v="Inaccessible due to cost Not available in the market at all"/>
    <m/>
    <m/>
    <b v="1"/>
    <b v="1"/>
    <m/>
    <m/>
    <m/>
    <m/>
    <m/>
    <m/>
    <m/>
    <x v="0"/>
    <x v="0"/>
    <s v="التوعية حول اساليب وقاية من الكورونا وتوزيع مواد للوقاية"/>
    <x v="0"/>
    <m/>
    <x v="0"/>
    <x v="0"/>
    <m/>
    <x v="0"/>
    <x v="0"/>
    <m/>
    <m/>
    <m/>
    <m/>
    <m/>
    <m/>
    <m/>
    <m/>
    <m/>
    <m/>
    <m/>
    <s v="Non communicable diseases (NCD) drugs (chronic, cardiac, diabetes, hyper-tension, asthma) Pediatric medicine Antibiotic"/>
    <b v="1"/>
    <b v="1"/>
    <m/>
    <b v="1"/>
    <m/>
    <m/>
    <m/>
    <m/>
    <x v="0"/>
    <m/>
    <m/>
    <m/>
    <m/>
    <m/>
    <m/>
    <m/>
    <m/>
    <m/>
    <s v="Hospital for surgery/ C-section"/>
    <m/>
    <m/>
    <m/>
    <m/>
    <m/>
    <m/>
    <b v="1"/>
    <m/>
    <m/>
    <m/>
    <m/>
    <x v="2"/>
    <s v="Not enough milk"/>
    <m/>
    <m/>
    <m/>
    <b v="1"/>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2"/>
    <x v="0"/>
    <x v="0"/>
    <m/>
    <m/>
    <s v="2"/>
    <s v="1"/>
    <x v="2"/>
    <x v="1"/>
    <x v="1"/>
    <x v="0"/>
    <x v="2"/>
    <s v="Transportation issues Financial issues"/>
    <m/>
    <b v="1"/>
    <b v="1"/>
    <m/>
    <m/>
    <m/>
    <m/>
    <m/>
    <x v="3"/>
    <x v="0"/>
    <s v="Fear Anger Sadness moodwings Econimic Family conflict Changes in Appetite Problems sleeping Problems Concentrating Inability to carry out work or daily tasks"/>
    <b v="1"/>
    <b v="1"/>
    <b v="1"/>
    <b v="1"/>
    <b v="1"/>
    <m/>
    <b v="1"/>
    <b v="1"/>
    <m/>
    <b v="1"/>
    <m/>
    <b v="1"/>
    <b v="1"/>
    <m/>
    <m/>
    <m/>
    <m/>
    <m/>
    <s v="Adult Men"/>
    <m/>
    <b v="1"/>
    <m/>
    <m/>
    <s v="لانه مسؤل عن العائلة"/>
    <s v="Prayer Speaking to a family member Smoking"/>
    <b v="1"/>
    <m/>
    <m/>
    <b v="1"/>
    <m/>
    <m/>
    <b v="1"/>
    <m/>
    <m/>
    <m/>
    <m/>
    <s v="Availability"/>
    <m/>
    <m/>
    <m/>
    <b v="1"/>
    <m/>
    <m/>
    <m/>
    <m/>
    <m/>
    <x v="1"/>
    <m/>
    <s v="Educational services Skills building services Extracurricular activities/women &amp; girls centers"/>
    <m/>
    <b v="1"/>
    <b v="1"/>
    <b v="1"/>
    <m/>
    <m/>
    <m/>
    <m/>
    <x v="0"/>
    <s v="Educational services Skills building services Extracurricular activities/women &amp; girls centers"/>
    <m/>
    <b v="1"/>
    <b v="1"/>
    <b v="1"/>
    <m/>
    <m/>
    <m/>
    <m/>
    <m/>
    <x v="2"/>
    <s v="الوضع الأمني"/>
    <s v="School dropout Kidnapping Desire to join armed groups Child labour Begging Early marriage Being orphaned or losing care Physical or psychological disabilities due to the war Psychological stress"/>
    <b v="1"/>
    <m/>
    <b v="1"/>
    <b v="1"/>
    <b v="1"/>
    <b v="1"/>
    <b v="1"/>
    <m/>
    <m/>
    <m/>
    <b v="1"/>
    <m/>
    <b v="1"/>
    <b v="1"/>
    <m/>
    <m/>
    <m/>
    <m/>
    <s v="الاعمال الشاقة"/>
    <s v="Parents Relatives Doctor"/>
    <m/>
    <m/>
    <m/>
    <m/>
    <b v="1"/>
    <b v="1"/>
    <m/>
    <m/>
    <m/>
    <m/>
    <b v="1"/>
    <m/>
    <m/>
    <m/>
    <s v="Quraan Awareness / educational activities / psychosocial support Sport activity"/>
    <b v="1"/>
    <b v="1"/>
    <m/>
    <m/>
    <b v="1"/>
    <m/>
    <m/>
    <m/>
    <m/>
    <s v="Children separated from their parents Orphans living in the community Children who have been associated with fighting forces"/>
    <b v="1"/>
    <m/>
    <b v="1"/>
    <m/>
    <b v="1"/>
    <m/>
    <m/>
    <x v="2"/>
    <x v="15"/>
    <x v="31"/>
    <b v="1"/>
    <b v="1"/>
    <b v="1"/>
    <m/>
    <m/>
    <m/>
    <m/>
    <m/>
    <m/>
    <m/>
    <x v="1"/>
    <m/>
    <m/>
    <x v="0"/>
    <m/>
    <m/>
    <x v="2"/>
    <m/>
    <s v="uuid:fa4ea170-0296-458e-86c5-590740f4171b"/>
    <n v="73157551"/>
    <s v="fa4ea170-0296-458e-86c5-590740f4171b"/>
    <d v="2021-01-21T13:27:37"/>
    <n v="256"/>
    <m/>
    <n v="-1"/>
    <m/>
    <m/>
    <s v="202101191358"/>
    <n v="3674"/>
    <s v="nsenumerator"/>
    <n v="569832"/>
  </r>
  <r>
    <s v="2021-01-21T14:10:57.819+03:00"/>
    <s v="2021-01-21T14:32:48.091+03:00"/>
    <m/>
    <s v=" افراح الحجازي"/>
    <s v="MRFS"/>
    <m/>
    <d v="2021-01-21T00:00:00"/>
    <x v="13"/>
    <x v="2"/>
    <x v="0"/>
    <n v="20"/>
    <x v="1"/>
    <x v="0"/>
    <x v="0"/>
    <x v="0"/>
    <x v="126"/>
    <x v="2"/>
    <x v="2"/>
    <x v="0"/>
    <n v="0"/>
    <n v="1"/>
    <n v="1"/>
    <s v="2"/>
    <n v="1"/>
    <s v="3"/>
    <n v="0"/>
    <n v="3"/>
    <n v="6"/>
    <n v="0"/>
    <n v="1"/>
    <n v="0"/>
    <x v="32"/>
    <x v="21"/>
    <n v="-50"/>
    <s v="صدقة "/>
    <m/>
    <s v="No services"/>
    <m/>
    <m/>
    <m/>
    <m/>
    <m/>
    <m/>
    <b v="1"/>
    <m/>
    <m/>
    <x v="1"/>
    <m/>
    <x v="3"/>
    <s v="Do not know"/>
    <s v="Some types of medicines are not available in the market Inaccessible due to cost"/>
    <b v="1"/>
    <m/>
    <m/>
    <b v="1"/>
    <m/>
    <m/>
    <m/>
    <m/>
    <m/>
    <m/>
    <m/>
    <x v="0"/>
    <x v="0"/>
    <s v="جلسة عن الكورونا وطرق الوقاية"/>
    <x v="2"/>
    <m/>
    <x v="0"/>
    <x v="0"/>
    <m/>
    <x v="0"/>
    <x v="0"/>
    <m/>
    <m/>
    <m/>
    <m/>
    <m/>
    <m/>
    <m/>
    <m/>
    <m/>
    <m/>
    <m/>
    <s v="Antibiotic Pediatric medicine Other"/>
    <m/>
    <b v="1"/>
    <m/>
    <b v="1"/>
    <b v="1"/>
    <m/>
    <m/>
    <s v="ادوية من أجل الضمور"/>
    <x v="3"/>
    <m/>
    <m/>
    <m/>
    <m/>
    <m/>
    <m/>
    <m/>
    <m/>
    <m/>
    <s v="Hospital for normal delivery"/>
    <m/>
    <m/>
    <m/>
    <m/>
    <m/>
    <b v="1"/>
    <m/>
    <m/>
    <m/>
    <m/>
    <m/>
    <x v="1"/>
    <m/>
    <m/>
    <m/>
    <m/>
    <m/>
    <m/>
    <m/>
    <m/>
    <m/>
    <m/>
    <m/>
    <x v="4"/>
    <x v="2"/>
    <x v="4"/>
    <s v="٤"/>
    <m/>
    <m/>
    <m/>
    <m/>
    <m/>
    <m/>
    <m/>
    <m/>
    <m/>
    <m/>
    <m/>
    <m/>
    <x v="1"/>
    <x v="1"/>
    <s v="Oil/Fat (oils, fats, butter, ghee etc) Condiments (spices, tea, coffee, sauces etc) or other miscellaneous food Cereals or tubers (maize, porridge, rice, pasta, bread, rice, bulger, frikeh, kaak, pasta, indomy (noodles), manakish, thick grain-based porridge, potatoes, etc)"/>
    <b v="1"/>
    <m/>
    <m/>
    <m/>
    <m/>
    <m/>
    <m/>
    <m/>
    <m/>
    <b v="1"/>
    <b v="1"/>
    <n v="3"/>
    <x v="2"/>
    <x v="0"/>
    <m/>
    <s v="High food prices/no money to buy"/>
    <m/>
    <b v="1"/>
    <m/>
    <m/>
    <m/>
    <m/>
    <m/>
    <m/>
    <x v="0"/>
    <m/>
    <x v="2"/>
    <m/>
    <m/>
    <m/>
    <m/>
    <m/>
    <m/>
    <m/>
    <x v="4"/>
    <x v="0"/>
    <x v="1"/>
    <m/>
    <m/>
    <s v="1"/>
    <s v="0"/>
    <x v="2"/>
    <x v="1"/>
    <x v="1"/>
    <x v="3"/>
    <x v="0"/>
    <m/>
    <m/>
    <m/>
    <m/>
    <m/>
    <m/>
    <m/>
    <m/>
    <m/>
    <x v="3"/>
    <x v="0"/>
    <s v="Anger Sadness Anxiety"/>
    <m/>
    <b v="1"/>
    <b v="1"/>
    <m/>
    <m/>
    <b v="1"/>
    <m/>
    <m/>
    <m/>
    <m/>
    <m/>
    <m/>
    <m/>
    <m/>
    <m/>
    <m/>
    <m/>
    <m/>
    <s v="Adult Women"/>
    <b v="1"/>
    <m/>
    <m/>
    <m/>
    <s v="بسبب الضغط النفسي الكبير "/>
    <s v="Speaking to a friend Speaking to a family member"/>
    <b v="1"/>
    <b v="1"/>
    <m/>
    <m/>
    <m/>
    <m/>
    <m/>
    <m/>
    <m/>
    <m/>
    <m/>
    <s v="Do not know"/>
    <m/>
    <m/>
    <m/>
    <m/>
    <m/>
    <m/>
    <b v="1"/>
    <m/>
    <m/>
    <x v="3"/>
    <s v="الوصمة "/>
    <s v="Health services Educational services Skills building services"/>
    <b v="1"/>
    <b v="1"/>
    <b v="1"/>
    <m/>
    <m/>
    <m/>
    <m/>
    <m/>
    <x v="0"/>
    <s v="Health services Educational services Skills building services"/>
    <b v="1"/>
    <b v="1"/>
    <b v="1"/>
    <m/>
    <m/>
    <m/>
    <m/>
    <m/>
    <m/>
    <x v="2"/>
    <s v="خوف من الخطف"/>
    <s v="Do not know"/>
    <m/>
    <m/>
    <m/>
    <m/>
    <m/>
    <m/>
    <m/>
    <m/>
    <m/>
    <m/>
    <m/>
    <m/>
    <m/>
    <m/>
    <m/>
    <m/>
    <b v="1"/>
    <m/>
    <m/>
    <s v="Parents"/>
    <m/>
    <m/>
    <m/>
    <m/>
    <b v="1"/>
    <m/>
    <m/>
    <m/>
    <m/>
    <m/>
    <m/>
    <m/>
    <m/>
    <m/>
    <s v="Sport activity Quraan Hand crafts Entertainement activities"/>
    <b v="1"/>
    <b v="1"/>
    <b v="1"/>
    <m/>
    <m/>
    <b v="1"/>
    <m/>
    <m/>
    <m/>
    <s v="Orphans living in the community"/>
    <m/>
    <m/>
    <b v="1"/>
    <m/>
    <m/>
    <m/>
    <m/>
    <x v="2"/>
    <x v="13"/>
    <x v="19"/>
    <b v="1"/>
    <m/>
    <b v="1"/>
    <m/>
    <m/>
    <m/>
    <m/>
    <m/>
    <m/>
    <m/>
    <x v="1"/>
    <m/>
    <m/>
    <x v="0"/>
    <m/>
    <m/>
    <x v="2"/>
    <m/>
    <s v="uuid:3db25dd2-fe79-4150-9f12-d6a474753eac"/>
    <n v="73157552"/>
    <s v="3db25dd2-fe79-4150-9f12-d6a474753eac"/>
    <d v="2021-01-21T13:27:37"/>
    <n v="257"/>
    <m/>
    <n v="-1"/>
    <m/>
    <m/>
    <s v="202101191358"/>
    <n v="1311"/>
    <s v="nsenumerator"/>
    <n v="569832"/>
  </r>
  <r>
    <s v="2021-01-21T13:19:42.888+02:00"/>
    <s v="2021-01-21T13:48:40.372+02:00"/>
    <s v="0"/>
    <s v="محمد بلال"/>
    <s v="MRFS"/>
    <m/>
    <d v="2021-01-21T00:00:00"/>
    <x v="13"/>
    <x v="2"/>
    <x v="0"/>
    <n v="36"/>
    <x v="0"/>
    <x v="1"/>
    <x v="0"/>
    <x v="0"/>
    <x v="121"/>
    <x v="2"/>
    <x v="0"/>
    <x v="0"/>
    <n v="0"/>
    <n v="0"/>
    <n v="2"/>
    <s v="2"/>
    <n v="2"/>
    <s v="4"/>
    <n v="0"/>
    <n v="4"/>
    <n v="6"/>
    <n v="0"/>
    <n v="0"/>
    <n v="1"/>
    <x v="3"/>
    <x v="21"/>
    <n v="-600"/>
    <s v="السلة الغذائية"/>
    <m/>
    <s v="Primary health care facility"/>
    <m/>
    <b v="1"/>
    <m/>
    <m/>
    <m/>
    <m/>
    <m/>
    <m/>
    <n v="7"/>
    <x v="4"/>
    <m/>
    <x v="2"/>
    <s v="مستوصف طبي / مشفى عيون / مشفى جراحي تخصصي"/>
    <s v="Inaccessible due to cost Other, specify"/>
    <m/>
    <m/>
    <m/>
    <b v="1"/>
    <m/>
    <m/>
    <m/>
    <b v="1"/>
    <m/>
    <m/>
    <s v="الادوية تركية غير فعالة"/>
    <x v="0"/>
    <x v="0"/>
    <s v="التوعية حول الوقاية من كورونا / سوء تغذية وكيفية التعامل مع الاطفال الذين بحاجة الى تغذية"/>
    <x v="0"/>
    <m/>
    <x v="2"/>
    <x v="2"/>
    <s v="Lack of hospital/health facility"/>
    <x v="0"/>
    <x v="0"/>
    <m/>
    <m/>
    <m/>
    <m/>
    <m/>
    <m/>
    <m/>
    <m/>
    <m/>
    <m/>
    <m/>
    <s v="Non communicable diseases (NCD) drugs (chronic, cardiac, diabetes, hyper-tension, asthma) Pediatric medicine Reproductive health medicines Antibiotic"/>
    <b v="1"/>
    <b v="1"/>
    <b v="1"/>
    <b v="1"/>
    <m/>
    <m/>
    <m/>
    <m/>
    <x v="2"/>
    <s v="No services available"/>
    <m/>
    <m/>
    <m/>
    <m/>
    <b v="1"/>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
    <b v="1"/>
    <b v="1"/>
    <m/>
    <m/>
    <m/>
    <m/>
    <m/>
    <b v="1"/>
    <m/>
    <b v="1"/>
    <b v="1"/>
    <n v="5"/>
    <x v="0"/>
    <x v="0"/>
    <m/>
    <s v="High food prices/no money to buy"/>
    <m/>
    <b v="1"/>
    <m/>
    <m/>
    <m/>
    <m/>
    <m/>
    <m/>
    <x v="0"/>
    <m/>
    <x v="0"/>
    <s v="High food prices/no money to buy"/>
    <b v="1"/>
    <m/>
    <m/>
    <m/>
    <m/>
    <m/>
    <x v="0"/>
    <x v="2"/>
    <x v="1"/>
    <m/>
    <m/>
    <s v="0"/>
    <s v="0"/>
    <x v="0"/>
    <x v="2"/>
    <x v="0"/>
    <x v="1"/>
    <x v="1"/>
    <m/>
    <m/>
    <m/>
    <m/>
    <m/>
    <m/>
    <m/>
    <m/>
    <m/>
    <x v="1"/>
    <x v="0"/>
    <s v="Econimic Anger Sadness"/>
    <m/>
    <b v="1"/>
    <b v="1"/>
    <m/>
    <b v="1"/>
    <m/>
    <m/>
    <m/>
    <m/>
    <m/>
    <m/>
    <m/>
    <m/>
    <m/>
    <m/>
    <m/>
    <m/>
    <m/>
    <s v="Adult Men"/>
    <m/>
    <b v="1"/>
    <m/>
    <m/>
    <s v="رب الاسرة"/>
    <s v="Withdrawal/Isolation"/>
    <m/>
    <m/>
    <m/>
    <m/>
    <m/>
    <m/>
    <m/>
    <m/>
    <b v="1"/>
    <m/>
    <m/>
    <s v="Accessibility Lack of awareness of the services"/>
    <m/>
    <m/>
    <b v="1"/>
    <m/>
    <b v="1"/>
    <m/>
    <m/>
    <m/>
    <m/>
    <x v="1"/>
    <m/>
    <s v="Educational services Skills building services Extracurricular activities/women &amp; girls centers"/>
    <m/>
    <b v="1"/>
    <b v="1"/>
    <b v="1"/>
    <m/>
    <m/>
    <m/>
    <m/>
    <x v="4"/>
    <s v="All services are accessible"/>
    <m/>
    <m/>
    <m/>
    <m/>
    <m/>
    <b v="1"/>
    <m/>
    <m/>
    <m/>
    <x v="2"/>
    <s v="ثقافة المجتمع / الوضع الامني"/>
    <s v="Kidnapping Physical abuse Physical or psychological disabilities due to the war Psychological stress"/>
    <b v="1"/>
    <m/>
    <m/>
    <m/>
    <m/>
    <m/>
    <m/>
    <b v="1"/>
    <m/>
    <m/>
    <m/>
    <m/>
    <b v="1"/>
    <b v="1"/>
    <m/>
    <m/>
    <m/>
    <m/>
    <m/>
    <s v="Parents Community/social workers Women and Child support centers"/>
    <m/>
    <m/>
    <m/>
    <m/>
    <b v="1"/>
    <m/>
    <m/>
    <b v="1"/>
    <m/>
    <b v="1"/>
    <m/>
    <m/>
    <m/>
    <m/>
    <s v="Quraan Awareness / educational activities / psychosocial support Painting / re-creational activity"/>
    <m/>
    <b v="1"/>
    <m/>
    <b v="1"/>
    <b v="1"/>
    <m/>
    <m/>
    <m/>
    <m/>
    <s v="Children living on the street Orphans living in the community Child-headed households"/>
    <m/>
    <b v="1"/>
    <b v="1"/>
    <b v="1"/>
    <m/>
    <m/>
    <m/>
    <x v="1"/>
    <x v="0"/>
    <x v="5"/>
    <m/>
    <m/>
    <b v="1"/>
    <m/>
    <m/>
    <m/>
    <m/>
    <m/>
    <m/>
    <m/>
    <x v="1"/>
    <m/>
    <m/>
    <x v="0"/>
    <m/>
    <m/>
    <x v="2"/>
    <m/>
    <s v="uuid:b074a232-aa51-4853-93a3-7e5fbc25e775"/>
    <n v="73157553"/>
    <s v="b074a232-aa51-4853-93a3-7e5fbc25e775"/>
    <d v="2021-01-21T13:27:38"/>
    <n v="258"/>
    <m/>
    <n v="-1"/>
    <m/>
    <m/>
    <s v="202101191358"/>
    <n v="1738"/>
    <s v="nsenumerator"/>
    <n v="569832"/>
  </r>
  <r>
    <s v="2021-01-21T15:08:42.336+03:00"/>
    <s v="2021-01-21T16:21:09.362+03:00"/>
    <s v="0"/>
    <s v="افراح الحجازي"/>
    <s v="MRFS"/>
    <m/>
    <d v="2021-01-21T00:00:00"/>
    <x v="13"/>
    <x v="2"/>
    <x v="0"/>
    <n v="18"/>
    <x v="1"/>
    <x v="0"/>
    <x v="0"/>
    <x v="1"/>
    <x v="1"/>
    <x v="0"/>
    <x v="0"/>
    <x v="1"/>
    <m/>
    <m/>
    <m/>
    <m/>
    <m/>
    <m/>
    <m/>
    <m/>
    <n v="2"/>
    <n v="0"/>
    <m/>
    <n v="1"/>
    <x v="1"/>
    <x v="0"/>
    <n v="100"/>
    <s v="عامل توعية صحية"/>
    <m/>
    <s v="Hospital Emergency services-ambulance"/>
    <b v="1"/>
    <m/>
    <m/>
    <b v="1"/>
    <m/>
    <m/>
    <m/>
    <m/>
    <n v="10"/>
    <x v="0"/>
    <m/>
    <x v="0"/>
    <s v="Do not know"/>
    <s v="There are no significant difficulties"/>
    <m/>
    <m/>
    <m/>
    <m/>
    <m/>
    <m/>
    <m/>
    <m/>
    <m/>
    <b v="1"/>
    <m/>
    <x v="2"/>
    <x v="1"/>
    <m/>
    <x v="1"/>
    <m/>
    <x v="0"/>
    <x v="0"/>
    <m/>
    <x v="0"/>
    <x v="0"/>
    <m/>
    <m/>
    <m/>
    <m/>
    <m/>
    <m/>
    <m/>
    <m/>
    <m/>
    <m/>
    <m/>
    <s v="I don't know"/>
    <m/>
    <m/>
    <m/>
    <m/>
    <m/>
    <b v="1"/>
    <m/>
    <m/>
    <x v="0"/>
    <m/>
    <m/>
    <m/>
    <m/>
    <m/>
    <m/>
    <m/>
    <m/>
    <m/>
    <s v="Hospital for surgery/ C-section"/>
    <m/>
    <m/>
    <m/>
    <m/>
    <m/>
    <m/>
    <b v="1"/>
    <m/>
    <m/>
    <m/>
    <m/>
    <x v="1"/>
    <m/>
    <m/>
    <m/>
    <m/>
    <m/>
    <m/>
    <m/>
    <m/>
    <m/>
    <m/>
    <m/>
    <x v="2"/>
    <x v="0"/>
    <x v="0"/>
    <m/>
    <s v="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
    <b v="1"/>
    <m/>
    <m/>
    <m/>
    <m/>
    <m/>
    <b v="1"/>
    <m/>
    <m/>
    <b v="1"/>
    <b v="1"/>
    <x v="0"/>
    <x v="0"/>
    <m/>
    <m/>
    <m/>
    <m/>
    <m/>
    <m/>
    <m/>
    <m/>
    <m/>
    <m/>
    <m/>
    <m/>
    <m/>
    <x v="1"/>
    <x v="3"/>
    <m/>
    <s v="High food prices/no money to buy"/>
    <m/>
    <b v="1"/>
    <m/>
    <m/>
    <m/>
    <m/>
    <m/>
    <m/>
    <x v="0"/>
    <m/>
    <x v="2"/>
    <m/>
    <m/>
    <m/>
    <m/>
    <m/>
    <m/>
    <m/>
    <x v="1"/>
    <x v="1"/>
    <x v="1"/>
    <m/>
    <m/>
    <m/>
    <s v="1"/>
    <x v="0"/>
    <x v="2"/>
    <x v="0"/>
    <x v="1"/>
    <x v="1"/>
    <m/>
    <m/>
    <m/>
    <m/>
    <m/>
    <m/>
    <m/>
    <m/>
    <m/>
    <x v="1"/>
    <x v="0"/>
    <s v="No problems"/>
    <m/>
    <m/>
    <m/>
    <m/>
    <m/>
    <m/>
    <m/>
    <m/>
    <m/>
    <m/>
    <m/>
    <m/>
    <m/>
    <m/>
    <m/>
    <b v="1"/>
    <m/>
    <m/>
    <m/>
    <m/>
    <m/>
    <m/>
    <m/>
    <m/>
    <m/>
    <m/>
    <m/>
    <m/>
    <m/>
    <m/>
    <m/>
    <m/>
    <m/>
    <m/>
    <m/>
    <m/>
    <s v="Do not know"/>
    <m/>
    <m/>
    <m/>
    <m/>
    <m/>
    <m/>
    <b v="1"/>
    <m/>
    <m/>
    <x v="3"/>
    <s v="لا توجد عندي اي مشكلة"/>
    <s v="Do not know"/>
    <m/>
    <m/>
    <m/>
    <m/>
    <m/>
    <m/>
    <b v="1"/>
    <m/>
    <x v="0"/>
    <s v="Do not know"/>
    <m/>
    <m/>
    <m/>
    <m/>
    <m/>
    <m/>
    <b v="1"/>
    <m/>
    <m/>
    <x v="2"/>
    <s v="لان المجتمع لا يسمح"/>
    <s v="Do not know"/>
    <m/>
    <m/>
    <m/>
    <m/>
    <m/>
    <m/>
    <m/>
    <m/>
    <m/>
    <m/>
    <m/>
    <m/>
    <m/>
    <m/>
    <m/>
    <m/>
    <b v="1"/>
    <m/>
    <m/>
    <s v="Parents"/>
    <m/>
    <m/>
    <m/>
    <m/>
    <b v="1"/>
    <m/>
    <m/>
    <m/>
    <m/>
    <m/>
    <m/>
    <m/>
    <m/>
    <m/>
    <s v="Sport activity Quraan"/>
    <b v="1"/>
    <b v="1"/>
    <m/>
    <m/>
    <m/>
    <m/>
    <m/>
    <m/>
    <m/>
    <s v="I don't know"/>
    <m/>
    <m/>
    <m/>
    <m/>
    <m/>
    <m/>
    <b v="1"/>
    <x v="0"/>
    <x v="0"/>
    <x v="0"/>
    <m/>
    <m/>
    <m/>
    <m/>
    <m/>
    <m/>
    <m/>
    <m/>
    <m/>
    <m/>
    <x v="0"/>
    <m/>
    <m/>
    <x v="0"/>
    <m/>
    <m/>
    <x v="0"/>
    <m/>
    <s v="uuid:3fda2dfc-f155-4294-bf2c-3d60cc5da8fd"/>
    <n v="73157554"/>
    <s v="3fda2dfc-f155-4294-bf2c-3d60cc5da8fd"/>
    <d v="2021-01-21T13:27:38"/>
    <n v="259"/>
    <m/>
    <n v="-1"/>
    <m/>
    <m/>
    <s v="202101191358"/>
    <n v="4347"/>
    <s v="nsenumerator"/>
    <n v="569832"/>
  </r>
  <r>
    <s v="2021-01-21T14:01:51.784+02:00"/>
    <s v="2021-01-21T15:32:21.436+02:00"/>
    <s v="0"/>
    <s v="محمد بلال"/>
    <s v="MRFS"/>
    <m/>
    <d v="2021-01-21T00:00:00"/>
    <x v="13"/>
    <x v="2"/>
    <x v="0"/>
    <n v="43"/>
    <x v="0"/>
    <x v="1"/>
    <x v="0"/>
    <x v="1"/>
    <x v="1"/>
    <x v="2"/>
    <x v="2"/>
    <x v="0"/>
    <n v="0"/>
    <n v="2"/>
    <n v="1"/>
    <s v="3"/>
    <n v="2"/>
    <s v="5"/>
    <n v="0"/>
    <n v="5"/>
    <n v="8"/>
    <n v="0"/>
    <n v="0"/>
    <n v="1"/>
    <x v="29"/>
    <x v="7"/>
    <n v="-600"/>
    <s v="عمل خاص / محل خضروات"/>
    <m/>
    <s v="Hospital"/>
    <b v="1"/>
    <m/>
    <m/>
    <m/>
    <m/>
    <m/>
    <m/>
    <m/>
    <n v="15"/>
    <x v="4"/>
    <m/>
    <x v="0"/>
    <s v="Do not know"/>
    <s v="Inaccessible due to cost Some types of medicines are not available in the market"/>
    <b v="1"/>
    <m/>
    <m/>
    <b v="1"/>
    <m/>
    <m/>
    <m/>
    <m/>
    <m/>
    <m/>
    <m/>
    <x v="0"/>
    <x v="0"/>
    <s v="رقم دكتور عبر النت للاستشارات مياس"/>
    <x v="3"/>
    <s v="للحد من انتشار كورونا"/>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
    <b v="1"/>
    <b v="1"/>
    <b v="1"/>
    <b v="1"/>
    <b v="1"/>
    <m/>
    <b v="1"/>
    <b v="1"/>
    <m/>
    <m/>
    <b v="1"/>
    <n v="8"/>
    <x v="0"/>
    <x v="0"/>
    <m/>
    <s v="High food prices/no money to buy"/>
    <m/>
    <b v="1"/>
    <m/>
    <m/>
    <m/>
    <m/>
    <m/>
    <m/>
    <x v="0"/>
    <m/>
    <x v="0"/>
    <s v="High food prices/no money to buy"/>
    <b v="1"/>
    <m/>
    <m/>
    <m/>
    <m/>
    <m/>
    <x v="0"/>
    <x v="2"/>
    <x v="1"/>
    <m/>
    <m/>
    <s v="2"/>
    <s v="0"/>
    <x v="0"/>
    <x v="2"/>
    <x v="0"/>
    <x v="1"/>
    <x v="1"/>
    <m/>
    <m/>
    <m/>
    <m/>
    <m/>
    <m/>
    <m/>
    <m/>
    <m/>
    <x v="1"/>
    <x v="0"/>
    <s v="Anger Econimic Family conflict Problems sleeping"/>
    <m/>
    <b v="1"/>
    <m/>
    <m/>
    <b v="1"/>
    <m/>
    <b v="1"/>
    <m/>
    <m/>
    <b v="1"/>
    <m/>
    <m/>
    <m/>
    <m/>
    <m/>
    <m/>
    <m/>
    <m/>
    <s v="Elderly"/>
    <m/>
    <m/>
    <m/>
    <b v="1"/>
    <s v="بس التقدم بالعمر وعدم القدرة على تحمل ضغوطات الحياة"/>
    <s v="Prayer"/>
    <m/>
    <m/>
    <m/>
    <b v="1"/>
    <m/>
    <m/>
    <m/>
    <m/>
    <m/>
    <m/>
    <m/>
    <s v="Stigma Lack of awareness of the services"/>
    <b v="1"/>
    <m/>
    <m/>
    <m/>
    <b v="1"/>
    <m/>
    <m/>
    <m/>
    <m/>
    <x v="1"/>
    <m/>
    <s v="Educational services Skills building services"/>
    <m/>
    <b v="1"/>
    <b v="1"/>
    <m/>
    <m/>
    <m/>
    <m/>
    <m/>
    <x v="4"/>
    <s v="Educational services Skills building services"/>
    <m/>
    <b v="1"/>
    <b v="1"/>
    <m/>
    <m/>
    <m/>
    <m/>
    <m/>
    <s v="due to lack of security"/>
    <x v="2"/>
    <s v="قلة الامان"/>
    <s v="School dropout Child labour Begging Early marriage Physical abuse Neglect Being orphaned or losing care Physical or psychological disabilities due to the war Psychological stress"/>
    <m/>
    <m/>
    <m/>
    <b v="1"/>
    <b v="1"/>
    <b v="1"/>
    <b v="1"/>
    <b v="1"/>
    <b v="1"/>
    <m/>
    <b v="1"/>
    <m/>
    <b v="1"/>
    <b v="1"/>
    <m/>
    <m/>
    <m/>
    <m/>
    <s v="المهن الخطيرة"/>
    <s v="Parents Community/social workers"/>
    <m/>
    <m/>
    <m/>
    <m/>
    <b v="1"/>
    <m/>
    <m/>
    <b v="1"/>
    <m/>
    <m/>
    <m/>
    <m/>
    <m/>
    <m/>
    <s v="Awareness / educational activities / psychosocial support Quraan"/>
    <m/>
    <b v="1"/>
    <m/>
    <m/>
    <b v="1"/>
    <m/>
    <m/>
    <m/>
    <m/>
    <s v="Children living on the street Orphans living in the community Child-headed households"/>
    <m/>
    <b v="1"/>
    <b v="1"/>
    <b v="1"/>
    <m/>
    <m/>
    <m/>
    <x v="1"/>
    <x v="0"/>
    <x v="5"/>
    <m/>
    <m/>
    <b v="1"/>
    <m/>
    <m/>
    <m/>
    <m/>
    <m/>
    <m/>
    <m/>
    <x v="2"/>
    <n v="1"/>
    <s v="العمل"/>
    <x v="0"/>
    <m/>
    <m/>
    <x v="2"/>
    <m/>
    <s v="uuid:344a0808-27de-4f9c-9d40-b5de564e2b1d"/>
    <n v="73157555"/>
    <s v="344a0808-27de-4f9c-9d40-b5de564e2b1d"/>
    <d v="2021-01-21T13:27:38"/>
    <n v="260"/>
    <m/>
    <n v="-1"/>
    <m/>
    <m/>
    <s v="202101191358"/>
    <n v="5430"/>
    <s v="nsenumerator"/>
    <n v="569832"/>
  </r>
  <r>
    <s v="2021-01-21T15:31:45.448+03:00"/>
    <s v="2021-01-21T16:21:21.978+03:00"/>
    <s v="0"/>
    <s v="افراح الحجازي"/>
    <s v="MRFS"/>
    <m/>
    <d v="2021-01-21T00:00:00"/>
    <x v="13"/>
    <x v="2"/>
    <x v="0"/>
    <n v="53"/>
    <x v="2"/>
    <x v="0"/>
    <x v="2"/>
    <x v="1"/>
    <x v="1"/>
    <x v="2"/>
    <x v="0"/>
    <x v="1"/>
    <m/>
    <m/>
    <m/>
    <m/>
    <m/>
    <m/>
    <m/>
    <m/>
    <n v="5"/>
    <n v="0"/>
    <m/>
    <n v="1"/>
    <x v="29"/>
    <x v="3"/>
    <n v="-900"/>
    <s v="محل تجاري"/>
    <m/>
    <s v="Hospital Emergency services-ambulance"/>
    <b v="1"/>
    <m/>
    <m/>
    <b v="1"/>
    <m/>
    <m/>
    <m/>
    <m/>
    <n v="30"/>
    <x v="0"/>
    <m/>
    <x v="3"/>
    <s v="Do not know"/>
    <s v="Some types of medicines are not available in the market Inaccessible due to cost"/>
    <b v="1"/>
    <m/>
    <m/>
    <b v="1"/>
    <m/>
    <m/>
    <m/>
    <m/>
    <m/>
    <m/>
    <m/>
    <x v="2"/>
    <x v="1"/>
    <m/>
    <x v="1"/>
    <m/>
    <x v="0"/>
    <x v="0"/>
    <m/>
    <x v="0"/>
    <x v="0"/>
    <m/>
    <m/>
    <m/>
    <m/>
    <m/>
    <m/>
    <m/>
    <m/>
    <m/>
    <m/>
    <m/>
    <s v="Non communicable diseases (NCD) drugs (chronic, cardiac, diabetes, hyper-tension, asthma) Antibiotic"/>
    <b v="1"/>
    <m/>
    <m/>
    <b v="1"/>
    <m/>
    <m/>
    <m/>
    <m/>
    <x v="0"/>
    <m/>
    <m/>
    <m/>
    <m/>
    <m/>
    <m/>
    <m/>
    <m/>
    <m/>
    <s v="Hospital for surgery/ C-section"/>
    <m/>
    <m/>
    <m/>
    <m/>
    <m/>
    <m/>
    <b v="1"/>
    <m/>
    <m/>
    <m/>
    <m/>
    <x v="1"/>
    <m/>
    <m/>
    <m/>
    <m/>
    <m/>
    <m/>
    <m/>
    <m/>
    <m/>
    <m/>
    <m/>
    <x v="5"/>
    <x v="0"/>
    <x v="0"/>
    <m/>
    <m/>
    <m/>
    <m/>
    <m/>
    <m/>
    <m/>
    <m/>
    <m/>
    <m/>
    <m/>
    <m/>
    <m/>
    <x v="1"/>
    <x v="1"/>
    <m/>
    <m/>
    <m/>
    <m/>
    <m/>
    <m/>
    <m/>
    <m/>
    <m/>
    <m/>
    <m/>
    <m/>
    <m/>
    <x v="1"/>
    <x v="0"/>
    <m/>
    <s v="High food prices/no money to buy"/>
    <m/>
    <b v="1"/>
    <m/>
    <m/>
    <m/>
    <m/>
    <m/>
    <m/>
    <x v="0"/>
    <m/>
    <x v="0"/>
    <s v="High food prices/no money to buy Food is not available"/>
    <b v="1"/>
    <m/>
    <m/>
    <b v="1"/>
    <m/>
    <m/>
    <x v="1"/>
    <x v="1"/>
    <x v="1"/>
    <m/>
    <m/>
    <m/>
    <s v="0"/>
    <x v="0"/>
    <x v="2"/>
    <x v="0"/>
    <x v="1"/>
    <x v="1"/>
    <m/>
    <m/>
    <m/>
    <m/>
    <m/>
    <m/>
    <m/>
    <m/>
    <m/>
    <x v="1"/>
    <x v="0"/>
    <s v="Anxiety Sadness Problems sleeping"/>
    <m/>
    <m/>
    <b v="1"/>
    <m/>
    <m/>
    <b v="1"/>
    <m/>
    <m/>
    <m/>
    <b v="1"/>
    <m/>
    <m/>
    <m/>
    <m/>
    <m/>
    <m/>
    <m/>
    <m/>
    <s v="Adult Women"/>
    <b v="1"/>
    <m/>
    <m/>
    <m/>
    <s v="خوف ع الاولاد"/>
    <s v="Speaking to a friend Speaking to a family member Prayer"/>
    <b v="1"/>
    <b v="1"/>
    <m/>
    <b v="1"/>
    <m/>
    <m/>
    <m/>
    <m/>
    <m/>
    <m/>
    <m/>
    <s v="Stigma Lack of awareness of the services"/>
    <b v="1"/>
    <m/>
    <m/>
    <m/>
    <b v="1"/>
    <m/>
    <m/>
    <m/>
    <m/>
    <x v="1"/>
    <m/>
    <s v="Do not know"/>
    <m/>
    <m/>
    <m/>
    <m/>
    <m/>
    <m/>
    <b v="1"/>
    <m/>
    <x v="0"/>
    <s v="Do not know"/>
    <m/>
    <m/>
    <m/>
    <m/>
    <m/>
    <m/>
    <b v="1"/>
    <m/>
    <m/>
    <x v="1"/>
    <m/>
    <s v="Kidnapping School dropout Child labour"/>
    <b v="1"/>
    <m/>
    <m/>
    <b v="1"/>
    <b v="1"/>
    <m/>
    <m/>
    <m/>
    <m/>
    <m/>
    <m/>
    <m/>
    <m/>
    <m/>
    <m/>
    <m/>
    <m/>
    <m/>
    <s v="حلاقة"/>
    <s v="Parents"/>
    <m/>
    <m/>
    <m/>
    <m/>
    <b v="1"/>
    <m/>
    <m/>
    <m/>
    <m/>
    <m/>
    <m/>
    <m/>
    <m/>
    <m/>
    <s v="Sport activity Entertainement activities Hand crafts"/>
    <b v="1"/>
    <m/>
    <b v="1"/>
    <m/>
    <m/>
    <b v="1"/>
    <m/>
    <m/>
    <m/>
    <s v="No, none of these"/>
    <m/>
    <m/>
    <m/>
    <m/>
    <m/>
    <b v="1"/>
    <m/>
    <x v="0"/>
    <x v="0"/>
    <x v="0"/>
    <m/>
    <m/>
    <m/>
    <m/>
    <m/>
    <m/>
    <m/>
    <m/>
    <m/>
    <m/>
    <x v="0"/>
    <m/>
    <m/>
    <x v="0"/>
    <m/>
    <m/>
    <x v="0"/>
    <m/>
    <s v="uuid:480a926a-2b24-4c8e-80a2-8ce2029cc2ae"/>
    <n v="73157556"/>
    <s v="480a926a-2b24-4c8e-80a2-8ce2029cc2ae"/>
    <d v="2021-01-21T13:27:39"/>
    <n v="261"/>
    <m/>
    <n v="-1"/>
    <m/>
    <m/>
    <s v="202101191358"/>
    <n v="2976"/>
    <s v="nsenumerator"/>
    <n v="569832"/>
  </r>
  <r>
    <s v="2021-01-21T14:46:49.103+02:00"/>
    <s v="2021-01-21T15:32:31.635+02:00"/>
    <s v="0"/>
    <s v="محمد بلال"/>
    <s v="MRFS"/>
    <m/>
    <d v="2021-01-21T00:00:00"/>
    <x v="13"/>
    <x v="2"/>
    <x v="0"/>
    <n v="27"/>
    <x v="1"/>
    <x v="1"/>
    <x v="4"/>
    <x v="1"/>
    <x v="1"/>
    <x v="2"/>
    <x v="0"/>
    <x v="1"/>
    <m/>
    <m/>
    <m/>
    <m/>
    <m/>
    <m/>
    <m/>
    <m/>
    <n v="5"/>
    <n v="0"/>
    <m/>
    <n v="2"/>
    <x v="33"/>
    <x v="9"/>
    <n v="-600"/>
    <s v="عمل خاص / تجارة"/>
    <m/>
    <s v="Hospital"/>
    <b v="1"/>
    <m/>
    <m/>
    <m/>
    <m/>
    <m/>
    <m/>
    <m/>
    <n v="20"/>
    <x v="4"/>
    <m/>
    <x v="0"/>
    <s v="مشفى عيون / خدمات دعم نفسي اجتماعي"/>
    <s v="Some types of medicines are not available in the market Most types of medicines are not available in the market Expired medicine"/>
    <b v="1"/>
    <b v="1"/>
    <m/>
    <m/>
    <m/>
    <m/>
    <b v="1"/>
    <m/>
    <m/>
    <m/>
    <m/>
    <x v="0"/>
    <x v="0"/>
    <s v="توعية بمواضيع صحية"/>
    <x v="0"/>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Anger Sadness moodwings Econimic Anxiety Changes in Appetite Problems sleeping"/>
    <b v="1"/>
    <b v="1"/>
    <b v="1"/>
    <b v="1"/>
    <b v="1"/>
    <b v="1"/>
    <m/>
    <b v="1"/>
    <m/>
    <b v="1"/>
    <m/>
    <m/>
    <m/>
    <m/>
    <m/>
    <m/>
    <m/>
    <m/>
    <s v="Adult Women"/>
    <b v="1"/>
    <m/>
    <m/>
    <m/>
    <s v="كثرة التفكير في تدبر امر العائلة"/>
    <s v="Speaking to a family member Prayer Withdrawal/Isolation"/>
    <b v="1"/>
    <m/>
    <m/>
    <b v="1"/>
    <m/>
    <m/>
    <m/>
    <m/>
    <b v="1"/>
    <m/>
    <m/>
    <s v="Lack of awareness of the services Accessibility"/>
    <m/>
    <m/>
    <b v="1"/>
    <m/>
    <b v="1"/>
    <m/>
    <m/>
    <m/>
    <m/>
    <x v="1"/>
    <m/>
    <s v="Educational services Skills building services Extracurricular activities/women &amp; girls centers"/>
    <m/>
    <b v="1"/>
    <b v="1"/>
    <b v="1"/>
    <m/>
    <m/>
    <m/>
    <m/>
    <x v="6"/>
    <s v="Educational services Skills building services Extracurricular activities/women &amp; girls centers"/>
    <m/>
    <b v="1"/>
    <b v="1"/>
    <b v="1"/>
    <m/>
    <m/>
    <m/>
    <m/>
    <s v="قلة المعرفة بوجودها"/>
    <x v="1"/>
    <m/>
    <s v="Kidnapping School dropout Child labour Physical or psychological disabilities due to the war Psychological stress Sexual abuse Neglect Physical abuse Early marriage"/>
    <b v="1"/>
    <m/>
    <m/>
    <b v="1"/>
    <b v="1"/>
    <m/>
    <b v="1"/>
    <b v="1"/>
    <b v="1"/>
    <b v="1"/>
    <m/>
    <m/>
    <b v="1"/>
    <b v="1"/>
    <m/>
    <m/>
    <m/>
    <m/>
    <s v="الاعمال التي لا تحفظ له كرامته"/>
    <s v="Siblings Parents Relatives Community/social workers"/>
    <m/>
    <b v="1"/>
    <m/>
    <m/>
    <b v="1"/>
    <b v="1"/>
    <m/>
    <b v="1"/>
    <m/>
    <m/>
    <m/>
    <m/>
    <m/>
    <m/>
    <s v="Sport activity Awareness / educational activities / psychosocial support Entertainement activities"/>
    <b v="1"/>
    <m/>
    <m/>
    <m/>
    <b v="1"/>
    <b v="1"/>
    <m/>
    <m/>
    <m/>
    <s v="Children living on the street Orphans living in the community Children who have been associated with fighting forces Child-headed households Children separated from their parents"/>
    <b v="1"/>
    <b v="1"/>
    <b v="1"/>
    <b v="1"/>
    <b v="1"/>
    <m/>
    <m/>
    <x v="0"/>
    <x v="0"/>
    <x v="0"/>
    <m/>
    <m/>
    <m/>
    <m/>
    <m/>
    <m/>
    <m/>
    <m/>
    <m/>
    <m/>
    <x v="0"/>
    <m/>
    <m/>
    <x v="0"/>
    <m/>
    <m/>
    <x v="0"/>
    <m/>
    <s v="uuid:948e242a-b380-4b24-b1a4-bb9274d74de6"/>
    <n v="73157557"/>
    <s v="948e242a-b380-4b24-b1a4-bb9274d74de6"/>
    <d v="2021-01-21T13:27:39"/>
    <n v="262"/>
    <m/>
    <n v="-1"/>
    <m/>
    <m/>
    <s v="202101191358"/>
    <n v="2742"/>
    <s v="nsenumerator"/>
    <n v="569832"/>
  </r>
  <r>
    <s v="2021-01-21T09:44:52.156+02:00"/>
    <s v="2021-01-21T10:11:41.089+02:00"/>
    <m/>
    <s v="ثناء الخلف"/>
    <s v="MRFS"/>
    <m/>
    <d v="2021-01-21T00:00:00"/>
    <x v="13"/>
    <x v="2"/>
    <x v="0"/>
    <n v="29"/>
    <x v="1"/>
    <x v="0"/>
    <x v="4"/>
    <x v="0"/>
    <x v="127"/>
    <x v="2"/>
    <x v="1"/>
    <x v="0"/>
    <n v="0"/>
    <n v="0"/>
    <n v="1"/>
    <s v="1"/>
    <n v="2"/>
    <s v="3"/>
    <n v="0"/>
    <n v="3"/>
    <n v="8"/>
    <n v="2"/>
    <n v="0"/>
    <n v="0"/>
    <x v="3"/>
    <x v="26"/>
    <n v="-350"/>
    <s v="معونات احيانا نحتاج الا استلاف من الأقارب "/>
    <m/>
    <s v="Hospital Primary health care facility"/>
    <b v="1"/>
    <b v="1"/>
    <m/>
    <m/>
    <m/>
    <m/>
    <m/>
    <m/>
    <n v="30"/>
    <x v="0"/>
    <m/>
    <x v="3"/>
    <s v="عينية وجراحة وسنية"/>
    <s v="Inaccessible due to cost Most types of medicines are not available in the market Inaccessible due to transport or other logistical reason"/>
    <m/>
    <b v="1"/>
    <m/>
    <b v="1"/>
    <m/>
    <b v="1"/>
    <m/>
    <m/>
    <m/>
    <m/>
    <m/>
    <x v="0"/>
    <x v="0"/>
    <s v="الوقاية من الكورونا"/>
    <x v="0"/>
    <m/>
    <x v="2"/>
    <x v="1"/>
    <m/>
    <x v="2"/>
    <x v="0"/>
    <m/>
    <m/>
    <m/>
    <m/>
    <m/>
    <m/>
    <m/>
    <m/>
    <m/>
    <m/>
    <m/>
    <s v="Non communicable diseases (NCD) drugs (chronic, cardiac, diabetes, hyper-tension, asthma) Antibiotic"/>
    <b v="1"/>
    <m/>
    <m/>
    <b v="1"/>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Vegetables (including leafy vegetables) Meat, Poultry, Offal (beef, goat, lamb, poultry), etc)"/>
    <b v="1"/>
    <m/>
    <b v="1"/>
    <m/>
    <b v="1"/>
    <m/>
    <m/>
    <m/>
    <m/>
    <m/>
    <m/>
    <n v="3"/>
    <x v="2"/>
    <x v="0"/>
    <m/>
    <s v="High food prices/no money to buy Food is not available"/>
    <m/>
    <b v="1"/>
    <m/>
    <m/>
    <b v="1"/>
    <m/>
    <m/>
    <m/>
    <x v="0"/>
    <m/>
    <x v="0"/>
    <s v="High food prices/no money to buy Food is not available"/>
    <b v="1"/>
    <m/>
    <m/>
    <b v="1"/>
    <m/>
    <m/>
    <x v="3"/>
    <x v="0"/>
    <x v="1"/>
    <m/>
    <m/>
    <s v="0"/>
    <s v="0"/>
    <x v="0"/>
    <x v="2"/>
    <x v="0"/>
    <x v="1"/>
    <x v="1"/>
    <m/>
    <m/>
    <m/>
    <m/>
    <m/>
    <m/>
    <m/>
    <m/>
    <m/>
    <x v="1"/>
    <x v="0"/>
    <s v="Anger moodwings Econimic Family conflict Problems sleeping"/>
    <m/>
    <b v="1"/>
    <m/>
    <b v="1"/>
    <b v="1"/>
    <m/>
    <b v="1"/>
    <m/>
    <m/>
    <b v="1"/>
    <m/>
    <m/>
    <m/>
    <m/>
    <m/>
    <m/>
    <m/>
    <m/>
    <s v="Elderly Adult Women"/>
    <b v="1"/>
    <m/>
    <m/>
    <b v="1"/>
    <s v="لانه اقل ضعفا"/>
    <s v="Prayer Speaking to a family member"/>
    <b v="1"/>
    <m/>
    <m/>
    <b v="1"/>
    <m/>
    <m/>
    <m/>
    <m/>
    <m/>
    <m/>
    <m/>
    <s v="Stigma Lack of awareness of the services"/>
    <b v="1"/>
    <m/>
    <m/>
    <m/>
    <b v="1"/>
    <m/>
    <m/>
    <m/>
    <m/>
    <x v="2"/>
    <m/>
    <s v="Skills building services Educational services Extracurricular activities/women &amp; girls centers"/>
    <m/>
    <b v="1"/>
    <b v="1"/>
    <b v="1"/>
    <m/>
    <m/>
    <m/>
    <m/>
    <x v="5"/>
    <s v="Educational services Skills building services"/>
    <m/>
    <b v="1"/>
    <b v="1"/>
    <m/>
    <m/>
    <m/>
    <m/>
    <m/>
    <s v="due to transportation issues / far distance of facilities"/>
    <x v="2"/>
    <s v="وصمة والعادات والتقاليد"/>
    <s v="Child labour Begging Early marriage Neglect"/>
    <m/>
    <m/>
    <m/>
    <m/>
    <b v="1"/>
    <b v="1"/>
    <b v="1"/>
    <m/>
    <b v="1"/>
    <m/>
    <m/>
    <m/>
    <m/>
    <m/>
    <m/>
    <m/>
    <m/>
    <m/>
    <s v="اعمال بناء والتحطيب واعمل صيانه"/>
    <s v="Relatives Parents"/>
    <m/>
    <m/>
    <m/>
    <m/>
    <b v="1"/>
    <b v="1"/>
    <m/>
    <m/>
    <m/>
    <m/>
    <m/>
    <m/>
    <m/>
    <m/>
    <s v="Quraan Hand crafts Entertainement activities"/>
    <m/>
    <b v="1"/>
    <b v="1"/>
    <m/>
    <m/>
    <b v="1"/>
    <m/>
    <m/>
    <m/>
    <s v="Child-headed households Orphans living in the community"/>
    <m/>
    <m/>
    <b v="1"/>
    <b v="1"/>
    <m/>
    <m/>
    <m/>
    <x v="1"/>
    <x v="0"/>
    <x v="14"/>
    <m/>
    <m/>
    <m/>
    <m/>
    <m/>
    <b v="1"/>
    <m/>
    <m/>
    <m/>
    <m/>
    <x v="2"/>
    <n v="4"/>
    <s v="بسبب ضيق المنزل يلعبون في خارج الخيمه"/>
    <x v="0"/>
    <m/>
    <m/>
    <x v="2"/>
    <m/>
    <s v="uuid:d82eb1d5-94f0-49f0-b42e-35771e728fac"/>
    <n v="73157600"/>
    <s v="d82eb1d5-94f0-49f0-b42e-35771e728fac"/>
    <d v="2021-01-21T13:28:28"/>
    <n v="263"/>
    <m/>
    <n v="-1"/>
    <m/>
    <m/>
    <s v="202101191358"/>
    <n v="1609"/>
    <s v="nsenumerator"/>
    <n v="569832"/>
  </r>
  <r>
    <s v="2021-01-21T10:27:31.155+02:00"/>
    <s v="2021-01-21T10:42:49.775+02:00"/>
    <m/>
    <s v="ثناء الخلف"/>
    <s v="MRFS"/>
    <m/>
    <d v="2021-01-21T00:00:00"/>
    <x v="13"/>
    <x v="2"/>
    <x v="0"/>
    <n v="34"/>
    <x v="0"/>
    <x v="0"/>
    <x v="0"/>
    <x v="0"/>
    <x v="128"/>
    <x v="0"/>
    <x v="0"/>
    <x v="0"/>
    <n v="0"/>
    <n v="1"/>
    <n v="1"/>
    <s v="2"/>
    <n v="3"/>
    <s v="5"/>
    <n v="1"/>
    <n v="6"/>
    <n v="8"/>
    <n v="0"/>
    <n v="0"/>
    <n v="1"/>
    <x v="4"/>
    <x v="0"/>
    <n v="-400"/>
    <s v="عمل الزوج"/>
    <m/>
    <s v="Hospital Primary health care facility Emergency services-ambulance"/>
    <b v="1"/>
    <b v="1"/>
    <m/>
    <b v="1"/>
    <m/>
    <m/>
    <m/>
    <m/>
    <n v="5"/>
    <x v="4"/>
    <m/>
    <x v="0"/>
    <s v="جلدية ولقاحات وعظمية"/>
    <s v="Most types of medicines are not available in the market Inaccessible due to cost Inaccessible due to transport or other logistical reason"/>
    <m/>
    <b v="1"/>
    <m/>
    <b v="1"/>
    <m/>
    <b v="1"/>
    <m/>
    <m/>
    <m/>
    <m/>
    <m/>
    <x v="0"/>
    <x v="0"/>
    <s v="الوقاية من الكورونا "/>
    <x v="0"/>
    <m/>
    <x v="2"/>
    <x v="1"/>
    <m/>
    <x v="2"/>
    <x v="0"/>
    <m/>
    <m/>
    <m/>
    <m/>
    <m/>
    <m/>
    <m/>
    <m/>
    <m/>
    <m/>
    <m/>
    <s v="Non communicable diseases (NCD) drugs (chronic, cardiac, diabetes, hyper-tension, asthma) Pediatric medicine"/>
    <b v="1"/>
    <b v="1"/>
    <m/>
    <m/>
    <m/>
    <m/>
    <m/>
    <m/>
    <x v="0"/>
    <m/>
    <m/>
    <m/>
    <m/>
    <m/>
    <m/>
    <m/>
    <m/>
    <m/>
    <s v="At home with skilled birth attendant Hospital for normal delivery"/>
    <m/>
    <b v="1"/>
    <m/>
    <m/>
    <m/>
    <b v="1"/>
    <m/>
    <m/>
    <m/>
    <m/>
    <s v="Access and transportaion challenges"/>
    <x v="1"/>
    <m/>
    <m/>
    <m/>
    <m/>
    <m/>
    <m/>
    <m/>
    <m/>
    <m/>
    <m/>
    <m/>
    <x v="4"/>
    <x v="1"/>
    <x v="0"/>
    <m/>
    <s v="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
    <b v="1"/>
    <b v="1"/>
    <b v="1"/>
    <m/>
    <m/>
    <m/>
    <m/>
    <m/>
    <b v="1"/>
    <b v="1"/>
    <m/>
    <x v="5"/>
    <x v="2"/>
    <s v="Cereals or tubers (maize, porridge, rice, pasta, bread, rice, bulger, frikeh, kaak, pasta, indomy (noodles), manakish, thick grain-based porridge, potatoes, etc) Vegetables (including leafy vegetables) Milk and Milk Products (milk, yoghurt, cheese, etc)"/>
    <b v="1"/>
    <m/>
    <b v="1"/>
    <m/>
    <m/>
    <m/>
    <b v="1"/>
    <m/>
    <m/>
    <m/>
    <m/>
    <n v="3"/>
    <x v="2"/>
    <x v="2"/>
    <s v="حليب ثدي يكفي"/>
    <s v="High food prices/no money to buy Child will not eat certain foods"/>
    <m/>
    <b v="1"/>
    <m/>
    <m/>
    <m/>
    <b v="1"/>
    <m/>
    <m/>
    <x v="0"/>
    <m/>
    <x v="0"/>
    <s v="High food prices/no money to buy Market is too far"/>
    <b v="1"/>
    <b v="1"/>
    <m/>
    <m/>
    <m/>
    <m/>
    <x v="4"/>
    <x v="0"/>
    <x v="1"/>
    <m/>
    <m/>
    <s v="1"/>
    <s v="1"/>
    <x v="0"/>
    <x v="2"/>
    <x v="0"/>
    <x v="1"/>
    <x v="1"/>
    <m/>
    <m/>
    <m/>
    <m/>
    <m/>
    <m/>
    <m/>
    <m/>
    <m/>
    <x v="1"/>
    <x v="0"/>
    <s v="Anger moodwings Econimic Anxiety Changes in Appetite Hopelessness"/>
    <m/>
    <b v="1"/>
    <m/>
    <b v="1"/>
    <b v="1"/>
    <b v="1"/>
    <m/>
    <b v="1"/>
    <b v="1"/>
    <m/>
    <m/>
    <m/>
    <m/>
    <m/>
    <m/>
    <m/>
    <m/>
    <m/>
    <s v="Children Adult Women"/>
    <b v="1"/>
    <m/>
    <b v="1"/>
    <m/>
    <s v="الان اكثر عرضة لخطر "/>
    <s v="Prayer Speaking to a family member"/>
    <b v="1"/>
    <m/>
    <m/>
    <b v="1"/>
    <m/>
    <m/>
    <m/>
    <m/>
    <m/>
    <m/>
    <m/>
    <s v="Security Accessibility"/>
    <m/>
    <b v="1"/>
    <b v="1"/>
    <m/>
    <m/>
    <m/>
    <m/>
    <m/>
    <m/>
    <x v="1"/>
    <m/>
    <s v="Extracurricular activities/women &amp; girls centers Skills building services"/>
    <m/>
    <m/>
    <b v="1"/>
    <b v="1"/>
    <m/>
    <m/>
    <m/>
    <m/>
    <x v="7"/>
    <s v="Educational services Skills building services Extracurricular activities/women &amp; girls centers"/>
    <m/>
    <b v="1"/>
    <b v="1"/>
    <b v="1"/>
    <m/>
    <m/>
    <m/>
    <m/>
    <s v="due to cultural factors / Father or husband does not allow them"/>
    <x v="2"/>
    <s v="الوضع الأمني"/>
    <s v="School dropout Child labour Early marriage"/>
    <m/>
    <m/>
    <m/>
    <b v="1"/>
    <b v="1"/>
    <m/>
    <b v="1"/>
    <m/>
    <m/>
    <m/>
    <m/>
    <m/>
    <m/>
    <m/>
    <m/>
    <m/>
    <m/>
    <m/>
    <s v="اعمال صيانة السيارات"/>
    <s v="Parents Neighbours"/>
    <m/>
    <m/>
    <b v="1"/>
    <m/>
    <b v="1"/>
    <m/>
    <m/>
    <m/>
    <m/>
    <m/>
    <m/>
    <m/>
    <m/>
    <m/>
    <s v="Entertainement activities Hand crafts"/>
    <m/>
    <m/>
    <b v="1"/>
    <m/>
    <m/>
    <b v="1"/>
    <m/>
    <m/>
    <m/>
    <s v="Children who have been associated with fighting forces"/>
    <m/>
    <m/>
    <m/>
    <m/>
    <b v="1"/>
    <m/>
    <m/>
    <x v="2"/>
    <x v="3"/>
    <x v="19"/>
    <b v="1"/>
    <m/>
    <b v="1"/>
    <m/>
    <m/>
    <m/>
    <m/>
    <m/>
    <m/>
    <m/>
    <x v="1"/>
    <m/>
    <m/>
    <x v="1"/>
    <n v="3"/>
    <s v="اليأس وكره الواقع"/>
    <x v="1"/>
    <s v="تامين الدخل للعائلة"/>
    <s v="uuid:0e059321-2db5-495e-8727-c4e53d63440a"/>
    <n v="73157602"/>
    <s v="0e059321-2db5-495e-8727-c4e53d63440a"/>
    <d v="2021-01-21T13:28:28"/>
    <n v="264"/>
    <m/>
    <n v="-1"/>
    <m/>
    <m/>
    <s v="202101191358"/>
    <n v="918"/>
    <s v="nsenumerator"/>
    <n v="569832"/>
  </r>
  <r>
    <s v="2021-01-21T11:06:40.174+02:00"/>
    <s v="2021-01-21T11:18:42.254+02:00"/>
    <m/>
    <s v="ثناء الخلف"/>
    <s v="MRFS"/>
    <m/>
    <d v="2021-01-21T00:00:00"/>
    <x v="13"/>
    <x v="2"/>
    <x v="0"/>
    <n v="50"/>
    <x v="0"/>
    <x v="0"/>
    <x v="0"/>
    <x v="0"/>
    <x v="129"/>
    <x v="2"/>
    <x v="2"/>
    <x v="0"/>
    <n v="0"/>
    <n v="0"/>
    <n v="1"/>
    <s v="1"/>
    <n v="3"/>
    <s v="4"/>
    <n v="2"/>
    <n v="6"/>
    <n v="8"/>
    <n v="1"/>
    <n v="0"/>
    <n v="2"/>
    <x v="7"/>
    <x v="6"/>
    <n v="-300"/>
    <s v="عمل الام وبنتها"/>
    <m/>
    <s v="Hospital Primary health care facility"/>
    <b v="1"/>
    <b v="1"/>
    <m/>
    <m/>
    <m/>
    <m/>
    <m/>
    <m/>
    <n v="25"/>
    <x v="0"/>
    <m/>
    <x v="0"/>
    <s v="عيادات عصبية لان لديها ولد مريض عصبي الصرع"/>
    <s v="Most types of medicines are not available in the market Inaccessible due to cost Inaccessible due to security risks"/>
    <m/>
    <b v="1"/>
    <m/>
    <b v="1"/>
    <b v="1"/>
    <m/>
    <m/>
    <m/>
    <m/>
    <m/>
    <m/>
    <x v="3"/>
    <x v="1"/>
    <m/>
    <x v="1"/>
    <m/>
    <x v="3"/>
    <x v="0"/>
    <m/>
    <x v="0"/>
    <x v="0"/>
    <m/>
    <m/>
    <m/>
    <m/>
    <m/>
    <m/>
    <m/>
    <m/>
    <m/>
    <m/>
    <m/>
    <s v="Non communicable diseases (NCD) drugs (chronic, cardiac, diabetes, hyper-tension, asthma) Other"/>
    <b v="1"/>
    <m/>
    <m/>
    <m/>
    <b v="1"/>
    <m/>
    <m/>
    <s v="أدوية عصبي "/>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x v="0"/>
    <x v="3"/>
    <m/>
    <s v="High food prices/no money to buy Market is too far Food is not available"/>
    <m/>
    <b v="1"/>
    <b v="1"/>
    <m/>
    <b v="1"/>
    <m/>
    <m/>
    <m/>
    <x v="0"/>
    <m/>
    <x v="0"/>
    <s v="High food prices/no money to buy Market is too far"/>
    <b v="1"/>
    <b v="1"/>
    <m/>
    <m/>
    <m/>
    <m/>
    <x v="3"/>
    <x v="3"/>
    <x v="1"/>
    <m/>
    <m/>
    <s v="0"/>
    <s v="0"/>
    <x v="2"/>
    <x v="1"/>
    <x v="1"/>
    <x v="4"/>
    <x v="3"/>
    <m/>
    <m/>
    <m/>
    <m/>
    <m/>
    <m/>
    <m/>
    <m/>
    <m/>
    <x v="3"/>
    <x v="0"/>
    <s v="Fear Anger moodwings Family conflict Econimic Inability to carry out work or daily tasks"/>
    <b v="1"/>
    <b v="1"/>
    <m/>
    <b v="1"/>
    <b v="1"/>
    <m/>
    <b v="1"/>
    <m/>
    <m/>
    <m/>
    <m/>
    <b v="1"/>
    <m/>
    <m/>
    <m/>
    <m/>
    <m/>
    <m/>
    <s v="Adult Men Elderly"/>
    <m/>
    <b v="1"/>
    <m/>
    <b v="1"/>
    <s v="عدم القدرة على التاقلم"/>
    <s v="Smoking Withdrawal/Isolation"/>
    <m/>
    <m/>
    <m/>
    <m/>
    <m/>
    <m/>
    <b v="1"/>
    <m/>
    <b v="1"/>
    <m/>
    <m/>
    <s v="Accessibility Security Stigma"/>
    <b v="1"/>
    <b v="1"/>
    <b v="1"/>
    <m/>
    <m/>
    <m/>
    <m/>
    <m/>
    <m/>
    <x v="1"/>
    <m/>
    <s v="Skills building services Extracurricular activities/women &amp; girls centers"/>
    <m/>
    <m/>
    <b v="1"/>
    <b v="1"/>
    <m/>
    <m/>
    <m/>
    <m/>
    <x v="6"/>
    <s v="Educational services Extracurricular activities/women &amp; girls centers"/>
    <m/>
    <b v="1"/>
    <m/>
    <b v="1"/>
    <m/>
    <m/>
    <m/>
    <m/>
    <s v="due to transportation issues / far distance of facilities"/>
    <x v="2"/>
    <s v="قلة الأمان"/>
    <s v="School dropout Child labour Physical abuse Neglect Alcohol/substance misuse"/>
    <m/>
    <m/>
    <m/>
    <b v="1"/>
    <b v="1"/>
    <m/>
    <m/>
    <b v="1"/>
    <b v="1"/>
    <m/>
    <m/>
    <b v="1"/>
    <m/>
    <m/>
    <m/>
    <m/>
    <m/>
    <m/>
    <s v="التحطيب والصيانة"/>
    <s v="Neighbours Relatives"/>
    <m/>
    <m/>
    <b v="1"/>
    <m/>
    <m/>
    <b v="1"/>
    <m/>
    <m/>
    <m/>
    <m/>
    <m/>
    <m/>
    <m/>
    <m/>
    <s v="Hand crafts Painting / re-creational activity"/>
    <m/>
    <m/>
    <b v="1"/>
    <b v="1"/>
    <m/>
    <m/>
    <m/>
    <m/>
    <m/>
    <s v="No, none of these"/>
    <m/>
    <m/>
    <m/>
    <m/>
    <m/>
    <b v="1"/>
    <m/>
    <x v="2"/>
    <x v="3"/>
    <x v="19"/>
    <b v="1"/>
    <m/>
    <b v="1"/>
    <m/>
    <m/>
    <m/>
    <m/>
    <m/>
    <m/>
    <m/>
    <x v="1"/>
    <m/>
    <m/>
    <x v="2"/>
    <m/>
    <m/>
    <x v="1"/>
    <s v="عمال بناء"/>
    <s v="uuid:0d422a87-65f5-41d4-b12f-ed7ef723a20c"/>
    <n v="73157603"/>
    <s v="0d422a87-65f5-41d4-b12f-ed7ef723a20c"/>
    <d v="2021-01-21T13:28:29"/>
    <n v="265"/>
    <m/>
    <n v="-1"/>
    <m/>
    <m/>
    <s v="202101191358"/>
    <n v="722"/>
    <s v="nsenumerator"/>
    <n v="569832"/>
  </r>
  <r>
    <s v="2021-01-21T11:51:17.436+02:00"/>
    <s v="2021-01-21T12:05:53.320+02:00"/>
    <m/>
    <s v="30"/>
    <s v="MRFS"/>
    <m/>
    <d v="2021-01-21T00:00:00"/>
    <x v="13"/>
    <x v="2"/>
    <x v="0"/>
    <n v="22"/>
    <x v="1"/>
    <x v="0"/>
    <x v="0"/>
    <x v="0"/>
    <x v="130"/>
    <x v="0"/>
    <x v="0"/>
    <x v="0"/>
    <n v="1"/>
    <n v="2"/>
    <n v="0"/>
    <s v="2"/>
    <n v="0"/>
    <s v="3"/>
    <n v="0"/>
    <n v="3"/>
    <n v="5"/>
    <n v="0"/>
    <n v="1"/>
    <n v="0"/>
    <x v="6"/>
    <x v="5"/>
    <n v="-200"/>
    <s v="سلة غذائية ولم نفايات "/>
    <m/>
    <s v="No services"/>
    <m/>
    <m/>
    <m/>
    <m/>
    <m/>
    <m/>
    <b v="1"/>
    <m/>
    <m/>
    <x v="1"/>
    <m/>
    <x v="2"/>
    <s v="مراكز صحية بشكل كامل"/>
    <s v="Most types of medicines are not available in the market Inaccessible due to cost Inaccessible due to transport or other logistical reason"/>
    <m/>
    <b v="1"/>
    <m/>
    <b v="1"/>
    <m/>
    <b v="1"/>
    <m/>
    <m/>
    <m/>
    <m/>
    <m/>
    <x v="2"/>
    <x v="1"/>
    <m/>
    <x v="1"/>
    <m/>
    <x v="0"/>
    <x v="0"/>
    <m/>
    <x v="0"/>
    <x v="0"/>
    <m/>
    <m/>
    <m/>
    <m/>
    <m/>
    <m/>
    <m/>
    <m/>
    <m/>
    <m/>
    <m/>
    <s v="Non communicable diseases (NCD) drugs (chronic, cardiac, diabetes, hyper-tension, asthma) Pediatric medicine"/>
    <b v="1"/>
    <b v="1"/>
    <m/>
    <m/>
    <m/>
    <m/>
    <m/>
    <m/>
    <x v="2"/>
    <s v="Transportation issues Financial issues"/>
    <m/>
    <b v="1"/>
    <m/>
    <b v="1"/>
    <m/>
    <m/>
    <m/>
    <m/>
    <s v="Hospital for normal delivery"/>
    <m/>
    <m/>
    <m/>
    <m/>
    <m/>
    <b v="1"/>
    <m/>
    <m/>
    <m/>
    <m/>
    <m/>
    <x v="2"/>
    <s v="Not enough milk Other"/>
    <m/>
    <m/>
    <m/>
    <b v="1"/>
    <m/>
    <m/>
    <m/>
    <m/>
    <b v="1"/>
    <s v="معتقدات خاطئة"/>
    <x v="5"/>
    <x v="0"/>
    <x v="0"/>
    <m/>
    <s v="Cereals or tubers (maize, porridge, rice, pasta, bread, rice, bulger, frikeh, kaak, pasta, indomy (noodles), manakish, thick grain-based porridge, potatoes, etc) Condiments (spices, tea, coffee, sauces etc) or other miscellaneous food Oil/Fat (oils, fats, butter, ghee etc)"/>
    <b v="1"/>
    <m/>
    <m/>
    <m/>
    <m/>
    <m/>
    <m/>
    <m/>
    <m/>
    <b v="1"/>
    <b v="1"/>
    <x v="4"/>
    <x v="0"/>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x v="0"/>
    <x v="2"/>
    <s v="الطفل لا يحتاج إلى الحليب"/>
    <s v="High food prices/no money to buy Market is not safe Food is not available"/>
    <m/>
    <b v="1"/>
    <m/>
    <b v="1"/>
    <b v="1"/>
    <m/>
    <m/>
    <m/>
    <x v="0"/>
    <m/>
    <x v="0"/>
    <s v="High food prices/no money to buy Market is not safe"/>
    <b v="1"/>
    <m/>
    <b v="1"/>
    <m/>
    <m/>
    <m/>
    <x v="2"/>
    <x v="2"/>
    <x v="0"/>
    <m/>
    <m/>
    <s v="2"/>
    <s v="1"/>
    <x v="2"/>
    <x v="1"/>
    <x v="1"/>
    <x v="3"/>
    <x v="3"/>
    <m/>
    <m/>
    <m/>
    <m/>
    <m/>
    <m/>
    <m/>
    <m/>
    <s v="يحتاج إلى مفصل"/>
    <x v="3"/>
    <x v="0"/>
    <s v="Anger Changes in Appetite Hopelessness Problems sleeping Econimic Anxiety Sadness"/>
    <m/>
    <b v="1"/>
    <b v="1"/>
    <m/>
    <b v="1"/>
    <b v="1"/>
    <m/>
    <b v="1"/>
    <b v="1"/>
    <b v="1"/>
    <m/>
    <m/>
    <m/>
    <m/>
    <m/>
    <m/>
    <m/>
    <m/>
    <s v="Adult Men Adult Women"/>
    <b v="1"/>
    <b v="1"/>
    <m/>
    <m/>
    <s v="الزوج لأنه مصاب المراة نتيجة الظروف المالية"/>
    <s v="Smoking Withdrawal/Isolation"/>
    <m/>
    <m/>
    <m/>
    <m/>
    <m/>
    <m/>
    <b v="1"/>
    <m/>
    <b v="1"/>
    <m/>
    <m/>
    <s v="Availability Accessibility"/>
    <m/>
    <m/>
    <b v="1"/>
    <b v="1"/>
    <m/>
    <m/>
    <m/>
    <m/>
    <m/>
    <x v="2"/>
    <m/>
    <s v="Extracurricular activities/women &amp; girls centers Educational services Skills building services Health services"/>
    <b v="1"/>
    <b v="1"/>
    <b v="1"/>
    <b v="1"/>
    <m/>
    <m/>
    <m/>
    <m/>
    <x v="7"/>
    <s v="Skills building services Extracurricular activities/women &amp; girls centers"/>
    <m/>
    <m/>
    <b v="1"/>
    <b v="1"/>
    <m/>
    <m/>
    <m/>
    <m/>
    <s v="due to transportation issues / far distance of facilities"/>
    <x v="1"/>
    <m/>
    <s v="School dropout Child labour Physical abuse Neglect Psychological stress"/>
    <m/>
    <m/>
    <m/>
    <b v="1"/>
    <b v="1"/>
    <m/>
    <m/>
    <b v="1"/>
    <b v="1"/>
    <m/>
    <m/>
    <m/>
    <m/>
    <b v="1"/>
    <m/>
    <m/>
    <m/>
    <m/>
    <s v="لم النفايات"/>
    <s v="Do not know"/>
    <m/>
    <m/>
    <m/>
    <m/>
    <m/>
    <m/>
    <m/>
    <m/>
    <m/>
    <m/>
    <m/>
    <m/>
    <b v="1"/>
    <m/>
    <s v="Awareness / educational activities / psychosocial support Entertainement activities"/>
    <m/>
    <m/>
    <m/>
    <m/>
    <b v="1"/>
    <b v="1"/>
    <m/>
    <m/>
    <m/>
    <s v="Orphans living in the community Children who have been associated with fighting forces"/>
    <m/>
    <m/>
    <b v="1"/>
    <m/>
    <b v="1"/>
    <m/>
    <m/>
    <x v="2"/>
    <x v="1"/>
    <x v="10"/>
    <b v="1"/>
    <b v="1"/>
    <b v="1"/>
    <m/>
    <m/>
    <m/>
    <m/>
    <m/>
    <m/>
    <m/>
    <x v="1"/>
    <m/>
    <m/>
    <x v="0"/>
    <m/>
    <m/>
    <x v="2"/>
    <m/>
    <s v="uuid:10196147-30b2-4db8-96a7-00e9f06fb7cb"/>
    <n v="73157604"/>
    <s v="10196147-30b2-4db8-96a7-00e9f06fb7cb"/>
    <d v="2021-01-21T13:28:30"/>
    <n v="266"/>
    <m/>
    <n v="-1"/>
    <m/>
    <m/>
    <s v="202101191358"/>
    <n v="876"/>
    <s v="nsenumerator"/>
    <n v="569832"/>
  </r>
  <r>
    <s v="2021-01-21T12:51:01.551+02:00"/>
    <s v="2021-01-21T12:57:39.659+02:00"/>
    <m/>
    <s v="ثناء الخلف"/>
    <s v="MRFS"/>
    <m/>
    <d v="2021-01-21T00:00:00"/>
    <x v="13"/>
    <x v="2"/>
    <x v="0"/>
    <n v="22"/>
    <x v="1"/>
    <x v="1"/>
    <x v="0"/>
    <x v="0"/>
    <x v="131"/>
    <x v="0"/>
    <x v="0"/>
    <x v="1"/>
    <m/>
    <m/>
    <m/>
    <m/>
    <m/>
    <m/>
    <m/>
    <m/>
    <n v="2"/>
    <n v="0"/>
    <m/>
    <n v="1"/>
    <x v="2"/>
    <x v="2"/>
    <n v="-250"/>
    <s v="عمل الزوج "/>
    <m/>
    <s v="Hospital Primary health care facility"/>
    <b v="1"/>
    <b v="1"/>
    <m/>
    <m/>
    <m/>
    <m/>
    <m/>
    <m/>
    <n v="30"/>
    <x v="0"/>
    <m/>
    <x v="0"/>
    <s v="جراحه عامه"/>
    <s v="Some types of medicines are not available in the market Inaccessible due to cost Inaccessible due to transport or other logistical reason"/>
    <b v="1"/>
    <m/>
    <m/>
    <b v="1"/>
    <m/>
    <b v="1"/>
    <m/>
    <m/>
    <m/>
    <m/>
    <m/>
    <x v="3"/>
    <x v="1"/>
    <m/>
    <x v="1"/>
    <m/>
    <x v="0"/>
    <x v="0"/>
    <m/>
    <x v="0"/>
    <x v="0"/>
    <m/>
    <m/>
    <m/>
    <m/>
    <m/>
    <m/>
    <m/>
    <m/>
    <m/>
    <m/>
    <m/>
    <s v="I don't know"/>
    <m/>
    <m/>
    <m/>
    <m/>
    <m/>
    <b v="1"/>
    <m/>
    <m/>
    <x v="0"/>
    <m/>
    <m/>
    <m/>
    <m/>
    <m/>
    <m/>
    <m/>
    <m/>
    <m/>
    <s v="Hospital for normal delivery"/>
    <m/>
    <m/>
    <m/>
    <m/>
    <m/>
    <b v="1"/>
    <m/>
    <m/>
    <m/>
    <m/>
    <m/>
    <x v="1"/>
    <m/>
    <m/>
    <m/>
    <m/>
    <m/>
    <m/>
    <m/>
    <m/>
    <m/>
    <m/>
    <m/>
    <x v="2"/>
    <x v="0"/>
    <x v="0"/>
    <m/>
    <s v="Legumes and nuts e.g. hommos, fouls, beans, chick peas, lentils Vegetables (including leafy vegetables) Meat, Poultry, Offal (beef, goat, lamb, poultry), etc) Oil/Fat (oils, fats, butter, ghee etc)"/>
    <m/>
    <b v="1"/>
    <b v="1"/>
    <m/>
    <b v="1"/>
    <m/>
    <m/>
    <m/>
    <m/>
    <b v="1"/>
    <m/>
    <x v="0"/>
    <x v="0"/>
    <m/>
    <m/>
    <m/>
    <m/>
    <m/>
    <m/>
    <m/>
    <m/>
    <m/>
    <m/>
    <m/>
    <m/>
    <m/>
    <x v="1"/>
    <x v="3"/>
    <m/>
    <s v="High food prices/no money to buy Market is too far"/>
    <m/>
    <b v="1"/>
    <b v="1"/>
    <m/>
    <m/>
    <m/>
    <m/>
    <m/>
    <x v="0"/>
    <m/>
    <x v="0"/>
    <s v="High food prices/no money to buy"/>
    <b v="1"/>
    <m/>
    <m/>
    <m/>
    <m/>
    <m/>
    <x v="1"/>
    <x v="1"/>
    <x v="1"/>
    <m/>
    <m/>
    <m/>
    <s v="1"/>
    <x v="0"/>
    <x v="2"/>
    <x v="0"/>
    <x v="1"/>
    <x v="1"/>
    <m/>
    <m/>
    <m/>
    <m/>
    <m/>
    <m/>
    <m/>
    <m/>
    <m/>
    <x v="1"/>
    <x v="0"/>
    <s v="No problems"/>
    <m/>
    <m/>
    <m/>
    <m/>
    <m/>
    <m/>
    <m/>
    <m/>
    <m/>
    <m/>
    <m/>
    <m/>
    <m/>
    <m/>
    <m/>
    <b v="1"/>
    <m/>
    <m/>
    <m/>
    <m/>
    <m/>
    <m/>
    <m/>
    <m/>
    <m/>
    <m/>
    <m/>
    <m/>
    <m/>
    <m/>
    <m/>
    <m/>
    <m/>
    <m/>
    <m/>
    <m/>
    <s v="Lack of awareness of the services Accessibility Stigma"/>
    <b v="1"/>
    <m/>
    <b v="1"/>
    <m/>
    <b v="1"/>
    <m/>
    <m/>
    <m/>
    <m/>
    <x v="2"/>
    <m/>
    <s v="Do not know"/>
    <m/>
    <m/>
    <m/>
    <m/>
    <m/>
    <m/>
    <b v="1"/>
    <m/>
    <x v="0"/>
    <s v="Do not know"/>
    <m/>
    <m/>
    <m/>
    <m/>
    <m/>
    <m/>
    <b v="1"/>
    <m/>
    <m/>
    <x v="2"/>
    <s v="وجود في المجتمع فئات مختلفة"/>
    <s v="Child labour Begging Early marriage"/>
    <m/>
    <m/>
    <m/>
    <m/>
    <b v="1"/>
    <b v="1"/>
    <b v="1"/>
    <m/>
    <m/>
    <m/>
    <m/>
    <m/>
    <m/>
    <m/>
    <m/>
    <m/>
    <m/>
    <m/>
    <s v="عمال في بيع الاكلات السريعة"/>
    <s v="Do not know"/>
    <m/>
    <m/>
    <m/>
    <m/>
    <m/>
    <m/>
    <m/>
    <m/>
    <m/>
    <m/>
    <m/>
    <m/>
    <b v="1"/>
    <m/>
    <s v="Sport activity Painting / re-creational activity Entertainement activities"/>
    <b v="1"/>
    <m/>
    <m/>
    <b v="1"/>
    <m/>
    <b v="1"/>
    <m/>
    <m/>
    <m/>
    <s v="I don't know"/>
    <m/>
    <m/>
    <m/>
    <m/>
    <m/>
    <m/>
    <b v="1"/>
    <x v="0"/>
    <x v="0"/>
    <x v="0"/>
    <m/>
    <m/>
    <m/>
    <m/>
    <m/>
    <m/>
    <m/>
    <m/>
    <m/>
    <m/>
    <x v="0"/>
    <m/>
    <m/>
    <x v="0"/>
    <m/>
    <m/>
    <x v="0"/>
    <m/>
    <s v="uuid:1b6d13e7-c9bb-458b-aacd-e4e436a7b241"/>
    <n v="73157607"/>
    <s v="1b6d13e7-c9bb-458b-aacd-e4e436a7b241"/>
    <d v="2021-01-21T13:28:30"/>
    <n v="267"/>
    <m/>
    <n v="-1"/>
    <m/>
    <m/>
    <s v="202101191358"/>
    <n v="398"/>
    <s v="nsenumerator"/>
    <n v="569832"/>
  </r>
  <r>
    <s v="2021-01-21T13:50:10.620+02:00"/>
    <s v="2021-01-21T15:20:57.198+02:00"/>
    <s v="0"/>
    <s v="ثناء الخلف"/>
    <s v="MRFS"/>
    <m/>
    <d v="2021-01-21T00:00:00"/>
    <x v="13"/>
    <x v="2"/>
    <x v="0"/>
    <n v="29"/>
    <x v="1"/>
    <x v="0"/>
    <x v="0"/>
    <x v="1"/>
    <x v="1"/>
    <x v="0"/>
    <x v="0"/>
    <x v="0"/>
    <n v="0"/>
    <n v="1"/>
    <n v="2"/>
    <s v="3"/>
    <n v="0"/>
    <s v="3"/>
    <n v="0"/>
    <n v="3"/>
    <n v="5"/>
    <n v="0"/>
    <n v="0"/>
    <n v="1"/>
    <x v="7"/>
    <x v="6"/>
    <n v="-300"/>
    <s v="عمل الزوج"/>
    <m/>
    <s v="Hospital Primary health care facility Specialist services Emergency services-ambulance"/>
    <b v="1"/>
    <b v="1"/>
    <b v="1"/>
    <b v="1"/>
    <m/>
    <m/>
    <m/>
    <m/>
    <n v="5"/>
    <x v="0"/>
    <m/>
    <x v="0"/>
    <s v="Everything is available"/>
    <s v="Some types of medicines are not available in the market Inaccessible due to cost"/>
    <b v="1"/>
    <m/>
    <m/>
    <b v="1"/>
    <m/>
    <m/>
    <m/>
    <m/>
    <m/>
    <m/>
    <m/>
    <x v="0"/>
    <x v="0"/>
    <s v="نعم مفيدة وخصوصا الوقاية من الكورونا"/>
    <x v="3"/>
    <s v="عن طريق مجموعات الواتس"/>
    <x v="0"/>
    <x v="0"/>
    <s v="Did not identify the diseas"/>
    <x v="0"/>
    <x v="0"/>
    <m/>
    <m/>
    <m/>
    <m/>
    <m/>
    <m/>
    <m/>
    <m/>
    <m/>
    <m/>
    <m/>
    <s v="Non communicable diseases (NCD) drugs (chronic, cardiac, diabetes, hyper-tension, asthma) Reproductive health medicines"/>
    <b v="1"/>
    <m/>
    <b v="1"/>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
    <b v="1"/>
    <b v="1"/>
    <b v="1"/>
    <m/>
    <m/>
    <m/>
    <m/>
    <m/>
    <m/>
    <b v="1"/>
    <b v="1"/>
    <x v="5"/>
    <x v="2"/>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High food prices/no money to buy"/>
    <m/>
    <b v="1"/>
    <m/>
    <m/>
    <m/>
    <m/>
    <m/>
    <m/>
    <x v="0"/>
    <m/>
    <x v="0"/>
    <s v="High food prices/no money to buy Food is not available"/>
    <b v="1"/>
    <m/>
    <m/>
    <b v="1"/>
    <m/>
    <m/>
    <x v="0"/>
    <x v="2"/>
    <x v="1"/>
    <m/>
    <m/>
    <s v="1"/>
    <s v="1"/>
    <x v="0"/>
    <x v="2"/>
    <x v="0"/>
    <x v="1"/>
    <x v="1"/>
    <m/>
    <m/>
    <m/>
    <m/>
    <m/>
    <m/>
    <m/>
    <m/>
    <m/>
    <x v="1"/>
    <x v="0"/>
    <s v="moodwings Anxiety Problems sleeping"/>
    <m/>
    <m/>
    <m/>
    <b v="1"/>
    <m/>
    <b v="1"/>
    <m/>
    <m/>
    <m/>
    <b v="1"/>
    <m/>
    <m/>
    <m/>
    <m/>
    <m/>
    <m/>
    <m/>
    <m/>
    <s v="Elderly"/>
    <m/>
    <m/>
    <m/>
    <b v="1"/>
    <s v="لان ظروف صعبة عدم قدرة على التاقلم"/>
    <s v="Speaking to a friend Speaking to a family member"/>
    <b v="1"/>
    <b v="1"/>
    <m/>
    <m/>
    <m/>
    <m/>
    <m/>
    <m/>
    <m/>
    <m/>
    <m/>
    <s v="Lack of awareness of the services"/>
    <m/>
    <m/>
    <m/>
    <m/>
    <b v="1"/>
    <m/>
    <m/>
    <m/>
    <m/>
    <x v="1"/>
    <m/>
    <s v="Extracurricular activities/women &amp; girls centers"/>
    <m/>
    <m/>
    <m/>
    <b v="1"/>
    <m/>
    <m/>
    <m/>
    <m/>
    <x v="0"/>
    <s v="Extracurricular activities/women &amp; girls centers Skills building services"/>
    <m/>
    <m/>
    <b v="1"/>
    <b v="1"/>
    <m/>
    <m/>
    <m/>
    <m/>
    <m/>
    <x v="1"/>
    <m/>
    <s v="No dangers"/>
    <m/>
    <m/>
    <m/>
    <m/>
    <m/>
    <m/>
    <m/>
    <m/>
    <m/>
    <m/>
    <m/>
    <m/>
    <m/>
    <m/>
    <m/>
    <b v="1"/>
    <m/>
    <m/>
    <m/>
    <s v="School teachers Women and Child support centers"/>
    <m/>
    <m/>
    <m/>
    <b v="1"/>
    <m/>
    <m/>
    <m/>
    <m/>
    <m/>
    <b v="1"/>
    <m/>
    <m/>
    <m/>
    <m/>
    <s v="Hand crafts Awareness / educational activities / psychosocial support"/>
    <m/>
    <m/>
    <b v="1"/>
    <m/>
    <b v="1"/>
    <m/>
    <m/>
    <m/>
    <m/>
    <s v="I don't know"/>
    <m/>
    <m/>
    <m/>
    <m/>
    <m/>
    <m/>
    <b v="1"/>
    <x v="2"/>
    <x v="1"/>
    <x v="32"/>
    <b v="1"/>
    <m/>
    <m/>
    <b v="1"/>
    <m/>
    <m/>
    <m/>
    <m/>
    <m/>
    <m/>
    <x v="1"/>
    <m/>
    <m/>
    <x v="0"/>
    <m/>
    <m/>
    <x v="2"/>
    <m/>
    <s v="uuid:4d7131a9-db14-4ff1-9e57-05f4f9c5f316"/>
    <n v="73157609"/>
    <s v="4d7131a9-db14-4ff1-9e57-05f4f9c5f316"/>
    <d v="2021-01-21T13:28:31"/>
    <n v="268"/>
    <m/>
    <n v="-1"/>
    <m/>
    <m/>
    <s v="202101191358"/>
    <n v="5447"/>
    <s v="nsenumerator"/>
    <n v="569832"/>
  </r>
  <r>
    <s v="2021-01-21T14:03:26.318+02:00"/>
    <s v="2021-01-21T15:21:37.188+02:00"/>
    <s v="0"/>
    <s v="ثناء الخلف"/>
    <s v="MRFS"/>
    <m/>
    <d v="2021-01-21T00:00:00"/>
    <x v="13"/>
    <x v="2"/>
    <x v="0"/>
    <n v="24"/>
    <x v="1"/>
    <x v="0"/>
    <x v="4"/>
    <x v="1"/>
    <x v="1"/>
    <x v="2"/>
    <x v="0"/>
    <x v="0"/>
    <n v="0"/>
    <n v="0"/>
    <n v="0"/>
    <s v="0"/>
    <n v="2"/>
    <s v="2"/>
    <n v="1"/>
    <n v="3"/>
    <n v="7"/>
    <n v="1"/>
    <n v="0"/>
    <n v="2"/>
    <x v="4"/>
    <x v="0"/>
    <n v="-400"/>
    <s v="عمل الفتيات البالغات في الاسرة"/>
    <m/>
    <s v="Hospital Primary health care facility Emergency services-ambulance"/>
    <b v="1"/>
    <b v="1"/>
    <m/>
    <b v="1"/>
    <m/>
    <m/>
    <m/>
    <m/>
    <n v="35"/>
    <x v="0"/>
    <m/>
    <x v="0"/>
    <s v="جلدية وسنية"/>
    <s v="Some types of medicines are not available in the market Not available in the market at all Inaccessible due to cost"/>
    <b v="1"/>
    <m/>
    <b v="1"/>
    <b v="1"/>
    <m/>
    <m/>
    <m/>
    <m/>
    <m/>
    <m/>
    <m/>
    <x v="2"/>
    <x v="1"/>
    <m/>
    <x v="1"/>
    <m/>
    <x v="0"/>
    <x v="0"/>
    <m/>
    <x v="0"/>
    <x v="0"/>
    <m/>
    <m/>
    <m/>
    <m/>
    <m/>
    <m/>
    <m/>
    <m/>
    <m/>
    <m/>
    <m/>
    <s v="Non communicable diseases (NCD) drugs (chronic, cardiac, diabetes, hyper-tension, asthma) Antibiotic"/>
    <b v="1"/>
    <m/>
    <m/>
    <b v="1"/>
    <m/>
    <m/>
    <m/>
    <m/>
    <x v="0"/>
    <m/>
    <m/>
    <m/>
    <m/>
    <m/>
    <m/>
    <m/>
    <m/>
    <m/>
    <s v="Hospital for normal delivery"/>
    <m/>
    <m/>
    <m/>
    <m/>
    <m/>
    <b v="1"/>
    <m/>
    <m/>
    <m/>
    <m/>
    <m/>
    <x v="1"/>
    <m/>
    <m/>
    <m/>
    <m/>
    <m/>
    <m/>
    <m/>
    <m/>
    <m/>
    <m/>
    <m/>
    <x v="2"/>
    <x v="0"/>
    <x v="0"/>
    <m/>
    <m/>
    <m/>
    <m/>
    <m/>
    <m/>
    <m/>
    <m/>
    <m/>
    <m/>
    <m/>
    <m/>
    <m/>
    <x v="1"/>
    <x v="1"/>
    <m/>
    <m/>
    <m/>
    <m/>
    <m/>
    <m/>
    <m/>
    <m/>
    <m/>
    <m/>
    <m/>
    <m/>
    <m/>
    <x v="1"/>
    <x v="0"/>
    <m/>
    <s v="High food prices/no money to buy Food is not available"/>
    <m/>
    <b v="1"/>
    <m/>
    <m/>
    <b v="1"/>
    <m/>
    <m/>
    <m/>
    <x v="0"/>
    <m/>
    <x v="0"/>
    <s v="High food prices/no money to buy"/>
    <b v="1"/>
    <m/>
    <m/>
    <m/>
    <m/>
    <m/>
    <x v="1"/>
    <x v="1"/>
    <x v="1"/>
    <m/>
    <m/>
    <s v="0"/>
    <s v="0"/>
    <x v="0"/>
    <x v="2"/>
    <x v="0"/>
    <x v="1"/>
    <x v="1"/>
    <m/>
    <m/>
    <m/>
    <m/>
    <m/>
    <m/>
    <m/>
    <m/>
    <m/>
    <x v="1"/>
    <x v="0"/>
    <s v="Fear moodwings Econimic Hopelessness"/>
    <b v="1"/>
    <m/>
    <m/>
    <b v="1"/>
    <b v="1"/>
    <m/>
    <m/>
    <m/>
    <b v="1"/>
    <m/>
    <m/>
    <m/>
    <m/>
    <m/>
    <m/>
    <m/>
    <m/>
    <m/>
    <s v="Adult Women"/>
    <b v="1"/>
    <m/>
    <m/>
    <m/>
    <s v="بسبب حمل اعباء البيت والتكاليف"/>
    <s v="Withdrawal/Isolation"/>
    <m/>
    <m/>
    <m/>
    <m/>
    <m/>
    <m/>
    <m/>
    <m/>
    <b v="1"/>
    <m/>
    <m/>
    <s v="Accessibility Security Stigma"/>
    <b v="1"/>
    <b v="1"/>
    <b v="1"/>
    <m/>
    <m/>
    <m/>
    <m/>
    <m/>
    <m/>
    <x v="3"/>
    <s v="الام لا ترغب في خروج بناتها"/>
    <s v="Skills building services Extracurricular activities/women &amp; girls centers"/>
    <m/>
    <m/>
    <b v="1"/>
    <b v="1"/>
    <m/>
    <m/>
    <m/>
    <m/>
    <x v="5"/>
    <s v="Extracurricular activities/women &amp; girls centers Skills building services Educational services"/>
    <m/>
    <b v="1"/>
    <b v="1"/>
    <b v="1"/>
    <m/>
    <m/>
    <m/>
    <m/>
    <s v="due to lack of security"/>
    <x v="2"/>
    <s v="وضع الأمني"/>
    <s v="School dropout Kidnapping Sexual abuse"/>
    <b v="1"/>
    <m/>
    <m/>
    <b v="1"/>
    <m/>
    <m/>
    <m/>
    <m/>
    <m/>
    <b v="1"/>
    <m/>
    <m/>
    <m/>
    <m/>
    <m/>
    <m/>
    <m/>
    <m/>
    <m/>
    <s v="Relatives Siblings"/>
    <m/>
    <b v="1"/>
    <m/>
    <m/>
    <m/>
    <b v="1"/>
    <m/>
    <m/>
    <m/>
    <m/>
    <m/>
    <m/>
    <m/>
    <m/>
    <s v="Do not know"/>
    <m/>
    <m/>
    <m/>
    <m/>
    <m/>
    <m/>
    <m/>
    <b v="1"/>
    <m/>
    <s v="I don't know"/>
    <m/>
    <m/>
    <m/>
    <m/>
    <m/>
    <m/>
    <b v="1"/>
    <x v="2"/>
    <x v="16"/>
    <x v="13"/>
    <b v="1"/>
    <b v="1"/>
    <b v="1"/>
    <m/>
    <b v="1"/>
    <m/>
    <m/>
    <m/>
    <m/>
    <m/>
    <x v="2"/>
    <n v="7"/>
    <s v="لان لايستطيع الخروج من المنزل"/>
    <x v="2"/>
    <m/>
    <m/>
    <x v="2"/>
    <m/>
    <s v="uuid:bcf3ba0f-e750-4268-acbe-9aec1a58be5d"/>
    <n v="73157610"/>
    <s v="bcf3ba0f-e750-4268-acbe-9aec1a58be5d"/>
    <d v="2021-01-21T13:28:32"/>
    <n v="269"/>
    <m/>
    <n v="-1"/>
    <m/>
    <m/>
    <s v="202101191358"/>
    <n v="4691"/>
    <s v="nsenumerator"/>
    <n v="569832"/>
  </r>
  <r>
    <s v="2021-01-21T12:51:06.974+03:00"/>
    <s v="2021-01-21T15:27:54.306+03:00"/>
    <s v="0"/>
    <s v="هشام الشيخ"/>
    <s v="MRFS"/>
    <m/>
    <d v="2021-01-21T00:00:00"/>
    <x v="13"/>
    <x v="2"/>
    <x v="0"/>
    <n v="37"/>
    <x v="0"/>
    <x v="1"/>
    <x v="0"/>
    <x v="1"/>
    <x v="1"/>
    <x v="0"/>
    <x v="0"/>
    <x v="0"/>
    <n v="1"/>
    <n v="0"/>
    <n v="2"/>
    <s v="2"/>
    <n v="0"/>
    <s v="3"/>
    <n v="1"/>
    <n v="4"/>
    <n v="7"/>
    <n v="1"/>
    <n v="0"/>
    <n v="1"/>
    <x v="4"/>
    <x v="1"/>
    <n v="-650"/>
    <s v="أعمال بناء وزراعة"/>
    <m/>
    <s v="Hospital Primary health care facility"/>
    <b v="1"/>
    <b v="1"/>
    <m/>
    <m/>
    <m/>
    <m/>
    <m/>
    <m/>
    <n v="15"/>
    <x v="4"/>
    <m/>
    <x v="3"/>
    <s v="Do not know"/>
    <s v="Some types of medicines are not available in the market"/>
    <b v="1"/>
    <m/>
    <m/>
    <m/>
    <m/>
    <m/>
    <m/>
    <m/>
    <m/>
    <m/>
    <m/>
    <x v="3"/>
    <x v="1"/>
    <m/>
    <x v="1"/>
    <m/>
    <x v="0"/>
    <x v="0"/>
    <s v="Did not identify the diseas"/>
    <x v="0"/>
    <x v="0"/>
    <m/>
    <m/>
    <m/>
    <m/>
    <m/>
    <m/>
    <m/>
    <m/>
    <m/>
    <m/>
    <m/>
    <s v="Non communicable diseases (NCD) drugs (chronic, cardiac, diabetes, hyper-tension, asthma) Antibiotic Pediatric medicine"/>
    <b v="1"/>
    <b v="1"/>
    <m/>
    <b v="1"/>
    <m/>
    <m/>
    <m/>
    <m/>
    <x v="0"/>
    <m/>
    <m/>
    <m/>
    <m/>
    <m/>
    <m/>
    <m/>
    <m/>
    <m/>
    <s v="Hospital for normal delivery"/>
    <m/>
    <m/>
    <m/>
    <m/>
    <m/>
    <b v="1"/>
    <m/>
    <m/>
    <m/>
    <m/>
    <m/>
    <x v="0"/>
    <m/>
    <m/>
    <m/>
    <m/>
    <m/>
    <m/>
    <m/>
    <m/>
    <m/>
    <m/>
    <m/>
    <x v="3"/>
    <x v="1"/>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3"/>
    <m/>
    <m/>
    <m/>
    <m/>
    <m/>
    <m/>
    <m/>
    <x v="0"/>
    <x v="2"/>
    <x v="0"/>
    <m/>
    <m/>
    <s v="0"/>
    <s v="1"/>
    <x v="0"/>
    <x v="2"/>
    <x v="0"/>
    <x v="1"/>
    <x v="1"/>
    <m/>
    <m/>
    <m/>
    <m/>
    <m/>
    <m/>
    <m/>
    <m/>
    <m/>
    <x v="1"/>
    <x v="0"/>
    <s v="Anger Problems sleeping Family conflict Problems Concentrating"/>
    <m/>
    <b v="1"/>
    <m/>
    <m/>
    <m/>
    <m/>
    <b v="1"/>
    <m/>
    <m/>
    <b v="1"/>
    <m/>
    <m/>
    <b v="1"/>
    <m/>
    <m/>
    <m/>
    <m/>
    <m/>
    <s v="Elderly Children"/>
    <m/>
    <m/>
    <b v="1"/>
    <b v="1"/>
    <s v="بسبب كبار السن وصغار السن يحتاجون اهتمام زائد"/>
    <s v="Speaking to a friend Other"/>
    <m/>
    <b v="1"/>
    <m/>
    <m/>
    <m/>
    <m/>
    <m/>
    <m/>
    <m/>
    <b v="1"/>
    <s v="المشي خارج المخيم"/>
    <s v="Lack of awareness of the services Accessibility"/>
    <m/>
    <m/>
    <b v="1"/>
    <m/>
    <b v="1"/>
    <m/>
    <m/>
    <m/>
    <m/>
    <x v="1"/>
    <m/>
    <s v="Skills building services Extracurricular activities/women &amp; girls centers"/>
    <m/>
    <m/>
    <b v="1"/>
    <b v="1"/>
    <m/>
    <m/>
    <m/>
    <m/>
    <x v="0"/>
    <s v="Skills building services Extracurricular activities/women &amp; girls centers"/>
    <m/>
    <m/>
    <b v="1"/>
    <b v="1"/>
    <m/>
    <m/>
    <m/>
    <m/>
    <m/>
    <x v="1"/>
    <m/>
    <s v="Early marriage Physical abuse Neglect Hired by armed groups"/>
    <m/>
    <b v="1"/>
    <m/>
    <m/>
    <m/>
    <m/>
    <b v="1"/>
    <b v="1"/>
    <b v="1"/>
    <m/>
    <m/>
    <m/>
    <m/>
    <m/>
    <m/>
    <m/>
    <m/>
    <m/>
    <m/>
    <s v="Religious leaders Relatives Doctor"/>
    <b v="1"/>
    <m/>
    <m/>
    <m/>
    <m/>
    <b v="1"/>
    <m/>
    <m/>
    <m/>
    <m/>
    <b v="1"/>
    <m/>
    <m/>
    <m/>
    <s v="Painting / re-creational activity Awareness / educational activities / psychosocial support"/>
    <m/>
    <m/>
    <m/>
    <b v="1"/>
    <b v="1"/>
    <m/>
    <m/>
    <m/>
    <m/>
    <s v="Child-headed households"/>
    <m/>
    <m/>
    <m/>
    <b v="1"/>
    <m/>
    <m/>
    <m/>
    <x v="1"/>
    <x v="0"/>
    <x v="18"/>
    <b v="1"/>
    <m/>
    <b v="1"/>
    <m/>
    <m/>
    <m/>
    <m/>
    <m/>
    <m/>
    <m/>
    <x v="1"/>
    <m/>
    <m/>
    <x v="2"/>
    <m/>
    <m/>
    <x v="2"/>
    <m/>
    <s v="uuid:36bf0f5a-56d8-4d71-83ea-f0ab1d90c1ee"/>
    <n v="73157623"/>
    <s v="36bf0f5a-56d8-4d71-83ea-f0ab1d90c1ee"/>
    <d v="2021-01-21T13:28:47"/>
    <n v="270"/>
    <m/>
    <n v="-1"/>
    <m/>
    <m/>
    <s v="202101191358"/>
    <n v="9408"/>
    <s v="nsenumerator"/>
    <n v="569832"/>
  </r>
  <r>
    <s v="2021-01-21T13:47:21.777+03:00"/>
    <s v="2021-01-21T15:22:16.419+03:00"/>
    <s v="0"/>
    <s v="هشام الشيخ"/>
    <s v="MRFS"/>
    <m/>
    <d v="2021-01-21T00:00:00"/>
    <x v="13"/>
    <x v="2"/>
    <x v="0"/>
    <n v="24"/>
    <x v="1"/>
    <x v="1"/>
    <x v="0"/>
    <x v="1"/>
    <x v="1"/>
    <x v="2"/>
    <x v="1"/>
    <x v="1"/>
    <m/>
    <m/>
    <m/>
    <m/>
    <m/>
    <m/>
    <m/>
    <m/>
    <n v="2"/>
    <n v="2"/>
    <m/>
    <n v="1"/>
    <x v="0"/>
    <x v="6"/>
    <n v="-700"/>
    <s v="محل البسة"/>
    <m/>
    <s v="Hospital Primary health care facility"/>
    <b v="1"/>
    <b v="1"/>
    <m/>
    <m/>
    <m/>
    <m/>
    <m/>
    <m/>
    <n v="10"/>
    <x v="4"/>
    <m/>
    <x v="3"/>
    <s v="Do not know"/>
    <s v="Some types of medicines are not available in the market"/>
    <b v="1"/>
    <m/>
    <m/>
    <m/>
    <m/>
    <m/>
    <m/>
    <m/>
    <m/>
    <m/>
    <m/>
    <x v="3"/>
    <x v="1"/>
    <m/>
    <x v="1"/>
    <m/>
    <x v="0"/>
    <x v="0"/>
    <s v="Did not identify the diseas"/>
    <x v="0"/>
    <x v="0"/>
    <m/>
    <m/>
    <m/>
    <m/>
    <m/>
    <m/>
    <m/>
    <m/>
    <m/>
    <m/>
    <m/>
    <s v="Non communicable diseases (NCD) drugs (chronic, cardiac, diabetes, hyper-tension, asthma) Antibiotic"/>
    <b v="1"/>
    <m/>
    <m/>
    <b v="1"/>
    <m/>
    <m/>
    <m/>
    <m/>
    <x v="0"/>
    <m/>
    <m/>
    <m/>
    <m/>
    <m/>
    <m/>
    <m/>
    <m/>
    <m/>
    <s v="Hospital for normal delivery Public primary health care facility"/>
    <m/>
    <m/>
    <m/>
    <b v="1"/>
    <m/>
    <b v="1"/>
    <m/>
    <m/>
    <m/>
    <m/>
    <m/>
    <x v="1"/>
    <m/>
    <m/>
    <m/>
    <m/>
    <m/>
    <m/>
    <m/>
    <m/>
    <m/>
    <m/>
    <m/>
    <x v="2"/>
    <x v="0"/>
    <x v="0"/>
    <m/>
    <m/>
    <m/>
    <m/>
    <m/>
    <m/>
    <m/>
    <m/>
    <m/>
    <m/>
    <m/>
    <m/>
    <m/>
    <x v="1"/>
    <x v="1"/>
    <m/>
    <m/>
    <m/>
    <m/>
    <m/>
    <m/>
    <m/>
    <m/>
    <m/>
    <m/>
    <m/>
    <m/>
    <m/>
    <x v="1"/>
    <x v="3"/>
    <m/>
    <s v="High food prices/no money to buy"/>
    <m/>
    <b v="1"/>
    <m/>
    <m/>
    <m/>
    <m/>
    <m/>
    <m/>
    <x v="0"/>
    <m/>
    <x v="0"/>
    <s v="High food prices/no money to buy"/>
    <b v="1"/>
    <m/>
    <m/>
    <m/>
    <m/>
    <m/>
    <x v="1"/>
    <x v="1"/>
    <x v="1"/>
    <m/>
    <m/>
    <m/>
    <s v="0"/>
    <x v="0"/>
    <x v="2"/>
    <x v="0"/>
    <x v="1"/>
    <x v="1"/>
    <m/>
    <m/>
    <m/>
    <m/>
    <m/>
    <m/>
    <m/>
    <m/>
    <m/>
    <x v="1"/>
    <x v="0"/>
    <s v="moodwings Anger Problems sleeping Problems Concentrating"/>
    <m/>
    <b v="1"/>
    <m/>
    <b v="1"/>
    <m/>
    <m/>
    <m/>
    <m/>
    <m/>
    <b v="1"/>
    <m/>
    <m/>
    <b v="1"/>
    <m/>
    <m/>
    <m/>
    <m/>
    <m/>
    <s v="Adult Men Elderly"/>
    <m/>
    <b v="1"/>
    <m/>
    <b v="1"/>
    <s v="زيادة المسؤولية_x000a_والحاجة الى الاهتمام"/>
    <s v="Smoking Withdrawal/Isolation"/>
    <m/>
    <m/>
    <m/>
    <m/>
    <m/>
    <m/>
    <b v="1"/>
    <m/>
    <b v="1"/>
    <m/>
    <m/>
    <s v="Lack of awareness of the services Stigma"/>
    <b v="1"/>
    <m/>
    <m/>
    <m/>
    <b v="1"/>
    <m/>
    <m/>
    <m/>
    <m/>
    <x v="1"/>
    <m/>
    <s v="All services are accessible"/>
    <m/>
    <m/>
    <m/>
    <m/>
    <m/>
    <b v="1"/>
    <m/>
    <m/>
    <x v="0"/>
    <s v="All services are accessible"/>
    <m/>
    <m/>
    <m/>
    <m/>
    <m/>
    <b v="1"/>
    <m/>
    <m/>
    <m/>
    <x v="1"/>
    <m/>
    <s v="Physical abuse Neglect Hired by armed groups"/>
    <m/>
    <b v="1"/>
    <m/>
    <m/>
    <m/>
    <m/>
    <m/>
    <b v="1"/>
    <b v="1"/>
    <m/>
    <m/>
    <m/>
    <m/>
    <m/>
    <m/>
    <m/>
    <m/>
    <m/>
    <m/>
    <s v="School teachers Relatives Doctor"/>
    <m/>
    <m/>
    <m/>
    <b v="1"/>
    <m/>
    <b v="1"/>
    <m/>
    <m/>
    <m/>
    <m/>
    <b v="1"/>
    <m/>
    <m/>
    <m/>
    <s v="Hand crafts Painting / re-creational activity Awareness / educational activities / psychosocial support Quraan"/>
    <m/>
    <b v="1"/>
    <b v="1"/>
    <b v="1"/>
    <b v="1"/>
    <m/>
    <m/>
    <m/>
    <m/>
    <s v="Child-headed households Children who have been associated with fighting forces"/>
    <m/>
    <m/>
    <m/>
    <b v="1"/>
    <b v="1"/>
    <m/>
    <m/>
    <x v="0"/>
    <x v="0"/>
    <x v="0"/>
    <m/>
    <m/>
    <m/>
    <m/>
    <m/>
    <m/>
    <m/>
    <m/>
    <m/>
    <m/>
    <x v="0"/>
    <m/>
    <m/>
    <x v="0"/>
    <m/>
    <m/>
    <x v="0"/>
    <m/>
    <s v="uuid:c5acd647-ad36-4075-813e-946560509638"/>
    <n v="73157626"/>
    <s v="c5acd647-ad36-4075-813e-946560509638"/>
    <d v="2021-01-21T13:28:48"/>
    <n v="271"/>
    <m/>
    <n v="-1"/>
    <m/>
    <m/>
    <s v="202101191358"/>
    <n v="5695"/>
    <s v="nsenumerator"/>
    <n v="569832"/>
  </r>
  <r>
    <s v="2021-01-21T10:12:13.406+03:00"/>
    <s v="2021-01-21T14:33:54.781+03:00"/>
    <s v="0"/>
    <s v="هشام الشيخ"/>
    <s v="MRFS"/>
    <m/>
    <d v="2021-01-21T00:00:00"/>
    <x v="13"/>
    <x v="2"/>
    <x v="0"/>
    <n v="35"/>
    <x v="0"/>
    <x v="1"/>
    <x v="0"/>
    <x v="0"/>
    <x v="132"/>
    <x v="0"/>
    <x v="0"/>
    <x v="0"/>
    <n v="0"/>
    <n v="0"/>
    <n v="2"/>
    <s v="2"/>
    <n v="3"/>
    <s v="5"/>
    <n v="0"/>
    <n v="5"/>
    <n v="6"/>
    <n v="0"/>
    <n v="0"/>
    <n v="1"/>
    <x v="31"/>
    <x v="5"/>
    <n v="-1100"/>
    <s v="عامل يومية"/>
    <m/>
    <s v="Hospital Primary health care facility"/>
    <b v="1"/>
    <b v="1"/>
    <m/>
    <m/>
    <m/>
    <m/>
    <m/>
    <m/>
    <n v="10"/>
    <x v="0"/>
    <m/>
    <x v="0"/>
    <s v="الحاجة إلى وجود خدمة سماعات ونظارات للاطفال"/>
    <s v="Most types of medicines are not available in the market Other, specify"/>
    <m/>
    <b v="1"/>
    <m/>
    <m/>
    <m/>
    <m/>
    <m/>
    <b v="1"/>
    <m/>
    <m/>
    <s v="فساد بمركز الخدمة الطبية"/>
    <x v="0"/>
    <x v="2"/>
    <m/>
    <x v="2"/>
    <m/>
    <x v="2"/>
    <x v="1"/>
    <m/>
    <x v="1"/>
    <x v="2"/>
    <m/>
    <m/>
    <m/>
    <m/>
    <m/>
    <m/>
    <m/>
    <m/>
    <m/>
    <m/>
    <m/>
    <s v="Pediatric medicine Non communicable diseases (NCD) drugs (chronic, cardiac, diabetes, hyper-tension, asthma)"/>
    <b v="1"/>
    <b v="1"/>
    <m/>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Milk and Milk Products (milk, yoghurt, cheese, etc)"/>
    <b v="1"/>
    <m/>
    <m/>
    <m/>
    <m/>
    <m/>
    <b v="1"/>
    <m/>
    <m/>
    <m/>
    <m/>
    <x v="3"/>
    <x v="0"/>
    <s v="Cereals or tubers (maize, porridge, rice, pasta, bread, rice, bulger, frikeh, kaak, pasta, indomy (noodles), manakish, thick grain-based porridge, potatoes, etc) Eggs"/>
    <b v="1"/>
    <m/>
    <m/>
    <m/>
    <m/>
    <m/>
    <m/>
    <b v="1"/>
    <m/>
    <m/>
    <m/>
    <n v="2"/>
    <x v="2"/>
    <x v="0"/>
    <m/>
    <s v="High food prices/no money to buy"/>
    <m/>
    <b v="1"/>
    <m/>
    <m/>
    <m/>
    <m/>
    <m/>
    <m/>
    <x v="0"/>
    <m/>
    <x v="2"/>
    <m/>
    <m/>
    <m/>
    <m/>
    <m/>
    <m/>
    <m/>
    <x v="0"/>
    <x v="3"/>
    <x v="1"/>
    <m/>
    <m/>
    <s v="0"/>
    <s v="1"/>
    <x v="0"/>
    <x v="2"/>
    <x v="0"/>
    <x v="1"/>
    <x v="1"/>
    <m/>
    <m/>
    <m/>
    <m/>
    <m/>
    <m/>
    <m/>
    <m/>
    <m/>
    <x v="1"/>
    <x v="0"/>
    <s v="Fear Anger Family conflict Problems sleeping"/>
    <b v="1"/>
    <b v="1"/>
    <m/>
    <m/>
    <m/>
    <m/>
    <b v="1"/>
    <m/>
    <m/>
    <b v="1"/>
    <m/>
    <m/>
    <m/>
    <m/>
    <m/>
    <m/>
    <m/>
    <m/>
    <s v="Adult Men Children"/>
    <m/>
    <b v="1"/>
    <b v="1"/>
    <m/>
    <s v="لان الأطفال صغار_x000a_والكبير بحمل نفسه فوق طاقته كثر التفكير"/>
    <s v="Speaking to a friend Speaking to a family member Prayer"/>
    <b v="1"/>
    <b v="1"/>
    <m/>
    <b v="1"/>
    <m/>
    <m/>
    <m/>
    <m/>
    <m/>
    <m/>
    <m/>
    <s v="Stigma Accessibility"/>
    <b v="1"/>
    <m/>
    <b v="1"/>
    <m/>
    <m/>
    <m/>
    <m/>
    <m/>
    <m/>
    <x v="1"/>
    <m/>
    <s v="Skills building services Extracurricular activities/women &amp; girls centers"/>
    <m/>
    <m/>
    <b v="1"/>
    <b v="1"/>
    <m/>
    <m/>
    <m/>
    <m/>
    <x v="0"/>
    <s v="Skills building services Extracurricular activities/women &amp; girls centers"/>
    <m/>
    <m/>
    <b v="1"/>
    <b v="1"/>
    <m/>
    <m/>
    <m/>
    <m/>
    <m/>
    <x v="1"/>
    <m/>
    <s v="Physical abuse Neglect School dropout Physical or psychological disabilities due to the war"/>
    <m/>
    <m/>
    <m/>
    <b v="1"/>
    <m/>
    <m/>
    <m/>
    <b v="1"/>
    <b v="1"/>
    <m/>
    <m/>
    <m/>
    <b v="1"/>
    <m/>
    <m/>
    <m/>
    <m/>
    <m/>
    <m/>
    <s v="School teachers Community leaders (trusted people in the community)"/>
    <m/>
    <m/>
    <m/>
    <b v="1"/>
    <m/>
    <m/>
    <m/>
    <m/>
    <b v="1"/>
    <m/>
    <m/>
    <m/>
    <m/>
    <m/>
    <s v="Awareness / educational activities / psychosocial support Hand crafts"/>
    <m/>
    <m/>
    <b v="1"/>
    <m/>
    <b v="1"/>
    <m/>
    <m/>
    <m/>
    <m/>
    <s v="Child-headed households"/>
    <m/>
    <m/>
    <m/>
    <b v="1"/>
    <m/>
    <m/>
    <m/>
    <x v="1"/>
    <x v="0"/>
    <x v="33"/>
    <m/>
    <m/>
    <b v="1"/>
    <m/>
    <b v="1"/>
    <m/>
    <m/>
    <m/>
    <m/>
    <m/>
    <x v="1"/>
    <m/>
    <m/>
    <x v="0"/>
    <m/>
    <m/>
    <x v="2"/>
    <m/>
    <s v="uuid:78c3051c-6c20-4cfa-bd7c-5aa414cee927"/>
    <n v="73157731"/>
    <s v="78c3051c-6c20-4cfa-bd7c-5aa414cee927"/>
    <d v="2021-01-21T13:30:33"/>
    <n v="272"/>
    <m/>
    <n v="-1"/>
    <m/>
    <m/>
    <s v="202101191358"/>
    <n v="15701"/>
    <s v="nsenumerator"/>
    <n v="569832"/>
  </r>
  <r>
    <s v="2021-01-21T10:33:47.634+03:00"/>
    <s v="2021-01-21T14:34:16.383+03:00"/>
    <s v="0"/>
    <s v="هشام الشيخ"/>
    <s v="MRFS"/>
    <m/>
    <d v="2021-01-21T00:00:00"/>
    <x v="13"/>
    <x v="2"/>
    <x v="0"/>
    <n v="70"/>
    <x v="3"/>
    <x v="1"/>
    <x v="4"/>
    <x v="0"/>
    <x v="133"/>
    <x v="2"/>
    <x v="1"/>
    <x v="1"/>
    <m/>
    <m/>
    <m/>
    <m/>
    <m/>
    <m/>
    <m/>
    <m/>
    <n v="5"/>
    <n v="0"/>
    <m/>
    <n v="2"/>
    <x v="21"/>
    <x v="21"/>
    <n v="-1100"/>
    <s v="أعمال زراعية من قبل النساء"/>
    <m/>
    <s v="Hospital Primary health care facility"/>
    <b v="1"/>
    <b v="1"/>
    <m/>
    <m/>
    <m/>
    <m/>
    <m/>
    <m/>
    <n v="10"/>
    <x v="4"/>
    <m/>
    <x v="3"/>
    <s v="Do not know"/>
    <s v="Some types of medicines are not available in the market"/>
    <b v="1"/>
    <m/>
    <m/>
    <m/>
    <m/>
    <m/>
    <m/>
    <m/>
    <m/>
    <m/>
    <m/>
    <x v="0"/>
    <x v="2"/>
    <m/>
    <x v="2"/>
    <m/>
    <x v="2"/>
    <x v="1"/>
    <m/>
    <x v="1"/>
    <x v="2"/>
    <m/>
    <m/>
    <m/>
    <m/>
    <m/>
    <m/>
    <m/>
    <m/>
    <m/>
    <m/>
    <m/>
    <s v="Non communicable diseases (NCD) drugs (chronic, cardiac, diabetes, hyper-tension, asthma) Pediatric medicine"/>
    <b v="1"/>
    <b v="1"/>
    <m/>
    <m/>
    <m/>
    <m/>
    <m/>
    <m/>
    <x v="0"/>
    <m/>
    <m/>
    <m/>
    <m/>
    <m/>
    <m/>
    <m/>
    <m/>
    <m/>
    <s v="Hospital for normal delivery Public primary health care facility"/>
    <m/>
    <m/>
    <m/>
    <b v="1"/>
    <m/>
    <b v="1"/>
    <m/>
    <m/>
    <m/>
    <m/>
    <m/>
    <x v="1"/>
    <m/>
    <m/>
    <m/>
    <m/>
    <m/>
    <m/>
    <m/>
    <m/>
    <m/>
    <m/>
    <m/>
    <x v="3"/>
    <x v="2"/>
    <x v="3"/>
    <m/>
    <m/>
    <m/>
    <m/>
    <m/>
    <m/>
    <m/>
    <m/>
    <m/>
    <m/>
    <m/>
    <m/>
    <m/>
    <x v="1"/>
    <x v="1"/>
    <m/>
    <m/>
    <m/>
    <m/>
    <m/>
    <m/>
    <m/>
    <m/>
    <m/>
    <m/>
    <m/>
    <m/>
    <m/>
    <x v="1"/>
    <x v="3"/>
    <m/>
    <s v="High food prices/no money to buy"/>
    <m/>
    <b v="1"/>
    <m/>
    <m/>
    <m/>
    <m/>
    <m/>
    <m/>
    <x v="3"/>
    <m/>
    <x v="2"/>
    <m/>
    <m/>
    <m/>
    <m/>
    <m/>
    <m/>
    <m/>
    <x v="1"/>
    <x v="1"/>
    <x v="1"/>
    <m/>
    <m/>
    <m/>
    <s v="0"/>
    <x v="0"/>
    <x v="2"/>
    <x v="0"/>
    <x v="1"/>
    <x v="1"/>
    <m/>
    <m/>
    <m/>
    <m/>
    <m/>
    <m/>
    <m/>
    <m/>
    <m/>
    <x v="1"/>
    <x v="0"/>
    <s v="Anger Econimic Anxiety Problems sleeping"/>
    <m/>
    <b v="1"/>
    <m/>
    <m/>
    <b v="1"/>
    <b v="1"/>
    <m/>
    <m/>
    <m/>
    <b v="1"/>
    <m/>
    <m/>
    <m/>
    <m/>
    <m/>
    <m/>
    <m/>
    <m/>
    <s v="Elderly Adult Women"/>
    <b v="1"/>
    <m/>
    <m/>
    <b v="1"/>
    <s v="ناتج عن زيادة الضغط والمسؤوليات"/>
    <s v="Speaking to a family member Prayer"/>
    <b v="1"/>
    <m/>
    <m/>
    <b v="1"/>
    <m/>
    <m/>
    <m/>
    <m/>
    <m/>
    <m/>
    <m/>
    <s v="Lack of awareness of the services Stigma"/>
    <b v="1"/>
    <m/>
    <m/>
    <m/>
    <b v="1"/>
    <m/>
    <m/>
    <m/>
    <m/>
    <x v="1"/>
    <m/>
    <s v="Skills building services Extracurricular activities/women &amp; girls centers"/>
    <m/>
    <m/>
    <b v="1"/>
    <b v="1"/>
    <m/>
    <m/>
    <m/>
    <m/>
    <x v="0"/>
    <s v="Skills building services Extracurricular activities/women &amp; girls centers"/>
    <m/>
    <m/>
    <b v="1"/>
    <b v="1"/>
    <m/>
    <m/>
    <m/>
    <m/>
    <m/>
    <x v="1"/>
    <m/>
    <s v="Neglect School dropout Psychological stress"/>
    <m/>
    <m/>
    <m/>
    <b v="1"/>
    <m/>
    <m/>
    <m/>
    <m/>
    <b v="1"/>
    <m/>
    <m/>
    <m/>
    <m/>
    <b v="1"/>
    <m/>
    <m/>
    <m/>
    <m/>
    <m/>
    <s v="School teachers Community leaders (trusted people in the community)"/>
    <m/>
    <m/>
    <m/>
    <b v="1"/>
    <m/>
    <m/>
    <m/>
    <m/>
    <b v="1"/>
    <m/>
    <m/>
    <m/>
    <m/>
    <m/>
    <s v="Awareness / educational activities / psychosocial support Hand crafts Quraan"/>
    <m/>
    <b v="1"/>
    <b v="1"/>
    <m/>
    <b v="1"/>
    <m/>
    <m/>
    <m/>
    <m/>
    <s v="Child-headed households"/>
    <m/>
    <m/>
    <m/>
    <b v="1"/>
    <m/>
    <m/>
    <m/>
    <x v="0"/>
    <x v="0"/>
    <x v="0"/>
    <m/>
    <m/>
    <m/>
    <m/>
    <m/>
    <m/>
    <m/>
    <m/>
    <m/>
    <m/>
    <x v="0"/>
    <m/>
    <m/>
    <x v="0"/>
    <m/>
    <m/>
    <x v="0"/>
    <m/>
    <s v="uuid:09846eb0-6590-4012-aab8-13c6afac5742"/>
    <n v="73157733"/>
    <s v="09846eb0-6590-4012-aab8-13c6afac5742"/>
    <d v="2021-01-21T13:30:34"/>
    <n v="273"/>
    <m/>
    <n v="-1"/>
    <m/>
    <m/>
    <s v="202101191358"/>
    <n v="14429"/>
    <s v="nsenumerator"/>
    <n v="569832"/>
  </r>
  <r>
    <s v="2021-01-21T10:47:27.221+03:00"/>
    <s v="2021-01-21T14:34:56.070+03:00"/>
    <s v="0"/>
    <s v="هشام الشيخ"/>
    <s v="MRFS"/>
    <m/>
    <d v="2021-01-21T00:00:00"/>
    <x v="13"/>
    <x v="2"/>
    <x v="0"/>
    <n v="55"/>
    <x v="2"/>
    <x v="1"/>
    <x v="0"/>
    <x v="0"/>
    <x v="56"/>
    <x v="2"/>
    <x v="0"/>
    <x v="0"/>
    <n v="0"/>
    <n v="0"/>
    <n v="0"/>
    <s v="0"/>
    <n v="1"/>
    <s v="1"/>
    <n v="3"/>
    <n v="4"/>
    <n v="4"/>
    <n v="2"/>
    <n v="0"/>
    <n v="1"/>
    <x v="23"/>
    <x v="5"/>
    <n v="-700"/>
    <s v="عمل حر"/>
    <m/>
    <s v="Hospital Primary health care facility"/>
    <b v="1"/>
    <b v="1"/>
    <m/>
    <m/>
    <m/>
    <m/>
    <m/>
    <m/>
    <n v="10"/>
    <x v="4"/>
    <m/>
    <x v="0"/>
    <s v="Do not know"/>
    <s v="Some types of medicines are not available in the market"/>
    <b v="1"/>
    <m/>
    <m/>
    <m/>
    <m/>
    <m/>
    <m/>
    <m/>
    <m/>
    <m/>
    <m/>
    <x v="0"/>
    <x v="2"/>
    <m/>
    <x v="2"/>
    <m/>
    <x v="0"/>
    <x v="0"/>
    <s v="Did not identify the diseas"/>
    <x v="0"/>
    <x v="0"/>
    <m/>
    <m/>
    <m/>
    <m/>
    <m/>
    <m/>
    <m/>
    <m/>
    <m/>
    <m/>
    <m/>
    <s v="Non communicable diseases (NCD) drugs (chronic, cardiac, diabetes, hyper-tension, asthma) Antibiotic Pediatric medicine"/>
    <b v="1"/>
    <b v="1"/>
    <m/>
    <b v="1"/>
    <m/>
    <m/>
    <m/>
    <m/>
    <x v="0"/>
    <m/>
    <m/>
    <m/>
    <m/>
    <m/>
    <m/>
    <m/>
    <m/>
    <m/>
    <s v="Hospital for normal delivery Public primary health care facility"/>
    <m/>
    <m/>
    <m/>
    <b v="1"/>
    <m/>
    <b v="1"/>
    <m/>
    <m/>
    <m/>
    <m/>
    <m/>
    <x v="1"/>
    <m/>
    <m/>
    <m/>
    <m/>
    <m/>
    <m/>
    <m/>
    <m/>
    <m/>
    <m/>
    <m/>
    <x v="5"/>
    <x v="0"/>
    <x v="0"/>
    <m/>
    <m/>
    <m/>
    <m/>
    <m/>
    <m/>
    <m/>
    <m/>
    <m/>
    <m/>
    <m/>
    <m/>
    <m/>
    <x v="1"/>
    <x v="1"/>
    <m/>
    <m/>
    <m/>
    <m/>
    <m/>
    <m/>
    <m/>
    <m/>
    <m/>
    <m/>
    <m/>
    <m/>
    <m/>
    <x v="1"/>
    <x v="3"/>
    <m/>
    <s v="High food prices/no money to buy"/>
    <m/>
    <b v="1"/>
    <m/>
    <m/>
    <m/>
    <m/>
    <m/>
    <m/>
    <x v="3"/>
    <m/>
    <x v="2"/>
    <m/>
    <m/>
    <m/>
    <m/>
    <m/>
    <m/>
    <m/>
    <x v="1"/>
    <x v="1"/>
    <x v="1"/>
    <m/>
    <m/>
    <s v="0"/>
    <s v="0"/>
    <x v="0"/>
    <x v="2"/>
    <x v="0"/>
    <x v="1"/>
    <x v="1"/>
    <m/>
    <m/>
    <m/>
    <m/>
    <m/>
    <m/>
    <m/>
    <m/>
    <m/>
    <x v="1"/>
    <x v="0"/>
    <s v="Econimic Family conflict Anxiety Other"/>
    <m/>
    <m/>
    <m/>
    <m/>
    <b v="1"/>
    <b v="1"/>
    <b v="1"/>
    <m/>
    <m/>
    <m/>
    <m/>
    <m/>
    <m/>
    <m/>
    <b v="1"/>
    <m/>
    <m/>
    <s v="وجود إعاقة عقلية لابني"/>
    <s v="Children Elderly"/>
    <m/>
    <m/>
    <b v="1"/>
    <b v="1"/>
    <s v="لان الصغار صغار_x000a_والكبار يحتاجون اهتمام خاص"/>
    <s v="Prayer Speaking to a family member"/>
    <b v="1"/>
    <m/>
    <m/>
    <b v="1"/>
    <m/>
    <m/>
    <m/>
    <m/>
    <m/>
    <m/>
    <m/>
    <s v="Lack of awareness of the services Accessibility"/>
    <m/>
    <m/>
    <b v="1"/>
    <m/>
    <b v="1"/>
    <m/>
    <m/>
    <m/>
    <m/>
    <x v="1"/>
    <m/>
    <s v="Do not know"/>
    <m/>
    <m/>
    <m/>
    <m/>
    <m/>
    <m/>
    <b v="1"/>
    <m/>
    <x v="0"/>
    <s v="Do not know"/>
    <m/>
    <m/>
    <m/>
    <m/>
    <m/>
    <m/>
    <b v="1"/>
    <m/>
    <m/>
    <x v="1"/>
    <m/>
    <s v="Neglect Physical abuse Being orphaned or losing care"/>
    <m/>
    <m/>
    <m/>
    <m/>
    <m/>
    <m/>
    <m/>
    <b v="1"/>
    <b v="1"/>
    <m/>
    <b v="1"/>
    <m/>
    <m/>
    <m/>
    <m/>
    <m/>
    <m/>
    <m/>
    <m/>
    <s v="Community leaders (trusted people in the community) Doctor"/>
    <m/>
    <m/>
    <m/>
    <m/>
    <m/>
    <m/>
    <m/>
    <m/>
    <b v="1"/>
    <m/>
    <b v="1"/>
    <m/>
    <m/>
    <m/>
    <s v="Hand crafts Awareness / educational activities / psychosocial support"/>
    <m/>
    <m/>
    <b v="1"/>
    <m/>
    <b v="1"/>
    <m/>
    <m/>
    <m/>
    <m/>
    <s v="Child-headed households"/>
    <m/>
    <m/>
    <m/>
    <b v="1"/>
    <m/>
    <m/>
    <m/>
    <x v="1"/>
    <x v="0"/>
    <x v="33"/>
    <m/>
    <m/>
    <b v="1"/>
    <m/>
    <b v="1"/>
    <m/>
    <m/>
    <m/>
    <m/>
    <m/>
    <x v="1"/>
    <m/>
    <m/>
    <x v="2"/>
    <m/>
    <m/>
    <x v="2"/>
    <m/>
    <s v="uuid:80b1c191-feee-4380-a4a1-f816413ac10b"/>
    <n v="73157735"/>
    <s v="80b1c191-feee-4380-a4a1-f816413ac10b"/>
    <d v="2021-01-21T13:30:35"/>
    <n v="274"/>
    <m/>
    <n v="-1"/>
    <m/>
    <m/>
    <s v="202101191358"/>
    <n v="13649"/>
    <s v="nsenumerator"/>
    <n v="569832"/>
  </r>
  <r>
    <s v="2021-01-21T11:49:29.589+03:00"/>
    <s v="2021-01-21T14:33:27.627+03:00"/>
    <s v="0"/>
    <s v="هشام الشيخ"/>
    <s v="MRFS"/>
    <m/>
    <d v="2021-01-21T00:00:00"/>
    <x v="13"/>
    <x v="2"/>
    <x v="0"/>
    <n v="41"/>
    <x v="0"/>
    <x v="1"/>
    <x v="0"/>
    <x v="0"/>
    <x v="56"/>
    <x v="0"/>
    <x v="0"/>
    <x v="0"/>
    <n v="1"/>
    <n v="0"/>
    <n v="2"/>
    <s v="2"/>
    <n v="1"/>
    <s v="4"/>
    <n v="0"/>
    <n v="4"/>
    <n v="5"/>
    <n v="0"/>
    <n v="0"/>
    <n v="1"/>
    <x v="34"/>
    <x v="6"/>
    <n v="-750"/>
    <s v="محل بيع خضار"/>
    <m/>
    <s v="Primary health care facility Hospital"/>
    <b v="1"/>
    <b v="1"/>
    <m/>
    <m/>
    <m/>
    <m/>
    <m/>
    <m/>
    <n v="10"/>
    <x v="0"/>
    <m/>
    <x v="3"/>
    <s v="Do not know"/>
    <s v="Some types of medicines are not available in the market Other, specify"/>
    <b v="1"/>
    <m/>
    <m/>
    <m/>
    <m/>
    <m/>
    <m/>
    <b v="1"/>
    <m/>
    <m/>
    <s v="وجود سوء معاملة في صرف الادوية من قبل العاملين في الخدمة الطبية"/>
    <x v="0"/>
    <x v="2"/>
    <m/>
    <x v="2"/>
    <m/>
    <x v="2"/>
    <x v="1"/>
    <m/>
    <x v="1"/>
    <x v="1"/>
    <s v="Some types of medicines are not available in the market"/>
    <b v="1"/>
    <m/>
    <m/>
    <m/>
    <m/>
    <m/>
    <m/>
    <m/>
    <m/>
    <m/>
    <s v="Non communicable diseases (NCD) drugs (chronic, cardiac, diabetes, hyper-tension, asthma) Pediatric medicine Antibiotic"/>
    <b v="1"/>
    <b v="1"/>
    <m/>
    <b v="1"/>
    <m/>
    <m/>
    <m/>
    <m/>
    <x v="0"/>
    <m/>
    <m/>
    <m/>
    <m/>
    <m/>
    <m/>
    <m/>
    <m/>
    <m/>
    <s v="Hospital for normal delivery Public primary health care facility"/>
    <m/>
    <m/>
    <m/>
    <b v="1"/>
    <m/>
    <b v="1"/>
    <m/>
    <m/>
    <m/>
    <m/>
    <m/>
    <x v="0"/>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Legumes and nuts e.g. hommos, fouls, beans, chick peas, lentils Cereals or tubers (maize, porridge, rice, pasta, bread, rice, bulger, frikeh, kaak, pasta, indomy (noodles), manakish, thick grain-based porridge, potatoes, etc) Vegetables (including leafy vegetables)"/>
    <b v="1"/>
    <b v="1"/>
    <b v="1"/>
    <m/>
    <m/>
    <m/>
    <m/>
    <m/>
    <m/>
    <m/>
    <m/>
    <n v="3"/>
    <x v="2"/>
    <x v="3"/>
    <m/>
    <s v="High food prices/no money to buy"/>
    <m/>
    <b v="1"/>
    <m/>
    <m/>
    <m/>
    <m/>
    <m/>
    <m/>
    <x v="3"/>
    <m/>
    <x v="2"/>
    <m/>
    <m/>
    <m/>
    <m/>
    <m/>
    <m/>
    <m/>
    <x v="0"/>
    <x v="2"/>
    <x v="0"/>
    <m/>
    <m/>
    <s v="0"/>
    <s v="1"/>
    <x v="0"/>
    <x v="2"/>
    <x v="0"/>
    <x v="1"/>
    <x v="1"/>
    <m/>
    <m/>
    <m/>
    <m/>
    <m/>
    <m/>
    <m/>
    <m/>
    <m/>
    <x v="1"/>
    <x v="0"/>
    <s v="Anger Family conflict moodwings Problems Concentrating"/>
    <m/>
    <b v="1"/>
    <m/>
    <b v="1"/>
    <m/>
    <m/>
    <b v="1"/>
    <m/>
    <m/>
    <m/>
    <m/>
    <m/>
    <b v="1"/>
    <m/>
    <m/>
    <m/>
    <m/>
    <m/>
    <s v="Adult Women Adult Men Children Elderly"/>
    <b v="1"/>
    <b v="1"/>
    <b v="1"/>
    <b v="1"/>
    <s v="بسبب الوضع المعيشي السيء وعدم وجود احتياجات من عمل وطعام ومرافق وسكن جيد"/>
    <s v="Speaking to a family member Prayer"/>
    <b v="1"/>
    <m/>
    <m/>
    <b v="1"/>
    <m/>
    <m/>
    <m/>
    <m/>
    <m/>
    <m/>
    <m/>
    <s v="Accessibility Lack of awareness of the services"/>
    <m/>
    <m/>
    <b v="1"/>
    <m/>
    <b v="1"/>
    <m/>
    <m/>
    <m/>
    <m/>
    <x v="1"/>
    <m/>
    <s v="Skills building services Extracurricular activities/women &amp; girls centers"/>
    <m/>
    <m/>
    <b v="1"/>
    <b v="1"/>
    <m/>
    <m/>
    <m/>
    <m/>
    <x v="0"/>
    <s v="Skills building services Extracurricular activities/women &amp; girls centers"/>
    <m/>
    <m/>
    <b v="1"/>
    <b v="1"/>
    <m/>
    <m/>
    <m/>
    <m/>
    <m/>
    <x v="1"/>
    <m/>
    <s v="Neglect Being orphaned or losing care Physical or psychological disabilities due to the war"/>
    <m/>
    <m/>
    <m/>
    <m/>
    <m/>
    <m/>
    <m/>
    <m/>
    <b v="1"/>
    <m/>
    <b v="1"/>
    <m/>
    <b v="1"/>
    <m/>
    <m/>
    <m/>
    <m/>
    <m/>
    <m/>
    <s v="Doctor Religious leaders Women and Child support centers"/>
    <b v="1"/>
    <m/>
    <m/>
    <m/>
    <m/>
    <m/>
    <m/>
    <m/>
    <m/>
    <b v="1"/>
    <b v="1"/>
    <m/>
    <m/>
    <m/>
    <s v="Painting / re-creational activity Awareness / educational activities / psychosocial support"/>
    <m/>
    <m/>
    <m/>
    <b v="1"/>
    <b v="1"/>
    <m/>
    <m/>
    <m/>
    <m/>
    <s v="Child-headed households Children who have been associated with fighting forces"/>
    <m/>
    <m/>
    <m/>
    <b v="1"/>
    <b v="1"/>
    <m/>
    <m/>
    <x v="1"/>
    <x v="0"/>
    <x v="30"/>
    <m/>
    <m/>
    <b v="1"/>
    <m/>
    <b v="1"/>
    <m/>
    <m/>
    <m/>
    <m/>
    <m/>
    <x v="1"/>
    <m/>
    <m/>
    <x v="0"/>
    <m/>
    <m/>
    <x v="2"/>
    <m/>
    <s v="uuid:fc807200-6530-448e-8be6-6c9ab921b298"/>
    <n v="73157737"/>
    <s v="fc807200-6530-448e-8be6-6c9ab921b298"/>
    <d v="2021-01-21T13:30:35"/>
    <n v="275"/>
    <m/>
    <n v="-1"/>
    <m/>
    <m/>
    <s v="202101191358"/>
    <n v="9838"/>
    <s v="nsenumerator"/>
    <n v="569832"/>
  </r>
  <r>
    <s v="2021-01-19T16:03:53.590+02:00"/>
    <s v="2021-01-21T10:14:31.480+02:00"/>
    <m/>
    <s v="بيان كيالي"/>
    <s v="MRFS"/>
    <m/>
    <d v="2021-01-21T00:00:00"/>
    <x v="13"/>
    <x v="2"/>
    <x v="0"/>
    <n v="22"/>
    <x v="1"/>
    <x v="0"/>
    <x v="0"/>
    <x v="0"/>
    <x v="134"/>
    <x v="0"/>
    <x v="1"/>
    <x v="0"/>
    <n v="1"/>
    <n v="1"/>
    <n v="0"/>
    <s v="1"/>
    <n v="0"/>
    <s v="2"/>
    <n v="0"/>
    <n v="2"/>
    <n v="6"/>
    <n v="1"/>
    <n v="0"/>
    <n v="1"/>
    <x v="2"/>
    <x v="6"/>
    <n v="-200"/>
    <s v="لايوجد مصدر "/>
    <m/>
    <s v="Hospital Primary health care facility"/>
    <b v="1"/>
    <b v="1"/>
    <m/>
    <m/>
    <m/>
    <m/>
    <m/>
    <m/>
    <n v="5"/>
    <x v="0"/>
    <m/>
    <x v="0"/>
    <s v="الامراض القلبية"/>
    <s v="Some types of medicines are not available in the market Inaccessible due to cost"/>
    <b v="1"/>
    <m/>
    <m/>
    <b v="1"/>
    <m/>
    <m/>
    <m/>
    <m/>
    <m/>
    <m/>
    <m/>
    <x v="2"/>
    <x v="1"/>
    <m/>
    <x v="1"/>
    <m/>
    <x v="0"/>
    <x v="0"/>
    <m/>
    <x v="0"/>
    <x v="0"/>
    <m/>
    <m/>
    <m/>
    <m/>
    <m/>
    <m/>
    <m/>
    <m/>
    <m/>
    <m/>
    <m/>
    <s v="Pediatric medicine Reproductive health medicines Non communicable diseases (NCD) drugs (chronic, cardiac, diabetes, hyper-tension, asthma) Antibiotic"/>
    <b v="1"/>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4"/>
    <x v="0"/>
    <x v="0"/>
    <m/>
    <m/>
    <s v="1"/>
    <s v="1"/>
    <x v="0"/>
    <x v="2"/>
    <x v="0"/>
    <x v="1"/>
    <x v="1"/>
    <m/>
    <m/>
    <m/>
    <m/>
    <m/>
    <m/>
    <m/>
    <m/>
    <m/>
    <x v="1"/>
    <x v="0"/>
    <s v="Inability to carry out work or daily tasks Other"/>
    <m/>
    <m/>
    <m/>
    <m/>
    <m/>
    <m/>
    <m/>
    <m/>
    <m/>
    <m/>
    <m/>
    <b v="1"/>
    <m/>
    <m/>
    <b v="1"/>
    <m/>
    <m/>
    <s v="البطالة لايوجد عمل "/>
    <s v="Adult Men"/>
    <m/>
    <b v="1"/>
    <m/>
    <m/>
    <s v="بسبب عدم وجود العمل"/>
    <s v="Withdrawal/Isolation"/>
    <m/>
    <m/>
    <m/>
    <m/>
    <m/>
    <m/>
    <m/>
    <m/>
    <b v="1"/>
    <m/>
    <m/>
    <s v="Accessibility Lack of awareness of the services"/>
    <m/>
    <m/>
    <b v="1"/>
    <m/>
    <b v="1"/>
    <m/>
    <m/>
    <m/>
    <m/>
    <x v="3"/>
    <s v="لايوجد داعي"/>
    <s v="Do not know"/>
    <m/>
    <m/>
    <m/>
    <m/>
    <m/>
    <m/>
    <b v="1"/>
    <m/>
    <x v="0"/>
    <s v="Educational services"/>
    <m/>
    <b v="1"/>
    <m/>
    <m/>
    <m/>
    <m/>
    <m/>
    <m/>
    <s v="due to transportation issues / far distance of facilities"/>
    <x v="1"/>
    <m/>
    <s v="Kidnapping School dropout"/>
    <b v="1"/>
    <m/>
    <m/>
    <b v="1"/>
    <m/>
    <m/>
    <m/>
    <m/>
    <m/>
    <m/>
    <m/>
    <m/>
    <m/>
    <m/>
    <m/>
    <m/>
    <m/>
    <m/>
    <m/>
    <s v="Siblings Relatives Parents"/>
    <m/>
    <b v="1"/>
    <m/>
    <m/>
    <b v="1"/>
    <b v="1"/>
    <m/>
    <m/>
    <m/>
    <m/>
    <m/>
    <m/>
    <m/>
    <m/>
    <s v="Awareness / educational activities / psychosocial support Entertainement activities"/>
    <m/>
    <m/>
    <m/>
    <m/>
    <b v="1"/>
    <b v="1"/>
    <m/>
    <m/>
    <m/>
    <s v="Children separated from their parents Orphans living in the community"/>
    <b v="1"/>
    <m/>
    <b v="1"/>
    <m/>
    <m/>
    <m/>
    <m/>
    <x v="2"/>
    <x v="1"/>
    <x v="10"/>
    <b v="1"/>
    <b v="1"/>
    <b v="1"/>
    <m/>
    <m/>
    <m/>
    <m/>
    <m/>
    <m/>
    <m/>
    <x v="1"/>
    <m/>
    <m/>
    <x v="0"/>
    <m/>
    <m/>
    <x v="2"/>
    <m/>
    <s v="uuid:1602fe1c-dd97-4cfd-a455-208c517f31c1"/>
    <n v="73157755"/>
    <s v="1602fe1c-dd97-4cfd-a455-208c517f31c1"/>
    <d v="2021-01-21T13:30:48"/>
    <n v="276"/>
    <m/>
    <n v="-1"/>
    <m/>
    <m/>
    <s v="202101191358"/>
    <n v="151838"/>
    <s v="nsenumerator"/>
    <n v="569832"/>
  </r>
  <r>
    <s v="2021-01-21T10:15:21.998+02:00"/>
    <s v="2021-01-21T15:19:51.140+02:00"/>
    <s v="0"/>
    <s v="بيان كيالي"/>
    <s v="MRFS"/>
    <m/>
    <d v="2021-01-21T00:00:00"/>
    <x v="13"/>
    <x v="2"/>
    <x v="0"/>
    <n v="25"/>
    <x v="1"/>
    <x v="0"/>
    <x v="0"/>
    <x v="0"/>
    <x v="5"/>
    <x v="0"/>
    <x v="0"/>
    <x v="0"/>
    <n v="0"/>
    <n v="1"/>
    <n v="1"/>
    <s v="2"/>
    <n v="2"/>
    <s v="4"/>
    <n v="0"/>
    <n v="4"/>
    <n v="6"/>
    <n v="0"/>
    <n v="0"/>
    <n v="1"/>
    <x v="2"/>
    <x v="5"/>
    <n v="-300"/>
    <s v="عامل بأجر يومي"/>
    <m/>
    <s v="Hospital Primary health care facility"/>
    <b v="1"/>
    <b v="1"/>
    <m/>
    <m/>
    <m/>
    <m/>
    <m/>
    <m/>
    <n v="15"/>
    <x v="0"/>
    <m/>
    <x v="0"/>
    <s v="Do not know"/>
    <s v="Inaccessible due to cost"/>
    <m/>
    <m/>
    <m/>
    <b v="1"/>
    <m/>
    <m/>
    <m/>
    <m/>
    <m/>
    <m/>
    <m/>
    <x v="2"/>
    <x v="1"/>
    <m/>
    <x v="1"/>
    <m/>
    <x v="0"/>
    <x v="0"/>
    <m/>
    <x v="0"/>
    <x v="0"/>
    <m/>
    <m/>
    <m/>
    <m/>
    <m/>
    <m/>
    <m/>
    <m/>
    <m/>
    <m/>
    <m/>
    <s v="Non communicable diseases (NCD) drugs (chronic, cardiac, diabetes, hyper-tension, asthma) Pediatric medicine Antibiotic Reproductive health medicines"/>
    <b v="1"/>
    <b v="1"/>
    <b v="1"/>
    <b v="1"/>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4"/>
    <x v="0"/>
    <x v="1"/>
    <m/>
    <m/>
    <s v="1"/>
    <s v="1"/>
    <x v="0"/>
    <x v="0"/>
    <x v="2"/>
    <x v="0"/>
    <x v="2"/>
    <s v="Financial issues Transportation issues"/>
    <m/>
    <b v="1"/>
    <b v="1"/>
    <m/>
    <m/>
    <m/>
    <m/>
    <m/>
    <x v="2"/>
    <x v="1"/>
    <s v="Family conflict Anger Conflict within community Inability to carry out work or daily tasks"/>
    <m/>
    <b v="1"/>
    <m/>
    <m/>
    <m/>
    <m/>
    <b v="1"/>
    <m/>
    <m/>
    <m/>
    <b v="1"/>
    <b v="1"/>
    <m/>
    <m/>
    <m/>
    <m/>
    <m/>
    <m/>
    <s v="Adult Women"/>
    <b v="1"/>
    <m/>
    <m/>
    <m/>
    <s v="بسبب العيشة دتخل المخيم وعدم عمل زوجي"/>
    <s v="Prayer"/>
    <m/>
    <m/>
    <m/>
    <b v="1"/>
    <m/>
    <m/>
    <m/>
    <m/>
    <m/>
    <m/>
    <m/>
    <s v="Lack of awareness of the services"/>
    <m/>
    <m/>
    <m/>
    <m/>
    <b v="1"/>
    <m/>
    <m/>
    <m/>
    <m/>
    <x v="2"/>
    <m/>
    <s v="Health services"/>
    <b v="1"/>
    <m/>
    <m/>
    <m/>
    <m/>
    <m/>
    <m/>
    <m/>
    <x v="7"/>
    <s v="Educational services Skills building services Extracurricular activities/women &amp; girls centers"/>
    <m/>
    <b v="1"/>
    <b v="1"/>
    <b v="1"/>
    <m/>
    <m/>
    <m/>
    <m/>
    <m/>
    <x v="1"/>
    <m/>
    <s v="School dropout"/>
    <m/>
    <m/>
    <m/>
    <b v="1"/>
    <m/>
    <m/>
    <m/>
    <m/>
    <m/>
    <m/>
    <m/>
    <m/>
    <m/>
    <m/>
    <m/>
    <m/>
    <m/>
    <m/>
    <m/>
    <s v="Do not know"/>
    <m/>
    <m/>
    <m/>
    <m/>
    <m/>
    <m/>
    <m/>
    <m/>
    <m/>
    <m/>
    <m/>
    <m/>
    <b v="1"/>
    <m/>
    <s v="Sport activity Quraan Painting / re-creational activity Awareness / educational activities / psychosocial support"/>
    <b v="1"/>
    <b v="1"/>
    <m/>
    <b v="1"/>
    <b v="1"/>
    <m/>
    <m/>
    <m/>
    <m/>
    <s v="Children separated from their parents Children living on the street Orphans living in the community"/>
    <b v="1"/>
    <b v="1"/>
    <b v="1"/>
    <m/>
    <m/>
    <m/>
    <m/>
    <x v="1"/>
    <x v="0"/>
    <x v="4"/>
    <b v="1"/>
    <m/>
    <m/>
    <m/>
    <m/>
    <m/>
    <m/>
    <m/>
    <m/>
    <m/>
    <x v="1"/>
    <m/>
    <m/>
    <x v="0"/>
    <m/>
    <m/>
    <x v="2"/>
    <m/>
    <s v="uuid:50b6675d-3e90-454e-85bc-524bf88373b6"/>
    <n v="73157757"/>
    <s v="50b6675d-3e90-454e-85bc-524bf88373b6"/>
    <d v="2021-01-21T13:30:49"/>
    <n v="277"/>
    <m/>
    <n v="-1"/>
    <m/>
    <m/>
    <s v="202101191358"/>
    <n v="18270"/>
    <s v="nsenumerator"/>
    <n v="569832"/>
  </r>
  <r>
    <s v="2021-01-21T10:39:41.813+02:00"/>
    <s v="2021-01-21T11:07:43.565+02:00"/>
    <m/>
    <s v="بيان كيالي"/>
    <s v="MRFS"/>
    <m/>
    <d v="2021-01-21T00:00:00"/>
    <x v="13"/>
    <x v="2"/>
    <x v="0"/>
    <n v="22"/>
    <x v="1"/>
    <x v="0"/>
    <x v="0"/>
    <x v="0"/>
    <x v="32"/>
    <x v="0"/>
    <x v="0"/>
    <x v="0"/>
    <n v="1"/>
    <n v="0"/>
    <n v="1"/>
    <s v="1"/>
    <n v="0"/>
    <s v="2"/>
    <n v="0"/>
    <n v="2"/>
    <n v="4"/>
    <n v="0"/>
    <n v="1"/>
    <n v="1"/>
    <x v="7"/>
    <x v="5"/>
    <n v="-400"/>
    <s v="لايوجد مصدر"/>
    <m/>
    <s v="Hospital Primary health care facility"/>
    <b v="1"/>
    <b v="1"/>
    <m/>
    <m/>
    <m/>
    <m/>
    <m/>
    <m/>
    <n v="15"/>
    <x v="0"/>
    <m/>
    <x v="0"/>
    <s v="دكتور عصبي اطفال"/>
    <s v="Inaccessible due to cost"/>
    <m/>
    <m/>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2"/>
    <s v="Not enough milk"/>
    <m/>
    <m/>
    <m/>
    <b v="1"/>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4"/>
    <x v="2"/>
    <x v="0"/>
    <m/>
    <m/>
    <s v="0"/>
    <s v="1"/>
    <x v="2"/>
    <x v="1"/>
    <x v="1"/>
    <x v="4"/>
    <x v="2"/>
    <s v="Transportation issues Financial issues"/>
    <m/>
    <b v="1"/>
    <b v="1"/>
    <m/>
    <m/>
    <m/>
    <m/>
    <m/>
    <x v="0"/>
    <x v="0"/>
    <s v="Econimic Family conflict Inability to carry out work or daily tasks"/>
    <m/>
    <m/>
    <m/>
    <m/>
    <b v="1"/>
    <m/>
    <b v="1"/>
    <m/>
    <m/>
    <m/>
    <m/>
    <b v="1"/>
    <m/>
    <m/>
    <m/>
    <m/>
    <m/>
    <m/>
    <s v="Adult Women"/>
    <b v="1"/>
    <m/>
    <m/>
    <m/>
    <s v="بسبب عدم عمل زوجي ومرض طفلي"/>
    <s v="Prayer"/>
    <m/>
    <m/>
    <m/>
    <b v="1"/>
    <m/>
    <m/>
    <m/>
    <m/>
    <m/>
    <m/>
    <m/>
    <s v="Lack of awareness of the services"/>
    <m/>
    <m/>
    <m/>
    <m/>
    <b v="1"/>
    <m/>
    <m/>
    <m/>
    <m/>
    <x v="3"/>
    <s v="لست بحاجة"/>
    <s v="Health services Skills building services Extracurricular activities/women &amp; girls centers"/>
    <b v="1"/>
    <m/>
    <b v="1"/>
    <b v="1"/>
    <m/>
    <m/>
    <m/>
    <m/>
    <x v="4"/>
    <s v="Educational services Extracurricular activities/women &amp; girls centers"/>
    <m/>
    <b v="1"/>
    <m/>
    <b v="1"/>
    <m/>
    <m/>
    <m/>
    <m/>
    <s v="due to lack of security"/>
    <x v="2"/>
    <s v="الزوج لايسمح"/>
    <s v="Kidnapping School dropout"/>
    <b v="1"/>
    <m/>
    <m/>
    <b v="1"/>
    <m/>
    <m/>
    <m/>
    <m/>
    <m/>
    <m/>
    <m/>
    <m/>
    <m/>
    <m/>
    <m/>
    <m/>
    <m/>
    <m/>
    <m/>
    <s v="Parents"/>
    <m/>
    <m/>
    <m/>
    <m/>
    <b v="1"/>
    <m/>
    <m/>
    <m/>
    <m/>
    <m/>
    <m/>
    <m/>
    <m/>
    <m/>
    <s v="Sport activity Quraan Hand crafts Painting / re-creational activity Awareness / educational activities / psychosocial support"/>
    <b v="1"/>
    <b v="1"/>
    <b v="1"/>
    <b v="1"/>
    <b v="1"/>
    <m/>
    <m/>
    <m/>
    <m/>
    <s v="No, none of these"/>
    <m/>
    <m/>
    <m/>
    <m/>
    <m/>
    <b v="1"/>
    <m/>
    <x v="2"/>
    <x v="1"/>
    <x v="4"/>
    <b v="1"/>
    <m/>
    <m/>
    <m/>
    <m/>
    <m/>
    <m/>
    <m/>
    <m/>
    <m/>
    <x v="1"/>
    <m/>
    <m/>
    <x v="0"/>
    <m/>
    <m/>
    <x v="2"/>
    <m/>
    <s v="uuid:5618934c-7f1b-4f93-8784-be19d270b8d0"/>
    <n v="73157759"/>
    <s v="5618934c-7f1b-4f93-8784-be19d270b8d0"/>
    <d v="2021-01-21T13:30:49"/>
    <n v="278"/>
    <m/>
    <n v="-1"/>
    <m/>
    <m/>
    <s v="202101191358"/>
    <n v="1682"/>
    <s v="nsenumerator"/>
    <n v="569832"/>
  </r>
  <r>
    <s v="2021-01-21T11:20:36.761+02:00"/>
    <s v="2021-01-21T15:20:19.881+02:00"/>
    <s v="0"/>
    <s v="بيان كيالي"/>
    <s v="MRFS"/>
    <m/>
    <d v="2021-01-21T00:00:00"/>
    <x v="13"/>
    <x v="2"/>
    <x v="0"/>
    <n v="21"/>
    <x v="1"/>
    <x v="0"/>
    <x v="0"/>
    <x v="0"/>
    <x v="88"/>
    <x v="0"/>
    <x v="2"/>
    <x v="0"/>
    <n v="0"/>
    <n v="2"/>
    <n v="1"/>
    <s v="3"/>
    <n v="1"/>
    <s v="4"/>
    <n v="0"/>
    <n v="4"/>
    <n v="7"/>
    <n v="2"/>
    <n v="1"/>
    <n v="0"/>
    <x v="1"/>
    <x v="21"/>
    <n v="-200"/>
    <s v="لايوجد مصدر"/>
    <m/>
    <s v="Hospital Primary health care facility"/>
    <b v="1"/>
    <b v="1"/>
    <m/>
    <m/>
    <m/>
    <m/>
    <m/>
    <m/>
    <n v="60"/>
    <x v="5"/>
    <m/>
    <x v="2"/>
    <s v="Do not know"/>
    <s v="Inaccessible due to cost"/>
    <m/>
    <m/>
    <m/>
    <b v="1"/>
    <m/>
    <m/>
    <m/>
    <m/>
    <m/>
    <m/>
    <m/>
    <x v="0"/>
    <x v="3"/>
    <m/>
    <x v="0"/>
    <m/>
    <x v="2"/>
    <x v="1"/>
    <m/>
    <x v="2"/>
    <x v="0"/>
    <m/>
    <m/>
    <m/>
    <m/>
    <m/>
    <m/>
    <m/>
    <m/>
    <m/>
    <m/>
    <m/>
    <s v="Non communicable diseases (NCD) drugs (chronic, cardiac, diabetes, hyper-tension, asthma) Pediatric medicine Antibiotic Reproductive health medicines Other"/>
    <b v="1"/>
    <b v="1"/>
    <b v="1"/>
    <b v="1"/>
    <b v="1"/>
    <m/>
    <m/>
    <s v="ادوية علاج أكزيما"/>
    <x v="2"/>
    <s v="Security issues Financial issues Transportation issues"/>
    <b v="1"/>
    <b v="1"/>
    <m/>
    <b v="1"/>
    <m/>
    <m/>
    <m/>
    <m/>
    <s v="Hospital for normal delivery"/>
    <m/>
    <m/>
    <m/>
    <m/>
    <m/>
    <b v="1"/>
    <m/>
    <m/>
    <m/>
    <m/>
    <m/>
    <x v="1"/>
    <m/>
    <m/>
    <m/>
    <m/>
    <m/>
    <m/>
    <m/>
    <m/>
    <m/>
    <m/>
    <m/>
    <x v="5"/>
    <x v="0"/>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0"/>
    <x v="0"/>
    <x v="1"/>
    <m/>
    <m/>
    <s v="2"/>
    <s v="1"/>
    <x v="0"/>
    <x v="0"/>
    <x v="2"/>
    <x v="2"/>
    <x v="0"/>
    <m/>
    <m/>
    <m/>
    <m/>
    <m/>
    <m/>
    <m/>
    <m/>
    <m/>
    <x v="3"/>
    <x v="0"/>
    <s v="Problems Concentrating Inability to carry out work or daily tasks Family conflict"/>
    <m/>
    <m/>
    <m/>
    <m/>
    <m/>
    <m/>
    <b v="1"/>
    <m/>
    <m/>
    <m/>
    <m/>
    <b v="1"/>
    <b v="1"/>
    <m/>
    <m/>
    <m/>
    <m/>
    <m/>
    <s v="Adult Men"/>
    <m/>
    <b v="1"/>
    <m/>
    <m/>
    <s v="بسبب عدم العمل والبقاء في المنزل"/>
    <s v="Smoking Violence"/>
    <m/>
    <m/>
    <m/>
    <m/>
    <m/>
    <b v="1"/>
    <b v="1"/>
    <m/>
    <m/>
    <m/>
    <m/>
    <s v="Lack of awareness of the services"/>
    <m/>
    <m/>
    <m/>
    <m/>
    <b v="1"/>
    <m/>
    <m/>
    <m/>
    <m/>
    <x v="2"/>
    <m/>
    <s v="Extracurricular activities/women &amp; girls centers Skills building services Health services"/>
    <b v="1"/>
    <m/>
    <b v="1"/>
    <b v="1"/>
    <m/>
    <m/>
    <m/>
    <m/>
    <x v="4"/>
    <s v="Educational services Skills building services Extracurricular activities/women &amp; girls centers"/>
    <m/>
    <b v="1"/>
    <b v="1"/>
    <b v="1"/>
    <m/>
    <m/>
    <m/>
    <m/>
    <s v="due to lack of security"/>
    <x v="2"/>
    <s v="الوضع الامني"/>
    <s v="Kidnapping Physical abuse Sexual abuse"/>
    <b v="1"/>
    <m/>
    <m/>
    <m/>
    <m/>
    <m/>
    <m/>
    <b v="1"/>
    <m/>
    <b v="1"/>
    <m/>
    <m/>
    <m/>
    <m/>
    <m/>
    <m/>
    <m/>
    <m/>
    <m/>
    <s v="Parents Relatives"/>
    <m/>
    <m/>
    <m/>
    <m/>
    <b v="1"/>
    <b v="1"/>
    <m/>
    <m/>
    <m/>
    <m/>
    <m/>
    <m/>
    <m/>
    <m/>
    <s v="Sport activity Quraan Painting / re-creational activity Hand crafts Awareness / educational activities / psychosocial support Entertainement activities"/>
    <b v="1"/>
    <b v="1"/>
    <b v="1"/>
    <b v="1"/>
    <b v="1"/>
    <b v="1"/>
    <m/>
    <m/>
    <m/>
    <s v="Children separated from their parents Orphans living in the community"/>
    <b v="1"/>
    <m/>
    <b v="1"/>
    <m/>
    <m/>
    <m/>
    <m/>
    <x v="2"/>
    <x v="5"/>
    <x v="14"/>
    <m/>
    <m/>
    <m/>
    <m/>
    <m/>
    <b v="1"/>
    <m/>
    <m/>
    <m/>
    <m/>
    <x v="1"/>
    <m/>
    <m/>
    <x v="0"/>
    <m/>
    <m/>
    <x v="1"/>
    <s v="تعمل بالاجر اليومي"/>
    <s v="uuid:214619dd-cb2f-4ddd-82c5-96c76a619f76"/>
    <n v="73157760"/>
    <s v="214619dd-cb2f-4ddd-82c5-96c76a619f76"/>
    <d v="2021-01-21T13:30:50"/>
    <n v="279"/>
    <m/>
    <n v="-1"/>
    <m/>
    <m/>
    <s v="202101191358"/>
    <n v="14383"/>
    <s v="nsenumerator"/>
    <n v="569832"/>
  </r>
  <r>
    <s v="2021-01-21T12:50:32.791+02:00"/>
    <s v="2021-01-21T13:21:28.181+02:00"/>
    <m/>
    <s v="بيان كيالي"/>
    <s v="MRFS"/>
    <m/>
    <d v="2021-01-05T00:00:00"/>
    <x v="13"/>
    <x v="2"/>
    <x v="0"/>
    <n v="28"/>
    <x v="1"/>
    <x v="0"/>
    <x v="0"/>
    <x v="0"/>
    <x v="121"/>
    <x v="2"/>
    <x v="0"/>
    <x v="0"/>
    <n v="0"/>
    <n v="0"/>
    <n v="1"/>
    <s v="1"/>
    <n v="2"/>
    <s v="3"/>
    <n v="1"/>
    <n v="4"/>
    <n v="6"/>
    <n v="0"/>
    <n v="0"/>
    <n v="1"/>
    <x v="35"/>
    <x v="21"/>
    <n v="-150"/>
    <s v="عامل بأجر  يومي"/>
    <m/>
    <s v="Hospital Primary health care facility"/>
    <b v="1"/>
    <b v="1"/>
    <m/>
    <m/>
    <m/>
    <m/>
    <m/>
    <m/>
    <n v="999"/>
    <x v="5"/>
    <m/>
    <x v="0"/>
    <s v="خدمات عصبية وجراحة بول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0"/>
    <s v="0"/>
    <x v="0"/>
    <x v="2"/>
    <x v="0"/>
    <x v="1"/>
    <x v="1"/>
    <m/>
    <m/>
    <m/>
    <m/>
    <m/>
    <m/>
    <m/>
    <m/>
    <m/>
    <x v="1"/>
    <x v="0"/>
    <s v="Family conflict Problems Concentrating Hopelessness"/>
    <m/>
    <m/>
    <m/>
    <m/>
    <m/>
    <m/>
    <b v="1"/>
    <m/>
    <b v="1"/>
    <m/>
    <m/>
    <m/>
    <b v="1"/>
    <m/>
    <m/>
    <m/>
    <m/>
    <m/>
    <s v="Adult Women"/>
    <b v="1"/>
    <m/>
    <m/>
    <m/>
    <s v="بسبب عدم عمل الرجل والنزوج"/>
    <s v="Prayer"/>
    <m/>
    <m/>
    <m/>
    <b v="1"/>
    <m/>
    <m/>
    <m/>
    <m/>
    <m/>
    <m/>
    <m/>
    <s v="Lack of awareness of the services"/>
    <m/>
    <m/>
    <m/>
    <m/>
    <b v="1"/>
    <m/>
    <m/>
    <m/>
    <m/>
    <x v="2"/>
    <m/>
    <s v="Skills building services Educational services Health services Extracurricular activities/women &amp; girls centers"/>
    <b v="1"/>
    <b v="1"/>
    <b v="1"/>
    <b v="1"/>
    <m/>
    <m/>
    <m/>
    <m/>
    <x v="7"/>
    <s v="Health services Educational services Skills building services Extracurricular activities/women &amp; girls centers"/>
    <b v="1"/>
    <b v="1"/>
    <b v="1"/>
    <b v="1"/>
    <m/>
    <m/>
    <m/>
    <m/>
    <s v="due to cultural factors / Father or husband does not allow them"/>
    <x v="2"/>
    <s v="بسبب الوضع الامني"/>
    <s v="Kidnapping Being orphaned or losing care"/>
    <b v="1"/>
    <m/>
    <m/>
    <m/>
    <m/>
    <m/>
    <m/>
    <m/>
    <m/>
    <m/>
    <b v="1"/>
    <m/>
    <m/>
    <m/>
    <m/>
    <m/>
    <m/>
    <m/>
    <m/>
    <s v="Parents"/>
    <m/>
    <m/>
    <m/>
    <m/>
    <b v="1"/>
    <m/>
    <m/>
    <m/>
    <m/>
    <m/>
    <m/>
    <m/>
    <m/>
    <m/>
    <s v="Sport activity Quraan Hand crafts Painting / re-creational activity Awareness / educational activities / psychosocial support"/>
    <b v="1"/>
    <b v="1"/>
    <b v="1"/>
    <b v="1"/>
    <b v="1"/>
    <m/>
    <m/>
    <m/>
    <m/>
    <s v="Orphans living in the community"/>
    <m/>
    <m/>
    <b v="1"/>
    <m/>
    <m/>
    <m/>
    <m/>
    <x v="2"/>
    <x v="5"/>
    <x v="4"/>
    <b v="1"/>
    <m/>
    <m/>
    <m/>
    <m/>
    <m/>
    <m/>
    <m/>
    <m/>
    <m/>
    <x v="1"/>
    <m/>
    <m/>
    <x v="2"/>
    <m/>
    <m/>
    <x v="2"/>
    <m/>
    <s v="uuid:ecdc27d5-359f-4d1c-baf7-c47197b2b494"/>
    <n v="73157761"/>
    <s v="ecdc27d5-359f-4d1c-baf7-c47197b2b494"/>
    <d v="2021-01-21T13:30:50"/>
    <n v="280"/>
    <m/>
    <n v="-1"/>
    <m/>
    <m/>
    <s v="202101191358"/>
    <n v="1856"/>
    <s v="nsenumerator"/>
    <n v="569832"/>
  </r>
  <r>
    <s v="2021-01-21T13:21:43.204+02:00"/>
    <s v="2021-01-21T15:21:35.620+02:00"/>
    <s v="0"/>
    <s v="بيان كيالي"/>
    <s v="MRFS"/>
    <m/>
    <d v="2021-01-21T00:00:00"/>
    <x v="13"/>
    <x v="2"/>
    <x v="0"/>
    <n v="33"/>
    <x v="0"/>
    <x v="0"/>
    <x v="5"/>
    <x v="1"/>
    <x v="1"/>
    <x v="2"/>
    <x v="0"/>
    <x v="0"/>
    <n v="0"/>
    <n v="0"/>
    <n v="0"/>
    <s v="0"/>
    <n v="1"/>
    <s v="1"/>
    <n v="1"/>
    <n v="2"/>
    <n v="5"/>
    <n v="0"/>
    <n v="1"/>
    <n v="1"/>
    <x v="2"/>
    <x v="5"/>
    <n v="-300"/>
    <s v="اعمل بمحل لبيع الألبسة الاوربية"/>
    <m/>
    <s v="Hospital Primary health care facility"/>
    <b v="1"/>
    <b v="1"/>
    <m/>
    <m/>
    <m/>
    <m/>
    <m/>
    <m/>
    <n v="40"/>
    <x v="0"/>
    <m/>
    <x v="3"/>
    <s v="Do not know"/>
    <s v="Inaccessible due to cost"/>
    <m/>
    <m/>
    <m/>
    <b v="1"/>
    <m/>
    <m/>
    <m/>
    <m/>
    <m/>
    <m/>
    <m/>
    <x v="2"/>
    <x v="1"/>
    <m/>
    <x v="1"/>
    <m/>
    <x v="2"/>
    <x v="1"/>
    <m/>
    <x v="1"/>
    <x v="3"/>
    <m/>
    <m/>
    <m/>
    <m/>
    <m/>
    <m/>
    <m/>
    <m/>
    <m/>
    <m/>
    <m/>
    <s v="Antibiotic Pediatric medicine"/>
    <m/>
    <b v="1"/>
    <m/>
    <b v="1"/>
    <m/>
    <m/>
    <m/>
    <m/>
    <x v="2"/>
    <s v="Do not know"/>
    <m/>
    <m/>
    <m/>
    <m/>
    <m/>
    <m/>
    <b v="1"/>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0"/>
    <x v="0"/>
    <x v="2"/>
    <x v="0"/>
    <m/>
    <m/>
    <m/>
    <m/>
    <m/>
    <m/>
    <m/>
    <m/>
    <m/>
    <x v="0"/>
    <x v="0"/>
    <s v="Anger moodwings Family conflict Hopelessness"/>
    <m/>
    <b v="1"/>
    <m/>
    <b v="1"/>
    <m/>
    <m/>
    <b v="1"/>
    <m/>
    <b v="1"/>
    <m/>
    <m/>
    <m/>
    <m/>
    <m/>
    <m/>
    <m/>
    <m/>
    <m/>
    <s v="Children"/>
    <m/>
    <m/>
    <b v="1"/>
    <m/>
    <s v="بسبب البقاء لوحدهم في المنزل"/>
    <s v="Speaking to a family member"/>
    <b v="1"/>
    <m/>
    <m/>
    <m/>
    <m/>
    <m/>
    <m/>
    <m/>
    <m/>
    <m/>
    <m/>
    <s v="Do not know"/>
    <m/>
    <m/>
    <m/>
    <m/>
    <m/>
    <m/>
    <b v="1"/>
    <m/>
    <m/>
    <x v="1"/>
    <m/>
    <s v="Do not know"/>
    <m/>
    <m/>
    <m/>
    <m/>
    <m/>
    <m/>
    <b v="1"/>
    <m/>
    <x v="0"/>
    <s v="Educational services"/>
    <m/>
    <b v="1"/>
    <m/>
    <m/>
    <m/>
    <m/>
    <m/>
    <m/>
    <s v="due to lack of security"/>
    <x v="1"/>
    <m/>
    <s v="Sexual abuse Kidnapping"/>
    <b v="1"/>
    <m/>
    <m/>
    <m/>
    <m/>
    <m/>
    <m/>
    <m/>
    <m/>
    <b v="1"/>
    <m/>
    <m/>
    <m/>
    <m/>
    <m/>
    <m/>
    <m/>
    <m/>
    <m/>
    <s v="Siblings Parents"/>
    <m/>
    <b v="1"/>
    <m/>
    <m/>
    <b v="1"/>
    <m/>
    <m/>
    <m/>
    <m/>
    <m/>
    <m/>
    <m/>
    <m/>
    <m/>
    <s v="Sport activity Quraan Hand crafts Painting / re-creational activity Awareness / educational activities / psychosocial support"/>
    <b v="1"/>
    <b v="1"/>
    <b v="1"/>
    <b v="1"/>
    <b v="1"/>
    <m/>
    <m/>
    <m/>
    <m/>
    <s v="Orphans living in the community"/>
    <m/>
    <m/>
    <b v="1"/>
    <m/>
    <m/>
    <m/>
    <m/>
    <x v="1"/>
    <x v="0"/>
    <x v="4"/>
    <b v="1"/>
    <m/>
    <m/>
    <m/>
    <m/>
    <m/>
    <m/>
    <m/>
    <m/>
    <m/>
    <x v="2"/>
    <n v="6"/>
    <s v="بسبب عملي"/>
    <x v="1"/>
    <n v="6"/>
    <s v="بسبب عملي"/>
    <x v="2"/>
    <m/>
    <s v="uuid:f40a1bd2-027b-480e-b10b-318314714ea5"/>
    <n v="73157763"/>
    <s v="f40a1bd2-027b-480e-b10b-318314714ea5"/>
    <d v="2021-01-21T13:30:51"/>
    <n v="281"/>
    <m/>
    <n v="-1"/>
    <m/>
    <m/>
    <s v="202101191358"/>
    <n v="7192"/>
    <s v="nsenumerator"/>
    <n v="569832"/>
  </r>
  <r>
    <s v="2021-01-21T14:17:00.288+02:00"/>
    <s v="2021-01-21T15:21:54.074+02:00"/>
    <s v="0"/>
    <s v="بيان كيالي"/>
    <s v="MRFS"/>
    <m/>
    <d v="2021-01-21T00:00:00"/>
    <x v="13"/>
    <x v="2"/>
    <x v="0"/>
    <n v="32"/>
    <x v="0"/>
    <x v="0"/>
    <x v="2"/>
    <x v="1"/>
    <x v="1"/>
    <x v="2"/>
    <x v="0"/>
    <x v="0"/>
    <n v="0"/>
    <n v="0"/>
    <n v="1"/>
    <s v="1"/>
    <n v="0"/>
    <s v="1"/>
    <n v="0"/>
    <n v="1"/>
    <n v="3"/>
    <n v="0"/>
    <n v="0"/>
    <n v="0"/>
    <x v="1"/>
    <x v="5"/>
    <n v="-100"/>
    <s v="تبرعات ومعونات"/>
    <m/>
    <s v="Hospital Primary health care facility Specialist services"/>
    <b v="1"/>
    <b v="1"/>
    <b v="1"/>
    <m/>
    <m/>
    <m/>
    <m/>
    <m/>
    <n v="999"/>
    <x v="0"/>
    <m/>
    <x v="0"/>
    <s v="خدمات جلدية"/>
    <s v="Inaccessible due to cost"/>
    <m/>
    <m/>
    <m/>
    <b v="1"/>
    <m/>
    <m/>
    <m/>
    <m/>
    <m/>
    <m/>
    <m/>
    <x v="2"/>
    <x v="1"/>
    <m/>
    <x v="1"/>
    <m/>
    <x v="0"/>
    <x v="0"/>
    <m/>
    <x v="0"/>
    <x v="0"/>
    <m/>
    <m/>
    <m/>
    <m/>
    <m/>
    <m/>
    <m/>
    <m/>
    <m/>
    <m/>
    <m/>
    <s v="Pediatric medicine Reproductive health medicines"/>
    <m/>
    <b v="1"/>
    <b v="1"/>
    <m/>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0"/>
    <s v="0"/>
    <x v="0"/>
    <x v="2"/>
    <x v="0"/>
    <x v="1"/>
    <x v="1"/>
    <m/>
    <m/>
    <m/>
    <m/>
    <m/>
    <m/>
    <m/>
    <m/>
    <m/>
    <x v="1"/>
    <x v="0"/>
    <s v="Anxiety moodwings"/>
    <m/>
    <m/>
    <m/>
    <b v="1"/>
    <m/>
    <b v="1"/>
    <m/>
    <m/>
    <m/>
    <m/>
    <m/>
    <m/>
    <m/>
    <m/>
    <m/>
    <m/>
    <m/>
    <m/>
    <s v="Adult Women"/>
    <b v="1"/>
    <m/>
    <m/>
    <m/>
    <s v="بسبب وفاة زوجي ومعيشتي لوحدي"/>
    <s v="Speaking to a family member"/>
    <b v="1"/>
    <m/>
    <m/>
    <m/>
    <m/>
    <m/>
    <m/>
    <m/>
    <m/>
    <m/>
    <m/>
    <s v="Do not know"/>
    <m/>
    <m/>
    <m/>
    <m/>
    <m/>
    <m/>
    <b v="1"/>
    <m/>
    <m/>
    <x v="1"/>
    <m/>
    <s v="Do not know"/>
    <m/>
    <m/>
    <m/>
    <m/>
    <m/>
    <m/>
    <b v="1"/>
    <m/>
    <x v="0"/>
    <s v="Do not know"/>
    <m/>
    <m/>
    <m/>
    <m/>
    <m/>
    <m/>
    <b v="1"/>
    <m/>
    <m/>
    <x v="1"/>
    <m/>
    <s v="Kidnapping Neglect"/>
    <b v="1"/>
    <m/>
    <m/>
    <m/>
    <m/>
    <m/>
    <m/>
    <m/>
    <b v="1"/>
    <m/>
    <m/>
    <m/>
    <m/>
    <m/>
    <m/>
    <m/>
    <m/>
    <m/>
    <m/>
    <s v="Parents"/>
    <m/>
    <m/>
    <m/>
    <m/>
    <b v="1"/>
    <m/>
    <m/>
    <m/>
    <m/>
    <m/>
    <m/>
    <m/>
    <m/>
    <m/>
    <s v="Sport activity Quraan Hand crafts Painting / re-creational activity Awareness / educational activities / psychosocial support"/>
    <b v="1"/>
    <b v="1"/>
    <b v="1"/>
    <b v="1"/>
    <b v="1"/>
    <m/>
    <m/>
    <m/>
    <m/>
    <s v="Orphans living in the community"/>
    <m/>
    <m/>
    <b v="1"/>
    <m/>
    <m/>
    <m/>
    <m/>
    <x v="1"/>
    <x v="0"/>
    <x v="30"/>
    <m/>
    <m/>
    <b v="1"/>
    <m/>
    <b v="1"/>
    <m/>
    <m/>
    <m/>
    <m/>
    <m/>
    <x v="1"/>
    <m/>
    <m/>
    <x v="0"/>
    <m/>
    <m/>
    <x v="2"/>
    <m/>
    <s v="uuid:9c79d4de-2506-4d2d-9124-bb0f2d7dff39"/>
    <n v="73157766"/>
    <s v="9c79d4de-2506-4d2d-9124-bb0f2d7dff39"/>
    <d v="2021-01-21T13:30:52"/>
    <n v="282"/>
    <m/>
    <n v="-1"/>
    <m/>
    <m/>
    <s v="202101191358"/>
    <n v="3894"/>
    <s v="nsenumerator"/>
    <n v="569832"/>
  </r>
  <r>
    <s v="2021-01-21T10:15:15.601+03:00"/>
    <s v="2021-01-21T12:18:06.547+03:00"/>
    <s v="0"/>
    <s v="مريم الاشقر"/>
    <s v="MRFS"/>
    <m/>
    <d v="2021-01-21T00:00:00"/>
    <x v="11"/>
    <x v="2"/>
    <x v="0"/>
    <n v="30"/>
    <x v="1"/>
    <x v="0"/>
    <x v="2"/>
    <x v="0"/>
    <x v="135"/>
    <x v="0"/>
    <x v="1"/>
    <x v="0"/>
    <n v="1"/>
    <n v="1"/>
    <n v="2"/>
    <s v="3"/>
    <n v="0"/>
    <s v="4"/>
    <n v="0"/>
    <n v="4"/>
    <n v="7"/>
    <n v="1"/>
    <n v="0"/>
    <n v="0"/>
    <x v="6"/>
    <x v="21"/>
    <n v="-300"/>
    <s v="مصدر الدخل السلات الغذائية"/>
    <m/>
    <s v="Hospital Emergency services-ambulance"/>
    <b v="1"/>
    <m/>
    <m/>
    <b v="1"/>
    <m/>
    <m/>
    <m/>
    <m/>
    <n v="30"/>
    <x v="5"/>
    <m/>
    <x v="0"/>
    <s v="عيادة سنية"/>
    <s v="Inaccessible due to cost"/>
    <m/>
    <m/>
    <m/>
    <b v="1"/>
    <m/>
    <m/>
    <m/>
    <m/>
    <m/>
    <m/>
    <m/>
    <x v="2"/>
    <x v="1"/>
    <m/>
    <x v="1"/>
    <m/>
    <x v="2"/>
    <x v="1"/>
    <m/>
    <x v="1"/>
    <x v="2"/>
    <m/>
    <m/>
    <m/>
    <m/>
    <m/>
    <m/>
    <m/>
    <m/>
    <m/>
    <m/>
    <m/>
    <s v="Reproductive health medicines Non communicable diseases (NCD) drugs (chronic, cardiac, diabetes, hyper-tension, asthma)"/>
    <b v="1"/>
    <m/>
    <b v="1"/>
    <m/>
    <m/>
    <m/>
    <m/>
    <m/>
    <x v="0"/>
    <m/>
    <m/>
    <m/>
    <m/>
    <m/>
    <m/>
    <m/>
    <m/>
    <m/>
    <s v="Hospital for normal delivery"/>
    <m/>
    <m/>
    <m/>
    <m/>
    <m/>
    <b v="1"/>
    <m/>
    <m/>
    <m/>
    <m/>
    <m/>
    <x v="2"/>
    <s v="Not enough milk"/>
    <m/>
    <m/>
    <m/>
    <b v="1"/>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3"/>
    <m/>
    <m/>
    <m/>
    <m/>
    <m/>
    <m/>
    <m/>
    <x v="2"/>
    <x v="0"/>
    <x v="0"/>
    <m/>
    <m/>
    <s v="1"/>
    <s v="1"/>
    <x v="0"/>
    <x v="2"/>
    <x v="0"/>
    <x v="1"/>
    <x v="1"/>
    <m/>
    <m/>
    <m/>
    <m/>
    <m/>
    <m/>
    <m/>
    <m/>
    <m/>
    <x v="1"/>
    <x v="0"/>
    <s v="Econimic Fear"/>
    <b v="1"/>
    <m/>
    <m/>
    <m/>
    <b v="1"/>
    <m/>
    <m/>
    <m/>
    <m/>
    <m/>
    <m/>
    <m/>
    <m/>
    <m/>
    <m/>
    <m/>
    <m/>
    <m/>
    <s v="Adult Women"/>
    <b v="1"/>
    <m/>
    <m/>
    <m/>
    <s v="لانه لا يوجد معين لهم"/>
    <s v="Prayer Speaking to a friend"/>
    <m/>
    <b v="1"/>
    <m/>
    <b v="1"/>
    <m/>
    <m/>
    <m/>
    <m/>
    <m/>
    <m/>
    <m/>
    <s v="Stigma"/>
    <b v="1"/>
    <m/>
    <m/>
    <m/>
    <m/>
    <m/>
    <m/>
    <m/>
    <m/>
    <x v="1"/>
    <m/>
    <s v="Health services Educational services"/>
    <b v="1"/>
    <b v="1"/>
    <m/>
    <m/>
    <m/>
    <m/>
    <m/>
    <m/>
    <x v="7"/>
    <s v="Skills building services Extracurricular activities/women &amp; girls centers"/>
    <m/>
    <m/>
    <b v="1"/>
    <b v="1"/>
    <m/>
    <m/>
    <m/>
    <m/>
    <s v="due to transportation issues / far distance of facilities"/>
    <x v="2"/>
    <s v="بسبب الوضع الراهن "/>
    <s v="Begging Kidnapping Psychological stress"/>
    <b v="1"/>
    <m/>
    <m/>
    <m/>
    <m/>
    <b v="1"/>
    <m/>
    <m/>
    <m/>
    <m/>
    <m/>
    <m/>
    <m/>
    <b v="1"/>
    <m/>
    <m/>
    <m/>
    <m/>
    <m/>
    <s v="Parents Community/social workers Women and Child support centers"/>
    <m/>
    <m/>
    <m/>
    <m/>
    <b v="1"/>
    <m/>
    <m/>
    <b v="1"/>
    <m/>
    <b v="1"/>
    <m/>
    <m/>
    <m/>
    <m/>
    <s v="Hand crafts Entertainement activities"/>
    <m/>
    <m/>
    <b v="1"/>
    <m/>
    <m/>
    <b v="1"/>
    <m/>
    <m/>
    <m/>
    <s v="Children separated from their parents Child-headed households"/>
    <b v="1"/>
    <m/>
    <m/>
    <b v="1"/>
    <m/>
    <m/>
    <m/>
    <x v="2"/>
    <x v="5"/>
    <x v="5"/>
    <m/>
    <m/>
    <b v="1"/>
    <m/>
    <m/>
    <m/>
    <m/>
    <m/>
    <m/>
    <m/>
    <x v="1"/>
    <m/>
    <m/>
    <x v="0"/>
    <m/>
    <m/>
    <x v="2"/>
    <m/>
    <s v="uuid:94cfd74a-93e4-436e-a4cb-da7b39e5670d"/>
    <n v="73159913"/>
    <s v="94cfd74a-93e4-436e-a4cb-da7b39e5670d"/>
    <d v="2021-01-21T14:12:28"/>
    <n v="283"/>
    <m/>
    <n v="-1"/>
    <m/>
    <m/>
    <s v="202101191358"/>
    <n v="7371"/>
    <s v="nsenumerator"/>
    <n v="569832"/>
  </r>
  <r>
    <s v="2021-01-21T11:25:24.740+03:00"/>
    <s v="2021-01-21T11:57:15.077+03:00"/>
    <m/>
    <s v="مريم الاشقر "/>
    <s v="MRFS"/>
    <m/>
    <d v="2021-01-21T00:00:00"/>
    <x v="11"/>
    <x v="2"/>
    <x v="0"/>
    <n v="36"/>
    <x v="0"/>
    <x v="0"/>
    <x v="0"/>
    <x v="0"/>
    <x v="136"/>
    <x v="0"/>
    <x v="0"/>
    <x v="0"/>
    <n v="0"/>
    <n v="1"/>
    <n v="0"/>
    <s v="1"/>
    <n v="1"/>
    <s v="2"/>
    <n v="1"/>
    <n v="3"/>
    <n v="5"/>
    <n v="0"/>
    <n v="0"/>
    <n v="1"/>
    <x v="2"/>
    <x v="1"/>
    <n v="-350"/>
    <s v="عامل يومي "/>
    <m/>
    <s v="Hospital"/>
    <b v="1"/>
    <m/>
    <m/>
    <m/>
    <m/>
    <m/>
    <m/>
    <m/>
    <n v="40"/>
    <x v="4"/>
    <m/>
    <x v="0"/>
    <s v="عيادات عينية"/>
    <s v="Inaccessible due to cost"/>
    <m/>
    <m/>
    <m/>
    <b v="1"/>
    <m/>
    <m/>
    <m/>
    <m/>
    <m/>
    <m/>
    <m/>
    <x v="2"/>
    <x v="1"/>
    <m/>
    <x v="1"/>
    <m/>
    <x v="0"/>
    <x v="0"/>
    <m/>
    <x v="0"/>
    <x v="0"/>
    <m/>
    <m/>
    <m/>
    <m/>
    <m/>
    <m/>
    <m/>
    <m/>
    <m/>
    <m/>
    <m/>
    <s v="Pediatric medicine"/>
    <m/>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x v="0"/>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Market is too far"/>
    <m/>
    <b v="1"/>
    <b v="1"/>
    <m/>
    <m/>
    <m/>
    <m/>
    <m/>
    <x v="0"/>
    <m/>
    <x v="3"/>
    <m/>
    <m/>
    <m/>
    <m/>
    <m/>
    <m/>
    <m/>
    <x v="2"/>
    <x v="0"/>
    <x v="1"/>
    <m/>
    <m/>
    <s v="1"/>
    <s v="1"/>
    <x v="0"/>
    <x v="2"/>
    <x v="0"/>
    <x v="1"/>
    <x v="1"/>
    <m/>
    <m/>
    <m/>
    <m/>
    <m/>
    <m/>
    <m/>
    <m/>
    <m/>
    <x v="1"/>
    <x v="0"/>
    <s v="Econimic"/>
    <m/>
    <m/>
    <m/>
    <m/>
    <b v="1"/>
    <m/>
    <m/>
    <m/>
    <m/>
    <m/>
    <m/>
    <m/>
    <m/>
    <m/>
    <m/>
    <m/>
    <m/>
    <m/>
    <s v="Adult Men"/>
    <m/>
    <b v="1"/>
    <m/>
    <m/>
    <s v="بسبب الوضع المعيشي وقلت العمل "/>
    <s v="Speaking to a friend Prayer"/>
    <m/>
    <b v="1"/>
    <m/>
    <b v="1"/>
    <m/>
    <m/>
    <m/>
    <m/>
    <m/>
    <m/>
    <m/>
    <s v="Stigma"/>
    <b v="1"/>
    <m/>
    <m/>
    <m/>
    <m/>
    <m/>
    <m/>
    <m/>
    <m/>
    <x v="1"/>
    <m/>
    <s v="Health services Educational services"/>
    <b v="1"/>
    <b v="1"/>
    <m/>
    <m/>
    <m/>
    <m/>
    <m/>
    <m/>
    <x v="7"/>
    <s v="Educational services Skills building services"/>
    <m/>
    <b v="1"/>
    <b v="1"/>
    <m/>
    <m/>
    <m/>
    <m/>
    <m/>
    <s v="due to transportation issues / far distance of facilities"/>
    <x v="2"/>
    <s v="بسبب عدم الأمان "/>
    <s v="Kidnapping Begging"/>
    <b v="1"/>
    <m/>
    <m/>
    <m/>
    <m/>
    <b v="1"/>
    <m/>
    <m/>
    <m/>
    <m/>
    <m/>
    <m/>
    <m/>
    <m/>
    <m/>
    <m/>
    <m/>
    <m/>
    <m/>
    <s v="Neighbours Relatives"/>
    <m/>
    <m/>
    <b v="1"/>
    <m/>
    <m/>
    <b v="1"/>
    <m/>
    <m/>
    <m/>
    <m/>
    <m/>
    <m/>
    <m/>
    <m/>
    <s v="Entertainement activities Awareness / educational activities / psychosocial support"/>
    <m/>
    <m/>
    <m/>
    <m/>
    <b v="1"/>
    <b v="1"/>
    <m/>
    <m/>
    <m/>
    <s v="No, none of these"/>
    <m/>
    <m/>
    <m/>
    <m/>
    <m/>
    <b v="1"/>
    <m/>
    <x v="1"/>
    <x v="0"/>
    <x v="5"/>
    <m/>
    <m/>
    <b v="1"/>
    <m/>
    <m/>
    <m/>
    <m/>
    <m/>
    <m/>
    <m/>
    <x v="1"/>
    <m/>
    <m/>
    <x v="2"/>
    <m/>
    <m/>
    <x v="2"/>
    <m/>
    <s v="uuid:2b126e57-a278-4daa-b527-08f37bfe20fe"/>
    <n v="73159914"/>
    <s v="2b126e57-a278-4daa-b527-08f37bfe20fe"/>
    <d v="2021-01-21T14:12:28"/>
    <n v="284"/>
    <m/>
    <n v="-1"/>
    <m/>
    <m/>
    <s v="202101191358"/>
    <n v="1911"/>
    <s v="nsenumerator"/>
    <n v="569832"/>
  </r>
  <r>
    <s v="2021-01-21T12:20:27.521+03:00"/>
    <s v="2021-01-21T12:50:20.565+03:00"/>
    <m/>
    <s v="مريم الاشقر "/>
    <s v="MRFS"/>
    <m/>
    <d v="2021-01-21T00:00:00"/>
    <x v="11"/>
    <x v="2"/>
    <x v="0"/>
    <n v="28"/>
    <x v="1"/>
    <x v="0"/>
    <x v="0"/>
    <x v="0"/>
    <x v="137"/>
    <x v="0"/>
    <x v="0"/>
    <x v="0"/>
    <n v="0"/>
    <n v="2"/>
    <n v="0"/>
    <s v="2"/>
    <n v="0"/>
    <s v="2"/>
    <n v="0"/>
    <n v="2"/>
    <n v="4"/>
    <n v="0"/>
    <n v="0"/>
    <n v="1"/>
    <x v="0"/>
    <x v="0"/>
    <n v="-600"/>
    <s v="عامل "/>
    <m/>
    <s v="Hospital Emergency services-ambulance"/>
    <b v="1"/>
    <m/>
    <m/>
    <b v="1"/>
    <m/>
    <m/>
    <m/>
    <m/>
    <n v="60"/>
    <x v="5"/>
    <m/>
    <x v="0"/>
    <s v="عيادات سنية "/>
    <s v="Inaccessible due to cost"/>
    <m/>
    <m/>
    <m/>
    <b v="1"/>
    <m/>
    <m/>
    <m/>
    <m/>
    <m/>
    <m/>
    <m/>
    <x v="2"/>
    <x v="1"/>
    <m/>
    <x v="1"/>
    <m/>
    <x v="0"/>
    <x v="0"/>
    <m/>
    <x v="0"/>
    <x v="0"/>
    <m/>
    <m/>
    <m/>
    <m/>
    <m/>
    <m/>
    <m/>
    <m/>
    <m/>
    <m/>
    <m/>
    <s v="Pediatric medicine"/>
    <m/>
    <b v="1"/>
    <m/>
    <m/>
    <m/>
    <m/>
    <m/>
    <m/>
    <x v="2"/>
    <s v="Transportation issues No services available"/>
    <m/>
    <m/>
    <m/>
    <b v="1"/>
    <b v="1"/>
    <m/>
    <m/>
    <m/>
    <s v="Hospital for normal delivery"/>
    <m/>
    <m/>
    <m/>
    <m/>
    <m/>
    <b v="1"/>
    <m/>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3"/>
    <m/>
    <m/>
    <m/>
    <m/>
    <m/>
    <m/>
    <m/>
    <x v="2"/>
    <x v="2"/>
    <x v="1"/>
    <m/>
    <m/>
    <s v="2"/>
    <s v="1"/>
    <x v="0"/>
    <x v="2"/>
    <x v="0"/>
    <x v="1"/>
    <x v="1"/>
    <m/>
    <m/>
    <m/>
    <m/>
    <m/>
    <m/>
    <m/>
    <m/>
    <m/>
    <x v="1"/>
    <x v="0"/>
    <s v="Econimic Anger"/>
    <m/>
    <b v="1"/>
    <m/>
    <m/>
    <b v="1"/>
    <m/>
    <m/>
    <m/>
    <m/>
    <m/>
    <m/>
    <m/>
    <m/>
    <m/>
    <m/>
    <m/>
    <m/>
    <m/>
    <s v="Adult Men"/>
    <m/>
    <b v="1"/>
    <m/>
    <m/>
    <s v="بسبب الظروف المعيشية"/>
    <s v="Prayer"/>
    <m/>
    <m/>
    <m/>
    <b v="1"/>
    <m/>
    <m/>
    <m/>
    <m/>
    <m/>
    <m/>
    <m/>
    <s v="Accessibility"/>
    <m/>
    <m/>
    <b v="1"/>
    <m/>
    <m/>
    <m/>
    <m/>
    <m/>
    <m/>
    <x v="1"/>
    <m/>
    <s v="Educational services Skills building services"/>
    <m/>
    <b v="1"/>
    <b v="1"/>
    <m/>
    <m/>
    <m/>
    <m/>
    <m/>
    <x v="7"/>
    <s v="Extracurricular activities/women &amp; girls centers Educational services"/>
    <m/>
    <b v="1"/>
    <m/>
    <b v="1"/>
    <m/>
    <m/>
    <m/>
    <m/>
    <s v="due to transportation issues / far distance of facilities"/>
    <x v="2"/>
    <s v="بسبب الوضع الراهن "/>
    <s v="Kidnapping Begging"/>
    <b v="1"/>
    <m/>
    <m/>
    <m/>
    <m/>
    <b v="1"/>
    <m/>
    <m/>
    <m/>
    <m/>
    <m/>
    <m/>
    <m/>
    <m/>
    <m/>
    <m/>
    <m/>
    <m/>
    <m/>
    <s v="Community/social workers Women and Child support centers"/>
    <m/>
    <m/>
    <m/>
    <m/>
    <m/>
    <m/>
    <m/>
    <b v="1"/>
    <m/>
    <b v="1"/>
    <m/>
    <m/>
    <m/>
    <m/>
    <s v="Hand crafts Awareness / educational activities / psychosocial support Entertainement activities"/>
    <m/>
    <m/>
    <b v="1"/>
    <m/>
    <b v="1"/>
    <b v="1"/>
    <m/>
    <m/>
    <m/>
    <s v="Orphans living in the community Child-headed households"/>
    <m/>
    <m/>
    <b v="1"/>
    <b v="1"/>
    <m/>
    <m/>
    <m/>
    <x v="2"/>
    <x v="1"/>
    <x v="5"/>
    <m/>
    <m/>
    <b v="1"/>
    <m/>
    <m/>
    <m/>
    <m/>
    <m/>
    <m/>
    <m/>
    <x v="1"/>
    <m/>
    <m/>
    <x v="0"/>
    <m/>
    <m/>
    <x v="2"/>
    <m/>
    <s v="uuid:cfc49126-671d-4123-92c7-64d44586b6fc"/>
    <n v="73159915"/>
    <s v="cfc49126-671d-4123-92c7-64d44586b6fc"/>
    <d v="2021-01-21T14:12:29"/>
    <n v="285"/>
    <m/>
    <n v="-1"/>
    <m/>
    <m/>
    <s v="202101191358"/>
    <n v="1793"/>
    <s v="nsenumerator"/>
    <n v="569832"/>
  </r>
  <r>
    <s v="2021-01-21T13:49:20.190+03:00"/>
    <s v="2021-01-21T14:21:03.881+03:00"/>
    <m/>
    <s v="مريم الاشقر "/>
    <s v="MRFS"/>
    <m/>
    <d v="2021-01-21T00:00:00"/>
    <x v="11"/>
    <x v="2"/>
    <x v="0"/>
    <n v="35"/>
    <x v="0"/>
    <x v="0"/>
    <x v="0"/>
    <x v="1"/>
    <x v="1"/>
    <x v="0"/>
    <x v="0"/>
    <x v="0"/>
    <n v="0"/>
    <n v="1"/>
    <n v="0"/>
    <s v="1"/>
    <n v="0"/>
    <s v="1"/>
    <n v="0"/>
    <n v="1"/>
    <n v="3"/>
    <n v="0"/>
    <n v="0"/>
    <n v="1"/>
    <x v="13"/>
    <x v="17"/>
    <n v="-1300"/>
    <s v="عامل "/>
    <m/>
    <s v="Hospital Emergency services-ambulance"/>
    <b v="1"/>
    <m/>
    <m/>
    <b v="1"/>
    <m/>
    <m/>
    <m/>
    <m/>
    <n v="15"/>
    <x v="4"/>
    <m/>
    <x v="0"/>
    <s v="عيادات عينية"/>
    <s v="Inaccessible due to cost"/>
    <m/>
    <m/>
    <m/>
    <b v="1"/>
    <m/>
    <m/>
    <m/>
    <m/>
    <m/>
    <m/>
    <m/>
    <x v="2"/>
    <x v="1"/>
    <m/>
    <x v="1"/>
    <m/>
    <x v="2"/>
    <x v="1"/>
    <m/>
    <x v="1"/>
    <x v="2"/>
    <m/>
    <m/>
    <m/>
    <m/>
    <m/>
    <m/>
    <m/>
    <m/>
    <m/>
    <m/>
    <m/>
    <s v="Pediatric medicine"/>
    <m/>
    <b v="1"/>
    <m/>
    <m/>
    <m/>
    <m/>
    <m/>
    <m/>
    <x v="0"/>
    <m/>
    <m/>
    <m/>
    <m/>
    <m/>
    <m/>
    <m/>
    <m/>
    <m/>
    <s v="Hospital for normal delivery"/>
    <m/>
    <m/>
    <m/>
    <m/>
    <m/>
    <b v="1"/>
    <m/>
    <m/>
    <m/>
    <m/>
    <m/>
    <x v="1"/>
    <m/>
    <m/>
    <m/>
    <m/>
    <m/>
    <m/>
    <m/>
    <m/>
    <m/>
    <m/>
    <m/>
    <x v="3"/>
    <x v="1"/>
    <x v="0"/>
    <m/>
    <s v="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
    <b v="1"/>
    <m/>
    <b v="1"/>
    <b v="1"/>
    <m/>
    <m/>
    <m/>
    <m/>
    <m/>
    <b v="1"/>
    <b v="1"/>
    <x v="5"/>
    <x v="2"/>
    <s v="Cereals or tubers (maize, porridge, rice, pasta, bread, rice, bulger, frikeh, kaak, pasta, indomy (noodles), manakish, thick grain-based porridge, potatoes, etc) Fruit (all types) Milk and Milk Products (milk, yoghurt, cheese, etc) Eggs"/>
    <b v="1"/>
    <m/>
    <m/>
    <b v="1"/>
    <m/>
    <m/>
    <b v="1"/>
    <b v="1"/>
    <m/>
    <m/>
    <m/>
    <n v="4"/>
    <x v="0"/>
    <x v="0"/>
    <m/>
    <s v="High food prices/no money to buy"/>
    <m/>
    <b v="1"/>
    <m/>
    <m/>
    <m/>
    <m/>
    <m/>
    <m/>
    <x v="0"/>
    <m/>
    <x v="0"/>
    <s v="High food prices/no money to buy"/>
    <b v="1"/>
    <m/>
    <m/>
    <m/>
    <m/>
    <m/>
    <x v="2"/>
    <x v="0"/>
    <x v="1"/>
    <m/>
    <m/>
    <s v="1"/>
    <s v="1"/>
    <x v="0"/>
    <x v="2"/>
    <x v="0"/>
    <x v="1"/>
    <x v="1"/>
    <m/>
    <m/>
    <m/>
    <m/>
    <m/>
    <m/>
    <m/>
    <m/>
    <m/>
    <x v="1"/>
    <x v="0"/>
    <s v="Fear Anger Econimic"/>
    <b v="1"/>
    <b v="1"/>
    <m/>
    <m/>
    <b v="1"/>
    <m/>
    <m/>
    <m/>
    <m/>
    <m/>
    <m/>
    <m/>
    <m/>
    <m/>
    <m/>
    <m/>
    <m/>
    <m/>
    <s v="Adult Men"/>
    <m/>
    <b v="1"/>
    <m/>
    <m/>
    <s v="بسب الظروف المعيشية"/>
    <s v="Has professional consultation Speaking to a friend"/>
    <m/>
    <b v="1"/>
    <m/>
    <m/>
    <b v="1"/>
    <m/>
    <m/>
    <m/>
    <m/>
    <m/>
    <m/>
    <s v="Stigma"/>
    <b v="1"/>
    <m/>
    <m/>
    <m/>
    <m/>
    <m/>
    <m/>
    <m/>
    <m/>
    <x v="1"/>
    <m/>
    <s v="Health services Educational services Extracurricular activities/women &amp; girls centers"/>
    <b v="1"/>
    <b v="1"/>
    <m/>
    <b v="1"/>
    <m/>
    <m/>
    <m/>
    <m/>
    <x v="0"/>
    <s v="Educational services Health services"/>
    <b v="1"/>
    <b v="1"/>
    <m/>
    <m/>
    <m/>
    <m/>
    <m/>
    <m/>
    <s v="due to lack of security"/>
    <x v="1"/>
    <m/>
    <s v="Kidnapping Begging"/>
    <b v="1"/>
    <m/>
    <m/>
    <m/>
    <m/>
    <b v="1"/>
    <m/>
    <m/>
    <m/>
    <m/>
    <m/>
    <m/>
    <m/>
    <m/>
    <m/>
    <m/>
    <m/>
    <m/>
    <m/>
    <s v="Community/social workers"/>
    <m/>
    <m/>
    <m/>
    <m/>
    <m/>
    <m/>
    <m/>
    <b v="1"/>
    <m/>
    <m/>
    <m/>
    <m/>
    <m/>
    <m/>
    <s v="Sport activity Painting / re-creational activity"/>
    <b v="1"/>
    <m/>
    <m/>
    <b v="1"/>
    <m/>
    <m/>
    <m/>
    <m/>
    <m/>
    <s v="Children living on the street Children separated from their parents"/>
    <b v="1"/>
    <b v="1"/>
    <m/>
    <m/>
    <m/>
    <m/>
    <m/>
    <x v="2"/>
    <x v="1"/>
    <x v="17"/>
    <m/>
    <m/>
    <m/>
    <b v="1"/>
    <m/>
    <m/>
    <m/>
    <m/>
    <m/>
    <m/>
    <x v="1"/>
    <m/>
    <m/>
    <x v="0"/>
    <m/>
    <m/>
    <x v="2"/>
    <m/>
    <s v="uuid:1fac5059-a21c-4074-a67c-f0fe47458174"/>
    <n v="73159916"/>
    <s v="1fac5059-a21c-4074-a67c-f0fe47458174"/>
    <d v="2021-01-21T14:12:30"/>
    <n v="286"/>
    <m/>
    <n v="-1"/>
    <m/>
    <m/>
    <s v="202101191358"/>
    <n v="1903"/>
    <s v="nsenumerator"/>
    <n v="569832"/>
  </r>
  <r>
    <s v="2021-01-21T11:11:54.201+03:00"/>
    <s v="2021-01-21T12:43:18.063+03:00"/>
    <s v="0"/>
    <s v="رهام العلي"/>
    <s v="MRFS"/>
    <m/>
    <d v="2021-01-21T00:00:00"/>
    <x v="11"/>
    <x v="2"/>
    <x v="0"/>
    <n v="37"/>
    <x v="0"/>
    <x v="0"/>
    <x v="2"/>
    <x v="0"/>
    <x v="4"/>
    <x v="2"/>
    <x v="2"/>
    <x v="0"/>
    <n v="0"/>
    <n v="0"/>
    <n v="1"/>
    <s v="1"/>
    <n v="2"/>
    <s v="3"/>
    <n v="0"/>
    <n v="3"/>
    <n v="5"/>
    <n v="1"/>
    <n v="0"/>
    <n v="0"/>
    <x v="8"/>
    <x v="22"/>
    <n v="-1500"/>
    <m/>
    <s v="من بيع سيارة قديمة"/>
    <s v="Primary health care facility"/>
    <m/>
    <b v="1"/>
    <m/>
    <m/>
    <m/>
    <m/>
    <m/>
    <m/>
    <n v="999"/>
    <x v="0"/>
    <m/>
    <x v="0"/>
    <s v="مستوصف"/>
    <s v="Some types of medicines are not available in the market Inaccessible due to transport or other logistical reason"/>
    <b v="1"/>
    <m/>
    <m/>
    <m/>
    <m/>
    <b v="1"/>
    <m/>
    <m/>
    <m/>
    <m/>
    <m/>
    <x v="0"/>
    <x v="0"/>
    <s v="اعطاء المعلومات للوقاية من الكورونا"/>
    <x v="0"/>
    <m/>
    <x v="2"/>
    <x v="1"/>
    <m/>
    <x v="2"/>
    <x v="0"/>
    <m/>
    <m/>
    <m/>
    <m/>
    <m/>
    <m/>
    <m/>
    <m/>
    <m/>
    <m/>
    <m/>
    <s v="Non communicable diseases (NCD) drugs (chronic, cardiac, diabetes, hyper-tension, asthma) Pediatric medicine"/>
    <b v="1"/>
    <b v="1"/>
    <m/>
    <m/>
    <m/>
    <m/>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2"/>
    <m/>
    <m/>
    <m/>
    <m/>
    <m/>
    <m/>
    <m/>
    <x v="2"/>
    <x v="2"/>
    <x v="1"/>
    <m/>
    <m/>
    <s v="0"/>
    <s v="0"/>
    <x v="0"/>
    <x v="2"/>
    <x v="0"/>
    <x v="1"/>
    <x v="1"/>
    <m/>
    <m/>
    <m/>
    <m/>
    <m/>
    <m/>
    <m/>
    <m/>
    <m/>
    <x v="1"/>
    <x v="0"/>
    <s v="Fear"/>
    <b v="1"/>
    <m/>
    <m/>
    <m/>
    <m/>
    <m/>
    <m/>
    <m/>
    <m/>
    <m/>
    <m/>
    <m/>
    <m/>
    <m/>
    <m/>
    <m/>
    <m/>
    <m/>
    <s v="Children"/>
    <m/>
    <m/>
    <b v="1"/>
    <m/>
    <s v="لانهم صغار"/>
    <s v="Speaking to a family member"/>
    <b v="1"/>
    <m/>
    <m/>
    <m/>
    <m/>
    <m/>
    <m/>
    <m/>
    <m/>
    <m/>
    <m/>
    <s v="Do not know"/>
    <m/>
    <m/>
    <m/>
    <m/>
    <m/>
    <m/>
    <b v="1"/>
    <m/>
    <m/>
    <x v="2"/>
    <m/>
    <s v="Educational services Skills building services"/>
    <m/>
    <b v="1"/>
    <b v="1"/>
    <m/>
    <m/>
    <m/>
    <m/>
    <m/>
    <x v="7"/>
    <s v="Educational services Extracurricular activities/women &amp; girls centers"/>
    <m/>
    <b v="1"/>
    <m/>
    <b v="1"/>
    <m/>
    <m/>
    <m/>
    <m/>
    <s v="due to transportation issues / far distance of facilities"/>
    <x v="1"/>
    <m/>
    <s v="School dropout"/>
    <m/>
    <m/>
    <m/>
    <b v="1"/>
    <m/>
    <m/>
    <m/>
    <m/>
    <m/>
    <m/>
    <m/>
    <m/>
    <m/>
    <m/>
    <m/>
    <m/>
    <m/>
    <m/>
    <m/>
    <s v="Siblings Relatives"/>
    <m/>
    <b v="1"/>
    <m/>
    <m/>
    <m/>
    <b v="1"/>
    <m/>
    <m/>
    <m/>
    <m/>
    <m/>
    <m/>
    <m/>
    <m/>
    <s v="Quraan Hand crafts"/>
    <m/>
    <b v="1"/>
    <b v="1"/>
    <m/>
    <m/>
    <m/>
    <m/>
    <m/>
    <m/>
    <s v="Children separated from their parents Orphans living in the community"/>
    <b v="1"/>
    <m/>
    <b v="1"/>
    <m/>
    <m/>
    <m/>
    <m/>
    <x v="2"/>
    <x v="5"/>
    <x v="5"/>
    <m/>
    <m/>
    <b v="1"/>
    <m/>
    <m/>
    <m/>
    <m/>
    <m/>
    <m/>
    <m/>
    <x v="2"/>
    <n v="3"/>
    <s v="لاقوم بالاعمال المنزلية"/>
    <x v="0"/>
    <m/>
    <m/>
    <x v="2"/>
    <m/>
    <s v="uuid:8e3ad289-b16c-464b-b93a-a7c933898a9a"/>
    <n v="73160325"/>
    <s v="8e3ad289-b16c-464b-b93a-a7c933898a9a"/>
    <d v="2021-01-21T14:23:47"/>
    <n v="287"/>
    <m/>
    <n v="-1"/>
    <m/>
    <m/>
    <s v="202101191358"/>
    <n v="5484"/>
    <s v="nsenumerator"/>
    <n v="569832"/>
  </r>
  <r>
    <s v="2021-01-21T11:39:45.225+03:00"/>
    <s v="2021-01-21T12:03:37.122+03:00"/>
    <m/>
    <s v="رهام العلي"/>
    <s v="MRFS"/>
    <m/>
    <d v="2021-01-21T00:00:00"/>
    <x v="11"/>
    <x v="2"/>
    <x v="0"/>
    <n v="22"/>
    <x v="1"/>
    <x v="0"/>
    <x v="0"/>
    <x v="0"/>
    <x v="4"/>
    <x v="0"/>
    <x v="2"/>
    <x v="0"/>
    <n v="0"/>
    <n v="2"/>
    <n v="2"/>
    <s v="4"/>
    <n v="0"/>
    <s v="4"/>
    <n v="0"/>
    <n v="4"/>
    <n v="13"/>
    <n v="1"/>
    <n v="0"/>
    <n v="0"/>
    <x v="19"/>
    <x v="9"/>
    <n v="-3500"/>
    <s v="موفر من قبل النزوح ويتم صرفه الأن"/>
    <m/>
    <s v="Hospital Primary health care facility"/>
    <b v="1"/>
    <b v="1"/>
    <m/>
    <m/>
    <m/>
    <m/>
    <m/>
    <m/>
    <n v="999"/>
    <x v="0"/>
    <m/>
    <x v="2"/>
    <s v="مستوصف "/>
    <s v="Some types of medicines are not available in the market Inaccessible due to cost"/>
    <b v="1"/>
    <m/>
    <m/>
    <b v="1"/>
    <m/>
    <m/>
    <m/>
    <m/>
    <m/>
    <m/>
    <m/>
    <x v="0"/>
    <x v="0"/>
    <s v="تعلمنا طرق الوقاية"/>
    <x v="2"/>
    <m/>
    <x v="2"/>
    <x v="1"/>
    <m/>
    <x v="2"/>
    <x v="0"/>
    <m/>
    <m/>
    <m/>
    <m/>
    <m/>
    <m/>
    <m/>
    <m/>
    <m/>
    <m/>
    <m/>
    <s v="Non communicable diseases (NCD) drugs (chronic, cardiac, diabetes, hyper-tension, asthma) Pediatric medicine Reproductive health medicines"/>
    <b v="1"/>
    <b v="1"/>
    <b v="1"/>
    <m/>
    <m/>
    <m/>
    <m/>
    <m/>
    <x v="2"/>
    <s v="Transportation issues Financial issues"/>
    <m/>
    <b v="1"/>
    <m/>
    <b v="1"/>
    <m/>
    <m/>
    <m/>
    <m/>
    <s v="Hospital for normal delivery"/>
    <m/>
    <m/>
    <m/>
    <m/>
    <m/>
    <b v="1"/>
    <m/>
    <m/>
    <m/>
    <m/>
    <m/>
    <x v="1"/>
    <m/>
    <m/>
    <m/>
    <m/>
    <m/>
    <m/>
    <m/>
    <m/>
    <m/>
    <m/>
    <m/>
    <x v="5"/>
    <x v="0"/>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arket is too far"/>
    <m/>
    <b v="1"/>
    <b v="1"/>
    <m/>
    <m/>
    <m/>
    <m/>
    <m/>
    <x v="0"/>
    <m/>
    <x v="0"/>
    <s v="High food prices/no money to buy Market is too far"/>
    <b v="1"/>
    <b v="1"/>
    <m/>
    <m/>
    <m/>
    <m/>
    <x v="2"/>
    <x v="2"/>
    <x v="1"/>
    <m/>
    <m/>
    <s v="2"/>
    <s v="1"/>
    <x v="0"/>
    <x v="2"/>
    <x v="0"/>
    <x v="1"/>
    <x v="1"/>
    <m/>
    <m/>
    <m/>
    <m/>
    <m/>
    <m/>
    <m/>
    <m/>
    <m/>
    <x v="1"/>
    <x v="0"/>
    <s v="Fear"/>
    <b v="1"/>
    <m/>
    <m/>
    <m/>
    <m/>
    <m/>
    <m/>
    <m/>
    <m/>
    <m/>
    <m/>
    <m/>
    <m/>
    <m/>
    <m/>
    <m/>
    <m/>
    <m/>
    <s v="Children Elderly"/>
    <m/>
    <m/>
    <b v="1"/>
    <b v="1"/>
    <s v="لانهم لا يستطيعون التحمل مثلنا"/>
    <s v="Speaking to a family member Prayer"/>
    <b v="1"/>
    <m/>
    <m/>
    <b v="1"/>
    <m/>
    <m/>
    <m/>
    <m/>
    <m/>
    <m/>
    <m/>
    <s v="Do not know"/>
    <m/>
    <m/>
    <m/>
    <m/>
    <m/>
    <m/>
    <b v="1"/>
    <m/>
    <m/>
    <x v="2"/>
    <m/>
    <s v="Health services Skills building services"/>
    <b v="1"/>
    <m/>
    <b v="1"/>
    <m/>
    <m/>
    <m/>
    <m/>
    <m/>
    <x v="7"/>
    <s v="Educational services Skills building services Health services"/>
    <b v="1"/>
    <b v="1"/>
    <b v="1"/>
    <m/>
    <m/>
    <m/>
    <m/>
    <m/>
    <s v="due to transportation issues / far distance of facilities"/>
    <x v="1"/>
    <m/>
    <s v="School dropout Early marriage Neglect"/>
    <m/>
    <m/>
    <m/>
    <b v="1"/>
    <m/>
    <m/>
    <b v="1"/>
    <m/>
    <b v="1"/>
    <m/>
    <m/>
    <m/>
    <m/>
    <m/>
    <m/>
    <m/>
    <m/>
    <m/>
    <m/>
    <s v="Parents Relatives"/>
    <m/>
    <m/>
    <m/>
    <m/>
    <b v="1"/>
    <b v="1"/>
    <m/>
    <m/>
    <m/>
    <m/>
    <m/>
    <m/>
    <m/>
    <m/>
    <s v="Quraan Entertainement activities"/>
    <m/>
    <b v="1"/>
    <m/>
    <m/>
    <m/>
    <b v="1"/>
    <m/>
    <m/>
    <m/>
    <s v="Orphans living in the community"/>
    <m/>
    <m/>
    <b v="1"/>
    <m/>
    <m/>
    <m/>
    <m/>
    <x v="2"/>
    <x v="5"/>
    <x v="5"/>
    <m/>
    <m/>
    <b v="1"/>
    <m/>
    <m/>
    <m/>
    <m/>
    <m/>
    <m/>
    <m/>
    <x v="1"/>
    <m/>
    <m/>
    <x v="0"/>
    <m/>
    <m/>
    <x v="2"/>
    <m/>
    <s v="uuid:d9c34478-f5da-42c2-a887-7c141eeee752"/>
    <n v="73160326"/>
    <s v="d9c34478-f5da-42c2-a887-7c141eeee752"/>
    <d v="2021-01-21T14:23:47"/>
    <n v="288"/>
    <m/>
    <n v="-1"/>
    <m/>
    <m/>
    <s v="202101191358"/>
    <n v="1432"/>
    <s v="nsenumerator"/>
    <n v="569832"/>
  </r>
  <r>
    <s v="2021-01-21T12:45:28.019+03:00"/>
    <s v="2021-01-21T13:22:40.348+03:00"/>
    <m/>
    <s v="رهام العلي"/>
    <s v="MRFS"/>
    <m/>
    <d v="2021-01-21T00:00:00"/>
    <x v="11"/>
    <x v="2"/>
    <x v="0"/>
    <n v="40"/>
    <x v="0"/>
    <x v="0"/>
    <x v="0"/>
    <x v="0"/>
    <x v="53"/>
    <x v="2"/>
    <x v="2"/>
    <x v="1"/>
    <m/>
    <m/>
    <m/>
    <m/>
    <m/>
    <m/>
    <m/>
    <m/>
    <n v="4"/>
    <n v="0"/>
    <m/>
    <n v="0"/>
    <x v="8"/>
    <x v="22"/>
    <n v="-1500"/>
    <m/>
    <s v="بالدين من الاقارب"/>
    <s v="Hospital Primary health care facility"/>
    <b v="1"/>
    <b v="1"/>
    <m/>
    <m/>
    <m/>
    <m/>
    <m/>
    <m/>
    <n v="999"/>
    <x v="0"/>
    <m/>
    <x v="3"/>
    <s v="مستوصف ومشفى"/>
    <s v="Some types of medicines are not available in the market Inaccessible due to cost Inaccessible due to transport or other logistical reason"/>
    <b v="1"/>
    <m/>
    <m/>
    <b v="1"/>
    <m/>
    <b v="1"/>
    <m/>
    <m/>
    <m/>
    <m/>
    <m/>
    <x v="0"/>
    <x v="0"/>
    <s v="علمونا كيف نحمي انفسنا"/>
    <x v="2"/>
    <m/>
    <x v="2"/>
    <x v="1"/>
    <m/>
    <x v="2"/>
    <x v="0"/>
    <m/>
    <m/>
    <m/>
    <m/>
    <m/>
    <m/>
    <m/>
    <m/>
    <m/>
    <m/>
    <m/>
    <s v="Pediatric medicine Non communicable diseases (NCD) drugs (chronic, cardiac, diabetes, hyper-tension, asthma) Antibiotic"/>
    <b v="1"/>
    <b v="1"/>
    <m/>
    <b v="1"/>
    <m/>
    <m/>
    <m/>
    <m/>
    <x v="2"/>
    <s v="Financial issues Transportation issues"/>
    <m/>
    <b v="1"/>
    <m/>
    <b v="1"/>
    <m/>
    <m/>
    <m/>
    <m/>
    <s v="Hospital for normal delivery"/>
    <m/>
    <m/>
    <m/>
    <m/>
    <m/>
    <b v="1"/>
    <m/>
    <m/>
    <m/>
    <m/>
    <m/>
    <x v="1"/>
    <m/>
    <m/>
    <m/>
    <m/>
    <m/>
    <m/>
    <m/>
    <m/>
    <m/>
    <m/>
    <m/>
    <x v="5"/>
    <x v="0"/>
    <x v="0"/>
    <m/>
    <m/>
    <m/>
    <m/>
    <m/>
    <m/>
    <m/>
    <m/>
    <m/>
    <m/>
    <m/>
    <m/>
    <m/>
    <x v="1"/>
    <x v="1"/>
    <m/>
    <m/>
    <m/>
    <m/>
    <m/>
    <m/>
    <m/>
    <m/>
    <m/>
    <m/>
    <m/>
    <m/>
    <m/>
    <x v="1"/>
    <x v="3"/>
    <m/>
    <s v="High food prices/no money to buy Market is too far"/>
    <m/>
    <b v="1"/>
    <b v="1"/>
    <m/>
    <m/>
    <m/>
    <m/>
    <m/>
    <x v="3"/>
    <m/>
    <x v="3"/>
    <m/>
    <m/>
    <m/>
    <m/>
    <m/>
    <m/>
    <m/>
    <x v="1"/>
    <x v="1"/>
    <x v="1"/>
    <m/>
    <m/>
    <m/>
    <s v="0"/>
    <x v="0"/>
    <x v="2"/>
    <x v="0"/>
    <x v="1"/>
    <x v="1"/>
    <m/>
    <m/>
    <m/>
    <m/>
    <m/>
    <m/>
    <m/>
    <m/>
    <m/>
    <x v="1"/>
    <x v="0"/>
    <s v="Fear Anger Sadness Econimic"/>
    <b v="1"/>
    <b v="1"/>
    <b v="1"/>
    <m/>
    <b v="1"/>
    <m/>
    <m/>
    <m/>
    <m/>
    <m/>
    <m/>
    <m/>
    <m/>
    <m/>
    <m/>
    <m/>
    <m/>
    <m/>
    <s v="Children Elderly"/>
    <m/>
    <m/>
    <b v="1"/>
    <b v="1"/>
    <s v="بسبب الظروف المعيشية و النزوح"/>
    <s v="Prayer Speaking to a family member"/>
    <b v="1"/>
    <m/>
    <m/>
    <b v="1"/>
    <m/>
    <m/>
    <m/>
    <m/>
    <m/>
    <m/>
    <m/>
    <s v="Lack of awareness of the services"/>
    <m/>
    <m/>
    <m/>
    <m/>
    <b v="1"/>
    <m/>
    <m/>
    <m/>
    <m/>
    <x v="1"/>
    <m/>
    <s v="Health services Educational services"/>
    <b v="1"/>
    <b v="1"/>
    <m/>
    <m/>
    <m/>
    <m/>
    <m/>
    <m/>
    <x v="7"/>
    <s v="Health services Educational services Skills building services"/>
    <b v="1"/>
    <b v="1"/>
    <b v="1"/>
    <m/>
    <m/>
    <m/>
    <m/>
    <m/>
    <s v="due to transportation issues / far distance of facilities"/>
    <x v="1"/>
    <m/>
    <s v="School dropout Desire to join armed groups Early marriage"/>
    <m/>
    <m/>
    <b v="1"/>
    <b v="1"/>
    <m/>
    <m/>
    <b v="1"/>
    <m/>
    <m/>
    <m/>
    <m/>
    <m/>
    <m/>
    <m/>
    <m/>
    <m/>
    <m/>
    <m/>
    <m/>
    <s v="Religious leaders Relatives Parents"/>
    <b v="1"/>
    <m/>
    <m/>
    <m/>
    <b v="1"/>
    <b v="1"/>
    <m/>
    <m/>
    <m/>
    <m/>
    <m/>
    <m/>
    <m/>
    <m/>
    <s v="Quraan Hand crafts Entertainement activities"/>
    <m/>
    <b v="1"/>
    <b v="1"/>
    <m/>
    <m/>
    <b v="1"/>
    <m/>
    <m/>
    <m/>
    <s v="Orphans living in the community Children separated from their parents"/>
    <b v="1"/>
    <m/>
    <b v="1"/>
    <m/>
    <m/>
    <m/>
    <m/>
    <x v="0"/>
    <x v="0"/>
    <x v="0"/>
    <m/>
    <m/>
    <m/>
    <m/>
    <m/>
    <m/>
    <m/>
    <m/>
    <m/>
    <m/>
    <x v="0"/>
    <m/>
    <m/>
    <x v="0"/>
    <m/>
    <m/>
    <x v="0"/>
    <m/>
    <s v="uuid:58b98c8d-d97f-4ac5-b464-c455508fedc5"/>
    <n v="73160327"/>
    <s v="58b98c8d-d97f-4ac5-b464-c455508fedc5"/>
    <d v="2021-01-21T14:23:48"/>
    <n v="289"/>
    <m/>
    <n v="-1"/>
    <m/>
    <m/>
    <s v="202101191358"/>
    <n v="2232"/>
    <s v="nsenumerator"/>
    <n v="569832"/>
  </r>
  <r>
    <s v="2021-01-21T14:50:16.344+03:00"/>
    <s v="2021-01-21T15:02:40.254+03:00"/>
    <m/>
    <s v="رهام العلي"/>
    <s v="MRFS"/>
    <m/>
    <d v="2021-01-21T00:00:00"/>
    <x v="11"/>
    <x v="2"/>
    <x v="0"/>
    <n v="40"/>
    <x v="0"/>
    <x v="0"/>
    <x v="0"/>
    <x v="1"/>
    <x v="1"/>
    <x v="0"/>
    <x v="0"/>
    <x v="0"/>
    <n v="1"/>
    <n v="0"/>
    <n v="1"/>
    <s v="1"/>
    <n v="3"/>
    <s v="5"/>
    <n v="1"/>
    <n v="6"/>
    <n v="7"/>
    <n v="0"/>
    <n v="0"/>
    <n v="2"/>
    <x v="18"/>
    <x v="8"/>
    <n v="-1000"/>
    <s v="الزوجة تعمل والزوج يعمل اعمال حرة"/>
    <m/>
    <s v="Hospital Primary health care facility Emergency services-ambulance"/>
    <b v="1"/>
    <b v="1"/>
    <m/>
    <b v="1"/>
    <m/>
    <m/>
    <m/>
    <m/>
    <n v="15"/>
    <x v="0"/>
    <m/>
    <x v="0"/>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0"/>
    <m/>
    <m/>
    <m/>
    <m/>
    <m/>
    <m/>
    <m/>
    <m/>
    <m/>
    <m/>
    <m/>
    <x v="4"/>
    <x v="1"/>
    <x v="0"/>
    <m/>
    <s v="Cereals or tubers (maize, porridge, rice, pasta, bread, rice, bulger, frikeh, kaak, pasta, indomy (noodles), manakish, thick grain-based porridge, potatoes, etc) Vegetables (including leafy vegetables) Fruit (all types)"/>
    <b v="1"/>
    <m/>
    <b v="1"/>
    <b v="1"/>
    <m/>
    <m/>
    <m/>
    <m/>
    <m/>
    <m/>
    <m/>
    <x v="4"/>
    <x v="0"/>
    <s v="Cereals or tubers (maize, porridge, rice, pasta, bread, rice, bulger, frikeh, kaak, pasta, indomy (noodles), manakish, thick grain-based porridge, potatoes, etc) Vegetables (including leafy vegetables) Fruit (all types) Eggs"/>
    <b v="1"/>
    <m/>
    <b v="1"/>
    <b v="1"/>
    <m/>
    <m/>
    <m/>
    <b v="1"/>
    <m/>
    <m/>
    <m/>
    <n v="4"/>
    <x v="0"/>
    <x v="0"/>
    <m/>
    <s v="High food prices/no money to buy"/>
    <m/>
    <b v="1"/>
    <m/>
    <m/>
    <m/>
    <m/>
    <m/>
    <m/>
    <x v="0"/>
    <m/>
    <x v="3"/>
    <m/>
    <m/>
    <m/>
    <m/>
    <m/>
    <m/>
    <m/>
    <x v="0"/>
    <x v="2"/>
    <x v="0"/>
    <m/>
    <m/>
    <s v="0"/>
    <s v="1"/>
    <x v="0"/>
    <x v="2"/>
    <x v="0"/>
    <x v="1"/>
    <x v="1"/>
    <m/>
    <m/>
    <m/>
    <m/>
    <m/>
    <m/>
    <m/>
    <m/>
    <m/>
    <x v="1"/>
    <x v="0"/>
    <s v="Fear Anger Sadness Conflict within community"/>
    <b v="1"/>
    <b v="1"/>
    <b v="1"/>
    <m/>
    <m/>
    <m/>
    <m/>
    <m/>
    <m/>
    <m/>
    <b v="1"/>
    <m/>
    <m/>
    <m/>
    <m/>
    <m/>
    <m/>
    <m/>
    <s v="Elderly Children"/>
    <m/>
    <m/>
    <b v="1"/>
    <b v="1"/>
    <s v="لانهم لا يتحملون الضغوط والمشاكل"/>
    <s v="Speaking to a family member Prayer Speaking to a friend"/>
    <b v="1"/>
    <b v="1"/>
    <m/>
    <b v="1"/>
    <m/>
    <m/>
    <m/>
    <m/>
    <m/>
    <m/>
    <m/>
    <s v="Lack of awareness of the services"/>
    <m/>
    <m/>
    <m/>
    <m/>
    <b v="1"/>
    <m/>
    <m/>
    <m/>
    <m/>
    <x v="1"/>
    <m/>
    <s v="All services are accessible"/>
    <m/>
    <m/>
    <m/>
    <m/>
    <m/>
    <b v="1"/>
    <m/>
    <m/>
    <x v="0"/>
    <s v="All services are accessible"/>
    <m/>
    <m/>
    <m/>
    <m/>
    <m/>
    <b v="1"/>
    <m/>
    <m/>
    <m/>
    <x v="1"/>
    <m/>
    <s v="School dropout Child labour Begging Early marriage"/>
    <m/>
    <m/>
    <m/>
    <b v="1"/>
    <b v="1"/>
    <b v="1"/>
    <b v="1"/>
    <m/>
    <m/>
    <m/>
    <m/>
    <m/>
    <m/>
    <m/>
    <m/>
    <m/>
    <m/>
    <m/>
    <s v="جمع نفايات والعمل بأعمال لا تناسب اعمارهم"/>
    <s v="School teachers Parents Relatives"/>
    <m/>
    <m/>
    <m/>
    <b v="1"/>
    <b v="1"/>
    <b v="1"/>
    <m/>
    <m/>
    <m/>
    <m/>
    <m/>
    <m/>
    <m/>
    <m/>
    <s v="Sport activity Hand crafts Painting / re-creational activity Awareness / educational activities / psychosocial support"/>
    <b v="1"/>
    <m/>
    <b v="1"/>
    <b v="1"/>
    <b v="1"/>
    <m/>
    <m/>
    <m/>
    <m/>
    <s v="Children living on the street Orphans living in the community"/>
    <m/>
    <b v="1"/>
    <b v="1"/>
    <m/>
    <m/>
    <m/>
    <m/>
    <x v="1"/>
    <x v="0"/>
    <x v="11"/>
    <m/>
    <m/>
    <m/>
    <m/>
    <m/>
    <m/>
    <m/>
    <m/>
    <b v="1"/>
    <m/>
    <x v="1"/>
    <m/>
    <m/>
    <x v="2"/>
    <m/>
    <m/>
    <x v="2"/>
    <m/>
    <s v="uuid:53618e9e-6cbc-450a-8bba-dad819e7cac8"/>
    <n v="73160328"/>
    <s v="53618e9e-6cbc-450a-8bba-dad819e7cac8"/>
    <d v="2021-01-21T14:23:48"/>
    <n v="290"/>
    <m/>
    <n v="-1"/>
    <m/>
    <m/>
    <s v="202101191358"/>
    <n v="744"/>
    <s v="nsenumerator"/>
    <n v="569832"/>
  </r>
  <r>
    <s v="2021-01-21T09:47:39.337+02:00"/>
    <s v="2021-01-21T10:12:30.362+02:00"/>
    <m/>
    <s v="Jamal zakour"/>
    <s v="MRFS"/>
    <m/>
    <d v="2021-01-21T00:00:00"/>
    <x v="13"/>
    <x v="2"/>
    <x v="0"/>
    <n v="47"/>
    <x v="0"/>
    <x v="0"/>
    <x v="0"/>
    <x v="0"/>
    <x v="138"/>
    <x v="2"/>
    <x v="0"/>
    <x v="0"/>
    <n v="0"/>
    <n v="0"/>
    <n v="0"/>
    <s v="0"/>
    <n v="1"/>
    <s v="1"/>
    <n v="2"/>
    <n v="3"/>
    <n v="8"/>
    <n v="0"/>
    <n v="0"/>
    <n v="2"/>
    <x v="6"/>
    <x v="3"/>
    <n v="100"/>
    <s v="عمل خاص"/>
    <m/>
    <s v="Hospital"/>
    <b v="1"/>
    <m/>
    <m/>
    <m/>
    <m/>
    <m/>
    <m/>
    <m/>
    <n v="15"/>
    <x v="0"/>
    <m/>
    <x v="0"/>
    <s v="معالجة أمراض جلدية"/>
    <s v="Some types of medicines are not available in the market"/>
    <b v="1"/>
    <m/>
    <m/>
    <m/>
    <m/>
    <m/>
    <m/>
    <m/>
    <m/>
    <m/>
    <m/>
    <x v="2"/>
    <x v="1"/>
    <m/>
    <x v="1"/>
    <m/>
    <x v="0"/>
    <x v="0"/>
    <m/>
    <x v="0"/>
    <x v="0"/>
    <m/>
    <m/>
    <m/>
    <m/>
    <m/>
    <m/>
    <m/>
    <m/>
    <m/>
    <m/>
    <m/>
    <s v="Antibiotic"/>
    <m/>
    <m/>
    <m/>
    <b v="1"/>
    <m/>
    <m/>
    <m/>
    <m/>
    <x v="0"/>
    <m/>
    <m/>
    <m/>
    <m/>
    <m/>
    <m/>
    <m/>
    <m/>
    <m/>
    <s v="Hospital for surgery/ C-section"/>
    <m/>
    <m/>
    <m/>
    <m/>
    <m/>
    <m/>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No problems"/>
    <m/>
    <m/>
    <m/>
    <m/>
    <m/>
    <m/>
    <m/>
    <m/>
    <m/>
    <m/>
    <m/>
    <m/>
    <m/>
    <m/>
    <m/>
    <b v="1"/>
    <m/>
    <m/>
    <m/>
    <m/>
    <m/>
    <m/>
    <m/>
    <m/>
    <m/>
    <m/>
    <m/>
    <m/>
    <m/>
    <m/>
    <m/>
    <m/>
    <m/>
    <m/>
    <m/>
    <m/>
    <s v="No obstacles"/>
    <m/>
    <m/>
    <m/>
    <m/>
    <m/>
    <m/>
    <m/>
    <b v="1"/>
    <m/>
    <x v="1"/>
    <m/>
    <s v="Educational services Skills building services"/>
    <m/>
    <b v="1"/>
    <b v="1"/>
    <m/>
    <m/>
    <m/>
    <m/>
    <m/>
    <x v="0"/>
    <s v="Skills building services Educational services"/>
    <m/>
    <b v="1"/>
    <b v="1"/>
    <m/>
    <m/>
    <m/>
    <m/>
    <m/>
    <m/>
    <x v="1"/>
    <m/>
    <s v="School dropout Neglect"/>
    <m/>
    <m/>
    <m/>
    <b v="1"/>
    <m/>
    <m/>
    <m/>
    <m/>
    <b v="1"/>
    <m/>
    <m/>
    <m/>
    <m/>
    <m/>
    <m/>
    <m/>
    <m/>
    <m/>
    <m/>
    <s v="Neighbours Relatives Parents"/>
    <m/>
    <m/>
    <b v="1"/>
    <m/>
    <b v="1"/>
    <b v="1"/>
    <m/>
    <m/>
    <m/>
    <m/>
    <m/>
    <m/>
    <m/>
    <m/>
    <s v="Hand crafts Awareness / educational activities / psychosocial support"/>
    <m/>
    <m/>
    <b v="1"/>
    <m/>
    <b v="1"/>
    <m/>
    <m/>
    <m/>
    <m/>
    <s v="Orphans living in the community Child-headed households"/>
    <m/>
    <m/>
    <b v="1"/>
    <b v="1"/>
    <m/>
    <m/>
    <m/>
    <x v="1"/>
    <x v="0"/>
    <x v="14"/>
    <m/>
    <m/>
    <m/>
    <m/>
    <m/>
    <b v="1"/>
    <m/>
    <m/>
    <m/>
    <m/>
    <x v="1"/>
    <m/>
    <m/>
    <x v="2"/>
    <m/>
    <m/>
    <x v="2"/>
    <m/>
    <s v="uuid:f79ea379-6232-4b8e-ba90-a70e864ad2e7"/>
    <n v="73161060"/>
    <s v="f79ea379-6232-4b8e-ba90-a70e864ad2e7"/>
    <d v="2021-01-21T14:37:25"/>
    <n v="291"/>
    <m/>
    <n v="-1"/>
    <m/>
    <m/>
    <s v="202101191358"/>
    <n v="1491"/>
    <s v="nsenumerator"/>
    <n v="569832"/>
  </r>
  <r>
    <s v="2021-01-21T10:18:33.683+02:00"/>
    <s v="2021-01-21T10:56:43.177+02:00"/>
    <m/>
    <s v="Jamal zakour"/>
    <s v="MRFS"/>
    <m/>
    <d v="2021-01-21T00:00:00"/>
    <x v="13"/>
    <x v="2"/>
    <x v="0"/>
    <n v="37"/>
    <x v="0"/>
    <x v="1"/>
    <x v="0"/>
    <x v="0"/>
    <x v="139"/>
    <x v="2"/>
    <x v="0"/>
    <x v="0"/>
    <n v="0"/>
    <n v="0"/>
    <n v="2"/>
    <s v="2"/>
    <n v="0"/>
    <s v="2"/>
    <n v="0"/>
    <n v="2"/>
    <n v="4"/>
    <n v="0"/>
    <n v="0"/>
    <n v="1"/>
    <x v="1"/>
    <x v="6"/>
    <n v="0"/>
    <s v="عمل يومي"/>
    <m/>
    <s v="Hospital"/>
    <b v="1"/>
    <m/>
    <m/>
    <m/>
    <m/>
    <m/>
    <m/>
    <m/>
    <n v="20"/>
    <x v="0"/>
    <m/>
    <x v="0"/>
    <s v="خدمات عينية / زراعة قرنية"/>
    <s v="Inaccessible due to cost"/>
    <m/>
    <m/>
    <m/>
    <b v="1"/>
    <m/>
    <m/>
    <m/>
    <m/>
    <m/>
    <m/>
    <m/>
    <x v="2"/>
    <x v="1"/>
    <m/>
    <x v="1"/>
    <m/>
    <x v="0"/>
    <x v="0"/>
    <m/>
    <x v="0"/>
    <x v="0"/>
    <m/>
    <m/>
    <m/>
    <m/>
    <m/>
    <m/>
    <m/>
    <m/>
    <m/>
    <m/>
    <m/>
    <s v="Antibiotic"/>
    <m/>
    <m/>
    <m/>
    <b v="1"/>
    <m/>
    <m/>
    <m/>
    <m/>
    <x v="0"/>
    <m/>
    <m/>
    <m/>
    <m/>
    <m/>
    <m/>
    <m/>
    <m/>
    <m/>
    <s v="Hospital for surgery/ C-section"/>
    <m/>
    <m/>
    <m/>
    <m/>
    <m/>
    <m/>
    <b v="1"/>
    <m/>
    <m/>
    <m/>
    <m/>
    <x v="1"/>
    <m/>
    <m/>
    <m/>
    <m/>
    <m/>
    <m/>
    <m/>
    <m/>
    <m/>
    <m/>
    <m/>
    <x v="5"/>
    <x v="0"/>
    <x v="0"/>
    <m/>
    <m/>
    <m/>
    <m/>
    <m/>
    <m/>
    <m/>
    <m/>
    <m/>
    <m/>
    <m/>
    <m/>
    <m/>
    <x v="1"/>
    <x v="1"/>
    <s v="Legumes and nuts e.g. hommos, fouls, beans, chick peas, lentils Vegetables (including leafy vegetables)"/>
    <m/>
    <b v="1"/>
    <b v="1"/>
    <m/>
    <m/>
    <m/>
    <m/>
    <m/>
    <m/>
    <m/>
    <m/>
    <n v="2"/>
    <x v="2"/>
    <x v="0"/>
    <m/>
    <s v="High food prices/no money to buy"/>
    <m/>
    <b v="1"/>
    <m/>
    <m/>
    <m/>
    <m/>
    <m/>
    <m/>
    <x v="0"/>
    <m/>
    <x v="0"/>
    <s v="High food prices/no money to buy"/>
    <b v="1"/>
    <m/>
    <m/>
    <m/>
    <m/>
    <m/>
    <x v="0"/>
    <x v="2"/>
    <x v="1"/>
    <m/>
    <m/>
    <s v="0"/>
    <s v="0"/>
    <x v="0"/>
    <x v="2"/>
    <x v="0"/>
    <x v="1"/>
    <x v="1"/>
    <m/>
    <m/>
    <m/>
    <m/>
    <m/>
    <m/>
    <m/>
    <m/>
    <m/>
    <x v="1"/>
    <x v="0"/>
    <s v="No problems"/>
    <m/>
    <m/>
    <m/>
    <m/>
    <m/>
    <m/>
    <m/>
    <m/>
    <m/>
    <m/>
    <m/>
    <m/>
    <m/>
    <m/>
    <m/>
    <b v="1"/>
    <m/>
    <m/>
    <m/>
    <m/>
    <m/>
    <m/>
    <m/>
    <m/>
    <m/>
    <m/>
    <m/>
    <m/>
    <m/>
    <m/>
    <m/>
    <m/>
    <m/>
    <m/>
    <m/>
    <m/>
    <s v="Lack of awareness of the services"/>
    <m/>
    <m/>
    <m/>
    <m/>
    <b v="1"/>
    <m/>
    <m/>
    <m/>
    <m/>
    <x v="1"/>
    <m/>
    <s v="Skills building services"/>
    <m/>
    <m/>
    <b v="1"/>
    <m/>
    <m/>
    <m/>
    <m/>
    <m/>
    <x v="0"/>
    <s v="Skills building services"/>
    <m/>
    <m/>
    <b v="1"/>
    <m/>
    <m/>
    <m/>
    <m/>
    <m/>
    <m/>
    <x v="1"/>
    <m/>
    <s v="School dropout Psychological stress"/>
    <m/>
    <m/>
    <m/>
    <b v="1"/>
    <m/>
    <m/>
    <m/>
    <m/>
    <m/>
    <m/>
    <m/>
    <m/>
    <m/>
    <b v="1"/>
    <m/>
    <m/>
    <m/>
    <m/>
    <m/>
    <s v="Parents Relatives"/>
    <m/>
    <m/>
    <m/>
    <m/>
    <b v="1"/>
    <b v="1"/>
    <m/>
    <m/>
    <m/>
    <m/>
    <m/>
    <m/>
    <m/>
    <m/>
    <s v="Hand crafts Awareness / educational activities / psychosocial support"/>
    <m/>
    <m/>
    <b v="1"/>
    <m/>
    <b v="1"/>
    <m/>
    <m/>
    <m/>
    <m/>
    <s v="Orphans living in the community"/>
    <m/>
    <m/>
    <b v="1"/>
    <m/>
    <m/>
    <m/>
    <m/>
    <x v="1"/>
    <x v="0"/>
    <x v="14"/>
    <m/>
    <m/>
    <m/>
    <m/>
    <m/>
    <b v="1"/>
    <m/>
    <m/>
    <m/>
    <m/>
    <x v="1"/>
    <m/>
    <m/>
    <x v="0"/>
    <m/>
    <m/>
    <x v="2"/>
    <m/>
    <s v="uuid:4c62799c-9e68-49c5-89eb-108aff268b60"/>
    <n v="73161064"/>
    <s v="4c62799c-9e68-49c5-89eb-108aff268b60"/>
    <d v="2021-01-21T14:37:30"/>
    <n v="292"/>
    <m/>
    <n v="-1"/>
    <m/>
    <m/>
    <s v="202101191358"/>
    <n v="2290"/>
    <s v="nsenumerator"/>
    <n v="569832"/>
  </r>
  <r>
    <s v="2021-01-21T11:59:06.915+02:00"/>
    <s v="2021-01-21T12:26:49.628+02:00"/>
    <m/>
    <s v="Jamal zakour"/>
    <s v="MRFS"/>
    <m/>
    <d v="2021-01-21T00:00:00"/>
    <x v="13"/>
    <x v="2"/>
    <x v="0"/>
    <n v="44"/>
    <x v="0"/>
    <x v="1"/>
    <x v="0"/>
    <x v="0"/>
    <x v="140"/>
    <x v="2"/>
    <x v="0"/>
    <x v="0"/>
    <n v="0"/>
    <n v="0"/>
    <n v="0"/>
    <s v="0"/>
    <n v="2"/>
    <s v="2"/>
    <n v="1"/>
    <n v="3"/>
    <n v="5"/>
    <n v="0"/>
    <n v="0"/>
    <n v="1"/>
    <x v="36"/>
    <x v="17"/>
    <n v="150"/>
    <s v="عمل يومي"/>
    <m/>
    <s v="Primary health care facility"/>
    <m/>
    <b v="1"/>
    <m/>
    <m/>
    <m/>
    <m/>
    <m/>
    <m/>
    <n v="10"/>
    <x v="0"/>
    <m/>
    <x v="0"/>
    <s v="Everything is available"/>
    <s v="Inaccessible due to cost"/>
    <m/>
    <m/>
    <m/>
    <b v="1"/>
    <m/>
    <m/>
    <m/>
    <m/>
    <m/>
    <m/>
    <m/>
    <x v="2"/>
    <x v="1"/>
    <m/>
    <x v="1"/>
    <m/>
    <x v="0"/>
    <x v="0"/>
    <m/>
    <x v="0"/>
    <x v="0"/>
    <m/>
    <m/>
    <m/>
    <m/>
    <m/>
    <m/>
    <m/>
    <m/>
    <m/>
    <m/>
    <m/>
    <s v="Antibiotic"/>
    <m/>
    <m/>
    <m/>
    <b v="1"/>
    <m/>
    <m/>
    <m/>
    <m/>
    <x v="0"/>
    <m/>
    <m/>
    <m/>
    <m/>
    <m/>
    <m/>
    <m/>
    <m/>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Econimic Fear"/>
    <b v="1"/>
    <m/>
    <m/>
    <m/>
    <b v="1"/>
    <m/>
    <m/>
    <m/>
    <m/>
    <m/>
    <m/>
    <m/>
    <m/>
    <m/>
    <m/>
    <m/>
    <m/>
    <m/>
    <s v="Adult Women Children"/>
    <b v="1"/>
    <m/>
    <b v="1"/>
    <m/>
    <s v="كونهم الفئات الأضعف"/>
    <s v="Speaking to a family member"/>
    <b v="1"/>
    <m/>
    <m/>
    <m/>
    <m/>
    <m/>
    <m/>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Siblings Relatives"/>
    <m/>
    <b v="1"/>
    <m/>
    <m/>
    <m/>
    <b v="1"/>
    <m/>
    <m/>
    <m/>
    <m/>
    <m/>
    <m/>
    <m/>
    <m/>
    <s v="Hand crafts Awareness / educational activities / psychosocial support Quraan"/>
    <m/>
    <b v="1"/>
    <b v="1"/>
    <m/>
    <b v="1"/>
    <m/>
    <m/>
    <m/>
    <m/>
    <s v="Orphans living in the community"/>
    <m/>
    <m/>
    <b v="1"/>
    <m/>
    <m/>
    <m/>
    <m/>
    <x v="2"/>
    <x v="17"/>
    <x v="5"/>
    <m/>
    <m/>
    <b v="1"/>
    <m/>
    <m/>
    <m/>
    <m/>
    <m/>
    <m/>
    <m/>
    <x v="1"/>
    <m/>
    <m/>
    <x v="2"/>
    <m/>
    <m/>
    <x v="2"/>
    <m/>
    <s v="uuid:1eddf2d2-2959-4477-b028-f58e70704241"/>
    <n v="73161067"/>
    <s v="1eddf2d2-2959-4477-b028-f58e70704241"/>
    <d v="2021-01-21T14:37:34"/>
    <n v="293"/>
    <m/>
    <n v="-1"/>
    <m/>
    <m/>
    <s v="202101191358"/>
    <n v="1663"/>
    <s v="nsenumerator"/>
    <n v="569832"/>
  </r>
  <r>
    <s v="2021-01-21T12:33:02.571+02:00"/>
    <s v="2021-01-21T13:09:44.657+02:00"/>
    <m/>
    <s v="Jamal zakour"/>
    <s v="MRFS"/>
    <m/>
    <d v="2021-01-21T00:00:00"/>
    <x v="13"/>
    <x v="2"/>
    <x v="0"/>
    <n v="33"/>
    <x v="0"/>
    <x v="1"/>
    <x v="0"/>
    <x v="0"/>
    <x v="141"/>
    <x v="0"/>
    <x v="0"/>
    <x v="0"/>
    <n v="0"/>
    <n v="0"/>
    <n v="1"/>
    <s v="1"/>
    <n v="0"/>
    <s v="1"/>
    <n v="0"/>
    <n v="1"/>
    <n v="3"/>
    <n v="0"/>
    <n v="0"/>
    <n v="1"/>
    <x v="1"/>
    <x v="6"/>
    <n v="0"/>
    <s v="عمل يومي"/>
    <m/>
    <s v="Hospital"/>
    <b v="1"/>
    <m/>
    <m/>
    <m/>
    <m/>
    <m/>
    <m/>
    <m/>
    <n v="10"/>
    <x v="5"/>
    <m/>
    <x v="0"/>
    <s v="Everything is available"/>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2"/>
    <x v="1"/>
    <m/>
    <m/>
    <s v="0"/>
    <s v="1"/>
    <x v="0"/>
    <x v="2"/>
    <x v="0"/>
    <x v="1"/>
    <x v="1"/>
    <m/>
    <m/>
    <m/>
    <m/>
    <m/>
    <m/>
    <m/>
    <m/>
    <m/>
    <x v="1"/>
    <x v="0"/>
    <s v="No problems"/>
    <m/>
    <m/>
    <m/>
    <m/>
    <m/>
    <m/>
    <m/>
    <m/>
    <m/>
    <m/>
    <m/>
    <m/>
    <m/>
    <m/>
    <m/>
    <b v="1"/>
    <m/>
    <m/>
    <m/>
    <m/>
    <m/>
    <m/>
    <m/>
    <m/>
    <m/>
    <m/>
    <m/>
    <m/>
    <m/>
    <m/>
    <m/>
    <m/>
    <m/>
    <m/>
    <m/>
    <m/>
    <s v="No obstacles"/>
    <m/>
    <m/>
    <m/>
    <m/>
    <m/>
    <m/>
    <m/>
    <b v="1"/>
    <m/>
    <x v="1"/>
    <m/>
    <s v="Skills building services Educational services Extracurricular activities/women &amp; girls centers"/>
    <m/>
    <b v="1"/>
    <b v="1"/>
    <b v="1"/>
    <m/>
    <m/>
    <m/>
    <m/>
    <x v="0"/>
    <s v="Educational services Skills building services Extracurricular activities/women &amp; girls centers"/>
    <m/>
    <b v="1"/>
    <b v="1"/>
    <b v="1"/>
    <m/>
    <m/>
    <m/>
    <m/>
    <m/>
    <x v="1"/>
    <m/>
    <s v="School dropout Neglect"/>
    <m/>
    <m/>
    <m/>
    <b v="1"/>
    <m/>
    <m/>
    <m/>
    <m/>
    <b v="1"/>
    <m/>
    <m/>
    <m/>
    <m/>
    <m/>
    <m/>
    <m/>
    <m/>
    <m/>
    <m/>
    <s v="School teachers Relatives Parents"/>
    <m/>
    <m/>
    <m/>
    <b v="1"/>
    <b v="1"/>
    <b v="1"/>
    <m/>
    <m/>
    <m/>
    <m/>
    <m/>
    <m/>
    <m/>
    <m/>
    <s v="Quraan Hand crafts Awareness / educational activities / psychosocial support"/>
    <m/>
    <b v="1"/>
    <b v="1"/>
    <m/>
    <b v="1"/>
    <m/>
    <m/>
    <m/>
    <m/>
    <s v="Orphans living in the community"/>
    <m/>
    <m/>
    <b v="1"/>
    <m/>
    <m/>
    <m/>
    <m/>
    <x v="1"/>
    <x v="0"/>
    <x v="14"/>
    <m/>
    <m/>
    <m/>
    <m/>
    <m/>
    <b v="1"/>
    <m/>
    <m/>
    <m/>
    <m/>
    <x v="1"/>
    <m/>
    <m/>
    <x v="0"/>
    <m/>
    <m/>
    <x v="2"/>
    <m/>
    <s v="uuid:6a046537-d0b3-4285-999a-53a22f6dc6d8"/>
    <n v="73161077"/>
    <s v="6a046537-d0b3-4285-999a-53a22f6dc6d8"/>
    <d v="2021-01-21T14:37:44"/>
    <n v="294"/>
    <m/>
    <n v="-1"/>
    <m/>
    <m/>
    <s v="202101191358"/>
    <n v="2202"/>
    <s v="nsenumerator"/>
    <n v="569832"/>
  </r>
  <r>
    <s v="2021-01-21T10:21:47.200+02:00"/>
    <s v="2021-01-25T19:00:32.585+02:00"/>
    <s v="4.360247511573107"/>
    <s v="سلطانة الحلاق"/>
    <s v="MRFS"/>
    <m/>
    <d v="2021-01-21T00:00:00"/>
    <x v="8"/>
    <x v="2"/>
    <x v="0"/>
    <n v="43"/>
    <x v="0"/>
    <x v="0"/>
    <x v="2"/>
    <x v="0"/>
    <x v="142"/>
    <x v="2"/>
    <x v="0"/>
    <x v="0"/>
    <n v="0"/>
    <n v="0"/>
    <n v="0"/>
    <s v="0"/>
    <n v="1"/>
    <s v="1"/>
    <n v="2"/>
    <n v="3"/>
    <n v="8"/>
    <n v="1"/>
    <n v="0"/>
    <n v="0"/>
    <x v="0"/>
    <x v="35"/>
    <n v="-925"/>
    <s v="اعمال حرة"/>
    <m/>
    <s v="Emergency services-ambulance"/>
    <m/>
    <m/>
    <m/>
    <b v="1"/>
    <m/>
    <m/>
    <m/>
    <m/>
    <n v="15"/>
    <x v="4"/>
    <m/>
    <x v="2"/>
    <s v="مراكز صحية وتوعية"/>
    <s v="Inaccessible due to cost"/>
    <m/>
    <m/>
    <m/>
    <b v="1"/>
    <m/>
    <m/>
    <m/>
    <m/>
    <m/>
    <m/>
    <m/>
    <x v="2"/>
    <x v="1"/>
    <m/>
    <x v="1"/>
    <m/>
    <x v="0"/>
    <x v="0"/>
    <m/>
    <x v="0"/>
    <x v="0"/>
    <m/>
    <m/>
    <m/>
    <m/>
    <m/>
    <m/>
    <m/>
    <m/>
    <m/>
    <m/>
    <m/>
    <s v="Non communicable diseases (NCD) drugs (chronic, cardiac, diabetes, hyper-tension, asthma) Antibiotic"/>
    <b v="1"/>
    <m/>
    <m/>
    <b v="1"/>
    <m/>
    <m/>
    <m/>
    <m/>
    <x v="2"/>
    <s v="Financial issues Transportation issues"/>
    <m/>
    <b v="1"/>
    <m/>
    <b v="1"/>
    <m/>
    <m/>
    <m/>
    <m/>
    <s v="Hospital for normal delivery Hospital for surgery/ C-section"/>
    <m/>
    <m/>
    <m/>
    <m/>
    <m/>
    <b v="1"/>
    <b v="1"/>
    <m/>
    <m/>
    <m/>
    <m/>
    <x v="1"/>
    <m/>
    <m/>
    <m/>
    <m/>
    <m/>
    <m/>
    <m/>
    <m/>
    <m/>
    <m/>
    <m/>
    <x v="5"/>
    <x v="0"/>
    <x v="0"/>
    <m/>
    <m/>
    <m/>
    <m/>
    <m/>
    <m/>
    <m/>
    <m/>
    <m/>
    <m/>
    <m/>
    <m/>
    <m/>
    <x v="1"/>
    <x v="1"/>
    <m/>
    <m/>
    <m/>
    <m/>
    <m/>
    <m/>
    <m/>
    <m/>
    <m/>
    <m/>
    <m/>
    <m/>
    <m/>
    <x v="1"/>
    <x v="0"/>
    <m/>
    <s v="Market is too far High food prices/no money to buy"/>
    <m/>
    <b v="1"/>
    <b v="1"/>
    <m/>
    <m/>
    <m/>
    <m/>
    <m/>
    <x v="0"/>
    <m/>
    <x v="0"/>
    <s v="Market is too far High food prices/no money to buy"/>
    <b v="1"/>
    <b v="1"/>
    <m/>
    <m/>
    <m/>
    <m/>
    <x v="1"/>
    <x v="1"/>
    <x v="1"/>
    <m/>
    <m/>
    <s v="0"/>
    <s v="0"/>
    <x v="2"/>
    <x v="1"/>
    <x v="1"/>
    <x v="0"/>
    <x v="3"/>
    <m/>
    <m/>
    <m/>
    <m/>
    <m/>
    <m/>
    <m/>
    <m/>
    <m/>
    <x v="3"/>
    <x v="0"/>
    <s v="Fear Econimic Family conflict"/>
    <b v="1"/>
    <m/>
    <m/>
    <m/>
    <b v="1"/>
    <m/>
    <b v="1"/>
    <m/>
    <m/>
    <m/>
    <m/>
    <m/>
    <m/>
    <m/>
    <m/>
    <m/>
    <m/>
    <m/>
    <s v="Adult Men Adult Women"/>
    <b v="1"/>
    <b v="1"/>
    <m/>
    <m/>
    <s v="بسبب الوضع الامني"/>
    <s v="Prayer"/>
    <m/>
    <m/>
    <m/>
    <b v="1"/>
    <m/>
    <m/>
    <m/>
    <m/>
    <m/>
    <m/>
    <m/>
    <s v="Stigma Lack of awareness of the services"/>
    <b v="1"/>
    <m/>
    <m/>
    <m/>
    <b v="1"/>
    <m/>
    <m/>
    <m/>
    <m/>
    <x v="1"/>
    <m/>
    <s v="Do not know"/>
    <m/>
    <m/>
    <m/>
    <m/>
    <m/>
    <m/>
    <b v="1"/>
    <m/>
    <x v="0"/>
    <s v="Extracurricular activities/women &amp; girls centers Health services"/>
    <b v="1"/>
    <m/>
    <m/>
    <b v="1"/>
    <m/>
    <m/>
    <m/>
    <m/>
    <m/>
    <x v="2"/>
    <s v="الام لاتسمح لهن لان المنطقة غير معروفة"/>
    <s v="School dropout Child labour Begging"/>
    <m/>
    <m/>
    <m/>
    <b v="1"/>
    <b v="1"/>
    <b v="1"/>
    <m/>
    <m/>
    <m/>
    <m/>
    <m/>
    <m/>
    <m/>
    <m/>
    <m/>
    <m/>
    <m/>
    <m/>
    <s v="بيع الخبز"/>
    <s v="Relatives"/>
    <m/>
    <m/>
    <m/>
    <m/>
    <m/>
    <b v="1"/>
    <m/>
    <m/>
    <m/>
    <m/>
    <m/>
    <m/>
    <m/>
    <m/>
    <s v="Hand crafts Quraan Entertainement activities"/>
    <m/>
    <b v="1"/>
    <b v="1"/>
    <m/>
    <m/>
    <b v="1"/>
    <m/>
    <m/>
    <m/>
    <s v="I don't know"/>
    <m/>
    <m/>
    <m/>
    <m/>
    <m/>
    <m/>
    <b v="1"/>
    <x v="2"/>
    <x v="4"/>
    <x v="5"/>
    <m/>
    <m/>
    <b v="1"/>
    <m/>
    <m/>
    <m/>
    <m/>
    <m/>
    <m/>
    <m/>
    <x v="1"/>
    <m/>
    <m/>
    <x v="2"/>
    <m/>
    <m/>
    <x v="2"/>
    <m/>
    <s v="uuid:08f33bf8-dfda-4448-aa95-e2fc3a2c3880"/>
    <n v="73164847"/>
    <s v="08f33bf8-dfda-4448-aa95-e2fc3a2c3880"/>
    <d v="2021-01-21T16:14:18"/>
    <n v="296"/>
    <m/>
    <n v="-1"/>
    <m/>
    <m/>
    <s v="202101191358"/>
    <n v="376725"/>
    <s v="nsenumerator"/>
    <n v="569832"/>
  </r>
  <r>
    <s v="2021-01-21T11:18:13.732+02:00"/>
    <s v="2021-01-25T19:01:14.964+02:00"/>
    <s v="4.321542037036124"/>
    <s v="سلطانة الحلاق"/>
    <s v="MRFS"/>
    <m/>
    <d v="2021-01-21T00:00:00"/>
    <x v="8"/>
    <x v="2"/>
    <x v="0"/>
    <n v="34"/>
    <x v="0"/>
    <x v="0"/>
    <x v="0"/>
    <x v="0"/>
    <x v="143"/>
    <x v="0"/>
    <x v="0"/>
    <x v="0"/>
    <n v="0"/>
    <n v="0"/>
    <n v="2"/>
    <s v="2"/>
    <n v="2"/>
    <s v="4"/>
    <n v="3"/>
    <n v="7"/>
    <n v="9"/>
    <n v="0"/>
    <n v="0"/>
    <n v="1"/>
    <x v="0"/>
    <x v="5"/>
    <n v="-800"/>
    <s v="اعمال حرة"/>
    <m/>
    <s v="No services"/>
    <m/>
    <m/>
    <m/>
    <m/>
    <m/>
    <m/>
    <b v="1"/>
    <m/>
    <m/>
    <x v="1"/>
    <m/>
    <x v="2"/>
    <s v="نعم مراكز صحية"/>
    <s v="Inaccessible due to cost Some types of medicines are not available in the market"/>
    <b v="1"/>
    <m/>
    <m/>
    <b v="1"/>
    <m/>
    <m/>
    <m/>
    <m/>
    <m/>
    <m/>
    <m/>
    <x v="2"/>
    <x v="1"/>
    <m/>
    <x v="1"/>
    <m/>
    <x v="0"/>
    <x v="0"/>
    <m/>
    <x v="0"/>
    <x v="0"/>
    <m/>
    <m/>
    <m/>
    <m/>
    <m/>
    <m/>
    <m/>
    <m/>
    <m/>
    <m/>
    <m/>
    <s v="Reproductive health medicines Pediatric medicine Non communicable diseases (NCD) drugs (chronic, cardiac, diabetes, hyper-tension, asthma)"/>
    <b v="1"/>
    <b v="1"/>
    <b v="1"/>
    <m/>
    <m/>
    <m/>
    <m/>
    <m/>
    <x v="2"/>
    <s v="Financial issues Transportation issues"/>
    <m/>
    <b v="1"/>
    <m/>
    <b v="1"/>
    <m/>
    <m/>
    <m/>
    <m/>
    <s v="Hospital for normal delivery"/>
    <m/>
    <m/>
    <m/>
    <m/>
    <m/>
    <b v="1"/>
    <m/>
    <m/>
    <m/>
    <m/>
    <m/>
    <x v="1"/>
    <m/>
    <m/>
    <m/>
    <m/>
    <m/>
    <m/>
    <m/>
    <m/>
    <m/>
    <m/>
    <m/>
    <x v="5"/>
    <x v="0"/>
    <x v="0"/>
    <m/>
    <s v="Vegetables (including leafy vegetables)"/>
    <m/>
    <m/>
    <b v="1"/>
    <m/>
    <m/>
    <m/>
    <m/>
    <m/>
    <m/>
    <m/>
    <m/>
    <x v="6"/>
    <x v="0"/>
    <s v="Vegetables (including leafy vegetables)"/>
    <m/>
    <m/>
    <b v="1"/>
    <m/>
    <m/>
    <m/>
    <m/>
    <m/>
    <m/>
    <m/>
    <m/>
    <n v="1"/>
    <x v="2"/>
    <x v="0"/>
    <m/>
    <s v="High food prices/no money to buy Market is too far"/>
    <m/>
    <b v="1"/>
    <b v="1"/>
    <m/>
    <m/>
    <m/>
    <m/>
    <m/>
    <x v="0"/>
    <m/>
    <x v="0"/>
    <s v="High food prices/no money to buy"/>
    <b v="1"/>
    <m/>
    <m/>
    <m/>
    <m/>
    <m/>
    <x v="2"/>
    <x v="2"/>
    <x v="1"/>
    <m/>
    <m/>
    <s v="0"/>
    <s v="1"/>
    <x v="0"/>
    <x v="2"/>
    <x v="0"/>
    <x v="1"/>
    <x v="1"/>
    <m/>
    <m/>
    <m/>
    <m/>
    <m/>
    <m/>
    <m/>
    <m/>
    <m/>
    <x v="1"/>
    <x v="0"/>
    <s v="Econimic Family conflict moodwings"/>
    <m/>
    <m/>
    <m/>
    <b v="1"/>
    <b v="1"/>
    <m/>
    <b v="1"/>
    <m/>
    <m/>
    <m/>
    <m/>
    <m/>
    <m/>
    <m/>
    <m/>
    <m/>
    <m/>
    <m/>
    <s v="Adult Women Children"/>
    <b v="1"/>
    <m/>
    <b v="1"/>
    <m/>
    <s v="بسبب الوضع المعيشي"/>
    <s v="Prayer Smoking"/>
    <m/>
    <m/>
    <m/>
    <b v="1"/>
    <m/>
    <m/>
    <b v="1"/>
    <m/>
    <m/>
    <m/>
    <m/>
    <s v="Lack of awareness of the services Accessibility"/>
    <m/>
    <m/>
    <b v="1"/>
    <m/>
    <b v="1"/>
    <m/>
    <m/>
    <m/>
    <m/>
    <x v="1"/>
    <m/>
    <s v="Health services Educational services Extracurricular activities/women &amp; girls centers"/>
    <b v="1"/>
    <b v="1"/>
    <m/>
    <b v="1"/>
    <m/>
    <m/>
    <m/>
    <m/>
    <x v="7"/>
    <s v="Health services Educational services Extracurricular activities/women &amp; girls centers Skills building services"/>
    <b v="1"/>
    <b v="1"/>
    <b v="1"/>
    <b v="1"/>
    <m/>
    <m/>
    <m/>
    <m/>
    <s v="due to transportation issues / far distance of facilities"/>
    <x v="1"/>
    <m/>
    <s v="Kidnapping School dropout Child labour Begging"/>
    <b v="1"/>
    <m/>
    <m/>
    <b v="1"/>
    <b v="1"/>
    <b v="1"/>
    <m/>
    <m/>
    <m/>
    <m/>
    <m/>
    <m/>
    <m/>
    <m/>
    <m/>
    <m/>
    <m/>
    <m/>
    <s v="مسح السيارات"/>
    <s v="Parents Relatives"/>
    <m/>
    <m/>
    <m/>
    <m/>
    <b v="1"/>
    <b v="1"/>
    <m/>
    <m/>
    <m/>
    <m/>
    <m/>
    <m/>
    <m/>
    <m/>
    <s v="Quraan Sport activity Awareness / educational activities / psychosocial support"/>
    <b v="1"/>
    <b v="1"/>
    <m/>
    <m/>
    <b v="1"/>
    <m/>
    <m/>
    <m/>
    <m/>
    <s v="I don't know"/>
    <m/>
    <m/>
    <m/>
    <m/>
    <m/>
    <m/>
    <b v="1"/>
    <x v="2"/>
    <x v="13"/>
    <x v="12"/>
    <b v="1"/>
    <b v="1"/>
    <m/>
    <m/>
    <m/>
    <m/>
    <m/>
    <m/>
    <m/>
    <m/>
    <x v="1"/>
    <m/>
    <m/>
    <x v="2"/>
    <m/>
    <m/>
    <x v="2"/>
    <m/>
    <s v="uuid:74fb496c-c4fc-4601-8211-faea29fc0cf6"/>
    <n v="73164848"/>
    <s v="74fb496c-c4fc-4601-8211-faea29fc0cf6"/>
    <d v="2021-01-21T16:14:19"/>
    <n v="297"/>
    <m/>
    <n v="-1"/>
    <m/>
    <m/>
    <s v="202101191358"/>
    <n v="373381"/>
    <s v="nsenumerator"/>
    <n v="569832"/>
  </r>
  <r>
    <s v="2021-01-21T12:15:12.962+02:00"/>
    <s v="2021-01-21T16:01:54.836+02:00"/>
    <s v="0"/>
    <s v="سلطانة الحلاق"/>
    <s v="MRFS"/>
    <m/>
    <d v="2021-01-21T00:00:00"/>
    <x v="8"/>
    <x v="2"/>
    <x v="0"/>
    <n v="23"/>
    <x v="1"/>
    <x v="0"/>
    <x v="0"/>
    <x v="0"/>
    <x v="4"/>
    <x v="2"/>
    <x v="0"/>
    <x v="0"/>
    <n v="0"/>
    <n v="0"/>
    <n v="1"/>
    <s v="1"/>
    <n v="1"/>
    <s v="2"/>
    <n v="0"/>
    <n v="2"/>
    <n v="4"/>
    <n v="0"/>
    <n v="0"/>
    <n v="0"/>
    <x v="21"/>
    <x v="22"/>
    <n v="-1200"/>
    <m/>
    <s v="NGO support (including food buskets)"/>
    <s v="No services"/>
    <m/>
    <m/>
    <m/>
    <m/>
    <m/>
    <m/>
    <b v="1"/>
    <m/>
    <m/>
    <x v="1"/>
    <m/>
    <x v="2"/>
    <s v="مراكز صحية وتغذية "/>
    <s v="Some types of medicines are not available in the market Inaccessible due to cost Inaccessible due to transport or other logistical reason"/>
    <b v="1"/>
    <m/>
    <m/>
    <b v="1"/>
    <m/>
    <b v="1"/>
    <m/>
    <m/>
    <m/>
    <m/>
    <m/>
    <x v="2"/>
    <x v="1"/>
    <m/>
    <x v="1"/>
    <m/>
    <x v="2"/>
    <x v="2"/>
    <s v="Far distance"/>
    <x v="0"/>
    <x v="0"/>
    <m/>
    <m/>
    <m/>
    <m/>
    <m/>
    <m/>
    <m/>
    <m/>
    <m/>
    <m/>
    <m/>
    <s v="Non communicable diseases (NCD) drugs (chronic, cardiac, diabetes, hyper-tension, asthma) Pediatric medicine Antibiotic"/>
    <b v="1"/>
    <b v="1"/>
    <m/>
    <b v="1"/>
    <m/>
    <m/>
    <m/>
    <m/>
    <x v="2"/>
    <s v="Financial issues Transportation issues"/>
    <m/>
    <b v="1"/>
    <m/>
    <b v="1"/>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arket is too far"/>
    <m/>
    <b v="1"/>
    <b v="1"/>
    <m/>
    <m/>
    <m/>
    <m/>
    <m/>
    <x v="0"/>
    <m/>
    <x v="0"/>
    <s v="High food prices/no money to buy Market is too far"/>
    <b v="1"/>
    <b v="1"/>
    <m/>
    <m/>
    <m/>
    <m/>
    <x v="0"/>
    <x v="2"/>
    <x v="1"/>
    <m/>
    <m/>
    <s v="0"/>
    <s v="0"/>
    <x v="0"/>
    <x v="2"/>
    <x v="0"/>
    <x v="1"/>
    <x v="1"/>
    <m/>
    <m/>
    <m/>
    <m/>
    <m/>
    <m/>
    <m/>
    <m/>
    <m/>
    <x v="1"/>
    <x v="0"/>
    <s v="Fear moodwings Problems sleeping"/>
    <b v="1"/>
    <m/>
    <m/>
    <b v="1"/>
    <m/>
    <m/>
    <m/>
    <m/>
    <m/>
    <b v="1"/>
    <m/>
    <m/>
    <m/>
    <m/>
    <m/>
    <m/>
    <m/>
    <m/>
    <s v="Children"/>
    <m/>
    <m/>
    <b v="1"/>
    <m/>
    <s v="بسبب الظروف المعيشية السيئة"/>
    <s v="Speaking to a family member Prayer"/>
    <b v="1"/>
    <m/>
    <m/>
    <b v="1"/>
    <m/>
    <m/>
    <m/>
    <m/>
    <m/>
    <m/>
    <m/>
    <s v="Accessibility Security"/>
    <m/>
    <b v="1"/>
    <b v="1"/>
    <m/>
    <m/>
    <m/>
    <m/>
    <m/>
    <m/>
    <x v="1"/>
    <m/>
    <s v="Health services Educational services Extracurricular activities/women &amp; girls centers"/>
    <b v="1"/>
    <b v="1"/>
    <m/>
    <b v="1"/>
    <m/>
    <m/>
    <m/>
    <m/>
    <x v="0"/>
    <s v="Educational services"/>
    <m/>
    <b v="1"/>
    <m/>
    <m/>
    <m/>
    <m/>
    <m/>
    <m/>
    <m/>
    <x v="1"/>
    <m/>
    <s v="School dropout Neglect Begging"/>
    <m/>
    <m/>
    <m/>
    <b v="1"/>
    <m/>
    <b v="1"/>
    <m/>
    <m/>
    <b v="1"/>
    <m/>
    <m/>
    <m/>
    <m/>
    <m/>
    <m/>
    <m/>
    <m/>
    <m/>
    <m/>
    <s v="Parents Community/social workers Women and Child support centers Siblings"/>
    <m/>
    <b v="1"/>
    <m/>
    <m/>
    <b v="1"/>
    <m/>
    <m/>
    <b v="1"/>
    <m/>
    <b v="1"/>
    <m/>
    <m/>
    <m/>
    <m/>
    <s v="Quraan Entertainement activities Awareness / educational activities / psychosocial support"/>
    <m/>
    <b v="1"/>
    <m/>
    <m/>
    <b v="1"/>
    <b v="1"/>
    <m/>
    <m/>
    <m/>
    <s v="No, none of these"/>
    <m/>
    <m/>
    <m/>
    <m/>
    <m/>
    <b v="1"/>
    <m/>
    <x v="2"/>
    <x v="1"/>
    <x v="14"/>
    <m/>
    <m/>
    <m/>
    <m/>
    <m/>
    <b v="1"/>
    <m/>
    <m/>
    <m/>
    <m/>
    <x v="1"/>
    <m/>
    <m/>
    <x v="0"/>
    <m/>
    <m/>
    <x v="2"/>
    <m/>
    <s v="uuid:05786ef9-9be3-450a-8739-e37034d725d2"/>
    <n v="73164849"/>
    <s v="05786ef9-9be3-450a-8739-e37034d725d2"/>
    <d v="2021-01-21T16:14:20"/>
    <n v="298"/>
    <m/>
    <n v="-1"/>
    <m/>
    <m/>
    <s v="202101191358"/>
    <n v="13602"/>
    <s v="nsenumerator"/>
    <n v="569832"/>
  </r>
  <r>
    <s v="2021-01-21T12:48:09.706+02:00"/>
    <s v="2021-01-21T16:02:52.784+02:00"/>
    <s v="0"/>
    <s v="سلطانة الحلاق"/>
    <s v="MRFS"/>
    <m/>
    <d v="2021-01-21T00:00:00"/>
    <x v="8"/>
    <x v="2"/>
    <x v="0"/>
    <n v="30"/>
    <x v="1"/>
    <x v="0"/>
    <x v="0"/>
    <x v="0"/>
    <x v="44"/>
    <x v="0"/>
    <x v="2"/>
    <x v="0"/>
    <n v="0"/>
    <n v="1"/>
    <n v="1"/>
    <s v="2"/>
    <n v="0"/>
    <s v="2"/>
    <n v="0"/>
    <n v="2"/>
    <n v="5"/>
    <n v="1"/>
    <n v="0"/>
    <n v="1"/>
    <x v="4"/>
    <x v="1"/>
    <n v="-650"/>
    <s v="السلةالشهرية"/>
    <m/>
    <s v="No services"/>
    <m/>
    <m/>
    <m/>
    <m/>
    <m/>
    <m/>
    <b v="1"/>
    <m/>
    <m/>
    <x v="1"/>
    <m/>
    <x v="2"/>
    <s v="مراكز صحية "/>
    <s v="Some types of medicines are not available in the market Inaccessible due to cost Other, specify"/>
    <b v="1"/>
    <m/>
    <m/>
    <b v="1"/>
    <m/>
    <m/>
    <m/>
    <b v="1"/>
    <m/>
    <m/>
    <s v="ارتفاع اسعار الدواء"/>
    <x v="2"/>
    <x v="1"/>
    <m/>
    <x v="1"/>
    <m/>
    <x v="0"/>
    <x v="0"/>
    <m/>
    <x v="0"/>
    <x v="0"/>
    <m/>
    <m/>
    <m/>
    <m/>
    <m/>
    <m/>
    <m/>
    <m/>
    <m/>
    <m/>
    <m/>
    <s v="Pediatric medicine Antibiotic Reproductive health medicines"/>
    <m/>
    <b v="1"/>
    <b v="1"/>
    <b v="1"/>
    <m/>
    <m/>
    <m/>
    <m/>
    <x v="2"/>
    <s v="Financial issues Transportation issues"/>
    <m/>
    <b v="1"/>
    <m/>
    <b v="1"/>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Oil/Fat (oils, fats, butter, ghee etc) Sugar, Honey, sugar products Condiments (spices, tea, coffee, sauces etc) or other miscellaneous food"/>
    <b v="1"/>
    <m/>
    <m/>
    <m/>
    <m/>
    <m/>
    <m/>
    <m/>
    <b v="1"/>
    <b v="1"/>
    <b v="1"/>
    <n v="4"/>
    <x v="0"/>
    <x v="0"/>
    <m/>
    <s v="High food prices/no money to buy"/>
    <m/>
    <b v="1"/>
    <m/>
    <m/>
    <m/>
    <m/>
    <m/>
    <m/>
    <x v="0"/>
    <m/>
    <x v="0"/>
    <s v="High food prices/no money to buy"/>
    <b v="1"/>
    <m/>
    <m/>
    <m/>
    <m/>
    <m/>
    <x v="2"/>
    <x v="2"/>
    <x v="1"/>
    <m/>
    <m/>
    <s v="1"/>
    <s v="1"/>
    <x v="0"/>
    <x v="2"/>
    <x v="0"/>
    <x v="1"/>
    <x v="1"/>
    <m/>
    <m/>
    <m/>
    <m/>
    <m/>
    <m/>
    <m/>
    <m/>
    <m/>
    <x v="1"/>
    <x v="0"/>
    <s v="Econimic Anger"/>
    <m/>
    <b v="1"/>
    <m/>
    <m/>
    <b v="1"/>
    <m/>
    <m/>
    <m/>
    <m/>
    <m/>
    <m/>
    <m/>
    <m/>
    <m/>
    <m/>
    <m/>
    <m/>
    <m/>
    <s v="Adult Men"/>
    <m/>
    <b v="1"/>
    <m/>
    <m/>
    <s v="بسبب الضغوط المعيشية"/>
    <s v="Speaking to a friend Withdrawal/Isolation"/>
    <m/>
    <b v="1"/>
    <m/>
    <m/>
    <m/>
    <m/>
    <m/>
    <m/>
    <b v="1"/>
    <m/>
    <m/>
    <s v="No obstacles"/>
    <m/>
    <m/>
    <m/>
    <m/>
    <m/>
    <m/>
    <m/>
    <b v="1"/>
    <m/>
    <x v="1"/>
    <m/>
    <s v="Health services Extracurricular activities/women &amp; girls centers"/>
    <b v="1"/>
    <m/>
    <m/>
    <b v="1"/>
    <m/>
    <m/>
    <m/>
    <m/>
    <x v="0"/>
    <s v="Extracurricular activities/women &amp; girls centers Educational services"/>
    <m/>
    <b v="1"/>
    <m/>
    <b v="1"/>
    <m/>
    <m/>
    <m/>
    <m/>
    <m/>
    <x v="1"/>
    <m/>
    <s v="School dropout Begging"/>
    <m/>
    <m/>
    <m/>
    <b v="1"/>
    <m/>
    <b v="1"/>
    <m/>
    <m/>
    <m/>
    <m/>
    <m/>
    <m/>
    <m/>
    <m/>
    <m/>
    <m/>
    <m/>
    <m/>
    <m/>
    <s v="Siblings Parents Community/social workers Women and Child support centers"/>
    <m/>
    <b v="1"/>
    <m/>
    <m/>
    <b v="1"/>
    <m/>
    <m/>
    <b v="1"/>
    <m/>
    <b v="1"/>
    <m/>
    <m/>
    <m/>
    <m/>
    <s v="Quraan Hand crafts Painting / re-creational activity Awareness / educational activities / psychosocial support Entertainement activities"/>
    <m/>
    <b v="1"/>
    <b v="1"/>
    <b v="1"/>
    <b v="1"/>
    <b v="1"/>
    <m/>
    <m/>
    <m/>
    <s v="I don't know"/>
    <m/>
    <m/>
    <m/>
    <m/>
    <m/>
    <m/>
    <b v="1"/>
    <x v="2"/>
    <x v="1"/>
    <x v="14"/>
    <m/>
    <m/>
    <m/>
    <m/>
    <m/>
    <b v="1"/>
    <m/>
    <m/>
    <m/>
    <m/>
    <x v="1"/>
    <m/>
    <m/>
    <x v="0"/>
    <m/>
    <m/>
    <x v="2"/>
    <m/>
    <s v="uuid:bfe0fa58-30a7-4f81-850f-e7e5dff78b2e"/>
    <n v="73164851"/>
    <s v="bfe0fa58-30a7-4f81-850f-e7e5dff78b2e"/>
    <d v="2021-01-21T16:14:21"/>
    <n v="299"/>
    <m/>
    <n v="-1"/>
    <m/>
    <m/>
    <s v="202101191358"/>
    <n v="11683"/>
    <s v="nsenumerator"/>
    <n v="569832"/>
  </r>
  <r>
    <s v="2021-01-23T11:56:19.593+03:00"/>
    <s v="2021-01-23T12:28:13.561+03:00"/>
    <s v="0"/>
    <s v="افراح الحجازي"/>
    <s v="MRFS"/>
    <m/>
    <d v="2021-01-23T00:00:00"/>
    <x v="14"/>
    <x v="2"/>
    <x v="0"/>
    <n v="68"/>
    <x v="3"/>
    <x v="1"/>
    <x v="2"/>
    <x v="1"/>
    <x v="1"/>
    <x v="3"/>
    <x v="2"/>
    <x v="0"/>
    <n v="1"/>
    <n v="3"/>
    <n v="4"/>
    <s v="7"/>
    <n v="2"/>
    <s v="10"/>
    <n v="4"/>
    <n v="14"/>
    <n v="22"/>
    <n v="0"/>
    <n v="1"/>
    <n v="5"/>
    <x v="3"/>
    <x v="2"/>
    <n v="-450"/>
    <s v="قص حجار"/>
    <m/>
    <s v="No services"/>
    <m/>
    <m/>
    <m/>
    <m/>
    <m/>
    <m/>
    <b v="1"/>
    <m/>
    <m/>
    <x v="1"/>
    <m/>
    <x v="0"/>
    <s v="جميع الخدمات الطبية لا توجد"/>
    <s v="Some types of medicines are not available in the market Inaccessible due to cost Inaccessible due to transport or other logistical reason"/>
    <b v="1"/>
    <m/>
    <m/>
    <b v="1"/>
    <m/>
    <b v="1"/>
    <m/>
    <m/>
    <m/>
    <m/>
    <m/>
    <x v="2"/>
    <x v="1"/>
    <m/>
    <x v="1"/>
    <m/>
    <x v="0"/>
    <x v="0"/>
    <m/>
    <x v="0"/>
    <x v="0"/>
    <m/>
    <m/>
    <m/>
    <m/>
    <m/>
    <m/>
    <m/>
    <m/>
    <m/>
    <m/>
    <m/>
    <s v="Pediatric medicine Antibiotic"/>
    <m/>
    <b v="1"/>
    <m/>
    <b v="1"/>
    <m/>
    <m/>
    <m/>
    <m/>
    <x v="2"/>
    <s v="No services available"/>
    <m/>
    <m/>
    <m/>
    <m/>
    <b v="1"/>
    <m/>
    <m/>
    <m/>
    <s v="Hospital for normal delivery"/>
    <m/>
    <m/>
    <m/>
    <m/>
    <m/>
    <b v="1"/>
    <m/>
    <m/>
    <m/>
    <m/>
    <m/>
    <x v="2"/>
    <s v="Child sick/weak"/>
    <m/>
    <b v="1"/>
    <m/>
    <m/>
    <m/>
    <m/>
    <m/>
    <m/>
    <m/>
    <m/>
    <x v="2"/>
    <x v="0"/>
    <x v="0"/>
    <m/>
    <s v="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
    <b v="1"/>
    <m/>
    <m/>
    <m/>
    <b v="1"/>
    <m/>
    <m/>
    <m/>
    <m/>
    <b v="1"/>
    <b v="1"/>
    <x v="0"/>
    <x v="0"/>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x v="0"/>
    <x v="0"/>
    <m/>
    <s v="High food prices/no money to buy Market is not safe"/>
    <m/>
    <b v="1"/>
    <m/>
    <b v="1"/>
    <m/>
    <m/>
    <m/>
    <m/>
    <x v="3"/>
    <m/>
    <x v="2"/>
    <m/>
    <m/>
    <m/>
    <m/>
    <m/>
    <m/>
    <m/>
    <x v="2"/>
    <x v="2"/>
    <x v="0"/>
    <m/>
    <m/>
    <s v="3"/>
    <s v="2"/>
    <x v="2"/>
    <x v="1"/>
    <x v="1"/>
    <x v="5"/>
    <x v="3"/>
    <m/>
    <m/>
    <m/>
    <m/>
    <m/>
    <m/>
    <m/>
    <m/>
    <m/>
    <x v="3"/>
    <x v="0"/>
    <s v="No problems"/>
    <m/>
    <m/>
    <m/>
    <m/>
    <m/>
    <m/>
    <m/>
    <m/>
    <m/>
    <m/>
    <m/>
    <m/>
    <m/>
    <m/>
    <m/>
    <b v="1"/>
    <m/>
    <m/>
    <m/>
    <m/>
    <m/>
    <m/>
    <m/>
    <m/>
    <m/>
    <m/>
    <m/>
    <m/>
    <m/>
    <m/>
    <m/>
    <m/>
    <m/>
    <m/>
    <m/>
    <m/>
    <s v="Security"/>
    <m/>
    <b v="1"/>
    <m/>
    <m/>
    <m/>
    <m/>
    <m/>
    <m/>
    <m/>
    <x v="1"/>
    <m/>
    <s v="Health services Educational services Extracurricular activities/women &amp; girls centers"/>
    <b v="1"/>
    <b v="1"/>
    <m/>
    <b v="1"/>
    <m/>
    <m/>
    <m/>
    <m/>
    <x v="0"/>
    <s v="Health services Educational services Skills building services"/>
    <b v="1"/>
    <b v="1"/>
    <b v="1"/>
    <m/>
    <m/>
    <m/>
    <m/>
    <m/>
    <m/>
    <x v="2"/>
    <s v="بسبب الوضع وقلة الامان"/>
    <s v="Child labour School dropout Early marriage"/>
    <m/>
    <m/>
    <m/>
    <b v="1"/>
    <b v="1"/>
    <m/>
    <b v="1"/>
    <m/>
    <m/>
    <m/>
    <m/>
    <m/>
    <m/>
    <m/>
    <m/>
    <m/>
    <m/>
    <m/>
    <s v="قص حجارة"/>
    <s v="Parents"/>
    <m/>
    <m/>
    <m/>
    <m/>
    <b v="1"/>
    <m/>
    <m/>
    <m/>
    <m/>
    <m/>
    <m/>
    <m/>
    <m/>
    <m/>
    <s v="Sport activity Quraan Painting / re-creational activity Entertainement activities"/>
    <b v="1"/>
    <b v="1"/>
    <m/>
    <b v="1"/>
    <m/>
    <b v="1"/>
    <m/>
    <m/>
    <m/>
    <s v="I don't know"/>
    <m/>
    <m/>
    <m/>
    <m/>
    <m/>
    <m/>
    <b v="1"/>
    <x v="2"/>
    <x v="18"/>
    <x v="14"/>
    <m/>
    <m/>
    <m/>
    <m/>
    <m/>
    <b v="1"/>
    <m/>
    <m/>
    <m/>
    <m/>
    <x v="1"/>
    <m/>
    <m/>
    <x v="2"/>
    <m/>
    <m/>
    <x v="1"/>
    <s v="بسبب الفقر"/>
    <s v="uuid:5552ee7c-a397-409b-be1c-d8b951265ef8"/>
    <n v="73215546"/>
    <s v="5552ee7c-a397-409b-be1c-d8b951265ef8"/>
    <d v="2021-01-23T11:14:07"/>
    <n v="300"/>
    <m/>
    <n v="-1"/>
    <m/>
    <m/>
    <s v="202101191358"/>
    <n v="1914"/>
    <s v="nsenumerator"/>
    <n v="569832"/>
  </r>
  <r>
    <s v="2021-01-23T11:56:39.533+03:00"/>
    <s v="2021-01-23T14:14:39.931+03:00"/>
    <s v="0"/>
    <s v="سمر الخلف"/>
    <s v="MRFS"/>
    <m/>
    <d v="2021-01-23T00:00:00"/>
    <x v="14"/>
    <x v="2"/>
    <x v="0"/>
    <n v="46"/>
    <x v="0"/>
    <x v="1"/>
    <x v="0"/>
    <x v="1"/>
    <x v="1"/>
    <x v="2"/>
    <x v="0"/>
    <x v="0"/>
    <n v="0"/>
    <n v="0"/>
    <n v="1"/>
    <s v="1"/>
    <n v="1"/>
    <s v="2"/>
    <n v="2"/>
    <n v="4"/>
    <n v="6"/>
    <n v="0"/>
    <n v="0"/>
    <n v="1"/>
    <x v="8"/>
    <x v="17"/>
    <n v="-800"/>
    <s v="توزيع خبز على المنازل"/>
    <m/>
    <s v="Primary health care facility"/>
    <m/>
    <b v="1"/>
    <m/>
    <m/>
    <m/>
    <m/>
    <m/>
    <m/>
    <n v="15"/>
    <x v="0"/>
    <m/>
    <x v="0"/>
    <s v="مركز علاج فيزيائي "/>
    <s v="Inaccessible due to cost"/>
    <m/>
    <m/>
    <m/>
    <b v="1"/>
    <m/>
    <m/>
    <m/>
    <m/>
    <m/>
    <m/>
    <m/>
    <x v="2"/>
    <x v="1"/>
    <m/>
    <x v="1"/>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2"/>
    <x v="2"/>
    <x v="1"/>
    <m/>
    <m/>
    <s v="0"/>
    <s v="0"/>
    <x v="2"/>
    <x v="1"/>
    <x v="1"/>
    <x v="4"/>
    <x v="3"/>
    <m/>
    <m/>
    <m/>
    <m/>
    <m/>
    <m/>
    <m/>
    <m/>
    <m/>
    <x v="2"/>
    <x v="1"/>
    <s v="Family conflict Fear"/>
    <b v="1"/>
    <m/>
    <m/>
    <m/>
    <m/>
    <m/>
    <b v="1"/>
    <m/>
    <m/>
    <m/>
    <m/>
    <m/>
    <m/>
    <m/>
    <m/>
    <m/>
    <m/>
    <m/>
    <s v="Adult Men Children"/>
    <m/>
    <b v="1"/>
    <b v="1"/>
    <m/>
    <s v="لان الرجال على عاتقهم تأمين المعيشة    والاطفال لانهم حرمو من ابسط  حقوقهم"/>
    <s v="Prayer"/>
    <m/>
    <m/>
    <m/>
    <b v="1"/>
    <m/>
    <m/>
    <m/>
    <m/>
    <m/>
    <m/>
    <m/>
    <s v="Stigma"/>
    <b v="1"/>
    <m/>
    <m/>
    <m/>
    <m/>
    <m/>
    <m/>
    <m/>
    <m/>
    <x v="1"/>
    <m/>
    <s v="Skills building services Educational services"/>
    <m/>
    <b v="1"/>
    <b v="1"/>
    <m/>
    <m/>
    <m/>
    <m/>
    <m/>
    <x v="0"/>
    <s v="Extracurricular activities/women &amp; girls centers"/>
    <m/>
    <m/>
    <m/>
    <b v="1"/>
    <m/>
    <m/>
    <m/>
    <m/>
    <m/>
    <x v="1"/>
    <m/>
    <s v="School dropout Child labour"/>
    <m/>
    <m/>
    <m/>
    <b v="1"/>
    <b v="1"/>
    <m/>
    <m/>
    <m/>
    <m/>
    <m/>
    <m/>
    <m/>
    <m/>
    <m/>
    <m/>
    <m/>
    <m/>
    <m/>
    <s v="لم القمامة من الحاويات بشكل كبير"/>
    <s v="Parents"/>
    <m/>
    <m/>
    <m/>
    <m/>
    <b v="1"/>
    <m/>
    <m/>
    <m/>
    <m/>
    <m/>
    <m/>
    <m/>
    <m/>
    <m/>
    <s v="Awareness / educational activities / psychosocial support Quraan"/>
    <m/>
    <b v="1"/>
    <m/>
    <m/>
    <b v="1"/>
    <m/>
    <m/>
    <m/>
    <m/>
    <s v="Orphans living in the community"/>
    <m/>
    <m/>
    <b v="1"/>
    <m/>
    <m/>
    <m/>
    <m/>
    <x v="2"/>
    <x v="3"/>
    <x v="14"/>
    <m/>
    <m/>
    <m/>
    <m/>
    <m/>
    <b v="1"/>
    <m/>
    <m/>
    <m/>
    <m/>
    <x v="1"/>
    <m/>
    <m/>
    <x v="2"/>
    <m/>
    <m/>
    <x v="1"/>
    <s v="مساعدتي في توزيع الخبز على المنازل"/>
    <s v="uuid:373e818a-186d-4e7b-9ff5-9a9ee3681eb7"/>
    <n v="73215559"/>
    <s v="373e818a-186d-4e7b-9ff5-9a9ee3681eb7"/>
    <d v="2021-01-23T11:14:47"/>
    <n v="301"/>
    <m/>
    <n v="-1"/>
    <m/>
    <m/>
    <s v="202101191358"/>
    <n v="8280"/>
    <s v="nsenumerator"/>
    <n v="569832"/>
  </r>
  <r>
    <s v="2021-01-23T09:25:41.566+02:00"/>
    <s v="2021-01-23T10:24:39.598+02:00"/>
    <s v="0"/>
    <s v="Jamal zakour"/>
    <s v="MRFS"/>
    <m/>
    <d v="2021-01-23T00:00:00"/>
    <x v="11"/>
    <x v="2"/>
    <x v="0"/>
    <n v="32"/>
    <x v="0"/>
    <x v="1"/>
    <x v="0"/>
    <x v="0"/>
    <x v="144"/>
    <x v="2"/>
    <x v="0"/>
    <x v="0"/>
    <n v="0"/>
    <n v="0"/>
    <n v="1"/>
    <s v="1"/>
    <n v="2"/>
    <s v="3"/>
    <n v="0"/>
    <n v="3"/>
    <n v="5"/>
    <n v="0"/>
    <n v="0"/>
    <n v="2"/>
    <x v="7"/>
    <x v="7"/>
    <n v="200"/>
    <s v="عمل يومي"/>
    <m/>
    <s v="Hospital"/>
    <b v="1"/>
    <m/>
    <m/>
    <m/>
    <m/>
    <m/>
    <m/>
    <m/>
    <n v="15"/>
    <x v="5"/>
    <m/>
    <x v="0"/>
    <s v="Everything is available"/>
    <s v="Some types of medicines are not available in the market Inaccessible due to cost"/>
    <b v="1"/>
    <m/>
    <m/>
    <b v="1"/>
    <m/>
    <m/>
    <m/>
    <m/>
    <m/>
    <m/>
    <m/>
    <x v="0"/>
    <x v="0"/>
    <s v="معلومات عن سوء التغذية ولقاحات الأطفال"/>
    <x v="0"/>
    <m/>
    <x v="0"/>
    <x v="0"/>
    <m/>
    <x v="0"/>
    <x v="0"/>
    <m/>
    <m/>
    <m/>
    <m/>
    <m/>
    <m/>
    <m/>
    <m/>
    <m/>
    <m/>
    <m/>
    <s v="Antibiotic Pediatric medicine"/>
    <m/>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x v="0"/>
    <x v="0"/>
    <m/>
    <s v="High food prices/no money to buy"/>
    <m/>
    <b v="1"/>
    <m/>
    <m/>
    <m/>
    <m/>
    <m/>
    <m/>
    <x v="0"/>
    <m/>
    <x v="0"/>
    <s v="High food prices/no money to buy"/>
    <b v="1"/>
    <m/>
    <m/>
    <m/>
    <m/>
    <m/>
    <x v="0"/>
    <x v="0"/>
    <x v="1"/>
    <m/>
    <m/>
    <s v="0"/>
    <s v="0"/>
    <x v="0"/>
    <x v="2"/>
    <x v="0"/>
    <x v="1"/>
    <x v="1"/>
    <m/>
    <m/>
    <m/>
    <m/>
    <m/>
    <m/>
    <m/>
    <m/>
    <m/>
    <x v="1"/>
    <x v="0"/>
    <s v="Econimic Fear"/>
    <b v="1"/>
    <m/>
    <m/>
    <m/>
    <b v="1"/>
    <m/>
    <m/>
    <m/>
    <m/>
    <m/>
    <m/>
    <m/>
    <m/>
    <m/>
    <m/>
    <m/>
    <m/>
    <m/>
    <s v="Children Elderly"/>
    <m/>
    <m/>
    <b v="1"/>
    <b v="1"/>
    <s v="كونهم الأكثر ضعفا"/>
    <s v="Prayer Exercise"/>
    <m/>
    <m/>
    <b v="1"/>
    <b v="1"/>
    <m/>
    <m/>
    <m/>
    <m/>
    <m/>
    <m/>
    <m/>
    <s v="Lack of awareness of the services"/>
    <m/>
    <m/>
    <m/>
    <m/>
    <b v="1"/>
    <m/>
    <m/>
    <m/>
    <m/>
    <x v="1"/>
    <m/>
    <s v="Skills building services Educational services"/>
    <m/>
    <b v="1"/>
    <b v="1"/>
    <m/>
    <m/>
    <m/>
    <m/>
    <m/>
    <x v="0"/>
    <s v="Skills building services Educational services"/>
    <m/>
    <b v="1"/>
    <b v="1"/>
    <m/>
    <m/>
    <m/>
    <m/>
    <m/>
    <m/>
    <x v="1"/>
    <m/>
    <s v="School dropout Early marriage Neglect"/>
    <m/>
    <m/>
    <m/>
    <b v="1"/>
    <m/>
    <m/>
    <b v="1"/>
    <m/>
    <b v="1"/>
    <m/>
    <m/>
    <m/>
    <m/>
    <m/>
    <m/>
    <m/>
    <m/>
    <m/>
    <m/>
    <s v="Siblings Parents"/>
    <m/>
    <b v="1"/>
    <m/>
    <m/>
    <b v="1"/>
    <m/>
    <m/>
    <m/>
    <m/>
    <m/>
    <m/>
    <m/>
    <m/>
    <m/>
    <s v="Awareness / educational activities / psychosocial support Quraan"/>
    <m/>
    <b v="1"/>
    <m/>
    <m/>
    <b v="1"/>
    <m/>
    <m/>
    <m/>
    <m/>
    <s v="Orphans living in the community Child-headed households"/>
    <m/>
    <m/>
    <b v="1"/>
    <b v="1"/>
    <m/>
    <m/>
    <m/>
    <x v="1"/>
    <x v="0"/>
    <x v="14"/>
    <m/>
    <m/>
    <m/>
    <m/>
    <m/>
    <b v="1"/>
    <m/>
    <m/>
    <m/>
    <m/>
    <x v="1"/>
    <m/>
    <m/>
    <x v="0"/>
    <m/>
    <m/>
    <x v="2"/>
    <m/>
    <s v="uuid:c7556ad4-b5cb-4415-99b6-25d30d55b215"/>
    <n v="73215571"/>
    <s v="c7556ad4-b5cb-4415-99b6-25d30d55b215"/>
    <d v="2021-01-23T11:15:33"/>
    <n v="302"/>
    <m/>
    <n v="-1"/>
    <m/>
    <m/>
    <s v="202101191358"/>
    <n v="3538"/>
    <s v="nsenumerator"/>
    <n v="569832"/>
  </r>
  <r>
    <s v="2021-01-23T10:22:35.625+02:00"/>
    <s v="2021-01-23T10:46:47.663+02:00"/>
    <m/>
    <s v="Jamal zakour"/>
    <s v="MRFS"/>
    <m/>
    <d v="2021-01-23T00:00:00"/>
    <x v="11"/>
    <x v="2"/>
    <x v="0"/>
    <n v="41"/>
    <x v="0"/>
    <x v="1"/>
    <x v="0"/>
    <x v="0"/>
    <x v="145"/>
    <x v="0"/>
    <x v="0"/>
    <x v="0"/>
    <n v="0"/>
    <n v="1"/>
    <n v="1"/>
    <s v="2"/>
    <n v="2"/>
    <s v="4"/>
    <n v="0"/>
    <n v="4"/>
    <n v="6"/>
    <n v="1"/>
    <n v="0"/>
    <n v="1"/>
    <x v="4"/>
    <x v="7"/>
    <n v="0"/>
    <s v="عمل خاص"/>
    <m/>
    <s v="Hospital Primary health care facility"/>
    <b v="1"/>
    <b v="1"/>
    <m/>
    <m/>
    <m/>
    <m/>
    <m/>
    <m/>
    <n v="10"/>
    <x v="4"/>
    <m/>
    <x v="0"/>
    <s v="Everything is available"/>
    <s v="Some types of medicines are not available in the market"/>
    <b v="1"/>
    <m/>
    <m/>
    <m/>
    <m/>
    <m/>
    <m/>
    <m/>
    <m/>
    <m/>
    <m/>
    <x v="0"/>
    <x v="0"/>
    <s v="فريق لقاح وصحة مجتمعية"/>
    <x v="0"/>
    <m/>
    <x v="0"/>
    <x v="0"/>
    <m/>
    <x v="0"/>
    <x v="0"/>
    <m/>
    <m/>
    <m/>
    <m/>
    <m/>
    <m/>
    <m/>
    <m/>
    <m/>
    <m/>
    <m/>
    <s v="Antibiotic Non communicable diseases (NCD) drugs (chronic, cardiac, diabetes, hyper-tension, asthma) Pediatric medicine"/>
    <b v="1"/>
    <b v="1"/>
    <m/>
    <b v="1"/>
    <m/>
    <m/>
    <m/>
    <m/>
    <x v="0"/>
    <m/>
    <m/>
    <m/>
    <m/>
    <m/>
    <m/>
    <m/>
    <m/>
    <m/>
    <s v="Hospital for normal delivery"/>
    <m/>
    <m/>
    <m/>
    <m/>
    <m/>
    <b v="1"/>
    <m/>
    <m/>
    <m/>
    <m/>
    <m/>
    <x v="1"/>
    <m/>
    <m/>
    <m/>
    <m/>
    <m/>
    <m/>
    <m/>
    <m/>
    <m/>
    <m/>
    <m/>
    <x v="5"/>
    <x v="0"/>
    <x v="0"/>
    <m/>
    <s v="Legumes and nuts e.g. hommos, fouls, beans, chick peas, lentils Vegetables (including leafy vegetables)"/>
    <m/>
    <b v="1"/>
    <b v="1"/>
    <m/>
    <m/>
    <m/>
    <m/>
    <m/>
    <m/>
    <m/>
    <m/>
    <x v="3"/>
    <x v="0"/>
    <s v="Legumes and nuts e.g. hommos, fouls, beans, chick peas, lentils Vegetables (including leafy vegetables)"/>
    <m/>
    <b v="1"/>
    <b v="1"/>
    <m/>
    <m/>
    <m/>
    <m/>
    <m/>
    <m/>
    <m/>
    <m/>
    <n v="2"/>
    <x v="2"/>
    <x v="0"/>
    <m/>
    <s v="High food prices/no money to buy"/>
    <m/>
    <b v="1"/>
    <m/>
    <m/>
    <m/>
    <m/>
    <m/>
    <m/>
    <x v="0"/>
    <m/>
    <x v="0"/>
    <s v="High food prices/no money to buy"/>
    <b v="1"/>
    <m/>
    <m/>
    <m/>
    <m/>
    <m/>
    <x v="0"/>
    <x v="0"/>
    <x v="1"/>
    <m/>
    <m/>
    <s v="1"/>
    <s v="1"/>
    <x v="0"/>
    <x v="2"/>
    <x v="0"/>
    <x v="1"/>
    <x v="1"/>
    <m/>
    <m/>
    <m/>
    <m/>
    <m/>
    <m/>
    <m/>
    <m/>
    <m/>
    <x v="1"/>
    <x v="0"/>
    <s v="Fear Anger Econimic"/>
    <b v="1"/>
    <b v="1"/>
    <m/>
    <m/>
    <b v="1"/>
    <m/>
    <m/>
    <m/>
    <m/>
    <m/>
    <m/>
    <m/>
    <m/>
    <m/>
    <m/>
    <m/>
    <m/>
    <m/>
    <s v="Adult Women Children"/>
    <b v="1"/>
    <m/>
    <b v="1"/>
    <m/>
    <s v="كونهم أكثر ضعفا في المجتمع"/>
    <s v="Speaking to a family member Prayer"/>
    <b v="1"/>
    <m/>
    <m/>
    <b v="1"/>
    <m/>
    <m/>
    <m/>
    <m/>
    <m/>
    <m/>
    <m/>
    <s v="Availability Lack of awareness of the services"/>
    <m/>
    <m/>
    <m/>
    <b v="1"/>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School teachers Siblings Parents"/>
    <m/>
    <b v="1"/>
    <m/>
    <b v="1"/>
    <b v="1"/>
    <m/>
    <m/>
    <m/>
    <m/>
    <m/>
    <m/>
    <m/>
    <m/>
    <m/>
    <s v="Hand crafts Painting / re-creational activity Awareness / educational activities / psychosocial support"/>
    <m/>
    <m/>
    <b v="1"/>
    <b v="1"/>
    <b v="1"/>
    <m/>
    <m/>
    <m/>
    <m/>
    <s v="Orphans living in the community"/>
    <m/>
    <m/>
    <b v="1"/>
    <m/>
    <m/>
    <m/>
    <m/>
    <x v="1"/>
    <x v="0"/>
    <x v="14"/>
    <m/>
    <m/>
    <m/>
    <m/>
    <m/>
    <b v="1"/>
    <m/>
    <m/>
    <m/>
    <m/>
    <x v="1"/>
    <m/>
    <m/>
    <x v="0"/>
    <m/>
    <m/>
    <x v="2"/>
    <m/>
    <s v="uuid:113bfd2b-04dd-4891-b2fa-d4a5b6301fbf"/>
    <n v="73215572"/>
    <s v="113bfd2b-04dd-4891-b2fa-d4a5b6301fbf"/>
    <d v="2021-01-23T11:15:33"/>
    <n v="303"/>
    <m/>
    <n v="-1"/>
    <m/>
    <m/>
    <s v="202101191358"/>
    <n v="1452"/>
    <s v="nsenumerator"/>
    <n v="569832"/>
  </r>
  <r>
    <s v="2021-01-23T10:57:49.583+02:00"/>
    <s v="2021-01-23T11:45:45.161+02:00"/>
    <m/>
    <s v="Jamal zakour"/>
    <s v="MRFS"/>
    <m/>
    <d v="2021-01-23T00:00:00"/>
    <x v="11"/>
    <x v="2"/>
    <x v="0"/>
    <n v="30"/>
    <x v="1"/>
    <x v="1"/>
    <x v="0"/>
    <x v="0"/>
    <x v="146"/>
    <x v="2"/>
    <x v="2"/>
    <x v="0"/>
    <n v="0"/>
    <n v="0"/>
    <n v="1"/>
    <s v="1"/>
    <n v="2"/>
    <s v="3"/>
    <n v="0"/>
    <n v="3"/>
    <n v="6"/>
    <n v="1"/>
    <n v="0"/>
    <n v="1"/>
    <x v="2"/>
    <x v="4"/>
    <n v="100"/>
    <s v="عمل يومي"/>
    <m/>
    <s v="Hospital"/>
    <b v="1"/>
    <m/>
    <m/>
    <m/>
    <m/>
    <m/>
    <m/>
    <m/>
    <n v="10"/>
    <x v="5"/>
    <m/>
    <x v="0"/>
    <s v="Everything is available"/>
    <s v="Some types of medicines are not available in the market"/>
    <b v="1"/>
    <m/>
    <m/>
    <m/>
    <m/>
    <m/>
    <m/>
    <m/>
    <m/>
    <m/>
    <m/>
    <x v="2"/>
    <x v="1"/>
    <m/>
    <x v="1"/>
    <m/>
    <x v="0"/>
    <x v="0"/>
    <m/>
    <x v="0"/>
    <x v="0"/>
    <m/>
    <m/>
    <m/>
    <m/>
    <m/>
    <m/>
    <m/>
    <m/>
    <m/>
    <m/>
    <m/>
    <s v="Pediatric medicine Antibiotic"/>
    <m/>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x v="0"/>
    <x v="0"/>
    <m/>
    <s v="High food prices/no money to buy"/>
    <m/>
    <b v="1"/>
    <m/>
    <m/>
    <m/>
    <m/>
    <m/>
    <m/>
    <x v="0"/>
    <m/>
    <x v="0"/>
    <s v="High food prices/no money to buy"/>
    <b v="1"/>
    <m/>
    <m/>
    <m/>
    <m/>
    <m/>
    <x v="0"/>
    <x v="2"/>
    <x v="1"/>
    <m/>
    <m/>
    <s v="0"/>
    <s v="0"/>
    <x v="0"/>
    <x v="2"/>
    <x v="0"/>
    <x v="1"/>
    <x v="1"/>
    <m/>
    <m/>
    <m/>
    <m/>
    <m/>
    <m/>
    <m/>
    <m/>
    <m/>
    <x v="1"/>
    <x v="0"/>
    <s v="Fear Anger Sadness Econimic"/>
    <b v="1"/>
    <b v="1"/>
    <b v="1"/>
    <m/>
    <b v="1"/>
    <m/>
    <m/>
    <m/>
    <m/>
    <m/>
    <m/>
    <m/>
    <m/>
    <m/>
    <m/>
    <m/>
    <m/>
    <m/>
    <s v="Adult Women Children"/>
    <b v="1"/>
    <m/>
    <b v="1"/>
    <m/>
    <s v="كونهم الأكثر ضعفا"/>
    <s v="Speaking to a family member Prayer Smoking"/>
    <b v="1"/>
    <m/>
    <m/>
    <b v="1"/>
    <m/>
    <m/>
    <b v="1"/>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Parents Women and Child support centers Siblings"/>
    <m/>
    <b v="1"/>
    <m/>
    <m/>
    <b v="1"/>
    <m/>
    <m/>
    <m/>
    <m/>
    <b v="1"/>
    <m/>
    <m/>
    <m/>
    <m/>
    <s v="Painting / re-creational activity Awareness / educational activities / psychosocial support Entertainement activities"/>
    <m/>
    <m/>
    <m/>
    <b v="1"/>
    <b v="1"/>
    <b v="1"/>
    <m/>
    <m/>
    <m/>
    <s v="Orphans living in the community"/>
    <m/>
    <m/>
    <b v="1"/>
    <m/>
    <m/>
    <m/>
    <m/>
    <x v="2"/>
    <x v="17"/>
    <x v="14"/>
    <m/>
    <m/>
    <m/>
    <m/>
    <m/>
    <b v="1"/>
    <m/>
    <m/>
    <m/>
    <m/>
    <x v="1"/>
    <m/>
    <m/>
    <x v="0"/>
    <m/>
    <m/>
    <x v="2"/>
    <m/>
    <s v="uuid:a5f8df6b-089d-4b4d-ac58-c6a2b05b8b9c"/>
    <n v="73215573"/>
    <s v="a5f8df6b-089d-4b4d-ac58-c6a2b05b8b9c"/>
    <d v="2021-01-23T11:15:34"/>
    <n v="304"/>
    <m/>
    <n v="-1"/>
    <m/>
    <m/>
    <s v="202101191358"/>
    <n v="2876"/>
    <s v="nsenumerator"/>
    <n v="569832"/>
  </r>
  <r>
    <s v="2021-01-23T11:17:44.971+03:00"/>
    <s v="2021-01-23T11:40:04.852+03:00"/>
    <m/>
    <s v="نوره ضبع "/>
    <s v="MRFS"/>
    <m/>
    <d v="2021-01-23T00:00:00"/>
    <x v="8"/>
    <x v="2"/>
    <x v="0"/>
    <n v="40"/>
    <x v="0"/>
    <x v="0"/>
    <x v="0"/>
    <x v="0"/>
    <x v="84"/>
    <x v="0"/>
    <x v="0"/>
    <x v="0"/>
    <n v="0"/>
    <n v="1"/>
    <n v="1"/>
    <s v="2"/>
    <n v="6"/>
    <s v="8"/>
    <n v="0"/>
    <n v="8"/>
    <n v="15"/>
    <n v="0"/>
    <n v="0"/>
    <n v="0"/>
    <x v="13"/>
    <x v="21"/>
    <n v="-1900"/>
    <s v="السلة الغذائية"/>
    <m/>
    <s v="Primary health care facility"/>
    <m/>
    <b v="1"/>
    <m/>
    <m/>
    <m/>
    <m/>
    <m/>
    <m/>
    <n v="30"/>
    <x v="0"/>
    <m/>
    <x v="2"/>
    <s v="نقطة طبية"/>
    <s v="Inaccessible due to cost Inaccessible due to security risks"/>
    <m/>
    <m/>
    <m/>
    <b v="1"/>
    <b v="1"/>
    <m/>
    <m/>
    <m/>
    <m/>
    <m/>
    <m/>
    <x v="0"/>
    <x v="0"/>
    <s v="زيادة الوعي"/>
    <x v="0"/>
    <m/>
    <x v="0"/>
    <x v="0"/>
    <m/>
    <x v="0"/>
    <x v="0"/>
    <m/>
    <m/>
    <m/>
    <m/>
    <m/>
    <m/>
    <m/>
    <m/>
    <m/>
    <m/>
    <m/>
    <s v="Pediatric medicine"/>
    <m/>
    <b v="1"/>
    <m/>
    <m/>
    <m/>
    <m/>
    <m/>
    <m/>
    <x v="2"/>
    <s v="No services available"/>
    <m/>
    <m/>
    <m/>
    <m/>
    <b v="1"/>
    <m/>
    <m/>
    <m/>
    <s v="Public primary health care facility"/>
    <m/>
    <m/>
    <m/>
    <b v="1"/>
    <m/>
    <m/>
    <m/>
    <m/>
    <m/>
    <m/>
    <m/>
    <x v="1"/>
    <m/>
    <m/>
    <m/>
    <m/>
    <m/>
    <m/>
    <m/>
    <m/>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1"/>
    <s v="1"/>
    <x v="0"/>
    <x v="2"/>
    <x v="0"/>
    <x v="1"/>
    <x v="1"/>
    <m/>
    <m/>
    <m/>
    <m/>
    <m/>
    <m/>
    <m/>
    <m/>
    <m/>
    <x v="1"/>
    <x v="0"/>
    <s v="Fear Family conflict"/>
    <b v="1"/>
    <m/>
    <m/>
    <m/>
    <m/>
    <m/>
    <b v="1"/>
    <m/>
    <m/>
    <m/>
    <m/>
    <m/>
    <m/>
    <m/>
    <m/>
    <m/>
    <m/>
    <m/>
    <s v="Adult Women Adult Men"/>
    <b v="1"/>
    <b v="1"/>
    <m/>
    <m/>
    <s v="بسبب تغير الوضع المعيشي"/>
    <s v="Speaking to a family member Prayer"/>
    <b v="1"/>
    <m/>
    <m/>
    <b v="1"/>
    <m/>
    <m/>
    <m/>
    <m/>
    <m/>
    <m/>
    <m/>
    <s v="Stigma Lack of awareness of the services"/>
    <b v="1"/>
    <m/>
    <m/>
    <m/>
    <b v="1"/>
    <m/>
    <m/>
    <m/>
    <m/>
    <x v="1"/>
    <m/>
    <s v="Educational services"/>
    <m/>
    <b v="1"/>
    <m/>
    <m/>
    <m/>
    <m/>
    <m/>
    <m/>
    <x v="6"/>
    <s v="Educational services"/>
    <m/>
    <b v="1"/>
    <m/>
    <m/>
    <m/>
    <m/>
    <m/>
    <m/>
    <s v="due to lack of security"/>
    <x v="2"/>
    <s v="الوضع الأمني والبعد المكاني"/>
    <s v="Kidnapping School dropout"/>
    <b v="1"/>
    <m/>
    <m/>
    <b v="1"/>
    <m/>
    <m/>
    <m/>
    <m/>
    <m/>
    <m/>
    <m/>
    <m/>
    <m/>
    <m/>
    <m/>
    <m/>
    <m/>
    <m/>
    <m/>
    <s v="Parents"/>
    <m/>
    <m/>
    <m/>
    <m/>
    <b v="1"/>
    <m/>
    <m/>
    <m/>
    <m/>
    <m/>
    <m/>
    <m/>
    <m/>
    <m/>
    <s v="Quraan Awareness / educational activities / psychosocial support Entertainement activities"/>
    <m/>
    <b v="1"/>
    <m/>
    <m/>
    <b v="1"/>
    <b v="1"/>
    <m/>
    <m/>
    <m/>
    <s v="Orphans living in the community"/>
    <m/>
    <m/>
    <b v="1"/>
    <m/>
    <m/>
    <m/>
    <m/>
    <x v="2"/>
    <x v="5"/>
    <x v="5"/>
    <m/>
    <m/>
    <b v="1"/>
    <m/>
    <m/>
    <m/>
    <m/>
    <m/>
    <m/>
    <m/>
    <x v="1"/>
    <m/>
    <m/>
    <x v="0"/>
    <m/>
    <m/>
    <x v="2"/>
    <m/>
    <s v="uuid:d9b7deae-2b46-406a-9962-0c6d26af32fb"/>
    <n v="73215826"/>
    <s v="d9b7deae-2b46-406a-9962-0c6d26af32fb"/>
    <d v="2021-01-23T11:23:21"/>
    <n v="305"/>
    <m/>
    <n v="-1"/>
    <m/>
    <m/>
    <s v="202101191358"/>
    <n v="1340"/>
    <s v="nsenumerator"/>
    <n v="569832"/>
  </r>
  <r>
    <s v="2021-01-23T11:42:45.944+03:00"/>
    <s v="2021-01-23T11:59:58.056+03:00"/>
    <m/>
    <s v="نوره ضبع"/>
    <s v="MRFS"/>
    <m/>
    <d v="2021-01-23T00:00:00"/>
    <x v="8"/>
    <x v="2"/>
    <x v="0"/>
    <n v="45"/>
    <x v="0"/>
    <x v="0"/>
    <x v="0"/>
    <x v="0"/>
    <x v="120"/>
    <x v="2"/>
    <x v="0"/>
    <x v="0"/>
    <n v="0"/>
    <n v="0"/>
    <n v="0"/>
    <s v="0"/>
    <n v="2"/>
    <s v="2"/>
    <n v="3"/>
    <n v="5"/>
    <n v="10"/>
    <n v="0"/>
    <n v="0"/>
    <n v="0"/>
    <x v="0"/>
    <x v="36"/>
    <n v="-910"/>
    <s v="السلة الشهرية"/>
    <m/>
    <s v="Primary health care facility"/>
    <m/>
    <b v="1"/>
    <m/>
    <m/>
    <m/>
    <m/>
    <m/>
    <m/>
    <n v="60"/>
    <x v="4"/>
    <m/>
    <x v="2"/>
    <s v="نقطة طبية"/>
    <s v="Inaccessible due to cost"/>
    <m/>
    <m/>
    <m/>
    <b v="1"/>
    <m/>
    <m/>
    <m/>
    <m/>
    <m/>
    <m/>
    <m/>
    <x v="2"/>
    <x v="1"/>
    <m/>
    <x v="1"/>
    <m/>
    <x v="0"/>
    <x v="0"/>
    <m/>
    <x v="0"/>
    <x v="0"/>
    <m/>
    <m/>
    <m/>
    <m/>
    <m/>
    <m/>
    <m/>
    <m/>
    <m/>
    <m/>
    <m/>
    <s v="Pediatric medicine Antibiotic"/>
    <m/>
    <b v="1"/>
    <m/>
    <b v="1"/>
    <m/>
    <m/>
    <m/>
    <m/>
    <x v="2"/>
    <s v="Cultural factors"/>
    <m/>
    <m/>
    <b v="1"/>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Sadness Anger Hopelessness"/>
    <m/>
    <b v="1"/>
    <b v="1"/>
    <m/>
    <m/>
    <m/>
    <m/>
    <m/>
    <b v="1"/>
    <m/>
    <m/>
    <m/>
    <m/>
    <m/>
    <m/>
    <m/>
    <m/>
    <m/>
    <s v="Children Adult Women"/>
    <b v="1"/>
    <m/>
    <b v="1"/>
    <m/>
    <s v="لانهم الفئة الاضعف"/>
    <s v="Prayer"/>
    <m/>
    <m/>
    <m/>
    <b v="1"/>
    <m/>
    <m/>
    <m/>
    <m/>
    <m/>
    <m/>
    <m/>
    <s v="Lack of awareness of the services"/>
    <m/>
    <m/>
    <m/>
    <m/>
    <b v="1"/>
    <m/>
    <m/>
    <m/>
    <m/>
    <x v="3"/>
    <s v="بسبب الثقافة "/>
    <s v="Educational services Skills building services"/>
    <m/>
    <b v="1"/>
    <b v="1"/>
    <m/>
    <m/>
    <m/>
    <m/>
    <m/>
    <x v="12"/>
    <s v="Educational services Skills building services"/>
    <m/>
    <b v="1"/>
    <b v="1"/>
    <m/>
    <m/>
    <m/>
    <m/>
    <m/>
    <s v="due to transportation issues / far distance of facilities"/>
    <x v="2"/>
    <s v="ثقافة العائلة"/>
    <s v="Kidnapping School dropout"/>
    <b v="1"/>
    <m/>
    <m/>
    <b v="1"/>
    <m/>
    <m/>
    <m/>
    <m/>
    <m/>
    <m/>
    <m/>
    <m/>
    <m/>
    <m/>
    <m/>
    <m/>
    <m/>
    <m/>
    <m/>
    <s v="Siblings"/>
    <m/>
    <b v="1"/>
    <m/>
    <m/>
    <m/>
    <m/>
    <m/>
    <m/>
    <m/>
    <m/>
    <m/>
    <m/>
    <m/>
    <m/>
    <s v="Quraan Entertainement activities Awareness / educational activities / psychosocial support"/>
    <m/>
    <b v="1"/>
    <m/>
    <m/>
    <b v="1"/>
    <b v="1"/>
    <m/>
    <m/>
    <m/>
    <s v="Orphans living in the community Children living on the street"/>
    <m/>
    <b v="1"/>
    <b v="1"/>
    <m/>
    <m/>
    <m/>
    <m/>
    <x v="2"/>
    <x v="5"/>
    <x v="7"/>
    <m/>
    <b v="1"/>
    <b v="1"/>
    <m/>
    <m/>
    <m/>
    <m/>
    <m/>
    <m/>
    <m/>
    <x v="1"/>
    <m/>
    <m/>
    <x v="2"/>
    <m/>
    <m/>
    <x v="2"/>
    <m/>
    <s v="uuid:8477ee58-524d-4451-9a10-3dbe8c93c829"/>
    <n v="73215830"/>
    <s v="8477ee58-524d-4451-9a10-3dbe8c93c829"/>
    <d v="2021-01-23T11:23:22"/>
    <n v="306"/>
    <m/>
    <n v="-1"/>
    <m/>
    <m/>
    <s v="202101191358"/>
    <n v="1033"/>
    <s v="nsenumerator"/>
    <n v="569832"/>
  </r>
  <r>
    <s v="2021-01-23T13:52:46.251+03:00"/>
    <s v="2021-01-23T14:01:29.681+03:00"/>
    <m/>
    <s v="نوره ضبع"/>
    <s v="MRFS"/>
    <m/>
    <d v="2021-01-23T00:00:00"/>
    <x v="8"/>
    <x v="2"/>
    <x v="0"/>
    <n v="40"/>
    <x v="0"/>
    <x v="1"/>
    <x v="0"/>
    <x v="0"/>
    <x v="147"/>
    <x v="2"/>
    <x v="0"/>
    <x v="0"/>
    <n v="0"/>
    <n v="0"/>
    <n v="0"/>
    <s v="0"/>
    <n v="4"/>
    <s v="4"/>
    <n v="0"/>
    <n v="4"/>
    <n v="6"/>
    <n v="0"/>
    <n v="0"/>
    <n v="1"/>
    <x v="21"/>
    <x v="6"/>
    <n v="-900"/>
    <s v="عمل الزوج "/>
    <m/>
    <s v="Primary health care facility"/>
    <m/>
    <b v="1"/>
    <m/>
    <m/>
    <m/>
    <m/>
    <m/>
    <m/>
    <n v="15"/>
    <x v="0"/>
    <m/>
    <x v="2"/>
    <s v="Everything is available"/>
    <s v="Inaccessible due to cost"/>
    <m/>
    <m/>
    <m/>
    <b v="1"/>
    <m/>
    <m/>
    <m/>
    <m/>
    <m/>
    <m/>
    <m/>
    <x v="2"/>
    <x v="1"/>
    <m/>
    <x v="1"/>
    <m/>
    <x v="0"/>
    <x v="0"/>
    <m/>
    <x v="0"/>
    <x v="0"/>
    <m/>
    <m/>
    <m/>
    <m/>
    <m/>
    <m/>
    <m/>
    <m/>
    <m/>
    <m/>
    <m/>
    <s v="Pediatric medicine Non communicable diseases (NCD) drugs (chronic, cardiac, diabetes, hyper-tension, asthma)"/>
    <b v="1"/>
    <b v="1"/>
    <m/>
    <m/>
    <m/>
    <m/>
    <m/>
    <m/>
    <x v="0"/>
    <m/>
    <m/>
    <m/>
    <m/>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Sadness moodwings Problems sleeping"/>
    <b v="1"/>
    <m/>
    <b v="1"/>
    <b v="1"/>
    <m/>
    <m/>
    <m/>
    <m/>
    <m/>
    <b v="1"/>
    <m/>
    <m/>
    <m/>
    <m/>
    <m/>
    <m/>
    <m/>
    <m/>
    <s v="Adult Women"/>
    <b v="1"/>
    <m/>
    <m/>
    <m/>
    <s v="الفئة الاطثر ضعف"/>
    <s v="Speaking to a family member Exercise Prayer"/>
    <b v="1"/>
    <m/>
    <b v="1"/>
    <b v="1"/>
    <m/>
    <m/>
    <m/>
    <m/>
    <m/>
    <m/>
    <m/>
    <s v="No obstacles"/>
    <m/>
    <m/>
    <m/>
    <m/>
    <m/>
    <m/>
    <m/>
    <b v="1"/>
    <m/>
    <x v="1"/>
    <m/>
    <s v="Educational services Skills building services"/>
    <m/>
    <b v="1"/>
    <b v="1"/>
    <m/>
    <m/>
    <m/>
    <m/>
    <m/>
    <x v="12"/>
    <s v="All services are accessible"/>
    <m/>
    <m/>
    <m/>
    <m/>
    <m/>
    <b v="1"/>
    <m/>
    <m/>
    <m/>
    <x v="2"/>
    <s v="بسبب الوضع الامني والمعتقدات"/>
    <s v="Kidnapping School dropout Psychological stress"/>
    <b v="1"/>
    <m/>
    <m/>
    <b v="1"/>
    <m/>
    <m/>
    <m/>
    <m/>
    <m/>
    <m/>
    <m/>
    <m/>
    <m/>
    <b v="1"/>
    <m/>
    <m/>
    <m/>
    <m/>
    <m/>
    <s v="Siblings Parents"/>
    <m/>
    <b v="1"/>
    <m/>
    <m/>
    <b v="1"/>
    <m/>
    <m/>
    <m/>
    <m/>
    <m/>
    <m/>
    <m/>
    <m/>
    <m/>
    <s v="Awareness / educational activities / psychosocial support Painting / re-creational activity Entertainement activities"/>
    <m/>
    <m/>
    <m/>
    <b v="1"/>
    <b v="1"/>
    <b v="1"/>
    <m/>
    <m/>
    <m/>
    <s v="Orphans living in the community Children separated from their parents"/>
    <b v="1"/>
    <m/>
    <b v="1"/>
    <m/>
    <m/>
    <m/>
    <m/>
    <x v="1"/>
    <x v="0"/>
    <x v="1"/>
    <m/>
    <b v="1"/>
    <b v="1"/>
    <m/>
    <m/>
    <m/>
    <m/>
    <m/>
    <m/>
    <m/>
    <x v="1"/>
    <m/>
    <m/>
    <x v="0"/>
    <m/>
    <m/>
    <x v="2"/>
    <m/>
    <s v="uuid:9cc6b1c1-03d5-416a-a0a3-adf1fed41b17"/>
    <n v="73215833"/>
    <s v="9cc6b1c1-03d5-416a-a0a3-adf1fed41b17"/>
    <d v="2021-01-23T11:23:23"/>
    <n v="307"/>
    <m/>
    <n v="-1"/>
    <m/>
    <m/>
    <s v="202101191358"/>
    <n v="523"/>
    <s v="nsenumerator"/>
    <n v="569832"/>
  </r>
  <r>
    <s v="2021-01-23T09:56:04.211+02:00"/>
    <s v="2021-01-23T13:26:51.517+02:00"/>
    <s v="0"/>
    <s v="ثناء الخلف"/>
    <s v="MRFS"/>
    <m/>
    <d v="2021-01-23T00:00:00"/>
    <x v="8"/>
    <x v="2"/>
    <x v="0"/>
    <n v="34"/>
    <x v="0"/>
    <x v="1"/>
    <x v="0"/>
    <x v="1"/>
    <x v="1"/>
    <x v="2"/>
    <x v="0"/>
    <x v="0"/>
    <n v="0"/>
    <n v="0"/>
    <n v="1"/>
    <s v="1"/>
    <n v="1"/>
    <s v="2"/>
    <n v="0"/>
    <n v="2"/>
    <n v="4"/>
    <n v="0"/>
    <n v="0"/>
    <n v="1"/>
    <x v="21"/>
    <x v="4"/>
    <n v="-600"/>
    <s v="عمل في محل ادوات منزليه"/>
    <m/>
    <s v="Hospital Primary health care facility Specialist services Emergency services-ambulance"/>
    <b v="1"/>
    <b v="1"/>
    <b v="1"/>
    <b v="1"/>
    <m/>
    <m/>
    <m/>
    <m/>
    <n v="15"/>
    <x v="0"/>
    <m/>
    <x v="0"/>
    <s v="Everything is available"/>
    <s v="Some types of medicines are not available in the market Inaccessible due to cost"/>
    <b v="1"/>
    <m/>
    <m/>
    <b v="1"/>
    <m/>
    <m/>
    <m/>
    <m/>
    <m/>
    <m/>
    <m/>
    <x v="2"/>
    <x v="1"/>
    <m/>
    <x v="1"/>
    <m/>
    <x v="0"/>
    <x v="0"/>
    <m/>
    <x v="0"/>
    <x v="0"/>
    <m/>
    <m/>
    <m/>
    <m/>
    <m/>
    <m/>
    <m/>
    <m/>
    <m/>
    <m/>
    <m/>
    <s v="Drugs are mostly available"/>
    <m/>
    <m/>
    <m/>
    <m/>
    <m/>
    <m/>
    <b v="1"/>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
    <b v="1"/>
    <b v="1"/>
    <m/>
    <m/>
    <b v="1"/>
    <m/>
    <m/>
    <m/>
    <b v="1"/>
    <b v="1"/>
    <m/>
    <n v="5"/>
    <x v="0"/>
    <x v="0"/>
    <m/>
    <s v="High food prices/no money to buy Child will not eat certain foods"/>
    <m/>
    <b v="1"/>
    <m/>
    <m/>
    <m/>
    <b v="1"/>
    <m/>
    <m/>
    <x v="0"/>
    <m/>
    <x v="0"/>
    <s v="High food prices/no money to buy"/>
    <b v="1"/>
    <m/>
    <m/>
    <m/>
    <m/>
    <m/>
    <x v="3"/>
    <x v="2"/>
    <x v="1"/>
    <m/>
    <m/>
    <s v="0"/>
    <s v="0"/>
    <x v="0"/>
    <x v="2"/>
    <x v="0"/>
    <x v="1"/>
    <x v="1"/>
    <m/>
    <m/>
    <m/>
    <m/>
    <m/>
    <m/>
    <m/>
    <m/>
    <m/>
    <x v="1"/>
    <x v="0"/>
    <s v="moodwings Econimic Conflict within community"/>
    <m/>
    <m/>
    <m/>
    <b v="1"/>
    <b v="1"/>
    <m/>
    <m/>
    <m/>
    <m/>
    <m/>
    <b v="1"/>
    <m/>
    <m/>
    <m/>
    <m/>
    <m/>
    <m/>
    <m/>
    <s v="Adult Men"/>
    <m/>
    <b v="1"/>
    <m/>
    <m/>
    <s v="من اجل كسب المال"/>
    <s v="Smoking Speaking to a friend"/>
    <m/>
    <b v="1"/>
    <m/>
    <m/>
    <m/>
    <m/>
    <b v="1"/>
    <m/>
    <m/>
    <m/>
    <m/>
    <s v="Stigma Security"/>
    <b v="1"/>
    <b v="1"/>
    <m/>
    <m/>
    <m/>
    <m/>
    <m/>
    <m/>
    <m/>
    <x v="3"/>
    <s v="الوصمة وقلة الثقة باخرين"/>
    <s v="All services are accessible"/>
    <m/>
    <m/>
    <m/>
    <m/>
    <m/>
    <b v="1"/>
    <m/>
    <m/>
    <x v="0"/>
    <s v="Do not know"/>
    <m/>
    <m/>
    <m/>
    <m/>
    <m/>
    <m/>
    <b v="1"/>
    <m/>
    <m/>
    <x v="2"/>
    <s v="اختلاف الثقافات"/>
    <s v="Kidnapping School dropout Child labour"/>
    <b v="1"/>
    <m/>
    <m/>
    <b v="1"/>
    <b v="1"/>
    <m/>
    <m/>
    <m/>
    <m/>
    <m/>
    <m/>
    <m/>
    <m/>
    <m/>
    <m/>
    <m/>
    <m/>
    <m/>
    <s v="بيع الأغذية الجاهزة"/>
    <s v="Parents Relatives"/>
    <m/>
    <m/>
    <m/>
    <m/>
    <b v="1"/>
    <b v="1"/>
    <m/>
    <m/>
    <m/>
    <m/>
    <m/>
    <m/>
    <m/>
    <m/>
    <s v="Quraan Hand crafts Awareness / educational activities / psychosocial support"/>
    <m/>
    <b v="1"/>
    <b v="1"/>
    <m/>
    <b v="1"/>
    <m/>
    <m/>
    <m/>
    <m/>
    <s v="I don't know"/>
    <m/>
    <m/>
    <m/>
    <m/>
    <m/>
    <m/>
    <b v="1"/>
    <x v="1"/>
    <x v="0"/>
    <x v="34"/>
    <m/>
    <m/>
    <b v="1"/>
    <b v="1"/>
    <m/>
    <m/>
    <m/>
    <m/>
    <m/>
    <m/>
    <x v="1"/>
    <m/>
    <m/>
    <x v="0"/>
    <m/>
    <m/>
    <x v="2"/>
    <m/>
    <s v="uuid:f917e9ea-9037-4b30-ac47-b6885f054215"/>
    <n v="73216061"/>
    <s v="f917e9ea-9037-4b30-ac47-b6885f054215"/>
    <d v="2021-01-23T11:28:53"/>
    <n v="308"/>
    <m/>
    <n v="-1"/>
    <m/>
    <m/>
    <s v="202101191358"/>
    <n v="12647"/>
    <s v="nsenumerator"/>
    <n v="569832"/>
  </r>
  <r>
    <s v="2021-01-23T10:20:04.358+02:00"/>
    <s v="2021-01-23T13:28:09.231+02:00"/>
    <s v="0"/>
    <s v="ثناء الخلف"/>
    <s v="MRFS"/>
    <m/>
    <d v="2021-01-23T00:00:00"/>
    <x v="8"/>
    <x v="2"/>
    <x v="0"/>
    <n v="38"/>
    <x v="0"/>
    <x v="0"/>
    <x v="0"/>
    <x v="0"/>
    <x v="7"/>
    <x v="0"/>
    <x v="0"/>
    <x v="0"/>
    <n v="0"/>
    <n v="1"/>
    <n v="1"/>
    <s v="2"/>
    <n v="0"/>
    <s v="2"/>
    <n v="0"/>
    <n v="2"/>
    <n v="4"/>
    <n v="0"/>
    <n v="0"/>
    <n v="2"/>
    <x v="2"/>
    <x v="2"/>
    <n v="-250"/>
    <s v="عمل الزوج وعمال الزوجة"/>
    <m/>
    <s v="No services"/>
    <m/>
    <m/>
    <m/>
    <m/>
    <m/>
    <m/>
    <b v="1"/>
    <m/>
    <m/>
    <x v="1"/>
    <m/>
    <x v="0"/>
    <s v="نعم مخيم بعيد المخيم"/>
    <s v="Most types of medicines are not available in the market Inaccessible due to cost Other, specify"/>
    <m/>
    <b v="1"/>
    <m/>
    <b v="1"/>
    <m/>
    <m/>
    <m/>
    <b v="1"/>
    <m/>
    <m/>
    <s v="عدم توفر الأدوية في نقط الطبية"/>
    <x v="2"/>
    <x v="1"/>
    <m/>
    <x v="1"/>
    <m/>
    <x v="0"/>
    <x v="0"/>
    <m/>
    <x v="0"/>
    <x v="0"/>
    <m/>
    <m/>
    <m/>
    <m/>
    <m/>
    <m/>
    <m/>
    <m/>
    <m/>
    <m/>
    <m/>
    <s v="Antibiotic Pediatric medicine"/>
    <m/>
    <b v="1"/>
    <m/>
    <b v="1"/>
    <m/>
    <m/>
    <m/>
    <m/>
    <x v="2"/>
    <s v="Transportation issues Financial issues"/>
    <m/>
    <b v="1"/>
    <m/>
    <b v="1"/>
    <m/>
    <m/>
    <m/>
    <m/>
    <s v="Hospital for normal delivery"/>
    <m/>
    <m/>
    <m/>
    <m/>
    <m/>
    <b v="1"/>
    <m/>
    <m/>
    <m/>
    <m/>
    <m/>
    <x v="1"/>
    <m/>
    <m/>
    <m/>
    <m/>
    <m/>
    <m/>
    <m/>
    <m/>
    <m/>
    <m/>
    <m/>
    <x v="4"/>
    <x v="2"/>
    <x v="3"/>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x v="0"/>
    <x v="0"/>
    <s v="Cereals or tubers (maize, porridge, rice, pasta, bread, rice, bulger, frikeh, kaak, pasta, indomy (noodles), manakish, thick grain-based porridge, potatoes, etc) Legumes and nuts e.g. hommos, fouls, beans, chick peas, lentils"/>
    <b v="1"/>
    <b v="1"/>
    <m/>
    <m/>
    <m/>
    <m/>
    <m/>
    <m/>
    <m/>
    <m/>
    <m/>
    <n v="2"/>
    <x v="2"/>
    <x v="2"/>
    <s v="حليب ثدي يكفي"/>
    <s v="High food prices/no money to buy Market is too far"/>
    <m/>
    <b v="1"/>
    <b v="1"/>
    <m/>
    <m/>
    <m/>
    <m/>
    <m/>
    <x v="0"/>
    <m/>
    <x v="0"/>
    <s v="High food prices/no money to buy Market is too far Market is not safe"/>
    <b v="1"/>
    <b v="1"/>
    <b v="1"/>
    <m/>
    <m/>
    <m/>
    <x v="4"/>
    <x v="0"/>
    <x v="1"/>
    <m/>
    <m/>
    <s v="1"/>
    <s v="1"/>
    <x v="0"/>
    <x v="2"/>
    <x v="0"/>
    <x v="1"/>
    <x v="1"/>
    <m/>
    <m/>
    <m/>
    <m/>
    <m/>
    <m/>
    <m/>
    <m/>
    <m/>
    <x v="1"/>
    <x v="0"/>
    <s v="Fear Sadness moodwings Econimic Anxiety Family conflict Hopelessness"/>
    <b v="1"/>
    <m/>
    <b v="1"/>
    <b v="1"/>
    <b v="1"/>
    <b v="1"/>
    <b v="1"/>
    <m/>
    <b v="1"/>
    <m/>
    <m/>
    <m/>
    <m/>
    <m/>
    <m/>
    <m/>
    <m/>
    <m/>
    <s v="Adult Women Children"/>
    <b v="1"/>
    <m/>
    <b v="1"/>
    <m/>
    <s v="الزوجه نتيجةتعدد الزوجات والاطفال عدم توفر مأوى مناسب"/>
    <s v="Speaking to a family member Prayer Withdrawal/Isolation"/>
    <b v="1"/>
    <m/>
    <m/>
    <b v="1"/>
    <m/>
    <m/>
    <m/>
    <m/>
    <b v="1"/>
    <m/>
    <m/>
    <s v="Availability Security Stigma"/>
    <b v="1"/>
    <b v="1"/>
    <m/>
    <b v="1"/>
    <m/>
    <m/>
    <m/>
    <m/>
    <m/>
    <x v="2"/>
    <m/>
    <s v="Health services Educational services Extracurricular activities/women &amp; girls centers"/>
    <b v="1"/>
    <b v="1"/>
    <m/>
    <b v="1"/>
    <m/>
    <m/>
    <m/>
    <m/>
    <x v="7"/>
    <s v="Health services Educational services Skills building services Extracurricular activities/women &amp; girls centers"/>
    <b v="1"/>
    <b v="1"/>
    <b v="1"/>
    <b v="1"/>
    <m/>
    <m/>
    <m/>
    <m/>
    <s v="due to cultural factors / Father or husband does not allow them"/>
    <x v="2"/>
    <s v="قلة الأمان"/>
    <s v="Hired by armed groups School dropout Child labour Neglect Physical abuse Begging"/>
    <m/>
    <b v="1"/>
    <m/>
    <b v="1"/>
    <b v="1"/>
    <b v="1"/>
    <m/>
    <b v="1"/>
    <b v="1"/>
    <m/>
    <m/>
    <m/>
    <m/>
    <m/>
    <m/>
    <m/>
    <m/>
    <m/>
    <s v="جمع النفايات"/>
    <s v="Parents"/>
    <m/>
    <m/>
    <m/>
    <m/>
    <b v="1"/>
    <m/>
    <m/>
    <m/>
    <m/>
    <m/>
    <m/>
    <m/>
    <m/>
    <m/>
    <s v="Hand crafts Other"/>
    <m/>
    <m/>
    <b v="1"/>
    <m/>
    <m/>
    <m/>
    <b v="1"/>
    <m/>
    <s v="وجود مراكز لتعلم الاطفال"/>
    <s v="I don't know"/>
    <m/>
    <m/>
    <m/>
    <m/>
    <m/>
    <m/>
    <b v="1"/>
    <x v="2"/>
    <x v="1"/>
    <x v="14"/>
    <m/>
    <m/>
    <m/>
    <m/>
    <m/>
    <b v="1"/>
    <m/>
    <m/>
    <m/>
    <m/>
    <x v="1"/>
    <m/>
    <m/>
    <x v="0"/>
    <m/>
    <m/>
    <x v="2"/>
    <m/>
    <s v="uuid:3fb8a993-ef45-41dd-b9ec-33db8627a412"/>
    <n v="73216062"/>
    <s v="3fb8a993-ef45-41dd-b9ec-33db8627a412"/>
    <d v="2021-01-23T11:28:54"/>
    <n v="309"/>
    <m/>
    <n v="-1"/>
    <m/>
    <m/>
    <s v="202101191358"/>
    <n v="11285"/>
    <s v="nsenumerator"/>
    <n v="569832"/>
  </r>
  <r>
    <s v="2021-01-23T10:47:28.008+02:00"/>
    <s v="2021-01-23T13:26:58.145+02:00"/>
    <s v="0"/>
    <s v="ثناء الخلف"/>
    <s v="MRFS"/>
    <m/>
    <d v="2021-01-23T00:00:00"/>
    <x v="8"/>
    <x v="2"/>
    <x v="0"/>
    <n v="33"/>
    <x v="0"/>
    <x v="0"/>
    <x v="0"/>
    <x v="0"/>
    <x v="10"/>
    <x v="0"/>
    <x v="2"/>
    <x v="0"/>
    <n v="0"/>
    <n v="1"/>
    <n v="2"/>
    <s v="3"/>
    <n v="4"/>
    <s v="7"/>
    <n v="0"/>
    <n v="7"/>
    <n v="10"/>
    <n v="1"/>
    <n v="0"/>
    <n v="1"/>
    <x v="0"/>
    <x v="3"/>
    <n v="-500"/>
    <s v="عمل الزوج وعمال الاطفال"/>
    <m/>
    <s v="No services"/>
    <m/>
    <m/>
    <m/>
    <m/>
    <m/>
    <m/>
    <b v="1"/>
    <m/>
    <m/>
    <x v="1"/>
    <m/>
    <x v="2"/>
    <s v="نقطة طبية ثابتة في المخيم"/>
    <s v="Most types of medicines are not available in the market Inaccessible due to cost Inaccessible due to transport or other logistical reason"/>
    <m/>
    <b v="1"/>
    <m/>
    <b v="1"/>
    <m/>
    <b v="1"/>
    <m/>
    <m/>
    <m/>
    <m/>
    <m/>
    <x v="0"/>
    <x v="0"/>
    <s v="تحدث عن مرض اللشمانيا"/>
    <x v="2"/>
    <m/>
    <x v="2"/>
    <x v="2"/>
    <s v="Far distance"/>
    <x v="0"/>
    <x v="0"/>
    <m/>
    <m/>
    <m/>
    <m/>
    <m/>
    <m/>
    <m/>
    <m/>
    <m/>
    <m/>
    <m/>
    <s v="Pediatric medicine Antibiotic"/>
    <m/>
    <b v="1"/>
    <m/>
    <b v="1"/>
    <m/>
    <m/>
    <m/>
    <m/>
    <x v="2"/>
    <s v="Financial issues Transportation issues No services available"/>
    <m/>
    <b v="1"/>
    <m/>
    <b v="1"/>
    <b v="1"/>
    <m/>
    <m/>
    <m/>
    <s v="At home with traditional midwife or non-professional"/>
    <m/>
    <m/>
    <b v="1"/>
    <m/>
    <m/>
    <m/>
    <m/>
    <m/>
    <m/>
    <m/>
    <s v="Access and transportaion challenges"/>
    <x v="1"/>
    <m/>
    <m/>
    <m/>
    <m/>
    <m/>
    <m/>
    <m/>
    <m/>
    <m/>
    <m/>
    <m/>
    <x v="5"/>
    <x v="0"/>
    <x v="0"/>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x v="0"/>
    <x v="0"/>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x v="0"/>
    <x v="0"/>
    <m/>
    <s v="High food prices/no money to buy Market is too far Market is not safe"/>
    <m/>
    <b v="1"/>
    <b v="1"/>
    <b v="1"/>
    <m/>
    <m/>
    <m/>
    <m/>
    <x v="0"/>
    <m/>
    <x v="0"/>
    <s v="High food prices/no money to buy Market is too far Food is not available"/>
    <b v="1"/>
    <b v="1"/>
    <m/>
    <b v="1"/>
    <m/>
    <m/>
    <x v="2"/>
    <x v="2"/>
    <x v="1"/>
    <m/>
    <m/>
    <s v="1"/>
    <s v="1"/>
    <x v="0"/>
    <x v="0"/>
    <x v="0"/>
    <x v="2"/>
    <x v="3"/>
    <m/>
    <m/>
    <m/>
    <m/>
    <m/>
    <m/>
    <m/>
    <m/>
    <m/>
    <x v="3"/>
    <x v="0"/>
    <s v="Fear Anger moodwings Econimic Anxiety Changes in Appetite Inability to carry out work or daily tasks"/>
    <b v="1"/>
    <b v="1"/>
    <m/>
    <b v="1"/>
    <b v="1"/>
    <b v="1"/>
    <m/>
    <b v="1"/>
    <m/>
    <m/>
    <m/>
    <b v="1"/>
    <m/>
    <m/>
    <m/>
    <m/>
    <m/>
    <m/>
    <s v="Adult Women Children"/>
    <b v="1"/>
    <m/>
    <b v="1"/>
    <m/>
    <s v="الاطفال يعانون من عمالة الأطفال الام لاتوجد أماكن مخصصة للمرأة للتخفيف الضغط النفسي"/>
    <s v="Speaking to a family member Withdrawal/Isolation"/>
    <b v="1"/>
    <m/>
    <m/>
    <m/>
    <m/>
    <m/>
    <m/>
    <m/>
    <b v="1"/>
    <m/>
    <m/>
    <s v="Accessibility Security Lack of awareness of the services"/>
    <m/>
    <b v="1"/>
    <b v="1"/>
    <m/>
    <b v="1"/>
    <m/>
    <m/>
    <m/>
    <m/>
    <x v="2"/>
    <m/>
    <s v="Health services Skills building services Extracurricular activities/women &amp; girls centers"/>
    <b v="1"/>
    <m/>
    <b v="1"/>
    <b v="1"/>
    <m/>
    <m/>
    <m/>
    <m/>
    <x v="7"/>
    <s v="Health services Educational services Skills building services Extracurricular activities/women &amp; girls centers"/>
    <b v="1"/>
    <b v="1"/>
    <b v="1"/>
    <b v="1"/>
    <m/>
    <m/>
    <m/>
    <m/>
    <m/>
    <x v="2"/>
    <s v="العادات والتقاليد"/>
    <s v="Early marriage Physical abuse Neglect Begging Child labour School dropout Desire to join armed groups Kidnapping"/>
    <b v="1"/>
    <m/>
    <b v="1"/>
    <b v="1"/>
    <b v="1"/>
    <b v="1"/>
    <b v="1"/>
    <b v="1"/>
    <b v="1"/>
    <m/>
    <m/>
    <m/>
    <m/>
    <m/>
    <m/>
    <m/>
    <m/>
    <m/>
    <s v="عمال صيانة"/>
    <s v="Neighbours"/>
    <m/>
    <m/>
    <b v="1"/>
    <m/>
    <m/>
    <m/>
    <m/>
    <m/>
    <m/>
    <m/>
    <m/>
    <m/>
    <m/>
    <m/>
    <s v="Awareness / educational activities / psychosocial support Entertainement activities Hand crafts Painting / re-creational activity"/>
    <m/>
    <m/>
    <b v="1"/>
    <b v="1"/>
    <b v="1"/>
    <b v="1"/>
    <m/>
    <m/>
    <m/>
    <s v="Child-headed households Orphans living in the community"/>
    <m/>
    <m/>
    <b v="1"/>
    <b v="1"/>
    <m/>
    <m/>
    <m/>
    <x v="2"/>
    <x v="3"/>
    <x v="14"/>
    <m/>
    <m/>
    <m/>
    <m/>
    <m/>
    <b v="1"/>
    <m/>
    <m/>
    <m/>
    <m/>
    <x v="2"/>
    <n v="5"/>
    <s v="العزلة"/>
    <x v="0"/>
    <m/>
    <m/>
    <x v="1"/>
    <s v="بسبب مساعده الاهل في الدخل"/>
    <s v="uuid:e5b48099-4444-401b-9e23-9823e10109ec"/>
    <n v="73216063"/>
    <s v="e5b48099-4444-401b-9e23-9823e10109ec"/>
    <d v="2021-01-23T11:28:55"/>
    <n v="310"/>
    <m/>
    <n v="-1"/>
    <m/>
    <m/>
    <s v="202101191358"/>
    <n v="9570"/>
    <s v="nsenumerator"/>
    <n v="569832"/>
  </r>
  <r>
    <s v="2021-01-23T10:25:10.732+03:00"/>
    <s v="2021-01-23T10:51:19.280+03:00"/>
    <m/>
    <s v="محمد الحسن "/>
    <s v="MRFS"/>
    <m/>
    <d v="2021-01-23T00:00:00"/>
    <x v="8"/>
    <x v="2"/>
    <x v="0"/>
    <n v="27"/>
    <x v="1"/>
    <x v="1"/>
    <x v="0"/>
    <x v="0"/>
    <x v="148"/>
    <x v="2"/>
    <x v="2"/>
    <x v="0"/>
    <n v="0"/>
    <n v="1"/>
    <n v="1"/>
    <s v="2"/>
    <n v="0"/>
    <s v="2"/>
    <n v="0"/>
    <n v="2"/>
    <n v="5"/>
    <n v="1"/>
    <n v="0"/>
    <n v="1"/>
    <x v="8"/>
    <x v="26"/>
    <n v="-1150"/>
    <s v="بقالية صغيرة"/>
    <m/>
    <s v="No services"/>
    <m/>
    <m/>
    <m/>
    <m/>
    <m/>
    <m/>
    <b v="1"/>
    <m/>
    <m/>
    <x v="1"/>
    <m/>
    <x v="2"/>
    <s v="نقطة طبية "/>
    <s v="Inaccessible due to cost Inaccessible due to transport or other logistical reason"/>
    <m/>
    <m/>
    <m/>
    <b v="1"/>
    <m/>
    <b v="1"/>
    <m/>
    <m/>
    <m/>
    <m/>
    <m/>
    <x v="2"/>
    <x v="1"/>
    <m/>
    <x v="1"/>
    <m/>
    <x v="0"/>
    <x v="0"/>
    <m/>
    <x v="0"/>
    <x v="0"/>
    <m/>
    <m/>
    <m/>
    <m/>
    <m/>
    <m/>
    <m/>
    <m/>
    <m/>
    <m/>
    <m/>
    <s v="Antibiotic Non communicable diseases (NCD) drugs (chronic, cardiac, diabetes, hyper-tension, asthma)"/>
    <b v="1"/>
    <m/>
    <m/>
    <b v="1"/>
    <m/>
    <m/>
    <m/>
    <m/>
    <x v="2"/>
    <s v="Financial issues Transportation issues"/>
    <m/>
    <b v="1"/>
    <m/>
    <b v="1"/>
    <m/>
    <m/>
    <m/>
    <m/>
    <s v="At home with skilled birth attendant"/>
    <m/>
    <b v="1"/>
    <m/>
    <m/>
    <m/>
    <m/>
    <m/>
    <m/>
    <m/>
    <m/>
    <s v="عدم الرغبة بلذهاب إلى المستشفى "/>
    <x v="1"/>
    <m/>
    <m/>
    <m/>
    <m/>
    <m/>
    <m/>
    <m/>
    <m/>
    <m/>
    <m/>
    <m/>
    <x v="5"/>
    <x v="0"/>
    <x v="0"/>
    <m/>
    <m/>
    <m/>
    <m/>
    <m/>
    <m/>
    <m/>
    <m/>
    <m/>
    <m/>
    <m/>
    <m/>
    <m/>
    <x v="1"/>
    <x v="1"/>
    <s v="Legumes and nuts e.g. hommos, fouls, beans, chick peas, lentils"/>
    <m/>
    <b v="1"/>
    <m/>
    <m/>
    <m/>
    <m/>
    <m/>
    <m/>
    <m/>
    <m/>
    <m/>
    <n v="1"/>
    <x v="2"/>
    <x v="0"/>
    <m/>
    <s v="High food prices/no money to buy"/>
    <m/>
    <b v="1"/>
    <m/>
    <m/>
    <m/>
    <m/>
    <m/>
    <m/>
    <x v="0"/>
    <m/>
    <x v="0"/>
    <s v="High food prices/no money to buy Market is too far"/>
    <b v="1"/>
    <b v="1"/>
    <m/>
    <m/>
    <m/>
    <m/>
    <x v="2"/>
    <x v="2"/>
    <x v="1"/>
    <m/>
    <m/>
    <s v="1"/>
    <s v="0"/>
    <x v="2"/>
    <x v="1"/>
    <x v="1"/>
    <x v="3"/>
    <x v="3"/>
    <m/>
    <m/>
    <m/>
    <m/>
    <m/>
    <m/>
    <m/>
    <m/>
    <m/>
    <x v="3"/>
    <x v="0"/>
    <s v="Fear Anger Sadness Econimic Anxiety Family conflict Hopelessness Inability to carry out work or daily tasks"/>
    <b v="1"/>
    <b v="1"/>
    <b v="1"/>
    <m/>
    <b v="1"/>
    <b v="1"/>
    <b v="1"/>
    <m/>
    <b v="1"/>
    <m/>
    <m/>
    <b v="1"/>
    <m/>
    <m/>
    <m/>
    <m/>
    <m/>
    <m/>
    <s v="Adult Men Elderly"/>
    <m/>
    <b v="1"/>
    <m/>
    <b v="1"/>
    <s v="بسبب الحرب والأوضاع الصعبة والمعاناة الدائمة "/>
    <s v="Prayer Speaking to a friend"/>
    <m/>
    <b v="1"/>
    <m/>
    <b v="1"/>
    <m/>
    <m/>
    <m/>
    <m/>
    <m/>
    <m/>
    <m/>
    <s v="Lack of awareness of the services Stigma"/>
    <b v="1"/>
    <m/>
    <m/>
    <m/>
    <b v="1"/>
    <m/>
    <m/>
    <m/>
    <m/>
    <x v="1"/>
    <m/>
    <s v="Health services Educational services Skills building services"/>
    <b v="1"/>
    <b v="1"/>
    <b v="1"/>
    <m/>
    <m/>
    <m/>
    <m/>
    <m/>
    <x v="7"/>
    <s v="Health services Educational services Skills building services Extracurricular activities/women &amp; girls centers"/>
    <b v="1"/>
    <b v="1"/>
    <b v="1"/>
    <b v="1"/>
    <m/>
    <m/>
    <m/>
    <m/>
    <s v="due to lack of security"/>
    <x v="2"/>
    <s v="قلة الامان "/>
    <s v="School dropout Begging Physical abuse Neglect Physical or psychological disabilities due to the war Psychological stress"/>
    <m/>
    <m/>
    <m/>
    <b v="1"/>
    <m/>
    <b v="1"/>
    <m/>
    <b v="1"/>
    <b v="1"/>
    <m/>
    <m/>
    <m/>
    <b v="1"/>
    <b v="1"/>
    <m/>
    <m/>
    <m/>
    <m/>
    <m/>
    <s v="Siblings Religious leaders Community/social workers"/>
    <b v="1"/>
    <b v="1"/>
    <m/>
    <m/>
    <m/>
    <m/>
    <m/>
    <b v="1"/>
    <m/>
    <m/>
    <m/>
    <m/>
    <m/>
    <m/>
    <s v="Painting / re-creational activity Awareness / educational activities / psychosocial support Entertainement activities Quraan"/>
    <m/>
    <b v="1"/>
    <m/>
    <b v="1"/>
    <b v="1"/>
    <b v="1"/>
    <m/>
    <m/>
    <m/>
    <s v="Child-headed households Children living on the street Children separated from their parents"/>
    <b v="1"/>
    <b v="1"/>
    <m/>
    <b v="1"/>
    <m/>
    <m/>
    <m/>
    <x v="1"/>
    <x v="0"/>
    <x v="6"/>
    <b v="1"/>
    <b v="1"/>
    <b v="1"/>
    <m/>
    <m/>
    <m/>
    <m/>
    <m/>
    <m/>
    <m/>
    <x v="1"/>
    <m/>
    <m/>
    <x v="0"/>
    <m/>
    <m/>
    <x v="2"/>
    <m/>
    <s v="uuid:3f397adb-8843-4796-9fd2-d84dc7729786"/>
    <n v="73216124"/>
    <s v="3f397adb-8843-4796-9fd2-d84dc7729786"/>
    <d v="2021-01-23T11:31:30"/>
    <n v="311"/>
    <m/>
    <n v="-1"/>
    <m/>
    <m/>
    <s v="202101191358"/>
    <n v="1569"/>
    <s v="nsenumerator"/>
    <n v="569832"/>
  </r>
  <r>
    <s v="2021-01-23T10:59:18.294+03:00"/>
    <s v="2021-01-23T11:27:27.306+03:00"/>
    <m/>
    <s v="محمد الحسن "/>
    <s v="MRFS"/>
    <m/>
    <d v="2021-01-23T00:00:00"/>
    <x v="8"/>
    <x v="2"/>
    <x v="0"/>
    <n v="30"/>
    <x v="1"/>
    <x v="1"/>
    <x v="0"/>
    <x v="0"/>
    <x v="44"/>
    <x v="0"/>
    <x v="0"/>
    <x v="0"/>
    <n v="0"/>
    <n v="1"/>
    <n v="2"/>
    <s v="3"/>
    <n v="0"/>
    <s v="3"/>
    <n v="0"/>
    <n v="3"/>
    <n v="5"/>
    <n v="0"/>
    <n v="0"/>
    <n v="1"/>
    <x v="8"/>
    <x v="3"/>
    <n v="-1000"/>
    <s v="بسطة ادوات منزلية "/>
    <m/>
    <s v="No services"/>
    <m/>
    <m/>
    <m/>
    <m/>
    <m/>
    <m/>
    <b v="1"/>
    <m/>
    <m/>
    <x v="1"/>
    <m/>
    <x v="2"/>
    <s v="نقطة طبية "/>
    <s v="Inaccessible due to cost Inaccessible due to transport or other logistical reason"/>
    <m/>
    <m/>
    <m/>
    <b v="1"/>
    <m/>
    <b v="1"/>
    <m/>
    <m/>
    <m/>
    <m/>
    <m/>
    <x v="0"/>
    <x v="3"/>
    <m/>
    <x v="0"/>
    <m/>
    <x v="0"/>
    <x v="0"/>
    <m/>
    <x v="0"/>
    <x v="0"/>
    <m/>
    <m/>
    <m/>
    <m/>
    <m/>
    <m/>
    <m/>
    <m/>
    <m/>
    <m/>
    <m/>
    <s v="Antibiotic Non communicable diseases (NCD) drugs (chronic, cardiac, diabetes, hyper-tension, asthma) Pediatric medicine"/>
    <b v="1"/>
    <b v="1"/>
    <m/>
    <b v="1"/>
    <m/>
    <m/>
    <m/>
    <m/>
    <x v="2"/>
    <s v="Transportation issues Financial issues Cultural factors"/>
    <m/>
    <b v="1"/>
    <b v="1"/>
    <b v="1"/>
    <m/>
    <m/>
    <m/>
    <m/>
    <s v="At home with skilled birth attendant"/>
    <m/>
    <b v="1"/>
    <m/>
    <m/>
    <m/>
    <m/>
    <m/>
    <m/>
    <m/>
    <m/>
    <s v="عدم الرغبة بلذهاب إلى المستشفى "/>
    <x v="1"/>
    <m/>
    <m/>
    <m/>
    <m/>
    <m/>
    <m/>
    <m/>
    <m/>
    <m/>
    <m/>
    <m/>
    <x v="4"/>
    <x v="1"/>
    <x v="0"/>
    <m/>
    <s v="Legumes and nuts e.g. hommos, fouls, beans, chick peas, lentils"/>
    <m/>
    <b v="1"/>
    <m/>
    <m/>
    <m/>
    <m/>
    <m/>
    <m/>
    <m/>
    <m/>
    <m/>
    <x v="6"/>
    <x v="0"/>
    <s v="Legumes and nuts e.g. hommos, fouls, beans, chick peas, lentils"/>
    <m/>
    <b v="1"/>
    <m/>
    <m/>
    <m/>
    <m/>
    <m/>
    <m/>
    <m/>
    <m/>
    <m/>
    <n v="1"/>
    <x v="2"/>
    <x v="0"/>
    <m/>
    <s v="Market is too far High food prices/no money to buy"/>
    <m/>
    <b v="1"/>
    <b v="1"/>
    <m/>
    <m/>
    <m/>
    <m/>
    <m/>
    <x v="0"/>
    <m/>
    <x v="0"/>
    <s v="High food prices/no money to buy Market is too far"/>
    <b v="1"/>
    <b v="1"/>
    <m/>
    <m/>
    <m/>
    <m/>
    <x v="2"/>
    <x v="2"/>
    <x v="1"/>
    <m/>
    <m/>
    <s v="1"/>
    <s v="1"/>
    <x v="0"/>
    <x v="2"/>
    <x v="0"/>
    <x v="1"/>
    <x v="1"/>
    <m/>
    <m/>
    <m/>
    <m/>
    <m/>
    <m/>
    <m/>
    <m/>
    <m/>
    <x v="1"/>
    <x v="0"/>
    <s v="Fear Anger Sadness Anxiety Econimic Family conflict Inability to carry out work or daily tasks Hopelessness"/>
    <b v="1"/>
    <b v="1"/>
    <b v="1"/>
    <m/>
    <b v="1"/>
    <b v="1"/>
    <b v="1"/>
    <m/>
    <b v="1"/>
    <m/>
    <m/>
    <b v="1"/>
    <m/>
    <m/>
    <m/>
    <m/>
    <m/>
    <m/>
    <s v="Adult Men"/>
    <m/>
    <b v="1"/>
    <m/>
    <m/>
    <s v="بسبب قلة العمل والمعاناة الدائمة "/>
    <s v="Prayer Speaking to a friend"/>
    <m/>
    <b v="1"/>
    <m/>
    <b v="1"/>
    <m/>
    <m/>
    <m/>
    <m/>
    <m/>
    <m/>
    <m/>
    <s v="Lack of awareness of the services Stigma"/>
    <b v="1"/>
    <m/>
    <m/>
    <m/>
    <b v="1"/>
    <m/>
    <m/>
    <m/>
    <m/>
    <x v="1"/>
    <m/>
    <s v="Health services Educational services Skills building services"/>
    <b v="1"/>
    <b v="1"/>
    <b v="1"/>
    <m/>
    <m/>
    <m/>
    <m/>
    <m/>
    <x v="6"/>
    <s v="Health services Educational services Skills building services Extracurricular activities/women &amp; girls centers"/>
    <b v="1"/>
    <b v="1"/>
    <b v="1"/>
    <b v="1"/>
    <m/>
    <m/>
    <m/>
    <m/>
    <s v="due to lack of security"/>
    <x v="2"/>
    <s v="قلة الامان والعوامل الثقافية "/>
    <s v="School dropout Begging Early marriage Physical abuse Neglect Sexual abuse"/>
    <m/>
    <m/>
    <m/>
    <b v="1"/>
    <m/>
    <b v="1"/>
    <b v="1"/>
    <b v="1"/>
    <b v="1"/>
    <b v="1"/>
    <m/>
    <m/>
    <m/>
    <m/>
    <m/>
    <m/>
    <m/>
    <m/>
    <m/>
    <s v="Religious leaders Siblings Community/social workers Women and Child support centers"/>
    <b v="1"/>
    <b v="1"/>
    <m/>
    <m/>
    <m/>
    <m/>
    <m/>
    <b v="1"/>
    <m/>
    <b v="1"/>
    <m/>
    <m/>
    <m/>
    <m/>
    <s v="Awareness / educational activities / psychosocial support Entertainement activities Sport activity Quraan"/>
    <b v="1"/>
    <b v="1"/>
    <m/>
    <m/>
    <b v="1"/>
    <b v="1"/>
    <m/>
    <m/>
    <m/>
    <s v="Children separated from their parents Children living on the street"/>
    <b v="1"/>
    <b v="1"/>
    <m/>
    <m/>
    <m/>
    <m/>
    <m/>
    <x v="1"/>
    <x v="0"/>
    <x v="5"/>
    <m/>
    <m/>
    <b v="1"/>
    <m/>
    <m/>
    <m/>
    <m/>
    <m/>
    <m/>
    <m/>
    <x v="1"/>
    <m/>
    <m/>
    <x v="0"/>
    <m/>
    <m/>
    <x v="2"/>
    <m/>
    <s v="uuid:6e8fbfd8-6850-4787-a0f1-55d484139d8d"/>
    <n v="73216125"/>
    <s v="6e8fbfd8-6850-4787-a0f1-55d484139d8d"/>
    <d v="2021-01-23T11:31:32"/>
    <n v="312"/>
    <m/>
    <n v="-1"/>
    <m/>
    <m/>
    <s v="202101191358"/>
    <n v="1689"/>
    <s v="nsenumerator"/>
    <n v="569832"/>
  </r>
  <r>
    <s v="2021-01-23T12:02:12.017+03:00"/>
    <s v="2021-01-23T12:18:35.553+03:00"/>
    <m/>
    <s v="محمد الحسن "/>
    <s v="MRFS"/>
    <m/>
    <d v="2021-01-23T00:00:00"/>
    <x v="8"/>
    <x v="2"/>
    <x v="0"/>
    <n v="27"/>
    <x v="1"/>
    <x v="1"/>
    <x v="0"/>
    <x v="1"/>
    <x v="1"/>
    <x v="2"/>
    <x v="0"/>
    <x v="1"/>
    <m/>
    <m/>
    <m/>
    <m/>
    <m/>
    <m/>
    <m/>
    <m/>
    <n v="2"/>
    <n v="0"/>
    <m/>
    <n v="1"/>
    <x v="13"/>
    <x v="7"/>
    <n v="-1200"/>
    <s v="عامل ورشة"/>
    <m/>
    <s v="Primary health care facility Hospital Specialist services Emergency services-ambulance"/>
    <b v="1"/>
    <b v="1"/>
    <b v="1"/>
    <b v="1"/>
    <m/>
    <m/>
    <m/>
    <m/>
    <n v="15"/>
    <x v="0"/>
    <m/>
    <x v="0"/>
    <s v="Do not know"/>
    <s v="Inaccessible due to cost Some types of medicines are not available in the market"/>
    <b v="1"/>
    <m/>
    <m/>
    <b v="1"/>
    <m/>
    <m/>
    <m/>
    <m/>
    <m/>
    <m/>
    <m/>
    <x v="0"/>
    <x v="3"/>
    <m/>
    <x v="0"/>
    <m/>
    <x v="0"/>
    <x v="0"/>
    <m/>
    <x v="0"/>
    <x v="0"/>
    <m/>
    <m/>
    <m/>
    <m/>
    <m/>
    <m/>
    <m/>
    <m/>
    <m/>
    <m/>
    <m/>
    <s v="Non communicable diseases (NCD) drugs (chronic, cardiac, diabetes, hyper-tension, asthma) Pediatric medicine Antibiotic"/>
    <b v="1"/>
    <b v="1"/>
    <m/>
    <b v="1"/>
    <m/>
    <m/>
    <m/>
    <m/>
    <x v="0"/>
    <m/>
    <m/>
    <m/>
    <m/>
    <m/>
    <m/>
    <m/>
    <m/>
    <m/>
    <s v="Public primary health care facility"/>
    <m/>
    <m/>
    <m/>
    <b v="1"/>
    <m/>
    <m/>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Anger Sadness Econimic Anxiety Family conflict Hopelessness"/>
    <b v="1"/>
    <b v="1"/>
    <b v="1"/>
    <m/>
    <b v="1"/>
    <b v="1"/>
    <b v="1"/>
    <m/>
    <b v="1"/>
    <m/>
    <m/>
    <m/>
    <m/>
    <m/>
    <m/>
    <m/>
    <m/>
    <m/>
    <s v="Adult Men"/>
    <m/>
    <b v="1"/>
    <m/>
    <m/>
    <s v="ضيف الاحوال المعيشية "/>
    <s v="Speaking to a friend Prayer"/>
    <m/>
    <b v="1"/>
    <m/>
    <b v="1"/>
    <m/>
    <m/>
    <m/>
    <m/>
    <m/>
    <m/>
    <m/>
    <s v="Stigma Lack of awareness of the services"/>
    <b v="1"/>
    <m/>
    <m/>
    <m/>
    <b v="1"/>
    <m/>
    <m/>
    <m/>
    <m/>
    <x v="1"/>
    <m/>
    <s v="All services are accessible"/>
    <m/>
    <m/>
    <m/>
    <m/>
    <m/>
    <b v="1"/>
    <m/>
    <m/>
    <x v="0"/>
    <s v="All services are accessible"/>
    <m/>
    <m/>
    <m/>
    <m/>
    <m/>
    <b v="1"/>
    <m/>
    <m/>
    <m/>
    <x v="1"/>
    <m/>
    <s v="Neglect Physical abuse Physical or psychological disabilities due to the war Psychological stress"/>
    <m/>
    <m/>
    <m/>
    <m/>
    <m/>
    <m/>
    <m/>
    <b v="1"/>
    <b v="1"/>
    <m/>
    <m/>
    <m/>
    <b v="1"/>
    <b v="1"/>
    <m/>
    <m/>
    <m/>
    <m/>
    <m/>
    <s v="Religious leaders Siblings School teachers Community/social workers Relatives Women and Child support centers"/>
    <b v="1"/>
    <b v="1"/>
    <m/>
    <b v="1"/>
    <m/>
    <b v="1"/>
    <m/>
    <b v="1"/>
    <m/>
    <b v="1"/>
    <m/>
    <m/>
    <m/>
    <m/>
    <s v="Quraan Awareness / educational activities / psychosocial support Painting / re-creational activity Hand crafts"/>
    <m/>
    <b v="1"/>
    <b v="1"/>
    <b v="1"/>
    <b v="1"/>
    <m/>
    <m/>
    <m/>
    <m/>
    <s v="Children separated from their parents Children living on the street Child-headed households"/>
    <b v="1"/>
    <b v="1"/>
    <m/>
    <b v="1"/>
    <m/>
    <m/>
    <m/>
    <x v="0"/>
    <x v="0"/>
    <x v="0"/>
    <m/>
    <m/>
    <m/>
    <m/>
    <m/>
    <m/>
    <m/>
    <m/>
    <m/>
    <m/>
    <x v="0"/>
    <m/>
    <m/>
    <x v="0"/>
    <m/>
    <m/>
    <x v="0"/>
    <m/>
    <s v="uuid:56874ce2-8ffe-4a7e-94e2-0612026786bd"/>
    <n v="73216126"/>
    <s v="56874ce2-8ffe-4a7e-94e2-0612026786bd"/>
    <d v="2021-01-23T11:31:33"/>
    <n v="313"/>
    <m/>
    <n v="-1"/>
    <m/>
    <m/>
    <s v="202101191358"/>
    <n v="983"/>
    <s v="nsenumerator"/>
    <n v="569832"/>
  </r>
  <r>
    <s v="2021-01-23T09:34:44.703+02:00"/>
    <s v="2021-01-23T09:43:58.712+02:00"/>
    <m/>
    <s v="ريما طكو"/>
    <s v="MRFS"/>
    <m/>
    <d v="2021-01-23T00:00:00"/>
    <x v="7"/>
    <x v="2"/>
    <x v="0"/>
    <n v="40"/>
    <x v="0"/>
    <x v="0"/>
    <x v="0"/>
    <x v="0"/>
    <x v="149"/>
    <x v="2"/>
    <x v="0"/>
    <x v="1"/>
    <m/>
    <m/>
    <m/>
    <m/>
    <m/>
    <m/>
    <m/>
    <m/>
    <n v="2"/>
    <n v="0"/>
    <m/>
    <n v="1"/>
    <x v="1"/>
    <x v="5"/>
    <n v="-100"/>
    <s v="عامل"/>
    <m/>
    <s v="Primary health care facility"/>
    <m/>
    <b v="1"/>
    <m/>
    <m/>
    <m/>
    <m/>
    <m/>
    <m/>
    <n v="10"/>
    <x v="0"/>
    <m/>
    <x v="0"/>
    <s v="Do not know"/>
    <s v="Some types of medicines are not available in the market"/>
    <b v="1"/>
    <m/>
    <m/>
    <m/>
    <m/>
    <m/>
    <m/>
    <m/>
    <m/>
    <m/>
    <m/>
    <x v="2"/>
    <x v="1"/>
    <m/>
    <x v="1"/>
    <m/>
    <x v="0"/>
    <x v="0"/>
    <m/>
    <x v="0"/>
    <x v="0"/>
    <m/>
    <m/>
    <m/>
    <m/>
    <m/>
    <m/>
    <m/>
    <m/>
    <m/>
    <m/>
    <m/>
    <s v="Antibiotic"/>
    <m/>
    <m/>
    <m/>
    <b v="1"/>
    <m/>
    <m/>
    <m/>
    <m/>
    <x v="0"/>
    <m/>
    <m/>
    <m/>
    <m/>
    <m/>
    <m/>
    <m/>
    <m/>
    <m/>
    <s v="Hospital for normal delivery"/>
    <m/>
    <m/>
    <m/>
    <m/>
    <m/>
    <b v="1"/>
    <m/>
    <m/>
    <m/>
    <m/>
    <m/>
    <x v="1"/>
    <m/>
    <m/>
    <m/>
    <m/>
    <m/>
    <m/>
    <m/>
    <m/>
    <m/>
    <m/>
    <m/>
    <x v="2"/>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s v="Anger Conflict within community Sadness"/>
    <m/>
    <b v="1"/>
    <b v="1"/>
    <m/>
    <m/>
    <m/>
    <m/>
    <m/>
    <m/>
    <m/>
    <b v="1"/>
    <m/>
    <m/>
    <m/>
    <m/>
    <m/>
    <m/>
    <m/>
    <s v="Adult Men"/>
    <m/>
    <b v="1"/>
    <m/>
    <m/>
    <s v="لانهم يحملون هم المعيشة "/>
    <s v="Prayer"/>
    <m/>
    <m/>
    <m/>
    <b v="1"/>
    <m/>
    <m/>
    <m/>
    <m/>
    <m/>
    <m/>
    <m/>
    <s v="Do not know"/>
    <m/>
    <m/>
    <m/>
    <m/>
    <m/>
    <m/>
    <b v="1"/>
    <m/>
    <m/>
    <x v="2"/>
    <m/>
    <s v="Educational services"/>
    <m/>
    <b v="1"/>
    <m/>
    <m/>
    <m/>
    <m/>
    <m/>
    <m/>
    <x v="7"/>
    <s v="Educational services Skills building services"/>
    <m/>
    <b v="1"/>
    <b v="1"/>
    <m/>
    <m/>
    <m/>
    <m/>
    <m/>
    <s v="due to transportation issues / far distance of facilities"/>
    <x v="2"/>
    <s v="التقاليد لاتسمح"/>
    <s v="Kidnapping Neglect"/>
    <b v="1"/>
    <m/>
    <m/>
    <m/>
    <m/>
    <m/>
    <m/>
    <m/>
    <b v="1"/>
    <m/>
    <m/>
    <m/>
    <m/>
    <m/>
    <m/>
    <m/>
    <m/>
    <m/>
    <m/>
    <s v="Do not know"/>
    <m/>
    <m/>
    <m/>
    <m/>
    <m/>
    <m/>
    <m/>
    <m/>
    <m/>
    <m/>
    <m/>
    <m/>
    <b v="1"/>
    <m/>
    <s v="Sport activity Awareness / educational activities / psychosocial support Entertainement activities"/>
    <b v="1"/>
    <m/>
    <m/>
    <m/>
    <b v="1"/>
    <b v="1"/>
    <m/>
    <m/>
    <m/>
    <s v="I don't know"/>
    <m/>
    <m/>
    <m/>
    <m/>
    <m/>
    <m/>
    <b v="1"/>
    <x v="0"/>
    <x v="0"/>
    <x v="0"/>
    <m/>
    <m/>
    <m/>
    <m/>
    <m/>
    <m/>
    <m/>
    <m/>
    <m/>
    <m/>
    <x v="0"/>
    <m/>
    <m/>
    <x v="0"/>
    <m/>
    <m/>
    <x v="0"/>
    <m/>
    <s v="uuid:66e3ef86-ec3b-4893-b59e-0dd00dfe52ea"/>
    <n v="73216534"/>
    <s v="66e3ef86-ec3b-4893-b59e-0dd00dfe52ea"/>
    <d v="2021-01-23T11:55:27"/>
    <n v="314"/>
    <m/>
    <n v="-1"/>
    <m/>
    <m/>
    <s v="202101191358"/>
    <n v="554"/>
    <s v="nsenumerator"/>
    <n v="569832"/>
  </r>
  <r>
    <s v="2021-01-23T09:44:46.084+02:00"/>
    <s v="2021-01-23T10:35:34.456+02:00"/>
    <m/>
    <s v="ريما طكو"/>
    <s v="MRFS"/>
    <m/>
    <d v="2021-01-23T00:00:00"/>
    <x v="7"/>
    <x v="2"/>
    <x v="0"/>
    <n v="65"/>
    <x v="3"/>
    <x v="0"/>
    <x v="2"/>
    <x v="0"/>
    <x v="150"/>
    <x v="2"/>
    <x v="2"/>
    <x v="0"/>
    <n v="0"/>
    <n v="0"/>
    <n v="0"/>
    <s v="0"/>
    <n v="0"/>
    <s v="0"/>
    <n v="1"/>
    <n v="1"/>
    <n v="2"/>
    <n v="1"/>
    <n v="0"/>
    <n v="0"/>
    <x v="35"/>
    <x v="22"/>
    <n v="-250"/>
    <m/>
    <s v="NGO support (including food buskets)"/>
    <s v="Primary health care facility"/>
    <m/>
    <b v="1"/>
    <m/>
    <m/>
    <m/>
    <m/>
    <m/>
    <m/>
    <n v="5"/>
    <x v="0"/>
    <m/>
    <x v="0"/>
    <s v="مستشفى"/>
    <s v="Inaccessible due to cost"/>
    <m/>
    <m/>
    <m/>
    <b v="1"/>
    <m/>
    <m/>
    <m/>
    <m/>
    <m/>
    <m/>
    <m/>
    <x v="2"/>
    <x v="1"/>
    <m/>
    <x v="1"/>
    <m/>
    <x v="2"/>
    <x v="1"/>
    <m/>
    <x v="1"/>
    <x v="2"/>
    <m/>
    <m/>
    <m/>
    <m/>
    <m/>
    <m/>
    <m/>
    <m/>
    <m/>
    <m/>
    <m/>
    <s v="Antibiotic Non communicable diseases (NCD) drugs (chronic, cardiac, diabetes, hyper-tension, asthma)"/>
    <b v="1"/>
    <m/>
    <m/>
    <b v="1"/>
    <m/>
    <m/>
    <m/>
    <m/>
    <x v="0"/>
    <m/>
    <m/>
    <m/>
    <m/>
    <m/>
    <m/>
    <m/>
    <m/>
    <m/>
    <s v="Hospital for normal delivery Hospital for surgery/ C-section"/>
    <m/>
    <m/>
    <m/>
    <m/>
    <m/>
    <b v="1"/>
    <b v="1"/>
    <m/>
    <m/>
    <m/>
    <m/>
    <x v="1"/>
    <m/>
    <m/>
    <m/>
    <m/>
    <m/>
    <m/>
    <m/>
    <m/>
    <m/>
    <m/>
    <m/>
    <x v="2"/>
    <x v="0"/>
    <x v="0"/>
    <m/>
    <m/>
    <m/>
    <m/>
    <m/>
    <m/>
    <m/>
    <m/>
    <m/>
    <m/>
    <m/>
    <m/>
    <m/>
    <x v="1"/>
    <x v="1"/>
    <m/>
    <m/>
    <m/>
    <m/>
    <m/>
    <m/>
    <m/>
    <m/>
    <m/>
    <m/>
    <m/>
    <m/>
    <m/>
    <x v="1"/>
    <x v="3"/>
    <m/>
    <s v="High food prices/no money to buy"/>
    <m/>
    <b v="1"/>
    <m/>
    <m/>
    <m/>
    <m/>
    <m/>
    <m/>
    <x v="0"/>
    <m/>
    <x v="2"/>
    <m/>
    <m/>
    <m/>
    <m/>
    <m/>
    <m/>
    <m/>
    <x v="1"/>
    <x v="1"/>
    <x v="1"/>
    <m/>
    <m/>
    <s v="0"/>
    <s v="0"/>
    <x v="0"/>
    <x v="2"/>
    <x v="0"/>
    <x v="1"/>
    <x v="1"/>
    <m/>
    <m/>
    <m/>
    <m/>
    <m/>
    <m/>
    <m/>
    <m/>
    <m/>
    <x v="1"/>
    <x v="0"/>
    <s v="Sadness Fear Hopelessness moodwings"/>
    <b v="1"/>
    <m/>
    <b v="1"/>
    <b v="1"/>
    <m/>
    <m/>
    <m/>
    <m/>
    <b v="1"/>
    <m/>
    <m/>
    <m/>
    <m/>
    <m/>
    <m/>
    <m/>
    <m/>
    <m/>
    <s v="Elderly"/>
    <m/>
    <m/>
    <m/>
    <b v="1"/>
    <s v="لان مقهورة على بلادنا الي راحت والنزوح صعب "/>
    <s v="Withdrawal/Isolation"/>
    <m/>
    <m/>
    <m/>
    <m/>
    <m/>
    <m/>
    <m/>
    <m/>
    <b v="1"/>
    <m/>
    <m/>
    <s v="Do not know"/>
    <m/>
    <m/>
    <m/>
    <m/>
    <m/>
    <m/>
    <b v="1"/>
    <m/>
    <m/>
    <x v="3"/>
    <s v="لا احتاج إليها "/>
    <s v="Extracurricular activities/women &amp; girls centers Skills building services Educational services"/>
    <m/>
    <b v="1"/>
    <b v="1"/>
    <b v="1"/>
    <m/>
    <m/>
    <m/>
    <m/>
    <x v="0"/>
    <s v="Skills building services Educational services Extracurricular activities/women &amp; girls centers"/>
    <m/>
    <b v="1"/>
    <b v="1"/>
    <b v="1"/>
    <m/>
    <m/>
    <m/>
    <m/>
    <m/>
    <x v="1"/>
    <m/>
    <s v="Kidnapping Psychological stress Being orphaned or losing care"/>
    <b v="1"/>
    <m/>
    <m/>
    <m/>
    <m/>
    <m/>
    <m/>
    <m/>
    <m/>
    <m/>
    <b v="1"/>
    <m/>
    <m/>
    <b v="1"/>
    <m/>
    <m/>
    <m/>
    <m/>
    <m/>
    <s v="Do not know"/>
    <m/>
    <m/>
    <m/>
    <m/>
    <m/>
    <m/>
    <m/>
    <m/>
    <m/>
    <m/>
    <m/>
    <m/>
    <b v="1"/>
    <m/>
    <s v="Do not know"/>
    <m/>
    <m/>
    <m/>
    <m/>
    <m/>
    <m/>
    <m/>
    <b v="1"/>
    <m/>
    <s v="Orphans living in the community"/>
    <m/>
    <m/>
    <b v="1"/>
    <m/>
    <m/>
    <m/>
    <m/>
    <x v="1"/>
    <x v="0"/>
    <x v="14"/>
    <m/>
    <m/>
    <m/>
    <m/>
    <m/>
    <b v="1"/>
    <m/>
    <m/>
    <m/>
    <m/>
    <x v="0"/>
    <m/>
    <m/>
    <x v="1"/>
    <n v="4"/>
    <s v="تكون بالمدرسة"/>
    <x v="2"/>
    <m/>
    <s v="uuid:8fe3643c-74ec-46e0-8539-83bd2f429b39"/>
    <n v="73216536"/>
    <s v="8fe3643c-74ec-46e0-8539-83bd2f429b39"/>
    <d v="2021-01-23T11:55:28"/>
    <n v="315"/>
    <m/>
    <n v="-1"/>
    <m/>
    <m/>
    <s v="202101191358"/>
    <n v="3048"/>
    <s v="nsenumerator"/>
    <n v="569832"/>
  </r>
  <r>
    <s v="2021-01-23T10:42:27.280+02:00"/>
    <s v="2021-01-23T11:55:35.849+02:00"/>
    <m/>
    <s v="ريما طكو"/>
    <s v="MRFS"/>
    <m/>
    <d v="2021-01-23T00:00:00"/>
    <x v="7"/>
    <x v="2"/>
    <x v="0"/>
    <n v="35"/>
    <x v="0"/>
    <x v="0"/>
    <x v="0"/>
    <x v="0"/>
    <x v="151"/>
    <x v="2"/>
    <x v="0"/>
    <x v="0"/>
    <n v="0"/>
    <n v="0"/>
    <n v="1"/>
    <s v="1"/>
    <n v="1"/>
    <s v="2"/>
    <n v="2"/>
    <n v="4"/>
    <n v="7"/>
    <n v="0"/>
    <n v="0"/>
    <n v="1"/>
    <x v="7"/>
    <x v="26"/>
    <n v="-250"/>
    <s v="عامل نجار باطون"/>
    <m/>
    <s v="Primary health care facility"/>
    <m/>
    <b v="1"/>
    <m/>
    <m/>
    <m/>
    <m/>
    <m/>
    <m/>
    <n v="5"/>
    <x v="0"/>
    <m/>
    <x v="0"/>
    <s v="مشفى "/>
    <s v="Some types of medicines are not available in the market Inaccessible due to cost"/>
    <b v="1"/>
    <m/>
    <m/>
    <b v="1"/>
    <m/>
    <m/>
    <m/>
    <m/>
    <m/>
    <m/>
    <m/>
    <x v="2"/>
    <x v="1"/>
    <m/>
    <x v="1"/>
    <m/>
    <x v="2"/>
    <x v="1"/>
    <m/>
    <x v="1"/>
    <x v="2"/>
    <m/>
    <m/>
    <m/>
    <m/>
    <m/>
    <m/>
    <m/>
    <m/>
    <m/>
    <m/>
    <m/>
    <s v="Antibiotic Pediatric medicine"/>
    <m/>
    <b v="1"/>
    <m/>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
    <b v="1"/>
    <b v="1"/>
    <b v="1"/>
    <m/>
    <m/>
    <m/>
    <b v="1"/>
    <b v="1"/>
    <m/>
    <b v="1"/>
    <b v="1"/>
    <n v="7"/>
    <x v="0"/>
    <x v="0"/>
    <m/>
    <s v="High food prices/no money to buy"/>
    <m/>
    <b v="1"/>
    <m/>
    <m/>
    <m/>
    <m/>
    <m/>
    <m/>
    <x v="0"/>
    <m/>
    <x v="0"/>
    <s v="High food prices/no money to buy"/>
    <b v="1"/>
    <m/>
    <m/>
    <m/>
    <m/>
    <m/>
    <x v="0"/>
    <x v="0"/>
    <x v="1"/>
    <m/>
    <m/>
    <s v="0"/>
    <s v="0"/>
    <x v="0"/>
    <x v="2"/>
    <x v="0"/>
    <x v="1"/>
    <x v="1"/>
    <m/>
    <m/>
    <m/>
    <m/>
    <m/>
    <m/>
    <m/>
    <m/>
    <m/>
    <x v="1"/>
    <x v="0"/>
    <s v="Anger moodwings Sadness Fear"/>
    <b v="1"/>
    <b v="1"/>
    <b v="1"/>
    <b v="1"/>
    <m/>
    <m/>
    <m/>
    <m/>
    <m/>
    <m/>
    <m/>
    <m/>
    <m/>
    <m/>
    <m/>
    <m/>
    <m/>
    <m/>
    <s v="Children"/>
    <m/>
    <m/>
    <b v="1"/>
    <m/>
    <s v="لانهم حساسين البنت لدى الأم  تخاف من الحرب والأمراض"/>
    <s v="Withdrawal/Isolation"/>
    <m/>
    <m/>
    <m/>
    <m/>
    <m/>
    <m/>
    <m/>
    <m/>
    <b v="1"/>
    <m/>
    <m/>
    <s v="Availability"/>
    <m/>
    <m/>
    <m/>
    <b v="1"/>
    <m/>
    <m/>
    <m/>
    <m/>
    <m/>
    <x v="1"/>
    <m/>
    <s v="Educational services Extracurricular activities/women &amp; girls centers Skills building services"/>
    <m/>
    <b v="1"/>
    <b v="1"/>
    <b v="1"/>
    <m/>
    <m/>
    <m/>
    <m/>
    <x v="0"/>
    <s v="Educational services Skills building services Extracurricular activities/women &amp; girls centers"/>
    <m/>
    <b v="1"/>
    <b v="1"/>
    <b v="1"/>
    <m/>
    <m/>
    <m/>
    <m/>
    <m/>
    <x v="1"/>
    <m/>
    <s v="Early marriage Being orphaned or losing care School dropout"/>
    <m/>
    <m/>
    <m/>
    <b v="1"/>
    <m/>
    <m/>
    <b v="1"/>
    <m/>
    <m/>
    <m/>
    <b v="1"/>
    <m/>
    <m/>
    <m/>
    <m/>
    <m/>
    <m/>
    <m/>
    <m/>
    <s v="Parents"/>
    <m/>
    <m/>
    <m/>
    <m/>
    <b v="1"/>
    <m/>
    <m/>
    <m/>
    <m/>
    <m/>
    <m/>
    <m/>
    <m/>
    <m/>
    <s v="Entertainement activities Awareness / educational activities / psychosocial support Sport activity"/>
    <b v="1"/>
    <m/>
    <m/>
    <m/>
    <b v="1"/>
    <b v="1"/>
    <m/>
    <m/>
    <m/>
    <s v="I don't know"/>
    <m/>
    <m/>
    <m/>
    <m/>
    <m/>
    <m/>
    <b v="1"/>
    <x v="2"/>
    <x v="5"/>
    <x v="5"/>
    <m/>
    <m/>
    <b v="1"/>
    <m/>
    <m/>
    <m/>
    <m/>
    <m/>
    <m/>
    <m/>
    <x v="1"/>
    <m/>
    <m/>
    <x v="2"/>
    <m/>
    <m/>
    <x v="1"/>
    <s v="الابن الكبير عمره 13سنة يعمل مع والده"/>
    <s v="uuid:f4b50e58-34e0-41bd-af02-90f26059cf5e"/>
    <n v="73216537"/>
    <s v="f4b50e58-34e0-41bd-af02-90f26059cf5e"/>
    <d v="2021-01-23T11:55:28"/>
    <n v="316"/>
    <m/>
    <n v="-1"/>
    <m/>
    <m/>
    <s v="202101191358"/>
    <n v="4388"/>
    <s v="nsenumerator"/>
    <n v="569832"/>
  </r>
  <r>
    <s v="2021-01-23T09:19:51.549+02:00"/>
    <s v="2021-01-23T09:35:41.626+02:00"/>
    <m/>
    <s v="طلال صطوف الحاجي"/>
    <s v="MRFS"/>
    <m/>
    <d v="2021-01-23T00:00:00"/>
    <x v="7"/>
    <x v="2"/>
    <x v="0"/>
    <n v="40"/>
    <x v="0"/>
    <x v="1"/>
    <x v="0"/>
    <x v="0"/>
    <x v="152"/>
    <x v="0"/>
    <x v="0"/>
    <x v="0"/>
    <n v="1"/>
    <n v="2"/>
    <n v="1"/>
    <s v="3"/>
    <n v="2"/>
    <s v="6"/>
    <n v="0"/>
    <n v="6"/>
    <n v="8"/>
    <n v="0"/>
    <n v="0"/>
    <n v="0"/>
    <x v="0"/>
    <x v="22"/>
    <n v="-1000"/>
    <m/>
    <s v="NGO support (including food buskets)"/>
    <s v="Primary health care facility"/>
    <m/>
    <b v="1"/>
    <m/>
    <m/>
    <m/>
    <m/>
    <m/>
    <m/>
    <n v="15"/>
    <x v="0"/>
    <m/>
    <x v="0"/>
    <s v="Everything is available"/>
    <s v="Inaccessible due to cost"/>
    <m/>
    <m/>
    <m/>
    <b v="1"/>
    <m/>
    <m/>
    <m/>
    <m/>
    <m/>
    <m/>
    <m/>
    <x v="0"/>
    <x v="0"/>
    <s v="التعريف حول الكورونا وكيفية العدوى والوقاية"/>
    <x v="0"/>
    <m/>
    <x v="2"/>
    <x v="1"/>
    <m/>
    <x v="1"/>
    <x v="2"/>
    <m/>
    <m/>
    <m/>
    <m/>
    <m/>
    <m/>
    <m/>
    <m/>
    <m/>
    <m/>
    <m/>
    <s v="Antibiotic Non communicable diseases (NCD) drugs (chronic, cardiac, diabetes, hyper-tension, asthma)"/>
    <b v="1"/>
    <m/>
    <m/>
    <b v="1"/>
    <m/>
    <m/>
    <m/>
    <m/>
    <x v="0"/>
    <m/>
    <m/>
    <m/>
    <m/>
    <m/>
    <m/>
    <m/>
    <m/>
    <m/>
    <s v="Hospital for normal delivery"/>
    <m/>
    <m/>
    <m/>
    <m/>
    <m/>
    <b v="1"/>
    <m/>
    <m/>
    <m/>
    <m/>
    <m/>
    <x v="0"/>
    <m/>
    <m/>
    <m/>
    <m/>
    <m/>
    <m/>
    <m/>
    <m/>
    <m/>
    <m/>
    <m/>
    <x v="2"/>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Oil/Fat (oils, fats, butter, ghee etc)"/>
    <b v="1"/>
    <b v="1"/>
    <m/>
    <m/>
    <m/>
    <m/>
    <m/>
    <m/>
    <m/>
    <b v="1"/>
    <m/>
    <n v="3"/>
    <x v="2"/>
    <x v="0"/>
    <m/>
    <s v="High food prices/no money to buy"/>
    <m/>
    <b v="1"/>
    <m/>
    <m/>
    <m/>
    <m/>
    <m/>
    <m/>
    <x v="0"/>
    <m/>
    <x v="0"/>
    <s v="High food prices/no money to buy"/>
    <b v="1"/>
    <m/>
    <m/>
    <m/>
    <m/>
    <m/>
    <x v="0"/>
    <x v="0"/>
    <x v="0"/>
    <m/>
    <m/>
    <s v="2"/>
    <s v="1"/>
    <x v="0"/>
    <x v="2"/>
    <x v="0"/>
    <x v="1"/>
    <x v="1"/>
    <m/>
    <m/>
    <m/>
    <m/>
    <m/>
    <m/>
    <m/>
    <m/>
    <m/>
    <x v="1"/>
    <x v="0"/>
    <s v="Conflict within community Econimic"/>
    <m/>
    <m/>
    <m/>
    <m/>
    <b v="1"/>
    <m/>
    <m/>
    <m/>
    <m/>
    <m/>
    <b v="1"/>
    <m/>
    <m/>
    <m/>
    <m/>
    <m/>
    <m/>
    <m/>
    <s v="Adult Women Adult Men"/>
    <b v="1"/>
    <b v="1"/>
    <m/>
    <m/>
    <s v="بسبب تحملهم المسؤولية"/>
    <s v="Speaking to a friend Speaking to a family member Smoking"/>
    <b v="1"/>
    <b v="1"/>
    <m/>
    <m/>
    <m/>
    <m/>
    <b v="1"/>
    <m/>
    <m/>
    <m/>
    <m/>
    <s v="Stigma Availability Accessibility"/>
    <b v="1"/>
    <m/>
    <b v="1"/>
    <b v="1"/>
    <m/>
    <m/>
    <m/>
    <m/>
    <m/>
    <x v="1"/>
    <m/>
    <s v="Educational services Skills building services"/>
    <m/>
    <b v="1"/>
    <b v="1"/>
    <m/>
    <m/>
    <m/>
    <m/>
    <m/>
    <x v="7"/>
    <s v="Educational services Skills building services"/>
    <m/>
    <b v="1"/>
    <b v="1"/>
    <m/>
    <m/>
    <m/>
    <m/>
    <m/>
    <s v="due to transportation issues / far distance of facilities"/>
    <x v="1"/>
    <m/>
    <s v="Early marriage Psychological stress"/>
    <m/>
    <m/>
    <m/>
    <m/>
    <m/>
    <m/>
    <b v="1"/>
    <m/>
    <m/>
    <m/>
    <m/>
    <m/>
    <m/>
    <b v="1"/>
    <m/>
    <m/>
    <m/>
    <m/>
    <m/>
    <s v="Siblings Religious leaders Neighbours"/>
    <b v="1"/>
    <b v="1"/>
    <b v="1"/>
    <m/>
    <m/>
    <m/>
    <m/>
    <m/>
    <m/>
    <m/>
    <m/>
    <m/>
    <m/>
    <m/>
    <s v="Quraan Sport activity Hand crafts"/>
    <b v="1"/>
    <b v="1"/>
    <b v="1"/>
    <m/>
    <m/>
    <m/>
    <m/>
    <m/>
    <m/>
    <s v="I don't know"/>
    <m/>
    <m/>
    <m/>
    <m/>
    <m/>
    <m/>
    <b v="1"/>
    <x v="1"/>
    <x v="0"/>
    <x v="11"/>
    <m/>
    <m/>
    <m/>
    <m/>
    <m/>
    <m/>
    <m/>
    <m/>
    <b v="1"/>
    <m/>
    <x v="1"/>
    <m/>
    <m/>
    <x v="0"/>
    <m/>
    <m/>
    <x v="2"/>
    <m/>
    <s v="uuid:ecc9de3e-a1a1-42e1-9ea4-8dcca03939c2"/>
    <n v="73216543"/>
    <s v="ecc9de3e-a1a1-42e1-9ea4-8dcca03939c2"/>
    <d v="2021-01-23T11:55:53"/>
    <n v="317"/>
    <m/>
    <n v="-1"/>
    <m/>
    <m/>
    <s v="202101191358"/>
    <n v="950"/>
    <s v="nsenumerator"/>
    <n v="569832"/>
  </r>
  <r>
    <s v="2021-01-23T09:36:25.158+02:00"/>
    <s v="2021-01-23T10:02:18.546+02:00"/>
    <s v="0"/>
    <s v="طلال صطوف الحاجي"/>
    <s v="MRFS"/>
    <m/>
    <d v="2021-01-23T00:00:00"/>
    <x v="7"/>
    <x v="2"/>
    <x v="0"/>
    <n v="25"/>
    <x v="1"/>
    <x v="1"/>
    <x v="0"/>
    <x v="0"/>
    <x v="153"/>
    <x v="2"/>
    <x v="1"/>
    <x v="1"/>
    <m/>
    <m/>
    <m/>
    <m/>
    <m/>
    <m/>
    <m/>
    <m/>
    <n v="4"/>
    <n v="1"/>
    <m/>
    <n v="1"/>
    <x v="4"/>
    <x v="6"/>
    <n v="-500"/>
    <s v="عمل حر"/>
    <m/>
    <s v="Primary health care facility"/>
    <m/>
    <b v="1"/>
    <m/>
    <m/>
    <m/>
    <m/>
    <m/>
    <m/>
    <n v="10"/>
    <x v="0"/>
    <m/>
    <x v="0"/>
    <s v="Do not know"/>
    <s v="Some types of medicines are not available in the market Inaccessible due to cost"/>
    <b v="1"/>
    <m/>
    <m/>
    <b v="1"/>
    <m/>
    <m/>
    <m/>
    <m/>
    <m/>
    <m/>
    <m/>
    <x v="2"/>
    <x v="1"/>
    <m/>
    <x v="1"/>
    <m/>
    <x v="0"/>
    <x v="0"/>
    <m/>
    <x v="0"/>
    <x v="0"/>
    <m/>
    <m/>
    <m/>
    <m/>
    <m/>
    <m/>
    <m/>
    <m/>
    <m/>
    <m/>
    <m/>
    <s v="Non communicable diseases (NCD) drugs (chronic, cardiac, diabetes, hyper-tension, asthma) Antibiotic"/>
    <b v="1"/>
    <m/>
    <m/>
    <b v="1"/>
    <m/>
    <m/>
    <m/>
    <m/>
    <x v="0"/>
    <m/>
    <m/>
    <m/>
    <m/>
    <m/>
    <m/>
    <m/>
    <m/>
    <m/>
    <s v="At private primary health care centre/hospital Hospital for normal delivery"/>
    <m/>
    <m/>
    <m/>
    <m/>
    <b v="1"/>
    <b v="1"/>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No problems"/>
    <m/>
    <m/>
    <m/>
    <m/>
    <m/>
    <m/>
    <m/>
    <m/>
    <m/>
    <m/>
    <m/>
    <m/>
    <m/>
    <m/>
    <m/>
    <b v="1"/>
    <m/>
    <m/>
    <m/>
    <m/>
    <m/>
    <m/>
    <m/>
    <m/>
    <m/>
    <m/>
    <m/>
    <m/>
    <m/>
    <m/>
    <m/>
    <m/>
    <m/>
    <m/>
    <m/>
    <m/>
    <s v="Stigma"/>
    <b v="1"/>
    <m/>
    <m/>
    <m/>
    <m/>
    <m/>
    <m/>
    <m/>
    <m/>
    <x v="1"/>
    <m/>
    <s v="Educational services Skills building services"/>
    <m/>
    <b v="1"/>
    <b v="1"/>
    <m/>
    <m/>
    <m/>
    <m/>
    <m/>
    <x v="0"/>
    <s v="Health services Educational services Skills building services"/>
    <b v="1"/>
    <b v="1"/>
    <b v="1"/>
    <m/>
    <m/>
    <m/>
    <m/>
    <m/>
    <m/>
    <x v="1"/>
    <m/>
    <s v="No dangers"/>
    <m/>
    <m/>
    <m/>
    <m/>
    <m/>
    <m/>
    <m/>
    <m/>
    <m/>
    <m/>
    <m/>
    <m/>
    <m/>
    <m/>
    <m/>
    <b v="1"/>
    <m/>
    <m/>
    <m/>
    <s v="Religious leaders Neighbours"/>
    <b v="1"/>
    <m/>
    <b v="1"/>
    <m/>
    <m/>
    <m/>
    <m/>
    <m/>
    <m/>
    <m/>
    <m/>
    <m/>
    <m/>
    <m/>
    <s v="Sport activity Hand crafts"/>
    <b v="1"/>
    <m/>
    <b v="1"/>
    <m/>
    <m/>
    <m/>
    <m/>
    <m/>
    <m/>
    <s v="Orphans living in the community"/>
    <m/>
    <m/>
    <b v="1"/>
    <m/>
    <m/>
    <m/>
    <m/>
    <x v="0"/>
    <x v="0"/>
    <x v="0"/>
    <m/>
    <m/>
    <m/>
    <m/>
    <m/>
    <m/>
    <m/>
    <m/>
    <m/>
    <m/>
    <x v="0"/>
    <m/>
    <m/>
    <x v="0"/>
    <m/>
    <m/>
    <x v="0"/>
    <m/>
    <s v="uuid:321e2e06-93cf-4c2c-8037-c0b7f86659cd"/>
    <n v="73216544"/>
    <s v="321e2e06-93cf-4c2c-8037-c0b7f86659cd"/>
    <d v="2021-01-23T11:55:53"/>
    <n v="318"/>
    <m/>
    <n v="-1"/>
    <m/>
    <m/>
    <s v="202101191358"/>
    <n v="1553"/>
    <s v="nsenumerator"/>
    <n v="569832"/>
  </r>
  <r>
    <s v="2021-01-23T09:17:04.210+03:00"/>
    <s v="2021-01-23T10:13:03.085+03:00"/>
    <s v="0"/>
    <s v="محمد العيسى"/>
    <s v="MRFS"/>
    <m/>
    <d v="2021-01-23T00:00:00"/>
    <x v="7"/>
    <x v="2"/>
    <x v="0"/>
    <n v="45"/>
    <x v="0"/>
    <x v="1"/>
    <x v="0"/>
    <x v="0"/>
    <x v="154"/>
    <x v="2"/>
    <x v="0"/>
    <x v="0"/>
    <n v="0"/>
    <n v="1"/>
    <n v="0"/>
    <s v="1"/>
    <n v="1"/>
    <s v="2"/>
    <n v="2"/>
    <n v="4"/>
    <n v="9"/>
    <n v="2"/>
    <n v="0"/>
    <n v="1"/>
    <x v="0"/>
    <x v="5"/>
    <n v="-800"/>
    <s v="اعمال يدوية"/>
    <m/>
    <s v="Primary health care facility"/>
    <m/>
    <b v="1"/>
    <m/>
    <m/>
    <m/>
    <m/>
    <m/>
    <m/>
    <n v="5"/>
    <x v="4"/>
    <m/>
    <x v="2"/>
    <s v="مشفى عام"/>
    <s v="Inaccessible due to cost Some types of medicines are not available in the market"/>
    <b v="1"/>
    <m/>
    <m/>
    <b v="1"/>
    <m/>
    <m/>
    <m/>
    <m/>
    <m/>
    <m/>
    <m/>
    <x v="2"/>
    <x v="1"/>
    <m/>
    <x v="1"/>
    <m/>
    <x v="0"/>
    <x v="0"/>
    <m/>
    <x v="0"/>
    <x v="0"/>
    <m/>
    <m/>
    <m/>
    <m/>
    <m/>
    <m/>
    <m/>
    <m/>
    <m/>
    <m/>
    <m/>
    <s v="Non communicable diseases (NCD) drugs (chronic, cardiac, diabetes, hyper-tension, asthma) Pediatric medicine"/>
    <b v="1"/>
    <b v="1"/>
    <m/>
    <m/>
    <m/>
    <m/>
    <m/>
    <m/>
    <x v="3"/>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Fruit (all types)"/>
    <b v="1"/>
    <m/>
    <m/>
    <b v="1"/>
    <m/>
    <m/>
    <m/>
    <m/>
    <m/>
    <m/>
    <m/>
    <n v="2"/>
    <x v="2"/>
    <x v="0"/>
    <m/>
    <s v="Market is too far High food prices/no money to buy"/>
    <m/>
    <b v="1"/>
    <b v="1"/>
    <m/>
    <m/>
    <m/>
    <m/>
    <m/>
    <x v="0"/>
    <m/>
    <x v="0"/>
    <s v="High food prices/no money to buy"/>
    <b v="1"/>
    <m/>
    <m/>
    <m/>
    <m/>
    <m/>
    <x v="0"/>
    <x v="0"/>
    <x v="1"/>
    <m/>
    <m/>
    <s v="1"/>
    <s v="0"/>
    <x v="0"/>
    <x v="2"/>
    <x v="0"/>
    <x v="1"/>
    <x v="1"/>
    <m/>
    <m/>
    <m/>
    <m/>
    <m/>
    <m/>
    <m/>
    <m/>
    <m/>
    <x v="1"/>
    <x v="0"/>
    <s v="Fear moodwings Family conflict Problems sleeping"/>
    <b v="1"/>
    <m/>
    <m/>
    <b v="1"/>
    <m/>
    <m/>
    <b v="1"/>
    <m/>
    <m/>
    <b v="1"/>
    <m/>
    <m/>
    <m/>
    <m/>
    <m/>
    <m/>
    <m/>
    <m/>
    <s v="Adult Men Children Adult Women"/>
    <b v="1"/>
    <b v="1"/>
    <b v="1"/>
    <m/>
    <s v="لانهم بحاجة لمساعدة"/>
    <s v="Speaking to a family member Prayer Smoking"/>
    <b v="1"/>
    <m/>
    <m/>
    <b v="1"/>
    <m/>
    <m/>
    <b v="1"/>
    <m/>
    <m/>
    <m/>
    <m/>
    <s v="Accessibility Lack of awareness of the services"/>
    <m/>
    <m/>
    <b v="1"/>
    <m/>
    <b v="1"/>
    <m/>
    <m/>
    <m/>
    <m/>
    <x v="2"/>
    <m/>
    <s v="Educational services Health services"/>
    <b v="1"/>
    <b v="1"/>
    <m/>
    <m/>
    <m/>
    <m/>
    <m/>
    <m/>
    <x v="6"/>
    <s v="Do not know"/>
    <m/>
    <m/>
    <m/>
    <m/>
    <m/>
    <m/>
    <b v="1"/>
    <m/>
    <m/>
    <x v="2"/>
    <s v="عادات و و تقاليد"/>
    <s v="Kidnapping Begging Child labour School dropout Physical or psychological disabilities due to the war"/>
    <b v="1"/>
    <m/>
    <m/>
    <b v="1"/>
    <b v="1"/>
    <b v="1"/>
    <m/>
    <m/>
    <m/>
    <m/>
    <m/>
    <m/>
    <b v="1"/>
    <m/>
    <m/>
    <m/>
    <m/>
    <m/>
    <s v="اعمال مجهدة"/>
    <s v="Parents"/>
    <m/>
    <m/>
    <m/>
    <m/>
    <b v="1"/>
    <m/>
    <m/>
    <m/>
    <m/>
    <m/>
    <m/>
    <m/>
    <m/>
    <m/>
    <s v="Do not know"/>
    <m/>
    <m/>
    <m/>
    <m/>
    <m/>
    <m/>
    <m/>
    <b v="1"/>
    <m/>
    <s v="Orphans living in the community Child-headed households"/>
    <m/>
    <m/>
    <b v="1"/>
    <b v="1"/>
    <m/>
    <m/>
    <m/>
    <x v="2"/>
    <x v="4"/>
    <x v="14"/>
    <m/>
    <m/>
    <m/>
    <m/>
    <m/>
    <b v="1"/>
    <m/>
    <m/>
    <m/>
    <m/>
    <x v="1"/>
    <m/>
    <m/>
    <x v="2"/>
    <m/>
    <m/>
    <x v="2"/>
    <m/>
    <s v="uuid:e1fced44-035c-4a6e-b28e-3fc123b0dc6a"/>
    <n v="73216545"/>
    <s v="e1fced44-035c-4a6e-b28e-3fc123b0dc6a"/>
    <d v="2021-01-23T11:55:53"/>
    <n v="319"/>
    <m/>
    <n v="-1"/>
    <m/>
    <m/>
    <s v="202101191358"/>
    <n v="3359"/>
    <s v="nsenumerator"/>
    <n v="569832"/>
  </r>
  <r>
    <s v="2021-01-23T10:08:46.035+02:00"/>
    <s v="2021-01-23T10:44:07.622+02:00"/>
    <m/>
    <s v="طلال صطوف الحاجي"/>
    <s v="MRFS"/>
    <m/>
    <d v="2021-01-23T00:00:00"/>
    <x v="7"/>
    <x v="2"/>
    <x v="0"/>
    <n v="35"/>
    <x v="0"/>
    <x v="1"/>
    <x v="0"/>
    <x v="0"/>
    <x v="155"/>
    <x v="0"/>
    <x v="0"/>
    <x v="0"/>
    <n v="0"/>
    <n v="0"/>
    <n v="1"/>
    <s v="1"/>
    <n v="1"/>
    <s v="2"/>
    <n v="0"/>
    <n v="2"/>
    <n v="5"/>
    <n v="0"/>
    <n v="0"/>
    <n v="1"/>
    <x v="29"/>
    <x v="8"/>
    <n v="600"/>
    <s v="عمل مهنة بناء"/>
    <m/>
    <s v="Primary health care facility"/>
    <m/>
    <b v="1"/>
    <m/>
    <m/>
    <m/>
    <m/>
    <m/>
    <m/>
    <n v="5"/>
    <x v="0"/>
    <m/>
    <x v="0"/>
    <s v="Do not know"/>
    <s v="Inaccessible due to cost"/>
    <m/>
    <m/>
    <m/>
    <b v="1"/>
    <m/>
    <m/>
    <m/>
    <m/>
    <m/>
    <m/>
    <m/>
    <x v="0"/>
    <x v="0"/>
    <s v="كيفية الوقاء "/>
    <x v="0"/>
    <m/>
    <x v="2"/>
    <x v="2"/>
    <s v="Self-treated at home or brought medicine from pharmacy"/>
    <x v="0"/>
    <x v="0"/>
    <m/>
    <m/>
    <m/>
    <m/>
    <m/>
    <m/>
    <m/>
    <m/>
    <m/>
    <m/>
    <m/>
    <s v="Non communicable diseases (NCD) drugs (chronic, cardiac, diabetes, hyper-tension, asthma) Antibiotic"/>
    <b v="1"/>
    <m/>
    <m/>
    <b v="1"/>
    <m/>
    <m/>
    <m/>
    <m/>
    <x v="0"/>
    <m/>
    <m/>
    <m/>
    <m/>
    <m/>
    <m/>
    <m/>
    <m/>
    <m/>
    <s v="Hospital for normal delivery"/>
    <m/>
    <m/>
    <m/>
    <m/>
    <m/>
    <b v="1"/>
    <m/>
    <m/>
    <m/>
    <m/>
    <m/>
    <x v="1"/>
    <m/>
    <m/>
    <m/>
    <m/>
    <m/>
    <m/>
    <m/>
    <m/>
    <m/>
    <m/>
    <m/>
    <x v="2"/>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2"/>
    <m/>
    <m/>
    <m/>
    <m/>
    <m/>
    <m/>
    <m/>
    <x v="0"/>
    <x v="0"/>
    <x v="1"/>
    <m/>
    <m/>
    <s v="0"/>
    <s v="1"/>
    <x v="0"/>
    <x v="2"/>
    <x v="0"/>
    <x v="1"/>
    <x v="1"/>
    <m/>
    <m/>
    <m/>
    <m/>
    <m/>
    <m/>
    <m/>
    <m/>
    <m/>
    <x v="1"/>
    <x v="0"/>
    <s v="No problems"/>
    <m/>
    <m/>
    <m/>
    <m/>
    <m/>
    <m/>
    <m/>
    <m/>
    <m/>
    <m/>
    <m/>
    <m/>
    <m/>
    <m/>
    <m/>
    <b v="1"/>
    <m/>
    <m/>
    <m/>
    <m/>
    <m/>
    <m/>
    <m/>
    <m/>
    <m/>
    <m/>
    <m/>
    <m/>
    <m/>
    <m/>
    <m/>
    <m/>
    <m/>
    <m/>
    <m/>
    <m/>
    <s v="Accessibility"/>
    <m/>
    <m/>
    <b v="1"/>
    <m/>
    <m/>
    <m/>
    <m/>
    <m/>
    <m/>
    <x v="1"/>
    <m/>
    <s v="Skills building services Educational services"/>
    <m/>
    <b v="1"/>
    <b v="1"/>
    <m/>
    <m/>
    <m/>
    <m/>
    <m/>
    <x v="0"/>
    <s v="Educational services Skills building services"/>
    <m/>
    <b v="1"/>
    <b v="1"/>
    <m/>
    <m/>
    <m/>
    <m/>
    <m/>
    <s v="due to transportation issues / far distance of facilities"/>
    <x v="1"/>
    <m/>
    <s v="No dangers"/>
    <m/>
    <m/>
    <m/>
    <m/>
    <m/>
    <m/>
    <m/>
    <m/>
    <m/>
    <m/>
    <m/>
    <m/>
    <m/>
    <m/>
    <m/>
    <b v="1"/>
    <m/>
    <m/>
    <m/>
    <s v="Neighbours Parents"/>
    <m/>
    <m/>
    <b v="1"/>
    <m/>
    <b v="1"/>
    <m/>
    <m/>
    <m/>
    <m/>
    <m/>
    <m/>
    <m/>
    <m/>
    <m/>
    <s v="Sport activity Quraan Hand crafts"/>
    <b v="1"/>
    <b v="1"/>
    <b v="1"/>
    <m/>
    <m/>
    <m/>
    <m/>
    <m/>
    <m/>
    <s v="Orphans living in the community"/>
    <m/>
    <m/>
    <b v="1"/>
    <m/>
    <m/>
    <m/>
    <m/>
    <x v="1"/>
    <x v="0"/>
    <x v="5"/>
    <m/>
    <m/>
    <b v="1"/>
    <m/>
    <m/>
    <m/>
    <m/>
    <m/>
    <m/>
    <m/>
    <x v="1"/>
    <m/>
    <m/>
    <x v="0"/>
    <m/>
    <m/>
    <x v="2"/>
    <m/>
    <s v="uuid:5eec4a5c-f3d5-4c86-8e92-634809772644"/>
    <n v="73216546"/>
    <s v="5eec4a5c-f3d5-4c86-8e92-634809772644"/>
    <d v="2021-01-23T11:55:54"/>
    <n v="320"/>
    <m/>
    <n v="-1"/>
    <m/>
    <m/>
    <s v="202101191358"/>
    <n v="2121"/>
    <s v="nsenumerator"/>
    <n v="569832"/>
  </r>
  <r>
    <s v="2021-01-23T10:31:07.645+03:00"/>
    <s v="2021-01-23T11:34:14.646+03:00"/>
    <m/>
    <s v="محمد العيسى"/>
    <s v="MRFS"/>
    <m/>
    <d v="2021-01-23T00:00:00"/>
    <x v="7"/>
    <x v="2"/>
    <x v="0"/>
    <n v="30"/>
    <x v="1"/>
    <x v="1"/>
    <x v="0"/>
    <x v="0"/>
    <x v="156"/>
    <x v="0"/>
    <x v="0"/>
    <x v="0"/>
    <n v="1"/>
    <n v="1"/>
    <n v="1"/>
    <s v="2"/>
    <n v="0"/>
    <s v="3"/>
    <n v="0"/>
    <n v="3"/>
    <n v="5"/>
    <n v="0"/>
    <n v="0"/>
    <n v="0"/>
    <x v="4"/>
    <x v="6"/>
    <n v="-500"/>
    <s v="سلة شهرية و مساعدة اقارب"/>
    <m/>
    <s v="Primary health care facility"/>
    <m/>
    <b v="1"/>
    <m/>
    <m/>
    <m/>
    <m/>
    <m/>
    <m/>
    <n v="5"/>
    <x v="0"/>
    <m/>
    <x v="2"/>
    <s v="عيادات خارجية و نقاط طبية جديدة"/>
    <s v="Expired medicine Inaccessible due to cost Other, specify"/>
    <m/>
    <m/>
    <m/>
    <b v="1"/>
    <m/>
    <m/>
    <b v="1"/>
    <b v="1"/>
    <m/>
    <m/>
    <s v="الدواء تركي "/>
    <x v="2"/>
    <x v="1"/>
    <m/>
    <x v="1"/>
    <m/>
    <x v="0"/>
    <x v="0"/>
    <m/>
    <x v="0"/>
    <x v="0"/>
    <m/>
    <m/>
    <m/>
    <m/>
    <m/>
    <m/>
    <m/>
    <m/>
    <m/>
    <m/>
    <m/>
    <s v="Antibiotic Non communicable diseases (NCD) drugs (chronic, cardiac, diabetes, hyper-tension, asthma)"/>
    <b v="1"/>
    <m/>
    <m/>
    <b v="1"/>
    <m/>
    <m/>
    <m/>
    <m/>
    <x v="2"/>
    <s v="Transportation issues Financial issues"/>
    <m/>
    <b v="1"/>
    <m/>
    <b v="1"/>
    <m/>
    <m/>
    <m/>
    <m/>
    <s v="Hospital for normal delivery"/>
    <m/>
    <m/>
    <m/>
    <m/>
    <m/>
    <b v="1"/>
    <m/>
    <m/>
    <m/>
    <m/>
    <m/>
    <x v="0"/>
    <m/>
    <m/>
    <m/>
    <m/>
    <m/>
    <m/>
    <m/>
    <m/>
    <m/>
    <m/>
    <m/>
    <x v="2"/>
    <x v="0"/>
    <x v="0"/>
    <m/>
    <s v="Legumes and nuts e.g. hommos, fouls, beans, chick peas, lentils Cereals or tubers (maize, porridge, rice, pasta, bread, rice, bulger, frikeh, kaak, pasta, indomy (noodles), manakish, thick grain-based porridge, potatoes, etc)"/>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0"/>
    <x v="2"/>
    <x v="0"/>
    <m/>
    <m/>
    <s v="1"/>
    <s v="1"/>
    <x v="0"/>
    <x v="2"/>
    <x v="0"/>
    <x v="1"/>
    <x v="1"/>
    <m/>
    <m/>
    <m/>
    <m/>
    <m/>
    <m/>
    <m/>
    <m/>
    <m/>
    <x v="1"/>
    <x v="0"/>
    <s v="Fear Econimic Problems sleeping"/>
    <b v="1"/>
    <m/>
    <m/>
    <m/>
    <b v="1"/>
    <m/>
    <m/>
    <m/>
    <m/>
    <b v="1"/>
    <m/>
    <m/>
    <m/>
    <m/>
    <m/>
    <m/>
    <m/>
    <m/>
    <s v="Adult Women Adult Men Children"/>
    <b v="1"/>
    <b v="1"/>
    <b v="1"/>
    <m/>
    <s v="لانهم تعرضوا لخطر القصف"/>
    <s v="Prayer Speaking to a family member Smoking"/>
    <b v="1"/>
    <m/>
    <m/>
    <b v="1"/>
    <m/>
    <m/>
    <b v="1"/>
    <m/>
    <m/>
    <m/>
    <m/>
    <s v="Accessibility Lack of awareness of the services"/>
    <m/>
    <m/>
    <b v="1"/>
    <m/>
    <b v="1"/>
    <m/>
    <m/>
    <m/>
    <m/>
    <x v="1"/>
    <m/>
    <s v="Other"/>
    <m/>
    <m/>
    <m/>
    <m/>
    <b v="1"/>
    <m/>
    <m/>
    <s v="لا يوجد خدمات"/>
    <x v="0"/>
    <s v="Do not know"/>
    <m/>
    <m/>
    <m/>
    <m/>
    <m/>
    <m/>
    <b v="1"/>
    <m/>
    <m/>
    <x v="2"/>
    <s v="الوضع غير آمن "/>
    <s v="School dropout Being orphaned or losing care"/>
    <m/>
    <m/>
    <m/>
    <b v="1"/>
    <m/>
    <m/>
    <m/>
    <m/>
    <m/>
    <m/>
    <b v="1"/>
    <m/>
    <m/>
    <m/>
    <m/>
    <m/>
    <m/>
    <m/>
    <m/>
    <s v="Parents"/>
    <m/>
    <m/>
    <m/>
    <m/>
    <b v="1"/>
    <m/>
    <m/>
    <m/>
    <m/>
    <m/>
    <m/>
    <m/>
    <m/>
    <m/>
    <s v="Quraan Entertainement activities"/>
    <m/>
    <b v="1"/>
    <m/>
    <m/>
    <m/>
    <b v="1"/>
    <m/>
    <m/>
    <m/>
    <s v="Orphans living in the community Child-headed households"/>
    <m/>
    <m/>
    <b v="1"/>
    <b v="1"/>
    <m/>
    <m/>
    <m/>
    <x v="1"/>
    <x v="0"/>
    <x v="14"/>
    <m/>
    <m/>
    <m/>
    <m/>
    <m/>
    <b v="1"/>
    <m/>
    <m/>
    <m/>
    <m/>
    <x v="1"/>
    <m/>
    <m/>
    <x v="0"/>
    <m/>
    <m/>
    <x v="2"/>
    <m/>
    <s v="uuid:25011a77-131c-4538-8059-fcf7bbebf6d5"/>
    <n v="73216547"/>
    <s v="25011a77-131c-4538-8059-fcf7bbebf6d5"/>
    <d v="2021-01-23T11:55:55"/>
    <n v="321"/>
    <m/>
    <n v="-1"/>
    <m/>
    <m/>
    <s v="202101191358"/>
    <n v="3787"/>
    <s v="nsenumerator"/>
    <n v="569832"/>
  </r>
  <r>
    <s v="2021-01-23T11:36:49.516+03:00"/>
    <s v="2021-01-23T12:16:22.069+03:00"/>
    <m/>
    <s v="محمد العيسى"/>
    <s v="MRFS"/>
    <m/>
    <d v="2021-01-23T00:00:00"/>
    <x v="7"/>
    <x v="2"/>
    <x v="0"/>
    <n v="75"/>
    <x v="3"/>
    <x v="1"/>
    <x v="0"/>
    <x v="0"/>
    <x v="157"/>
    <x v="2"/>
    <x v="1"/>
    <x v="1"/>
    <m/>
    <m/>
    <m/>
    <m/>
    <m/>
    <m/>
    <m/>
    <m/>
    <n v="2"/>
    <n v="1"/>
    <m/>
    <n v="0"/>
    <x v="13"/>
    <x v="6"/>
    <n v="-1700"/>
    <s v="سلة إغاثة شهرية"/>
    <m/>
    <s v="Primary health care facility Hospital"/>
    <b v="1"/>
    <b v="1"/>
    <m/>
    <m/>
    <m/>
    <m/>
    <m/>
    <m/>
    <n v="15"/>
    <x v="3"/>
    <m/>
    <x v="2"/>
    <s v="مركز صحي و مشافي"/>
    <s v="Inaccessible due to cost Some types of medicines are not available in the market"/>
    <b v="1"/>
    <m/>
    <m/>
    <b v="1"/>
    <m/>
    <m/>
    <m/>
    <m/>
    <m/>
    <m/>
    <m/>
    <x v="2"/>
    <x v="1"/>
    <m/>
    <x v="1"/>
    <m/>
    <x v="0"/>
    <x v="0"/>
    <m/>
    <x v="0"/>
    <x v="0"/>
    <m/>
    <m/>
    <m/>
    <m/>
    <m/>
    <m/>
    <m/>
    <m/>
    <m/>
    <m/>
    <m/>
    <s v="Non communicable diseases (NCD) drugs (chronic, cardiac, diabetes, hyper-tension, asthma) Pediatric medicine"/>
    <b v="1"/>
    <b v="1"/>
    <m/>
    <m/>
    <m/>
    <m/>
    <m/>
    <m/>
    <x v="3"/>
    <m/>
    <m/>
    <m/>
    <m/>
    <m/>
    <m/>
    <m/>
    <m/>
    <m/>
    <s v="Hospital for normal delivery"/>
    <m/>
    <m/>
    <m/>
    <m/>
    <m/>
    <b v="1"/>
    <m/>
    <m/>
    <m/>
    <m/>
    <m/>
    <x v="1"/>
    <m/>
    <m/>
    <m/>
    <m/>
    <m/>
    <m/>
    <m/>
    <m/>
    <m/>
    <m/>
    <m/>
    <x v="0"/>
    <x v="0"/>
    <x v="0"/>
    <m/>
    <m/>
    <m/>
    <m/>
    <m/>
    <m/>
    <m/>
    <m/>
    <m/>
    <m/>
    <m/>
    <m/>
    <m/>
    <x v="1"/>
    <x v="1"/>
    <m/>
    <m/>
    <m/>
    <m/>
    <m/>
    <m/>
    <m/>
    <m/>
    <m/>
    <m/>
    <m/>
    <m/>
    <m/>
    <x v="1"/>
    <x v="0"/>
    <m/>
    <s v="High food prices/no money to buy"/>
    <m/>
    <b v="1"/>
    <m/>
    <m/>
    <m/>
    <m/>
    <m/>
    <m/>
    <x v="0"/>
    <m/>
    <x v="2"/>
    <m/>
    <m/>
    <m/>
    <m/>
    <m/>
    <m/>
    <m/>
    <x v="1"/>
    <x v="1"/>
    <x v="1"/>
    <m/>
    <m/>
    <m/>
    <s v="0"/>
    <x v="0"/>
    <x v="3"/>
    <x v="0"/>
    <x v="0"/>
    <x v="3"/>
    <m/>
    <m/>
    <m/>
    <m/>
    <m/>
    <m/>
    <m/>
    <m/>
    <m/>
    <x v="3"/>
    <x v="0"/>
    <s v="Fear Econimic Problems sleeping Inability to carry out work or daily tasks"/>
    <b v="1"/>
    <m/>
    <m/>
    <m/>
    <b v="1"/>
    <m/>
    <m/>
    <m/>
    <m/>
    <b v="1"/>
    <m/>
    <b v="1"/>
    <m/>
    <m/>
    <m/>
    <m/>
    <m/>
    <m/>
    <s v="Adult Women Adult Men"/>
    <b v="1"/>
    <b v="1"/>
    <m/>
    <m/>
    <s v="لانهم تعرضوا لمخاطر النزوح"/>
    <s v="Speaking to a family member Prayer Smoking"/>
    <b v="1"/>
    <m/>
    <m/>
    <b v="1"/>
    <m/>
    <m/>
    <b v="1"/>
    <m/>
    <m/>
    <m/>
    <m/>
    <s v="Lack of awareness of the services"/>
    <m/>
    <m/>
    <m/>
    <m/>
    <b v="1"/>
    <m/>
    <m/>
    <m/>
    <m/>
    <x v="1"/>
    <m/>
    <s v="Health services Educational services"/>
    <b v="1"/>
    <b v="1"/>
    <m/>
    <m/>
    <m/>
    <m/>
    <m/>
    <m/>
    <x v="0"/>
    <s v="Do not know"/>
    <m/>
    <m/>
    <m/>
    <m/>
    <m/>
    <m/>
    <b v="1"/>
    <m/>
    <m/>
    <x v="2"/>
    <s v="الوضع الامني. و المنطقة غير مئلوفة"/>
    <s v="Kidnapping Other Physical abuse"/>
    <b v="1"/>
    <m/>
    <m/>
    <m/>
    <m/>
    <m/>
    <m/>
    <b v="1"/>
    <m/>
    <m/>
    <m/>
    <m/>
    <m/>
    <m/>
    <b v="1"/>
    <m/>
    <m/>
    <s v="حوادث السير"/>
    <m/>
    <s v="Parents Relatives"/>
    <m/>
    <m/>
    <m/>
    <m/>
    <b v="1"/>
    <b v="1"/>
    <m/>
    <m/>
    <m/>
    <m/>
    <m/>
    <m/>
    <m/>
    <m/>
    <s v="Do not know"/>
    <m/>
    <m/>
    <m/>
    <m/>
    <m/>
    <m/>
    <m/>
    <b v="1"/>
    <m/>
    <s v="Orphans living in the community Child-headed households"/>
    <m/>
    <m/>
    <b v="1"/>
    <b v="1"/>
    <m/>
    <m/>
    <m/>
    <x v="0"/>
    <x v="0"/>
    <x v="0"/>
    <m/>
    <m/>
    <m/>
    <m/>
    <m/>
    <m/>
    <m/>
    <m/>
    <m/>
    <m/>
    <x v="0"/>
    <m/>
    <m/>
    <x v="0"/>
    <m/>
    <m/>
    <x v="0"/>
    <m/>
    <s v="uuid:971ece72-7efd-4d25-a050-62c16ed9fe28"/>
    <n v="73216549"/>
    <s v="971ece72-7efd-4d25-a050-62c16ed9fe28"/>
    <d v="2021-01-23T11:55:55"/>
    <n v="322"/>
    <m/>
    <n v="-1"/>
    <m/>
    <m/>
    <s v="202101191358"/>
    <n v="2373"/>
    <s v="nsenumerator"/>
    <n v="569832"/>
  </r>
  <r>
    <s v="2021-01-23T12:45:40.820+03:00"/>
    <s v="2021-01-23T13:54:22.388+03:00"/>
    <m/>
    <s v="محمد العيسى"/>
    <s v="MRFS"/>
    <m/>
    <d v="2021-01-23T00:00:00"/>
    <x v="7"/>
    <x v="2"/>
    <x v="0"/>
    <n v="25"/>
    <x v="1"/>
    <x v="1"/>
    <x v="0"/>
    <x v="0"/>
    <x v="158"/>
    <x v="0"/>
    <x v="0"/>
    <x v="0"/>
    <n v="0"/>
    <n v="1"/>
    <n v="0"/>
    <s v="1"/>
    <n v="0"/>
    <s v="1"/>
    <n v="0"/>
    <n v="1"/>
    <n v="3"/>
    <n v="0"/>
    <n v="0"/>
    <n v="1"/>
    <x v="15"/>
    <x v="4"/>
    <n v="-1900"/>
    <s v="دكان بيع مواد غذائية"/>
    <m/>
    <s v="Primary health care facility"/>
    <m/>
    <b v="1"/>
    <m/>
    <m/>
    <m/>
    <m/>
    <m/>
    <m/>
    <n v="10"/>
    <x v="4"/>
    <m/>
    <x v="2"/>
    <s v="مشافي و عيادات"/>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Antibiotic"/>
    <b v="1"/>
    <b v="1"/>
    <b v="1"/>
    <b v="1"/>
    <m/>
    <m/>
    <m/>
    <m/>
    <x v="2"/>
    <s v="Financial issues Transportation issues"/>
    <m/>
    <b v="1"/>
    <m/>
    <b v="1"/>
    <m/>
    <m/>
    <m/>
    <m/>
    <s v="Hospital for surgery/ C-section Hospital for normal delivery"/>
    <m/>
    <m/>
    <m/>
    <m/>
    <m/>
    <b v="1"/>
    <b v="1"/>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Market is too far"/>
    <b v="1"/>
    <b v="1"/>
    <m/>
    <m/>
    <m/>
    <m/>
    <x v="2"/>
    <x v="2"/>
    <x v="1"/>
    <m/>
    <m/>
    <s v="1"/>
    <s v="1"/>
    <x v="0"/>
    <x v="2"/>
    <x v="0"/>
    <x v="1"/>
    <x v="1"/>
    <m/>
    <m/>
    <m/>
    <m/>
    <m/>
    <m/>
    <m/>
    <m/>
    <m/>
    <x v="1"/>
    <x v="0"/>
    <s v="Fear Anger Econimic Family conflict Problems Concentrating"/>
    <b v="1"/>
    <b v="1"/>
    <m/>
    <m/>
    <b v="1"/>
    <m/>
    <b v="1"/>
    <m/>
    <m/>
    <m/>
    <m/>
    <m/>
    <b v="1"/>
    <m/>
    <m/>
    <m/>
    <m/>
    <m/>
    <s v="Adult Men Adult Women"/>
    <b v="1"/>
    <b v="1"/>
    <m/>
    <m/>
    <s v="بسبب الضغط النفسي"/>
    <s v="Speaking to a family member Withdrawal/Isolation"/>
    <b v="1"/>
    <m/>
    <m/>
    <m/>
    <m/>
    <m/>
    <m/>
    <m/>
    <b v="1"/>
    <m/>
    <m/>
    <s v="Do not know"/>
    <m/>
    <m/>
    <m/>
    <m/>
    <m/>
    <m/>
    <b v="1"/>
    <m/>
    <m/>
    <x v="1"/>
    <m/>
    <s v="Health services Educational services Skills building services"/>
    <b v="1"/>
    <b v="1"/>
    <b v="1"/>
    <m/>
    <m/>
    <m/>
    <m/>
    <m/>
    <x v="0"/>
    <s v="Health services Educational services Skills building services Extracurricular activities/women &amp; girls centers"/>
    <b v="1"/>
    <b v="1"/>
    <b v="1"/>
    <b v="1"/>
    <m/>
    <m/>
    <m/>
    <m/>
    <m/>
    <x v="1"/>
    <m/>
    <s v="Kidnapping Child labour School dropout Sexual abuse Being orphaned or losing care"/>
    <b v="1"/>
    <m/>
    <m/>
    <b v="1"/>
    <b v="1"/>
    <m/>
    <m/>
    <m/>
    <m/>
    <b v="1"/>
    <b v="1"/>
    <m/>
    <m/>
    <m/>
    <m/>
    <m/>
    <m/>
    <m/>
    <s v="عملة جسدية"/>
    <s v="Siblings School teachers Parents"/>
    <m/>
    <b v="1"/>
    <m/>
    <b v="1"/>
    <b v="1"/>
    <m/>
    <m/>
    <m/>
    <m/>
    <m/>
    <m/>
    <m/>
    <m/>
    <m/>
    <s v="Sport activity Quraan Hand crafts Awareness / educational activities / psychosocial support"/>
    <b v="1"/>
    <b v="1"/>
    <b v="1"/>
    <m/>
    <b v="1"/>
    <m/>
    <m/>
    <m/>
    <m/>
    <s v="Orphans living in the community"/>
    <m/>
    <m/>
    <b v="1"/>
    <m/>
    <m/>
    <m/>
    <m/>
    <x v="1"/>
    <x v="0"/>
    <x v="19"/>
    <b v="1"/>
    <m/>
    <b v="1"/>
    <m/>
    <m/>
    <m/>
    <m/>
    <m/>
    <m/>
    <m/>
    <x v="1"/>
    <m/>
    <m/>
    <x v="0"/>
    <m/>
    <m/>
    <x v="2"/>
    <m/>
    <s v="uuid:f2427fe3-5e78-48f7-a854-3d07d9dc6be0"/>
    <n v="73216550"/>
    <s v="f2427fe3-5e78-48f7-a854-3d07d9dc6be0"/>
    <d v="2021-01-23T11:55:56"/>
    <n v="323"/>
    <m/>
    <n v="-1"/>
    <m/>
    <m/>
    <s v="202101191358"/>
    <n v="4122"/>
    <s v="nsenumerator"/>
    <n v="569832"/>
  </r>
  <r>
    <s v="2021-01-23T09:18:25.563+03:00"/>
    <s v="2021-01-23T09:30:44.376+03:00"/>
    <m/>
    <s v="رانيا سريو"/>
    <s v="MRFS"/>
    <m/>
    <d v="2021-01-23T00:00:00"/>
    <x v="7"/>
    <x v="2"/>
    <x v="0"/>
    <n v="28"/>
    <x v="1"/>
    <x v="0"/>
    <x v="0"/>
    <x v="0"/>
    <x v="79"/>
    <x v="0"/>
    <x v="0"/>
    <x v="1"/>
    <m/>
    <m/>
    <m/>
    <m/>
    <m/>
    <m/>
    <m/>
    <m/>
    <n v="2"/>
    <n v="0"/>
    <m/>
    <n v="1"/>
    <x v="1"/>
    <x v="26"/>
    <n v="50"/>
    <s v="الزوج يعمل مصلح ادوات كهربائية"/>
    <m/>
    <s v="Primary health care facility"/>
    <m/>
    <b v="1"/>
    <m/>
    <m/>
    <m/>
    <m/>
    <m/>
    <m/>
    <n v="10"/>
    <x v="4"/>
    <m/>
    <x v="0"/>
    <s v="نحتاج لعيادة اسنان ومشفى متخصص للامراض"/>
    <s v="Inaccessible due to cost Some types of medicines are not available in the marke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
    <b v="1"/>
    <m/>
    <b v="1"/>
    <m/>
    <b v="1"/>
    <m/>
    <m/>
    <m/>
    <m/>
    <b v="1"/>
    <b v="1"/>
    <x v="5"/>
    <x v="2"/>
    <m/>
    <m/>
    <m/>
    <m/>
    <m/>
    <m/>
    <m/>
    <m/>
    <m/>
    <m/>
    <m/>
    <m/>
    <m/>
    <x v="1"/>
    <x v="0"/>
    <m/>
    <s v="High food prices/no money to buy Market is not safe"/>
    <m/>
    <b v="1"/>
    <m/>
    <b v="1"/>
    <m/>
    <m/>
    <m/>
    <m/>
    <x v="0"/>
    <m/>
    <x v="3"/>
    <m/>
    <m/>
    <m/>
    <m/>
    <m/>
    <m/>
    <m/>
    <x v="1"/>
    <x v="1"/>
    <x v="1"/>
    <m/>
    <m/>
    <m/>
    <s v="1"/>
    <x v="0"/>
    <x v="2"/>
    <x v="0"/>
    <x v="1"/>
    <x v="1"/>
    <m/>
    <m/>
    <m/>
    <m/>
    <m/>
    <m/>
    <m/>
    <m/>
    <m/>
    <x v="1"/>
    <x v="0"/>
    <s v="Fear Sadness Anxiety moodwings"/>
    <b v="1"/>
    <m/>
    <b v="1"/>
    <b v="1"/>
    <m/>
    <b v="1"/>
    <m/>
    <m/>
    <m/>
    <m/>
    <m/>
    <m/>
    <m/>
    <m/>
    <m/>
    <m/>
    <m/>
    <m/>
    <s v="Adult Men"/>
    <m/>
    <b v="1"/>
    <m/>
    <m/>
    <s v="بسبب الفقر والنزوح وظروف الحرب"/>
    <s v="Prayer"/>
    <m/>
    <m/>
    <m/>
    <b v="1"/>
    <m/>
    <m/>
    <m/>
    <m/>
    <m/>
    <m/>
    <m/>
    <s v="Do not know"/>
    <m/>
    <m/>
    <m/>
    <m/>
    <m/>
    <m/>
    <b v="1"/>
    <m/>
    <m/>
    <x v="1"/>
    <m/>
    <s v="Educational services Skills building services"/>
    <m/>
    <b v="1"/>
    <b v="1"/>
    <m/>
    <m/>
    <m/>
    <m/>
    <m/>
    <x v="7"/>
    <s v="Extracurricular activities/women &amp; girls centers Educational services Skills building services"/>
    <m/>
    <b v="1"/>
    <b v="1"/>
    <b v="1"/>
    <m/>
    <m/>
    <m/>
    <m/>
    <s v="due to transportation issues / far distance of facilities"/>
    <x v="2"/>
    <s v="لانه لايوجد امان "/>
    <s v="Kidnapping School dropout Child labour Begging Early marriage"/>
    <b v="1"/>
    <m/>
    <m/>
    <b v="1"/>
    <b v="1"/>
    <b v="1"/>
    <b v="1"/>
    <m/>
    <m/>
    <m/>
    <m/>
    <m/>
    <m/>
    <m/>
    <m/>
    <m/>
    <m/>
    <m/>
    <s v="الاطفال يتسولون او يبيعو بسكويت وشغلات بسيطة لاعالة عائلتهم"/>
    <s v="School teachers Religious leaders Women and Child support centers"/>
    <b v="1"/>
    <m/>
    <m/>
    <b v="1"/>
    <m/>
    <m/>
    <m/>
    <m/>
    <m/>
    <b v="1"/>
    <m/>
    <m/>
    <m/>
    <m/>
    <s v="Quraan Hand crafts Awareness / educational activities / psychosocial support"/>
    <m/>
    <b v="1"/>
    <b v="1"/>
    <m/>
    <b v="1"/>
    <m/>
    <m/>
    <m/>
    <m/>
    <s v="Orphans living in the community Child-headed households"/>
    <m/>
    <m/>
    <b v="1"/>
    <b v="1"/>
    <m/>
    <m/>
    <m/>
    <x v="0"/>
    <x v="0"/>
    <x v="0"/>
    <m/>
    <m/>
    <m/>
    <m/>
    <m/>
    <m/>
    <m/>
    <m/>
    <m/>
    <m/>
    <x v="0"/>
    <m/>
    <m/>
    <x v="0"/>
    <m/>
    <m/>
    <x v="0"/>
    <m/>
    <s v="uuid:6da0272d-bb16-43ae-a838-48b9e2a36aa0"/>
    <n v="73216552"/>
    <s v="6da0272d-bb16-43ae-a838-48b9e2a36aa0"/>
    <d v="2021-01-23T11:56:01"/>
    <n v="324"/>
    <m/>
    <n v="-1"/>
    <m/>
    <m/>
    <s v="202101191358"/>
    <n v="739"/>
    <s v="nsenumerator"/>
    <n v="569832"/>
  </r>
  <r>
    <s v="2021-01-23T09:44:55.737+03:00"/>
    <s v="2021-01-23T10:03:23.162+03:00"/>
    <m/>
    <s v="رانيا سريو"/>
    <s v="MRFS"/>
    <m/>
    <d v="2021-01-23T00:00:00"/>
    <x v="7"/>
    <x v="2"/>
    <x v="0"/>
    <n v="40"/>
    <x v="0"/>
    <x v="0"/>
    <x v="0"/>
    <x v="0"/>
    <x v="159"/>
    <x v="2"/>
    <x v="0"/>
    <x v="0"/>
    <n v="0"/>
    <n v="0"/>
    <n v="1"/>
    <s v="1"/>
    <n v="2"/>
    <s v="3"/>
    <n v="1"/>
    <n v="4"/>
    <n v="7"/>
    <n v="0"/>
    <n v="0"/>
    <n v="1"/>
    <x v="2"/>
    <x v="0"/>
    <n v="-100"/>
    <s v="الاب يعمل عامل"/>
    <m/>
    <s v="Primary health care facility Emergency services-ambulance"/>
    <m/>
    <b v="1"/>
    <m/>
    <b v="1"/>
    <m/>
    <m/>
    <m/>
    <m/>
    <n v="10"/>
    <x v="0"/>
    <m/>
    <x v="0"/>
    <s v="نحتاج لعيادة اسنان ومشافي متخصصة لامراض العيون لاننا نعاني من مشاكل في العيون"/>
    <s v="Inaccessible due to cost Some types of medicines are not available in the market Inaccessible due to transport or other logistical reason"/>
    <b v="1"/>
    <m/>
    <m/>
    <b v="1"/>
    <m/>
    <b v="1"/>
    <m/>
    <m/>
    <m/>
    <m/>
    <m/>
    <x v="0"/>
    <x v="0"/>
    <s v="لقد مروا فتيات لعنا سرحو لعنا عن الامراض المنتشرة وعن الكوفيد"/>
    <x v="0"/>
    <m/>
    <x v="2"/>
    <x v="1"/>
    <m/>
    <x v="1"/>
    <x v="2"/>
    <m/>
    <m/>
    <m/>
    <m/>
    <m/>
    <m/>
    <m/>
    <m/>
    <m/>
    <m/>
    <m/>
    <s v="Non communicable diseases (NCD) drugs (chronic, cardiac, diabetes, hyper-tension, asthma) Pediatric medicine Antibiotic"/>
    <b v="1"/>
    <b v="1"/>
    <m/>
    <b v="1"/>
    <m/>
    <m/>
    <m/>
    <m/>
    <x v="2"/>
    <s v="No services available"/>
    <m/>
    <m/>
    <m/>
    <m/>
    <b v="1"/>
    <m/>
    <m/>
    <m/>
    <s v="Hospital for normal delivery Hospital for surgery/ C-section"/>
    <m/>
    <m/>
    <m/>
    <m/>
    <m/>
    <b v="1"/>
    <b v="1"/>
    <m/>
    <m/>
    <m/>
    <m/>
    <x v="1"/>
    <m/>
    <m/>
    <m/>
    <m/>
    <m/>
    <m/>
    <m/>
    <m/>
    <m/>
    <m/>
    <m/>
    <x v="5"/>
    <x v="0"/>
    <x v="0"/>
    <m/>
    <m/>
    <m/>
    <m/>
    <m/>
    <m/>
    <m/>
    <m/>
    <m/>
    <m/>
    <m/>
    <m/>
    <m/>
    <x v="1"/>
    <x v="1"/>
    <s v="Vegetables (including leafy vegetables) Meat, Poultry, Offal (beef, goat, lamb, poultry), etc) Fruit (all types)"/>
    <m/>
    <m/>
    <b v="1"/>
    <b v="1"/>
    <b v="1"/>
    <m/>
    <m/>
    <m/>
    <m/>
    <m/>
    <m/>
    <n v="3"/>
    <x v="2"/>
    <x v="0"/>
    <m/>
    <s v="High food prices/no money to buy Child will not eat certain foods"/>
    <m/>
    <b v="1"/>
    <m/>
    <m/>
    <m/>
    <b v="1"/>
    <m/>
    <m/>
    <x v="0"/>
    <m/>
    <x v="0"/>
    <s v="High food prices/no money to buy"/>
    <b v="1"/>
    <m/>
    <m/>
    <m/>
    <m/>
    <m/>
    <x v="0"/>
    <x v="0"/>
    <x v="1"/>
    <m/>
    <m/>
    <s v="0"/>
    <s v="0"/>
    <x v="0"/>
    <x v="2"/>
    <x v="0"/>
    <x v="1"/>
    <x v="1"/>
    <m/>
    <m/>
    <m/>
    <m/>
    <m/>
    <m/>
    <m/>
    <m/>
    <m/>
    <x v="1"/>
    <x v="0"/>
    <s v="Anger Fear Sadness Anxiety Problems Concentrating"/>
    <b v="1"/>
    <b v="1"/>
    <b v="1"/>
    <m/>
    <m/>
    <b v="1"/>
    <m/>
    <m/>
    <m/>
    <m/>
    <m/>
    <m/>
    <b v="1"/>
    <m/>
    <m/>
    <m/>
    <m/>
    <m/>
    <s v="Adult Women"/>
    <b v="1"/>
    <m/>
    <m/>
    <m/>
    <s v="لان الام دائما شايلة هم البيت ومتحملة المسؤولية"/>
    <s v="Prayer Speaking to a family member Withdrawal/Isolation"/>
    <b v="1"/>
    <m/>
    <m/>
    <b v="1"/>
    <m/>
    <m/>
    <m/>
    <m/>
    <b v="1"/>
    <m/>
    <m/>
    <s v="No obstacles"/>
    <m/>
    <m/>
    <m/>
    <m/>
    <m/>
    <m/>
    <m/>
    <b v="1"/>
    <m/>
    <x v="1"/>
    <m/>
    <s v="Educational services Skills building services Extracurricular activities/women &amp; girls centers"/>
    <m/>
    <b v="1"/>
    <b v="1"/>
    <b v="1"/>
    <m/>
    <m/>
    <m/>
    <m/>
    <x v="0"/>
    <s v="Educational services Extracurricular activities/women &amp; girls centers Skills building services"/>
    <m/>
    <b v="1"/>
    <b v="1"/>
    <b v="1"/>
    <m/>
    <m/>
    <m/>
    <m/>
    <s v="due to cultural factors / Father or husband does not allow them"/>
    <x v="2"/>
    <s v="بسبب الاعراف والتقاليد وتوجد حالات خطف كثيرة هنا"/>
    <s v="Kidnapping Desire to join armed groups School dropout Child labour Begging Early marriage Being orphaned or losing care"/>
    <b v="1"/>
    <m/>
    <b v="1"/>
    <b v="1"/>
    <b v="1"/>
    <b v="1"/>
    <b v="1"/>
    <m/>
    <m/>
    <m/>
    <b v="1"/>
    <m/>
    <m/>
    <m/>
    <m/>
    <m/>
    <m/>
    <m/>
    <s v="الاطفال يلمو خبز من الشارع ويلتحقو بالفصايل وبيشحدو لاعالة اسرهم"/>
    <s v="Siblings Neighbours Parents"/>
    <m/>
    <b v="1"/>
    <b v="1"/>
    <m/>
    <b v="1"/>
    <m/>
    <m/>
    <m/>
    <m/>
    <m/>
    <m/>
    <m/>
    <m/>
    <m/>
    <s v="Quraan Hand crafts Entertainement activities"/>
    <m/>
    <b v="1"/>
    <b v="1"/>
    <m/>
    <m/>
    <b v="1"/>
    <m/>
    <m/>
    <m/>
    <s v="Orphans living in the community Children who have been associated with fighting forces"/>
    <m/>
    <m/>
    <b v="1"/>
    <m/>
    <b v="1"/>
    <m/>
    <m/>
    <x v="2"/>
    <x v="5"/>
    <x v="14"/>
    <m/>
    <m/>
    <m/>
    <m/>
    <m/>
    <b v="1"/>
    <m/>
    <m/>
    <m/>
    <m/>
    <x v="1"/>
    <m/>
    <m/>
    <x v="2"/>
    <m/>
    <m/>
    <x v="2"/>
    <m/>
    <s v="uuid:89c9568f-0b15-4ea9-8fa5-b105fccbc26e"/>
    <n v="73216553"/>
    <s v="89c9568f-0b15-4ea9-8fa5-b105fccbc26e"/>
    <d v="2021-01-23T11:56:02"/>
    <n v="325"/>
    <m/>
    <n v="-1"/>
    <m/>
    <m/>
    <s v="202101191358"/>
    <n v="1108"/>
    <s v="nsenumerator"/>
    <n v="569832"/>
  </r>
  <r>
    <s v="2021-01-23T10:28:31.132+03:00"/>
    <s v="2021-01-23T11:01:25.541+03:00"/>
    <m/>
    <s v="رانيا سريو"/>
    <s v="MRFS"/>
    <m/>
    <d v="2021-01-23T00:00:00"/>
    <x v="7"/>
    <x v="2"/>
    <x v="0"/>
    <n v="30"/>
    <x v="1"/>
    <x v="0"/>
    <x v="2"/>
    <x v="0"/>
    <x v="78"/>
    <x v="2"/>
    <x v="0"/>
    <x v="0"/>
    <n v="0"/>
    <n v="0"/>
    <n v="1"/>
    <s v="1"/>
    <n v="1"/>
    <s v="2"/>
    <n v="0"/>
    <n v="2"/>
    <n v="3"/>
    <n v="0"/>
    <n v="0"/>
    <n v="0"/>
    <x v="28"/>
    <x v="22"/>
    <n v="-200"/>
    <m/>
    <s v="NGO support (including food buskets)"/>
    <s v="Primary health care facility"/>
    <m/>
    <b v="1"/>
    <m/>
    <m/>
    <m/>
    <m/>
    <m/>
    <m/>
    <n v="5"/>
    <x v="0"/>
    <m/>
    <x v="0"/>
    <s v="نحتاج لعيادة اسنان ومشافي متخصصة لعلاج الاطفال لانه طفلتي مريضة لديها كتلة دهنية بالدماغ وتوسع شريان ومادة بيضاء تضرب عالنطق"/>
    <s v="Most types of medicines are not available in the market Inaccessible due to cost Inaccessible due to security risks"/>
    <m/>
    <b v="1"/>
    <m/>
    <b v="1"/>
    <b v="1"/>
    <m/>
    <m/>
    <m/>
    <m/>
    <m/>
    <m/>
    <x v="2"/>
    <x v="1"/>
    <m/>
    <x v="1"/>
    <m/>
    <x v="2"/>
    <x v="1"/>
    <m/>
    <x v="1"/>
    <x v="2"/>
    <m/>
    <m/>
    <m/>
    <m/>
    <m/>
    <m/>
    <m/>
    <m/>
    <m/>
    <m/>
    <m/>
    <s v="Pediatric medicine Other"/>
    <m/>
    <b v="1"/>
    <m/>
    <m/>
    <b v="1"/>
    <m/>
    <m/>
    <s v="ادوية لعلاج الكتلة الدهنية بالدماغ لطفلتي وادوية فيتامينات وادوية من اجل النطق عند الاطفال"/>
    <x v="2"/>
    <s v="No services available"/>
    <m/>
    <m/>
    <m/>
    <m/>
    <b v="1"/>
    <m/>
    <m/>
    <m/>
    <s v="Hospital for normal delivery"/>
    <m/>
    <m/>
    <m/>
    <m/>
    <m/>
    <b v="1"/>
    <m/>
    <m/>
    <m/>
    <m/>
    <m/>
    <x v="1"/>
    <m/>
    <m/>
    <m/>
    <m/>
    <m/>
    <m/>
    <m/>
    <m/>
    <m/>
    <m/>
    <m/>
    <x v="4"/>
    <x v="1"/>
    <x v="0"/>
    <m/>
    <m/>
    <m/>
    <m/>
    <m/>
    <m/>
    <m/>
    <m/>
    <m/>
    <m/>
    <m/>
    <m/>
    <m/>
    <x v="1"/>
    <x v="1"/>
    <s v="Vegetables (including leafy vegetables) Legumes and nuts e.g. hommos, fouls, beans, chick peas, lentils Eggs Oil/Fat (oils, fats, butter, ghee etc)"/>
    <m/>
    <b v="1"/>
    <b v="1"/>
    <m/>
    <m/>
    <m/>
    <m/>
    <b v="1"/>
    <m/>
    <b v="1"/>
    <m/>
    <n v="4"/>
    <x v="0"/>
    <x v="0"/>
    <m/>
    <s v="High food prices/no money to buy Child will not eat certain foods Market is too far"/>
    <m/>
    <b v="1"/>
    <b v="1"/>
    <m/>
    <m/>
    <b v="1"/>
    <m/>
    <m/>
    <x v="0"/>
    <m/>
    <x v="0"/>
    <s v="High food prices/no money to buy"/>
    <b v="1"/>
    <m/>
    <m/>
    <m/>
    <m/>
    <m/>
    <x v="0"/>
    <x v="0"/>
    <x v="1"/>
    <m/>
    <m/>
    <s v="0"/>
    <s v="0"/>
    <x v="2"/>
    <x v="1"/>
    <x v="1"/>
    <x v="0"/>
    <x v="3"/>
    <m/>
    <m/>
    <m/>
    <m/>
    <m/>
    <m/>
    <m/>
    <m/>
    <m/>
    <x v="3"/>
    <x v="0"/>
    <s v="Anxiety moodwings Problems Concentrating Changes in Appetite"/>
    <m/>
    <m/>
    <m/>
    <b v="1"/>
    <m/>
    <b v="1"/>
    <m/>
    <b v="1"/>
    <m/>
    <m/>
    <m/>
    <m/>
    <b v="1"/>
    <m/>
    <m/>
    <m/>
    <m/>
    <m/>
    <s v="Adult Women"/>
    <b v="1"/>
    <m/>
    <m/>
    <m/>
    <s v="لانهم هم الذين يشيلون هم العيلة وعليهم المسؤولية كلها"/>
    <s v="Prayer Withdrawal/Isolation"/>
    <m/>
    <m/>
    <m/>
    <b v="1"/>
    <m/>
    <m/>
    <m/>
    <m/>
    <b v="1"/>
    <m/>
    <m/>
    <s v="Stigma Security"/>
    <b v="1"/>
    <b v="1"/>
    <m/>
    <m/>
    <m/>
    <m/>
    <m/>
    <m/>
    <m/>
    <x v="1"/>
    <m/>
    <s v="Educational services Health services Skills building services"/>
    <b v="1"/>
    <b v="1"/>
    <b v="1"/>
    <m/>
    <m/>
    <m/>
    <m/>
    <m/>
    <x v="0"/>
    <s v="Educational services Health services Skills building services"/>
    <b v="1"/>
    <b v="1"/>
    <b v="1"/>
    <m/>
    <m/>
    <m/>
    <m/>
    <m/>
    <m/>
    <x v="2"/>
    <s v="لايوجد امان "/>
    <s v="Kidnapping Desire to join armed groups Begging Early marriage"/>
    <b v="1"/>
    <m/>
    <b v="1"/>
    <m/>
    <m/>
    <b v="1"/>
    <b v="1"/>
    <m/>
    <m/>
    <m/>
    <m/>
    <m/>
    <m/>
    <m/>
    <m/>
    <m/>
    <m/>
    <m/>
    <m/>
    <s v="Parents Women and Child support centers Doctor"/>
    <m/>
    <m/>
    <m/>
    <m/>
    <b v="1"/>
    <m/>
    <m/>
    <m/>
    <m/>
    <b v="1"/>
    <b v="1"/>
    <m/>
    <m/>
    <m/>
    <s v="Quraan Hand crafts Entertainement activities"/>
    <m/>
    <b v="1"/>
    <b v="1"/>
    <m/>
    <m/>
    <b v="1"/>
    <m/>
    <m/>
    <m/>
    <s v="Child-headed households Orphans living in the community"/>
    <m/>
    <m/>
    <b v="1"/>
    <b v="1"/>
    <m/>
    <m/>
    <m/>
    <x v="1"/>
    <x v="0"/>
    <x v="14"/>
    <m/>
    <m/>
    <m/>
    <m/>
    <m/>
    <b v="1"/>
    <m/>
    <m/>
    <m/>
    <m/>
    <x v="1"/>
    <m/>
    <m/>
    <x v="0"/>
    <m/>
    <m/>
    <x v="2"/>
    <m/>
    <s v="uuid:191733da-efde-4698-8d52-09ddd65a9e4c"/>
    <n v="73216554"/>
    <s v="191733da-efde-4698-8d52-09ddd65a9e4c"/>
    <d v="2021-01-23T11:56:03"/>
    <n v="326"/>
    <m/>
    <n v="-1"/>
    <m/>
    <m/>
    <s v="202101191358"/>
    <n v="1974"/>
    <s v="nsenumerator"/>
    <n v="569832"/>
  </r>
  <r>
    <s v="2021-01-23T11:06:51.933+03:00"/>
    <s v="2021-01-23T12:11:37.454+03:00"/>
    <m/>
    <s v="رانيا سريو"/>
    <s v="MRFS"/>
    <m/>
    <d v="2021-01-23T00:00:00"/>
    <x v="7"/>
    <x v="2"/>
    <x v="0"/>
    <n v="25"/>
    <x v="1"/>
    <x v="0"/>
    <x v="0"/>
    <x v="0"/>
    <x v="160"/>
    <x v="0"/>
    <x v="0"/>
    <x v="0"/>
    <n v="0"/>
    <n v="1"/>
    <n v="0"/>
    <s v="1"/>
    <n v="2"/>
    <s v="3"/>
    <n v="0"/>
    <n v="3"/>
    <n v="5"/>
    <n v="0"/>
    <n v="0"/>
    <n v="1"/>
    <x v="1"/>
    <x v="0"/>
    <n v="100"/>
    <s v="الاب يعمل مع فصيل مع الجيش الحر"/>
    <m/>
    <s v="Primary health care facility"/>
    <m/>
    <b v="1"/>
    <m/>
    <m/>
    <m/>
    <m/>
    <m/>
    <m/>
    <n v="5"/>
    <x v="0"/>
    <m/>
    <x v="2"/>
    <s v="نحتاج لمشفى لعلاج الاطفال اختصاص غدد لانه لاتوجد مشافي اختصاص بالمنطقة هنا "/>
    <s v="Some types of medicines are not available in the market Inaccessible due to cost"/>
    <b v="1"/>
    <m/>
    <m/>
    <b v="1"/>
    <m/>
    <m/>
    <m/>
    <m/>
    <m/>
    <m/>
    <m/>
    <x v="2"/>
    <x v="1"/>
    <m/>
    <x v="1"/>
    <m/>
    <x v="2"/>
    <x v="1"/>
    <m/>
    <x v="1"/>
    <x v="2"/>
    <m/>
    <m/>
    <m/>
    <m/>
    <m/>
    <m/>
    <m/>
    <m/>
    <m/>
    <m/>
    <m/>
    <s v="Non communicable diseases (NCD) drugs (chronic, cardiac, diabetes, hyper-tension, asthma) Pediatric medicine Antibiotic"/>
    <b v="1"/>
    <b v="1"/>
    <m/>
    <b v="1"/>
    <m/>
    <m/>
    <m/>
    <m/>
    <x v="2"/>
    <s v="No services available"/>
    <m/>
    <m/>
    <m/>
    <m/>
    <b v="1"/>
    <m/>
    <m/>
    <m/>
    <s v="Hospital for normal delivery Hospital for surgery/ C-section"/>
    <m/>
    <m/>
    <m/>
    <m/>
    <m/>
    <b v="1"/>
    <b v="1"/>
    <m/>
    <m/>
    <m/>
    <m/>
    <x v="1"/>
    <m/>
    <m/>
    <m/>
    <m/>
    <m/>
    <m/>
    <m/>
    <m/>
    <m/>
    <m/>
    <m/>
    <x v="5"/>
    <x v="0"/>
    <x v="0"/>
    <m/>
    <s v="Meat, Poultry, Offal (beef, goat, lamb, poultry), etc) Vegetables (including leafy vegetables) Milk and Milk Products (milk, yoghurt, cheese, etc) Oil/Fat (oils, fats, butter, ghee etc) Condiments (spices, tea, coffee, sauces etc) or other miscellaneous food"/>
    <m/>
    <m/>
    <b v="1"/>
    <m/>
    <b v="1"/>
    <m/>
    <b v="1"/>
    <m/>
    <m/>
    <b v="1"/>
    <b v="1"/>
    <x v="5"/>
    <x v="2"/>
    <s v="Cereals or tubers (maize, porridge, rice, pasta, bread, rice, bulger, frikeh, kaak, pasta, indomy (noodles), manakish, thick grain-based porridge, potatoes, etc) Legumes and nuts e.g. hommos, fouls, beans, chick peas, lentils Sugar, Honey, sugar products Oil/Fat (oils, fats, butter, ghee etc)"/>
    <b v="1"/>
    <b v="1"/>
    <m/>
    <m/>
    <m/>
    <m/>
    <m/>
    <m/>
    <b v="1"/>
    <b v="1"/>
    <m/>
    <n v="4"/>
    <x v="0"/>
    <x v="0"/>
    <m/>
    <s v="High food prices/no money to buy Child will not eat certain foods"/>
    <m/>
    <b v="1"/>
    <m/>
    <m/>
    <m/>
    <b v="1"/>
    <m/>
    <m/>
    <x v="0"/>
    <m/>
    <x v="3"/>
    <m/>
    <m/>
    <m/>
    <m/>
    <m/>
    <m/>
    <m/>
    <x v="2"/>
    <x v="0"/>
    <x v="1"/>
    <m/>
    <m/>
    <s v="1"/>
    <s v="1"/>
    <x v="0"/>
    <x v="2"/>
    <x v="0"/>
    <x v="1"/>
    <x v="1"/>
    <m/>
    <m/>
    <m/>
    <m/>
    <m/>
    <m/>
    <m/>
    <m/>
    <m/>
    <x v="1"/>
    <x v="0"/>
    <s v="Anger moodwings Econimic Problems sleeping"/>
    <m/>
    <b v="1"/>
    <m/>
    <b v="1"/>
    <b v="1"/>
    <m/>
    <m/>
    <m/>
    <m/>
    <b v="1"/>
    <m/>
    <m/>
    <m/>
    <m/>
    <m/>
    <m/>
    <m/>
    <m/>
    <s v="Children"/>
    <m/>
    <m/>
    <b v="1"/>
    <m/>
    <s v="لانه اكثر فئة حساسة وتتأثر بالمشاكل"/>
    <s v="Prayer Withdrawal/Isolation"/>
    <m/>
    <m/>
    <m/>
    <b v="1"/>
    <m/>
    <m/>
    <m/>
    <m/>
    <b v="1"/>
    <m/>
    <m/>
    <s v="Lack of awareness of the services"/>
    <m/>
    <m/>
    <m/>
    <m/>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m/>
    <x v="2"/>
    <s v="لانه لا يوجد امان بالمنطقة وعاداتنا وتقاليدنا لا تسمح بذلك"/>
    <s v="Begging School dropout Early marriage Being orphaned or losing care"/>
    <m/>
    <m/>
    <m/>
    <b v="1"/>
    <m/>
    <b v="1"/>
    <b v="1"/>
    <m/>
    <m/>
    <m/>
    <b v="1"/>
    <m/>
    <m/>
    <m/>
    <m/>
    <m/>
    <m/>
    <m/>
    <m/>
    <s v="Siblings Neighbours Parents Relatives"/>
    <m/>
    <b v="1"/>
    <b v="1"/>
    <m/>
    <b v="1"/>
    <b v="1"/>
    <m/>
    <m/>
    <m/>
    <m/>
    <m/>
    <m/>
    <m/>
    <m/>
    <s v="Quraan Hand crafts Entertainement activities"/>
    <m/>
    <b v="1"/>
    <b v="1"/>
    <m/>
    <m/>
    <b v="1"/>
    <m/>
    <m/>
    <m/>
    <s v="Orphans living in the community Child-headed households Children who have been associated with fighting forces"/>
    <m/>
    <m/>
    <b v="1"/>
    <b v="1"/>
    <b v="1"/>
    <m/>
    <m/>
    <x v="1"/>
    <x v="0"/>
    <x v="14"/>
    <m/>
    <m/>
    <m/>
    <m/>
    <m/>
    <b v="1"/>
    <m/>
    <m/>
    <m/>
    <m/>
    <x v="1"/>
    <m/>
    <m/>
    <x v="0"/>
    <m/>
    <m/>
    <x v="2"/>
    <m/>
    <s v="uuid:b07e21bf-4004-42ed-b69a-3bd3841d26f5"/>
    <n v="73216556"/>
    <s v="b07e21bf-4004-42ed-b69a-3bd3841d26f5"/>
    <d v="2021-01-23T11:56:04"/>
    <n v="327"/>
    <m/>
    <n v="-1"/>
    <m/>
    <m/>
    <s v="202101191358"/>
    <n v="3886"/>
    <s v="nsenumerator"/>
    <n v="569832"/>
  </r>
  <r>
    <s v="2021-01-23T09:18:52.690+02:00"/>
    <s v="2021-01-23T09:46:03.355+02:00"/>
    <m/>
    <s v="منى الحاج رحمون"/>
    <s v="MRFS"/>
    <m/>
    <d v="2021-01-23T00:00:00"/>
    <x v="7"/>
    <x v="2"/>
    <x v="0"/>
    <n v="39"/>
    <x v="0"/>
    <x v="0"/>
    <x v="0"/>
    <x v="0"/>
    <x v="161"/>
    <x v="2"/>
    <x v="0"/>
    <x v="0"/>
    <n v="0"/>
    <n v="0"/>
    <n v="2"/>
    <s v="2"/>
    <n v="1"/>
    <s v="3"/>
    <n v="3"/>
    <n v="6"/>
    <n v="8"/>
    <n v="0"/>
    <n v="0"/>
    <n v="0"/>
    <x v="4"/>
    <x v="0"/>
    <n v="-400"/>
    <s v="الزوج عاطل عن العمل "/>
    <m/>
    <s v="Primary health care facility"/>
    <m/>
    <b v="1"/>
    <m/>
    <m/>
    <m/>
    <m/>
    <m/>
    <m/>
    <n v="15"/>
    <x v="0"/>
    <m/>
    <x v="2"/>
    <s v="Do not know"/>
    <s v="There are no significant difficulties"/>
    <m/>
    <m/>
    <m/>
    <m/>
    <m/>
    <m/>
    <m/>
    <m/>
    <m/>
    <b v="1"/>
    <m/>
    <x v="0"/>
    <x v="0"/>
    <s v="فريق توعية مجتمعية  "/>
    <x v="2"/>
    <m/>
    <x v="0"/>
    <x v="0"/>
    <m/>
    <x v="0"/>
    <x v="0"/>
    <m/>
    <m/>
    <m/>
    <m/>
    <m/>
    <m/>
    <m/>
    <m/>
    <m/>
    <m/>
    <m/>
    <s v="Pediatric medicine Antibiotic"/>
    <m/>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b v="1"/>
    <m/>
    <b v="1"/>
    <m/>
    <m/>
    <m/>
    <b v="1"/>
    <m/>
    <m/>
    <m/>
    <m/>
    <n v="3"/>
    <x v="2"/>
    <x v="0"/>
    <m/>
    <s v="High food prices/no money to buy"/>
    <m/>
    <b v="1"/>
    <m/>
    <m/>
    <m/>
    <m/>
    <m/>
    <m/>
    <x v="0"/>
    <m/>
    <x v="3"/>
    <m/>
    <m/>
    <m/>
    <m/>
    <m/>
    <m/>
    <m/>
    <x v="3"/>
    <x v="2"/>
    <x v="1"/>
    <m/>
    <m/>
    <s v="0"/>
    <s v="0"/>
    <x v="0"/>
    <x v="2"/>
    <x v="0"/>
    <x v="1"/>
    <x v="1"/>
    <m/>
    <m/>
    <m/>
    <m/>
    <m/>
    <m/>
    <m/>
    <m/>
    <m/>
    <x v="1"/>
    <x v="0"/>
    <s v="Family conflict"/>
    <m/>
    <m/>
    <m/>
    <m/>
    <m/>
    <m/>
    <b v="1"/>
    <m/>
    <m/>
    <m/>
    <m/>
    <m/>
    <m/>
    <m/>
    <m/>
    <m/>
    <m/>
    <m/>
    <s v="Adult Women"/>
    <b v="1"/>
    <m/>
    <m/>
    <m/>
    <s v="لانهم يتحملون مسؤولية أكثر من غيرهم"/>
    <s v="Other"/>
    <m/>
    <m/>
    <m/>
    <m/>
    <m/>
    <m/>
    <m/>
    <m/>
    <m/>
    <b v="1"/>
    <s v="البكاء"/>
    <s v="Stigma"/>
    <b v="1"/>
    <m/>
    <m/>
    <m/>
    <m/>
    <m/>
    <m/>
    <m/>
    <m/>
    <x v="1"/>
    <m/>
    <s v="All services are accessible"/>
    <m/>
    <m/>
    <m/>
    <m/>
    <m/>
    <b v="1"/>
    <m/>
    <m/>
    <x v="0"/>
    <s v="All services are accessible"/>
    <m/>
    <m/>
    <m/>
    <m/>
    <m/>
    <b v="1"/>
    <m/>
    <m/>
    <m/>
    <x v="1"/>
    <m/>
    <s v="Kidnapping"/>
    <b v="1"/>
    <m/>
    <m/>
    <m/>
    <m/>
    <m/>
    <m/>
    <m/>
    <m/>
    <m/>
    <m/>
    <m/>
    <m/>
    <m/>
    <m/>
    <m/>
    <m/>
    <m/>
    <m/>
    <s v="Siblings"/>
    <m/>
    <b v="1"/>
    <m/>
    <m/>
    <m/>
    <m/>
    <m/>
    <m/>
    <m/>
    <m/>
    <m/>
    <m/>
    <m/>
    <m/>
    <s v="Quraan Entertainement activities"/>
    <m/>
    <b v="1"/>
    <m/>
    <m/>
    <m/>
    <b v="1"/>
    <m/>
    <m/>
    <m/>
    <s v="Orphans living in the community"/>
    <m/>
    <m/>
    <b v="1"/>
    <m/>
    <m/>
    <m/>
    <m/>
    <x v="1"/>
    <x v="0"/>
    <x v="11"/>
    <m/>
    <m/>
    <m/>
    <m/>
    <m/>
    <m/>
    <m/>
    <m/>
    <b v="1"/>
    <m/>
    <x v="1"/>
    <m/>
    <m/>
    <x v="1"/>
    <n v="1"/>
    <s v="في حالات الضرورة"/>
    <x v="1"/>
    <s v="الانضمام إلى الفصائل المقاتلة"/>
    <s v="uuid:e95c7700-b831-450e-9504-6b0bca43f18a"/>
    <n v="73216559"/>
    <s v="e95c7700-b831-450e-9504-6b0bca43f18a"/>
    <d v="2021-01-23T11:56:19"/>
    <n v="328"/>
    <m/>
    <n v="-1"/>
    <m/>
    <m/>
    <s v="202101191358"/>
    <n v="1631"/>
    <s v="nsenumerator"/>
    <n v="569832"/>
  </r>
  <r>
    <s v="2021-01-23T09:46:28.199+02:00"/>
    <s v="2021-01-23T10:20:05.335+02:00"/>
    <m/>
    <s v="منى الحاج رحمون"/>
    <s v="MRFS"/>
    <m/>
    <d v="2021-01-23T00:00:00"/>
    <x v="7"/>
    <x v="2"/>
    <x v="0"/>
    <n v="46"/>
    <x v="0"/>
    <x v="0"/>
    <x v="0"/>
    <x v="0"/>
    <x v="162"/>
    <x v="2"/>
    <x v="1"/>
    <x v="0"/>
    <n v="0"/>
    <n v="0"/>
    <n v="0"/>
    <s v="0"/>
    <n v="0"/>
    <s v="0"/>
    <n v="0"/>
    <n v="0"/>
    <n v="3"/>
    <n v="1"/>
    <m/>
    <n v="0"/>
    <x v="3"/>
    <x v="26"/>
    <n v="-350"/>
    <s v="لايوجد معيل"/>
    <m/>
    <s v="Primary health care facility"/>
    <m/>
    <b v="1"/>
    <m/>
    <m/>
    <m/>
    <m/>
    <m/>
    <m/>
    <n v="15"/>
    <x v="0"/>
    <m/>
    <x v="3"/>
    <s v="عيادات شاملة /مستشفى وعيادات نسائية"/>
    <s v="Inaccessible due to cost"/>
    <m/>
    <m/>
    <m/>
    <b v="1"/>
    <m/>
    <m/>
    <m/>
    <m/>
    <m/>
    <m/>
    <m/>
    <x v="0"/>
    <x v="2"/>
    <m/>
    <x v="2"/>
    <m/>
    <x v="0"/>
    <x v="0"/>
    <m/>
    <x v="0"/>
    <x v="0"/>
    <m/>
    <m/>
    <m/>
    <m/>
    <m/>
    <m/>
    <m/>
    <m/>
    <m/>
    <m/>
    <m/>
    <s v="Non communicable diseases (NCD) drugs (chronic, cardiac, diabetes, hyper-tension, asthma)"/>
    <b v="1"/>
    <m/>
    <m/>
    <m/>
    <m/>
    <m/>
    <m/>
    <m/>
    <x v="0"/>
    <m/>
    <m/>
    <m/>
    <m/>
    <m/>
    <m/>
    <m/>
    <m/>
    <m/>
    <s v="Hospital for surgery/ C-section Hospital for normal delivery"/>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Sadness Problems sleeping"/>
    <m/>
    <m/>
    <b v="1"/>
    <m/>
    <m/>
    <m/>
    <m/>
    <m/>
    <m/>
    <b v="1"/>
    <m/>
    <m/>
    <m/>
    <m/>
    <m/>
    <m/>
    <m/>
    <m/>
    <s v="Adult Women"/>
    <b v="1"/>
    <m/>
    <m/>
    <m/>
    <s v="لانهم أكثر حساسية من غيرهم"/>
    <s v="Speaking to a friend"/>
    <m/>
    <b v="1"/>
    <m/>
    <m/>
    <m/>
    <m/>
    <m/>
    <m/>
    <m/>
    <m/>
    <m/>
    <s v="Stigma"/>
    <b v="1"/>
    <m/>
    <m/>
    <m/>
    <m/>
    <m/>
    <m/>
    <m/>
    <m/>
    <x v="1"/>
    <m/>
    <s v="Health services Educational services"/>
    <b v="1"/>
    <b v="1"/>
    <m/>
    <m/>
    <m/>
    <m/>
    <m/>
    <m/>
    <x v="6"/>
    <s v="Health services Educational services"/>
    <b v="1"/>
    <b v="1"/>
    <m/>
    <m/>
    <m/>
    <m/>
    <m/>
    <m/>
    <s v="due to cultural factors / Father or husband does not allow them"/>
    <x v="2"/>
    <s v="بسبب النزوح وغياب الامان"/>
    <s v="Kidnapping Physical abuse Sexual abuse"/>
    <b v="1"/>
    <m/>
    <m/>
    <m/>
    <m/>
    <m/>
    <m/>
    <b v="1"/>
    <m/>
    <b v="1"/>
    <m/>
    <m/>
    <m/>
    <m/>
    <m/>
    <m/>
    <m/>
    <m/>
    <m/>
    <s v="Do not know"/>
    <m/>
    <m/>
    <m/>
    <m/>
    <m/>
    <m/>
    <m/>
    <m/>
    <m/>
    <m/>
    <m/>
    <m/>
    <b v="1"/>
    <m/>
    <s v="Sport activity Quraan Hand crafts"/>
    <b v="1"/>
    <b v="1"/>
    <b v="1"/>
    <m/>
    <m/>
    <m/>
    <m/>
    <m/>
    <m/>
    <s v="Children living on the street"/>
    <m/>
    <b v="1"/>
    <m/>
    <m/>
    <m/>
    <m/>
    <m/>
    <x v="0"/>
    <x v="0"/>
    <x v="0"/>
    <m/>
    <m/>
    <m/>
    <m/>
    <m/>
    <m/>
    <m/>
    <m/>
    <m/>
    <m/>
    <x v="0"/>
    <m/>
    <m/>
    <x v="0"/>
    <m/>
    <m/>
    <x v="0"/>
    <m/>
    <s v="uuid:e4438abd-279e-4c91-833e-10da3f1a3b1f"/>
    <n v="73216560"/>
    <s v="e4438abd-279e-4c91-833e-10da3f1a3b1f"/>
    <d v="2021-01-23T11:56:20"/>
    <n v="329"/>
    <m/>
    <n v="-1"/>
    <m/>
    <m/>
    <s v="202101191358"/>
    <n v="2017"/>
    <s v="nsenumerator"/>
    <n v="569832"/>
  </r>
  <r>
    <s v="2021-01-23T10:47:58.730+02:00"/>
    <s v="2021-01-23T11:12:09.850+02:00"/>
    <m/>
    <s v="منى الحاج رحمون"/>
    <s v="MRFS"/>
    <m/>
    <d v="2021-01-23T00:00:00"/>
    <x v="7"/>
    <x v="2"/>
    <x v="0"/>
    <n v="42"/>
    <x v="0"/>
    <x v="0"/>
    <x v="0"/>
    <x v="0"/>
    <x v="163"/>
    <x v="0"/>
    <x v="0"/>
    <x v="0"/>
    <n v="1"/>
    <n v="0"/>
    <n v="0"/>
    <s v="0"/>
    <n v="1"/>
    <s v="2"/>
    <n v="1"/>
    <n v="3"/>
    <n v="7"/>
    <n v="0"/>
    <n v="0"/>
    <n v="2"/>
    <x v="37"/>
    <x v="6"/>
    <n v="-150"/>
    <s v="العمل في محل البسة"/>
    <m/>
    <s v="Emergency services-ambulance Primary health care facility"/>
    <m/>
    <b v="1"/>
    <m/>
    <b v="1"/>
    <m/>
    <m/>
    <m/>
    <m/>
    <n v="10"/>
    <x v="0"/>
    <m/>
    <x v="0"/>
    <s v="عيادات شاملة /نسائية _اطفال_"/>
    <s v="Inaccessible due to cost"/>
    <m/>
    <m/>
    <m/>
    <b v="1"/>
    <m/>
    <m/>
    <m/>
    <m/>
    <m/>
    <m/>
    <m/>
    <x v="2"/>
    <x v="1"/>
    <m/>
    <x v="1"/>
    <m/>
    <x v="0"/>
    <x v="0"/>
    <m/>
    <x v="0"/>
    <x v="0"/>
    <m/>
    <m/>
    <m/>
    <m/>
    <m/>
    <m/>
    <m/>
    <m/>
    <m/>
    <m/>
    <m/>
    <s v="Pediatric medicine Non communicable diseases (NCD) drugs (chronic, cardiac, diabetes, hyper-tension, asthma)"/>
    <b v="1"/>
    <b v="1"/>
    <m/>
    <m/>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Milk and Milk Products (milk, yoghurt, cheese, etc)"/>
    <b v="1"/>
    <m/>
    <m/>
    <m/>
    <m/>
    <m/>
    <b v="1"/>
    <m/>
    <m/>
    <m/>
    <m/>
    <x v="3"/>
    <x v="0"/>
    <m/>
    <m/>
    <m/>
    <m/>
    <m/>
    <m/>
    <m/>
    <m/>
    <m/>
    <m/>
    <m/>
    <m/>
    <m/>
    <x v="1"/>
    <x v="0"/>
    <m/>
    <s v="High food prices/no money to buy"/>
    <m/>
    <b v="1"/>
    <m/>
    <m/>
    <m/>
    <m/>
    <m/>
    <m/>
    <x v="0"/>
    <m/>
    <x v="0"/>
    <s v="High food prices/no money to buy"/>
    <b v="1"/>
    <m/>
    <m/>
    <m/>
    <m/>
    <m/>
    <x v="0"/>
    <x v="2"/>
    <x v="0"/>
    <m/>
    <m/>
    <s v="0"/>
    <s v="1"/>
    <x v="0"/>
    <x v="2"/>
    <x v="0"/>
    <x v="1"/>
    <x v="1"/>
    <m/>
    <m/>
    <m/>
    <m/>
    <m/>
    <m/>
    <m/>
    <m/>
    <m/>
    <x v="1"/>
    <x v="0"/>
    <s v="Econimic"/>
    <m/>
    <m/>
    <m/>
    <m/>
    <b v="1"/>
    <m/>
    <m/>
    <m/>
    <m/>
    <m/>
    <m/>
    <m/>
    <m/>
    <m/>
    <m/>
    <m/>
    <m/>
    <m/>
    <s v="Children Adult Women"/>
    <b v="1"/>
    <m/>
    <b v="1"/>
    <m/>
    <s v="لانهم يعانون من ضغط أكثر من غيرهم"/>
    <s v="Other"/>
    <m/>
    <m/>
    <m/>
    <m/>
    <m/>
    <m/>
    <m/>
    <m/>
    <m/>
    <b v="1"/>
    <s v="الخروج من المنزل"/>
    <s v="Stigma"/>
    <b v="1"/>
    <m/>
    <m/>
    <m/>
    <m/>
    <m/>
    <m/>
    <m/>
    <m/>
    <x v="1"/>
    <m/>
    <s v="All services are accessible"/>
    <m/>
    <m/>
    <m/>
    <m/>
    <m/>
    <b v="1"/>
    <m/>
    <m/>
    <x v="0"/>
    <s v="All services are accessible"/>
    <m/>
    <m/>
    <m/>
    <m/>
    <m/>
    <b v="1"/>
    <m/>
    <m/>
    <m/>
    <x v="1"/>
    <m/>
    <s v="No dangers"/>
    <m/>
    <m/>
    <m/>
    <m/>
    <m/>
    <m/>
    <m/>
    <m/>
    <m/>
    <m/>
    <m/>
    <m/>
    <m/>
    <m/>
    <m/>
    <b v="1"/>
    <m/>
    <m/>
    <m/>
    <s v="Siblings Relatives"/>
    <m/>
    <b v="1"/>
    <m/>
    <m/>
    <m/>
    <b v="1"/>
    <m/>
    <m/>
    <m/>
    <m/>
    <m/>
    <m/>
    <m/>
    <m/>
    <s v="Entertainement activities"/>
    <m/>
    <m/>
    <m/>
    <m/>
    <m/>
    <b v="1"/>
    <m/>
    <m/>
    <m/>
    <s v="Children separated from their parents"/>
    <b v="1"/>
    <m/>
    <m/>
    <m/>
    <m/>
    <m/>
    <m/>
    <x v="1"/>
    <x v="0"/>
    <x v="11"/>
    <m/>
    <m/>
    <m/>
    <m/>
    <m/>
    <m/>
    <m/>
    <m/>
    <b v="1"/>
    <m/>
    <x v="2"/>
    <n v="5"/>
    <s v="لاان يوجد اخوة اكبر"/>
    <x v="1"/>
    <n v="5"/>
    <s v="لانهم واعين ويتحملون مسؤولية"/>
    <x v="2"/>
    <m/>
    <s v="uuid:918ff5c5-f286-457b-9dfa-ae443bd6f2b1"/>
    <n v="73216562"/>
    <s v="918ff5c5-f286-457b-9dfa-ae443bd6f2b1"/>
    <d v="2021-01-23T11:56:22"/>
    <n v="330"/>
    <m/>
    <n v="-1"/>
    <m/>
    <m/>
    <s v="202101191358"/>
    <n v="1451"/>
    <s v="nsenumerator"/>
    <n v="569832"/>
  </r>
  <r>
    <s v="2021-01-23T11:40:01.967+02:00"/>
    <s v="2021-01-23T12:28:21.654+02:00"/>
    <m/>
    <s v="منى الحاج رحمون"/>
    <s v="MRFS"/>
    <m/>
    <d v="2021-01-23T00:00:00"/>
    <x v="7"/>
    <x v="2"/>
    <x v="0"/>
    <n v="30"/>
    <x v="1"/>
    <x v="0"/>
    <x v="0"/>
    <x v="0"/>
    <x v="161"/>
    <x v="0"/>
    <x v="0"/>
    <x v="0"/>
    <n v="0"/>
    <n v="0"/>
    <n v="3"/>
    <s v="3"/>
    <n v="2"/>
    <s v="5"/>
    <n v="0"/>
    <n v="5"/>
    <n v="7"/>
    <n v="0"/>
    <n v="0"/>
    <n v="1"/>
    <x v="6"/>
    <x v="6"/>
    <n v="-100"/>
    <s v="الزوج لا يعمل"/>
    <m/>
    <s v="Primary health care facility"/>
    <m/>
    <b v="1"/>
    <m/>
    <m/>
    <m/>
    <m/>
    <m/>
    <m/>
    <n v="15"/>
    <x v="0"/>
    <m/>
    <x v="0"/>
    <s v="دكتورة نسائية /مستشفى توليد"/>
    <s v="Inaccessible due to cost"/>
    <m/>
    <m/>
    <m/>
    <b v="1"/>
    <m/>
    <m/>
    <m/>
    <m/>
    <m/>
    <m/>
    <m/>
    <x v="0"/>
    <x v="3"/>
    <m/>
    <x v="0"/>
    <m/>
    <x v="2"/>
    <x v="1"/>
    <m/>
    <x v="2"/>
    <x v="0"/>
    <m/>
    <m/>
    <m/>
    <m/>
    <m/>
    <m/>
    <m/>
    <m/>
    <m/>
    <m/>
    <m/>
    <s v="Pediatric medicine Reproductive health medicines"/>
    <m/>
    <b v="1"/>
    <b v="1"/>
    <m/>
    <m/>
    <m/>
    <m/>
    <m/>
    <x v="0"/>
    <m/>
    <m/>
    <m/>
    <m/>
    <m/>
    <m/>
    <m/>
    <m/>
    <m/>
    <s v="Hospital for normal delivery Hospital for surgery/ C-section"/>
    <m/>
    <m/>
    <m/>
    <m/>
    <m/>
    <b v="1"/>
    <b v="1"/>
    <m/>
    <m/>
    <m/>
    <m/>
    <x v="1"/>
    <m/>
    <m/>
    <m/>
    <m/>
    <m/>
    <m/>
    <m/>
    <m/>
    <m/>
    <m/>
    <m/>
    <x v="5"/>
    <x v="0"/>
    <x v="0"/>
    <m/>
    <s v="Milk and Milk Products (milk, yoghurt, cheese, etc) Cereals or tubers (maize, porridge, rice, pasta, bread, rice, bulger, frikeh, kaak, pasta, indomy (noodles), manakish, thick grain-based porridge, potatoes, etc) Vegetables (including leafy vegetables)"/>
    <b v="1"/>
    <m/>
    <b v="1"/>
    <m/>
    <m/>
    <m/>
    <b v="1"/>
    <m/>
    <m/>
    <m/>
    <m/>
    <x v="4"/>
    <x v="0"/>
    <s v="Cereals or tubers (maize, porridge, rice, pasta, bread, rice, bulger, frikeh, kaak, pasta, indomy (noodles), manakish, thick grain-based porridge, potatoes, etc) Milk and Milk Products (milk, yoghurt, cheese, etc)"/>
    <b v="1"/>
    <m/>
    <m/>
    <m/>
    <m/>
    <m/>
    <b v="1"/>
    <m/>
    <m/>
    <m/>
    <m/>
    <n v="2"/>
    <x v="2"/>
    <x v="3"/>
    <m/>
    <s v="High food prices/no money to buy"/>
    <m/>
    <b v="1"/>
    <m/>
    <m/>
    <m/>
    <m/>
    <m/>
    <m/>
    <x v="0"/>
    <m/>
    <x v="0"/>
    <s v="High food prices/no money to buy"/>
    <b v="1"/>
    <m/>
    <m/>
    <m/>
    <m/>
    <m/>
    <x v="4"/>
    <x v="0"/>
    <x v="1"/>
    <m/>
    <m/>
    <s v="0"/>
    <s v="1"/>
    <x v="0"/>
    <x v="2"/>
    <x v="0"/>
    <x v="1"/>
    <x v="1"/>
    <m/>
    <m/>
    <m/>
    <m/>
    <m/>
    <m/>
    <m/>
    <m/>
    <m/>
    <x v="1"/>
    <x v="0"/>
    <s v="Anger Econimic Family conflict Problems sleeping"/>
    <m/>
    <b v="1"/>
    <m/>
    <m/>
    <b v="1"/>
    <m/>
    <b v="1"/>
    <m/>
    <m/>
    <b v="1"/>
    <m/>
    <m/>
    <m/>
    <m/>
    <m/>
    <m/>
    <m/>
    <m/>
    <s v="Adult Women"/>
    <b v="1"/>
    <m/>
    <m/>
    <m/>
    <s v="لانهم يتحملون مسؤولية أكثر من غيرهم"/>
    <s v="Violence Speaking to a family member Speaking to a friend"/>
    <b v="1"/>
    <b v="1"/>
    <m/>
    <m/>
    <m/>
    <b v="1"/>
    <m/>
    <m/>
    <m/>
    <m/>
    <m/>
    <s v="Stigma"/>
    <b v="1"/>
    <m/>
    <m/>
    <m/>
    <m/>
    <m/>
    <m/>
    <m/>
    <m/>
    <x v="2"/>
    <m/>
    <s v="Do not know"/>
    <m/>
    <m/>
    <m/>
    <m/>
    <m/>
    <m/>
    <b v="1"/>
    <m/>
    <x v="0"/>
    <s v="All services are accessible"/>
    <m/>
    <m/>
    <m/>
    <m/>
    <m/>
    <b v="1"/>
    <m/>
    <m/>
    <m/>
    <x v="1"/>
    <m/>
    <s v="Kidnapping"/>
    <b v="1"/>
    <m/>
    <m/>
    <m/>
    <m/>
    <m/>
    <m/>
    <m/>
    <m/>
    <m/>
    <m/>
    <m/>
    <m/>
    <m/>
    <m/>
    <m/>
    <m/>
    <m/>
    <m/>
    <s v="Siblings Parents"/>
    <m/>
    <b v="1"/>
    <m/>
    <m/>
    <b v="1"/>
    <m/>
    <m/>
    <m/>
    <m/>
    <m/>
    <m/>
    <m/>
    <m/>
    <m/>
    <s v="Quraan Painting / re-creational activity"/>
    <m/>
    <b v="1"/>
    <m/>
    <b v="1"/>
    <m/>
    <m/>
    <m/>
    <m/>
    <m/>
    <s v="Children separated from their parents Orphans living in the community"/>
    <b v="1"/>
    <m/>
    <b v="1"/>
    <m/>
    <m/>
    <m/>
    <m/>
    <x v="2"/>
    <x v="1"/>
    <x v="5"/>
    <m/>
    <m/>
    <b v="1"/>
    <m/>
    <m/>
    <m/>
    <m/>
    <m/>
    <m/>
    <m/>
    <x v="1"/>
    <m/>
    <m/>
    <x v="0"/>
    <m/>
    <m/>
    <x v="2"/>
    <m/>
    <s v="uuid:63f8a200-d037-43b9-bf21-ac4edb303673"/>
    <n v="73216563"/>
    <s v="63f8a200-d037-43b9-bf21-ac4edb303673"/>
    <d v="2021-01-23T11:56:23"/>
    <n v="331"/>
    <m/>
    <n v="-1"/>
    <m/>
    <m/>
    <s v="202101191358"/>
    <n v="2900"/>
    <s v="nsenumerator"/>
    <n v="569832"/>
  </r>
  <r>
    <s v="2021-01-23T09:20:50.800+03:00"/>
    <s v="2021-01-23T13:20:11.384+03:00"/>
    <s v="0"/>
    <s v="اماني العبد الله "/>
    <s v="MRFS"/>
    <m/>
    <d v="2021-01-23T00:00:00"/>
    <x v="7"/>
    <x v="2"/>
    <x v="0"/>
    <n v="35"/>
    <x v="0"/>
    <x v="0"/>
    <x v="0"/>
    <x v="0"/>
    <x v="164"/>
    <x v="2"/>
    <x v="0"/>
    <x v="0"/>
    <n v="0"/>
    <n v="0"/>
    <n v="2"/>
    <s v="2"/>
    <n v="4"/>
    <s v="6"/>
    <n v="0"/>
    <n v="6"/>
    <n v="8"/>
    <n v="0"/>
    <n v="0"/>
    <n v="1"/>
    <x v="2"/>
    <x v="5"/>
    <n v="-300"/>
    <s v="السله الشهريه"/>
    <m/>
    <s v="Primary health care facility"/>
    <m/>
    <b v="1"/>
    <m/>
    <m/>
    <m/>
    <m/>
    <m/>
    <m/>
    <n v="30"/>
    <x v="0"/>
    <m/>
    <x v="0"/>
    <s v="Do not know"/>
    <s v="Inaccessible due to cost Most types of medicines are not available in the market"/>
    <m/>
    <b v="1"/>
    <m/>
    <b v="1"/>
    <m/>
    <m/>
    <m/>
    <m/>
    <m/>
    <m/>
    <m/>
    <x v="0"/>
    <x v="0"/>
    <s v="مفيدة للوقايه من الامراض"/>
    <x v="2"/>
    <m/>
    <x v="2"/>
    <x v="1"/>
    <m/>
    <x v="1"/>
    <x v="1"/>
    <s v="Not available in the market at all Most types of medicines are not available in the market"/>
    <m/>
    <b v="1"/>
    <b v="1"/>
    <m/>
    <m/>
    <m/>
    <m/>
    <m/>
    <m/>
    <m/>
    <s v="Other"/>
    <m/>
    <m/>
    <m/>
    <m/>
    <b v="1"/>
    <m/>
    <m/>
    <s v="ادويه السعال"/>
    <x v="3"/>
    <m/>
    <m/>
    <m/>
    <m/>
    <m/>
    <m/>
    <m/>
    <m/>
    <m/>
    <s v="Hospital for surgery/ C-section Hospital for normal delivery Public primary health care facility"/>
    <m/>
    <m/>
    <m/>
    <b v="1"/>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2"/>
    <x v="0"/>
    <x v="1"/>
    <m/>
    <m/>
    <s v="0"/>
    <s v="0"/>
    <x v="0"/>
    <x v="2"/>
    <x v="0"/>
    <x v="1"/>
    <x v="1"/>
    <m/>
    <m/>
    <m/>
    <m/>
    <m/>
    <m/>
    <m/>
    <m/>
    <m/>
    <x v="1"/>
    <x v="0"/>
    <s v="Anxiety Econimic Problems sleeping"/>
    <m/>
    <m/>
    <m/>
    <m/>
    <b v="1"/>
    <b v="1"/>
    <m/>
    <m/>
    <m/>
    <b v="1"/>
    <m/>
    <m/>
    <m/>
    <m/>
    <m/>
    <m/>
    <m/>
    <m/>
    <s v="Adult Men"/>
    <m/>
    <b v="1"/>
    <m/>
    <m/>
    <s v="لانهم هم المسؤولون عن المعيشه"/>
    <s v="Prayer Smoking"/>
    <m/>
    <m/>
    <m/>
    <b v="1"/>
    <m/>
    <m/>
    <b v="1"/>
    <m/>
    <m/>
    <m/>
    <m/>
    <s v="Accessibility Lack of awareness of the services"/>
    <m/>
    <m/>
    <b v="1"/>
    <m/>
    <b v="1"/>
    <m/>
    <m/>
    <m/>
    <m/>
    <x v="1"/>
    <m/>
    <s v="Educational services Skills building services Extracurricular activities/women &amp; girls centers Health services"/>
    <b v="1"/>
    <b v="1"/>
    <b v="1"/>
    <b v="1"/>
    <m/>
    <m/>
    <m/>
    <m/>
    <x v="0"/>
    <s v="Skills building services Extracurricular activities/women &amp; girls centers Educational services Health services"/>
    <b v="1"/>
    <b v="1"/>
    <b v="1"/>
    <b v="1"/>
    <m/>
    <m/>
    <m/>
    <m/>
    <m/>
    <x v="2"/>
    <s v="بسبب الخوف ووصمه"/>
    <s v="Kidnapping Early marriage Physical abuse"/>
    <b v="1"/>
    <m/>
    <m/>
    <m/>
    <m/>
    <m/>
    <b v="1"/>
    <b v="1"/>
    <m/>
    <m/>
    <m/>
    <m/>
    <m/>
    <m/>
    <m/>
    <m/>
    <m/>
    <m/>
    <m/>
    <s v="Parents Judicial or criminal authority Women and Child support centers"/>
    <m/>
    <m/>
    <m/>
    <m/>
    <b v="1"/>
    <m/>
    <b v="1"/>
    <m/>
    <m/>
    <b v="1"/>
    <m/>
    <m/>
    <m/>
    <m/>
    <s v="Sport activity Quraan Hand crafts Painting / re-creational activity Awareness / educational activities / psychosocial support Entertainement activities"/>
    <b v="1"/>
    <b v="1"/>
    <b v="1"/>
    <b v="1"/>
    <b v="1"/>
    <b v="1"/>
    <m/>
    <m/>
    <m/>
    <s v="Child-headed households"/>
    <m/>
    <m/>
    <m/>
    <b v="1"/>
    <m/>
    <m/>
    <m/>
    <x v="2"/>
    <x v="19"/>
    <x v="14"/>
    <m/>
    <m/>
    <m/>
    <m/>
    <m/>
    <b v="1"/>
    <m/>
    <m/>
    <m/>
    <m/>
    <x v="1"/>
    <m/>
    <m/>
    <x v="0"/>
    <m/>
    <m/>
    <x v="2"/>
    <m/>
    <s v="uuid:5313d2fa-033c-4a94-9f29-49f94d6a0942"/>
    <n v="73216571"/>
    <s v="5313d2fa-033c-4a94-9f29-49f94d6a0942"/>
    <d v="2021-01-23T11:56:30"/>
    <n v="332"/>
    <m/>
    <n v="-1"/>
    <m/>
    <m/>
    <s v="202101191358"/>
    <n v="14361"/>
    <s v="nsenumerator"/>
    <n v="569832"/>
  </r>
  <r>
    <s v="2021-01-23T09:47:18.366+03:00"/>
    <s v="2021-01-23T10:03:37.502+03:00"/>
    <m/>
    <s v="اماني العبدالله"/>
    <s v="MRFS"/>
    <m/>
    <d v="2021-01-23T00:00:00"/>
    <x v="7"/>
    <x v="2"/>
    <x v="0"/>
    <n v="60"/>
    <x v="2"/>
    <x v="0"/>
    <x v="2"/>
    <x v="0"/>
    <x v="165"/>
    <x v="2"/>
    <x v="2"/>
    <x v="0"/>
    <n v="0"/>
    <n v="0"/>
    <n v="0"/>
    <s v="0"/>
    <n v="1"/>
    <s v="1"/>
    <n v="0"/>
    <n v="1"/>
    <n v="5"/>
    <n v="1"/>
    <n v="0"/>
    <n v="1"/>
    <x v="3"/>
    <x v="6"/>
    <n v="-400"/>
    <s v="السله الشهريه الرجل يعمل بلم النايلون"/>
    <m/>
    <s v="Primary health care facility"/>
    <m/>
    <b v="1"/>
    <m/>
    <m/>
    <m/>
    <m/>
    <m/>
    <m/>
    <n v="40"/>
    <x v="0"/>
    <m/>
    <x v="0"/>
    <s v="Do not know"/>
    <s v="Not available in the market at all"/>
    <m/>
    <m/>
    <b v="1"/>
    <m/>
    <m/>
    <m/>
    <m/>
    <m/>
    <m/>
    <m/>
    <m/>
    <x v="0"/>
    <x v="2"/>
    <m/>
    <x v="2"/>
    <m/>
    <x v="0"/>
    <x v="0"/>
    <m/>
    <x v="0"/>
    <x v="0"/>
    <m/>
    <m/>
    <m/>
    <m/>
    <m/>
    <m/>
    <m/>
    <m/>
    <m/>
    <m/>
    <m/>
    <s v="Other"/>
    <m/>
    <m/>
    <m/>
    <m/>
    <b v="1"/>
    <m/>
    <m/>
    <s v="ادويه مرخيه للأعصاب وشاش ومعقمات"/>
    <x v="0"/>
    <m/>
    <m/>
    <m/>
    <m/>
    <m/>
    <m/>
    <m/>
    <m/>
    <m/>
    <s v="At private primary health care centre/hospital Hospital for normal delivery Hospital for surgery/ C-section"/>
    <m/>
    <m/>
    <m/>
    <m/>
    <b v="1"/>
    <b v="1"/>
    <b v="1"/>
    <m/>
    <m/>
    <m/>
    <m/>
    <x v="1"/>
    <m/>
    <m/>
    <m/>
    <m/>
    <m/>
    <m/>
    <m/>
    <m/>
    <m/>
    <m/>
    <m/>
    <x v="3"/>
    <x v="1"/>
    <x v="0"/>
    <m/>
    <m/>
    <m/>
    <m/>
    <m/>
    <m/>
    <m/>
    <m/>
    <m/>
    <m/>
    <m/>
    <m/>
    <m/>
    <x v="1"/>
    <x v="1"/>
    <m/>
    <m/>
    <m/>
    <m/>
    <m/>
    <m/>
    <m/>
    <m/>
    <m/>
    <m/>
    <m/>
    <m/>
    <m/>
    <x v="1"/>
    <x v="3"/>
    <m/>
    <s v="High food prices/no money to buy"/>
    <m/>
    <b v="1"/>
    <m/>
    <m/>
    <m/>
    <m/>
    <m/>
    <m/>
    <x v="3"/>
    <m/>
    <x v="2"/>
    <m/>
    <m/>
    <m/>
    <m/>
    <m/>
    <m/>
    <m/>
    <x v="1"/>
    <x v="1"/>
    <x v="1"/>
    <m/>
    <m/>
    <s v="0"/>
    <s v="0"/>
    <x v="2"/>
    <x v="1"/>
    <x v="1"/>
    <x v="3"/>
    <x v="0"/>
    <m/>
    <m/>
    <m/>
    <m/>
    <m/>
    <m/>
    <m/>
    <m/>
    <m/>
    <x v="3"/>
    <x v="0"/>
    <s v="Sadness moodwings Anxiety Econimic Inability to carry out work or daily tasks"/>
    <m/>
    <m/>
    <b v="1"/>
    <b v="1"/>
    <b v="1"/>
    <b v="1"/>
    <m/>
    <m/>
    <m/>
    <m/>
    <m/>
    <b v="1"/>
    <m/>
    <m/>
    <m/>
    <m/>
    <m/>
    <m/>
    <s v="Adult Men"/>
    <m/>
    <b v="1"/>
    <m/>
    <m/>
    <s v="كونهم هم صاحبين المسؤوليه الكبرى"/>
    <s v="Prayer Violence Smoking"/>
    <m/>
    <m/>
    <m/>
    <b v="1"/>
    <m/>
    <b v="1"/>
    <b v="1"/>
    <m/>
    <m/>
    <m/>
    <m/>
    <s v="Stigma Accessibility Availability Lack of awareness of the services"/>
    <b v="1"/>
    <m/>
    <b v="1"/>
    <b v="1"/>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s v="due to lack of security"/>
    <x v="2"/>
    <s v="بسبب الخوف من العار"/>
    <s v="Kidnapping Desire to join armed groups Early marriage Child labour School dropout"/>
    <b v="1"/>
    <m/>
    <b v="1"/>
    <b v="1"/>
    <b v="1"/>
    <m/>
    <b v="1"/>
    <m/>
    <m/>
    <m/>
    <m/>
    <m/>
    <m/>
    <m/>
    <m/>
    <m/>
    <m/>
    <m/>
    <s v="العمل في ورشات تصليح سيارات وحدادة"/>
    <s v="Women and Child support centers Relatives"/>
    <m/>
    <m/>
    <m/>
    <m/>
    <m/>
    <b v="1"/>
    <m/>
    <m/>
    <m/>
    <b v="1"/>
    <m/>
    <m/>
    <m/>
    <m/>
    <s v="Sport activity Quraan Hand crafts Painting / re-creational activity Awareness / educational activities / psychosocial support Entertainement activities"/>
    <b v="1"/>
    <b v="1"/>
    <b v="1"/>
    <b v="1"/>
    <b v="1"/>
    <b v="1"/>
    <m/>
    <m/>
    <m/>
    <s v="Orphans living in the community"/>
    <m/>
    <m/>
    <b v="1"/>
    <m/>
    <m/>
    <m/>
    <m/>
    <x v="2"/>
    <x v="5"/>
    <x v="14"/>
    <m/>
    <m/>
    <m/>
    <m/>
    <m/>
    <b v="1"/>
    <m/>
    <m/>
    <m/>
    <m/>
    <x v="1"/>
    <m/>
    <m/>
    <x v="0"/>
    <m/>
    <m/>
    <x v="2"/>
    <m/>
    <s v="uuid:27fd2b4e-891e-430d-92f1-5ba75249ab01"/>
    <n v="73216572"/>
    <s v="27fd2b4e-891e-430d-92f1-5ba75249ab01"/>
    <d v="2021-01-23T11:56:31"/>
    <n v="333"/>
    <m/>
    <n v="-1"/>
    <m/>
    <m/>
    <s v="202101191358"/>
    <n v="979"/>
    <s v="nsenumerator"/>
    <n v="569832"/>
  </r>
  <r>
    <s v="2021-01-23T10:25:46.344+03:00"/>
    <s v="2021-01-23T13:19:33.095+03:00"/>
    <s v="0"/>
    <s v="اماني العبدالله"/>
    <s v="MRFS"/>
    <m/>
    <d v="2021-01-23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365d045-163b-45bb-b1fc-917c83d5b9eb"/>
    <n v="73216575"/>
    <s v="9365d045-163b-45bb-b1fc-917c83d5b9eb"/>
    <d v="2021-01-23T11:56:32"/>
    <n v="334"/>
    <m/>
    <n v="-1"/>
    <m/>
    <m/>
    <s v="202101191358"/>
    <n v="10427"/>
    <s v="nsenumerator"/>
    <n v="569832"/>
  </r>
  <r>
    <s v="2021-01-23T10:29:40.807+03:00"/>
    <s v="2021-01-23T13:19:22.225+03:00"/>
    <s v="0"/>
    <s v="اماني العبدالله"/>
    <s v="MRFS"/>
    <m/>
    <d v="2021-01-23T00:00:00"/>
    <x v="7"/>
    <x v="2"/>
    <x v="0"/>
    <n v="33"/>
    <x v="0"/>
    <x v="0"/>
    <x v="0"/>
    <x v="0"/>
    <x v="166"/>
    <x v="3"/>
    <x v="2"/>
    <x v="0"/>
    <n v="0"/>
    <n v="2"/>
    <n v="4"/>
    <s v="6"/>
    <n v="3"/>
    <s v="9"/>
    <n v="0"/>
    <n v="9"/>
    <n v="16"/>
    <n v="1"/>
    <n v="0"/>
    <n v="2"/>
    <x v="13"/>
    <x v="10"/>
    <n v="-1000"/>
    <s v="السله الشهريه والرجل يعمل"/>
    <m/>
    <s v="No services"/>
    <m/>
    <m/>
    <m/>
    <m/>
    <m/>
    <m/>
    <b v="1"/>
    <m/>
    <m/>
    <x v="1"/>
    <m/>
    <x v="2"/>
    <s v="Do not know"/>
    <s v="Inaccessible due to cost"/>
    <m/>
    <m/>
    <m/>
    <b v="1"/>
    <m/>
    <m/>
    <m/>
    <m/>
    <m/>
    <m/>
    <m/>
    <x v="2"/>
    <x v="1"/>
    <m/>
    <x v="1"/>
    <m/>
    <x v="0"/>
    <x v="0"/>
    <m/>
    <x v="0"/>
    <x v="0"/>
    <m/>
    <m/>
    <m/>
    <m/>
    <m/>
    <m/>
    <m/>
    <m/>
    <m/>
    <m/>
    <m/>
    <s v="Antibiotic Other"/>
    <m/>
    <m/>
    <m/>
    <b v="1"/>
    <b v="1"/>
    <m/>
    <m/>
    <s v="ادويه السعال"/>
    <x v="0"/>
    <m/>
    <m/>
    <m/>
    <m/>
    <m/>
    <m/>
    <m/>
    <m/>
    <m/>
    <s v="Hospital for normal delivery"/>
    <m/>
    <m/>
    <m/>
    <m/>
    <m/>
    <b v="1"/>
    <m/>
    <m/>
    <m/>
    <m/>
    <m/>
    <x v="1"/>
    <m/>
    <m/>
    <m/>
    <m/>
    <m/>
    <m/>
    <m/>
    <m/>
    <m/>
    <m/>
    <m/>
    <x v="3"/>
    <x v="1"/>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2"/>
    <x v="2"/>
    <x v="1"/>
    <m/>
    <m/>
    <s v="2"/>
    <s v="2"/>
    <x v="2"/>
    <x v="1"/>
    <x v="1"/>
    <x v="0"/>
    <x v="3"/>
    <m/>
    <m/>
    <m/>
    <m/>
    <m/>
    <m/>
    <m/>
    <m/>
    <m/>
    <x v="3"/>
    <x v="0"/>
    <s v="Fear Family conflict Anxiety"/>
    <b v="1"/>
    <m/>
    <m/>
    <m/>
    <m/>
    <b v="1"/>
    <b v="1"/>
    <m/>
    <m/>
    <m/>
    <m/>
    <m/>
    <m/>
    <m/>
    <m/>
    <m/>
    <m/>
    <m/>
    <s v="Children"/>
    <m/>
    <m/>
    <b v="1"/>
    <m/>
    <s v="كونهم الفئه الأقل ضعفا وتاثرا بالوضع"/>
    <s v="Prayer"/>
    <m/>
    <m/>
    <m/>
    <b v="1"/>
    <m/>
    <m/>
    <m/>
    <m/>
    <m/>
    <m/>
    <m/>
    <s v="Lack of awareness of the services"/>
    <m/>
    <m/>
    <m/>
    <m/>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m/>
    <x v="1"/>
    <m/>
    <s v="Kidnapping Desire to join armed groups School dropout Early marriage Psychological stress"/>
    <b v="1"/>
    <m/>
    <b v="1"/>
    <b v="1"/>
    <m/>
    <m/>
    <b v="1"/>
    <m/>
    <m/>
    <m/>
    <m/>
    <m/>
    <m/>
    <b v="1"/>
    <m/>
    <m/>
    <m/>
    <m/>
    <m/>
    <s v="Relatives Women and Child support centers"/>
    <m/>
    <m/>
    <m/>
    <m/>
    <m/>
    <b v="1"/>
    <m/>
    <m/>
    <m/>
    <b v="1"/>
    <m/>
    <m/>
    <m/>
    <m/>
    <s v="Quraan Awareness / educational activities / psychosocial support Entertainement activities"/>
    <m/>
    <b v="1"/>
    <m/>
    <m/>
    <b v="1"/>
    <b v="1"/>
    <m/>
    <m/>
    <m/>
    <s v="Orphans living in the community Child-headed households Children who have been associated with fighting forces"/>
    <m/>
    <m/>
    <b v="1"/>
    <b v="1"/>
    <b v="1"/>
    <m/>
    <m/>
    <x v="2"/>
    <x v="13"/>
    <x v="14"/>
    <m/>
    <m/>
    <m/>
    <m/>
    <m/>
    <b v="1"/>
    <m/>
    <m/>
    <m/>
    <m/>
    <x v="1"/>
    <m/>
    <m/>
    <x v="0"/>
    <m/>
    <m/>
    <x v="2"/>
    <m/>
    <s v="uuid:77a14d2e-8bf7-47ff-b0d4-32b7aecc5732"/>
    <n v="73216577"/>
    <s v="77a14d2e-8bf7-47ff-b0d4-32b7aecc5732"/>
    <d v="2021-01-23T11:56:33"/>
    <n v="335"/>
    <m/>
    <n v="-1"/>
    <m/>
    <m/>
    <s v="202101191358"/>
    <n v="10182"/>
    <s v="nsenumerator"/>
    <n v="569832"/>
  </r>
  <r>
    <s v="2021-01-23T09:25:00.796+03:00"/>
    <s v="2021-01-23T10:02:39.071+03:00"/>
    <m/>
    <s v="سلاف سعيد"/>
    <s v="MRFS"/>
    <m/>
    <d v="2021-01-23T00:00:00"/>
    <x v="7"/>
    <x v="2"/>
    <x v="0"/>
    <n v="44"/>
    <x v="0"/>
    <x v="0"/>
    <x v="5"/>
    <x v="0"/>
    <x v="157"/>
    <x v="0"/>
    <x v="0"/>
    <x v="0"/>
    <n v="0"/>
    <n v="1"/>
    <n v="0"/>
    <s v="1"/>
    <n v="0"/>
    <s v="1"/>
    <n v="1"/>
    <n v="2"/>
    <n v="6"/>
    <n v="1"/>
    <n v="0"/>
    <n v="2"/>
    <x v="0"/>
    <x v="0"/>
    <n v="-600"/>
    <s v="الابن عامل"/>
    <m/>
    <s v="Primary health care facility"/>
    <m/>
    <b v="1"/>
    <m/>
    <m/>
    <m/>
    <m/>
    <m/>
    <m/>
    <n v="20"/>
    <x v="0"/>
    <m/>
    <x v="2"/>
    <s v="مشفى عظمية وعيادات اسعافية"/>
    <s v="Most types of medicines are not available in the market Inaccessible due to cost Other, specify"/>
    <m/>
    <b v="1"/>
    <m/>
    <b v="1"/>
    <m/>
    <m/>
    <m/>
    <b v="1"/>
    <m/>
    <m/>
    <s v="لايوجد أدوية في النقطة الطبية"/>
    <x v="2"/>
    <x v="1"/>
    <m/>
    <x v="1"/>
    <m/>
    <x v="0"/>
    <x v="0"/>
    <m/>
    <x v="0"/>
    <x v="0"/>
    <m/>
    <m/>
    <m/>
    <m/>
    <m/>
    <m/>
    <m/>
    <m/>
    <m/>
    <m/>
    <m/>
    <s v="Non communicable diseases (NCD) drugs (chronic, cardiac, diabetes, hyper-tension, asthma) Pediatric medicine Antibiotic"/>
    <b v="1"/>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Milk and Milk Products (milk, yoghurt, cheese, etc)"/>
    <b v="1"/>
    <m/>
    <m/>
    <m/>
    <m/>
    <m/>
    <b v="1"/>
    <m/>
    <m/>
    <m/>
    <m/>
    <n v="2"/>
    <x v="2"/>
    <x v="0"/>
    <m/>
    <s v="High food prices/no money to buy Other"/>
    <m/>
    <b v="1"/>
    <m/>
    <m/>
    <m/>
    <m/>
    <b v="1"/>
    <s v="لايوجد مال"/>
    <x v="0"/>
    <m/>
    <x v="0"/>
    <s v="High food prices/no money to buy"/>
    <b v="1"/>
    <m/>
    <m/>
    <m/>
    <m/>
    <m/>
    <x v="4"/>
    <x v="0"/>
    <x v="1"/>
    <m/>
    <m/>
    <s v="1"/>
    <s v="1"/>
    <x v="0"/>
    <x v="3"/>
    <x v="2"/>
    <x v="4"/>
    <x v="3"/>
    <m/>
    <m/>
    <m/>
    <m/>
    <m/>
    <m/>
    <m/>
    <m/>
    <m/>
    <x v="3"/>
    <x v="0"/>
    <s v="Econimic Fear Family conflict Problems sleeping"/>
    <b v="1"/>
    <m/>
    <m/>
    <m/>
    <b v="1"/>
    <m/>
    <b v="1"/>
    <m/>
    <m/>
    <b v="1"/>
    <m/>
    <m/>
    <m/>
    <m/>
    <m/>
    <m/>
    <m/>
    <m/>
    <s v="Adult Women Adult Men Children Elderly"/>
    <b v="1"/>
    <b v="1"/>
    <b v="1"/>
    <b v="1"/>
    <s v="بسبب القصف المستمر والنزوح"/>
    <s v="Speaking to a family member Prayer"/>
    <b v="1"/>
    <m/>
    <m/>
    <b v="1"/>
    <m/>
    <m/>
    <m/>
    <m/>
    <m/>
    <m/>
    <m/>
    <s v="Lack of awareness of the services Stigma"/>
    <b v="1"/>
    <m/>
    <m/>
    <m/>
    <b v="1"/>
    <m/>
    <m/>
    <m/>
    <m/>
    <x v="1"/>
    <m/>
    <s v="Skills building services"/>
    <m/>
    <m/>
    <b v="1"/>
    <m/>
    <m/>
    <m/>
    <m/>
    <m/>
    <x v="1"/>
    <s v="Educational services Extracurricular activities/women &amp; girls centers"/>
    <m/>
    <b v="1"/>
    <m/>
    <b v="1"/>
    <m/>
    <m/>
    <m/>
    <m/>
    <s v="due to transportation issues / far distance of facilities"/>
    <x v="2"/>
    <s v="الظروف والعادات والتقاليد"/>
    <s v="Kidnapping Physical abuse Other"/>
    <b v="1"/>
    <m/>
    <m/>
    <m/>
    <m/>
    <m/>
    <m/>
    <b v="1"/>
    <m/>
    <m/>
    <m/>
    <m/>
    <m/>
    <m/>
    <b v="1"/>
    <m/>
    <m/>
    <s v="الحوادث في الطريق"/>
    <m/>
    <s v="Siblings Parents School teachers"/>
    <m/>
    <b v="1"/>
    <m/>
    <b v="1"/>
    <b v="1"/>
    <m/>
    <m/>
    <m/>
    <m/>
    <m/>
    <m/>
    <m/>
    <m/>
    <m/>
    <s v="Hand crafts Awareness / educational activities / psychosocial support"/>
    <m/>
    <m/>
    <b v="1"/>
    <m/>
    <b v="1"/>
    <m/>
    <m/>
    <m/>
    <m/>
    <s v="Orphans living in the community Children who have been associated with fighting forces"/>
    <m/>
    <m/>
    <b v="1"/>
    <m/>
    <b v="1"/>
    <m/>
    <m/>
    <x v="2"/>
    <x v="1"/>
    <x v="19"/>
    <b v="1"/>
    <m/>
    <b v="1"/>
    <m/>
    <m/>
    <m/>
    <m/>
    <m/>
    <m/>
    <m/>
    <x v="1"/>
    <m/>
    <m/>
    <x v="1"/>
    <n v="2"/>
    <s v="زيارات وقضاء حاجيات المنزل"/>
    <x v="2"/>
    <m/>
    <s v="uuid:a3542f17-68f9-4f26-b6a6-f7e3665cfc65"/>
    <n v="73216639"/>
    <s v="a3542f17-68f9-4f26-b6a6-f7e3665cfc65"/>
    <d v="2021-01-23T12:00:02"/>
    <n v="336"/>
    <m/>
    <n v="-1"/>
    <m/>
    <m/>
    <s v="202101191358"/>
    <n v="2259"/>
    <s v="nsenumerator"/>
    <n v="569832"/>
  </r>
  <r>
    <s v="2021-01-23T10:09:03.047+03:00"/>
    <s v="2021-01-23T10:35:05.693+03:00"/>
    <m/>
    <s v="سلاف سعيد"/>
    <s v="MRFS"/>
    <m/>
    <d v="2021-01-23T00:00:00"/>
    <x v="7"/>
    <x v="2"/>
    <x v="0"/>
    <n v="50"/>
    <x v="0"/>
    <x v="1"/>
    <x v="0"/>
    <x v="0"/>
    <x v="167"/>
    <x v="0"/>
    <x v="0"/>
    <x v="0"/>
    <n v="0"/>
    <n v="1"/>
    <n v="1"/>
    <s v="2"/>
    <n v="0"/>
    <s v="2"/>
    <n v="0"/>
    <n v="2"/>
    <n v="4"/>
    <n v="0"/>
    <n v="0"/>
    <n v="0"/>
    <x v="2"/>
    <x v="21"/>
    <n v="-400"/>
    <s v="السلة الشهرية"/>
    <m/>
    <s v="Primary health care facility"/>
    <m/>
    <b v="1"/>
    <m/>
    <m/>
    <m/>
    <m/>
    <m/>
    <m/>
    <n v="10"/>
    <x v="0"/>
    <m/>
    <x v="2"/>
    <s v="مشافي أطفال وقلبية"/>
    <s v="Some types of medicines are not available in the market Inaccessible due to cost Other, specify"/>
    <b v="1"/>
    <m/>
    <m/>
    <b v="1"/>
    <m/>
    <m/>
    <m/>
    <b v="1"/>
    <m/>
    <m/>
    <s v="غلاء الأسعار للادوية"/>
    <x v="2"/>
    <x v="1"/>
    <m/>
    <x v="1"/>
    <m/>
    <x v="0"/>
    <x v="0"/>
    <m/>
    <x v="0"/>
    <x v="0"/>
    <m/>
    <m/>
    <m/>
    <m/>
    <m/>
    <m/>
    <m/>
    <m/>
    <m/>
    <m/>
    <m/>
    <s v="Non communicable diseases (NCD) drugs (chronic, cardiac, diabetes, hyper-tension, asthma) Pediatric medicine Reproductive health medicines Antibiotic"/>
    <b v="1"/>
    <b v="1"/>
    <b v="1"/>
    <b v="1"/>
    <m/>
    <m/>
    <m/>
    <m/>
    <x v="2"/>
    <s v="No services available"/>
    <m/>
    <m/>
    <m/>
    <m/>
    <b v="1"/>
    <m/>
    <m/>
    <m/>
    <s v="Hospital for surgery/ C-section Hospital for normal delivery"/>
    <m/>
    <m/>
    <m/>
    <m/>
    <m/>
    <b v="1"/>
    <b v="1"/>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Econimic Hopelessness Problems Concentrating Fear Anger"/>
    <b v="1"/>
    <b v="1"/>
    <m/>
    <m/>
    <b v="1"/>
    <m/>
    <m/>
    <m/>
    <b v="1"/>
    <m/>
    <m/>
    <m/>
    <b v="1"/>
    <m/>
    <m/>
    <m/>
    <m/>
    <m/>
    <s v="Adult Women Adult Men Children"/>
    <b v="1"/>
    <b v="1"/>
    <b v="1"/>
    <m/>
    <s v="بسبب القصف والنزوح المستمر"/>
    <s v="Smoking Prayer"/>
    <m/>
    <m/>
    <m/>
    <b v="1"/>
    <m/>
    <m/>
    <b v="1"/>
    <m/>
    <m/>
    <m/>
    <m/>
    <s v="Stigma Accessibility Other"/>
    <b v="1"/>
    <m/>
    <b v="1"/>
    <m/>
    <m/>
    <b v="1"/>
    <m/>
    <m/>
    <s v="بسبب نظرة المجتمع"/>
    <x v="2"/>
    <m/>
    <s v="Skills building services Health services"/>
    <b v="1"/>
    <m/>
    <b v="1"/>
    <m/>
    <m/>
    <m/>
    <m/>
    <m/>
    <x v="7"/>
    <s v="Educational services Skills building services Extracurricular activities/women &amp; girls centers"/>
    <m/>
    <b v="1"/>
    <b v="1"/>
    <b v="1"/>
    <m/>
    <m/>
    <m/>
    <m/>
    <s v="due to transportation issues / far distance of facilities"/>
    <x v="2"/>
    <s v="لايوجد أمان"/>
    <s v="Kidnapping Physical abuse"/>
    <b v="1"/>
    <m/>
    <m/>
    <m/>
    <m/>
    <m/>
    <m/>
    <b v="1"/>
    <m/>
    <m/>
    <m/>
    <m/>
    <m/>
    <m/>
    <m/>
    <m/>
    <m/>
    <m/>
    <m/>
    <s v="Parents"/>
    <m/>
    <m/>
    <m/>
    <m/>
    <b v="1"/>
    <m/>
    <m/>
    <m/>
    <m/>
    <m/>
    <m/>
    <m/>
    <m/>
    <m/>
    <s v="Quraan Painting / re-creational activity Entertainement activities"/>
    <m/>
    <b v="1"/>
    <m/>
    <b v="1"/>
    <m/>
    <b v="1"/>
    <m/>
    <m/>
    <m/>
    <s v="Orphans living in the community Child-headed households Children who have been associated with fighting forces"/>
    <m/>
    <m/>
    <b v="1"/>
    <b v="1"/>
    <b v="1"/>
    <m/>
    <m/>
    <x v="2"/>
    <x v="1"/>
    <x v="19"/>
    <b v="1"/>
    <m/>
    <b v="1"/>
    <m/>
    <m/>
    <m/>
    <m/>
    <m/>
    <m/>
    <m/>
    <x v="1"/>
    <m/>
    <m/>
    <x v="0"/>
    <m/>
    <m/>
    <x v="2"/>
    <m/>
    <s v="uuid:2609d62f-4dd6-4473-a783-3c3823872dab"/>
    <n v="73216640"/>
    <s v="2609d62f-4dd6-4473-a783-3c3823872dab"/>
    <d v="2021-01-23T12:00:03"/>
    <n v="337"/>
    <m/>
    <n v="-1"/>
    <m/>
    <m/>
    <s v="202101191358"/>
    <n v="1562"/>
    <s v="nsenumerator"/>
    <n v="569832"/>
  </r>
  <r>
    <s v="2021-01-23T11:08:48.770+03:00"/>
    <s v="2021-01-23T11:31:52.981+03:00"/>
    <m/>
    <s v="سلاف سعيد"/>
    <s v="MRFS"/>
    <m/>
    <d v="2021-01-23T00:00:00"/>
    <x v="7"/>
    <x v="2"/>
    <x v="0"/>
    <n v="60"/>
    <x v="2"/>
    <x v="0"/>
    <x v="0"/>
    <x v="0"/>
    <x v="168"/>
    <x v="2"/>
    <x v="1"/>
    <x v="0"/>
    <n v="0"/>
    <n v="0"/>
    <n v="0"/>
    <s v="0"/>
    <n v="0"/>
    <s v="0"/>
    <n v="1"/>
    <n v="1"/>
    <n v="5"/>
    <n v="1"/>
    <n v="0"/>
    <n v="1"/>
    <x v="0"/>
    <x v="6"/>
    <n v="-700"/>
    <s v="السلة الشهرية واحيانأ يعمل الولد مياومة"/>
    <m/>
    <s v="Primary health care facility"/>
    <m/>
    <b v="1"/>
    <m/>
    <m/>
    <m/>
    <m/>
    <m/>
    <m/>
    <n v="15"/>
    <x v="3"/>
    <m/>
    <x v="2"/>
    <s v="مشفى عظمية وعيادات ليلية اسعافية"/>
    <s v="Most types of medicines are not available in the market Inaccessible due to cost Other, specify"/>
    <m/>
    <b v="1"/>
    <m/>
    <b v="1"/>
    <m/>
    <m/>
    <m/>
    <b v="1"/>
    <m/>
    <m/>
    <s v="لايوجد مال لشراء الادوية"/>
    <x v="2"/>
    <x v="1"/>
    <m/>
    <x v="1"/>
    <m/>
    <x v="0"/>
    <x v="0"/>
    <m/>
    <x v="0"/>
    <x v="0"/>
    <m/>
    <m/>
    <m/>
    <m/>
    <m/>
    <m/>
    <m/>
    <m/>
    <m/>
    <m/>
    <m/>
    <s v="Antibiotic Other"/>
    <m/>
    <m/>
    <m/>
    <b v="1"/>
    <b v="1"/>
    <m/>
    <m/>
    <s v="مسكنات قوية فيتامين للعظام"/>
    <x v="2"/>
    <s v="Financial issues Transportation issues"/>
    <m/>
    <b v="1"/>
    <m/>
    <b v="1"/>
    <m/>
    <m/>
    <m/>
    <m/>
    <s v="Hospital for normal delivery"/>
    <m/>
    <m/>
    <m/>
    <m/>
    <m/>
    <b v="1"/>
    <m/>
    <m/>
    <m/>
    <m/>
    <m/>
    <x v="1"/>
    <m/>
    <m/>
    <m/>
    <m/>
    <m/>
    <m/>
    <m/>
    <m/>
    <m/>
    <m/>
    <m/>
    <x v="5"/>
    <x v="0"/>
    <x v="0"/>
    <m/>
    <m/>
    <m/>
    <m/>
    <m/>
    <m/>
    <m/>
    <m/>
    <m/>
    <m/>
    <m/>
    <m/>
    <m/>
    <x v="1"/>
    <x v="1"/>
    <m/>
    <m/>
    <m/>
    <m/>
    <m/>
    <m/>
    <m/>
    <m/>
    <m/>
    <m/>
    <m/>
    <m/>
    <m/>
    <x v="1"/>
    <x v="0"/>
    <m/>
    <s v="High food prices/no money to buy Food is not available"/>
    <m/>
    <b v="1"/>
    <m/>
    <m/>
    <b v="1"/>
    <m/>
    <m/>
    <m/>
    <x v="0"/>
    <m/>
    <x v="0"/>
    <s v="High food prices/no money to buy"/>
    <b v="1"/>
    <m/>
    <m/>
    <m/>
    <m/>
    <m/>
    <x v="1"/>
    <x v="1"/>
    <x v="1"/>
    <m/>
    <m/>
    <s v="0"/>
    <s v="0"/>
    <x v="0"/>
    <x v="4"/>
    <x v="4"/>
    <x v="4"/>
    <x v="3"/>
    <m/>
    <m/>
    <m/>
    <m/>
    <m/>
    <m/>
    <m/>
    <m/>
    <m/>
    <x v="3"/>
    <x v="0"/>
    <s v="Econimic moodwings Fear Inability to carry out work or daily tasks"/>
    <b v="1"/>
    <m/>
    <m/>
    <b v="1"/>
    <b v="1"/>
    <m/>
    <m/>
    <m/>
    <m/>
    <m/>
    <m/>
    <b v="1"/>
    <m/>
    <m/>
    <m/>
    <m/>
    <m/>
    <m/>
    <s v="Adult Women Children"/>
    <b v="1"/>
    <m/>
    <b v="1"/>
    <m/>
    <s v="بسبب فقد العائلة كل املاكها ولايوجد عمل أو مردود مادي بالإضافة لمرض الام"/>
    <s v="Speaking to a family member Prayer Violence"/>
    <b v="1"/>
    <m/>
    <m/>
    <b v="1"/>
    <m/>
    <b v="1"/>
    <m/>
    <m/>
    <m/>
    <m/>
    <m/>
    <s v="Lack of awareness of the services"/>
    <m/>
    <m/>
    <m/>
    <m/>
    <b v="1"/>
    <m/>
    <m/>
    <m/>
    <m/>
    <x v="1"/>
    <m/>
    <s v="Educational services"/>
    <m/>
    <b v="1"/>
    <m/>
    <m/>
    <m/>
    <m/>
    <m/>
    <m/>
    <x v="11"/>
    <s v="Educational services Extracurricular activities/women &amp; girls centers"/>
    <m/>
    <b v="1"/>
    <m/>
    <b v="1"/>
    <m/>
    <m/>
    <m/>
    <m/>
    <s v="due to transportation issues / far distance of facilities"/>
    <x v="2"/>
    <s v="بسبب قلة الامان"/>
    <s v="Kidnapping Desire to join armed groups School dropout Physical abuse"/>
    <b v="1"/>
    <m/>
    <b v="1"/>
    <b v="1"/>
    <m/>
    <m/>
    <m/>
    <b v="1"/>
    <m/>
    <m/>
    <m/>
    <m/>
    <m/>
    <m/>
    <m/>
    <m/>
    <m/>
    <m/>
    <m/>
    <s v="School teachers Parents Relatives"/>
    <m/>
    <m/>
    <m/>
    <b v="1"/>
    <b v="1"/>
    <b v="1"/>
    <m/>
    <m/>
    <m/>
    <m/>
    <m/>
    <m/>
    <m/>
    <m/>
    <s v="Hand crafts Painting / re-creational activity Sport activity Other"/>
    <b v="1"/>
    <m/>
    <b v="1"/>
    <b v="1"/>
    <m/>
    <m/>
    <b v="1"/>
    <m/>
    <s v="مدارس"/>
    <s v="Children separated from their parents Orphans living in the community Child-headed households Children who have been associated with fighting forces"/>
    <b v="1"/>
    <m/>
    <b v="1"/>
    <b v="1"/>
    <b v="1"/>
    <m/>
    <m/>
    <x v="2"/>
    <x v="20"/>
    <x v="19"/>
    <b v="1"/>
    <m/>
    <b v="1"/>
    <m/>
    <m/>
    <m/>
    <m/>
    <m/>
    <m/>
    <m/>
    <x v="0"/>
    <m/>
    <m/>
    <x v="2"/>
    <m/>
    <m/>
    <x v="1"/>
    <s v="بسبب فقر الأهل"/>
    <s v="uuid:0010db90-50ab-4575-a60e-5fdfb25752f9"/>
    <n v="73216642"/>
    <s v="0010db90-50ab-4575-a60e-5fdfb25752f9"/>
    <d v="2021-01-23T12:00:04"/>
    <n v="338"/>
    <m/>
    <n v="-1"/>
    <m/>
    <m/>
    <s v="202101191358"/>
    <n v="1384"/>
    <s v="nsenumerator"/>
    <n v="569832"/>
  </r>
  <r>
    <s v="2021-01-23T11:56:32.463+03:00"/>
    <s v="2021-01-23T12:18:06.552+03:00"/>
    <m/>
    <s v="سلاف سعيد"/>
    <s v="MRFS"/>
    <m/>
    <d v="2021-01-23T00:00:00"/>
    <x v="7"/>
    <x v="2"/>
    <x v="0"/>
    <n v="35"/>
    <x v="0"/>
    <x v="1"/>
    <x v="0"/>
    <x v="0"/>
    <x v="169"/>
    <x v="2"/>
    <x v="0"/>
    <x v="0"/>
    <n v="0"/>
    <n v="0"/>
    <n v="1"/>
    <s v="1"/>
    <n v="2"/>
    <s v="3"/>
    <n v="0"/>
    <n v="3"/>
    <n v="5"/>
    <n v="0"/>
    <n v="0"/>
    <n v="1"/>
    <x v="13"/>
    <x v="3"/>
    <n v="-1500"/>
    <s v="عمل الزوج مياومة"/>
    <m/>
    <s v="Primary health care facility Hospital"/>
    <b v="1"/>
    <b v="1"/>
    <m/>
    <m/>
    <m/>
    <m/>
    <m/>
    <m/>
    <n v="10"/>
    <x v="0"/>
    <m/>
    <x v="2"/>
    <s v="دكتورة نسائية دكتور أمراض عصبية"/>
    <s v="Most types of medicines are not available in the market Inaccessible due to cost Other, specify"/>
    <m/>
    <b v="1"/>
    <m/>
    <b v="1"/>
    <m/>
    <m/>
    <m/>
    <b v="1"/>
    <m/>
    <m/>
    <s v="لايوجد أدوية أمراض عصبية"/>
    <x v="2"/>
    <x v="1"/>
    <m/>
    <x v="1"/>
    <m/>
    <x v="0"/>
    <x v="0"/>
    <m/>
    <x v="0"/>
    <x v="0"/>
    <m/>
    <m/>
    <m/>
    <m/>
    <m/>
    <m/>
    <m/>
    <m/>
    <m/>
    <m/>
    <m/>
    <s v="Non communicable diseases (NCD) drugs (chronic, cardiac, diabetes, hyper-tension, asthma) Antibiotic Other"/>
    <b v="1"/>
    <m/>
    <m/>
    <b v="1"/>
    <b v="1"/>
    <m/>
    <m/>
    <s v="أدوية للصرع"/>
    <x v="2"/>
    <s v="Financial issues Other"/>
    <m/>
    <b v="1"/>
    <m/>
    <m/>
    <m/>
    <b v="1"/>
    <m/>
    <s v="عدم توفر هذه الخدمة بالمستوصف لايوجد طبيبة نسائية ولامشرفة تغذية"/>
    <s v="Hospital for normal delivery"/>
    <m/>
    <m/>
    <m/>
    <m/>
    <m/>
    <b v="1"/>
    <m/>
    <m/>
    <m/>
    <m/>
    <m/>
    <x v="1"/>
    <m/>
    <m/>
    <m/>
    <m/>
    <m/>
    <m/>
    <m/>
    <m/>
    <m/>
    <m/>
    <m/>
    <x v="5"/>
    <x v="0"/>
    <x v="0"/>
    <m/>
    <m/>
    <m/>
    <m/>
    <m/>
    <m/>
    <m/>
    <m/>
    <m/>
    <m/>
    <m/>
    <m/>
    <m/>
    <x v="1"/>
    <x v="1"/>
    <s v="Vegetables (including leafy vegetables) Cereals or tubers (maize, porridge, rice, pasta, bread, rice, bulger, frikeh, kaak, pasta, indomy (noodles), manakish, thick grain-based porridge, potatoes, etc)"/>
    <b v="1"/>
    <m/>
    <b v="1"/>
    <m/>
    <m/>
    <m/>
    <m/>
    <m/>
    <m/>
    <m/>
    <m/>
    <n v="2"/>
    <x v="2"/>
    <x v="0"/>
    <m/>
    <s v="High food prices/no money to buy"/>
    <m/>
    <b v="1"/>
    <m/>
    <m/>
    <m/>
    <m/>
    <m/>
    <m/>
    <x v="0"/>
    <m/>
    <x v="0"/>
    <s v="High food prices/no money to buy"/>
    <b v="1"/>
    <m/>
    <m/>
    <m/>
    <m/>
    <m/>
    <x v="0"/>
    <x v="2"/>
    <x v="1"/>
    <m/>
    <m/>
    <s v="0"/>
    <s v="0"/>
    <x v="0"/>
    <x v="2"/>
    <x v="0"/>
    <x v="1"/>
    <x v="1"/>
    <m/>
    <m/>
    <m/>
    <m/>
    <m/>
    <m/>
    <m/>
    <m/>
    <m/>
    <x v="1"/>
    <x v="0"/>
    <s v="Family conflict Fear Econimic moodwings"/>
    <b v="1"/>
    <m/>
    <m/>
    <b v="1"/>
    <b v="1"/>
    <m/>
    <b v="1"/>
    <m/>
    <m/>
    <m/>
    <m/>
    <m/>
    <m/>
    <m/>
    <m/>
    <m/>
    <m/>
    <m/>
    <s v="Children Adult Men Adult Women"/>
    <b v="1"/>
    <b v="1"/>
    <b v="1"/>
    <m/>
    <s v="بسبب الخوف والنزوح وعدم الاستقرار"/>
    <s v="Speaking to a family member Prayer"/>
    <b v="1"/>
    <m/>
    <m/>
    <b v="1"/>
    <m/>
    <m/>
    <m/>
    <m/>
    <m/>
    <m/>
    <m/>
    <s v="Lack of awareness of the services Other"/>
    <m/>
    <m/>
    <m/>
    <m/>
    <b v="1"/>
    <b v="1"/>
    <m/>
    <m/>
    <s v="لاتوجد هذه الخدمة"/>
    <x v="1"/>
    <m/>
    <s v="Extracurricular activities/women &amp; girls centers Educational services"/>
    <m/>
    <b v="1"/>
    <m/>
    <b v="1"/>
    <m/>
    <m/>
    <m/>
    <m/>
    <x v="1"/>
    <s v="Educational services Skills building services"/>
    <m/>
    <b v="1"/>
    <b v="1"/>
    <m/>
    <m/>
    <m/>
    <m/>
    <m/>
    <s v="due to transportation issues / far distance of facilities"/>
    <x v="2"/>
    <s v="غياب الامان"/>
    <s v="Kidnapping School dropout Physical abuse Sexual abuse"/>
    <b v="1"/>
    <m/>
    <m/>
    <b v="1"/>
    <m/>
    <m/>
    <m/>
    <b v="1"/>
    <m/>
    <b v="1"/>
    <m/>
    <m/>
    <m/>
    <m/>
    <m/>
    <m/>
    <m/>
    <m/>
    <m/>
    <s v="Parents Relatives"/>
    <m/>
    <m/>
    <m/>
    <m/>
    <b v="1"/>
    <b v="1"/>
    <m/>
    <m/>
    <m/>
    <m/>
    <m/>
    <m/>
    <m/>
    <m/>
    <s v="Awareness / educational activities / psychosocial support Entertainement activities Hand crafts Quraan"/>
    <m/>
    <b v="1"/>
    <b v="1"/>
    <m/>
    <b v="1"/>
    <b v="1"/>
    <m/>
    <m/>
    <m/>
    <s v="Children separated from their parents Orphans living in the community Child-headed households Children who have been associated with fighting forces"/>
    <b v="1"/>
    <m/>
    <b v="1"/>
    <b v="1"/>
    <b v="1"/>
    <m/>
    <m/>
    <x v="1"/>
    <x v="0"/>
    <x v="19"/>
    <b v="1"/>
    <m/>
    <b v="1"/>
    <m/>
    <m/>
    <m/>
    <m/>
    <m/>
    <m/>
    <m/>
    <x v="1"/>
    <m/>
    <m/>
    <x v="0"/>
    <m/>
    <m/>
    <x v="2"/>
    <m/>
    <s v="uuid:958e7d33-d830-48c9-8dad-9f1b5985fe45"/>
    <n v="73216643"/>
    <s v="958e7d33-d830-48c9-8dad-9f1b5985fe45"/>
    <d v="2021-01-23T12:00:04"/>
    <n v="339"/>
    <m/>
    <n v="-1"/>
    <m/>
    <m/>
    <s v="202101191358"/>
    <n v="1294"/>
    <s v="nsenumerator"/>
    <n v="569832"/>
  </r>
  <r>
    <s v="2021-01-23T11:18:43.479+02:00"/>
    <s v="2021-01-23T11:47:16.276+02:00"/>
    <m/>
    <s v="نور بركات"/>
    <s v="MRFS"/>
    <m/>
    <d v="2021-01-23T00:00:00"/>
    <x v="7"/>
    <x v="2"/>
    <x v="0"/>
    <n v="25"/>
    <x v="1"/>
    <x v="0"/>
    <x v="0"/>
    <x v="0"/>
    <x v="162"/>
    <x v="2"/>
    <x v="0"/>
    <x v="0"/>
    <n v="0"/>
    <n v="0"/>
    <n v="1"/>
    <s v="1"/>
    <n v="0"/>
    <s v="1"/>
    <n v="0"/>
    <n v="1"/>
    <n v="3"/>
    <n v="0"/>
    <n v="0"/>
    <n v="0"/>
    <x v="4"/>
    <x v="5"/>
    <n v="-600"/>
    <s v="المساعدات الإغاثية ومساعدات من الاقارب"/>
    <m/>
    <s v="Primary health care facility"/>
    <m/>
    <b v="1"/>
    <m/>
    <m/>
    <m/>
    <m/>
    <m/>
    <m/>
    <n v="20"/>
    <x v="0"/>
    <m/>
    <x v="3"/>
    <s v="مخابر وعيادات شاملة ودكتور اطفال"/>
    <s v="Inaccessible due to cost"/>
    <m/>
    <m/>
    <m/>
    <b v="1"/>
    <m/>
    <m/>
    <m/>
    <m/>
    <m/>
    <m/>
    <m/>
    <x v="0"/>
    <x v="0"/>
    <s v="زيادة معلومات غير موجودة سابقا"/>
    <x v="0"/>
    <m/>
    <x v="0"/>
    <x v="0"/>
    <m/>
    <x v="0"/>
    <x v="0"/>
    <m/>
    <m/>
    <m/>
    <m/>
    <m/>
    <m/>
    <m/>
    <m/>
    <m/>
    <m/>
    <m/>
    <s v="Pediatric medicine Antibiotic"/>
    <m/>
    <b v="1"/>
    <m/>
    <b v="1"/>
    <m/>
    <m/>
    <m/>
    <m/>
    <x v="0"/>
    <m/>
    <m/>
    <m/>
    <m/>
    <m/>
    <m/>
    <m/>
    <m/>
    <m/>
    <s v="Hospital for normal delivery Hospital for surgery/ C-section"/>
    <m/>
    <m/>
    <m/>
    <m/>
    <m/>
    <b v="1"/>
    <b v="1"/>
    <m/>
    <m/>
    <m/>
    <m/>
    <x v="1"/>
    <m/>
    <m/>
    <m/>
    <m/>
    <m/>
    <m/>
    <m/>
    <m/>
    <m/>
    <m/>
    <m/>
    <x v="4"/>
    <x v="1"/>
    <x v="0"/>
    <m/>
    <m/>
    <m/>
    <m/>
    <m/>
    <m/>
    <m/>
    <m/>
    <m/>
    <m/>
    <m/>
    <m/>
    <m/>
    <x v="1"/>
    <x v="1"/>
    <s v="Eggs Milk and Milk Products (milk, yoghurt, cheese, etc) Legumes and nuts e.g. hommos, fouls, beans, chick peas, lentils Cereals or tubers (maize, porridge, rice, pasta, bread, rice, bulger, frikeh, kaak, pasta, indomy (noodles), manakish, thick grain-based porridge, potatoes, etc)"/>
    <b v="1"/>
    <b v="1"/>
    <m/>
    <m/>
    <m/>
    <m/>
    <b v="1"/>
    <b v="1"/>
    <m/>
    <m/>
    <m/>
    <n v="4"/>
    <x v="0"/>
    <x v="0"/>
    <m/>
    <s v="High food prices/no money to buy"/>
    <m/>
    <b v="1"/>
    <m/>
    <m/>
    <m/>
    <m/>
    <m/>
    <m/>
    <x v="0"/>
    <m/>
    <x v="0"/>
    <s v="High food prices/no money to buy"/>
    <b v="1"/>
    <m/>
    <m/>
    <m/>
    <m/>
    <m/>
    <x v="2"/>
    <x v="2"/>
    <x v="1"/>
    <m/>
    <m/>
    <s v="0"/>
    <s v="0"/>
    <x v="0"/>
    <x v="2"/>
    <x v="0"/>
    <x v="1"/>
    <x v="1"/>
    <m/>
    <m/>
    <m/>
    <m/>
    <m/>
    <m/>
    <m/>
    <m/>
    <m/>
    <x v="1"/>
    <x v="0"/>
    <s v="Anger Sadness Econimic"/>
    <m/>
    <b v="1"/>
    <b v="1"/>
    <m/>
    <b v="1"/>
    <m/>
    <m/>
    <m/>
    <m/>
    <m/>
    <m/>
    <m/>
    <m/>
    <m/>
    <m/>
    <m/>
    <m/>
    <m/>
    <s v="Adult Women Adult Men"/>
    <b v="1"/>
    <b v="1"/>
    <m/>
    <m/>
    <s v="لانهم من يتحمل المسؤولية"/>
    <s v="Speaking to a family member Prayer Violence"/>
    <b v="1"/>
    <m/>
    <m/>
    <b v="1"/>
    <m/>
    <b v="1"/>
    <m/>
    <m/>
    <m/>
    <m/>
    <m/>
    <s v="Do not know"/>
    <m/>
    <m/>
    <m/>
    <m/>
    <m/>
    <m/>
    <b v="1"/>
    <m/>
    <m/>
    <x v="3"/>
    <s v="لا افضل الذهاب لهذه الاماكن"/>
    <s v="Educational services Skills building services"/>
    <m/>
    <b v="1"/>
    <b v="1"/>
    <m/>
    <m/>
    <m/>
    <m/>
    <m/>
    <x v="7"/>
    <s v="Educational services Extracurricular activities/women &amp; girls centers"/>
    <m/>
    <b v="1"/>
    <m/>
    <b v="1"/>
    <m/>
    <m/>
    <m/>
    <m/>
    <s v="due to lack of security"/>
    <x v="1"/>
    <m/>
    <s v="Other"/>
    <m/>
    <m/>
    <m/>
    <m/>
    <m/>
    <m/>
    <m/>
    <m/>
    <m/>
    <m/>
    <m/>
    <m/>
    <m/>
    <m/>
    <b v="1"/>
    <m/>
    <m/>
    <s v="الخوف من السقوط في مصاريف الصرف الصحي"/>
    <m/>
    <s v="Parents"/>
    <m/>
    <m/>
    <m/>
    <m/>
    <b v="1"/>
    <m/>
    <m/>
    <m/>
    <m/>
    <m/>
    <m/>
    <m/>
    <m/>
    <m/>
    <s v="Sport activity Quraan Painting / re-creational activity Awareness / educational activities / psychosocial support"/>
    <b v="1"/>
    <b v="1"/>
    <m/>
    <b v="1"/>
    <b v="1"/>
    <m/>
    <m/>
    <m/>
    <m/>
    <s v="Children separated from their parents Orphans living in the community Children who have been associated with fighting forces"/>
    <b v="1"/>
    <m/>
    <b v="1"/>
    <m/>
    <b v="1"/>
    <m/>
    <m/>
    <x v="2"/>
    <x v="1"/>
    <x v="7"/>
    <m/>
    <b v="1"/>
    <b v="1"/>
    <m/>
    <m/>
    <m/>
    <m/>
    <m/>
    <m/>
    <m/>
    <x v="1"/>
    <m/>
    <m/>
    <x v="0"/>
    <m/>
    <m/>
    <x v="2"/>
    <m/>
    <s v="uuid:d6bd2b56-c258-466d-8d47-a0e6ee99b3ac"/>
    <n v="73216649"/>
    <s v="d6bd2b56-c258-466d-8d47-a0e6ee99b3ac"/>
    <d v="2021-01-23T12:00:11"/>
    <n v="340"/>
    <m/>
    <n v="-1"/>
    <m/>
    <m/>
    <s v="202101191358"/>
    <n v="1713"/>
    <s v="nsenumerator"/>
    <n v="569832"/>
  </r>
  <r>
    <s v="2021-01-23T11:50:59.991+02:00"/>
    <s v="2021-01-23T12:21:32.484+02:00"/>
    <m/>
    <s v="نور بركات"/>
    <s v="MRFS"/>
    <m/>
    <d v="2021-01-23T00:00:00"/>
    <x v="7"/>
    <x v="2"/>
    <x v="0"/>
    <n v="32"/>
    <x v="0"/>
    <x v="0"/>
    <x v="0"/>
    <x v="0"/>
    <x v="162"/>
    <x v="0"/>
    <x v="0"/>
    <x v="0"/>
    <n v="0"/>
    <n v="0"/>
    <n v="1"/>
    <s v="1"/>
    <n v="3"/>
    <s v="4"/>
    <n v="0"/>
    <n v="4"/>
    <n v="6"/>
    <n v="0"/>
    <n v="0"/>
    <n v="0"/>
    <x v="21"/>
    <x v="0"/>
    <n v="-800"/>
    <s v="المساعدات الإنسانية "/>
    <m/>
    <s v="Primary health care facility Hospital"/>
    <b v="1"/>
    <b v="1"/>
    <m/>
    <m/>
    <m/>
    <m/>
    <m/>
    <m/>
    <n v="10"/>
    <x v="0"/>
    <m/>
    <x v="2"/>
    <s v="دكتور اطفال وعيادات شاملة"/>
    <s v="Inaccessible due to cost"/>
    <m/>
    <m/>
    <m/>
    <b v="1"/>
    <m/>
    <m/>
    <m/>
    <m/>
    <m/>
    <m/>
    <m/>
    <x v="0"/>
    <x v="0"/>
    <s v="إعطاء معلومات مفيدة وتزويد النساء الحوامل بالفيتامين "/>
    <x v="0"/>
    <m/>
    <x v="2"/>
    <x v="2"/>
    <s v="Self-treated at home or brought medicine from pharmacy"/>
    <x v="0"/>
    <x v="0"/>
    <m/>
    <m/>
    <m/>
    <m/>
    <m/>
    <m/>
    <m/>
    <m/>
    <m/>
    <m/>
    <m/>
    <s v="Pediatric medicine Antibiotic Non communicable diseases (NCD) drugs (chronic, cardiac, diabetes, hyper-tension, asthma) Reproductive health medicines Other"/>
    <b v="1"/>
    <b v="1"/>
    <b v="1"/>
    <b v="1"/>
    <b v="1"/>
    <m/>
    <m/>
    <s v="ادوية فيتامين لفقر الدم"/>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x v="0"/>
    <x v="0"/>
    <s v="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
    <b v="1"/>
    <b v="1"/>
    <m/>
    <m/>
    <m/>
    <m/>
    <m/>
    <m/>
    <m/>
    <b v="1"/>
    <b v="1"/>
    <n v="4"/>
    <x v="0"/>
    <x v="0"/>
    <m/>
    <s v="High food prices/no money to buy"/>
    <m/>
    <b v="1"/>
    <m/>
    <m/>
    <m/>
    <m/>
    <m/>
    <m/>
    <x v="0"/>
    <m/>
    <x v="0"/>
    <s v="High food prices/no money to buy"/>
    <b v="1"/>
    <m/>
    <m/>
    <m/>
    <m/>
    <m/>
    <x v="0"/>
    <x v="2"/>
    <x v="1"/>
    <m/>
    <m/>
    <s v="0"/>
    <s v="1"/>
    <x v="0"/>
    <x v="2"/>
    <x v="0"/>
    <x v="1"/>
    <x v="1"/>
    <m/>
    <m/>
    <m/>
    <m/>
    <m/>
    <m/>
    <m/>
    <m/>
    <m/>
    <x v="1"/>
    <x v="0"/>
    <s v="Econimic Anger Sadness"/>
    <m/>
    <b v="1"/>
    <b v="1"/>
    <m/>
    <b v="1"/>
    <m/>
    <m/>
    <m/>
    <m/>
    <m/>
    <m/>
    <m/>
    <m/>
    <m/>
    <m/>
    <m/>
    <m/>
    <m/>
    <s v="Adult Women Adult Men"/>
    <b v="1"/>
    <b v="1"/>
    <m/>
    <m/>
    <s v="لانهم هم من يشعرون بالعجز أمام اطفالهم"/>
    <s v="Speaking to a family member Prayer Violence"/>
    <b v="1"/>
    <m/>
    <m/>
    <b v="1"/>
    <m/>
    <b v="1"/>
    <m/>
    <m/>
    <m/>
    <m/>
    <m/>
    <s v="Availability Stigma"/>
    <b v="1"/>
    <m/>
    <m/>
    <b v="1"/>
    <m/>
    <m/>
    <m/>
    <m/>
    <m/>
    <x v="1"/>
    <m/>
    <s v="Educational services Health services Extracurricular activities/women &amp; girls centers"/>
    <b v="1"/>
    <b v="1"/>
    <m/>
    <b v="1"/>
    <m/>
    <m/>
    <m/>
    <m/>
    <x v="7"/>
    <s v="Educational services Extracurricular activities/women &amp; girls centers Health services"/>
    <b v="1"/>
    <b v="1"/>
    <m/>
    <b v="1"/>
    <m/>
    <m/>
    <m/>
    <m/>
    <s v="due to lack of security"/>
    <x v="2"/>
    <s v="بسبب العادات والتقاليد"/>
    <s v="Kidnapping"/>
    <b v="1"/>
    <m/>
    <m/>
    <m/>
    <m/>
    <m/>
    <m/>
    <m/>
    <m/>
    <m/>
    <m/>
    <m/>
    <m/>
    <m/>
    <m/>
    <m/>
    <m/>
    <m/>
    <m/>
    <s v="Parents"/>
    <m/>
    <m/>
    <m/>
    <m/>
    <b v="1"/>
    <m/>
    <m/>
    <m/>
    <m/>
    <m/>
    <m/>
    <m/>
    <m/>
    <m/>
    <s v="Sport activity Hand crafts Quraan Awareness / educational activities / psychosocial support Entertainement activities"/>
    <b v="1"/>
    <b v="1"/>
    <b v="1"/>
    <m/>
    <b v="1"/>
    <b v="1"/>
    <m/>
    <m/>
    <m/>
    <s v="Children separated from their parents Orphans living in the community"/>
    <b v="1"/>
    <m/>
    <b v="1"/>
    <m/>
    <m/>
    <m/>
    <m/>
    <x v="1"/>
    <x v="0"/>
    <x v="10"/>
    <b v="1"/>
    <b v="1"/>
    <b v="1"/>
    <m/>
    <m/>
    <m/>
    <m/>
    <m/>
    <m/>
    <m/>
    <x v="1"/>
    <m/>
    <m/>
    <x v="0"/>
    <m/>
    <m/>
    <x v="2"/>
    <m/>
    <s v="uuid:fe43c36a-55f9-48d9-8ace-1131b2388d90"/>
    <n v="73216650"/>
    <s v="fe43c36a-55f9-48d9-8ace-1131b2388d90"/>
    <d v="2021-01-23T12:00:12"/>
    <n v="341"/>
    <m/>
    <n v="-1"/>
    <m/>
    <m/>
    <s v="202101191358"/>
    <n v="1833"/>
    <s v="nsenumerator"/>
    <n v="569832"/>
  </r>
  <r>
    <s v="2021-01-23T09:19:49.773+02:00"/>
    <s v="2021-01-23T14:02:13.804+02:00"/>
    <s v="0"/>
    <s v="نور بركات"/>
    <s v="MRFS"/>
    <m/>
    <d v="2021-01-23T00:00:00"/>
    <x v="7"/>
    <x v="2"/>
    <x v="0"/>
    <n v="43"/>
    <x v="0"/>
    <x v="0"/>
    <x v="0"/>
    <x v="0"/>
    <x v="170"/>
    <x v="2"/>
    <x v="0"/>
    <x v="0"/>
    <n v="0"/>
    <n v="0"/>
    <n v="0"/>
    <s v="0"/>
    <n v="2"/>
    <s v="2"/>
    <n v="2"/>
    <n v="4"/>
    <n v="6"/>
    <n v="0"/>
    <n v="0"/>
    <n v="0"/>
    <x v="21"/>
    <x v="0"/>
    <n v="-800"/>
    <s v="مساعدة مادية من أخ الزوجة"/>
    <m/>
    <s v="Primary health care facility"/>
    <m/>
    <b v="1"/>
    <m/>
    <m/>
    <m/>
    <m/>
    <m/>
    <m/>
    <n v="10"/>
    <x v="0"/>
    <m/>
    <x v="3"/>
    <s v="عيادات  شاملةمختصة"/>
    <s v="Inaccessible due to cost"/>
    <m/>
    <m/>
    <m/>
    <b v="1"/>
    <m/>
    <m/>
    <m/>
    <m/>
    <m/>
    <m/>
    <m/>
    <x v="2"/>
    <x v="1"/>
    <m/>
    <x v="1"/>
    <m/>
    <x v="2"/>
    <x v="2"/>
    <s v="Lack of hospital/health facility"/>
    <x v="0"/>
    <x v="0"/>
    <m/>
    <m/>
    <m/>
    <m/>
    <m/>
    <m/>
    <m/>
    <m/>
    <m/>
    <m/>
    <m/>
    <s v="Antibiotic Non communicable diseases (NCD) drugs (chronic, cardiac, diabetes, hyper-tension, asthma)"/>
    <b v="1"/>
    <m/>
    <m/>
    <b v="1"/>
    <m/>
    <m/>
    <m/>
    <m/>
    <x v="0"/>
    <m/>
    <m/>
    <m/>
    <m/>
    <m/>
    <m/>
    <m/>
    <m/>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2"/>
    <x v="1"/>
    <x v="1"/>
    <x v="0"/>
    <x v="3"/>
    <m/>
    <m/>
    <m/>
    <m/>
    <m/>
    <m/>
    <m/>
    <m/>
    <m/>
    <x v="3"/>
    <x v="0"/>
    <s v="Econimic Anger Sadness Family conflict Inability to carry out work or daily tasks"/>
    <m/>
    <b v="1"/>
    <b v="1"/>
    <m/>
    <b v="1"/>
    <m/>
    <b v="1"/>
    <m/>
    <m/>
    <m/>
    <m/>
    <b v="1"/>
    <m/>
    <m/>
    <m/>
    <m/>
    <m/>
    <m/>
    <s v="Adult Women Adult Men"/>
    <b v="1"/>
    <b v="1"/>
    <m/>
    <m/>
    <s v="لانهم هم من يتحمل المسؤولية"/>
    <s v="Prayer Speaking to a family member Violence"/>
    <b v="1"/>
    <m/>
    <m/>
    <b v="1"/>
    <m/>
    <b v="1"/>
    <m/>
    <m/>
    <m/>
    <m/>
    <m/>
    <s v="Stigma Accessibility Other"/>
    <b v="1"/>
    <m/>
    <b v="1"/>
    <m/>
    <m/>
    <b v="1"/>
    <m/>
    <m/>
    <s v="كل الاقارب وضعها المادي صعب  لاتملك شيئ لتقدمه"/>
    <x v="1"/>
    <m/>
    <s v="Educational services Skills building services Extracurricular activities/women &amp; girls centers"/>
    <m/>
    <b v="1"/>
    <b v="1"/>
    <b v="1"/>
    <m/>
    <m/>
    <m/>
    <m/>
    <x v="6"/>
    <s v="Educational services Skills building services Extracurricular activities/women &amp; girls centers"/>
    <m/>
    <b v="1"/>
    <b v="1"/>
    <b v="1"/>
    <m/>
    <m/>
    <m/>
    <m/>
    <s v="due to lack of security"/>
    <x v="2"/>
    <s v="قلة الأمان وعادات وتقاليد"/>
    <s v="Kidnapping Physical abuse Sexual abuse"/>
    <b v="1"/>
    <m/>
    <m/>
    <m/>
    <m/>
    <m/>
    <m/>
    <b v="1"/>
    <m/>
    <b v="1"/>
    <m/>
    <m/>
    <m/>
    <m/>
    <m/>
    <m/>
    <m/>
    <m/>
    <m/>
    <s v="Parents Relatives"/>
    <m/>
    <m/>
    <m/>
    <m/>
    <b v="1"/>
    <b v="1"/>
    <m/>
    <m/>
    <m/>
    <m/>
    <m/>
    <m/>
    <m/>
    <m/>
    <s v="Hand crafts Quraan Sport activity Awareness / educational activities / psychosocial support"/>
    <b v="1"/>
    <b v="1"/>
    <b v="1"/>
    <m/>
    <b v="1"/>
    <m/>
    <m/>
    <m/>
    <m/>
    <s v="Children separated from their parents Orphans living in the community Child-headed households Children who have been associated with fighting forces"/>
    <b v="1"/>
    <m/>
    <b v="1"/>
    <b v="1"/>
    <b v="1"/>
    <m/>
    <m/>
    <x v="1"/>
    <x v="0"/>
    <x v="1"/>
    <m/>
    <b v="1"/>
    <b v="1"/>
    <m/>
    <m/>
    <m/>
    <m/>
    <m/>
    <m/>
    <m/>
    <x v="1"/>
    <m/>
    <m/>
    <x v="2"/>
    <m/>
    <m/>
    <x v="2"/>
    <m/>
    <s v="uuid:8c20e1c9-d53f-46b8-8755-652039b8725b"/>
    <n v="73216685"/>
    <s v="8c20e1c9-d53f-46b8-8755-652039b8725b"/>
    <d v="2021-01-23T12:01:36"/>
    <n v="342"/>
    <m/>
    <n v="-1"/>
    <m/>
    <m/>
    <s v="202101191358"/>
    <n v="16944"/>
    <s v="nsenumerator"/>
    <n v="569832"/>
  </r>
  <r>
    <s v="2021-01-23T09:24:47.639+02:00"/>
    <s v="2021-01-23T10:30:41.436+02:00"/>
    <m/>
    <s v="محمود السليمان"/>
    <s v="MRFS"/>
    <m/>
    <d v="2021-01-23T00:00:00"/>
    <x v="11"/>
    <x v="2"/>
    <x v="0"/>
    <n v="41"/>
    <x v="0"/>
    <x v="1"/>
    <x v="0"/>
    <x v="0"/>
    <x v="171"/>
    <x v="2"/>
    <x v="0"/>
    <x v="0"/>
    <n v="0"/>
    <n v="0"/>
    <n v="0"/>
    <s v="0"/>
    <n v="2"/>
    <s v="2"/>
    <n v="1"/>
    <n v="3"/>
    <n v="5"/>
    <n v="1"/>
    <n v="0"/>
    <n v="0"/>
    <x v="6"/>
    <x v="22"/>
    <n v="-400"/>
    <m/>
    <s v="NGO support (including food buskets)"/>
    <s v="Hospital Primary health care facility Specialist services"/>
    <b v="1"/>
    <b v="1"/>
    <b v="1"/>
    <m/>
    <m/>
    <m/>
    <m/>
    <m/>
    <n v="15"/>
    <x v="4"/>
    <m/>
    <x v="0"/>
    <s v="Do not know"/>
    <s v="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
    <b v="1"/>
    <b v="1"/>
    <b v="1"/>
    <b v="1"/>
    <b v="1"/>
    <b v="1"/>
    <b v="1"/>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3"/>
    <x v="1"/>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Econimic Fear Anger Sadness Problems sleeping Conflict within community Changes in Appetite Hopelessness Inability to carry out work or daily tasks"/>
    <b v="1"/>
    <b v="1"/>
    <b v="1"/>
    <m/>
    <b v="1"/>
    <m/>
    <m/>
    <b v="1"/>
    <b v="1"/>
    <b v="1"/>
    <b v="1"/>
    <b v="1"/>
    <m/>
    <m/>
    <m/>
    <m/>
    <m/>
    <m/>
    <s v="Adult Men Children Elderly Adult Women"/>
    <b v="1"/>
    <b v="1"/>
    <b v="1"/>
    <b v="1"/>
    <s v="لانهم أكثر عرضة للمرض "/>
    <s v="Speaking to a family member Prayer Exercise Has professional consultation"/>
    <b v="1"/>
    <m/>
    <b v="1"/>
    <b v="1"/>
    <b v="1"/>
    <m/>
    <m/>
    <m/>
    <m/>
    <m/>
    <m/>
    <s v="Stigma Security"/>
    <b v="1"/>
    <b v="1"/>
    <m/>
    <m/>
    <m/>
    <m/>
    <m/>
    <m/>
    <m/>
    <x v="1"/>
    <m/>
    <s v="All services are accessible"/>
    <m/>
    <m/>
    <m/>
    <m/>
    <m/>
    <b v="1"/>
    <m/>
    <m/>
    <x v="0"/>
    <s v="All services are accessible"/>
    <m/>
    <m/>
    <m/>
    <m/>
    <m/>
    <b v="1"/>
    <m/>
    <m/>
    <m/>
    <x v="1"/>
    <m/>
    <s v="School dropout Child labour Begging Early marriage Physical abuse Neglect Sexual abuse"/>
    <m/>
    <m/>
    <m/>
    <b v="1"/>
    <b v="1"/>
    <b v="1"/>
    <b v="1"/>
    <b v="1"/>
    <b v="1"/>
    <b v="1"/>
    <m/>
    <m/>
    <m/>
    <m/>
    <m/>
    <m/>
    <m/>
    <m/>
    <s v="العمل في مغاسل "/>
    <s v="School teachers Parents Community/social workers Women and Child support centers"/>
    <m/>
    <m/>
    <m/>
    <b v="1"/>
    <b v="1"/>
    <m/>
    <m/>
    <b v="1"/>
    <m/>
    <b v="1"/>
    <m/>
    <m/>
    <m/>
    <m/>
    <s v="Sport activity Awareness / educational activities / psychosocial support Entertainement activities Quraan Hand crafts Painting / re-creational activity"/>
    <b v="1"/>
    <b v="1"/>
    <b v="1"/>
    <b v="1"/>
    <b v="1"/>
    <b v="1"/>
    <m/>
    <m/>
    <m/>
    <s v="Children separated from their parents Children living on the street Child-headed households Children who have been associated with fighting forces"/>
    <b v="1"/>
    <b v="1"/>
    <m/>
    <b v="1"/>
    <b v="1"/>
    <m/>
    <m/>
    <x v="2"/>
    <x v="5"/>
    <x v="35"/>
    <b v="1"/>
    <m/>
    <b v="1"/>
    <m/>
    <b v="1"/>
    <m/>
    <m/>
    <m/>
    <m/>
    <m/>
    <x v="2"/>
    <n v="2"/>
    <s v="الوضع المعيشي والفقر "/>
    <x v="2"/>
    <m/>
    <m/>
    <x v="2"/>
    <m/>
    <s v="uuid:b287c6c8-c768-41ed-8433-ad717384db67"/>
    <n v="73216748"/>
    <s v="b287c6c8-c768-41ed-8433-ad717384db67"/>
    <d v="2021-01-23T12:03:05"/>
    <n v="343"/>
    <m/>
    <n v="-1"/>
    <m/>
    <m/>
    <s v="202101191358"/>
    <n v="3954"/>
    <s v="nsenumerator"/>
    <n v="569832"/>
  </r>
  <r>
    <s v="2021-01-23T10:46:35.610+02:00"/>
    <s v="2021-01-23T11:12:47.102+02:00"/>
    <m/>
    <s v="محمود السليمان"/>
    <s v="MRFS"/>
    <m/>
    <d v="2021-01-23T00:00:00"/>
    <x v="11"/>
    <x v="2"/>
    <x v="0"/>
    <n v="45"/>
    <x v="0"/>
    <x v="1"/>
    <x v="0"/>
    <x v="0"/>
    <x v="172"/>
    <x v="2"/>
    <x v="2"/>
    <x v="0"/>
    <n v="0"/>
    <n v="0"/>
    <n v="0"/>
    <s v="0"/>
    <n v="2"/>
    <s v="2"/>
    <n v="1"/>
    <n v="3"/>
    <n v="6"/>
    <n v="0"/>
    <n v="0"/>
    <n v="1"/>
    <x v="3"/>
    <x v="22"/>
    <n v="-700"/>
    <s v="0"/>
    <s v="NGO support (including food buskets)"/>
    <s v="Hospital Primary health care facility Specialist services"/>
    <b v="1"/>
    <b v="1"/>
    <b v="1"/>
    <m/>
    <m/>
    <m/>
    <m/>
    <m/>
    <n v="15"/>
    <x v="5"/>
    <m/>
    <x v="0"/>
    <s v="Everything is available"/>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Sadness Econimic"/>
    <b v="1"/>
    <b v="1"/>
    <b v="1"/>
    <m/>
    <b v="1"/>
    <m/>
    <m/>
    <m/>
    <m/>
    <m/>
    <m/>
    <m/>
    <m/>
    <m/>
    <m/>
    <m/>
    <m/>
    <m/>
    <s v="Adult Women"/>
    <b v="1"/>
    <m/>
    <m/>
    <m/>
    <s v="كونهم أكثر ضعف في المجتمع"/>
    <s v="Prayer Has professional consultation"/>
    <m/>
    <m/>
    <m/>
    <b v="1"/>
    <b v="1"/>
    <m/>
    <m/>
    <m/>
    <m/>
    <m/>
    <m/>
    <s v="Stigma Lack of awareness of the services"/>
    <b v="1"/>
    <m/>
    <m/>
    <m/>
    <b v="1"/>
    <m/>
    <m/>
    <m/>
    <m/>
    <x v="1"/>
    <m/>
    <s v="Skills building services Extracurricular activities/women &amp; girls centers"/>
    <m/>
    <m/>
    <b v="1"/>
    <b v="1"/>
    <m/>
    <m/>
    <m/>
    <m/>
    <x v="0"/>
    <s v="Skills building services Extracurricular activities/women &amp; girls centers"/>
    <m/>
    <m/>
    <b v="1"/>
    <b v="1"/>
    <m/>
    <m/>
    <m/>
    <m/>
    <m/>
    <x v="1"/>
    <m/>
    <s v="Child labour Early marriage School dropout Physical abuse Sexual abuse"/>
    <m/>
    <m/>
    <m/>
    <b v="1"/>
    <b v="1"/>
    <m/>
    <b v="1"/>
    <b v="1"/>
    <m/>
    <b v="1"/>
    <m/>
    <m/>
    <m/>
    <m/>
    <m/>
    <m/>
    <m/>
    <m/>
    <s v="العمل في جمع القمامة"/>
    <s v="Religious leaders School teachers Neighbours Parents Community/social workers Women and Child support centers"/>
    <b v="1"/>
    <m/>
    <b v="1"/>
    <b v="1"/>
    <b v="1"/>
    <m/>
    <m/>
    <b v="1"/>
    <m/>
    <b v="1"/>
    <m/>
    <m/>
    <m/>
    <m/>
    <s v="Awareness / educational activities / psychosocial support Painting / re-creational activity Sport activity Quraan Entertainement activities"/>
    <b v="1"/>
    <b v="1"/>
    <m/>
    <b v="1"/>
    <b v="1"/>
    <b v="1"/>
    <m/>
    <m/>
    <m/>
    <s v="Orphans living in the community Child-headed households"/>
    <m/>
    <m/>
    <b v="1"/>
    <b v="1"/>
    <m/>
    <m/>
    <m/>
    <x v="2"/>
    <x v="5"/>
    <x v="19"/>
    <b v="1"/>
    <m/>
    <b v="1"/>
    <m/>
    <m/>
    <m/>
    <m/>
    <m/>
    <m/>
    <m/>
    <x v="1"/>
    <m/>
    <m/>
    <x v="2"/>
    <m/>
    <m/>
    <x v="2"/>
    <m/>
    <s v="uuid:ca006e5e-e9f1-4fa7-93eb-6a96beb133b8"/>
    <n v="73216750"/>
    <s v="ca006e5e-e9f1-4fa7-93eb-6a96beb133b8"/>
    <d v="2021-01-23T12:03:06"/>
    <n v="344"/>
    <m/>
    <n v="-1"/>
    <m/>
    <m/>
    <s v="202101191358"/>
    <n v="1572"/>
    <s v="nsenumerator"/>
    <n v="569832"/>
  </r>
  <r>
    <s v="2021-01-23T11:20:14.936+02:00"/>
    <s v="2021-01-23T11:55:25.021+02:00"/>
    <m/>
    <s v="محمود السليمان"/>
    <s v="MRFS"/>
    <m/>
    <d v="2021-01-23T00:00:00"/>
    <x v="11"/>
    <x v="2"/>
    <x v="0"/>
    <n v="50"/>
    <x v="0"/>
    <x v="1"/>
    <x v="0"/>
    <x v="0"/>
    <x v="173"/>
    <x v="2"/>
    <x v="2"/>
    <x v="0"/>
    <n v="0"/>
    <n v="0"/>
    <n v="0"/>
    <s v="0"/>
    <n v="1"/>
    <s v="1"/>
    <n v="2"/>
    <n v="3"/>
    <n v="6"/>
    <n v="0"/>
    <n v="0"/>
    <n v="1"/>
    <x v="3"/>
    <x v="22"/>
    <n v="-700"/>
    <s v="عمل خاص "/>
    <s v="NGO support (including food buskets)"/>
    <s v="Hospital"/>
    <b v="1"/>
    <m/>
    <m/>
    <m/>
    <m/>
    <m/>
    <m/>
    <m/>
    <n v="30"/>
    <x v="4"/>
    <m/>
    <x v="0"/>
    <s v="Everything is available"/>
    <s v="Inaccessible due to cost Some types of medicines are not available in the market"/>
    <b v="1"/>
    <m/>
    <m/>
    <b v="1"/>
    <m/>
    <m/>
    <m/>
    <m/>
    <m/>
    <m/>
    <m/>
    <x v="2"/>
    <x v="1"/>
    <m/>
    <x v="1"/>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Sadness Econimic Changes in Appetite"/>
    <b v="1"/>
    <b v="1"/>
    <b v="1"/>
    <m/>
    <b v="1"/>
    <m/>
    <m/>
    <b v="1"/>
    <m/>
    <m/>
    <m/>
    <m/>
    <m/>
    <m/>
    <m/>
    <m/>
    <m/>
    <m/>
    <s v="Adult Women"/>
    <b v="1"/>
    <m/>
    <m/>
    <m/>
    <s v="لانهم أكثر ضعف "/>
    <s v="Speaking to a friend Exercise Prayer"/>
    <m/>
    <b v="1"/>
    <b v="1"/>
    <b v="1"/>
    <m/>
    <m/>
    <m/>
    <m/>
    <m/>
    <m/>
    <m/>
    <s v="Stigma Lack of awareness of the services"/>
    <b v="1"/>
    <m/>
    <m/>
    <m/>
    <b v="1"/>
    <m/>
    <m/>
    <m/>
    <m/>
    <x v="1"/>
    <m/>
    <s v="Skills building services Extracurricular activities/women &amp; girls centers"/>
    <m/>
    <m/>
    <b v="1"/>
    <b v="1"/>
    <m/>
    <m/>
    <m/>
    <m/>
    <x v="0"/>
    <s v="Skills building services Extracurricular activities/women &amp; girls centers"/>
    <m/>
    <m/>
    <b v="1"/>
    <b v="1"/>
    <m/>
    <m/>
    <m/>
    <m/>
    <m/>
    <x v="1"/>
    <m/>
    <s v="Child labour School dropout Early marriage Neglect Being orphaned or losing care"/>
    <m/>
    <m/>
    <m/>
    <b v="1"/>
    <b v="1"/>
    <m/>
    <b v="1"/>
    <m/>
    <b v="1"/>
    <m/>
    <b v="1"/>
    <m/>
    <m/>
    <m/>
    <m/>
    <m/>
    <m/>
    <m/>
    <s v="العمل في مجال ميكانيك السيارات"/>
    <s v="Religious leaders School teachers Relatives Siblings Women and Child support centers Community/social workers"/>
    <b v="1"/>
    <b v="1"/>
    <m/>
    <b v="1"/>
    <m/>
    <b v="1"/>
    <m/>
    <b v="1"/>
    <m/>
    <b v="1"/>
    <m/>
    <m/>
    <m/>
    <m/>
    <s v="Awareness / educational activities / psychosocial support Entertainement activities"/>
    <m/>
    <m/>
    <m/>
    <m/>
    <b v="1"/>
    <b v="1"/>
    <m/>
    <m/>
    <m/>
    <s v="Child-headed households"/>
    <m/>
    <m/>
    <m/>
    <b v="1"/>
    <m/>
    <m/>
    <m/>
    <x v="1"/>
    <x v="0"/>
    <x v="4"/>
    <b v="1"/>
    <m/>
    <m/>
    <m/>
    <m/>
    <m/>
    <m/>
    <m/>
    <m/>
    <m/>
    <x v="1"/>
    <m/>
    <m/>
    <x v="2"/>
    <m/>
    <m/>
    <x v="2"/>
    <m/>
    <s v="uuid:ef00adf3-bf40-48ad-81fb-20f64250623c"/>
    <n v="73216752"/>
    <s v="ef00adf3-bf40-48ad-81fb-20f64250623c"/>
    <d v="2021-01-23T12:03:07"/>
    <n v="345"/>
    <m/>
    <n v="-1"/>
    <m/>
    <m/>
    <s v="202101191358"/>
    <n v="2111"/>
    <s v="nsenumerator"/>
    <n v="569832"/>
  </r>
  <r>
    <s v="2021-01-23T10:10:10.081+03:00"/>
    <s v="2021-01-23T10:32:20.982+03:00"/>
    <m/>
    <s v="مريم الاشقر "/>
    <s v="MRFS"/>
    <m/>
    <d v="2021-01-23T00:00:00"/>
    <x v="11"/>
    <x v="2"/>
    <x v="0"/>
    <n v="44"/>
    <x v="0"/>
    <x v="0"/>
    <x v="0"/>
    <x v="0"/>
    <x v="174"/>
    <x v="0"/>
    <x v="0"/>
    <x v="0"/>
    <n v="0"/>
    <n v="1"/>
    <n v="1"/>
    <s v="2"/>
    <n v="2"/>
    <s v="4"/>
    <n v="0"/>
    <n v="4"/>
    <n v="6"/>
    <n v="0"/>
    <n v="0"/>
    <n v="1"/>
    <x v="8"/>
    <x v="0"/>
    <n v="-1100"/>
    <s v="عامل"/>
    <m/>
    <s v="Hospital"/>
    <b v="1"/>
    <m/>
    <m/>
    <m/>
    <m/>
    <m/>
    <m/>
    <m/>
    <n v="30"/>
    <x v="4"/>
    <m/>
    <x v="0"/>
    <s v="عيادات عينية"/>
    <s v="Inaccessible due to cost"/>
    <m/>
    <m/>
    <m/>
    <b v="1"/>
    <m/>
    <m/>
    <m/>
    <m/>
    <m/>
    <m/>
    <m/>
    <x v="2"/>
    <x v="1"/>
    <m/>
    <x v="1"/>
    <m/>
    <x v="2"/>
    <x v="1"/>
    <m/>
    <x v="1"/>
    <x v="2"/>
    <m/>
    <m/>
    <m/>
    <m/>
    <m/>
    <m/>
    <m/>
    <m/>
    <m/>
    <m/>
    <m/>
    <s v="Pediatric medicine Antibiotic"/>
    <m/>
    <b v="1"/>
    <m/>
    <b v="1"/>
    <m/>
    <m/>
    <m/>
    <m/>
    <x v="0"/>
    <m/>
    <m/>
    <m/>
    <m/>
    <m/>
    <m/>
    <m/>
    <m/>
    <m/>
    <s v="Hospital for normal delivery"/>
    <m/>
    <m/>
    <m/>
    <m/>
    <m/>
    <b v="1"/>
    <m/>
    <m/>
    <m/>
    <m/>
    <m/>
    <x v="1"/>
    <m/>
    <m/>
    <m/>
    <m/>
    <m/>
    <m/>
    <m/>
    <m/>
    <m/>
    <m/>
    <m/>
    <x v="3"/>
    <x v="1"/>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arket is too far"/>
    <m/>
    <b v="1"/>
    <b v="1"/>
    <m/>
    <m/>
    <m/>
    <m/>
    <m/>
    <x v="0"/>
    <m/>
    <x v="0"/>
    <s v="High food prices/no money to buy Market is too far"/>
    <b v="1"/>
    <b v="1"/>
    <m/>
    <m/>
    <m/>
    <m/>
    <x v="4"/>
    <x v="2"/>
    <x v="1"/>
    <m/>
    <m/>
    <s v="1"/>
    <s v="1"/>
    <x v="0"/>
    <x v="2"/>
    <x v="0"/>
    <x v="1"/>
    <x v="1"/>
    <m/>
    <m/>
    <m/>
    <m/>
    <m/>
    <m/>
    <m/>
    <m/>
    <m/>
    <x v="1"/>
    <x v="0"/>
    <s v="Sadness Econimic"/>
    <m/>
    <m/>
    <b v="1"/>
    <m/>
    <b v="1"/>
    <m/>
    <m/>
    <m/>
    <m/>
    <m/>
    <m/>
    <m/>
    <m/>
    <m/>
    <m/>
    <m/>
    <m/>
    <m/>
    <s v="Adult Men Adult Women"/>
    <b v="1"/>
    <b v="1"/>
    <m/>
    <m/>
    <s v="بسبب الوضع الراهن "/>
    <s v="Speaking to a family member Prayer"/>
    <b v="1"/>
    <m/>
    <m/>
    <b v="1"/>
    <m/>
    <m/>
    <m/>
    <m/>
    <m/>
    <m/>
    <m/>
    <s v="Security"/>
    <m/>
    <b v="1"/>
    <m/>
    <m/>
    <m/>
    <m/>
    <m/>
    <m/>
    <m/>
    <x v="1"/>
    <m/>
    <s v="Educational services Health services"/>
    <b v="1"/>
    <b v="1"/>
    <m/>
    <m/>
    <m/>
    <m/>
    <m/>
    <m/>
    <x v="7"/>
    <s v="Educational services Extracurricular activities/women &amp; girls centers"/>
    <m/>
    <b v="1"/>
    <m/>
    <b v="1"/>
    <m/>
    <m/>
    <m/>
    <m/>
    <s v="due to lack of security"/>
    <x v="1"/>
    <m/>
    <s v="Kidnapping Begging Psychological stress"/>
    <b v="1"/>
    <m/>
    <m/>
    <m/>
    <m/>
    <b v="1"/>
    <m/>
    <m/>
    <m/>
    <m/>
    <m/>
    <m/>
    <m/>
    <b v="1"/>
    <m/>
    <m/>
    <m/>
    <m/>
    <m/>
    <s v="Community/social workers School teachers"/>
    <m/>
    <m/>
    <m/>
    <b v="1"/>
    <m/>
    <m/>
    <m/>
    <b v="1"/>
    <m/>
    <m/>
    <m/>
    <m/>
    <m/>
    <m/>
    <s v="Sport activity Awareness / educational activities / psychosocial support Hand crafts"/>
    <b v="1"/>
    <m/>
    <b v="1"/>
    <m/>
    <b v="1"/>
    <m/>
    <m/>
    <m/>
    <m/>
    <s v="Children living on the street Orphans living in the community"/>
    <m/>
    <b v="1"/>
    <b v="1"/>
    <m/>
    <m/>
    <m/>
    <m/>
    <x v="1"/>
    <x v="0"/>
    <x v="5"/>
    <m/>
    <m/>
    <b v="1"/>
    <m/>
    <m/>
    <m/>
    <m/>
    <m/>
    <m/>
    <m/>
    <x v="1"/>
    <m/>
    <m/>
    <x v="0"/>
    <m/>
    <m/>
    <x v="2"/>
    <m/>
    <s v="uuid:e6e2464f-8fd0-4d07-bf0f-ec03621cfac3"/>
    <n v="73216770"/>
    <s v="e6e2464f-8fd0-4d07-bf0f-ec03621cfac3"/>
    <d v="2021-01-23T12:03:41"/>
    <n v="346"/>
    <m/>
    <n v="-1"/>
    <m/>
    <m/>
    <s v="202101191358"/>
    <n v="1330"/>
    <s v="nsenumerator"/>
    <n v="569832"/>
  </r>
  <r>
    <s v="2021-01-23T09:30:02.422+02:00"/>
    <s v="2021-01-23T11:01:41.706+02:00"/>
    <s v="0"/>
    <s v="عزام الرحال"/>
    <s v="MRFS"/>
    <m/>
    <d v="2021-01-23T00:00:00"/>
    <x v="11"/>
    <x v="2"/>
    <x v="0"/>
    <n v="35"/>
    <x v="0"/>
    <x v="1"/>
    <x v="0"/>
    <x v="0"/>
    <x v="175"/>
    <x v="2"/>
    <x v="0"/>
    <x v="0"/>
    <n v="0"/>
    <n v="1"/>
    <n v="2"/>
    <s v="3"/>
    <n v="1"/>
    <s v="4"/>
    <n v="0"/>
    <n v="4"/>
    <n v="6"/>
    <n v="0"/>
    <n v="0"/>
    <n v="0"/>
    <x v="8"/>
    <x v="4"/>
    <n v="-900"/>
    <s v="اليد العامله"/>
    <m/>
    <s v="Do not know"/>
    <m/>
    <m/>
    <m/>
    <m/>
    <m/>
    <b v="1"/>
    <m/>
    <m/>
    <m/>
    <x v="1"/>
    <m/>
    <x v="3"/>
    <s v="Everything is available"/>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0"/>
    <x v="2"/>
    <x v="1"/>
    <m/>
    <m/>
    <s v="1"/>
    <s v="0"/>
    <x v="0"/>
    <x v="2"/>
    <x v="0"/>
    <x v="1"/>
    <x v="1"/>
    <m/>
    <m/>
    <m/>
    <m/>
    <m/>
    <m/>
    <m/>
    <m/>
    <m/>
    <x v="1"/>
    <x v="0"/>
    <s v="Econimic"/>
    <m/>
    <m/>
    <m/>
    <m/>
    <b v="1"/>
    <m/>
    <m/>
    <m/>
    <m/>
    <m/>
    <m/>
    <m/>
    <m/>
    <m/>
    <m/>
    <m/>
    <m/>
    <m/>
    <s v="Adult Men"/>
    <m/>
    <b v="1"/>
    <m/>
    <m/>
    <s v="لقلة الدخل واليد العامله."/>
    <s v="Speaking to a friend"/>
    <m/>
    <b v="1"/>
    <m/>
    <m/>
    <m/>
    <m/>
    <m/>
    <m/>
    <m/>
    <m/>
    <m/>
    <s v="Accessibility"/>
    <m/>
    <m/>
    <b v="1"/>
    <m/>
    <m/>
    <m/>
    <m/>
    <m/>
    <m/>
    <x v="1"/>
    <m/>
    <s v="All services are accessible"/>
    <m/>
    <m/>
    <m/>
    <m/>
    <m/>
    <b v="1"/>
    <m/>
    <m/>
    <x v="0"/>
    <s v="Educational services Skills building services Extracurricular activities/women &amp; girls centers"/>
    <m/>
    <b v="1"/>
    <b v="1"/>
    <b v="1"/>
    <m/>
    <m/>
    <m/>
    <m/>
    <s v="due to transportation issues / far distance of facilities"/>
    <x v="1"/>
    <m/>
    <s v="School dropout Neglect"/>
    <m/>
    <m/>
    <m/>
    <b v="1"/>
    <m/>
    <m/>
    <m/>
    <m/>
    <b v="1"/>
    <m/>
    <m/>
    <m/>
    <m/>
    <m/>
    <m/>
    <m/>
    <m/>
    <m/>
    <m/>
    <s v="Community/social workers Women and Child support centers"/>
    <m/>
    <m/>
    <m/>
    <m/>
    <m/>
    <m/>
    <m/>
    <b v="1"/>
    <m/>
    <b v="1"/>
    <m/>
    <m/>
    <m/>
    <m/>
    <s v="Hand crafts Awareness / educational activities / psychosocial support Painting / re-creational activity Entertainement activities"/>
    <m/>
    <m/>
    <b v="1"/>
    <b v="1"/>
    <b v="1"/>
    <b v="1"/>
    <m/>
    <m/>
    <m/>
    <s v="No, none of these"/>
    <m/>
    <m/>
    <m/>
    <m/>
    <m/>
    <b v="1"/>
    <m/>
    <x v="2"/>
    <x v="5"/>
    <x v="5"/>
    <m/>
    <m/>
    <b v="1"/>
    <m/>
    <m/>
    <m/>
    <m/>
    <m/>
    <m/>
    <m/>
    <x v="1"/>
    <m/>
    <m/>
    <x v="0"/>
    <m/>
    <m/>
    <x v="2"/>
    <m/>
    <s v="uuid:e1ddfd96-ad84-41f3-8a89-425e8882d07e"/>
    <n v="73216771"/>
    <s v="e1ddfd96-ad84-41f3-8a89-425e8882d07e"/>
    <d v="2021-01-23T12:03:45"/>
    <n v="347"/>
    <m/>
    <n v="-1"/>
    <m/>
    <m/>
    <s v="202101191358"/>
    <n v="5499"/>
    <s v="nsenumerator"/>
    <n v="569832"/>
  </r>
  <r>
    <s v="2021-01-23T10:19:43.454+02:00"/>
    <s v="2021-01-23T11:03:27.275+02:00"/>
    <s v="0"/>
    <s v="عزام الرحال"/>
    <s v="MRFS"/>
    <m/>
    <d v="2021-01-23T00:00:00"/>
    <x v="11"/>
    <x v="2"/>
    <x v="0"/>
    <n v="49"/>
    <x v="0"/>
    <x v="1"/>
    <x v="0"/>
    <x v="0"/>
    <x v="176"/>
    <x v="0"/>
    <x v="0"/>
    <x v="0"/>
    <n v="1"/>
    <n v="0"/>
    <n v="1"/>
    <s v="1"/>
    <n v="2"/>
    <s v="4"/>
    <n v="3"/>
    <n v="7"/>
    <n v="9"/>
    <n v="0"/>
    <n v="0"/>
    <n v="0"/>
    <x v="21"/>
    <x v="5"/>
    <n v="-1000"/>
    <s v="السله الغذائيه"/>
    <m/>
    <s v="Do not know"/>
    <m/>
    <m/>
    <m/>
    <m/>
    <m/>
    <b v="1"/>
    <m/>
    <m/>
    <m/>
    <x v="1"/>
    <m/>
    <x v="3"/>
    <s v="Everything is available"/>
    <s v="Inaccessible due to cost Inaccessible due to transport or other logistical reason"/>
    <m/>
    <m/>
    <m/>
    <b v="1"/>
    <m/>
    <b v="1"/>
    <m/>
    <m/>
    <m/>
    <m/>
    <m/>
    <x v="0"/>
    <x v="0"/>
    <s v="تم التخديم من خلال تامين اجراء عمليه جراحيه للعين من قبل عامل صحه مجتمعي"/>
    <x v="2"/>
    <m/>
    <x v="0"/>
    <x v="0"/>
    <m/>
    <x v="0"/>
    <x v="0"/>
    <m/>
    <m/>
    <m/>
    <m/>
    <m/>
    <m/>
    <m/>
    <m/>
    <m/>
    <m/>
    <m/>
    <s v="Drugs are mostly available"/>
    <m/>
    <m/>
    <m/>
    <m/>
    <m/>
    <m/>
    <b v="1"/>
    <m/>
    <x v="3"/>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3"/>
    <m/>
    <x v="2"/>
    <m/>
    <m/>
    <m/>
    <m/>
    <m/>
    <m/>
    <m/>
    <x v="3"/>
    <x v="2"/>
    <x v="0"/>
    <m/>
    <m/>
    <s v="0"/>
    <s v="1"/>
    <x v="0"/>
    <x v="2"/>
    <x v="0"/>
    <x v="1"/>
    <x v="1"/>
    <m/>
    <m/>
    <m/>
    <m/>
    <m/>
    <m/>
    <m/>
    <m/>
    <m/>
    <x v="1"/>
    <x v="0"/>
    <s v="Econimic"/>
    <m/>
    <m/>
    <m/>
    <m/>
    <b v="1"/>
    <m/>
    <m/>
    <m/>
    <m/>
    <m/>
    <m/>
    <m/>
    <m/>
    <m/>
    <m/>
    <m/>
    <m/>
    <m/>
    <s v="Adult Men"/>
    <m/>
    <b v="1"/>
    <m/>
    <m/>
    <s v="قلة اليد العامله وصعوبة. في تامين المدخول للاسره"/>
    <s v="Speaking to a family member"/>
    <b v="1"/>
    <m/>
    <m/>
    <m/>
    <m/>
    <m/>
    <m/>
    <m/>
    <m/>
    <m/>
    <m/>
    <s v="Accessibility"/>
    <m/>
    <m/>
    <b v="1"/>
    <m/>
    <m/>
    <m/>
    <m/>
    <m/>
    <m/>
    <x v="1"/>
    <m/>
    <s v="Do not know"/>
    <m/>
    <m/>
    <m/>
    <m/>
    <m/>
    <m/>
    <b v="1"/>
    <m/>
    <x v="0"/>
    <s v="Do not know"/>
    <m/>
    <m/>
    <m/>
    <m/>
    <m/>
    <m/>
    <b v="1"/>
    <m/>
    <m/>
    <x v="2"/>
    <s v="عدم وجود الامان في المنطقه"/>
    <s v="School dropout Early marriage Neglect"/>
    <m/>
    <m/>
    <m/>
    <b v="1"/>
    <m/>
    <m/>
    <b v="1"/>
    <m/>
    <b v="1"/>
    <m/>
    <m/>
    <m/>
    <m/>
    <m/>
    <m/>
    <m/>
    <m/>
    <m/>
    <m/>
    <s v="Community/social workers"/>
    <m/>
    <m/>
    <m/>
    <m/>
    <m/>
    <m/>
    <m/>
    <b v="1"/>
    <m/>
    <m/>
    <m/>
    <m/>
    <m/>
    <m/>
    <s v="Hand crafts Painting / re-creational activity Awareness / educational activities / psychosocial support Entertainement activities"/>
    <m/>
    <m/>
    <b v="1"/>
    <b v="1"/>
    <b v="1"/>
    <b v="1"/>
    <m/>
    <m/>
    <m/>
    <s v="No, none of these"/>
    <m/>
    <m/>
    <m/>
    <m/>
    <m/>
    <b v="1"/>
    <m/>
    <x v="2"/>
    <x v="5"/>
    <x v="19"/>
    <b v="1"/>
    <m/>
    <b v="1"/>
    <m/>
    <m/>
    <m/>
    <m/>
    <m/>
    <m/>
    <m/>
    <x v="1"/>
    <m/>
    <m/>
    <x v="2"/>
    <m/>
    <m/>
    <x v="2"/>
    <m/>
    <s v="uuid:de6ce3d7-1d56-4d84-9d13-c8f5b68ebb1a"/>
    <n v="73216772"/>
    <s v="de6ce3d7-1d56-4d84-9d13-c8f5b68ebb1a"/>
    <d v="2021-01-23T12:03:46"/>
    <n v="348"/>
    <m/>
    <n v="-1"/>
    <m/>
    <m/>
    <s v="202101191358"/>
    <n v="2624"/>
    <s v="nsenumerator"/>
    <n v="569832"/>
  </r>
  <r>
    <s v="2021-01-23T10:35:44.609+03:00"/>
    <s v="2021-01-23T10:52:27.419+03:00"/>
    <m/>
    <s v="مريم الاشقر"/>
    <s v="MRFS"/>
    <m/>
    <d v="2021-01-23T00:00:00"/>
    <x v="11"/>
    <x v="2"/>
    <x v="0"/>
    <n v="26"/>
    <x v="1"/>
    <x v="0"/>
    <x v="0"/>
    <x v="0"/>
    <x v="177"/>
    <x v="0"/>
    <x v="0"/>
    <x v="0"/>
    <n v="0"/>
    <n v="1"/>
    <n v="0"/>
    <s v="1"/>
    <n v="0"/>
    <s v="1"/>
    <n v="0"/>
    <n v="1"/>
    <n v="3"/>
    <n v="0"/>
    <n v="0"/>
    <n v="1"/>
    <x v="8"/>
    <x v="3"/>
    <n v="-1000"/>
    <s v="عامل"/>
    <m/>
    <s v="Hospital"/>
    <b v="1"/>
    <m/>
    <m/>
    <m/>
    <m/>
    <m/>
    <m/>
    <m/>
    <n v="30"/>
    <x v="4"/>
    <m/>
    <x v="0"/>
    <s v="عيادات سنية "/>
    <s v="Inaccessible due to cost"/>
    <m/>
    <m/>
    <m/>
    <b v="1"/>
    <m/>
    <m/>
    <m/>
    <m/>
    <m/>
    <m/>
    <m/>
    <x v="2"/>
    <x v="1"/>
    <m/>
    <x v="1"/>
    <m/>
    <x v="2"/>
    <x v="1"/>
    <m/>
    <x v="1"/>
    <x v="2"/>
    <m/>
    <m/>
    <m/>
    <m/>
    <m/>
    <m/>
    <m/>
    <m/>
    <m/>
    <m/>
    <m/>
    <s v="Pediatric medicine Antibiotic"/>
    <m/>
    <b v="1"/>
    <m/>
    <b v="1"/>
    <m/>
    <m/>
    <m/>
    <m/>
    <x v="0"/>
    <m/>
    <m/>
    <m/>
    <m/>
    <m/>
    <m/>
    <m/>
    <m/>
    <m/>
    <s v="Hospital for normal delivery"/>
    <m/>
    <m/>
    <m/>
    <m/>
    <m/>
    <b v="1"/>
    <m/>
    <m/>
    <m/>
    <m/>
    <m/>
    <x v="1"/>
    <m/>
    <m/>
    <m/>
    <m/>
    <m/>
    <m/>
    <m/>
    <m/>
    <m/>
    <m/>
    <m/>
    <x v="3"/>
    <x v="1"/>
    <x v="0"/>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Market is too far"/>
    <b v="1"/>
    <b v="1"/>
    <m/>
    <m/>
    <m/>
    <m/>
    <x v="2"/>
    <x v="2"/>
    <x v="1"/>
    <m/>
    <m/>
    <s v="1"/>
    <s v="1"/>
    <x v="0"/>
    <x v="2"/>
    <x v="0"/>
    <x v="1"/>
    <x v="1"/>
    <m/>
    <m/>
    <m/>
    <m/>
    <m/>
    <m/>
    <m/>
    <m/>
    <m/>
    <x v="1"/>
    <x v="0"/>
    <s v="Anger Econimic"/>
    <m/>
    <b v="1"/>
    <m/>
    <m/>
    <b v="1"/>
    <m/>
    <m/>
    <m/>
    <m/>
    <m/>
    <m/>
    <m/>
    <m/>
    <m/>
    <m/>
    <m/>
    <m/>
    <m/>
    <s v="Adult Men"/>
    <m/>
    <b v="1"/>
    <m/>
    <m/>
    <s v="بسبب الوضع الراهن "/>
    <s v="Speaking to a family member Prayer"/>
    <b v="1"/>
    <m/>
    <m/>
    <b v="1"/>
    <m/>
    <m/>
    <m/>
    <m/>
    <m/>
    <m/>
    <m/>
    <s v="Security Lack of awareness of the services"/>
    <m/>
    <b v="1"/>
    <m/>
    <m/>
    <b v="1"/>
    <m/>
    <m/>
    <m/>
    <m/>
    <x v="1"/>
    <m/>
    <s v="Health services Educational services"/>
    <b v="1"/>
    <b v="1"/>
    <m/>
    <m/>
    <m/>
    <m/>
    <m/>
    <m/>
    <x v="6"/>
    <s v="Educational services Extracurricular activities/women &amp; girls centers"/>
    <m/>
    <b v="1"/>
    <m/>
    <b v="1"/>
    <m/>
    <m/>
    <m/>
    <m/>
    <s v="due to lack of security"/>
    <x v="1"/>
    <m/>
    <s v="Begging Kidnapping Psychological stress"/>
    <b v="1"/>
    <m/>
    <m/>
    <m/>
    <m/>
    <b v="1"/>
    <m/>
    <m/>
    <m/>
    <m/>
    <m/>
    <m/>
    <m/>
    <b v="1"/>
    <m/>
    <m/>
    <m/>
    <m/>
    <m/>
    <s v="School teachers Community/social workers"/>
    <m/>
    <m/>
    <m/>
    <b v="1"/>
    <m/>
    <m/>
    <m/>
    <b v="1"/>
    <m/>
    <m/>
    <m/>
    <m/>
    <m/>
    <m/>
    <s v="Painting / re-creational activity Awareness / educational activities / psychosocial support Entertainement activities"/>
    <m/>
    <m/>
    <m/>
    <b v="1"/>
    <b v="1"/>
    <b v="1"/>
    <m/>
    <m/>
    <m/>
    <s v="Children living on the street Orphans living in the community Child-headed households"/>
    <m/>
    <b v="1"/>
    <b v="1"/>
    <b v="1"/>
    <m/>
    <m/>
    <m/>
    <x v="2"/>
    <x v="1"/>
    <x v="18"/>
    <b v="1"/>
    <m/>
    <b v="1"/>
    <m/>
    <m/>
    <m/>
    <m/>
    <m/>
    <m/>
    <m/>
    <x v="1"/>
    <m/>
    <m/>
    <x v="0"/>
    <m/>
    <m/>
    <x v="2"/>
    <m/>
    <s v="uuid:009df33b-4f03-4eb6-8ad8-c9a08c4fb295"/>
    <n v="73216773"/>
    <s v="009df33b-4f03-4eb6-8ad8-c9a08c4fb295"/>
    <d v="2021-01-23T12:03:46"/>
    <n v="349"/>
    <m/>
    <n v="-1"/>
    <m/>
    <m/>
    <s v="202101191358"/>
    <n v="1003"/>
    <s v="nsenumerator"/>
    <n v="569832"/>
  </r>
  <r>
    <s v="2021-01-23T10:50:02.013+02:00"/>
    <s v="2021-01-23T12:13:34.172+02:00"/>
    <m/>
    <s v="عزام الرحال"/>
    <s v="MRFS"/>
    <m/>
    <d v="2021-01-23T00:00:00"/>
    <x v="11"/>
    <x v="2"/>
    <x v="0"/>
    <n v="35"/>
    <x v="0"/>
    <x v="1"/>
    <x v="0"/>
    <x v="0"/>
    <x v="178"/>
    <x v="0"/>
    <x v="0"/>
    <x v="0"/>
    <n v="0"/>
    <n v="0"/>
    <n v="1"/>
    <s v="1"/>
    <n v="1"/>
    <s v="2"/>
    <n v="0"/>
    <n v="2"/>
    <n v="5"/>
    <n v="0"/>
    <n v="0"/>
    <n v="0"/>
    <x v="0"/>
    <x v="5"/>
    <n v="-800"/>
    <s v="اليد العامله"/>
    <m/>
    <s v="Do not know"/>
    <m/>
    <m/>
    <m/>
    <m/>
    <m/>
    <b v="1"/>
    <m/>
    <m/>
    <m/>
    <x v="1"/>
    <m/>
    <x v="2"/>
    <s v="Everything is available"/>
    <s v="Inaccessible due to cost Inaccessible due to transport or other logistical reason"/>
    <m/>
    <m/>
    <m/>
    <b v="1"/>
    <m/>
    <b v="1"/>
    <m/>
    <m/>
    <m/>
    <m/>
    <m/>
    <x v="0"/>
    <x v="0"/>
    <s v="لقد قام بزيارة المخيم فريق من اجل الوقايه من الكورونا "/>
    <x v="2"/>
    <m/>
    <x v="3"/>
    <x v="0"/>
    <m/>
    <x v="0"/>
    <x v="0"/>
    <m/>
    <m/>
    <m/>
    <m/>
    <m/>
    <m/>
    <m/>
    <m/>
    <m/>
    <m/>
    <m/>
    <s v="Pediatric medicine Antibiotic"/>
    <m/>
    <b v="1"/>
    <m/>
    <b v="1"/>
    <m/>
    <m/>
    <m/>
    <m/>
    <x v="3"/>
    <m/>
    <m/>
    <m/>
    <m/>
    <m/>
    <m/>
    <m/>
    <m/>
    <m/>
    <s v="Hospital for normal delivery"/>
    <m/>
    <m/>
    <m/>
    <m/>
    <m/>
    <b v="1"/>
    <m/>
    <m/>
    <m/>
    <m/>
    <m/>
    <x v="1"/>
    <m/>
    <m/>
    <m/>
    <m/>
    <m/>
    <m/>
    <m/>
    <m/>
    <m/>
    <m/>
    <m/>
    <x v="3"/>
    <x v="1"/>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3"/>
    <x v="2"/>
    <x v="1"/>
    <m/>
    <m/>
    <s v="0"/>
    <s v="1"/>
    <x v="3"/>
    <x v="1"/>
    <x v="1"/>
    <x v="1"/>
    <x v="1"/>
    <m/>
    <m/>
    <m/>
    <m/>
    <m/>
    <m/>
    <m/>
    <m/>
    <m/>
    <x v="1"/>
    <x v="0"/>
    <s v="Econimic moodwings Problems Concentrating"/>
    <m/>
    <m/>
    <m/>
    <b v="1"/>
    <b v="1"/>
    <m/>
    <m/>
    <m/>
    <m/>
    <m/>
    <m/>
    <m/>
    <b v="1"/>
    <m/>
    <m/>
    <m/>
    <m/>
    <m/>
    <s v="Adult Men"/>
    <m/>
    <b v="1"/>
    <m/>
    <m/>
    <s v="بسبب صعوبه المعيشه وقلة الدخل للاسره"/>
    <s v="Prayer"/>
    <m/>
    <m/>
    <m/>
    <b v="1"/>
    <m/>
    <m/>
    <m/>
    <m/>
    <m/>
    <m/>
    <m/>
    <s v="Accessibility Availability Lack of awareness of the services"/>
    <m/>
    <m/>
    <b v="1"/>
    <b v="1"/>
    <b v="1"/>
    <m/>
    <m/>
    <m/>
    <m/>
    <x v="2"/>
    <m/>
    <s v="Skills building services"/>
    <m/>
    <m/>
    <b v="1"/>
    <m/>
    <m/>
    <m/>
    <m/>
    <m/>
    <x v="7"/>
    <s v="Educational services Skills building services"/>
    <m/>
    <b v="1"/>
    <b v="1"/>
    <m/>
    <m/>
    <m/>
    <m/>
    <m/>
    <s v="due to cultural factors / Father or husband does not allow them"/>
    <x v="2"/>
    <s v="بسبب عدم توفر الامان والمواصلات الامنه"/>
    <s v="School dropout Begging Neglect Psychological stress"/>
    <m/>
    <m/>
    <m/>
    <b v="1"/>
    <m/>
    <b v="1"/>
    <m/>
    <m/>
    <b v="1"/>
    <m/>
    <m/>
    <m/>
    <m/>
    <b v="1"/>
    <m/>
    <m/>
    <m/>
    <m/>
    <m/>
    <s v="School teachers Community/social workers Women and Child support centers"/>
    <m/>
    <m/>
    <m/>
    <b v="1"/>
    <m/>
    <m/>
    <m/>
    <b v="1"/>
    <m/>
    <b v="1"/>
    <m/>
    <m/>
    <m/>
    <m/>
    <s v="Hand crafts Painting / re-creational activity Awareness / educational activities / psychosocial support Entertainement activities"/>
    <m/>
    <m/>
    <b v="1"/>
    <b v="1"/>
    <b v="1"/>
    <b v="1"/>
    <m/>
    <m/>
    <m/>
    <s v="Children separated from their parents Children living on the street Orphans living in the community Child-headed households Children who have been associated with fighting forces"/>
    <b v="1"/>
    <b v="1"/>
    <b v="1"/>
    <b v="1"/>
    <b v="1"/>
    <m/>
    <m/>
    <x v="1"/>
    <x v="0"/>
    <x v="18"/>
    <b v="1"/>
    <m/>
    <b v="1"/>
    <m/>
    <m/>
    <m/>
    <m/>
    <m/>
    <m/>
    <m/>
    <x v="2"/>
    <n v="1"/>
    <s v="قلة الرعايه والاهمال وعدم وجود الدعم النفسي والمعنوي له"/>
    <x v="0"/>
    <m/>
    <m/>
    <x v="2"/>
    <m/>
    <s v="uuid:2e06fbf9-e518-47a5-921e-b78ce822a614"/>
    <n v="73216774"/>
    <s v="2e06fbf9-e518-47a5-921e-b78ce822a614"/>
    <d v="2021-01-23T12:03:47"/>
    <n v="350"/>
    <m/>
    <n v="-1"/>
    <m/>
    <m/>
    <s v="202101191358"/>
    <n v="5012"/>
    <s v="nsenumerator"/>
    <n v="569832"/>
  </r>
  <r>
    <s v="2021-01-23T10:54:40.648+03:00"/>
    <s v="2021-01-23T11:11:33.384+03:00"/>
    <m/>
    <s v="مريم الاشقر "/>
    <s v="MRFS"/>
    <m/>
    <d v="2021-01-23T00:00:00"/>
    <x v="11"/>
    <x v="2"/>
    <x v="0"/>
    <n v="18"/>
    <x v="1"/>
    <x v="0"/>
    <x v="0"/>
    <x v="0"/>
    <x v="4"/>
    <x v="0"/>
    <x v="0"/>
    <x v="1"/>
    <m/>
    <m/>
    <m/>
    <m/>
    <m/>
    <m/>
    <m/>
    <m/>
    <n v="2"/>
    <n v="0"/>
    <m/>
    <n v="1"/>
    <x v="13"/>
    <x v="6"/>
    <n v="-1700"/>
    <s v="عامل"/>
    <m/>
    <s v="Hospital"/>
    <b v="1"/>
    <m/>
    <m/>
    <m/>
    <m/>
    <m/>
    <m/>
    <m/>
    <n v="30"/>
    <x v="4"/>
    <m/>
    <x v="0"/>
    <s v="عيادات سنية "/>
    <s v="Inaccessible due to cost Most types of medicines are not available in the market"/>
    <m/>
    <b v="1"/>
    <m/>
    <b v="1"/>
    <m/>
    <m/>
    <m/>
    <m/>
    <m/>
    <m/>
    <m/>
    <x v="2"/>
    <x v="1"/>
    <m/>
    <x v="1"/>
    <m/>
    <x v="0"/>
    <x v="0"/>
    <m/>
    <x v="0"/>
    <x v="0"/>
    <m/>
    <m/>
    <m/>
    <m/>
    <m/>
    <m/>
    <m/>
    <m/>
    <m/>
    <m/>
    <m/>
    <s v="Antibiotic"/>
    <m/>
    <m/>
    <m/>
    <b v="1"/>
    <m/>
    <m/>
    <m/>
    <m/>
    <x v="0"/>
    <m/>
    <m/>
    <m/>
    <m/>
    <m/>
    <m/>
    <m/>
    <m/>
    <m/>
    <s v="Hospital for normal delivery"/>
    <m/>
    <m/>
    <m/>
    <m/>
    <m/>
    <b v="1"/>
    <m/>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m/>
    <m/>
    <m/>
    <m/>
    <m/>
    <m/>
    <m/>
    <m/>
    <m/>
    <m/>
    <m/>
    <m/>
    <m/>
    <x v="1"/>
    <x v="0"/>
    <m/>
    <s v="High food prices/no money to buy"/>
    <m/>
    <b v="1"/>
    <m/>
    <m/>
    <m/>
    <m/>
    <m/>
    <m/>
    <x v="0"/>
    <m/>
    <x v="0"/>
    <s v="High food prices/no money to buy"/>
    <b v="1"/>
    <m/>
    <m/>
    <m/>
    <m/>
    <m/>
    <x v="1"/>
    <x v="1"/>
    <x v="1"/>
    <m/>
    <m/>
    <m/>
    <s v="1"/>
    <x v="0"/>
    <x v="2"/>
    <x v="0"/>
    <x v="1"/>
    <x v="1"/>
    <m/>
    <m/>
    <m/>
    <m/>
    <m/>
    <m/>
    <m/>
    <m/>
    <m/>
    <x v="1"/>
    <x v="0"/>
    <s v="Anger Econimic"/>
    <m/>
    <b v="1"/>
    <m/>
    <m/>
    <b v="1"/>
    <m/>
    <m/>
    <m/>
    <m/>
    <m/>
    <m/>
    <m/>
    <m/>
    <m/>
    <m/>
    <m/>
    <m/>
    <m/>
    <s v="Adult Men"/>
    <m/>
    <b v="1"/>
    <m/>
    <m/>
    <s v="بسبب الوضع الراهن "/>
    <s v="Speaking to a family member Prayer"/>
    <b v="1"/>
    <m/>
    <m/>
    <b v="1"/>
    <m/>
    <m/>
    <m/>
    <m/>
    <m/>
    <m/>
    <m/>
    <s v="Lack of awareness of the services"/>
    <m/>
    <m/>
    <m/>
    <m/>
    <b v="1"/>
    <m/>
    <m/>
    <m/>
    <m/>
    <x v="1"/>
    <m/>
    <s v="Extracurricular activities/women &amp; girls centers Skills building services"/>
    <m/>
    <m/>
    <b v="1"/>
    <b v="1"/>
    <m/>
    <m/>
    <m/>
    <m/>
    <x v="7"/>
    <s v="Educational services"/>
    <m/>
    <b v="1"/>
    <m/>
    <m/>
    <m/>
    <m/>
    <m/>
    <m/>
    <s v="due to lack of security"/>
    <x v="2"/>
    <s v="بسبب قلة الأمان "/>
    <s v="Kidnapping Begging Psychological stress"/>
    <b v="1"/>
    <m/>
    <m/>
    <m/>
    <m/>
    <b v="1"/>
    <m/>
    <m/>
    <m/>
    <m/>
    <m/>
    <m/>
    <m/>
    <b v="1"/>
    <m/>
    <m/>
    <m/>
    <m/>
    <m/>
    <s v="School teachers Community/social workers"/>
    <m/>
    <m/>
    <m/>
    <b v="1"/>
    <m/>
    <m/>
    <m/>
    <b v="1"/>
    <m/>
    <m/>
    <m/>
    <m/>
    <m/>
    <m/>
    <s v="Awareness / educational activities / psychosocial support Entertainement activities"/>
    <m/>
    <m/>
    <m/>
    <m/>
    <b v="1"/>
    <b v="1"/>
    <m/>
    <m/>
    <m/>
    <s v="Orphans living in the community Child-headed households"/>
    <m/>
    <m/>
    <b v="1"/>
    <b v="1"/>
    <m/>
    <m/>
    <m/>
    <x v="0"/>
    <x v="0"/>
    <x v="0"/>
    <m/>
    <m/>
    <m/>
    <m/>
    <m/>
    <m/>
    <m/>
    <m/>
    <m/>
    <m/>
    <x v="0"/>
    <m/>
    <m/>
    <x v="0"/>
    <m/>
    <m/>
    <x v="0"/>
    <m/>
    <s v="uuid:b0b4216d-8565-4b13-bd93-cd386dd0b53d"/>
    <n v="73216781"/>
    <s v="b0b4216d-8565-4b13-bd93-cd386dd0b53d"/>
    <d v="2021-01-23T12:03:57"/>
    <n v="351"/>
    <m/>
    <n v="-1"/>
    <m/>
    <m/>
    <s v="202101191358"/>
    <n v="1013"/>
    <s v="nsenumerator"/>
    <n v="569832"/>
  </r>
  <r>
    <s v="2021-01-23T11:13:31.655+03:00"/>
    <s v="2021-01-23T11:41:45.825+03:00"/>
    <m/>
    <s v="رهام العلي"/>
    <s v="MRFS"/>
    <m/>
    <d v="2021-01-23T00:00:00"/>
    <x v="11"/>
    <x v="2"/>
    <x v="0"/>
    <n v="31"/>
    <x v="0"/>
    <x v="0"/>
    <x v="0"/>
    <x v="0"/>
    <x v="5"/>
    <x v="0"/>
    <x v="0"/>
    <x v="0"/>
    <n v="0"/>
    <n v="1"/>
    <n v="1"/>
    <s v="2"/>
    <n v="2"/>
    <s v="4"/>
    <n v="2"/>
    <n v="6"/>
    <n v="9"/>
    <n v="0"/>
    <n v="0"/>
    <n v="1"/>
    <x v="0"/>
    <x v="6"/>
    <n v="-700"/>
    <s v="عمل الرجل "/>
    <m/>
    <s v="Primary health care facility Hospital"/>
    <b v="1"/>
    <b v="1"/>
    <m/>
    <m/>
    <m/>
    <m/>
    <m/>
    <m/>
    <n v="30"/>
    <x v="0"/>
    <m/>
    <x v="3"/>
    <s v="مستوصف"/>
    <s v="Some types of medicines are not available in the market Inaccessible due to cost"/>
    <b v="1"/>
    <m/>
    <m/>
    <b v="1"/>
    <m/>
    <m/>
    <m/>
    <m/>
    <m/>
    <m/>
    <m/>
    <x v="0"/>
    <x v="0"/>
    <s v="تعلمنا كيف نحمي انفسنا من بعض الامراض"/>
    <x v="0"/>
    <m/>
    <x v="2"/>
    <x v="1"/>
    <m/>
    <x v="2"/>
    <x v="0"/>
    <m/>
    <m/>
    <m/>
    <m/>
    <m/>
    <m/>
    <m/>
    <m/>
    <m/>
    <m/>
    <m/>
    <s v="Pediatric medicine Antibiotic"/>
    <m/>
    <b v="1"/>
    <m/>
    <b v="1"/>
    <m/>
    <m/>
    <m/>
    <m/>
    <x v="2"/>
    <s v="Transportation issues"/>
    <m/>
    <m/>
    <m/>
    <b v="1"/>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3"/>
    <m/>
    <s v="High food prices/no money to buy Market is too far"/>
    <m/>
    <b v="1"/>
    <b v="1"/>
    <m/>
    <m/>
    <m/>
    <m/>
    <m/>
    <x v="0"/>
    <m/>
    <x v="0"/>
    <s v="High food prices/no money to buy Market is too far"/>
    <b v="1"/>
    <b v="1"/>
    <m/>
    <m/>
    <m/>
    <m/>
    <x v="2"/>
    <x v="2"/>
    <x v="1"/>
    <m/>
    <m/>
    <s v="1"/>
    <s v="1"/>
    <x v="0"/>
    <x v="0"/>
    <x v="2"/>
    <x v="0"/>
    <x v="0"/>
    <m/>
    <m/>
    <m/>
    <m/>
    <m/>
    <m/>
    <m/>
    <m/>
    <m/>
    <x v="3"/>
    <x v="0"/>
    <s v="Fear Anger Sadness Econimic Anxiety Hopelessness"/>
    <b v="1"/>
    <b v="1"/>
    <b v="1"/>
    <m/>
    <b v="1"/>
    <b v="1"/>
    <m/>
    <m/>
    <b v="1"/>
    <m/>
    <m/>
    <m/>
    <m/>
    <m/>
    <m/>
    <m/>
    <m/>
    <m/>
    <s v="Children"/>
    <m/>
    <m/>
    <b v="1"/>
    <m/>
    <s v="لانهم لا يتحملون صعوبة المعيشة"/>
    <s v="Speaking to a family member Prayer"/>
    <b v="1"/>
    <m/>
    <m/>
    <b v="1"/>
    <m/>
    <m/>
    <m/>
    <m/>
    <m/>
    <m/>
    <m/>
    <s v="Stigma"/>
    <b v="1"/>
    <m/>
    <m/>
    <m/>
    <m/>
    <m/>
    <m/>
    <m/>
    <m/>
    <x v="2"/>
    <m/>
    <s v="Health services Educational services"/>
    <b v="1"/>
    <b v="1"/>
    <m/>
    <m/>
    <m/>
    <m/>
    <m/>
    <m/>
    <x v="7"/>
    <s v="Health services Educational services Skills building services"/>
    <b v="1"/>
    <b v="1"/>
    <b v="1"/>
    <m/>
    <m/>
    <m/>
    <m/>
    <m/>
    <s v="due to transportation issues / far distance of facilities"/>
    <x v="1"/>
    <m/>
    <s v="Begging Neglect Psychological stress Child labour"/>
    <m/>
    <m/>
    <m/>
    <m/>
    <b v="1"/>
    <b v="1"/>
    <m/>
    <m/>
    <b v="1"/>
    <m/>
    <m/>
    <m/>
    <m/>
    <b v="1"/>
    <m/>
    <m/>
    <m/>
    <m/>
    <s v="عمل الاطفال باعمال صعبة وخطرة"/>
    <s v="Siblings Parents Relatives"/>
    <m/>
    <b v="1"/>
    <m/>
    <m/>
    <b v="1"/>
    <b v="1"/>
    <m/>
    <m/>
    <m/>
    <m/>
    <m/>
    <m/>
    <m/>
    <m/>
    <s v="Quraan Awareness / educational activities / psychosocial support"/>
    <m/>
    <b v="1"/>
    <m/>
    <m/>
    <b v="1"/>
    <m/>
    <m/>
    <m/>
    <m/>
    <s v="Children separated from their parents Orphans living in the community"/>
    <b v="1"/>
    <m/>
    <b v="1"/>
    <m/>
    <m/>
    <m/>
    <m/>
    <x v="1"/>
    <x v="0"/>
    <x v="5"/>
    <m/>
    <m/>
    <b v="1"/>
    <m/>
    <m/>
    <m/>
    <m/>
    <m/>
    <m/>
    <m/>
    <x v="1"/>
    <m/>
    <m/>
    <x v="2"/>
    <m/>
    <m/>
    <x v="2"/>
    <m/>
    <s v="uuid:59da814c-0cd7-4204-8310-a5dd80ca81db"/>
    <n v="73216814"/>
    <s v="59da814c-0cd7-4204-8310-a5dd80ca81db"/>
    <d v="2021-01-23T12:04:42"/>
    <n v="352"/>
    <m/>
    <n v="-1"/>
    <m/>
    <m/>
    <s v="202101191358"/>
    <n v="1694"/>
    <s v="nsenumerator"/>
    <n v="569832"/>
  </r>
  <r>
    <s v="2021-01-23T12:01:11.286+03:00"/>
    <s v="2021-01-23T12:16:10.923+03:00"/>
    <m/>
    <s v="رهام العلي"/>
    <s v="MRFS"/>
    <m/>
    <d v="2021-01-23T00:00:00"/>
    <x v="11"/>
    <x v="2"/>
    <x v="0"/>
    <n v="65"/>
    <x v="3"/>
    <x v="0"/>
    <x v="2"/>
    <x v="0"/>
    <x v="97"/>
    <x v="2"/>
    <x v="2"/>
    <x v="0"/>
    <n v="0"/>
    <n v="1"/>
    <n v="0"/>
    <s v="1"/>
    <n v="0"/>
    <s v="1"/>
    <n v="0"/>
    <n v="1"/>
    <n v="4"/>
    <n v="1"/>
    <n v="0"/>
    <n v="0"/>
    <x v="4"/>
    <x v="5"/>
    <n v="-600"/>
    <s v="من المساعدات"/>
    <m/>
    <s v="Hospital Primary health care facility"/>
    <b v="1"/>
    <b v="1"/>
    <m/>
    <m/>
    <m/>
    <m/>
    <m/>
    <m/>
    <n v="30"/>
    <x v="0"/>
    <m/>
    <x v="3"/>
    <s v="مستوصف"/>
    <s v="Some types of medicines are not available in the market Inaccessible due to cost Inaccessible due to transport or other logistical reason"/>
    <b v="1"/>
    <m/>
    <m/>
    <b v="1"/>
    <m/>
    <b v="1"/>
    <m/>
    <m/>
    <m/>
    <m/>
    <m/>
    <x v="3"/>
    <x v="1"/>
    <m/>
    <x v="1"/>
    <m/>
    <x v="0"/>
    <x v="0"/>
    <m/>
    <x v="0"/>
    <x v="0"/>
    <m/>
    <m/>
    <m/>
    <m/>
    <m/>
    <m/>
    <m/>
    <m/>
    <m/>
    <m/>
    <m/>
    <s v="Non communicable diseases (NCD) drugs (chronic, cardiac, diabetes, hyper-tension, asthma)"/>
    <b v="1"/>
    <m/>
    <m/>
    <m/>
    <m/>
    <m/>
    <m/>
    <m/>
    <x v="2"/>
    <s v="Transportation issues Financial issues"/>
    <m/>
    <b v="1"/>
    <m/>
    <b v="1"/>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Oil/Fat (oils, fats, butter, ghee etc) Milk and Milk Products (milk, yoghurt, cheese, etc)"/>
    <b v="1"/>
    <m/>
    <b v="1"/>
    <m/>
    <m/>
    <m/>
    <b v="1"/>
    <m/>
    <m/>
    <b v="1"/>
    <m/>
    <n v="4"/>
    <x v="0"/>
    <x v="0"/>
    <m/>
    <s v="Market is too far High food prices/no money to buy"/>
    <m/>
    <b v="1"/>
    <b v="1"/>
    <m/>
    <m/>
    <m/>
    <m/>
    <m/>
    <x v="0"/>
    <m/>
    <x v="0"/>
    <s v="High food prices/no money to buy Market is too far"/>
    <b v="1"/>
    <b v="1"/>
    <m/>
    <m/>
    <m/>
    <m/>
    <x v="3"/>
    <x v="2"/>
    <x v="1"/>
    <m/>
    <m/>
    <s v="1"/>
    <s v="0"/>
    <x v="0"/>
    <x v="2"/>
    <x v="0"/>
    <x v="1"/>
    <x v="1"/>
    <m/>
    <m/>
    <m/>
    <m/>
    <m/>
    <m/>
    <m/>
    <m/>
    <m/>
    <x v="1"/>
    <x v="0"/>
    <s v="Fear Econimic Hopelessness"/>
    <b v="1"/>
    <m/>
    <m/>
    <m/>
    <b v="1"/>
    <m/>
    <m/>
    <m/>
    <b v="1"/>
    <m/>
    <m/>
    <m/>
    <m/>
    <m/>
    <m/>
    <m/>
    <m/>
    <m/>
    <s v="Adult Women"/>
    <b v="1"/>
    <m/>
    <m/>
    <m/>
    <s v="ليس لديهم القدرة على تحمل الوضع والنزوح"/>
    <s v="Prayer"/>
    <m/>
    <m/>
    <m/>
    <b v="1"/>
    <m/>
    <m/>
    <m/>
    <m/>
    <m/>
    <m/>
    <m/>
    <s v="Stigma"/>
    <b v="1"/>
    <m/>
    <m/>
    <m/>
    <m/>
    <m/>
    <m/>
    <m/>
    <m/>
    <x v="2"/>
    <m/>
    <s v="Health services"/>
    <b v="1"/>
    <m/>
    <m/>
    <m/>
    <m/>
    <m/>
    <m/>
    <m/>
    <x v="7"/>
    <s v="Health services Educational services"/>
    <b v="1"/>
    <b v="1"/>
    <m/>
    <m/>
    <m/>
    <m/>
    <m/>
    <m/>
    <s v="due to transportation issues / far distance of facilities"/>
    <x v="1"/>
    <m/>
    <s v="Child labour Begging Desire to join armed groups"/>
    <m/>
    <m/>
    <b v="1"/>
    <m/>
    <b v="1"/>
    <b v="1"/>
    <m/>
    <m/>
    <m/>
    <m/>
    <m/>
    <m/>
    <m/>
    <m/>
    <m/>
    <m/>
    <m/>
    <m/>
    <s v="عمل الاطفال باعمال خطرة "/>
    <s v="Relatives Parents"/>
    <m/>
    <m/>
    <m/>
    <m/>
    <b v="1"/>
    <b v="1"/>
    <m/>
    <m/>
    <m/>
    <m/>
    <m/>
    <m/>
    <m/>
    <m/>
    <s v="Quraan"/>
    <m/>
    <b v="1"/>
    <m/>
    <m/>
    <m/>
    <m/>
    <m/>
    <m/>
    <m/>
    <s v="Children separated from their parents Orphans living in the community"/>
    <b v="1"/>
    <m/>
    <b v="1"/>
    <m/>
    <m/>
    <m/>
    <m/>
    <x v="2"/>
    <x v="1"/>
    <x v="19"/>
    <b v="1"/>
    <m/>
    <b v="1"/>
    <m/>
    <m/>
    <m/>
    <m/>
    <m/>
    <m/>
    <m/>
    <x v="1"/>
    <m/>
    <m/>
    <x v="0"/>
    <m/>
    <m/>
    <x v="2"/>
    <m/>
    <s v="uuid:b7841f59-3cc9-481c-955b-f1e4925703e4"/>
    <n v="73216816"/>
    <s v="b7841f59-3cc9-481c-955b-f1e4925703e4"/>
    <d v="2021-01-23T12:04:42"/>
    <n v="353"/>
    <m/>
    <n v="-1"/>
    <m/>
    <m/>
    <s v="202101191358"/>
    <n v="899"/>
    <s v="nsenumerator"/>
    <n v="569832"/>
  </r>
  <r>
    <s v="2021-01-23T12:22:31.377+03:00"/>
    <s v="2021-01-23T13:09:15.057+03:00"/>
    <m/>
    <s v="رهام العلي"/>
    <s v="MRFS"/>
    <m/>
    <d v="2021-01-23T00:00:00"/>
    <x v="11"/>
    <x v="2"/>
    <x v="0"/>
    <n v="34"/>
    <x v="0"/>
    <x v="0"/>
    <x v="0"/>
    <x v="0"/>
    <x v="179"/>
    <x v="0"/>
    <x v="0"/>
    <x v="0"/>
    <n v="1"/>
    <n v="0"/>
    <n v="2"/>
    <s v="2"/>
    <n v="2"/>
    <s v="5"/>
    <n v="2"/>
    <n v="7"/>
    <n v="9"/>
    <n v="0"/>
    <n v="0"/>
    <n v="1"/>
    <x v="8"/>
    <x v="3"/>
    <n v="-1000"/>
    <s v="عمل الزوج وبعض المساعدات"/>
    <m/>
    <s v="Primary health care facility Hospital"/>
    <b v="1"/>
    <b v="1"/>
    <m/>
    <m/>
    <m/>
    <m/>
    <m/>
    <m/>
    <n v="30"/>
    <x v="0"/>
    <m/>
    <x v="2"/>
    <s v="مستوصف "/>
    <s v="Some types of medicines are not available in the market Inaccessible due to cost"/>
    <b v="1"/>
    <m/>
    <m/>
    <b v="1"/>
    <m/>
    <m/>
    <m/>
    <m/>
    <m/>
    <m/>
    <m/>
    <x v="3"/>
    <x v="1"/>
    <m/>
    <x v="1"/>
    <m/>
    <x v="2"/>
    <x v="1"/>
    <m/>
    <x v="1"/>
    <x v="1"/>
    <s v="Some types of medicines are not available in the market Inaccessible due to cost Inaccessible due to transport or other logistical reason"/>
    <b v="1"/>
    <m/>
    <m/>
    <b v="1"/>
    <m/>
    <b v="1"/>
    <m/>
    <m/>
    <m/>
    <m/>
    <s v="Non communicable diseases (NCD) drugs (chronic, cardiac, diabetes, hyper-tension, asthma) Pediatric medicine"/>
    <b v="1"/>
    <b v="1"/>
    <m/>
    <m/>
    <m/>
    <m/>
    <m/>
    <m/>
    <x v="2"/>
    <s v="Transportation issues Financial issues"/>
    <m/>
    <b v="1"/>
    <m/>
    <b v="1"/>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x v="0"/>
    <x v="0"/>
    <s v="Cereals or tubers (maize, porridge, rice, pasta, bread, rice, bulger, frikeh, kaak, pasta, indomy (noodles), manakish, thick grain-based porridge, potatoes, etc) Legumes and nuts e.g. hommos, fouls, beans, chick peas, lentils Vegetables (including leafy vegetables) Oil/Fat (oils, fats, butter, ghee etc)"/>
    <b v="1"/>
    <b v="1"/>
    <b v="1"/>
    <m/>
    <m/>
    <m/>
    <m/>
    <m/>
    <m/>
    <b v="1"/>
    <m/>
    <n v="4"/>
    <x v="0"/>
    <x v="0"/>
    <m/>
    <s v="High food prices/no money to buy Market is too far"/>
    <m/>
    <b v="1"/>
    <b v="1"/>
    <m/>
    <m/>
    <m/>
    <m/>
    <m/>
    <x v="0"/>
    <m/>
    <x v="0"/>
    <s v="High food prices/no money to buy Market is too far"/>
    <b v="1"/>
    <b v="1"/>
    <m/>
    <m/>
    <m/>
    <m/>
    <x v="2"/>
    <x v="2"/>
    <x v="0"/>
    <m/>
    <m/>
    <s v="0"/>
    <s v="1"/>
    <x v="0"/>
    <x v="2"/>
    <x v="0"/>
    <x v="1"/>
    <x v="1"/>
    <m/>
    <m/>
    <m/>
    <m/>
    <m/>
    <m/>
    <m/>
    <m/>
    <m/>
    <x v="1"/>
    <x v="0"/>
    <s v="Fear Sadness Econimic Anxiety Hopelessness"/>
    <b v="1"/>
    <m/>
    <b v="1"/>
    <m/>
    <b v="1"/>
    <b v="1"/>
    <m/>
    <m/>
    <b v="1"/>
    <m/>
    <m/>
    <m/>
    <m/>
    <m/>
    <m/>
    <m/>
    <m/>
    <m/>
    <s v="Adult Women Adult Men"/>
    <b v="1"/>
    <b v="1"/>
    <m/>
    <m/>
    <s v="لانهم مسؤولون عن المنزل والاطفال"/>
    <s v="Speaking to a family member Prayer"/>
    <b v="1"/>
    <m/>
    <m/>
    <b v="1"/>
    <m/>
    <m/>
    <m/>
    <m/>
    <m/>
    <m/>
    <m/>
    <s v="Stigma Lack of awareness of the services"/>
    <b v="1"/>
    <m/>
    <m/>
    <m/>
    <b v="1"/>
    <m/>
    <m/>
    <m/>
    <m/>
    <x v="1"/>
    <m/>
    <s v="Health services Educational services Extracurricular activities/women &amp; girls centers Skills building services"/>
    <b v="1"/>
    <b v="1"/>
    <b v="1"/>
    <b v="1"/>
    <m/>
    <m/>
    <m/>
    <m/>
    <x v="7"/>
    <s v="Health services Educational services Skills building services Extracurricular activities/women &amp; girls centers"/>
    <b v="1"/>
    <b v="1"/>
    <b v="1"/>
    <b v="1"/>
    <m/>
    <m/>
    <m/>
    <m/>
    <s v="due to transportation issues / far distance of facilities"/>
    <x v="1"/>
    <m/>
    <s v="School dropout Child labour Begging Neglect"/>
    <m/>
    <m/>
    <m/>
    <b v="1"/>
    <b v="1"/>
    <b v="1"/>
    <m/>
    <m/>
    <b v="1"/>
    <m/>
    <m/>
    <m/>
    <m/>
    <m/>
    <m/>
    <m/>
    <m/>
    <m/>
    <s v="الاعمال الخطرة وعمرهم غير المناسب للعمل"/>
    <s v="Religious leaders Parents Relatives"/>
    <b v="1"/>
    <m/>
    <m/>
    <m/>
    <b v="1"/>
    <b v="1"/>
    <m/>
    <m/>
    <m/>
    <m/>
    <m/>
    <m/>
    <m/>
    <m/>
    <s v="Quraan Painting / re-creational activity Awareness / educational activities / psychosocial support"/>
    <m/>
    <b v="1"/>
    <m/>
    <b v="1"/>
    <b v="1"/>
    <m/>
    <m/>
    <m/>
    <m/>
    <s v="Children living on the street Orphans living in the community Children separated from their parents"/>
    <b v="1"/>
    <b v="1"/>
    <b v="1"/>
    <m/>
    <m/>
    <m/>
    <m/>
    <x v="1"/>
    <x v="0"/>
    <x v="18"/>
    <b v="1"/>
    <m/>
    <b v="1"/>
    <m/>
    <m/>
    <m/>
    <m/>
    <m/>
    <m/>
    <m/>
    <x v="1"/>
    <m/>
    <m/>
    <x v="2"/>
    <m/>
    <m/>
    <x v="2"/>
    <m/>
    <s v="uuid:e9736f1c-c0f7-40fd-af22-cfa151ccac4c"/>
    <n v="73216817"/>
    <s v="e9736f1c-c0f7-40fd-af22-cfa151ccac4c"/>
    <d v="2021-01-23T12:04:43"/>
    <n v="354"/>
    <m/>
    <n v="-1"/>
    <m/>
    <m/>
    <s v="202101191358"/>
    <n v="2804"/>
    <s v="nsenumerator"/>
    <n v="569832"/>
  </r>
  <r>
    <s v="2021-01-23T09:27:44.489+02:00"/>
    <s v="2021-01-23T10:01:06.256+02:00"/>
    <m/>
    <s v="فاطمه رسيلي"/>
    <s v="MRFS"/>
    <m/>
    <d v="2021-01-23T00:00:00"/>
    <x v="11"/>
    <x v="2"/>
    <x v="0"/>
    <n v="21"/>
    <x v="1"/>
    <x v="0"/>
    <x v="0"/>
    <x v="0"/>
    <x v="162"/>
    <x v="2"/>
    <x v="0"/>
    <x v="1"/>
    <m/>
    <m/>
    <m/>
    <m/>
    <m/>
    <m/>
    <m/>
    <m/>
    <n v="2"/>
    <n v="0"/>
    <m/>
    <n v="1"/>
    <x v="0"/>
    <x v="14"/>
    <n v="4000"/>
    <s v="موظفه"/>
    <m/>
    <s v="Hospital"/>
    <b v="1"/>
    <m/>
    <m/>
    <m/>
    <m/>
    <m/>
    <m/>
    <m/>
    <n v="30"/>
    <x v="5"/>
    <m/>
    <x v="0"/>
    <s v="Do not know"/>
    <s v="Most types of medicines are not available in the market"/>
    <m/>
    <b v="1"/>
    <m/>
    <m/>
    <m/>
    <m/>
    <m/>
    <m/>
    <m/>
    <m/>
    <m/>
    <x v="2"/>
    <x v="1"/>
    <m/>
    <x v="1"/>
    <m/>
    <x v="2"/>
    <x v="1"/>
    <m/>
    <x v="1"/>
    <x v="2"/>
    <m/>
    <m/>
    <m/>
    <m/>
    <m/>
    <m/>
    <m/>
    <m/>
    <m/>
    <m/>
    <m/>
    <s v="Non communicable diseases (NCD) drugs (chronic, cardiac, diabetes, hyper-tension, asthma)"/>
    <b v="1"/>
    <m/>
    <m/>
    <m/>
    <m/>
    <m/>
    <m/>
    <m/>
    <x v="0"/>
    <m/>
    <m/>
    <m/>
    <m/>
    <m/>
    <m/>
    <m/>
    <m/>
    <m/>
    <s v="Hospital for normal delivery"/>
    <m/>
    <m/>
    <m/>
    <m/>
    <m/>
    <b v="1"/>
    <m/>
    <m/>
    <m/>
    <m/>
    <m/>
    <x v="1"/>
    <m/>
    <m/>
    <m/>
    <m/>
    <m/>
    <m/>
    <m/>
    <m/>
    <m/>
    <m/>
    <m/>
    <x v="3"/>
    <x v="1"/>
    <x v="0"/>
    <m/>
    <m/>
    <m/>
    <m/>
    <m/>
    <m/>
    <m/>
    <m/>
    <m/>
    <m/>
    <m/>
    <m/>
    <m/>
    <x v="1"/>
    <x v="1"/>
    <m/>
    <m/>
    <m/>
    <m/>
    <m/>
    <m/>
    <m/>
    <m/>
    <m/>
    <m/>
    <m/>
    <m/>
    <m/>
    <x v="1"/>
    <x v="0"/>
    <m/>
    <s v="No barriers, satisfied with food available"/>
    <b v="1"/>
    <m/>
    <m/>
    <m/>
    <m/>
    <m/>
    <m/>
    <m/>
    <x v="0"/>
    <m/>
    <x v="0"/>
    <s v="Market is not safe"/>
    <m/>
    <m/>
    <b v="1"/>
    <m/>
    <m/>
    <m/>
    <x v="1"/>
    <x v="1"/>
    <x v="1"/>
    <m/>
    <m/>
    <m/>
    <s v="0"/>
    <x v="0"/>
    <x v="2"/>
    <x v="0"/>
    <x v="1"/>
    <x v="1"/>
    <m/>
    <m/>
    <m/>
    <m/>
    <m/>
    <m/>
    <m/>
    <m/>
    <m/>
    <x v="1"/>
    <x v="0"/>
    <s v="Sadness Family conflict Conflict within community"/>
    <m/>
    <m/>
    <b v="1"/>
    <m/>
    <m/>
    <m/>
    <b v="1"/>
    <m/>
    <m/>
    <m/>
    <b v="1"/>
    <m/>
    <m/>
    <m/>
    <m/>
    <m/>
    <m/>
    <m/>
    <s v="Children"/>
    <m/>
    <m/>
    <b v="1"/>
    <m/>
    <s v="لانهم بحاجة إلى الرعايه"/>
    <s v="Speaking to a friend"/>
    <m/>
    <b v="1"/>
    <m/>
    <m/>
    <m/>
    <m/>
    <m/>
    <m/>
    <m/>
    <m/>
    <m/>
    <s v="Lack of awareness of the services"/>
    <m/>
    <m/>
    <m/>
    <m/>
    <b v="1"/>
    <m/>
    <m/>
    <m/>
    <m/>
    <x v="2"/>
    <m/>
    <s v="Educational services Health services Skills building services Extracurricular activities/women &amp; girls centers"/>
    <b v="1"/>
    <b v="1"/>
    <b v="1"/>
    <b v="1"/>
    <m/>
    <m/>
    <m/>
    <m/>
    <x v="0"/>
    <s v="Extracurricular activities/women &amp; girls centers Educational services Health services Skills building services"/>
    <b v="1"/>
    <b v="1"/>
    <b v="1"/>
    <b v="1"/>
    <m/>
    <m/>
    <m/>
    <m/>
    <m/>
    <x v="2"/>
    <s v="بسبب قله الإمان"/>
    <s v="Kidnapping Early marriage Psychological stress"/>
    <b v="1"/>
    <m/>
    <m/>
    <m/>
    <m/>
    <m/>
    <b v="1"/>
    <m/>
    <m/>
    <m/>
    <m/>
    <m/>
    <m/>
    <b v="1"/>
    <m/>
    <m/>
    <m/>
    <m/>
    <m/>
    <s v="Parents"/>
    <m/>
    <m/>
    <m/>
    <m/>
    <b v="1"/>
    <m/>
    <m/>
    <m/>
    <m/>
    <m/>
    <m/>
    <m/>
    <m/>
    <m/>
    <s v="Sport activity Hand crafts Quraan Painting / re-creational activity"/>
    <b v="1"/>
    <b v="1"/>
    <b v="1"/>
    <b v="1"/>
    <m/>
    <m/>
    <m/>
    <m/>
    <m/>
    <s v="Children separated from their parents Orphans living in the community"/>
    <b v="1"/>
    <m/>
    <b v="1"/>
    <m/>
    <m/>
    <m/>
    <m/>
    <x v="0"/>
    <x v="0"/>
    <x v="0"/>
    <m/>
    <m/>
    <m/>
    <m/>
    <m/>
    <m/>
    <m/>
    <m/>
    <m/>
    <m/>
    <x v="0"/>
    <m/>
    <m/>
    <x v="0"/>
    <m/>
    <m/>
    <x v="0"/>
    <m/>
    <s v="uuid:a9227566-27ea-44fd-8e24-1fce2b79228f"/>
    <n v="73216836"/>
    <s v="a9227566-27ea-44fd-8e24-1fce2b79228f"/>
    <d v="2021-01-23T12:05:10"/>
    <n v="355"/>
    <m/>
    <n v="-1"/>
    <m/>
    <m/>
    <s v="202101191358"/>
    <n v="2002"/>
    <s v="nsenumerator"/>
    <n v="569832"/>
  </r>
  <r>
    <s v="2021-01-23T10:11:38.035+02:00"/>
    <s v="2021-01-23T10:44:35.301+02:00"/>
    <m/>
    <s v="فاطمه رسيلي"/>
    <s v="MRFS"/>
    <m/>
    <d v="2021-01-23T00:00:00"/>
    <x v="11"/>
    <x v="2"/>
    <x v="0"/>
    <n v="21"/>
    <x v="1"/>
    <x v="0"/>
    <x v="0"/>
    <x v="0"/>
    <x v="170"/>
    <x v="0"/>
    <x v="0"/>
    <x v="0"/>
    <n v="0"/>
    <n v="1"/>
    <n v="0"/>
    <s v="1"/>
    <n v="0"/>
    <s v="1"/>
    <n v="0"/>
    <n v="1"/>
    <n v="3"/>
    <n v="0"/>
    <n v="0"/>
    <n v="1"/>
    <x v="0"/>
    <x v="0"/>
    <n v="-600"/>
    <s v="عامل"/>
    <m/>
    <s v="Hospital"/>
    <b v="1"/>
    <m/>
    <m/>
    <m/>
    <m/>
    <m/>
    <m/>
    <m/>
    <n v="30"/>
    <x v="4"/>
    <m/>
    <x v="0"/>
    <s v="Do not know"/>
    <s v="Inaccessible due to cost Some types of medicines are not available in the market"/>
    <b v="1"/>
    <m/>
    <m/>
    <b v="1"/>
    <m/>
    <m/>
    <m/>
    <m/>
    <m/>
    <m/>
    <m/>
    <x v="2"/>
    <x v="1"/>
    <m/>
    <x v="1"/>
    <m/>
    <x v="0"/>
    <x v="0"/>
    <m/>
    <x v="0"/>
    <x v="0"/>
    <m/>
    <m/>
    <m/>
    <m/>
    <m/>
    <m/>
    <m/>
    <m/>
    <m/>
    <m/>
    <m/>
    <s v="Pediatric medicine"/>
    <m/>
    <b v="1"/>
    <m/>
    <m/>
    <m/>
    <m/>
    <m/>
    <m/>
    <x v="2"/>
    <s v="Security issues Financial issues"/>
    <b v="1"/>
    <b v="1"/>
    <m/>
    <m/>
    <m/>
    <m/>
    <m/>
    <m/>
    <s v="Hospital for normal delivery"/>
    <m/>
    <m/>
    <m/>
    <m/>
    <m/>
    <b v="1"/>
    <m/>
    <m/>
    <m/>
    <m/>
    <m/>
    <x v="1"/>
    <m/>
    <m/>
    <m/>
    <m/>
    <m/>
    <m/>
    <m/>
    <m/>
    <m/>
    <m/>
    <m/>
    <x v="0"/>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Fear Econimic Anxiety Family conflict"/>
    <b v="1"/>
    <m/>
    <m/>
    <m/>
    <b v="1"/>
    <b v="1"/>
    <b v="1"/>
    <m/>
    <m/>
    <m/>
    <m/>
    <m/>
    <m/>
    <m/>
    <m/>
    <m/>
    <m/>
    <m/>
    <s v="Children"/>
    <m/>
    <m/>
    <b v="1"/>
    <m/>
    <s v="بسبب قله التغذيه والوضع الصعب"/>
    <s v="Speaking to a family member"/>
    <b v="1"/>
    <m/>
    <m/>
    <m/>
    <m/>
    <m/>
    <m/>
    <m/>
    <m/>
    <m/>
    <m/>
    <s v="Security Lack of awareness of the services"/>
    <m/>
    <b v="1"/>
    <m/>
    <m/>
    <b v="1"/>
    <m/>
    <m/>
    <m/>
    <m/>
    <x v="2"/>
    <m/>
    <s v="Educational services Skills building services"/>
    <m/>
    <b v="1"/>
    <b v="1"/>
    <m/>
    <m/>
    <m/>
    <m/>
    <m/>
    <x v="0"/>
    <s v="Educational services Health services"/>
    <b v="1"/>
    <b v="1"/>
    <m/>
    <m/>
    <m/>
    <m/>
    <m/>
    <m/>
    <m/>
    <x v="2"/>
    <s v="بسبب قله الإمان"/>
    <s v="Psychological stress Kidnapping Begging School dropout"/>
    <b v="1"/>
    <m/>
    <m/>
    <b v="1"/>
    <m/>
    <b v="1"/>
    <m/>
    <m/>
    <m/>
    <m/>
    <m/>
    <m/>
    <m/>
    <b v="1"/>
    <m/>
    <m/>
    <m/>
    <m/>
    <m/>
    <s v="Parents Relatives"/>
    <m/>
    <m/>
    <m/>
    <m/>
    <b v="1"/>
    <b v="1"/>
    <m/>
    <m/>
    <m/>
    <m/>
    <m/>
    <m/>
    <m/>
    <m/>
    <s v="Sport activity Entertainement activities Quraan"/>
    <b v="1"/>
    <b v="1"/>
    <m/>
    <m/>
    <m/>
    <b v="1"/>
    <m/>
    <m/>
    <m/>
    <s v="Orphans living in the community"/>
    <m/>
    <m/>
    <b v="1"/>
    <m/>
    <m/>
    <m/>
    <m/>
    <x v="2"/>
    <x v="1"/>
    <x v="4"/>
    <b v="1"/>
    <m/>
    <m/>
    <m/>
    <m/>
    <m/>
    <m/>
    <m/>
    <m/>
    <m/>
    <x v="1"/>
    <m/>
    <m/>
    <x v="0"/>
    <m/>
    <m/>
    <x v="2"/>
    <m/>
    <s v="uuid:a9909180-4d87-4489-9e66-3a443f446510"/>
    <n v="73216838"/>
    <s v="a9909180-4d87-4489-9e66-3a443f446510"/>
    <d v="2021-01-23T12:05:11"/>
    <n v="356"/>
    <m/>
    <n v="-1"/>
    <m/>
    <m/>
    <s v="202101191358"/>
    <n v="1977"/>
    <s v="nsenumerator"/>
    <n v="569832"/>
  </r>
  <r>
    <s v="2021-01-23T10:55:30.970+02:00"/>
    <s v="2021-01-23T11:18:32.267+02:00"/>
    <m/>
    <s v="فاطمه رسيلي"/>
    <s v="MRFS"/>
    <m/>
    <d v="2021-01-23T00:00:00"/>
    <x v="11"/>
    <x v="2"/>
    <x v="0"/>
    <n v="19"/>
    <x v="1"/>
    <x v="0"/>
    <x v="0"/>
    <x v="0"/>
    <x v="162"/>
    <x v="2"/>
    <x v="0"/>
    <x v="0"/>
    <n v="0"/>
    <n v="1"/>
    <n v="0"/>
    <s v="1"/>
    <n v="0"/>
    <s v="1"/>
    <n v="0"/>
    <n v="1"/>
    <n v="3"/>
    <n v="0"/>
    <n v="0"/>
    <n v="1"/>
    <x v="0"/>
    <x v="0"/>
    <n v="-600"/>
    <s v="اعمال حره"/>
    <m/>
    <s v="Hospital"/>
    <b v="1"/>
    <m/>
    <m/>
    <m/>
    <m/>
    <m/>
    <m/>
    <m/>
    <n v="30"/>
    <x v="4"/>
    <m/>
    <x v="0"/>
    <s v="Do not know"/>
    <s v="Inaccessible due to cost"/>
    <m/>
    <m/>
    <m/>
    <b v="1"/>
    <m/>
    <m/>
    <m/>
    <m/>
    <m/>
    <m/>
    <m/>
    <x v="2"/>
    <x v="1"/>
    <m/>
    <x v="1"/>
    <m/>
    <x v="0"/>
    <x v="0"/>
    <m/>
    <x v="0"/>
    <x v="0"/>
    <m/>
    <m/>
    <m/>
    <m/>
    <m/>
    <m/>
    <m/>
    <m/>
    <m/>
    <m/>
    <m/>
    <s v="Pediatric medicine"/>
    <m/>
    <b v="1"/>
    <m/>
    <m/>
    <m/>
    <m/>
    <m/>
    <m/>
    <x v="2"/>
    <s v="Security issues Financial issues"/>
    <b v="1"/>
    <b v="1"/>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3"/>
    <x v="2"/>
    <x v="1"/>
    <m/>
    <m/>
    <s v="1"/>
    <s v="0"/>
    <x v="0"/>
    <x v="2"/>
    <x v="0"/>
    <x v="1"/>
    <x v="1"/>
    <m/>
    <m/>
    <m/>
    <m/>
    <m/>
    <m/>
    <m/>
    <m/>
    <m/>
    <x v="1"/>
    <x v="0"/>
    <s v="Fear Anger Sadness Econimic Anxiety"/>
    <b v="1"/>
    <b v="1"/>
    <b v="1"/>
    <m/>
    <b v="1"/>
    <b v="1"/>
    <m/>
    <m/>
    <m/>
    <m/>
    <m/>
    <m/>
    <m/>
    <m/>
    <m/>
    <m/>
    <m/>
    <m/>
    <s v="Children"/>
    <m/>
    <m/>
    <b v="1"/>
    <m/>
    <s v="بسبب الظروف المعيشيه"/>
    <s v="Speaking to a family member"/>
    <b v="1"/>
    <m/>
    <m/>
    <m/>
    <m/>
    <m/>
    <m/>
    <m/>
    <m/>
    <m/>
    <m/>
    <s v="Accessibility Lack of awareness of the services"/>
    <m/>
    <m/>
    <b v="1"/>
    <m/>
    <b v="1"/>
    <m/>
    <m/>
    <m/>
    <m/>
    <x v="1"/>
    <m/>
    <s v="Educational services Health services"/>
    <b v="1"/>
    <b v="1"/>
    <m/>
    <m/>
    <m/>
    <m/>
    <m/>
    <m/>
    <x v="0"/>
    <s v="Educational services Health services"/>
    <b v="1"/>
    <b v="1"/>
    <m/>
    <m/>
    <m/>
    <m/>
    <m/>
    <m/>
    <m/>
    <x v="2"/>
    <s v="بسبب قله الأمن والإمان"/>
    <s v="Kidnapping School dropout Psychological stress"/>
    <b v="1"/>
    <m/>
    <m/>
    <b v="1"/>
    <m/>
    <m/>
    <m/>
    <m/>
    <m/>
    <m/>
    <m/>
    <m/>
    <m/>
    <b v="1"/>
    <m/>
    <m/>
    <m/>
    <m/>
    <m/>
    <s v="Parents"/>
    <m/>
    <m/>
    <m/>
    <m/>
    <b v="1"/>
    <m/>
    <m/>
    <m/>
    <m/>
    <m/>
    <m/>
    <m/>
    <m/>
    <m/>
    <s v="Hand crafts Sport activity Entertainement activities"/>
    <b v="1"/>
    <m/>
    <b v="1"/>
    <m/>
    <m/>
    <b v="1"/>
    <m/>
    <m/>
    <m/>
    <s v="Children separated from their parents Children living on the street"/>
    <b v="1"/>
    <b v="1"/>
    <m/>
    <m/>
    <m/>
    <m/>
    <m/>
    <x v="2"/>
    <x v="1"/>
    <x v="19"/>
    <b v="1"/>
    <m/>
    <b v="1"/>
    <m/>
    <m/>
    <m/>
    <m/>
    <m/>
    <m/>
    <m/>
    <x v="1"/>
    <m/>
    <m/>
    <x v="0"/>
    <m/>
    <m/>
    <x v="2"/>
    <m/>
    <s v="uuid:f4e5ca5a-49ce-4c20-b2c7-b0000b129825"/>
    <n v="73216841"/>
    <s v="f4e5ca5a-49ce-4c20-b2c7-b0000b129825"/>
    <d v="2021-01-23T12:05:12"/>
    <n v="357"/>
    <m/>
    <n v="-1"/>
    <m/>
    <m/>
    <s v="202101191358"/>
    <n v="1382"/>
    <s v="nsenumerator"/>
    <n v="569832"/>
  </r>
  <r>
    <s v="2021-01-23T10:31:41.754+03:00"/>
    <s v="2021-01-23T10:48:51.937+03:00"/>
    <m/>
    <s v="ابسام قيلان"/>
    <s v="MRFS"/>
    <m/>
    <d v="2021-01-23T00:00:00"/>
    <x v="8"/>
    <x v="2"/>
    <x v="0"/>
    <n v="56"/>
    <x v="2"/>
    <x v="1"/>
    <x v="0"/>
    <x v="0"/>
    <x v="161"/>
    <x v="3"/>
    <x v="0"/>
    <x v="0"/>
    <n v="0"/>
    <n v="1"/>
    <n v="1"/>
    <s v="2"/>
    <n v="3"/>
    <s v="5"/>
    <n v="4"/>
    <n v="9"/>
    <n v="23"/>
    <n v="0"/>
    <n v="0"/>
    <n v="3"/>
    <x v="3"/>
    <x v="6"/>
    <n v="-400"/>
    <s v="شغل يومي"/>
    <m/>
    <s v="Primary health care facility"/>
    <m/>
    <b v="1"/>
    <m/>
    <m/>
    <m/>
    <m/>
    <m/>
    <m/>
    <n v="60"/>
    <x v="0"/>
    <m/>
    <x v="2"/>
    <s v="مستوصف"/>
    <s v="Inaccessible due to cost Not available in the market at all"/>
    <m/>
    <m/>
    <b v="1"/>
    <b v="1"/>
    <m/>
    <m/>
    <m/>
    <m/>
    <m/>
    <m/>
    <m/>
    <x v="0"/>
    <x v="0"/>
    <s v="زيادة الوعي"/>
    <x v="0"/>
    <m/>
    <x v="2"/>
    <x v="1"/>
    <m/>
    <x v="1"/>
    <x v="2"/>
    <m/>
    <m/>
    <m/>
    <m/>
    <m/>
    <m/>
    <m/>
    <m/>
    <m/>
    <m/>
    <m/>
    <s v="Antibiotic Pediatric medicine"/>
    <m/>
    <b v="1"/>
    <m/>
    <b v="1"/>
    <m/>
    <m/>
    <m/>
    <m/>
    <x v="0"/>
    <m/>
    <m/>
    <m/>
    <m/>
    <m/>
    <m/>
    <m/>
    <m/>
    <m/>
    <s v="Hospital for normal delivery"/>
    <m/>
    <m/>
    <m/>
    <m/>
    <m/>
    <b v="1"/>
    <m/>
    <m/>
    <m/>
    <m/>
    <m/>
    <x v="1"/>
    <m/>
    <m/>
    <m/>
    <m/>
    <m/>
    <m/>
    <m/>
    <m/>
    <m/>
    <m/>
    <m/>
    <x v="4"/>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2"/>
    <x v="2"/>
    <x v="1"/>
    <m/>
    <m/>
    <s v="1"/>
    <s v="2"/>
    <x v="0"/>
    <x v="2"/>
    <x v="0"/>
    <x v="1"/>
    <x v="1"/>
    <m/>
    <m/>
    <m/>
    <m/>
    <m/>
    <m/>
    <m/>
    <m/>
    <m/>
    <x v="1"/>
    <x v="0"/>
    <s v="moodwings Changes in Appetite Hopelessness"/>
    <m/>
    <m/>
    <m/>
    <b v="1"/>
    <m/>
    <m/>
    <m/>
    <b v="1"/>
    <b v="1"/>
    <m/>
    <m/>
    <m/>
    <m/>
    <m/>
    <m/>
    <m/>
    <m/>
    <m/>
    <s v="Children Adult Women"/>
    <b v="1"/>
    <m/>
    <b v="1"/>
    <m/>
    <s v="لانهم اكتر ضعفا"/>
    <s v="Speaking to a family member"/>
    <b v="1"/>
    <m/>
    <m/>
    <m/>
    <m/>
    <m/>
    <m/>
    <m/>
    <m/>
    <m/>
    <m/>
    <s v="Lack of awareness of the services"/>
    <m/>
    <m/>
    <m/>
    <m/>
    <b v="1"/>
    <m/>
    <m/>
    <m/>
    <m/>
    <x v="2"/>
    <m/>
    <s v="All services are accessible"/>
    <m/>
    <m/>
    <m/>
    <m/>
    <m/>
    <b v="1"/>
    <m/>
    <m/>
    <x v="0"/>
    <s v="All services are accessible"/>
    <m/>
    <m/>
    <m/>
    <m/>
    <m/>
    <b v="1"/>
    <m/>
    <m/>
    <m/>
    <x v="1"/>
    <m/>
    <s v="Neglect Psychological stress"/>
    <m/>
    <m/>
    <m/>
    <m/>
    <m/>
    <m/>
    <m/>
    <m/>
    <b v="1"/>
    <m/>
    <m/>
    <m/>
    <m/>
    <b v="1"/>
    <m/>
    <m/>
    <m/>
    <m/>
    <m/>
    <s v="Relatives"/>
    <m/>
    <m/>
    <m/>
    <m/>
    <m/>
    <b v="1"/>
    <m/>
    <m/>
    <m/>
    <m/>
    <m/>
    <m/>
    <m/>
    <m/>
    <s v="Quraan"/>
    <m/>
    <b v="1"/>
    <m/>
    <m/>
    <m/>
    <m/>
    <m/>
    <m/>
    <m/>
    <s v="Child-headed households"/>
    <m/>
    <m/>
    <m/>
    <b v="1"/>
    <m/>
    <m/>
    <m/>
    <x v="1"/>
    <x v="0"/>
    <x v="14"/>
    <m/>
    <m/>
    <m/>
    <m/>
    <m/>
    <b v="1"/>
    <m/>
    <m/>
    <m/>
    <m/>
    <x v="1"/>
    <m/>
    <m/>
    <x v="2"/>
    <m/>
    <m/>
    <x v="2"/>
    <m/>
    <s v="uuid:d19d1577-6fd6-4de7-9747-291a01e7ed16"/>
    <n v="73218342"/>
    <s v="d19d1577-6fd6-4de7-9747-291a01e7ed16"/>
    <d v="2021-01-23T13:07:31"/>
    <n v="358"/>
    <m/>
    <n v="-1"/>
    <m/>
    <m/>
    <s v="202101191358"/>
    <n v="1030"/>
    <s v="nsenumerator"/>
    <n v="569832"/>
  </r>
  <r>
    <s v="2021-01-23T10:53:32.267+03:00"/>
    <s v="2021-01-23T15:05:23.478+03:00"/>
    <s v="0"/>
    <s v="عبد العزيز بايرلي"/>
    <s v="MRFS"/>
    <m/>
    <d v="2021-01-23T00:00:00"/>
    <x v="8"/>
    <x v="2"/>
    <x v="0"/>
    <n v="43"/>
    <x v="0"/>
    <x v="1"/>
    <x v="0"/>
    <x v="0"/>
    <x v="162"/>
    <x v="2"/>
    <x v="1"/>
    <x v="0"/>
    <n v="0"/>
    <n v="1"/>
    <n v="0"/>
    <s v="1"/>
    <n v="0"/>
    <s v="1"/>
    <n v="0"/>
    <n v="1"/>
    <n v="7"/>
    <n v="0"/>
    <n v="0"/>
    <n v="1"/>
    <x v="3"/>
    <x v="6"/>
    <n v="-400"/>
    <s v="عمل يومي"/>
    <m/>
    <s v="Primary health care facility"/>
    <m/>
    <b v="1"/>
    <m/>
    <m/>
    <m/>
    <m/>
    <m/>
    <m/>
    <n v="60"/>
    <x v="0"/>
    <m/>
    <x v="2"/>
    <s v="مستوصف صحي"/>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m/>
    <b v="1"/>
    <m/>
    <m/>
    <m/>
    <m/>
    <m/>
    <m/>
    <m/>
    <m/>
    <m/>
    <n v="1"/>
    <x v="2"/>
    <x v="0"/>
    <m/>
    <s v="High food prices/no money to buy"/>
    <m/>
    <b v="1"/>
    <m/>
    <m/>
    <m/>
    <m/>
    <m/>
    <m/>
    <x v="0"/>
    <m/>
    <x v="0"/>
    <s v="High food prices/no money to buy Market is too far"/>
    <b v="1"/>
    <b v="1"/>
    <m/>
    <m/>
    <m/>
    <m/>
    <x v="0"/>
    <x v="2"/>
    <x v="1"/>
    <m/>
    <m/>
    <s v="1"/>
    <s v="0"/>
    <x v="0"/>
    <x v="2"/>
    <x v="0"/>
    <x v="1"/>
    <x v="1"/>
    <m/>
    <m/>
    <m/>
    <m/>
    <m/>
    <m/>
    <m/>
    <m/>
    <m/>
    <x v="1"/>
    <x v="0"/>
    <s v="moodwings Hopelessness Econimic"/>
    <m/>
    <m/>
    <m/>
    <b v="1"/>
    <b v="1"/>
    <m/>
    <m/>
    <m/>
    <b v="1"/>
    <m/>
    <m/>
    <m/>
    <m/>
    <m/>
    <m/>
    <m/>
    <m/>
    <m/>
    <s v="Children Adult Women"/>
    <b v="1"/>
    <m/>
    <b v="1"/>
    <m/>
    <s v="لانهم اكثر ضعفا"/>
    <s v="Speaking to a family member"/>
    <b v="1"/>
    <m/>
    <m/>
    <m/>
    <m/>
    <m/>
    <m/>
    <m/>
    <m/>
    <m/>
    <m/>
    <s v="Lack of awareness of the services"/>
    <m/>
    <m/>
    <m/>
    <m/>
    <b v="1"/>
    <m/>
    <m/>
    <m/>
    <m/>
    <x v="2"/>
    <m/>
    <s v="All services are accessible"/>
    <m/>
    <m/>
    <m/>
    <m/>
    <m/>
    <b v="1"/>
    <m/>
    <m/>
    <x v="0"/>
    <s v="All services are accessible"/>
    <m/>
    <m/>
    <m/>
    <m/>
    <m/>
    <b v="1"/>
    <m/>
    <m/>
    <m/>
    <x v="1"/>
    <m/>
    <s v="Psychological stress"/>
    <m/>
    <m/>
    <m/>
    <m/>
    <m/>
    <m/>
    <m/>
    <m/>
    <m/>
    <m/>
    <m/>
    <m/>
    <m/>
    <b v="1"/>
    <m/>
    <m/>
    <m/>
    <m/>
    <m/>
    <s v="Relatives"/>
    <m/>
    <m/>
    <m/>
    <m/>
    <m/>
    <b v="1"/>
    <m/>
    <m/>
    <m/>
    <m/>
    <m/>
    <m/>
    <m/>
    <m/>
    <s v="Quraan"/>
    <m/>
    <b v="1"/>
    <m/>
    <m/>
    <m/>
    <m/>
    <m/>
    <m/>
    <m/>
    <s v="No, none of these"/>
    <m/>
    <m/>
    <m/>
    <m/>
    <m/>
    <b v="1"/>
    <m/>
    <x v="1"/>
    <x v="0"/>
    <x v="14"/>
    <m/>
    <m/>
    <m/>
    <m/>
    <m/>
    <b v="1"/>
    <m/>
    <m/>
    <m/>
    <m/>
    <x v="1"/>
    <m/>
    <m/>
    <x v="0"/>
    <m/>
    <m/>
    <x v="2"/>
    <m/>
    <s v="uuid:2f49ecb2-2645-4a9d-93b5-3f32b332e9f6"/>
    <n v="73218344"/>
    <s v="2f49ecb2-2645-4a9d-93b5-3f32b332e9f6"/>
    <d v="2021-01-23T13:07:31"/>
    <n v="359"/>
    <m/>
    <n v="-1"/>
    <m/>
    <m/>
    <s v="202101191358"/>
    <n v="15111"/>
    <s v="nsenumerator"/>
    <n v="569832"/>
  </r>
  <r>
    <s v="2021-01-23T11:02:54.098+03:00"/>
    <s v="2021-01-23T11:12:03.327+03:00"/>
    <m/>
    <s v="ابتسام قبلان"/>
    <s v="MRFS"/>
    <m/>
    <d v="2021-01-23T00:00:00"/>
    <x v="8"/>
    <x v="2"/>
    <x v="0"/>
    <n v="55"/>
    <x v="2"/>
    <x v="0"/>
    <x v="0"/>
    <x v="0"/>
    <x v="180"/>
    <x v="0"/>
    <x v="2"/>
    <x v="0"/>
    <n v="0"/>
    <n v="1"/>
    <n v="1"/>
    <s v="2"/>
    <n v="0"/>
    <s v="2"/>
    <n v="2"/>
    <n v="4"/>
    <n v="9"/>
    <n v="0"/>
    <n v="0"/>
    <n v="1"/>
    <x v="7"/>
    <x v="6"/>
    <n v="-300"/>
    <s v="شغل يومي"/>
    <m/>
    <s v="Primary health care facility"/>
    <m/>
    <b v="1"/>
    <m/>
    <m/>
    <m/>
    <m/>
    <m/>
    <m/>
    <n v="60"/>
    <x v="0"/>
    <m/>
    <x v="2"/>
    <s v="مستوصف"/>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2"/>
    <x v="2"/>
    <x v="1"/>
    <m/>
    <m/>
    <s v="1"/>
    <s v="1"/>
    <x v="0"/>
    <x v="2"/>
    <x v="0"/>
    <x v="1"/>
    <x v="1"/>
    <m/>
    <m/>
    <m/>
    <m/>
    <m/>
    <m/>
    <m/>
    <m/>
    <m/>
    <x v="1"/>
    <x v="0"/>
    <s v="moodwings"/>
    <m/>
    <m/>
    <m/>
    <b v="1"/>
    <m/>
    <m/>
    <m/>
    <m/>
    <m/>
    <m/>
    <m/>
    <m/>
    <m/>
    <m/>
    <m/>
    <m/>
    <m/>
    <m/>
    <s v="Children Elderly"/>
    <m/>
    <m/>
    <b v="1"/>
    <b v="1"/>
    <s v="لانهم اكتر ضعفا"/>
    <s v="Speaking to a family member"/>
    <b v="1"/>
    <m/>
    <m/>
    <m/>
    <m/>
    <m/>
    <m/>
    <m/>
    <m/>
    <m/>
    <m/>
    <s v="Do not know"/>
    <m/>
    <m/>
    <m/>
    <m/>
    <m/>
    <m/>
    <b v="1"/>
    <m/>
    <m/>
    <x v="2"/>
    <m/>
    <s v="All services are accessible"/>
    <m/>
    <m/>
    <m/>
    <m/>
    <m/>
    <b v="1"/>
    <m/>
    <m/>
    <x v="0"/>
    <s v="Do not know"/>
    <m/>
    <m/>
    <m/>
    <m/>
    <m/>
    <m/>
    <b v="1"/>
    <m/>
    <m/>
    <x v="1"/>
    <m/>
    <s v="Psychological stress"/>
    <m/>
    <m/>
    <m/>
    <m/>
    <m/>
    <m/>
    <m/>
    <m/>
    <m/>
    <m/>
    <m/>
    <m/>
    <m/>
    <b v="1"/>
    <m/>
    <m/>
    <m/>
    <m/>
    <m/>
    <s v="Relatives"/>
    <m/>
    <m/>
    <m/>
    <m/>
    <m/>
    <b v="1"/>
    <m/>
    <m/>
    <m/>
    <m/>
    <m/>
    <m/>
    <m/>
    <m/>
    <s v="Quraan Entertainement activities"/>
    <m/>
    <b v="1"/>
    <m/>
    <m/>
    <m/>
    <b v="1"/>
    <m/>
    <m/>
    <m/>
    <s v="No, none of these"/>
    <m/>
    <m/>
    <m/>
    <m/>
    <m/>
    <b v="1"/>
    <m/>
    <x v="1"/>
    <x v="0"/>
    <x v="14"/>
    <m/>
    <m/>
    <m/>
    <m/>
    <m/>
    <b v="1"/>
    <m/>
    <m/>
    <m/>
    <m/>
    <x v="1"/>
    <m/>
    <m/>
    <x v="2"/>
    <m/>
    <m/>
    <x v="2"/>
    <m/>
    <s v="uuid:98bf8aed-5951-4fd2-bdb9-f80f00c10faa"/>
    <n v="73218346"/>
    <s v="98bf8aed-5951-4fd2-bdb9-f80f00c10faa"/>
    <d v="2021-01-23T13:07:32"/>
    <n v="360"/>
    <m/>
    <n v="-1"/>
    <m/>
    <m/>
    <s v="202101191358"/>
    <n v="549"/>
    <s v="nsenumerator"/>
    <n v="569832"/>
  </r>
  <r>
    <s v="2021-01-23T11:14:34.397+03:00"/>
    <s v="2021-01-23T11:22:37.425+03:00"/>
    <m/>
    <s v="ابتسام قبلان"/>
    <s v="MRFS"/>
    <m/>
    <d v="2021-01-23T00:00:00"/>
    <x v="8"/>
    <x v="2"/>
    <x v="0"/>
    <n v="24"/>
    <x v="1"/>
    <x v="0"/>
    <x v="0"/>
    <x v="0"/>
    <x v="181"/>
    <x v="2"/>
    <x v="1"/>
    <x v="0"/>
    <n v="0"/>
    <n v="1"/>
    <n v="1"/>
    <s v="2"/>
    <n v="0"/>
    <s v="2"/>
    <n v="0"/>
    <n v="2"/>
    <n v="6"/>
    <n v="1"/>
    <n v="0"/>
    <n v="1"/>
    <x v="3"/>
    <x v="0"/>
    <n v="-300"/>
    <s v="شغل يومي"/>
    <m/>
    <s v="Primary health care facility"/>
    <m/>
    <b v="1"/>
    <m/>
    <m/>
    <m/>
    <m/>
    <m/>
    <m/>
    <n v="60"/>
    <x v="0"/>
    <m/>
    <x v="2"/>
    <s v="مستوصف"/>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m/>
    <b v="1"/>
    <m/>
    <m/>
    <m/>
    <m/>
    <m/>
    <m/>
    <m/>
    <m/>
    <m/>
    <n v="1"/>
    <x v="2"/>
    <x v="0"/>
    <m/>
    <s v="High food prices/no money to buy"/>
    <m/>
    <b v="1"/>
    <m/>
    <m/>
    <m/>
    <m/>
    <m/>
    <m/>
    <x v="0"/>
    <m/>
    <x v="0"/>
    <s v="High food prices/no money to buy"/>
    <b v="1"/>
    <m/>
    <m/>
    <m/>
    <m/>
    <m/>
    <x v="2"/>
    <x v="2"/>
    <x v="1"/>
    <m/>
    <m/>
    <s v="1"/>
    <s v="0"/>
    <x v="0"/>
    <x v="2"/>
    <x v="0"/>
    <x v="1"/>
    <x v="1"/>
    <m/>
    <m/>
    <m/>
    <m/>
    <m/>
    <m/>
    <m/>
    <m/>
    <m/>
    <x v="1"/>
    <x v="0"/>
    <s v="moodwings Anger"/>
    <m/>
    <b v="1"/>
    <m/>
    <b v="1"/>
    <m/>
    <m/>
    <m/>
    <m/>
    <m/>
    <m/>
    <m/>
    <m/>
    <m/>
    <m/>
    <m/>
    <m/>
    <m/>
    <m/>
    <s v="Children Elderly"/>
    <m/>
    <m/>
    <b v="1"/>
    <b v="1"/>
    <s v="لانهم اكثر ضعفا"/>
    <s v="Speaking to a family member"/>
    <b v="1"/>
    <m/>
    <m/>
    <m/>
    <m/>
    <m/>
    <m/>
    <m/>
    <m/>
    <m/>
    <m/>
    <s v="Do not know"/>
    <m/>
    <m/>
    <m/>
    <m/>
    <m/>
    <m/>
    <b v="1"/>
    <m/>
    <m/>
    <x v="2"/>
    <m/>
    <s v="Health services"/>
    <b v="1"/>
    <m/>
    <m/>
    <m/>
    <m/>
    <m/>
    <m/>
    <m/>
    <x v="0"/>
    <s v="Health services"/>
    <b v="1"/>
    <m/>
    <m/>
    <m/>
    <m/>
    <m/>
    <m/>
    <m/>
    <m/>
    <x v="1"/>
    <m/>
    <s v="Psychological stress"/>
    <m/>
    <m/>
    <m/>
    <m/>
    <m/>
    <m/>
    <m/>
    <m/>
    <m/>
    <m/>
    <m/>
    <m/>
    <m/>
    <b v="1"/>
    <m/>
    <m/>
    <m/>
    <m/>
    <m/>
    <s v="Relatives"/>
    <m/>
    <m/>
    <m/>
    <m/>
    <m/>
    <b v="1"/>
    <m/>
    <m/>
    <m/>
    <m/>
    <m/>
    <m/>
    <m/>
    <m/>
    <s v="Quraan"/>
    <m/>
    <b v="1"/>
    <m/>
    <m/>
    <m/>
    <m/>
    <m/>
    <m/>
    <m/>
    <s v="No, none of these"/>
    <m/>
    <m/>
    <m/>
    <m/>
    <m/>
    <b v="1"/>
    <m/>
    <x v="1"/>
    <x v="0"/>
    <x v="14"/>
    <m/>
    <m/>
    <m/>
    <m/>
    <m/>
    <b v="1"/>
    <m/>
    <m/>
    <m/>
    <m/>
    <x v="1"/>
    <m/>
    <m/>
    <x v="0"/>
    <m/>
    <m/>
    <x v="2"/>
    <m/>
    <s v="uuid:060ba4ff-d143-4c7a-a24e-e7588902bbd9"/>
    <n v="73218347"/>
    <s v="060ba4ff-d143-4c7a-a24e-e7588902bbd9"/>
    <d v="2021-01-23T13:07:33"/>
    <n v="361"/>
    <m/>
    <n v="-1"/>
    <m/>
    <m/>
    <s v="202101191358"/>
    <n v="483"/>
    <s v="nsenumerator"/>
    <n v="569832"/>
  </r>
  <r>
    <s v="2021-01-23T10:22:27.225+02:00"/>
    <s v="2021-01-23T10:49:17.942+02:00"/>
    <m/>
    <s v="سلطانة الحلاق"/>
    <s v="MRFS"/>
    <m/>
    <d v="2021-01-23T00:00:00"/>
    <x v="8"/>
    <x v="2"/>
    <x v="0"/>
    <n v="47"/>
    <x v="0"/>
    <x v="0"/>
    <x v="0"/>
    <x v="0"/>
    <x v="182"/>
    <x v="2"/>
    <x v="2"/>
    <x v="0"/>
    <n v="0"/>
    <n v="0"/>
    <n v="0"/>
    <s v="0"/>
    <n v="1"/>
    <s v="1"/>
    <n v="3"/>
    <n v="4"/>
    <n v="7"/>
    <n v="0"/>
    <n v="0"/>
    <n v="3"/>
    <x v="21"/>
    <x v="0"/>
    <n v="-800"/>
    <s v="العمل في معمل خياطة "/>
    <m/>
    <s v="Hospital"/>
    <b v="1"/>
    <m/>
    <m/>
    <m/>
    <m/>
    <m/>
    <m/>
    <m/>
    <n v="15"/>
    <x v="0"/>
    <m/>
    <x v="2"/>
    <s v="مركز صحي "/>
    <s v="Inaccessible due to cost"/>
    <m/>
    <m/>
    <m/>
    <b v="1"/>
    <m/>
    <m/>
    <m/>
    <m/>
    <m/>
    <m/>
    <m/>
    <x v="0"/>
    <x v="0"/>
    <s v="التوعية على مرض كورونا والتوعية على الام الحامل والمرضع"/>
    <x v="0"/>
    <m/>
    <x v="0"/>
    <x v="0"/>
    <m/>
    <x v="0"/>
    <x v="0"/>
    <m/>
    <m/>
    <m/>
    <m/>
    <m/>
    <m/>
    <m/>
    <m/>
    <m/>
    <m/>
    <m/>
    <s v="Antibiotic"/>
    <m/>
    <m/>
    <m/>
    <b v="1"/>
    <m/>
    <m/>
    <m/>
    <m/>
    <x v="2"/>
    <s v="No services available"/>
    <m/>
    <m/>
    <m/>
    <m/>
    <b v="1"/>
    <m/>
    <m/>
    <m/>
    <s v="Hospital for surgery/ C-section"/>
    <m/>
    <m/>
    <m/>
    <m/>
    <m/>
    <m/>
    <b v="1"/>
    <m/>
    <m/>
    <m/>
    <m/>
    <x v="1"/>
    <m/>
    <m/>
    <m/>
    <m/>
    <m/>
    <m/>
    <m/>
    <m/>
    <m/>
    <m/>
    <m/>
    <x v="3"/>
    <x v="1"/>
    <x v="0"/>
    <m/>
    <m/>
    <m/>
    <m/>
    <m/>
    <m/>
    <m/>
    <m/>
    <m/>
    <m/>
    <m/>
    <m/>
    <m/>
    <x v="1"/>
    <x v="1"/>
    <m/>
    <m/>
    <m/>
    <m/>
    <m/>
    <m/>
    <m/>
    <m/>
    <m/>
    <m/>
    <m/>
    <m/>
    <m/>
    <x v="1"/>
    <x v="0"/>
    <m/>
    <s v="High food prices/no money to buy Market is too far"/>
    <m/>
    <b v="1"/>
    <b v="1"/>
    <m/>
    <m/>
    <m/>
    <m/>
    <m/>
    <x v="0"/>
    <m/>
    <x v="0"/>
    <s v="High food prices/no money to buy Market is too far"/>
    <b v="1"/>
    <b v="1"/>
    <m/>
    <m/>
    <m/>
    <m/>
    <x v="1"/>
    <x v="1"/>
    <x v="1"/>
    <m/>
    <m/>
    <s v="0"/>
    <s v="0"/>
    <x v="0"/>
    <x v="0"/>
    <x v="0"/>
    <x v="2"/>
    <x v="3"/>
    <m/>
    <m/>
    <m/>
    <m/>
    <m/>
    <m/>
    <m/>
    <m/>
    <m/>
    <x v="3"/>
    <x v="0"/>
    <s v="Fear Econimic"/>
    <b v="1"/>
    <m/>
    <m/>
    <m/>
    <b v="1"/>
    <m/>
    <m/>
    <m/>
    <m/>
    <m/>
    <m/>
    <m/>
    <m/>
    <m/>
    <m/>
    <m/>
    <m/>
    <m/>
    <s v="Children"/>
    <m/>
    <m/>
    <b v="1"/>
    <m/>
    <s v="بسبب ظروف الحرب"/>
    <s v="Prayer"/>
    <m/>
    <m/>
    <m/>
    <b v="1"/>
    <m/>
    <m/>
    <m/>
    <m/>
    <m/>
    <m/>
    <m/>
    <s v="Accessibility Lack of awareness of the services"/>
    <m/>
    <m/>
    <b v="1"/>
    <m/>
    <b v="1"/>
    <m/>
    <m/>
    <m/>
    <m/>
    <x v="1"/>
    <m/>
    <s v="Health services Extracurricular activities/women &amp; girls centers"/>
    <b v="1"/>
    <m/>
    <m/>
    <b v="1"/>
    <m/>
    <m/>
    <m/>
    <m/>
    <x v="7"/>
    <s v="Educational services Extracurricular activities/women &amp; girls centers Skills building services"/>
    <m/>
    <b v="1"/>
    <b v="1"/>
    <b v="1"/>
    <m/>
    <m/>
    <m/>
    <m/>
    <s v="due to transportation issues / far distance of facilities"/>
    <x v="1"/>
    <m/>
    <s v="No dangers"/>
    <m/>
    <m/>
    <m/>
    <m/>
    <m/>
    <m/>
    <m/>
    <m/>
    <m/>
    <m/>
    <m/>
    <m/>
    <m/>
    <m/>
    <m/>
    <b v="1"/>
    <m/>
    <m/>
    <m/>
    <s v="School teachers Relatives Parents Community/social workers Women and Child support centers"/>
    <m/>
    <m/>
    <m/>
    <b v="1"/>
    <b v="1"/>
    <b v="1"/>
    <m/>
    <b v="1"/>
    <m/>
    <b v="1"/>
    <m/>
    <m/>
    <m/>
    <m/>
    <s v="Entertainement activities Quraan Sport activity Awareness / educational activities / psychosocial support"/>
    <b v="1"/>
    <b v="1"/>
    <m/>
    <m/>
    <b v="1"/>
    <b v="1"/>
    <m/>
    <m/>
    <m/>
    <s v="Orphans living in the community"/>
    <m/>
    <m/>
    <b v="1"/>
    <m/>
    <m/>
    <m/>
    <m/>
    <x v="1"/>
    <x v="0"/>
    <x v="14"/>
    <m/>
    <m/>
    <m/>
    <m/>
    <m/>
    <b v="1"/>
    <m/>
    <m/>
    <m/>
    <m/>
    <x v="1"/>
    <m/>
    <m/>
    <x v="2"/>
    <m/>
    <m/>
    <x v="1"/>
    <s v="الاطفال يعملون بعد انتهاء الدوام من المدرسة وفي ايام العطل "/>
    <s v="uuid:eed6c297-0924-4e55-87e2-9751e042f704"/>
    <n v="73219533"/>
    <s v="eed6c297-0924-4e55-87e2-9751e042f704"/>
    <d v="2021-01-23T13:45:51"/>
    <n v="362"/>
    <m/>
    <n v="-1"/>
    <m/>
    <m/>
    <s v="202101191358"/>
    <n v="1610"/>
    <s v="nsenumerator"/>
    <n v="569832"/>
  </r>
  <r>
    <s v="2021-01-23T10:50:57.291+02:00"/>
    <s v="2021-01-23T11:13:58.842+02:00"/>
    <m/>
    <s v="سلطانة الحلاق"/>
    <s v="MRFS"/>
    <m/>
    <d v="2021-01-23T00:00:00"/>
    <x v="8"/>
    <x v="2"/>
    <x v="0"/>
    <n v="27"/>
    <x v="1"/>
    <x v="0"/>
    <x v="0"/>
    <x v="0"/>
    <x v="183"/>
    <x v="0"/>
    <x v="0"/>
    <x v="0"/>
    <n v="0"/>
    <n v="1"/>
    <n v="2"/>
    <s v="3"/>
    <n v="0"/>
    <s v="3"/>
    <n v="0"/>
    <n v="3"/>
    <n v="5"/>
    <n v="0"/>
    <n v="0"/>
    <n v="1"/>
    <x v="4"/>
    <x v="0"/>
    <n v="-400"/>
    <s v="اعمال حرة"/>
    <m/>
    <s v="Hospital"/>
    <b v="1"/>
    <m/>
    <m/>
    <m/>
    <m/>
    <m/>
    <m/>
    <m/>
    <n v="60"/>
    <x v="0"/>
    <m/>
    <x v="2"/>
    <s v="مركز لعلاج الاسنان ومركز صحي وتوعية"/>
    <s v="Inaccessible due to cost Other, specify"/>
    <m/>
    <m/>
    <m/>
    <b v="1"/>
    <m/>
    <m/>
    <m/>
    <b v="1"/>
    <m/>
    <m/>
    <s v="ارتفاع اسعار الدواء وعدم توفر المال لشراءه"/>
    <x v="0"/>
    <x v="0"/>
    <s v="النصح بأخد الوقاية من مرض كورونا"/>
    <x v="2"/>
    <m/>
    <x v="0"/>
    <x v="0"/>
    <m/>
    <x v="0"/>
    <x v="0"/>
    <m/>
    <m/>
    <m/>
    <m/>
    <m/>
    <m/>
    <m/>
    <m/>
    <m/>
    <m/>
    <m/>
    <s v="Pediatric medicine Antibiotic"/>
    <m/>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1"/>
    <m/>
    <m/>
    <s v="1"/>
    <s v="1"/>
    <x v="0"/>
    <x v="2"/>
    <x v="0"/>
    <x v="1"/>
    <x v="1"/>
    <m/>
    <m/>
    <m/>
    <m/>
    <m/>
    <m/>
    <m/>
    <m/>
    <m/>
    <x v="1"/>
    <x v="0"/>
    <s v="No problems"/>
    <m/>
    <m/>
    <m/>
    <m/>
    <m/>
    <m/>
    <m/>
    <m/>
    <m/>
    <m/>
    <m/>
    <m/>
    <m/>
    <m/>
    <m/>
    <b v="1"/>
    <m/>
    <m/>
    <m/>
    <m/>
    <m/>
    <m/>
    <m/>
    <m/>
    <m/>
    <m/>
    <m/>
    <m/>
    <m/>
    <m/>
    <m/>
    <m/>
    <m/>
    <m/>
    <m/>
    <m/>
    <s v="Do not know"/>
    <m/>
    <m/>
    <m/>
    <m/>
    <m/>
    <m/>
    <b v="1"/>
    <m/>
    <m/>
    <x v="1"/>
    <m/>
    <s v="Extracurricular activities/women &amp; girls centers"/>
    <m/>
    <m/>
    <m/>
    <b v="1"/>
    <m/>
    <m/>
    <m/>
    <m/>
    <x v="4"/>
    <s v="Do not know"/>
    <m/>
    <m/>
    <m/>
    <m/>
    <m/>
    <m/>
    <b v="1"/>
    <m/>
    <m/>
    <x v="1"/>
    <m/>
    <s v="Child labour Begging"/>
    <m/>
    <m/>
    <m/>
    <m/>
    <b v="1"/>
    <b v="1"/>
    <m/>
    <m/>
    <m/>
    <m/>
    <m/>
    <m/>
    <m/>
    <m/>
    <m/>
    <m/>
    <m/>
    <m/>
    <s v="لم نفايات"/>
    <s v="Parents Relatives"/>
    <m/>
    <m/>
    <m/>
    <m/>
    <b v="1"/>
    <b v="1"/>
    <m/>
    <m/>
    <m/>
    <m/>
    <m/>
    <m/>
    <m/>
    <m/>
    <s v="Sport activity Awareness / educational activities / psychosocial support"/>
    <b v="1"/>
    <m/>
    <m/>
    <m/>
    <b v="1"/>
    <m/>
    <m/>
    <m/>
    <m/>
    <s v="I don't know"/>
    <m/>
    <m/>
    <m/>
    <m/>
    <m/>
    <m/>
    <b v="1"/>
    <x v="2"/>
    <x v="1"/>
    <x v="5"/>
    <m/>
    <m/>
    <b v="1"/>
    <m/>
    <m/>
    <m/>
    <m/>
    <m/>
    <m/>
    <m/>
    <x v="1"/>
    <m/>
    <m/>
    <x v="0"/>
    <m/>
    <m/>
    <x v="2"/>
    <m/>
    <s v="uuid:dbb87da9-188b-489f-a280-1b8ae8a655f9"/>
    <n v="73219534"/>
    <s v="dbb87da9-188b-489f-a280-1b8ae8a655f9"/>
    <d v="2021-01-23T13:45:52"/>
    <n v="363"/>
    <m/>
    <n v="-1"/>
    <m/>
    <m/>
    <s v="202101191358"/>
    <n v="1381"/>
    <s v="nsenumerator"/>
    <n v="569832"/>
  </r>
  <r>
    <s v="2021-01-23T15:29:54.368+02:00"/>
    <s v="2021-01-23T15:44:40.825+02:00"/>
    <m/>
    <s v="سلطانة الحلاق"/>
    <s v="MRFS"/>
    <m/>
    <d v="2021-01-23T00:00:00"/>
    <x v="8"/>
    <x v="2"/>
    <x v="0"/>
    <n v="34"/>
    <x v="0"/>
    <x v="1"/>
    <x v="0"/>
    <x v="1"/>
    <x v="1"/>
    <x v="0"/>
    <x v="0"/>
    <x v="0"/>
    <n v="0"/>
    <n v="2"/>
    <n v="1"/>
    <s v="3"/>
    <n v="0"/>
    <s v="3"/>
    <n v="0"/>
    <n v="3"/>
    <n v="5"/>
    <n v="0"/>
    <n v="0"/>
    <n v="2"/>
    <x v="13"/>
    <x v="37"/>
    <n v="1000"/>
    <s v="موظف"/>
    <m/>
    <s v="Hospital Primary health care facility Specialist services"/>
    <b v="1"/>
    <b v="1"/>
    <b v="1"/>
    <m/>
    <m/>
    <m/>
    <m/>
    <m/>
    <n v="10"/>
    <x v="2"/>
    <m/>
    <x v="0"/>
    <s v="Do not know"/>
    <s v="Some types of medicines are not available in the market"/>
    <b v="1"/>
    <m/>
    <m/>
    <m/>
    <m/>
    <m/>
    <m/>
    <m/>
    <m/>
    <m/>
    <m/>
    <x v="0"/>
    <x v="0"/>
    <s v="التعرف بشكل جيد على مرض كورونا وموضوع تغذية الاطفال"/>
    <x v="2"/>
    <m/>
    <x v="0"/>
    <x v="0"/>
    <m/>
    <x v="0"/>
    <x v="0"/>
    <m/>
    <m/>
    <m/>
    <m/>
    <m/>
    <m/>
    <m/>
    <m/>
    <m/>
    <m/>
    <m/>
    <s v="Pediatric medicine Antibiotic Reproductive health medicines"/>
    <m/>
    <b v="1"/>
    <b v="1"/>
    <b v="1"/>
    <m/>
    <m/>
    <m/>
    <m/>
    <x v="0"/>
    <m/>
    <m/>
    <m/>
    <m/>
    <m/>
    <m/>
    <m/>
    <m/>
    <m/>
    <s v="Hospital for normal delivery Hospital for surgery/ C-section"/>
    <m/>
    <m/>
    <m/>
    <m/>
    <m/>
    <b v="1"/>
    <b v="1"/>
    <m/>
    <m/>
    <m/>
    <m/>
    <x v="1"/>
    <m/>
    <m/>
    <m/>
    <m/>
    <m/>
    <m/>
    <m/>
    <m/>
    <m/>
    <m/>
    <m/>
    <x v="4"/>
    <x v="1"/>
    <x v="0"/>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x v="0"/>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Child will not eat certain foods"/>
    <m/>
    <m/>
    <m/>
    <m/>
    <m/>
    <b v="1"/>
    <m/>
    <m/>
    <x v="0"/>
    <m/>
    <x v="3"/>
    <m/>
    <m/>
    <m/>
    <m/>
    <m/>
    <m/>
    <m/>
    <x v="0"/>
    <x v="2"/>
    <x v="1"/>
    <m/>
    <m/>
    <s v="2"/>
    <s v="1"/>
    <x v="0"/>
    <x v="2"/>
    <x v="0"/>
    <x v="1"/>
    <x v="1"/>
    <m/>
    <m/>
    <m/>
    <m/>
    <m/>
    <m/>
    <m/>
    <m/>
    <m/>
    <x v="1"/>
    <x v="0"/>
    <s v="No problems"/>
    <m/>
    <m/>
    <m/>
    <m/>
    <m/>
    <m/>
    <m/>
    <m/>
    <m/>
    <m/>
    <m/>
    <m/>
    <m/>
    <m/>
    <m/>
    <b v="1"/>
    <m/>
    <m/>
    <m/>
    <m/>
    <m/>
    <m/>
    <m/>
    <m/>
    <m/>
    <m/>
    <m/>
    <m/>
    <m/>
    <m/>
    <m/>
    <m/>
    <m/>
    <m/>
    <m/>
    <m/>
    <s v="No obstacles"/>
    <m/>
    <m/>
    <m/>
    <m/>
    <m/>
    <m/>
    <m/>
    <b v="1"/>
    <m/>
    <x v="1"/>
    <m/>
    <s v="All services are accessible"/>
    <m/>
    <m/>
    <m/>
    <m/>
    <m/>
    <b v="1"/>
    <m/>
    <m/>
    <x v="0"/>
    <s v="Do not know"/>
    <m/>
    <m/>
    <m/>
    <m/>
    <m/>
    <m/>
    <b v="1"/>
    <m/>
    <m/>
    <x v="1"/>
    <m/>
    <s v="School dropout Child labour Begging"/>
    <m/>
    <m/>
    <m/>
    <b v="1"/>
    <b v="1"/>
    <b v="1"/>
    <m/>
    <m/>
    <m/>
    <m/>
    <m/>
    <m/>
    <m/>
    <m/>
    <m/>
    <m/>
    <m/>
    <m/>
    <s v="جمع النفايات"/>
    <s v="Parents Relatives Community/social workers"/>
    <m/>
    <m/>
    <m/>
    <m/>
    <b v="1"/>
    <b v="1"/>
    <m/>
    <b v="1"/>
    <m/>
    <m/>
    <m/>
    <m/>
    <m/>
    <m/>
    <s v="Sport activity Painting / re-creational activity Awareness / educational activities / psychosocial support Entertainement activities"/>
    <b v="1"/>
    <m/>
    <m/>
    <b v="1"/>
    <b v="1"/>
    <b v="1"/>
    <m/>
    <m/>
    <m/>
    <s v="I don't know"/>
    <m/>
    <m/>
    <m/>
    <m/>
    <m/>
    <m/>
    <b v="1"/>
    <x v="2"/>
    <x v="1"/>
    <x v="11"/>
    <m/>
    <m/>
    <m/>
    <m/>
    <m/>
    <m/>
    <m/>
    <m/>
    <b v="1"/>
    <m/>
    <x v="1"/>
    <m/>
    <m/>
    <x v="0"/>
    <m/>
    <m/>
    <x v="2"/>
    <m/>
    <s v="uuid:f88b7ed9-4478-4335-ac3d-58777a51f939"/>
    <n v="73219535"/>
    <s v="f88b7ed9-4478-4335-ac3d-58777a51f939"/>
    <d v="2021-01-23T13:45:53"/>
    <n v="364"/>
    <m/>
    <n v="-1"/>
    <m/>
    <m/>
    <s v="202101191358"/>
    <n v="886"/>
    <s v="nsenumerator"/>
    <n v="569832"/>
  </r>
  <r>
    <s v="2021-01-23T08:53:54.495+03:00"/>
    <s v="2021-01-23T15:56:56.189+03:00"/>
    <s v="0"/>
    <s v="فاتن الخليل"/>
    <s v="MRFS"/>
    <m/>
    <d v="2021-01-23T00:00:00"/>
    <x v="12"/>
    <x v="2"/>
    <x v="0"/>
    <n v="25"/>
    <x v="1"/>
    <x v="1"/>
    <x v="0"/>
    <x v="0"/>
    <x v="184"/>
    <x v="0"/>
    <x v="0"/>
    <x v="0"/>
    <n v="0"/>
    <n v="1"/>
    <n v="1"/>
    <s v="2"/>
    <n v="0"/>
    <s v="2"/>
    <n v="0"/>
    <n v="2"/>
    <n v="4"/>
    <n v="0"/>
    <n v="1"/>
    <n v="1"/>
    <x v="23"/>
    <x v="26"/>
    <n v="-550"/>
    <s v="يعمل الاب اعمال حرة"/>
    <m/>
    <s v="Hospital Primary health care facility Emergency services-ambulance"/>
    <b v="1"/>
    <b v="1"/>
    <m/>
    <b v="1"/>
    <m/>
    <m/>
    <m/>
    <m/>
    <n v="30"/>
    <x v="0"/>
    <m/>
    <x v="0"/>
    <s v="Do not know"/>
    <s v="Inaccessible due to transport or other logistical reason Inaccessible due to cost"/>
    <m/>
    <m/>
    <m/>
    <b v="1"/>
    <m/>
    <b v="1"/>
    <m/>
    <m/>
    <m/>
    <m/>
    <m/>
    <x v="0"/>
    <x v="0"/>
    <s v="توعية عن فيروس كورونا وكيفية الوقاية منه وفي حالة الاصابة التزام الحجر واخد التدابير الوقاية"/>
    <x v="3"/>
    <s v="عن طريق البروشورات او الملصقات التعرفية"/>
    <x v="2"/>
    <x v="1"/>
    <m/>
    <x v="1"/>
    <x v="1"/>
    <s v="Inaccessible due to cost Inaccessible due to transport or other logistical reason"/>
    <m/>
    <m/>
    <m/>
    <b v="1"/>
    <m/>
    <b v="1"/>
    <m/>
    <m/>
    <m/>
    <m/>
    <s v="Drugs are mostly available"/>
    <m/>
    <m/>
    <m/>
    <m/>
    <m/>
    <m/>
    <b v="1"/>
    <m/>
    <x v="0"/>
    <m/>
    <m/>
    <m/>
    <m/>
    <m/>
    <m/>
    <m/>
    <m/>
    <m/>
    <s v="At private primary health care centre/hospital Hospital for normal delivery Hospital for surgery/ C-section"/>
    <m/>
    <m/>
    <m/>
    <m/>
    <b v="1"/>
    <b v="1"/>
    <b v="1"/>
    <m/>
    <m/>
    <m/>
    <m/>
    <x v="1"/>
    <m/>
    <m/>
    <m/>
    <m/>
    <m/>
    <m/>
    <m/>
    <m/>
    <m/>
    <m/>
    <m/>
    <x v="4"/>
    <x v="2"/>
    <x v="1"/>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x v="0"/>
    <x v="0"/>
    <s v="Fruit (all types) Vegetables (including leafy vegetables)"/>
    <m/>
    <m/>
    <b v="1"/>
    <b v="1"/>
    <m/>
    <m/>
    <m/>
    <m/>
    <m/>
    <m/>
    <m/>
    <n v="2"/>
    <x v="2"/>
    <x v="2"/>
    <s v="Should be gradual"/>
    <s v="High food prices/no money to buy Other"/>
    <m/>
    <b v="1"/>
    <m/>
    <m/>
    <m/>
    <m/>
    <b v="1"/>
    <s v="الوضع الخدمي سئ جدا من تعبيد للطرقات"/>
    <x v="0"/>
    <m/>
    <x v="0"/>
    <s v="High food prices/no money to buy"/>
    <b v="1"/>
    <m/>
    <m/>
    <m/>
    <m/>
    <m/>
    <x v="4"/>
    <x v="0"/>
    <x v="1"/>
    <m/>
    <m/>
    <s v="1"/>
    <s v="1"/>
    <x v="0"/>
    <x v="2"/>
    <x v="0"/>
    <x v="1"/>
    <x v="1"/>
    <m/>
    <m/>
    <m/>
    <m/>
    <m/>
    <m/>
    <m/>
    <m/>
    <m/>
    <x v="1"/>
    <x v="0"/>
    <s v="Fear Sadness moodwings Changes in Appetite Problems Concentrating"/>
    <b v="1"/>
    <m/>
    <b v="1"/>
    <b v="1"/>
    <m/>
    <m/>
    <m/>
    <b v="1"/>
    <m/>
    <m/>
    <m/>
    <m/>
    <b v="1"/>
    <m/>
    <m/>
    <m/>
    <m/>
    <m/>
    <s v="Adult Women Children"/>
    <b v="1"/>
    <m/>
    <b v="1"/>
    <m/>
    <s v="الفئة الاضعف والاكثر تأثرا بالمحيط المجتمعي"/>
    <s v="Speaking to a friend Prayer Has professional consultation"/>
    <m/>
    <b v="1"/>
    <m/>
    <b v="1"/>
    <b v="1"/>
    <m/>
    <m/>
    <m/>
    <m/>
    <m/>
    <m/>
    <s v="Stigma Security"/>
    <b v="1"/>
    <b v="1"/>
    <m/>
    <m/>
    <m/>
    <m/>
    <m/>
    <m/>
    <m/>
    <x v="1"/>
    <m/>
    <s v="All services are accessible"/>
    <m/>
    <m/>
    <m/>
    <m/>
    <m/>
    <b v="1"/>
    <m/>
    <m/>
    <x v="0"/>
    <s v="All services are accessible"/>
    <m/>
    <m/>
    <m/>
    <m/>
    <m/>
    <b v="1"/>
    <m/>
    <m/>
    <m/>
    <x v="2"/>
    <s v="مافي آمان وقلة وعي عند الاهل"/>
    <s v="Kidnapping Hired by armed groups Child labour School dropout Early marriage Physical abuse"/>
    <b v="1"/>
    <b v="1"/>
    <m/>
    <b v="1"/>
    <b v="1"/>
    <m/>
    <b v="1"/>
    <b v="1"/>
    <m/>
    <m/>
    <m/>
    <m/>
    <m/>
    <m/>
    <m/>
    <m/>
    <m/>
    <m/>
    <s v="العمالة التي تودي الي ضرر بصحة الطفل"/>
    <s v="Siblings School teachers Parents Relatives Community/social workers Women and Child support centers"/>
    <m/>
    <b v="1"/>
    <m/>
    <b v="1"/>
    <b v="1"/>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x v="2"/>
    <x v="1"/>
    <x v="19"/>
    <b v="1"/>
    <m/>
    <b v="1"/>
    <m/>
    <m/>
    <m/>
    <m/>
    <m/>
    <m/>
    <m/>
    <x v="1"/>
    <m/>
    <m/>
    <x v="0"/>
    <m/>
    <m/>
    <x v="2"/>
    <m/>
    <s v="uuid:5d13bfc1-8afd-45f2-8075-7b4c72c4ebf3"/>
    <n v="73219929"/>
    <s v="5d13bfc1-8afd-45f2-8075-7b4c72c4ebf3"/>
    <d v="2021-01-23T14:00:02"/>
    <n v="365"/>
    <m/>
    <n v="-1"/>
    <m/>
    <m/>
    <s v="202101191358"/>
    <n v="25382"/>
    <s v="nsenumerator"/>
    <n v="569832"/>
  </r>
  <r>
    <s v="2021-01-23T09:13:42.815+03:00"/>
    <s v="2021-01-23T15:57:29.462+03:00"/>
    <s v="0"/>
    <s v="فاتن الخليل"/>
    <s v="MRFS"/>
    <m/>
    <d v="2021-01-23T00:00:00"/>
    <x v="12"/>
    <x v="2"/>
    <x v="0"/>
    <n v="35"/>
    <x v="0"/>
    <x v="1"/>
    <x v="0"/>
    <x v="0"/>
    <x v="185"/>
    <x v="0"/>
    <x v="0"/>
    <x v="0"/>
    <n v="0"/>
    <n v="1"/>
    <n v="1"/>
    <s v="2"/>
    <n v="1"/>
    <s v="3"/>
    <n v="0"/>
    <n v="3"/>
    <n v="5"/>
    <n v="0"/>
    <n v="1"/>
    <n v="1"/>
    <x v="0"/>
    <x v="3"/>
    <n v="-500"/>
    <s v="الاب يعمل في دكانة بسيطة وسلة مساعدات انسانية"/>
    <m/>
    <s v="Hospital Primary health care facility Emergency services-ambulance"/>
    <b v="1"/>
    <b v="1"/>
    <m/>
    <b v="1"/>
    <m/>
    <m/>
    <m/>
    <m/>
    <n v="50"/>
    <x v="0"/>
    <m/>
    <x v="0"/>
    <s v="عيادة عينية وبعض التحاليل مثل تحاليل النمو والغدد"/>
    <s v="Some types of medicines are not available in the market Inaccessible due to cost Inaccessible due to transport or other logistical reason"/>
    <b v="1"/>
    <m/>
    <m/>
    <b v="1"/>
    <m/>
    <b v="1"/>
    <m/>
    <m/>
    <m/>
    <m/>
    <m/>
    <x v="0"/>
    <x v="0"/>
    <s v="توعية عن الامراض المعدية مثل القمل والجرب وعن فيروس كورونا وكيفية الوقاية منه"/>
    <x v="0"/>
    <m/>
    <x v="2"/>
    <x v="1"/>
    <m/>
    <x v="1"/>
    <x v="2"/>
    <m/>
    <m/>
    <m/>
    <m/>
    <m/>
    <m/>
    <m/>
    <m/>
    <m/>
    <m/>
    <m/>
    <s v="Other"/>
    <m/>
    <m/>
    <m/>
    <m/>
    <b v="1"/>
    <m/>
    <m/>
    <s v="الادوية اللازمة لنمو والغدد النخامية والدرقية"/>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Fruit (all types)"/>
    <b v="1"/>
    <m/>
    <m/>
    <b v="1"/>
    <m/>
    <m/>
    <m/>
    <m/>
    <m/>
    <m/>
    <m/>
    <x v="3"/>
    <x v="0"/>
    <s v="Vegetables (including leafy vegetables) Fruit (all types)"/>
    <m/>
    <m/>
    <b v="1"/>
    <b v="1"/>
    <m/>
    <m/>
    <m/>
    <m/>
    <m/>
    <m/>
    <m/>
    <n v="2"/>
    <x v="2"/>
    <x v="2"/>
    <s v="Should be gradual"/>
    <s v="High food prices/no money to buy Market is too far Other"/>
    <m/>
    <b v="1"/>
    <b v="1"/>
    <m/>
    <m/>
    <m/>
    <b v="1"/>
    <s v="سوء الوضع الخدمي من تعبيد للطرقات"/>
    <x v="0"/>
    <m/>
    <x v="0"/>
    <s v="Market is too far High food prices/no money to buy"/>
    <b v="1"/>
    <b v="1"/>
    <m/>
    <m/>
    <m/>
    <m/>
    <x v="4"/>
    <x v="0"/>
    <x v="1"/>
    <m/>
    <m/>
    <s v="1"/>
    <s v="1"/>
    <x v="2"/>
    <x v="1"/>
    <x v="1"/>
    <x v="0"/>
    <x v="2"/>
    <s v="Transportation issues Financial issues"/>
    <m/>
    <b v="1"/>
    <b v="1"/>
    <m/>
    <m/>
    <m/>
    <m/>
    <m/>
    <x v="0"/>
    <x v="0"/>
    <s v="Fear moodwings Family conflict"/>
    <b v="1"/>
    <m/>
    <m/>
    <b v="1"/>
    <m/>
    <m/>
    <b v="1"/>
    <m/>
    <m/>
    <m/>
    <m/>
    <m/>
    <m/>
    <m/>
    <m/>
    <m/>
    <m/>
    <m/>
    <s v="Adult Women Elderly"/>
    <b v="1"/>
    <m/>
    <m/>
    <b v="1"/>
    <s v="لا يوجد معيل لكبار السن والمرأة تقع عليها مسؤولية كبيرة من تربية وتعليم اطفالها وشغل البيت"/>
    <s v="Prayer Has professional consultation Withdrawal/Isolation"/>
    <m/>
    <m/>
    <m/>
    <b v="1"/>
    <b v="1"/>
    <m/>
    <m/>
    <m/>
    <b v="1"/>
    <m/>
    <m/>
    <s v="Stigma Security"/>
    <b v="1"/>
    <b v="1"/>
    <m/>
    <m/>
    <m/>
    <m/>
    <m/>
    <m/>
    <m/>
    <x v="1"/>
    <m/>
    <s v="All services are accessible"/>
    <m/>
    <m/>
    <m/>
    <m/>
    <m/>
    <b v="1"/>
    <m/>
    <m/>
    <x v="0"/>
    <s v="All services are accessible"/>
    <m/>
    <m/>
    <m/>
    <m/>
    <m/>
    <b v="1"/>
    <m/>
    <m/>
    <m/>
    <x v="2"/>
    <s v="طبيعية البيئة الاجتماعية وعادات وتقاليد"/>
    <s v="Kidnapping School dropout Child labour Begging Early marriage Physical abuse Neglect Sexual abuse Being orphaned or losing care Physical or psychological disabilities due to the war Psychological stress"/>
    <b v="1"/>
    <m/>
    <m/>
    <b v="1"/>
    <b v="1"/>
    <b v="1"/>
    <b v="1"/>
    <b v="1"/>
    <b v="1"/>
    <b v="1"/>
    <b v="1"/>
    <m/>
    <b v="1"/>
    <b v="1"/>
    <m/>
    <m/>
    <m/>
    <m/>
    <s v="عمل الطفل في الزجاج تؤذي الطفل"/>
    <s v="Siblings School teachers Community/social workers Women and Child support centers Relatives Parents"/>
    <m/>
    <b v="1"/>
    <m/>
    <b v="1"/>
    <b v="1"/>
    <b v="1"/>
    <m/>
    <b v="1"/>
    <m/>
    <b v="1"/>
    <m/>
    <m/>
    <m/>
    <m/>
    <s v="Sport activity Quraan Hand crafts Painting / re-creational activity Entertainement activities Awareness / educational activities / psychosocial support"/>
    <b v="1"/>
    <b v="1"/>
    <b v="1"/>
    <b v="1"/>
    <b v="1"/>
    <b v="1"/>
    <m/>
    <m/>
    <m/>
    <s v="Children separated from their parents Orphans living in the community"/>
    <b v="1"/>
    <m/>
    <b v="1"/>
    <m/>
    <m/>
    <m/>
    <m/>
    <x v="1"/>
    <x v="0"/>
    <x v="29"/>
    <m/>
    <m/>
    <b v="1"/>
    <b v="1"/>
    <m/>
    <m/>
    <m/>
    <m/>
    <m/>
    <m/>
    <x v="1"/>
    <m/>
    <m/>
    <x v="0"/>
    <m/>
    <m/>
    <x v="2"/>
    <m/>
    <s v="uuid:c58994c5-d827-4b89-95c1-d250324225a1"/>
    <n v="73219930"/>
    <s v="c58994c5-d827-4b89-95c1-d250324225a1"/>
    <d v="2021-01-23T14:00:03"/>
    <n v="366"/>
    <m/>
    <n v="-1"/>
    <m/>
    <m/>
    <s v="202101191358"/>
    <n v="24227"/>
    <s v="nsenumerator"/>
    <n v="569832"/>
  </r>
  <r>
    <s v="2021-01-23T09:35:49.868+03:00"/>
    <s v="2021-01-23T15:57:59.426+03:00"/>
    <s v="0"/>
    <s v="فاتن الخليل"/>
    <s v="MRFS"/>
    <m/>
    <d v="2021-01-23T00:00:00"/>
    <x v="12"/>
    <x v="2"/>
    <x v="0"/>
    <n v="30"/>
    <x v="1"/>
    <x v="0"/>
    <x v="2"/>
    <x v="0"/>
    <x v="186"/>
    <x v="0"/>
    <x v="0"/>
    <x v="0"/>
    <n v="0"/>
    <n v="1"/>
    <n v="1"/>
    <s v="2"/>
    <n v="2"/>
    <s v="4"/>
    <n v="0"/>
    <n v="4"/>
    <n v="5"/>
    <n v="0"/>
    <n v="0"/>
    <n v="1"/>
    <x v="0"/>
    <x v="0"/>
    <n v="-600"/>
    <s v="سلة مساعدات انسانية والاب تعمل في الخياطة"/>
    <m/>
    <s v="Hospital Emergency services-ambulance Primary health care facility"/>
    <b v="1"/>
    <b v="1"/>
    <m/>
    <b v="1"/>
    <m/>
    <m/>
    <m/>
    <m/>
    <n v="60"/>
    <x v="0"/>
    <m/>
    <x v="0"/>
    <s v="عيادة طب اسنان"/>
    <s v="Inaccessible due to cost Inaccessible due to transport or other logistical reason"/>
    <m/>
    <m/>
    <m/>
    <b v="1"/>
    <m/>
    <b v="1"/>
    <m/>
    <m/>
    <m/>
    <m/>
    <m/>
    <x v="0"/>
    <x v="0"/>
    <s v="توعية عن فيروس كورونا واهمية الحجر والتباعد في حالة الاصابة"/>
    <x v="0"/>
    <m/>
    <x v="2"/>
    <x v="1"/>
    <m/>
    <x v="1"/>
    <x v="2"/>
    <m/>
    <m/>
    <m/>
    <m/>
    <m/>
    <m/>
    <m/>
    <m/>
    <m/>
    <m/>
    <m/>
    <s v="Drugs are mostly available"/>
    <m/>
    <m/>
    <m/>
    <m/>
    <m/>
    <m/>
    <b v="1"/>
    <m/>
    <x v="0"/>
    <m/>
    <m/>
    <m/>
    <m/>
    <m/>
    <m/>
    <m/>
    <m/>
    <m/>
    <s v="Hospital for normal delivery Hospital for surgery/ C-section At home with traditional midwife or non-professional"/>
    <m/>
    <m/>
    <b v="1"/>
    <m/>
    <m/>
    <b v="1"/>
    <b v="1"/>
    <m/>
    <m/>
    <m/>
    <s v="Sudden delivery"/>
    <x v="1"/>
    <m/>
    <m/>
    <m/>
    <m/>
    <m/>
    <m/>
    <m/>
    <m/>
    <m/>
    <m/>
    <m/>
    <x v="4"/>
    <x v="1"/>
    <x v="0"/>
    <m/>
    <s v="Cereals or tubers (maize, porridge, rice, pasta, bread, rice, bulger, frikeh, kaak, pasta, indomy (noodles), manakish, thick grain-based porridge, potatoes, etc) Oil/Fat (oils, fats, butter, ghee etc)"/>
    <b v="1"/>
    <m/>
    <m/>
    <m/>
    <m/>
    <m/>
    <m/>
    <m/>
    <m/>
    <b v="1"/>
    <m/>
    <x v="3"/>
    <x v="0"/>
    <s v="Legumes and nuts e.g. hommos, fouls, beans, chick peas, lentils Vegetables (including leafy vegetables) Milk and Milk Products (milk, yoghurt, cheese, etc)"/>
    <m/>
    <b v="1"/>
    <b v="1"/>
    <m/>
    <m/>
    <m/>
    <b v="1"/>
    <m/>
    <m/>
    <m/>
    <m/>
    <n v="3"/>
    <x v="2"/>
    <x v="0"/>
    <m/>
    <s v="High food prices/no money to buy Market is too far"/>
    <m/>
    <b v="1"/>
    <b v="1"/>
    <m/>
    <m/>
    <m/>
    <m/>
    <m/>
    <x v="0"/>
    <m/>
    <x v="0"/>
    <s v="High food prices/no money to buy Market is too far"/>
    <b v="1"/>
    <b v="1"/>
    <m/>
    <m/>
    <m/>
    <m/>
    <x v="4"/>
    <x v="0"/>
    <x v="1"/>
    <m/>
    <m/>
    <s v="1"/>
    <s v="1"/>
    <x v="0"/>
    <x v="3"/>
    <x v="4"/>
    <x v="3"/>
    <x v="0"/>
    <m/>
    <m/>
    <m/>
    <m/>
    <m/>
    <m/>
    <m/>
    <m/>
    <m/>
    <x v="4"/>
    <x v="0"/>
    <s v="Fear moodwings Econimic Changes in Appetite Problems sleeping"/>
    <b v="1"/>
    <m/>
    <m/>
    <b v="1"/>
    <b v="1"/>
    <m/>
    <m/>
    <b v="1"/>
    <m/>
    <b v="1"/>
    <m/>
    <m/>
    <m/>
    <m/>
    <m/>
    <m/>
    <m/>
    <m/>
    <s v="Adult Women Children"/>
    <b v="1"/>
    <m/>
    <b v="1"/>
    <m/>
    <s v="الفئة الاضعف بالمجتمع"/>
    <s v="Has professional consultation Prayer Withdrawal/Isolation"/>
    <m/>
    <m/>
    <m/>
    <b v="1"/>
    <b v="1"/>
    <m/>
    <m/>
    <m/>
    <b v="1"/>
    <m/>
    <m/>
    <s v="Stigma"/>
    <b v="1"/>
    <m/>
    <m/>
    <m/>
    <m/>
    <m/>
    <m/>
    <m/>
    <m/>
    <x v="1"/>
    <m/>
    <s v="Skills building services Educational services"/>
    <m/>
    <b v="1"/>
    <b v="1"/>
    <m/>
    <m/>
    <m/>
    <m/>
    <m/>
    <x v="0"/>
    <s v="Skills building services Extracurricular activities/women &amp; girls centers"/>
    <m/>
    <m/>
    <b v="1"/>
    <b v="1"/>
    <m/>
    <m/>
    <m/>
    <m/>
    <s v="due to cultural factors / Father or husband does not allow them"/>
    <x v="2"/>
    <s v="الخوف من الخطف وقلة الامان وبعد المسافة وقلة المواصلات"/>
    <s v="Kidnapping School dropout Child labour Begging Early marriage Physical abuse Neglect"/>
    <b v="1"/>
    <m/>
    <m/>
    <b v="1"/>
    <b v="1"/>
    <b v="1"/>
    <b v="1"/>
    <b v="1"/>
    <b v="1"/>
    <m/>
    <m/>
    <m/>
    <m/>
    <m/>
    <m/>
    <m/>
    <m/>
    <m/>
    <s v="عمل الطفل في تجميع الاشياء البلاستيكية وجمعها"/>
    <s v="Siblings Relatives Community/social workers Women and Child support centers"/>
    <m/>
    <b v="1"/>
    <m/>
    <m/>
    <m/>
    <b v="1"/>
    <m/>
    <b v="1"/>
    <m/>
    <b v="1"/>
    <m/>
    <m/>
    <m/>
    <m/>
    <s v="Quraan Sport activity Hand crafts Painting / re-creational activity Awareness / educational activities / psychosocial support"/>
    <b v="1"/>
    <b v="1"/>
    <b v="1"/>
    <b v="1"/>
    <b v="1"/>
    <m/>
    <m/>
    <m/>
    <m/>
    <s v="Children separated from their parents Children who have been associated with fighting forces Child-headed households"/>
    <b v="1"/>
    <m/>
    <m/>
    <b v="1"/>
    <b v="1"/>
    <m/>
    <m/>
    <x v="2"/>
    <x v="3"/>
    <x v="19"/>
    <b v="1"/>
    <m/>
    <b v="1"/>
    <m/>
    <m/>
    <m/>
    <m/>
    <m/>
    <m/>
    <m/>
    <x v="1"/>
    <m/>
    <m/>
    <x v="0"/>
    <m/>
    <m/>
    <x v="2"/>
    <m/>
    <s v="uuid:746e5f57-edde-4d13-ad90-43a51321c7ff"/>
    <n v="73219931"/>
    <s v="746e5f57-edde-4d13-ad90-43a51321c7ff"/>
    <d v="2021-01-23T14:00:04"/>
    <n v="367"/>
    <m/>
    <n v="-1"/>
    <m/>
    <m/>
    <s v="202101191358"/>
    <n v="22930"/>
    <s v="nsenumerator"/>
    <n v="569832"/>
  </r>
  <r>
    <s v="2021-01-23T10:16:53.017+03:00"/>
    <s v="2021-01-23T15:58:40.105+03:00"/>
    <s v="0"/>
    <s v="فاتن الخليل"/>
    <s v="MRFS"/>
    <m/>
    <d v="2021-01-23T00:00:00"/>
    <x v="12"/>
    <x v="2"/>
    <x v="0"/>
    <n v="20"/>
    <x v="1"/>
    <x v="1"/>
    <x v="0"/>
    <x v="0"/>
    <x v="187"/>
    <x v="0"/>
    <x v="1"/>
    <x v="0"/>
    <n v="0"/>
    <n v="2"/>
    <n v="1"/>
    <s v="3"/>
    <n v="0"/>
    <s v="3"/>
    <n v="0"/>
    <n v="3"/>
    <n v="7"/>
    <n v="2"/>
    <n v="1"/>
    <n v="1"/>
    <x v="8"/>
    <x v="3"/>
    <n v="-1000"/>
    <s v="سلة مساعدات اغاثية والاب يعمل في محل حلويات كعامل"/>
    <m/>
    <s v="Hospital Primary health care facility Emergency services-ambulance"/>
    <b v="1"/>
    <b v="1"/>
    <m/>
    <b v="1"/>
    <m/>
    <m/>
    <m/>
    <m/>
    <n v="25"/>
    <x v="0"/>
    <m/>
    <x v="0"/>
    <s v="المسن بحاجة الي ادوية خاصة لانه يعاني من احتشاء دماغ"/>
    <s v="Some types of medicines are not available in the market Inaccessible due to cost"/>
    <b v="1"/>
    <m/>
    <m/>
    <b v="1"/>
    <m/>
    <m/>
    <m/>
    <m/>
    <m/>
    <m/>
    <m/>
    <x v="0"/>
    <x v="0"/>
    <s v="توعية عن فيروس كورونا والحفاظ على التباعد وأهمية الحجر الصحي في حال الاصابة مع أخذ تدابير الوقاية"/>
    <x v="0"/>
    <m/>
    <x v="2"/>
    <x v="1"/>
    <m/>
    <x v="1"/>
    <x v="2"/>
    <m/>
    <m/>
    <m/>
    <m/>
    <m/>
    <m/>
    <m/>
    <m/>
    <m/>
    <m/>
    <m/>
    <s v="Other"/>
    <m/>
    <m/>
    <m/>
    <m/>
    <b v="1"/>
    <m/>
    <m/>
    <s v="ادوية لمرض احتشاء الدماغ وقصر الاوتار وتليف اسفل الدماغ"/>
    <x v="0"/>
    <m/>
    <m/>
    <m/>
    <m/>
    <m/>
    <m/>
    <m/>
    <m/>
    <m/>
    <s v="Hospital for surgery/ C-section Hospital for normal delivery"/>
    <m/>
    <m/>
    <m/>
    <m/>
    <m/>
    <b v="1"/>
    <b v="1"/>
    <m/>
    <m/>
    <m/>
    <m/>
    <x v="1"/>
    <m/>
    <m/>
    <m/>
    <m/>
    <m/>
    <m/>
    <m/>
    <m/>
    <m/>
    <m/>
    <m/>
    <x v="4"/>
    <x v="1"/>
    <x v="0"/>
    <m/>
    <s v="Legumes and nuts e.g. hommos, fouls, beans, chick peas, lentils Milk and Milk Products (milk, yoghurt, cheese, etc) Oil/Fat (oils, fats, butter, ghee etc)"/>
    <m/>
    <b v="1"/>
    <m/>
    <m/>
    <m/>
    <m/>
    <b v="1"/>
    <m/>
    <m/>
    <b v="1"/>
    <m/>
    <x v="4"/>
    <x v="0"/>
    <s v="Legumes and nuts e.g. hommos, fouls, beans, chick peas, lentils Milk and Milk Products (milk, yoghurt, cheese, etc)"/>
    <m/>
    <b v="1"/>
    <m/>
    <m/>
    <m/>
    <m/>
    <b v="1"/>
    <m/>
    <m/>
    <m/>
    <m/>
    <n v="2"/>
    <x v="2"/>
    <x v="2"/>
    <s v="To avoid illness"/>
    <s v="High food prices/no money to buy Child will not eat certain foods"/>
    <m/>
    <b v="1"/>
    <m/>
    <m/>
    <m/>
    <b v="1"/>
    <m/>
    <m/>
    <x v="0"/>
    <m/>
    <x v="0"/>
    <s v="High food prices/no money to buy"/>
    <b v="1"/>
    <m/>
    <m/>
    <m/>
    <m/>
    <m/>
    <x v="0"/>
    <x v="2"/>
    <x v="1"/>
    <m/>
    <m/>
    <s v="2"/>
    <s v="1"/>
    <x v="2"/>
    <x v="1"/>
    <x v="1"/>
    <x v="3"/>
    <x v="2"/>
    <s v="Financial issues Transportation issues"/>
    <m/>
    <b v="1"/>
    <b v="1"/>
    <m/>
    <m/>
    <m/>
    <m/>
    <m/>
    <x v="3"/>
    <x v="0"/>
    <s v="Anger Sadness Econimic Changes in Appetite Inability to carry out work or daily tasks"/>
    <m/>
    <b v="1"/>
    <b v="1"/>
    <m/>
    <b v="1"/>
    <m/>
    <m/>
    <b v="1"/>
    <m/>
    <m/>
    <m/>
    <b v="1"/>
    <m/>
    <m/>
    <m/>
    <m/>
    <m/>
    <m/>
    <s v="Adult Women Elderly"/>
    <b v="1"/>
    <m/>
    <m/>
    <b v="1"/>
    <s v="لانن الفئة الاضعف بالمجتمع.. لا يوجد معيل لكبار السن"/>
    <s v="Prayer Withdrawal/Isolation Has professional consultation"/>
    <m/>
    <m/>
    <m/>
    <b v="1"/>
    <b v="1"/>
    <m/>
    <m/>
    <m/>
    <b v="1"/>
    <m/>
    <m/>
    <s v="Stigma"/>
    <b v="1"/>
    <m/>
    <m/>
    <m/>
    <m/>
    <m/>
    <m/>
    <m/>
    <m/>
    <x v="1"/>
    <m/>
    <s v="Educational services Skills building services Extracurricular activities/women &amp; girls centers"/>
    <m/>
    <b v="1"/>
    <b v="1"/>
    <b v="1"/>
    <m/>
    <m/>
    <m/>
    <m/>
    <x v="4"/>
    <s v="All services are accessible"/>
    <m/>
    <m/>
    <m/>
    <m/>
    <m/>
    <b v="1"/>
    <m/>
    <m/>
    <m/>
    <x v="2"/>
    <s v="عدم توفر الامان"/>
    <s v="Desire to join armed groups Early marriage Physical abuse Being orphaned or losing care Physical or psychological disabilities due to the war Psychological stress"/>
    <m/>
    <m/>
    <b v="1"/>
    <m/>
    <m/>
    <m/>
    <b v="1"/>
    <b v="1"/>
    <m/>
    <m/>
    <b v="1"/>
    <m/>
    <b v="1"/>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b v="1"/>
    <b v="1"/>
    <m/>
    <m/>
    <m/>
    <m/>
    <m/>
    <x v="1"/>
    <x v="0"/>
    <x v="20"/>
    <m/>
    <m/>
    <b v="1"/>
    <m/>
    <m/>
    <m/>
    <b v="1"/>
    <m/>
    <m/>
    <s v="سوء الوضع الخدمي من طرقات ومرافق عامة"/>
    <x v="1"/>
    <m/>
    <m/>
    <x v="0"/>
    <m/>
    <m/>
    <x v="2"/>
    <m/>
    <s v="uuid:4ec0bc96-0693-41df-a0b3-35afe24712ea"/>
    <n v="73219932"/>
    <s v="4ec0bc96-0693-41df-a0b3-35afe24712ea"/>
    <d v="2021-01-23T14:00:05"/>
    <n v="368"/>
    <m/>
    <n v="-1"/>
    <m/>
    <m/>
    <s v="202101191358"/>
    <n v="20507"/>
    <s v="nsenumerator"/>
    <n v="569832"/>
  </r>
  <r>
    <s v="2021-01-23T11:00:18.334+03:00"/>
    <s v="2021-01-23T15:59:21.291+03:00"/>
    <s v="0"/>
    <s v="فاتن الخليل"/>
    <s v="MRFS"/>
    <m/>
    <d v="2021-01-23T00:00:00"/>
    <x v="12"/>
    <x v="2"/>
    <x v="0"/>
    <n v="40"/>
    <x v="0"/>
    <x v="0"/>
    <x v="0"/>
    <x v="0"/>
    <x v="188"/>
    <x v="0"/>
    <x v="0"/>
    <x v="0"/>
    <n v="1"/>
    <n v="1"/>
    <n v="0"/>
    <s v="1"/>
    <n v="1"/>
    <s v="3"/>
    <n v="1"/>
    <n v="4"/>
    <n v="6"/>
    <n v="0"/>
    <n v="1"/>
    <n v="1"/>
    <x v="21"/>
    <x v="3"/>
    <n v="-700"/>
    <s v="سلة مساعدات انسانية والاب يعمل اعمال حرة"/>
    <m/>
    <s v="Hospital Primary health care facility Emergency services-ambulance"/>
    <b v="1"/>
    <b v="1"/>
    <m/>
    <b v="1"/>
    <m/>
    <m/>
    <m/>
    <m/>
    <n v="60"/>
    <x v="0"/>
    <m/>
    <x v="0"/>
    <s v="Do not know"/>
    <s v="Some types of medicines are not available in the market Inaccessible due to cost Inaccessible due to transport or other logistical reason"/>
    <b v="1"/>
    <m/>
    <m/>
    <b v="1"/>
    <m/>
    <b v="1"/>
    <m/>
    <m/>
    <m/>
    <m/>
    <m/>
    <x v="0"/>
    <x v="0"/>
    <s v="فيروس كورونا وكيفية الوقاية منه واخد تدابير الوقاية والحفاظ على التباعد الاجتماعي"/>
    <x v="0"/>
    <m/>
    <x v="2"/>
    <x v="1"/>
    <m/>
    <x v="1"/>
    <x v="2"/>
    <m/>
    <m/>
    <m/>
    <m/>
    <m/>
    <m/>
    <m/>
    <m/>
    <m/>
    <m/>
    <m/>
    <s v="Drugs are mostly available"/>
    <m/>
    <m/>
    <m/>
    <m/>
    <m/>
    <m/>
    <b v="1"/>
    <m/>
    <x v="0"/>
    <m/>
    <m/>
    <m/>
    <m/>
    <m/>
    <m/>
    <m/>
    <m/>
    <m/>
    <s v="Hospital for normal delivery Hospital for surgery/ C-section"/>
    <m/>
    <m/>
    <m/>
    <m/>
    <m/>
    <b v="1"/>
    <b v="1"/>
    <m/>
    <m/>
    <m/>
    <m/>
    <x v="0"/>
    <m/>
    <m/>
    <m/>
    <m/>
    <m/>
    <m/>
    <m/>
    <m/>
    <m/>
    <m/>
    <m/>
    <x v="4"/>
    <x v="2"/>
    <x v="1"/>
    <m/>
    <s v="Cereals or tubers (maize, porridge, rice, pasta, bread, rice, bulger, frikeh, kaak, pasta, indomy (noodles), manakish, thick grain-based porridge, potatoes, etc) Vegetables (including leafy vegetables) Oil/Fat (oils, fats, butter, ghee etc)"/>
    <b v="1"/>
    <m/>
    <b v="1"/>
    <m/>
    <m/>
    <m/>
    <m/>
    <m/>
    <m/>
    <b v="1"/>
    <m/>
    <x v="4"/>
    <x v="0"/>
    <s v="Oil/Fat (oils, fats, butter, ghee etc)"/>
    <m/>
    <m/>
    <m/>
    <m/>
    <m/>
    <m/>
    <m/>
    <m/>
    <m/>
    <b v="1"/>
    <m/>
    <n v="1"/>
    <x v="2"/>
    <x v="2"/>
    <s v="Should be gradual"/>
    <s v="High food prices/no money to buy Market is too far"/>
    <m/>
    <b v="1"/>
    <b v="1"/>
    <m/>
    <m/>
    <m/>
    <m/>
    <m/>
    <x v="0"/>
    <m/>
    <x v="0"/>
    <s v="High food prices/no money to buy Market is too far"/>
    <b v="1"/>
    <b v="1"/>
    <m/>
    <m/>
    <m/>
    <m/>
    <x v="4"/>
    <x v="0"/>
    <x v="0"/>
    <m/>
    <m/>
    <s v="1"/>
    <s v="1"/>
    <x v="0"/>
    <x v="2"/>
    <x v="0"/>
    <x v="1"/>
    <x v="1"/>
    <m/>
    <m/>
    <m/>
    <m/>
    <m/>
    <m/>
    <m/>
    <m/>
    <m/>
    <x v="1"/>
    <x v="0"/>
    <s v="Anger moodwings Family conflict Problems Concentrating"/>
    <m/>
    <b v="1"/>
    <m/>
    <b v="1"/>
    <m/>
    <m/>
    <b v="1"/>
    <m/>
    <m/>
    <m/>
    <m/>
    <m/>
    <b v="1"/>
    <m/>
    <m/>
    <m/>
    <m/>
    <m/>
    <s v="Adult Women Adult Men Children"/>
    <b v="1"/>
    <b v="1"/>
    <b v="1"/>
    <m/>
    <s v="الفئة الاضعف في المجتمع وتقع على عاتقهم مسؤولية كبيرة من ناحية تآمين دخل للاسرة"/>
    <s v="Speaking to a friend Prayer Has professional consultation"/>
    <m/>
    <b v="1"/>
    <m/>
    <b v="1"/>
    <b v="1"/>
    <m/>
    <m/>
    <m/>
    <m/>
    <m/>
    <m/>
    <s v="Stigma"/>
    <b v="1"/>
    <m/>
    <m/>
    <m/>
    <m/>
    <m/>
    <m/>
    <m/>
    <m/>
    <x v="1"/>
    <m/>
    <s v="Educational services Extracurricular activities/women &amp; girls centers"/>
    <m/>
    <b v="1"/>
    <m/>
    <b v="1"/>
    <m/>
    <m/>
    <m/>
    <m/>
    <x v="5"/>
    <s v="Educational services Skills building services Health services"/>
    <b v="1"/>
    <b v="1"/>
    <b v="1"/>
    <m/>
    <m/>
    <m/>
    <m/>
    <m/>
    <s v="due to cultural factors / Father or husband does not allow them"/>
    <x v="2"/>
    <s v="مافي آمان وخوف من الخطف"/>
    <s v="Kidnapping Desire to join armed groups School dropout Early marriage Physical abuse Psychological stress"/>
    <b v="1"/>
    <m/>
    <b v="1"/>
    <b v="1"/>
    <m/>
    <m/>
    <b v="1"/>
    <b v="1"/>
    <m/>
    <m/>
    <m/>
    <m/>
    <m/>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b v="1"/>
    <b v="1"/>
    <b v="1"/>
    <m/>
    <m/>
    <m/>
    <m/>
    <x v="1"/>
    <x v="0"/>
    <x v="29"/>
    <m/>
    <m/>
    <b v="1"/>
    <b v="1"/>
    <m/>
    <m/>
    <m/>
    <m/>
    <m/>
    <m/>
    <x v="1"/>
    <m/>
    <m/>
    <x v="2"/>
    <m/>
    <m/>
    <x v="2"/>
    <m/>
    <s v="uuid:b24221c4-6cec-4015-95c6-b799831fe773"/>
    <n v="73219934"/>
    <s v="b24221c4-6cec-4015-95c6-b799831fe773"/>
    <d v="2021-01-23T14:00:05"/>
    <n v="369"/>
    <m/>
    <n v="-1"/>
    <m/>
    <m/>
    <s v="202101191358"/>
    <n v="17943"/>
    <s v="nsenumerator"/>
    <n v="569832"/>
  </r>
  <r>
    <s v="2021-01-23T11:49:38.213+03:00"/>
    <s v="2021-01-23T15:59:52.628+03:00"/>
    <s v="0"/>
    <s v="فاتن الخليل"/>
    <s v="MRFS"/>
    <m/>
    <d v="2021-01-23T00:00:00"/>
    <x v="12"/>
    <x v="2"/>
    <x v="0"/>
    <n v="35"/>
    <x v="0"/>
    <x v="1"/>
    <x v="0"/>
    <x v="0"/>
    <x v="189"/>
    <x v="0"/>
    <x v="2"/>
    <x v="0"/>
    <n v="0"/>
    <n v="1"/>
    <n v="1"/>
    <s v="2"/>
    <n v="1"/>
    <s v="3"/>
    <n v="0"/>
    <n v="3"/>
    <n v="6"/>
    <n v="1"/>
    <n v="0"/>
    <n v="1"/>
    <x v="8"/>
    <x v="3"/>
    <n v="-1000"/>
    <s v="الاب عامل وسلة مساعدات انسانية"/>
    <m/>
    <s v="Hospital Primary health care facility Emergency services-ambulance"/>
    <b v="1"/>
    <b v="1"/>
    <m/>
    <b v="1"/>
    <m/>
    <m/>
    <m/>
    <m/>
    <n v="50"/>
    <x v="0"/>
    <m/>
    <x v="0"/>
    <s v="Do not know"/>
    <s v="Inaccessible due to transport or other logistical reason Other, specify"/>
    <m/>
    <m/>
    <m/>
    <m/>
    <m/>
    <b v="1"/>
    <m/>
    <b v="1"/>
    <m/>
    <m/>
    <s v="سوء الوضع الخدمي من تعبيد للطرقات"/>
    <x v="0"/>
    <x v="0"/>
    <s v="الحفاظ على  التباعد في ظل انتشار فيروس كورونا واهمية التزام الحجر الصحي في حالة الاصابة"/>
    <x v="0"/>
    <m/>
    <x v="2"/>
    <x v="1"/>
    <m/>
    <x v="1"/>
    <x v="2"/>
    <m/>
    <m/>
    <m/>
    <m/>
    <m/>
    <m/>
    <m/>
    <m/>
    <m/>
    <m/>
    <m/>
    <s v="Other"/>
    <m/>
    <m/>
    <m/>
    <m/>
    <b v="1"/>
    <m/>
    <m/>
    <s v="ادوية النمو وتحاليل الغدد النخامية والدرقية"/>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Milk and Milk Products (milk, yoghurt, cheese, etc) Oil/Fat (oils, fats, butter, ghee etc)"/>
    <b v="1"/>
    <m/>
    <m/>
    <m/>
    <m/>
    <m/>
    <b v="1"/>
    <m/>
    <m/>
    <b v="1"/>
    <m/>
    <x v="4"/>
    <x v="0"/>
    <s v="Oil/Fat (oils, fats, butter, ghee etc) Vegetables (including leafy vegetables) Cereals or tubers (maize, porridge, rice, pasta, bread, rice, bulger, frikeh, kaak, pasta, indomy (noodles), manakish, thick grain-based porridge, potatoes, etc)"/>
    <b v="1"/>
    <m/>
    <b v="1"/>
    <m/>
    <m/>
    <m/>
    <m/>
    <m/>
    <m/>
    <b v="1"/>
    <m/>
    <n v="3"/>
    <x v="2"/>
    <x v="0"/>
    <m/>
    <s v="High food prices/no money to buy Market is too far"/>
    <m/>
    <b v="1"/>
    <b v="1"/>
    <m/>
    <m/>
    <m/>
    <m/>
    <m/>
    <x v="0"/>
    <m/>
    <x v="0"/>
    <s v="High food prices/no money to buy Market is too far"/>
    <b v="1"/>
    <b v="1"/>
    <m/>
    <m/>
    <m/>
    <m/>
    <x v="4"/>
    <x v="0"/>
    <x v="1"/>
    <m/>
    <m/>
    <s v="1"/>
    <s v="1"/>
    <x v="0"/>
    <x v="2"/>
    <x v="0"/>
    <x v="1"/>
    <x v="1"/>
    <m/>
    <m/>
    <m/>
    <m/>
    <m/>
    <m/>
    <m/>
    <m/>
    <m/>
    <x v="1"/>
    <x v="0"/>
    <s v="Fear Family conflict Changes in Appetite Problems sleeping Conflict within community Problems Concentrating"/>
    <b v="1"/>
    <m/>
    <m/>
    <m/>
    <m/>
    <m/>
    <b v="1"/>
    <b v="1"/>
    <m/>
    <b v="1"/>
    <b v="1"/>
    <m/>
    <b v="1"/>
    <m/>
    <m/>
    <m/>
    <m/>
    <m/>
    <s v="Adult Women Children"/>
    <b v="1"/>
    <m/>
    <b v="1"/>
    <m/>
    <s v="الفئة الاضعف في المجتمع تقع على عاتق المرأة تحمل مسؤولية كبيرة من تربية والتعليم الاطفال في ظروف معيشية سيئة"/>
    <s v="Speaking to a friend Prayer Withdrawal/Isolation"/>
    <m/>
    <b v="1"/>
    <m/>
    <b v="1"/>
    <m/>
    <m/>
    <m/>
    <m/>
    <b v="1"/>
    <m/>
    <m/>
    <s v="Stigma"/>
    <b v="1"/>
    <m/>
    <m/>
    <m/>
    <m/>
    <m/>
    <m/>
    <m/>
    <m/>
    <x v="1"/>
    <m/>
    <s v="Educational services Skills building services Extracurricular activities/women &amp; girls centers"/>
    <m/>
    <b v="1"/>
    <b v="1"/>
    <b v="1"/>
    <m/>
    <m/>
    <m/>
    <m/>
    <x v="7"/>
    <s v="Educational services Skills building services Extracurricular activities/women &amp; girls centers"/>
    <m/>
    <b v="1"/>
    <b v="1"/>
    <b v="1"/>
    <m/>
    <m/>
    <m/>
    <m/>
    <s v="due to cultural factors / Father or husband does not allow them"/>
    <x v="2"/>
    <s v="الخوف من الخطف وقلة الآمان"/>
    <s v="Kidnapping Hired by armed groups Desire to join armed groups School dropout Child labour Early marriage Begging Physical abuse Neglect Sexual abuse Being orphaned or losing care Physical or psychological disabilities due to the war Psychological stress"/>
    <b v="1"/>
    <b v="1"/>
    <b v="1"/>
    <b v="1"/>
    <b v="1"/>
    <b v="1"/>
    <b v="1"/>
    <b v="1"/>
    <b v="1"/>
    <b v="1"/>
    <b v="1"/>
    <m/>
    <b v="1"/>
    <b v="1"/>
    <m/>
    <m/>
    <m/>
    <m/>
    <s v="العمل الشاق وحمل  الاوزان الثقيلة تضر بصحة الطفل"/>
    <s v="Relatives Community/social workers School teachers Women and Child support centers"/>
    <m/>
    <m/>
    <m/>
    <b v="1"/>
    <m/>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x v="2"/>
    <x v="3"/>
    <x v="21"/>
    <b v="1"/>
    <m/>
    <b v="1"/>
    <b v="1"/>
    <m/>
    <m/>
    <m/>
    <m/>
    <m/>
    <m/>
    <x v="1"/>
    <m/>
    <m/>
    <x v="0"/>
    <m/>
    <m/>
    <x v="1"/>
    <s v="عمل الطفل في الحدادة لمساعدة الاسرة"/>
    <s v="uuid:d56d9994-d5f3-4817-9861-eccc4f2db881"/>
    <n v="73219935"/>
    <s v="d56d9994-d5f3-4817-9861-eccc4f2db881"/>
    <d v="2021-01-23T14:00:06"/>
    <n v="370"/>
    <m/>
    <n v="-1"/>
    <m/>
    <m/>
    <s v="202101191358"/>
    <n v="15014"/>
    <s v="nsenumerator"/>
    <n v="569832"/>
  </r>
  <r>
    <s v="2021-01-23T13:11:03.296+03:00"/>
    <s v="2021-01-23T16:00:23.189+03:00"/>
    <s v="0"/>
    <s v="فاتن الخليل"/>
    <s v="MRFS"/>
    <m/>
    <d v="2021-01-23T00:00:00"/>
    <x v="12"/>
    <x v="2"/>
    <x v="0"/>
    <n v="32"/>
    <x v="0"/>
    <x v="0"/>
    <x v="0"/>
    <x v="1"/>
    <x v="1"/>
    <x v="0"/>
    <x v="2"/>
    <x v="0"/>
    <n v="1"/>
    <n v="0"/>
    <n v="2"/>
    <s v="2"/>
    <n v="0"/>
    <s v="3"/>
    <n v="1"/>
    <n v="4"/>
    <n v="7"/>
    <n v="1"/>
    <n v="0"/>
    <n v="1"/>
    <x v="16"/>
    <x v="3"/>
    <n v="-1200"/>
    <s v="رب الاسرة يعمل في محل تجاري لبيع المنظفات"/>
    <m/>
    <s v="Hospital Emergency services-ambulance Primary health care facility"/>
    <b v="1"/>
    <b v="1"/>
    <m/>
    <b v="1"/>
    <m/>
    <m/>
    <m/>
    <m/>
    <n v="20"/>
    <x v="5"/>
    <m/>
    <x v="0"/>
    <s v="Do not know"/>
    <s v="There are no significant difficulties"/>
    <m/>
    <m/>
    <m/>
    <m/>
    <m/>
    <m/>
    <m/>
    <m/>
    <m/>
    <b v="1"/>
    <m/>
    <x v="2"/>
    <x v="1"/>
    <m/>
    <x v="1"/>
    <m/>
    <x v="2"/>
    <x v="1"/>
    <m/>
    <x v="1"/>
    <x v="2"/>
    <m/>
    <m/>
    <m/>
    <m/>
    <m/>
    <m/>
    <m/>
    <m/>
    <m/>
    <m/>
    <m/>
    <s v="Drugs are mostly available"/>
    <m/>
    <m/>
    <m/>
    <m/>
    <m/>
    <m/>
    <b v="1"/>
    <m/>
    <x v="0"/>
    <m/>
    <m/>
    <m/>
    <m/>
    <m/>
    <m/>
    <m/>
    <m/>
    <m/>
    <s v="At private primary health care centre/hospital Hospital for normal delivery Hospital for surgery/ C-section"/>
    <m/>
    <m/>
    <m/>
    <m/>
    <b v="1"/>
    <b v="1"/>
    <b v="1"/>
    <m/>
    <m/>
    <m/>
    <m/>
    <x v="2"/>
    <s v="Not enough milk Child refused breast Breast problems"/>
    <m/>
    <m/>
    <b v="1"/>
    <b v="1"/>
    <b v="1"/>
    <m/>
    <m/>
    <m/>
    <m/>
    <m/>
    <x v="5"/>
    <x v="0"/>
    <x v="0"/>
    <m/>
    <s v="Cereals or tubers (maize, porridge, rice, pasta, bread, rice, bulger, frikeh, kaak, pasta, indomy (noodles), manakish, thick grain-based porridge, potatoes, etc) Vegetables (including leafy vegetables) Oil/Fat (oils, fats, butter, ghee etc)"/>
    <b v="1"/>
    <m/>
    <b v="1"/>
    <m/>
    <m/>
    <m/>
    <m/>
    <m/>
    <m/>
    <b v="1"/>
    <m/>
    <x v="4"/>
    <x v="0"/>
    <s v="Legumes and nuts e.g. hommos, fouls, beans, chick peas, lentils Fruit (all types) Oil/Fat (oils, fats, butter, ghee etc) Milk and Milk Products (milk, yoghurt, cheese, etc)"/>
    <m/>
    <b v="1"/>
    <m/>
    <b v="1"/>
    <m/>
    <m/>
    <b v="1"/>
    <m/>
    <m/>
    <b v="1"/>
    <m/>
    <n v="4"/>
    <x v="0"/>
    <x v="0"/>
    <m/>
    <s v="High food prices/no money to buy"/>
    <m/>
    <b v="1"/>
    <m/>
    <m/>
    <m/>
    <m/>
    <m/>
    <m/>
    <x v="0"/>
    <m/>
    <x v="0"/>
    <s v="High food prices/no money to buy"/>
    <b v="1"/>
    <m/>
    <m/>
    <m/>
    <m/>
    <m/>
    <x v="2"/>
    <x v="2"/>
    <x v="0"/>
    <m/>
    <m/>
    <s v="0"/>
    <s v="1"/>
    <x v="0"/>
    <x v="2"/>
    <x v="0"/>
    <x v="1"/>
    <x v="1"/>
    <m/>
    <m/>
    <m/>
    <m/>
    <m/>
    <m/>
    <m/>
    <m/>
    <m/>
    <x v="1"/>
    <x v="0"/>
    <s v="Fear Sadness Changes in Appetite Problems sleeping Problems Concentrating"/>
    <b v="1"/>
    <m/>
    <b v="1"/>
    <m/>
    <m/>
    <m/>
    <m/>
    <b v="1"/>
    <m/>
    <b v="1"/>
    <m/>
    <m/>
    <b v="1"/>
    <m/>
    <m/>
    <m/>
    <m/>
    <m/>
    <s v="Adult Men Children"/>
    <m/>
    <b v="1"/>
    <b v="1"/>
    <m/>
    <s v="تحمل مسؤولية كبيرة في تآمين دخل للاسرة في ضل ارتفاع الاسعار والغلاء"/>
    <s v="Exercise Prayer Speaking to a friend"/>
    <m/>
    <b v="1"/>
    <b v="1"/>
    <b v="1"/>
    <m/>
    <m/>
    <m/>
    <m/>
    <m/>
    <m/>
    <m/>
    <s v="Stigma"/>
    <b v="1"/>
    <m/>
    <m/>
    <m/>
    <m/>
    <m/>
    <m/>
    <m/>
    <m/>
    <x v="1"/>
    <m/>
    <s v="All services are accessible"/>
    <m/>
    <m/>
    <m/>
    <m/>
    <m/>
    <b v="1"/>
    <m/>
    <m/>
    <x v="0"/>
    <s v="All services are accessible"/>
    <m/>
    <m/>
    <m/>
    <m/>
    <m/>
    <b v="1"/>
    <m/>
    <m/>
    <m/>
    <x v="2"/>
    <s v="مافي آمان الخوف من الخطف"/>
    <s v="Kidnapping School dropout Early marriage Physical abuse Neglect Sexual abuse Being orphaned or losing care Physical or psychological disabilities due to the war Psychological stress Begging"/>
    <b v="1"/>
    <m/>
    <m/>
    <b v="1"/>
    <m/>
    <b v="1"/>
    <b v="1"/>
    <b v="1"/>
    <b v="1"/>
    <b v="1"/>
    <b v="1"/>
    <m/>
    <b v="1"/>
    <b v="1"/>
    <m/>
    <m/>
    <m/>
    <m/>
    <m/>
    <s v="Siblings School teachers Parents Relatives"/>
    <m/>
    <b v="1"/>
    <m/>
    <b v="1"/>
    <b v="1"/>
    <b v="1"/>
    <m/>
    <m/>
    <m/>
    <m/>
    <m/>
    <m/>
    <m/>
    <m/>
    <s v="Sport activity Quraan Hand crafts Painting / re-creational activity Awareness / educational activities / psychosocial support Entertainement activities"/>
    <b v="1"/>
    <b v="1"/>
    <b v="1"/>
    <b v="1"/>
    <b v="1"/>
    <b v="1"/>
    <m/>
    <m/>
    <m/>
    <s v="Children separated from their parents Orphans living in the community"/>
    <b v="1"/>
    <m/>
    <b v="1"/>
    <m/>
    <m/>
    <m/>
    <m/>
    <x v="1"/>
    <x v="0"/>
    <x v="11"/>
    <m/>
    <m/>
    <m/>
    <m/>
    <m/>
    <m/>
    <m/>
    <m/>
    <b v="1"/>
    <m/>
    <x v="1"/>
    <m/>
    <m/>
    <x v="2"/>
    <m/>
    <m/>
    <x v="2"/>
    <m/>
    <s v="uuid:254513a6-a6e3-47bc-a010-755d5fe479a2"/>
    <n v="73219936"/>
    <s v="254513a6-a6e3-47bc-a010-755d5fe479a2"/>
    <d v="2021-01-23T14:00:07"/>
    <n v="371"/>
    <m/>
    <n v="-1"/>
    <m/>
    <m/>
    <s v="202101191358"/>
    <n v="10160"/>
    <s v="nsenumerator"/>
    <n v="569832"/>
  </r>
  <r>
    <s v="2021-01-23T09:28:50.480+03:00"/>
    <s v="2021-01-23T10:11:11.653+03:00"/>
    <m/>
    <s v="Hanan Alkhder "/>
    <s v="MRFS"/>
    <m/>
    <d v="2021-01-23T00:00:00"/>
    <x v="12"/>
    <x v="2"/>
    <x v="0"/>
    <n v="33"/>
    <x v="0"/>
    <x v="1"/>
    <x v="0"/>
    <x v="0"/>
    <x v="190"/>
    <x v="2"/>
    <x v="0"/>
    <x v="0"/>
    <n v="0"/>
    <n v="0"/>
    <n v="3"/>
    <s v="3"/>
    <n v="1"/>
    <s v="4"/>
    <n v="1"/>
    <n v="5"/>
    <n v="7"/>
    <n v="0"/>
    <n v="0"/>
    <n v="1"/>
    <x v="13"/>
    <x v="18"/>
    <n v="-1100"/>
    <s v="عامل صحية "/>
    <m/>
    <s v="Hospital Primary health care facility Specialist services Emergency services-ambulance"/>
    <b v="1"/>
    <b v="1"/>
    <b v="1"/>
    <b v="1"/>
    <m/>
    <m/>
    <m/>
    <m/>
    <n v="25"/>
    <x v="0"/>
    <m/>
    <x v="0"/>
    <s v="Do not know"/>
    <s v="Inaccessible due to cost"/>
    <m/>
    <m/>
    <m/>
    <b v="1"/>
    <m/>
    <m/>
    <m/>
    <m/>
    <m/>
    <m/>
    <m/>
    <x v="0"/>
    <x v="0"/>
    <s v="جلسات توعية بخصوص التغذية والصحة - جلسات توعية بخصوص كورونا "/>
    <x v="0"/>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Eggs"/>
    <b v="1"/>
    <m/>
    <b v="1"/>
    <m/>
    <m/>
    <m/>
    <m/>
    <b v="1"/>
    <m/>
    <m/>
    <m/>
    <n v="3"/>
    <x v="2"/>
    <x v="0"/>
    <m/>
    <s v="High food prices/no money to buy"/>
    <m/>
    <b v="1"/>
    <m/>
    <m/>
    <m/>
    <m/>
    <m/>
    <m/>
    <x v="0"/>
    <m/>
    <x v="3"/>
    <m/>
    <m/>
    <m/>
    <m/>
    <m/>
    <m/>
    <m/>
    <x v="0"/>
    <x v="0"/>
    <x v="1"/>
    <m/>
    <m/>
    <s v="0"/>
    <s v="0"/>
    <x v="0"/>
    <x v="2"/>
    <x v="0"/>
    <x v="1"/>
    <x v="1"/>
    <m/>
    <m/>
    <m/>
    <m/>
    <m/>
    <m/>
    <m/>
    <m/>
    <m/>
    <x v="1"/>
    <x v="0"/>
    <s v="Fear Sadness Econimic Hopelessness Problems Concentrating"/>
    <b v="1"/>
    <m/>
    <b v="1"/>
    <m/>
    <b v="1"/>
    <m/>
    <m/>
    <m/>
    <b v="1"/>
    <m/>
    <m/>
    <m/>
    <b v="1"/>
    <m/>
    <m/>
    <m/>
    <m/>
    <m/>
    <s v="Adult Women Elderly Children"/>
    <b v="1"/>
    <m/>
    <b v="1"/>
    <b v="1"/>
    <s v="بسبب الأوضاع المعيشية القاسية داخل المخيم "/>
    <s v="Speaking to a family member Smoking Exercise Speaking to a friend"/>
    <b v="1"/>
    <b v="1"/>
    <b v="1"/>
    <m/>
    <m/>
    <m/>
    <b v="1"/>
    <m/>
    <m/>
    <m/>
    <m/>
    <s v="Stigma"/>
    <b v="1"/>
    <m/>
    <m/>
    <m/>
    <m/>
    <m/>
    <m/>
    <m/>
    <m/>
    <x v="1"/>
    <m/>
    <s v="Skills building services Educational services"/>
    <m/>
    <b v="1"/>
    <b v="1"/>
    <m/>
    <m/>
    <m/>
    <m/>
    <m/>
    <x v="7"/>
    <s v="Health services Educational services"/>
    <b v="1"/>
    <b v="1"/>
    <m/>
    <m/>
    <m/>
    <m/>
    <m/>
    <m/>
    <s v="due to lack of security"/>
    <x v="2"/>
    <s v="بسبب العادات والتقاليد "/>
    <s v="Kidnapping Hired by armed groups School dropout Early marriage Neglect Being orphaned or losing care"/>
    <b v="1"/>
    <b v="1"/>
    <m/>
    <b v="1"/>
    <m/>
    <m/>
    <b v="1"/>
    <m/>
    <b v="1"/>
    <m/>
    <b v="1"/>
    <m/>
    <m/>
    <m/>
    <m/>
    <m/>
    <m/>
    <m/>
    <m/>
    <s v="Siblings Parents Relatives"/>
    <m/>
    <b v="1"/>
    <m/>
    <m/>
    <b v="1"/>
    <b v="1"/>
    <m/>
    <m/>
    <m/>
    <m/>
    <m/>
    <m/>
    <m/>
    <m/>
    <s v="Sport activity Quraan Hand crafts"/>
    <b v="1"/>
    <b v="1"/>
    <b v="1"/>
    <m/>
    <m/>
    <m/>
    <m/>
    <m/>
    <m/>
    <s v="Child-headed households"/>
    <m/>
    <m/>
    <m/>
    <b v="1"/>
    <m/>
    <m/>
    <m/>
    <x v="1"/>
    <x v="0"/>
    <x v="17"/>
    <m/>
    <m/>
    <m/>
    <b v="1"/>
    <m/>
    <m/>
    <m/>
    <m/>
    <m/>
    <m/>
    <x v="1"/>
    <m/>
    <m/>
    <x v="2"/>
    <m/>
    <m/>
    <x v="2"/>
    <m/>
    <s v="uuid:21c01011-0c49-42ce-9d09-c1cea7f27264"/>
    <n v="73219968"/>
    <s v="21c01011-0c49-42ce-9d09-c1cea7f27264"/>
    <d v="2021-01-23T14:02:11"/>
    <n v="372"/>
    <m/>
    <n v="-1"/>
    <m/>
    <m/>
    <s v="202101191358"/>
    <n v="2541"/>
    <s v="nsenumerator"/>
    <n v="569832"/>
  </r>
  <r>
    <s v="2021-01-23T10:13:50.421+03:00"/>
    <s v="2021-01-23T17:00:12.030+03:00"/>
    <s v="0"/>
    <s v="Hanan Alkhder"/>
    <s v="MRFS"/>
    <m/>
    <d v="2021-01-23T00:00:00"/>
    <x v="12"/>
    <x v="2"/>
    <x v="0"/>
    <n v="30"/>
    <x v="1"/>
    <x v="1"/>
    <x v="0"/>
    <x v="0"/>
    <x v="191"/>
    <x v="0"/>
    <x v="0"/>
    <x v="0"/>
    <n v="0"/>
    <n v="1"/>
    <n v="1"/>
    <s v="2"/>
    <n v="1"/>
    <s v="3"/>
    <n v="0"/>
    <n v="3"/>
    <n v="5"/>
    <n v="0"/>
    <n v="0"/>
    <n v="1"/>
    <x v="15"/>
    <x v="11"/>
    <n v="-1300"/>
    <s v="يعمل رب الاسرة محاسب لدى مؤسسة"/>
    <m/>
    <s v="Hospital Primary health care facility Specialist services Emergency services-ambulance"/>
    <b v="1"/>
    <b v="1"/>
    <b v="1"/>
    <b v="1"/>
    <m/>
    <m/>
    <m/>
    <m/>
    <n v="10"/>
    <x v="0"/>
    <m/>
    <x v="0"/>
    <s v="Do not know"/>
    <s v="Inaccessible due to cost"/>
    <m/>
    <m/>
    <m/>
    <b v="1"/>
    <m/>
    <m/>
    <m/>
    <m/>
    <m/>
    <m/>
    <m/>
    <x v="2"/>
    <x v="1"/>
    <m/>
    <x v="1"/>
    <m/>
    <x v="2"/>
    <x v="1"/>
    <m/>
    <x v="1"/>
    <x v="2"/>
    <m/>
    <m/>
    <m/>
    <m/>
    <m/>
    <m/>
    <m/>
    <m/>
    <m/>
    <m/>
    <m/>
    <s v="Drugs are mostly available"/>
    <m/>
    <m/>
    <m/>
    <m/>
    <m/>
    <m/>
    <b v="1"/>
    <m/>
    <x v="0"/>
    <m/>
    <m/>
    <m/>
    <m/>
    <m/>
    <m/>
    <m/>
    <m/>
    <m/>
    <s v="Hospital for surgery/ C-section Hospital for normal delivery At private primary health care centre/hospital"/>
    <m/>
    <m/>
    <m/>
    <m/>
    <b v="1"/>
    <b v="1"/>
    <b v="1"/>
    <m/>
    <m/>
    <m/>
    <m/>
    <x v="1"/>
    <m/>
    <m/>
    <m/>
    <m/>
    <m/>
    <m/>
    <m/>
    <m/>
    <m/>
    <m/>
    <m/>
    <x v="3"/>
    <x v="2"/>
    <x v="3"/>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4"/>
    <x v="0"/>
    <x v="1"/>
    <m/>
    <m/>
    <s v="1"/>
    <s v="1"/>
    <x v="0"/>
    <x v="2"/>
    <x v="0"/>
    <x v="1"/>
    <x v="1"/>
    <m/>
    <m/>
    <m/>
    <m/>
    <m/>
    <m/>
    <m/>
    <m/>
    <m/>
    <x v="1"/>
    <x v="0"/>
    <s v="Fear Anger Sadness moodwings Anxiety Family conflict Problems sleeping Problems Concentrating"/>
    <b v="1"/>
    <b v="1"/>
    <b v="1"/>
    <b v="1"/>
    <m/>
    <b v="1"/>
    <b v="1"/>
    <m/>
    <m/>
    <b v="1"/>
    <m/>
    <m/>
    <b v="1"/>
    <m/>
    <m/>
    <m/>
    <m/>
    <m/>
    <s v="Adult Women Children"/>
    <b v="1"/>
    <m/>
    <b v="1"/>
    <m/>
    <s v="بسبب الأوضاع المعيشية وعدم تلبية الإحتياجات الأساسية لهم"/>
    <s v="Speaking to a family member Prayer"/>
    <b v="1"/>
    <m/>
    <m/>
    <b v="1"/>
    <m/>
    <m/>
    <m/>
    <m/>
    <m/>
    <m/>
    <m/>
    <s v="Security"/>
    <m/>
    <b v="1"/>
    <m/>
    <m/>
    <m/>
    <m/>
    <m/>
    <m/>
    <m/>
    <x v="1"/>
    <m/>
    <s v="All services are accessible"/>
    <m/>
    <m/>
    <m/>
    <m/>
    <m/>
    <b v="1"/>
    <m/>
    <m/>
    <x v="0"/>
    <s v="Educational services Extracurricular activities/women &amp; girls centers"/>
    <m/>
    <b v="1"/>
    <m/>
    <b v="1"/>
    <m/>
    <m/>
    <m/>
    <m/>
    <s v="due to cultural factors / Father or husband does not allow them"/>
    <x v="2"/>
    <s v="بسبب إنعدام الأمان داخل المخيم والإلتزام بالعادات والتقاليد"/>
    <s v="Kidnapping Desire to join armed groups School dropout Being orphaned or losing care"/>
    <b v="1"/>
    <m/>
    <b v="1"/>
    <b v="1"/>
    <m/>
    <m/>
    <m/>
    <m/>
    <m/>
    <m/>
    <b v="1"/>
    <m/>
    <m/>
    <m/>
    <m/>
    <m/>
    <m/>
    <m/>
    <m/>
    <s v="Parents"/>
    <m/>
    <m/>
    <m/>
    <m/>
    <b v="1"/>
    <m/>
    <m/>
    <m/>
    <m/>
    <m/>
    <m/>
    <m/>
    <m/>
    <m/>
    <s v="Quraan Hand crafts"/>
    <m/>
    <b v="1"/>
    <b v="1"/>
    <m/>
    <m/>
    <m/>
    <m/>
    <m/>
    <m/>
    <s v="No, none of these"/>
    <m/>
    <m/>
    <m/>
    <m/>
    <m/>
    <b v="1"/>
    <m/>
    <x v="1"/>
    <x v="0"/>
    <x v="16"/>
    <m/>
    <m/>
    <m/>
    <m/>
    <b v="1"/>
    <m/>
    <m/>
    <m/>
    <m/>
    <m/>
    <x v="1"/>
    <m/>
    <m/>
    <x v="0"/>
    <m/>
    <m/>
    <x v="2"/>
    <m/>
    <s v="uuid:e877f670-092e-4696-987d-4dae005426e6"/>
    <n v="73219970"/>
    <s v="e877f670-092e-4696-987d-4dae005426e6"/>
    <d v="2021-01-23T14:02:12"/>
    <n v="373"/>
    <m/>
    <n v="-1"/>
    <m/>
    <m/>
    <s v="202101191358"/>
    <n v="24382"/>
    <s v="nsenumerator"/>
    <n v="569832"/>
  </r>
  <r>
    <s v="2021-01-23T10:50:46.553+03:00"/>
    <s v="2021-01-23T16:59:49.285+03:00"/>
    <s v="0"/>
    <s v="Hanan Alkhder"/>
    <s v="MRFS"/>
    <m/>
    <d v="2021-01-23T00:00:00"/>
    <x v="12"/>
    <x v="2"/>
    <x v="0"/>
    <n v="51"/>
    <x v="2"/>
    <x v="0"/>
    <x v="0"/>
    <x v="0"/>
    <x v="192"/>
    <x v="2"/>
    <x v="2"/>
    <x v="0"/>
    <n v="0"/>
    <n v="0"/>
    <n v="0"/>
    <s v="0"/>
    <n v="0"/>
    <s v="0"/>
    <n v="0"/>
    <n v="0"/>
    <n v="3"/>
    <n v="1"/>
    <m/>
    <n v="0"/>
    <x v="4"/>
    <x v="26"/>
    <n v="-450"/>
    <s v="بيع السلة الغذائية الشهرية"/>
    <m/>
    <s v="Hospital Primary health care facility Specialist services Emergency services-ambulance"/>
    <b v="1"/>
    <b v="1"/>
    <b v="1"/>
    <b v="1"/>
    <m/>
    <m/>
    <m/>
    <m/>
    <n v="30"/>
    <x v="0"/>
    <m/>
    <x v="0"/>
    <s v="Do not know"/>
    <s v="Inaccessible due to cost"/>
    <m/>
    <m/>
    <m/>
    <b v="1"/>
    <m/>
    <m/>
    <m/>
    <m/>
    <m/>
    <m/>
    <m/>
    <x v="0"/>
    <x v="0"/>
    <s v="جلسات دعم نفسي إجتماعي - جلسات توعية بخصوص كورونا"/>
    <x v="0"/>
    <m/>
    <x v="2"/>
    <x v="1"/>
    <m/>
    <x v="1"/>
    <x v="2"/>
    <m/>
    <m/>
    <m/>
    <m/>
    <m/>
    <m/>
    <m/>
    <m/>
    <m/>
    <m/>
    <m/>
    <s v="Non communicable diseases (NCD) drugs (chronic, cardiac, diabetes, hyper-tension, asthma)"/>
    <b v="1"/>
    <m/>
    <m/>
    <m/>
    <m/>
    <m/>
    <m/>
    <m/>
    <x v="0"/>
    <m/>
    <m/>
    <m/>
    <m/>
    <m/>
    <m/>
    <m/>
    <m/>
    <m/>
    <s v="Hospital for surgery/ C-section Hospital for normal delivery At private primary health care centre/hospital"/>
    <m/>
    <m/>
    <m/>
    <m/>
    <b v="1"/>
    <b v="1"/>
    <b v="1"/>
    <m/>
    <m/>
    <m/>
    <m/>
    <x v="1"/>
    <m/>
    <m/>
    <m/>
    <m/>
    <m/>
    <m/>
    <m/>
    <m/>
    <m/>
    <m/>
    <m/>
    <x v="2"/>
    <x v="0"/>
    <x v="0"/>
    <m/>
    <m/>
    <m/>
    <m/>
    <m/>
    <m/>
    <m/>
    <m/>
    <m/>
    <m/>
    <m/>
    <m/>
    <m/>
    <x v="1"/>
    <x v="1"/>
    <m/>
    <m/>
    <m/>
    <m/>
    <m/>
    <m/>
    <m/>
    <m/>
    <m/>
    <m/>
    <m/>
    <m/>
    <m/>
    <x v="1"/>
    <x v="0"/>
    <m/>
    <s v="High food prices/no money to buy"/>
    <m/>
    <b v="1"/>
    <m/>
    <m/>
    <m/>
    <m/>
    <m/>
    <m/>
    <x v="0"/>
    <m/>
    <x v="0"/>
    <s v="High food prices/no money to buy"/>
    <b v="1"/>
    <m/>
    <m/>
    <m/>
    <m/>
    <m/>
    <x v="1"/>
    <x v="1"/>
    <x v="1"/>
    <m/>
    <m/>
    <s v="0"/>
    <s v="0"/>
    <x v="2"/>
    <x v="1"/>
    <x v="1"/>
    <x v="2"/>
    <x v="3"/>
    <m/>
    <m/>
    <m/>
    <m/>
    <m/>
    <m/>
    <m/>
    <m/>
    <m/>
    <x v="3"/>
    <x v="0"/>
    <s v="Fear Anger Sadness moodwings Anxiety Family conflict"/>
    <b v="1"/>
    <b v="1"/>
    <b v="1"/>
    <b v="1"/>
    <m/>
    <b v="1"/>
    <b v="1"/>
    <m/>
    <m/>
    <m/>
    <m/>
    <m/>
    <m/>
    <m/>
    <m/>
    <m/>
    <m/>
    <m/>
    <s v="Adult Women"/>
    <b v="1"/>
    <m/>
    <m/>
    <m/>
    <s v="بسبب الضغوط النفسية"/>
    <s v="Speaking to a family member"/>
    <b v="1"/>
    <m/>
    <m/>
    <m/>
    <m/>
    <m/>
    <m/>
    <m/>
    <m/>
    <m/>
    <m/>
    <s v="Accessibility"/>
    <m/>
    <m/>
    <b v="1"/>
    <m/>
    <m/>
    <m/>
    <m/>
    <m/>
    <m/>
    <x v="1"/>
    <m/>
    <s v="Skills building services Extracurricular activities/women &amp; girls centers"/>
    <m/>
    <m/>
    <b v="1"/>
    <b v="1"/>
    <m/>
    <m/>
    <m/>
    <m/>
    <x v="5"/>
    <s v="Educational services Skills building services Health services Extracurricular activities/women &amp; girls centers"/>
    <b v="1"/>
    <b v="1"/>
    <b v="1"/>
    <b v="1"/>
    <m/>
    <m/>
    <m/>
    <m/>
    <s v="due to lack of security"/>
    <x v="2"/>
    <s v="بسبب العادات والتقاليد"/>
    <s v="Kidnapping Physical abuse Early marriage Sexual abuse"/>
    <b v="1"/>
    <m/>
    <m/>
    <m/>
    <m/>
    <m/>
    <b v="1"/>
    <b v="1"/>
    <m/>
    <b v="1"/>
    <m/>
    <m/>
    <m/>
    <m/>
    <m/>
    <m/>
    <m/>
    <m/>
    <m/>
    <s v="Parents Relatives"/>
    <m/>
    <m/>
    <m/>
    <m/>
    <b v="1"/>
    <b v="1"/>
    <m/>
    <m/>
    <m/>
    <m/>
    <m/>
    <m/>
    <m/>
    <m/>
    <s v="Quraan"/>
    <m/>
    <b v="1"/>
    <m/>
    <m/>
    <m/>
    <m/>
    <m/>
    <m/>
    <m/>
    <s v="No, none of these"/>
    <m/>
    <m/>
    <m/>
    <m/>
    <m/>
    <b v="1"/>
    <m/>
    <x v="0"/>
    <x v="0"/>
    <x v="0"/>
    <m/>
    <m/>
    <m/>
    <m/>
    <m/>
    <m/>
    <m/>
    <m/>
    <m/>
    <m/>
    <x v="0"/>
    <m/>
    <m/>
    <x v="0"/>
    <m/>
    <m/>
    <x v="0"/>
    <m/>
    <s v="uuid:78f3b396-ec66-4467-914d-c1eb601708d2"/>
    <n v="73219971"/>
    <s v="78f3b396-ec66-4467-914d-c1eb601708d2"/>
    <d v="2021-01-23T14:02:13"/>
    <n v="374"/>
    <m/>
    <n v="-1"/>
    <m/>
    <m/>
    <s v="202101191358"/>
    <n v="22143"/>
    <s v="nsenumerator"/>
    <n v="569832"/>
  </r>
  <r>
    <s v="2021-01-23T11:40:58.369+03:00"/>
    <s v="2021-01-23T17:00:28.397+03:00"/>
    <s v="0"/>
    <s v="Hanan Alkhder"/>
    <s v="MRFS"/>
    <m/>
    <d v="2021-01-23T00:00:00"/>
    <x v="12"/>
    <x v="2"/>
    <x v="0"/>
    <n v="25"/>
    <x v="1"/>
    <x v="0"/>
    <x v="0"/>
    <x v="0"/>
    <x v="193"/>
    <x v="0"/>
    <x v="0"/>
    <x v="0"/>
    <n v="0"/>
    <n v="0"/>
    <n v="2"/>
    <s v="2"/>
    <n v="0"/>
    <s v="2"/>
    <n v="0"/>
    <n v="2"/>
    <n v="4"/>
    <n v="0"/>
    <n v="0"/>
    <n v="0"/>
    <x v="2"/>
    <x v="33"/>
    <n v="-330"/>
    <s v="بيع السلة الغذائية الشهرية"/>
    <m/>
    <s v="Hospital Primary health care facility Specialist services Emergency services-ambulance"/>
    <b v="1"/>
    <b v="1"/>
    <b v="1"/>
    <b v="1"/>
    <m/>
    <m/>
    <m/>
    <m/>
    <n v="35"/>
    <x v="0"/>
    <m/>
    <x v="0"/>
    <s v="Do not know"/>
    <s v="Inaccessible due to cost"/>
    <m/>
    <m/>
    <m/>
    <b v="1"/>
    <m/>
    <m/>
    <m/>
    <m/>
    <m/>
    <m/>
    <m/>
    <x v="2"/>
    <x v="1"/>
    <m/>
    <x v="1"/>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2"/>
    <x v="3"/>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Eggs"/>
    <b v="1"/>
    <m/>
    <m/>
    <m/>
    <m/>
    <m/>
    <m/>
    <b v="1"/>
    <m/>
    <m/>
    <m/>
    <n v="2"/>
    <x v="2"/>
    <x v="0"/>
    <m/>
    <s v="High food prices/no money to buy"/>
    <m/>
    <b v="1"/>
    <m/>
    <m/>
    <m/>
    <m/>
    <m/>
    <m/>
    <x v="0"/>
    <m/>
    <x v="0"/>
    <s v="High food prices/no money to buy"/>
    <b v="1"/>
    <m/>
    <m/>
    <m/>
    <m/>
    <m/>
    <x v="4"/>
    <x v="0"/>
    <x v="1"/>
    <m/>
    <m/>
    <s v="0"/>
    <s v="1"/>
    <x v="0"/>
    <x v="2"/>
    <x v="0"/>
    <x v="1"/>
    <x v="1"/>
    <m/>
    <m/>
    <m/>
    <m/>
    <m/>
    <m/>
    <m/>
    <m/>
    <m/>
    <x v="1"/>
    <x v="0"/>
    <s v="Fear Sadness Anxiety Econimic Problems Concentrating"/>
    <b v="1"/>
    <m/>
    <b v="1"/>
    <m/>
    <b v="1"/>
    <b v="1"/>
    <m/>
    <m/>
    <m/>
    <m/>
    <m/>
    <m/>
    <b v="1"/>
    <m/>
    <m/>
    <m/>
    <m/>
    <m/>
    <s v="Adult Women"/>
    <b v="1"/>
    <m/>
    <m/>
    <m/>
    <s v="لانهم الفئة المستضعفة بالمجتمع"/>
    <s v="Speaking to a family member"/>
    <b v="1"/>
    <m/>
    <m/>
    <m/>
    <m/>
    <m/>
    <m/>
    <m/>
    <m/>
    <m/>
    <m/>
    <s v="Security"/>
    <m/>
    <b v="1"/>
    <m/>
    <m/>
    <m/>
    <m/>
    <m/>
    <m/>
    <m/>
    <x v="1"/>
    <m/>
    <s v="All services are accessible"/>
    <m/>
    <m/>
    <m/>
    <m/>
    <m/>
    <b v="1"/>
    <m/>
    <m/>
    <x v="0"/>
    <s v="Health services"/>
    <b v="1"/>
    <m/>
    <m/>
    <m/>
    <m/>
    <m/>
    <m/>
    <m/>
    <s v="due to cultural factors / Father or husband does not allow them"/>
    <x v="2"/>
    <s v="بسبب عدم وجود الأمان والإلتزام بالعادات والتقاليد"/>
    <s v="Kidnapping Hired by armed groups Neglect"/>
    <b v="1"/>
    <b v="1"/>
    <m/>
    <m/>
    <m/>
    <m/>
    <m/>
    <m/>
    <b v="1"/>
    <m/>
    <m/>
    <m/>
    <m/>
    <m/>
    <m/>
    <m/>
    <m/>
    <m/>
    <m/>
    <s v="Siblings Relatives Parents"/>
    <m/>
    <b v="1"/>
    <m/>
    <m/>
    <b v="1"/>
    <b v="1"/>
    <m/>
    <m/>
    <m/>
    <m/>
    <m/>
    <m/>
    <m/>
    <m/>
    <s v="Quraan Sport activity"/>
    <b v="1"/>
    <b v="1"/>
    <m/>
    <m/>
    <m/>
    <m/>
    <m/>
    <m/>
    <m/>
    <s v="No, none of these"/>
    <m/>
    <m/>
    <m/>
    <m/>
    <m/>
    <b v="1"/>
    <m/>
    <x v="1"/>
    <x v="0"/>
    <x v="8"/>
    <m/>
    <m/>
    <m/>
    <m/>
    <m/>
    <m/>
    <m/>
    <b v="1"/>
    <m/>
    <m/>
    <x v="1"/>
    <m/>
    <m/>
    <x v="0"/>
    <m/>
    <m/>
    <x v="2"/>
    <m/>
    <s v="uuid:a183d048-c439-492e-8c70-a8f000842b42"/>
    <n v="73219972"/>
    <s v="a183d048-c439-492e-8c70-a8f000842b42"/>
    <d v="2021-01-23T14:02:14"/>
    <n v="375"/>
    <m/>
    <n v="-1"/>
    <m/>
    <m/>
    <s v="202101191358"/>
    <n v="19170"/>
    <s v="nsenumerator"/>
    <n v="569832"/>
  </r>
  <r>
    <s v="2021-01-23T13:12:22.804+03:00"/>
    <s v="2021-01-23T16:35:17.209+03:00"/>
    <s v="0"/>
    <s v="Hanan Alkhder"/>
    <s v="MRFS"/>
    <m/>
    <d v="2021-01-23T00:00:00"/>
    <x v="12"/>
    <x v="2"/>
    <x v="0"/>
    <n v="41"/>
    <x v="0"/>
    <x v="1"/>
    <x v="2"/>
    <x v="0"/>
    <x v="194"/>
    <x v="2"/>
    <x v="0"/>
    <x v="0"/>
    <n v="0"/>
    <n v="0"/>
    <n v="0"/>
    <s v="0"/>
    <n v="2"/>
    <s v="2"/>
    <n v="3"/>
    <n v="5"/>
    <n v="6"/>
    <n v="1"/>
    <n v="0"/>
    <n v="0"/>
    <x v="13"/>
    <x v="18"/>
    <n v="-1100"/>
    <s v="بيع سلة غذائية شهرية  - كفالة يتيم"/>
    <m/>
    <s v="Hospital Primary health care facility Specialist services Emergency services-ambulance"/>
    <b v="1"/>
    <b v="1"/>
    <b v="1"/>
    <b v="1"/>
    <m/>
    <m/>
    <m/>
    <m/>
    <n v="35"/>
    <x v="4"/>
    <m/>
    <x v="0"/>
    <s v="عيادة عينية - عيادة جلدية"/>
    <s v="Inaccessible due to cost"/>
    <m/>
    <m/>
    <m/>
    <b v="1"/>
    <m/>
    <m/>
    <m/>
    <m/>
    <m/>
    <m/>
    <m/>
    <x v="2"/>
    <x v="1"/>
    <m/>
    <x v="1"/>
    <m/>
    <x v="2"/>
    <x v="1"/>
    <m/>
    <x v="1"/>
    <x v="2"/>
    <m/>
    <m/>
    <m/>
    <m/>
    <m/>
    <m/>
    <m/>
    <m/>
    <m/>
    <m/>
    <m/>
    <s v="Non communicable diseases (NCD) drugs (chronic, cardiac, diabetes, hyper-tension, asthma)"/>
    <b v="1"/>
    <m/>
    <m/>
    <m/>
    <m/>
    <m/>
    <m/>
    <m/>
    <x v="0"/>
    <m/>
    <m/>
    <m/>
    <m/>
    <m/>
    <m/>
    <m/>
    <m/>
    <m/>
    <s v="Hospital for surgery/ C-section Hospital for normal delivery At private primary health care centre/hospital"/>
    <m/>
    <m/>
    <m/>
    <m/>
    <b v="1"/>
    <b v="1"/>
    <b v="1"/>
    <m/>
    <m/>
    <m/>
    <m/>
    <x v="1"/>
    <m/>
    <m/>
    <m/>
    <m/>
    <m/>
    <m/>
    <m/>
    <m/>
    <m/>
    <m/>
    <m/>
    <x v="0"/>
    <x v="0"/>
    <x v="0"/>
    <m/>
    <m/>
    <m/>
    <m/>
    <m/>
    <m/>
    <m/>
    <m/>
    <m/>
    <m/>
    <m/>
    <m/>
    <m/>
    <x v="1"/>
    <x v="1"/>
    <m/>
    <m/>
    <m/>
    <m/>
    <m/>
    <m/>
    <m/>
    <m/>
    <m/>
    <m/>
    <m/>
    <m/>
    <m/>
    <x v="1"/>
    <x v="3"/>
    <m/>
    <s v="High food prices/no money to buy"/>
    <m/>
    <b v="1"/>
    <m/>
    <m/>
    <m/>
    <m/>
    <m/>
    <m/>
    <x v="0"/>
    <m/>
    <x v="0"/>
    <s v="High food prices/no money to buy"/>
    <b v="1"/>
    <m/>
    <m/>
    <m/>
    <m/>
    <m/>
    <x v="1"/>
    <x v="1"/>
    <x v="1"/>
    <m/>
    <m/>
    <s v="0"/>
    <s v="0"/>
    <x v="2"/>
    <x v="1"/>
    <x v="1"/>
    <x v="0"/>
    <x v="3"/>
    <m/>
    <m/>
    <m/>
    <m/>
    <m/>
    <m/>
    <m/>
    <m/>
    <m/>
    <x v="3"/>
    <x v="0"/>
    <s v="Fear Anger Sadness Econimic Anxiety Problems sleeping Family conflict"/>
    <b v="1"/>
    <b v="1"/>
    <b v="1"/>
    <m/>
    <b v="1"/>
    <b v="1"/>
    <b v="1"/>
    <m/>
    <m/>
    <b v="1"/>
    <m/>
    <m/>
    <m/>
    <m/>
    <m/>
    <m/>
    <m/>
    <m/>
    <s v="Adult Women Children"/>
    <b v="1"/>
    <m/>
    <b v="1"/>
    <m/>
    <s v="بسبب إنعدام الأمن والإحتياجات الأساسية لهم"/>
    <s v="Speaking to a family member"/>
    <b v="1"/>
    <m/>
    <m/>
    <m/>
    <m/>
    <m/>
    <m/>
    <m/>
    <m/>
    <m/>
    <m/>
    <s v="Stigma"/>
    <b v="1"/>
    <m/>
    <m/>
    <m/>
    <m/>
    <m/>
    <m/>
    <m/>
    <m/>
    <x v="1"/>
    <m/>
    <s v="Health services Educational services Extracurricular activities/women &amp; girls centers"/>
    <b v="1"/>
    <b v="1"/>
    <m/>
    <b v="1"/>
    <m/>
    <m/>
    <m/>
    <m/>
    <x v="5"/>
    <s v="Do not know"/>
    <m/>
    <m/>
    <m/>
    <m/>
    <m/>
    <m/>
    <b v="1"/>
    <m/>
    <m/>
    <x v="2"/>
    <s v="بسبب العادات والتقاليد والخوف من الخطف او الاستغلال"/>
    <s v="Kidnapping Hired by armed groups School dropout Neglect Sexual abuse Physical abuse"/>
    <b v="1"/>
    <b v="1"/>
    <m/>
    <b v="1"/>
    <m/>
    <m/>
    <m/>
    <b v="1"/>
    <b v="1"/>
    <b v="1"/>
    <m/>
    <m/>
    <m/>
    <m/>
    <m/>
    <m/>
    <m/>
    <m/>
    <m/>
    <s v="Parents Relatives"/>
    <m/>
    <m/>
    <m/>
    <m/>
    <b v="1"/>
    <b v="1"/>
    <m/>
    <m/>
    <m/>
    <m/>
    <m/>
    <m/>
    <m/>
    <m/>
    <s v="Quraan Sport activity Painting / re-creational activity Hand crafts"/>
    <b v="1"/>
    <b v="1"/>
    <b v="1"/>
    <b v="1"/>
    <m/>
    <m/>
    <m/>
    <m/>
    <m/>
    <s v="Child-headed households"/>
    <m/>
    <m/>
    <m/>
    <b v="1"/>
    <m/>
    <m/>
    <m/>
    <x v="1"/>
    <x v="0"/>
    <x v="16"/>
    <m/>
    <m/>
    <m/>
    <m/>
    <b v="1"/>
    <m/>
    <m/>
    <m/>
    <m/>
    <m/>
    <x v="1"/>
    <m/>
    <m/>
    <x v="2"/>
    <m/>
    <m/>
    <x v="2"/>
    <m/>
    <s v="uuid:c148409f-fdce-4624-83af-1215dfd65939"/>
    <n v="73219973"/>
    <s v="c148409f-fdce-4624-83af-1215dfd65939"/>
    <d v="2021-01-23T14:02:15"/>
    <n v="376"/>
    <m/>
    <n v="-1"/>
    <m/>
    <m/>
    <s v="202101191358"/>
    <n v="12175"/>
    <s v="nsenumerator"/>
    <n v="569832"/>
  </r>
  <r>
    <s v="2021-01-23T13:52:13.367+03:00"/>
    <s v="2021-01-23T16:35:30.670+03:00"/>
    <s v="0"/>
    <s v="Hanan Alkhder"/>
    <s v="MRFS"/>
    <m/>
    <d v="2021-01-23T00:00:00"/>
    <x v="12"/>
    <x v="2"/>
    <x v="0"/>
    <n v="62"/>
    <x v="3"/>
    <x v="1"/>
    <x v="0"/>
    <x v="0"/>
    <x v="195"/>
    <x v="2"/>
    <x v="1"/>
    <x v="1"/>
    <m/>
    <m/>
    <m/>
    <m/>
    <m/>
    <m/>
    <m/>
    <m/>
    <n v="2"/>
    <n v="2"/>
    <m/>
    <n v="0"/>
    <x v="2"/>
    <x v="1"/>
    <n v="-350"/>
    <s v="بيع السلة الغذائية الشهرية"/>
    <m/>
    <s v="Hospital Primary health care facility Emergency services-ambulance Specialist services"/>
    <b v="1"/>
    <b v="1"/>
    <b v="1"/>
    <b v="1"/>
    <m/>
    <m/>
    <m/>
    <m/>
    <n v="40"/>
    <x v="0"/>
    <m/>
    <x v="0"/>
    <s v="Do not know"/>
    <s v="Inaccessible due to cost Most types of medicines are not available in the market"/>
    <m/>
    <b v="1"/>
    <m/>
    <b v="1"/>
    <m/>
    <m/>
    <m/>
    <m/>
    <m/>
    <m/>
    <m/>
    <x v="2"/>
    <x v="1"/>
    <m/>
    <x v="1"/>
    <m/>
    <x v="0"/>
    <x v="0"/>
    <m/>
    <x v="0"/>
    <x v="0"/>
    <m/>
    <m/>
    <m/>
    <m/>
    <m/>
    <m/>
    <m/>
    <m/>
    <m/>
    <m/>
    <m/>
    <s v="Non communicable diseases (NCD) drugs (chronic, cardiac, diabetes, hyper-tension, asthma)"/>
    <b v="1"/>
    <m/>
    <m/>
    <m/>
    <m/>
    <m/>
    <m/>
    <m/>
    <x v="0"/>
    <m/>
    <m/>
    <m/>
    <m/>
    <m/>
    <m/>
    <m/>
    <m/>
    <m/>
    <s v="At home with skilled birth attendant Hospital for surgery/ C-section Hospital for normal delivery At private primary health care centre/hospital"/>
    <m/>
    <b v="1"/>
    <m/>
    <m/>
    <b v="1"/>
    <b v="1"/>
    <b v="1"/>
    <m/>
    <m/>
    <m/>
    <s v="Sudden delivery"/>
    <x v="1"/>
    <m/>
    <m/>
    <m/>
    <m/>
    <m/>
    <m/>
    <m/>
    <m/>
    <m/>
    <m/>
    <m/>
    <x v="2"/>
    <x v="0"/>
    <x v="0"/>
    <m/>
    <m/>
    <m/>
    <m/>
    <m/>
    <m/>
    <m/>
    <m/>
    <m/>
    <m/>
    <m/>
    <m/>
    <m/>
    <x v="1"/>
    <x v="1"/>
    <m/>
    <m/>
    <m/>
    <m/>
    <m/>
    <m/>
    <m/>
    <m/>
    <m/>
    <m/>
    <m/>
    <m/>
    <m/>
    <x v="1"/>
    <x v="0"/>
    <m/>
    <s v="High food prices/no money to buy Market is not safe"/>
    <m/>
    <b v="1"/>
    <m/>
    <b v="1"/>
    <m/>
    <m/>
    <m/>
    <m/>
    <x v="0"/>
    <m/>
    <x v="0"/>
    <s v="High food prices/no money to buy"/>
    <b v="1"/>
    <m/>
    <m/>
    <m/>
    <m/>
    <m/>
    <x v="1"/>
    <x v="1"/>
    <x v="1"/>
    <m/>
    <m/>
    <m/>
    <s v="0"/>
    <x v="0"/>
    <x v="0"/>
    <x v="2"/>
    <x v="2"/>
    <x v="3"/>
    <m/>
    <m/>
    <m/>
    <m/>
    <m/>
    <m/>
    <m/>
    <m/>
    <m/>
    <x v="0"/>
    <x v="0"/>
    <s v="Fear Sadness Problems sleeping Problems Concentrating"/>
    <b v="1"/>
    <m/>
    <b v="1"/>
    <m/>
    <m/>
    <m/>
    <m/>
    <m/>
    <m/>
    <b v="1"/>
    <m/>
    <m/>
    <b v="1"/>
    <m/>
    <m/>
    <m/>
    <m/>
    <m/>
    <s v="Elderly"/>
    <m/>
    <m/>
    <m/>
    <b v="1"/>
    <s v="لأنهم فئة مستضعفة بالمجتمع"/>
    <s v="Speaking to a family member Prayer"/>
    <b v="1"/>
    <m/>
    <m/>
    <b v="1"/>
    <m/>
    <m/>
    <m/>
    <m/>
    <m/>
    <m/>
    <m/>
    <s v="Security"/>
    <m/>
    <b v="1"/>
    <m/>
    <m/>
    <m/>
    <m/>
    <m/>
    <m/>
    <m/>
    <x v="1"/>
    <m/>
    <s v="All services are accessible"/>
    <m/>
    <m/>
    <m/>
    <m/>
    <m/>
    <b v="1"/>
    <m/>
    <m/>
    <x v="0"/>
    <s v="Do not know"/>
    <m/>
    <m/>
    <m/>
    <m/>
    <m/>
    <m/>
    <b v="1"/>
    <m/>
    <m/>
    <x v="2"/>
    <s v="إنعدام الأمن والثقة بالمجتمع"/>
    <s v="Kidnapping Hired by armed groups Child labour School dropout Early marriage Physical abuse Neglect Being orphaned or losing care"/>
    <b v="1"/>
    <b v="1"/>
    <m/>
    <b v="1"/>
    <b v="1"/>
    <m/>
    <b v="1"/>
    <b v="1"/>
    <b v="1"/>
    <m/>
    <b v="1"/>
    <m/>
    <m/>
    <m/>
    <m/>
    <m/>
    <m/>
    <m/>
    <s v="اطفال يعملون في تصليح السيارات - اطفال يعملون في بيع الخبز في الشوارع"/>
    <s v="Parents Community/social workers"/>
    <m/>
    <m/>
    <m/>
    <m/>
    <b v="1"/>
    <m/>
    <m/>
    <b v="1"/>
    <m/>
    <m/>
    <m/>
    <m/>
    <m/>
    <m/>
    <s v="Sport activity Painting / re-creational activity Awareness / educational activities / psychosocial support Hand crafts"/>
    <b v="1"/>
    <m/>
    <b v="1"/>
    <b v="1"/>
    <b v="1"/>
    <m/>
    <m/>
    <m/>
    <m/>
    <s v="Child-headed households"/>
    <m/>
    <m/>
    <m/>
    <b v="1"/>
    <m/>
    <m/>
    <m/>
    <x v="0"/>
    <x v="0"/>
    <x v="0"/>
    <m/>
    <m/>
    <m/>
    <m/>
    <m/>
    <m/>
    <m/>
    <m/>
    <m/>
    <m/>
    <x v="0"/>
    <m/>
    <m/>
    <x v="0"/>
    <m/>
    <m/>
    <x v="0"/>
    <m/>
    <s v="uuid:83f223e3-492d-4a5f-8a79-956065f15956"/>
    <n v="73219975"/>
    <s v="83f223e3-492d-4a5f-8a79-956065f15956"/>
    <d v="2021-01-23T14:02:16"/>
    <n v="377"/>
    <m/>
    <n v="-1"/>
    <m/>
    <m/>
    <s v="202101191358"/>
    <n v="9797"/>
    <s v="nsenumerator"/>
    <n v="569832"/>
  </r>
  <r>
    <s v="2021-01-23T14:02:51.281+03:00"/>
    <s v="2021-01-23T14:31:24.062+03:00"/>
    <m/>
    <s v="Hanan Alkhder "/>
    <s v="MRFS"/>
    <m/>
    <d v="2021-01-23T00:00:00"/>
    <x v="12"/>
    <x v="2"/>
    <x v="0"/>
    <n v="46"/>
    <x v="0"/>
    <x v="1"/>
    <x v="0"/>
    <x v="1"/>
    <x v="1"/>
    <x v="2"/>
    <x v="0"/>
    <x v="0"/>
    <n v="0"/>
    <n v="0"/>
    <n v="1"/>
    <s v="1"/>
    <n v="1"/>
    <s v="2"/>
    <n v="0"/>
    <n v="2"/>
    <n v="4"/>
    <n v="0"/>
    <n v="0"/>
    <n v="1"/>
    <x v="38"/>
    <x v="8"/>
    <n v="-2500"/>
    <s v="يعمل رب الاسرة في مؤسسة "/>
    <m/>
    <s v="Hospital Primary health care facility Specialist services Emergency services-ambulance"/>
    <b v="1"/>
    <b v="1"/>
    <b v="1"/>
    <b v="1"/>
    <m/>
    <m/>
    <m/>
    <m/>
    <n v="10"/>
    <x v="2"/>
    <m/>
    <x v="0"/>
    <s v="Do not know"/>
    <s v="There are no significant difficulties"/>
    <m/>
    <m/>
    <m/>
    <m/>
    <m/>
    <m/>
    <m/>
    <m/>
    <m/>
    <b v="1"/>
    <m/>
    <x v="2"/>
    <x v="1"/>
    <m/>
    <x v="1"/>
    <m/>
    <x v="0"/>
    <x v="0"/>
    <m/>
    <x v="0"/>
    <x v="0"/>
    <m/>
    <m/>
    <m/>
    <m/>
    <m/>
    <m/>
    <m/>
    <m/>
    <m/>
    <m/>
    <m/>
    <s v="I don't know"/>
    <m/>
    <m/>
    <m/>
    <m/>
    <m/>
    <b v="1"/>
    <m/>
    <m/>
    <x v="0"/>
    <m/>
    <m/>
    <m/>
    <m/>
    <m/>
    <m/>
    <m/>
    <m/>
    <m/>
    <s v="Hospital for surgery/ C-section Hospital for normal delivery At private primary health care centre/hospital"/>
    <m/>
    <m/>
    <m/>
    <m/>
    <b v="1"/>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Fruit (all types) Vegetables (including leafy vegetables)"/>
    <b v="1"/>
    <b v="1"/>
    <b v="1"/>
    <b v="1"/>
    <m/>
    <m/>
    <m/>
    <m/>
    <m/>
    <m/>
    <m/>
    <n v="4"/>
    <x v="0"/>
    <x v="0"/>
    <m/>
    <s v="High food prices/no money to buy"/>
    <m/>
    <b v="1"/>
    <m/>
    <m/>
    <m/>
    <m/>
    <m/>
    <m/>
    <x v="0"/>
    <m/>
    <x v="0"/>
    <s v="High food prices/no money to buy"/>
    <b v="1"/>
    <m/>
    <m/>
    <m/>
    <m/>
    <m/>
    <x v="2"/>
    <x v="2"/>
    <x v="1"/>
    <m/>
    <m/>
    <s v="0"/>
    <s v="0"/>
    <x v="0"/>
    <x v="2"/>
    <x v="0"/>
    <x v="1"/>
    <x v="1"/>
    <m/>
    <m/>
    <m/>
    <m/>
    <m/>
    <m/>
    <m/>
    <m/>
    <m/>
    <x v="1"/>
    <x v="0"/>
    <s v="Fear Anger moodwings Econimic Anxiety Problems Concentrating"/>
    <b v="1"/>
    <b v="1"/>
    <m/>
    <b v="1"/>
    <b v="1"/>
    <b v="1"/>
    <m/>
    <m/>
    <m/>
    <m/>
    <m/>
    <m/>
    <b v="1"/>
    <m/>
    <m/>
    <m/>
    <m/>
    <m/>
    <s v="Elderly Adult Women Children"/>
    <b v="1"/>
    <m/>
    <b v="1"/>
    <b v="1"/>
    <s v="بسبب الضغوط المجتمعية "/>
    <s v="Speaking to a family member"/>
    <b v="1"/>
    <m/>
    <m/>
    <m/>
    <m/>
    <m/>
    <m/>
    <m/>
    <m/>
    <m/>
    <m/>
    <s v="Stigma"/>
    <b v="1"/>
    <m/>
    <m/>
    <m/>
    <m/>
    <m/>
    <m/>
    <m/>
    <m/>
    <x v="2"/>
    <m/>
    <s v="Health services Educational services"/>
    <b v="1"/>
    <b v="1"/>
    <m/>
    <m/>
    <m/>
    <m/>
    <m/>
    <m/>
    <x v="6"/>
    <s v="Health services Educational services Extracurricular activities/women &amp; girls centers"/>
    <b v="1"/>
    <b v="1"/>
    <m/>
    <b v="1"/>
    <m/>
    <m/>
    <m/>
    <m/>
    <s v="due to lack of security"/>
    <x v="2"/>
    <s v="لايخرجن النساء والفتيات إلا مع رجل محرم لهن"/>
    <s v="Kidnapping Hired by armed groups School dropout Begging Early marriage Physical abuse Neglect Being orphaned or losing care"/>
    <b v="1"/>
    <b v="1"/>
    <m/>
    <b v="1"/>
    <m/>
    <b v="1"/>
    <b v="1"/>
    <b v="1"/>
    <b v="1"/>
    <m/>
    <b v="1"/>
    <m/>
    <m/>
    <m/>
    <m/>
    <m/>
    <m/>
    <m/>
    <m/>
    <s v="Parents"/>
    <m/>
    <m/>
    <m/>
    <m/>
    <b v="1"/>
    <m/>
    <m/>
    <m/>
    <m/>
    <m/>
    <m/>
    <m/>
    <m/>
    <m/>
    <s v="Quraan Hand crafts"/>
    <m/>
    <b v="1"/>
    <b v="1"/>
    <m/>
    <m/>
    <m/>
    <m/>
    <m/>
    <m/>
    <s v="I don't know"/>
    <m/>
    <m/>
    <m/>
    <m/>
    <m/>
    <m/>
    <b v="1"/>
    <x v="1"/>
    <x v="0"/>
    <x v="16"/>
    <m/>
    <m/>
    <m/>
    <m/>
    <b v="1"/>
    <m/>
    <m/>
    <m/>
    <m/>
    <m/>
    <x v="1"/>
    <m/>
    <m/>
    <x v="0"/>
    <m/>
    <m/>
    <x v="2"/>
    <m/>
    <s v="uuid:08e16bb5-994b-45a8-b508-fdf2bdce692f"/>
    <n v="73219977"/>
    <s v="08e16bb5-994b-45a8-b508-fdf2bdce692f"/>
    <d v="2021-01-23T14:02:17"/>
    <n v="378"/>
    <m/>
    <n v="-1"/>
    <m/>
    <m/>
    <s v="202101191358"/>
    <n v="1713"/>
    <s v="nsenumerator"/>
    <n v="569832"/>
  </r>
  <r>
    <s v="2021-01-23T08:21:30.145+03:00"/>
    <s v="2021-01-23T09:01:51.882+03:00"/>
    <s v="0"/>
    <s v="ندوة المحمود"/>
    <s v="MRFS"/>
    <m/>
    <d v="2021-01-23T00:00:00"/>
    <x v="12"/>
    <x v="2"/>
    <x v="0"/>
    <n v="351"/>
    <x v="3"/>
    <x v="0"/>
    <x v="0"/>
    <x v="0"/>
    <x v="196"/>
    <x v="0"/>
    <x v="0"/>
    <x v="0"/>
    <n v="0"/>
    <n v="1"/>
    <n v="1"/>
    <s v="2"/>
    <n v="1"/>
    <s v="3"/>
    <n v="0"/>
    <n v="3"/>
    <n v="5"/>
    <n v="0"/>
    <n v="0"/>
    <n v="1"/>
    <x v="22"/>
    <x v="4"/>
    <n v="-500"/>
    <s v="سلة غذائية  واعمال حرة يعمل بها الاب"/>
    <m/>
    <s v="Hospital Primary health care facility Specialist services Emergency services-ambulance"/>
    <b v="1"/>
    <b v="1"/>
    <b v="1"/>
    <b v="1"/>
    <m/>
    <m/>
    <m/>
    <m/>
    <n v="40"/>
    <x v="0"/>
    <m/>
    <x v="0"/>
    <s v="Do not know"/>
    <s v="Inaccessible due to transport or other logistical reason"/>
    <m/>
    <m/>
    <m/>
    <m/>
    <m/>
    <b v="1"/>
    <m/>
    <m/>
    <m/>
    <m/>
    <m/>
    <x v="0"/>
    <x v="0"/>
    <s v="مخاطر سوء التغذية..وجلسات للوقاية من الكورونا"/>
    <x v="0"/>
    <m/>
    <x v="2"/>
    <x v="1"/>
    <m/>
    <x v="1"/>
    <x v="2"/>
    <m/>
    <m/>
    <m/>
    <m/>
    <m/>
    <m/>
    <m/>
    <m/>
    <m/>
    <m/>
    <m/>
    <s v="Drugs are mostly available"/>
    <m/>
    <m/>
    <m/>
    <m/>
    <m/>
    <m/>
    <b v="1"/>
    <m/>
    <x v="0"/>
    <m/>
    <m/>
    <m/>
    <m/>
    <m/>
    <m/>
    <m/>
    <m/>
    <m/>
    <s v="Hospital for normal delivery Hospital for surgery/ C-section"/>
    <m/>
    <m/>
    <m/>
    <m/>
    <m/>
    <b v="1"/>
    <b v="1"/>
    <m/>
    <m/>
    <m/>
    <m/>
    <x v="1"/>
    <m/>
    <m/>
    <m/>
    <m/>
    <m/>
    <m/>
    <m/>
    <m/>
    <m/>
    <m/>
    <m/>
    <x v="4"/>
    <x v="2"/>
    <x v="3"/>
    <m/>
    <s v="Cereals or tubers (maize, porridge, rice, pasta, bread, rice, bulger, frikeh, kaak, pasta, indomy (noodles), manakish, thick grain-based porridge, potatoes, etc) Vegetables (including leafy vegetables) Eggs"/>
    <b v="1"/>
    <m/>
    <b v="1"/>
    <m/>
    <m/>
    <m/>
    <m/>
    <b v="1"/>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2"/>
    <s v="Should be gradual"/>
    <s v="Market is not safe"/>
    <m/>
    <m/>
    <m/>
    <b v="1"/>
    <m/>
    <m/>
    <m/>
    <m/>
    <x v="0"/>
    <m/>
    <x v="3"/>
    <m/>
    <m/>
    <m/>
    <m/>
    <m/>
    <m/>
    <m/>
    <x v="3"/>
    <x v="0"/>
    <x v="1"/>
    <m/>
    <m/>
    <s v="1"/>
    <s v="1"/>
    <x v="0"/>
    <x v="2"/>
    <x v="0"/>
    <x v="1"/>
    <x v="1"/>
    <m/>
    <m/>
    <m/>
    <m/>
    <m/>
    <m/>
    <m/>
    <m/>
    <m/>
    <x v="1"/>
    <x v="0"/>
    <s v="Fear Anger Family conflict"/>
    <b v="1"/>
    <b v="1"/>
    <m/>
    <m/>
    <m/>
    <m/>
    <b v="1"/>
    <m/>
    <m/>
    <m/>
    <m/>
    <m/>
    <m/>
    <m/>
    <m/>
    <m/>
    <m/>
    <m/>
    <s v="Adult Men"/>
    <m/>
    <b v="1"/>
    <m/>
    <m/>
    <s v="الرجل عصبي كتير"/>
    <s v="Speaking to a family member Smoking"/>
    <b v="1"/>
    <m/>
    <m/>
    <m/>
    <m/>
    <m/>
    <b v="1"/>
    <m/>
    <m/>
    <m/>
    <m/>
    <s v="Do not know"/>
    <m/>
    <m/>
    <m/>
    <m/>
    <m/>
    <m/>
    <b v="1"/>
    <m/>
    <m/>
    <x v="3"/>
    <s v="بسبب التعصب ونظرة المجتمع له"/>
    <s v="Extracurricular activities/women &amp; girls centers Educational services"/>
    <m/>
    <b v="1"/>
    <m/>
    <b v="1"/>
    <m/>
    <m/>
    <m/>
    <m/>
    <x v="6"/>
    <s v="Extracurricular activities/women &amp; girls centers Skills building services Educational services"/>
    <m/>
    <b v="1"/>
    <b v="1"/>
    <b v="1"/>
    <m/>
    <m/>
    <m/>
    <m/>
    <s v="due to lack of security"/>
    <x v="2"/>
    <s v="بسبب بعد المسافة"/>
    <s v="Kidnapping School dropout Neglect Being orphaned or losing care"/>
    <b v="1"/>
    <m/>
    <m/>
    <b v="1"/>
    <m/>
    <m/>
    <m/>
    <m/>
    <b v="1"/>
    <m/>
    <b v="1"/>
    <m/>
    <m/>
    <m/>
    <m/>
    <m/>
    <m/>
    <m/>
    <m/>
    <s v="Religious leaders School teachers Relatives Parents"/>
    <b v="1"/>
    <m/>
    <m/>
    <b v="1"/>
    <b v="1"/>
    <b v="1"/>
    <m/>
    <m/>
    <m/>
    <m/>
    <m/>
    <m/>
    <m/>
    <m/>
    <s v="Sport activity Quraan Hand crafts Entertainement activities"/>
    <b v="1"/>
    <b v="1"/>
    <b v="1"/>
    <m/>
    <m/>
    <b v="1"/>
    <m/>
    <m/>
    <m/>
    <s v="Children living on the street Orphans living in the community"/>
    <m/>
    <b v="1"/>
    <b v="1"/>
    <m/>
    <m/>
    <m/>
    <m/>
    <x v="1"/>
    <x v="0"/>
    <x v="5"/>
    <m/>
    <m/>
    <b v="1"/>
    <m/>
    <m/>
    <m/>
    <m/>
    <m/>
    <m/>
    <m/>
    <x v="1"/>
    <m/>
    <m/>
    <x v="0"/>
    <m/>
    <m/>
    <x v="2"/>
    <m/>
    <s v="uuid:f4d06a6c-81b0-4dc9-b443-1cc897c6ff20"/>
    <n v="73220034"/>
    <s v="f4d06a6c-81b0-4dc9-b443-1cc897c6ff20"/>
    <d v="2021-01-23T14:04:37"/>
    <n v="379"/>
    <m/>
    <n v="-1"/>
    <m/>
    <m/>
    <s v="202101191358"/>
    <n v="2421"/>
    <s v="nsenumerator"/>
    <n v="569832"/>
  </r>
  <r>
    <s v="2021-01-23T09:02:50.800+03:00"/>
    <s v="2021-01-23T09:30:57.357+03:00"/>
    <m/>
    <s v="ندوه المحمود "/>
    <s v="MRFS"/>
    <m/>
    <d v="2021-01-23T00:00:00"/>
    <x v="12"/>
    <x v="2"/>
    <x v="0"/>
    <n v="22"/>
    <x v="1"/>
    <x v="0"/>
    <x v="0"/>
    <x v="0"/>
    <x v="41"/>
    <x v="0"/>
    <x v="2"/>
    <x v="0"/>
    <n v="0"/>
    <n v="1"/>
    <n v="0"/>
    <s v="1"/>
    <n v="1"/>
    <s v="2"/>
    <n v="0"/>
    <n v="2"/>
    <n v="4"/>
    <n v="0"/>
    <n v="0"/>
    <n v="1"/>
    <x v="4"/>
    <x v="6"/>
    <n v="-500"/>
    <s v="السلة الغذائية "/>
    <m/>
    <s v="Hospital Primary health care facility Specialist services Emergency services-ambulance"/>
    <b v="1"/>
    <b v="1"/>
    <b v="1"/>
    <b v="1"/>
    <m/>
    <m/>
    <m/>
    <m/>
    <n v="30"/>
    <x v="0"/>
    <m/>
    <x v="0"/>
    <s v="عيادة جلدية"/>
    <s v="There are no significant difficulties"/>
    <m/>
    <m/>
    <m/>
    <m/>
    <m/>
    <m/>
    <m/>
    <m/>
    <m/>
    <b v="1"/>
    <m/>
    <x v="0"/>
    <x v="0"/>
    <s v="جلسات عن النظافة الشخصية ..تغذية الاطفال"/>
    <x v="0"/>
    <m/>
    <x v="2"/>
    <x v="1"/>
    <m/>
    <x v="1"/>
    <x v="2"/>
    <m/>
    <m/>
    <m/>
    <m/>
    <m/>
    <m/>
    <m/>
    <m/>
    <m/>
    <m/>
    <m/>
    <s v="Drugs are mostly available"/>
    <m/>
    <m/>
    <m/>
    <m/>
    <m/>
    <m/>
    <b v="1"/>
    <m/>
    <x v="0"/>
    <m/>
    <m/>
    <m/>
    <m/>
    <m/>
    <m/>
    <m/>
    <m/>
    <m/>
    <s v="Hospital for normal delivery Hospital for surgery/ C-section"/>
    <m/>
    <m/>
    <m/>
    <m/>
    <m/>
    <b v="1"/>
    <b v="1"/>
    <m/>
    <m/>
    <m/>
    <m/>
    <x v="1"/>
    <m/>
    <m/>
    <m/>
    <m/>
    <m/>
    <m/>
    <m/>
    <m/>
    <m/>
    <m/>
    <m/>
    <x v="3"/>
    <x v="2"/>
    <x v="1"/>
    <m/>
    <s v="Cereals or tubers (maize, porridge, rice, pasta, bread, rice, bulger, frikeh, kaak, pasta, indomy (noodles), manakish, thick grain-based porridge, potatoes, etc) Vegetables (including leafy vegetables) Oil/Fat (oils, fats, butter, ghee etc)"/>
    <b v="1"/>
    <m/>
    <b v="1"/>
    <m/>
    <m/>
    <m/>
    <m/>
    <m/>
    <m/>
    <b v="1"/>
    <m/>
    <x v="4"/>
    <x v="0"/>
    <s v="Legumes and nuts e.g. hommos, fouls, beans, chick peas, lentils Vegetables (including leafy vegetables) Eggs"/>
    <m/>
    <b v="1"/>
    <b v="1"/>
    <m/>
    <m/>
    <m/>
    <m/>
    <b v="1"/>
    <m/>
    <m/>
    <m/>
    <n v="3"/>
    <x v="2"/>
    <x v="3"/>
    <m/>
    <s v="High food prices/no money to buy"/>
    <m/>
    <b v="1"/>
    <m/>
    <m/>
    <m/>
    <m/>
    <m/>
    <m/>
    <x v="0"/>
    <m/>
    <x v="3"/>
    <m/>
    <m/>
    <m/>
    <m/>
    <m/>
    <m/>
    <m/>
    <x v="4"/>
    <x v="0"/>
    <x v="1"/>
    <m/>
    <m/>
    <s v="1"/>
    <s v="1"/>
    <x v="0"/>
    <x v="2"/>
    <x v="0"/>
    <x v="1"/>
    <x v="1"/>
    <m/>
    <m/>
    <m/>
    <m/>
    <m/>
    <m/>
    <m/>
    <m/>
    <m/>
    <x v="1"/>
    <x v="0"/>
    <s v="Fear Sadness Problems sleeping Changes in Appetite"/>
    <b v="1"/>
    <m/>
    <b v="1"/>
    <m/>
    <m/>
    <m/>
    <m/>
    <b v="1"/>
    <m/>
    <b v="1"/>
    <m/>
    <m/>
    <m/>
    <m/>
    <m/>
    <m/>
    <m/>
    <m/>
    <s v="Adult Men"/>
    <m/>
    <b v="1"/>
    <m/>
    <m/>
    <s v="بسبب عدم توفر العمل له"/>
    <s v="Speaking to a friend Smoking"/>
    <m/>
    <b v="1"/>
    <m/>
    <m/>
    <m/>
    <m/>
    <b v="1"/>
    <m/>
    <m/>
    <m/>
    <m/>
    <s v="Stigma"/>
    <b v="1"/>
    <m/>
    <m/>
    <m/>
    <m/>
    <m/>
    <m/>
    <m/>
    <m/>
    <x v="2"/>
    <m/>
    <s v="Extracurricular activities/women &amp; girls centers Skills building services"/>
    <m/>
    <m/>
    <b v="1"/>
    <b v="1"/>
    <m/>
    <m/>
    <m/>
    <m/>
    <x v="7"/>
    <s v="Extracurricular activities/women &amp; girls centers"/>
    <m/>
    <m/>
    <m/>
    <b v="1"/>
    <m/>
    <m/>
    <m/>
    <m/>
    <s v="due to lack of security"/>
    <x v="2"/>
    <s v="بسبب عدم توفر...والخوف من الخطف"/>
    <s v="Kidnapping School dropout Early marriage Neglect Being orphaned or losing care"/>
    <b v="1"/>
    <m/>
    <m/>
    <b v="1"/>
    <m/>
    <m/>
    <b v="1"/>
    <m/>
    <b v="1"/>
    <m/>
    <b v="1"/>
    <m/>
    <m/>
    <m/>
    <m/>
    <m/>
    <m/>
    <m/>
    <m/>
    <s v="Religious leaders Parents Relatives Women and Child support centers"/>
    <b v="1"/>
    <m/>
    <m/>
    <m/>
    <b v="1"/>
    <b v="1"/>
    <m/>
    <m/>
    <m/>
    <b v="1"/>
    <m/>
    <m/>
    <m/>
    <m/>
    <s v="Sport activity Hand crafts Painting / re-creational activity Awareness / educational activities / psychosocial support"/>
    <b v="1"/>
    <m/>
    <b v="1"/>
    <b v="1"/>
    <b v="1"/>
    <m/>
    <m/>
    <m/>
    <m/>
    <s v="Children living on the street Orphans living in the community Children who have been associated with fighting forces"/>
    <m/>
    <b v="1"/>
    <b v="1"/>
    <m/>
    <b v="1"/>
    <m/>
    <m/>
    <x v="2"/>
    <x v="1"/>
    <x v="17"/>
    <m/>
    <m/>
    <m/>
    <b v="1"/>
    <m/>
    <m/>
    <m/>
    <m/>
    <m/>
    <m/>
    <x v="1"/>
    <m/>
    <m/>
    <x v="0"/>
    <m/>
    <m/>
    <x v="2"/>
    <m/>
    <s v="uuid:a72bf3c2-6980-44b9-b627-54f7f7dd30e0"/>
    <n v="73220035"/>
    <s v="a72bf3c2-6980-44b9-b627-54f7f7dd30e0"/>
    <d v="2021-01-23T14:04:38"/>
    <n v="380"/>
    <m/>
    <n v="-1"/>
    <m/>
    <m/>
    <s v="202101191358"/>
    <n v="1687"/>
    <s v="nsenumerator"/>
    <n v="569832"/>
  </r>
  <r>
    <s v="2021-01-23T10:16:14.307+03:00"/>
    <s v="2021-01-23T10:39:18.093+03:00"/>
    <m/>
    <s v="ندوه المحمود "/>
    <s v="MRFS"/>
    <m/>
    <d v="2021-01-23T00:00:00"/>
    <x v="12"/>
    <x v="2"/>
    <x v="0"/>
    <n v="43"/>
    <x v="0"/>
    <x v="1"/>
    <x v="0"/>
    <x v="0"/>
    <x v="104"/>
    <x v="2"/>
    <x v="2"/>
    <x v="0"/>
    <n v="0"/>
    <n v="0"/>
    <n v="1"/>
    <s v="1"/>
    <n v="2"/>
    <s v="3"/>
    <n v="0"/>
    <n v="3"/>
    <n v="6"/>
    <n v="1"/>
    <n v="0"/>
    <n v="1"/>
    <x v="8"/>
    <x v="7"/>
    <n v="-700"/>
    <s v="السلة الغذائية والاب يعمل في محل صفير "/>
    <m/>
    <s v="Hospital Primary health care facility Specialist services Emergency services-ambulance"/>
    <b v="1"/>
    <b v="1"/>
    <b v="1"/>
    <b v="1"/>
    <m/>
    <m/>
    <m/>
    <m/>
    <n v="25"/>
    <x v="0"/>
    <m/>
    <x v="0"/>
    <s v="Do not know"/>
    <s v="Inaccessible due to cost Inaccessible due to security risks Inaccessible due to transport or other logistical reason"/>
    <m/>
    <m/>
    <m/>
    <b v="1"/>
    <b v="1"/>
    <b v="1"/>
    <m/>
    <m/>
    <m/>
    <m/>
    <m/>
    <x v="0"/>
    <x v="0"/>
    <s v="جلسات للوقاية من الكورونا ..وجلسات سوء التغذية للاطفال "/>
    <x v="0"/>
    <m/>
    <x v="2"/>
    <x v="1"/>
    <m/>
    <x v="1"/>
    <x v="2"/>
    <m/>
    <m/>
    <m/>
    <m/>
    <m/>
    <m/>
    <m/>
    <m/>
    <m/>
    <m/>
    <m/>
    <s v="Drugs are mostly available"/>
    <m/>
    <m/>
    <m/>
    <m/>
    <m/>
    <m/>
    <b v="1"/>
    <m/>
    <x v="0"/>
    <m/>
    <m/>
    <m/>
    <m/>
    <m/>
    <m/>
    <m/>
    <m/>
    <m/>
    <s v="Hospital for normal delivery Hospital for surgery/ C-section"/>
    <m/>
    <m/>
    <m/>
    <m/>
    <m/>
    <b v="1"/>
    <b v="1"/>
    <m/>
    <m/>
    <m/>
    <m/>
    <x v="1"/>
    <m/>
    <m/>
    <m/>
    <m/>
    <m/>
    <m/>
    <m/>
    <m/>
    <m/>
    <m/>
    <m/>
    <x v="3"/>
    <x v="2"/>
    <x v="3"/>
    <m/>
    <m/>
    <m/>
    <m/>
    <m/>
    <m/>
    <m/>
    <m/>
    <m/>
    <m/>
    <m/>
    <m/>
    <m/>
    <x v="1"/>
    <x v="1"/>
    <s v="Vegetables (including leafy vegetables) Legumes and nuts e.g. hommos, fouls, beans, chick peas, lentils Cereals or tubers (maize, porridge, rice, pasta, bread, rice, bulger, frikeh, kaak, pasta, indomy (noodles), manakish, thick grain-based porridge, potatoes, etc)"/>
    <b v="1"/>
    <b v="1"/>
    <b v="1"/>
    <m/>
    <m/>
    <m/>
    <m/>
    <m/>
    <m/>
    <m/>
    <m/>
    <n v="3"/>
    <x v="2"/>
    <x v="0"/>
    <m/>
    <s v="High food prices/no money to buy"/>
    <m/>
    <b v="1"/>
    <m/>
    <m/>
    <m/>
    <m/>
    <m/>
    <m/>
    <x v="3"/>
    <m/>
    <x v="2"/>
    <m/>
    <m/>
    <m/>
    <m/>
    <m/>
    <m/>
    <m/>
    <x v="0"/>
    <x v="0"/>
    <x v="1"/>
    <m/>
    <m/>
    <s v="0"/>
    <s v="0"/>
    <x v="2"/>
    <x v="1"/>
    <x v="1"/>
    <x v="2"/>
    <x v="2"/>
    <s v="Financial issues"/>
    <m/>
    <b v="1"/>
    <m/>
    <m/>
    <m/>
    <m/>
    <m/>
    <m/>
    <x v="0"/>
    <x v="0"/>
    <s v="Fear Anger Sadness Anxiety Conflict within community"/>
    <b v="1"/>
    <b v="1"/>
    <b v="1"/>
    <m/>
    <m/>
    <b v="1"/>
    <m/>
    <m/>
    <m/>
    <m/>
    <b v="1"/>
    <m/>
    <m/>
    <m/>
    <m/>
    <m/>
    <m/>
    <m/>
    <s v="Adult Women Adult Men"/>
    <b v="1"/>
    <b v="1"/>
    <m/>
    <m/>
    <s v="بسبب الوضع المعيشة السيى"/>
    <s v="Speaking to a friend Prayer Speaking to a family member"/>
    <b v="1"/>
    <b v="1"/>
    <m/>
    <b v="1"/>
    <m/>
    <m/>
    <m/>
    <m/>
    <m/>
    <m/>
    <m/>
    <s v="Stigma"/>
    <b v="1"/>
    <m/>
    <m/>
    <m/>
    <m/>
    <m/>
    <m/>
    <m/>
    <m/>
    <x v="1"/>
    <m/>
    <s v="All services are accessible"/>
    <m/>
    <m/>
    <m/>
    <m/>
    <m/>
    <b v="1"/>
    <m/>
    <m/>
    <x v="0"/>
    <s v="All services are accessible"/>
    <m/>
    <m/>
    <m/>
    <m/>
    <m/>
    <b v="1"/>
    <m/>
    <m/>
    <m/>
    <x v="2"/>
    <s v="بسبب عدم توفر الامان والخوف من الخطف "/>
    <s v="Kidnapping Desire to join armed groups School dropout Neglect Being orphaned or losing care Physical or psychological disabilities due to the war"/>
    <b v="1"/>
    <m/>
    <b v="1"/>
    <b v="1"/>
    <m/>
    <m/>
    <m/>
    <m/>
    <b v="1"/>
    <m/>
    <b v="1"/>
    <m/>
    <b v="1"/>
    <m/>
    <m/>
    <m/>
    <m/>
    <m/>
    <m/>
    <s v="Parents Relatives Community/social workers"/>
    <m/>
    <m/>
    <m/>
    <m/>
    <b v="1"/>
    <b v="1"/>
    <m/>
    <b v="1"/>
    <m/>
    <m/>
    <m/>
    <m/>
    <m/>
    <m/>
    <s v="Quraan Hand crafts Awareness / educational activities / psychosocial support Entertainement activities"/>
    <m/>
    <b v="1"/>
    <b v="1"/>
    <m/>
    <b v="1"/>
    <b v="1"/>
    <m/>
    <m/>
    <m/>
    <s v="Children living on the street Orphans living in the community Children who have been associated with fighting forces"/>
    <m/>
    <b v="1"/>
    <b v="1"/>
    <m/>
    <b v="1"/>
    <m/>
    <m/>
    <x v="1"/>
    <x v="0"/>
    <x v="17"/>
    <m/>
    <m/>
    <m/>
    <b v="1"/>
    <m/>
    <m/>
    <m/>
    <m/>
    <m/>
    <m/>
    <x v="1"/>
    <m/>
    <m/>
    <x v="0"/>
    <m/>
    <m/>
    <x v="2"/>
    <m/>
    <s v="uuid:8c32c872-58fc-4adc-a78b-283779aaa755"/>
    <n v="73220036"/>
    <s v="8c32c872-58fc-4adc-a78b-283779aaa755"/>
    <d v="2021-01-23T14:04:38"/>
    <n v="381"/>
    <m/>
    <n v="-1"/>
    <m/>
    <m/>
    <s v="202101191358"/>
    <n v="1384"/>
    <s v="nsenumerator"/>
    <n v="569832"/>
  </r>
  <r>
    <s v="2021-01-23T10:44:33.495+03:00"/>
    <s v="2021-01-23T11:15:50.505+03:00"/>
    <m/>
    <s v="ندوه المحمود "/>
    <s v="MRFS"/>
    <m/>
    <d v="2021-01-23T00:00:00"/>
    <x v="12"/>
    <x v="2"/>
    <x v="0"/>
    <n v="21"/>
    <x v="1"/>
    <x v="0"/>
    <x v="2"/>
    <x v="0"/>
    <x v="197"/>
    <x v="2"/>
    <x v="0"/>
    <x v="0"/>
    <n v="0"/>
    <n v="0"/>
    <n v="2"/>
    <s v="2"/>
    <n v="0"/>
    <s v="2"/>
    <n v="0"/>
    <n v="2"/>
    <n v="3"/>
    <n v="0"/>
    <n v="0"/>
    <n v="0"/>
    <x v="3"/>
    <x v="6"/>
    <n v="-400"/>
    <s v="فقط السلة الغذائية "/>
    <m/>
    <s v="Hospital Primary health care facility Specialist services Emergency services-ambulance"/>
    <b v="1"/>
    <b v="1"/>
    <b v="1"/>
    <b v="1"/>
    <m/>
    <m/>
    <m/>
    <m/>
    <n v="30"/>
    <x v="0"/>
    <m/>
    <x v="0"/>
    <s v="Do not know"/>
    <s v="Inaccessible due to cost Inaccessible due to transport or other logistical reason"/>
    <m/>
    <m/>
    <m/>
    <b v="1"/>
    <m/>
    <b v="1"/>
    <m/>
    <m/>
    <m/>
    <m/>
    <m/>
    <x v="0"/>
    <x v="0"/>
    <s v="مخاطر سوء التغذية..وجلسات للوقاية من الكورونا..والتباعد الاجتماعي"/>
    <x v="0"/>
    <m/>
    <x v="2"/>
    <x v="1"/>
    <m/>
    <x v="1"/>
    <x v="1"/>
    <s v="Inaccessible due to security risks Inaccessible due to cost"/>
    <m/>
    <m/>
    <m/>
    <b v="1"/>
    <b v="1"/>
    <m/>
    <m/>
    <m/>
    <m/>
    <m/>
    <s v="I don't know"/>
    <m/>
    <m/>
    <m/>
    <m/>
    <m/>
    <b v="1"/>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b v="1"/>
    <m/>
    <b v="1"/>
    <m/>
    <m/>
    <m/>
    <m/>
    <m/>
    <m/>
    <m/>
    <m/>
    <n v="2"/>
    <x v="2"/>
    <x v="2"/>
    <s v="يجب مراعاة النوع والكمية للطعام وان يكون قوامها مناسب حسب عمر الطفل "/>
    <s v="High food prices/no money to buy"/>
    <m/>
    <b v="1"/>
    <m/>
    <m/>
    <m/>
    <m/>
    <m/>
    <m/>
    <x v="0"/>
    <m/>
    <x v="0"/>
    <s v="High food prices/no money to buy"/>
    <b v="1"/>
    <m/>
    <m/>
    <m/>
    <m/>
    <m/>
    <x v="0"/>
    <x v="0"/>
    <x v="1"/>
    <m/>
    <m/>
    <s v="0"/>
    <s v="0"/>
    <x v="0"/>
    <x v="2"/>
    <x v="0"/>
    <x v="1"/>
    <x v="1"/>
    <m/>
    <m/>
    <m/>
    <m/>
    <m/>
    <m/>
    <m/>
    <m/>
    <m/>
    <x v="1"/>
    <x v="0"/>
    <s v="Sadness Anger Anxiety Problems sleeping"/>
    <m/>
    <b v="1"/>
    <b v="1"/>
    <m/>
    <m/>
    <b v="1"/>
    <m/>
    <m/>
    <m/>
    <b v="1"/>
    <m/>
    <m/>
    <m/>
    <m/>
    <m/>
    <m/>
    <m/>
    <m/>
    <s v="Adult Women"/>
    <b v="1"/>
    <m/>
    <m/>
    <m/>
    <s v="بسبب فقدان زوجها "/>
    <s v="Prayer Speaking to a friend"/>
    <m/>
    <b v="1"/>
    <m/>
    <b v="1"/>
    <m/>
    <m/>
    <m/>
    <m/>
    <m/>
    <m/>
    <m/>
    <s v="Stigma"/>
    <b v="1"/>
    <m/>
    <m/>
    <m/>
    <m/>
    <m/>
    <m/>
    <m/>
    <m/>
    <x v="2"/>
    <m/>
    <s v="Extracurricular activities/women &amp; girls centers"/>
    <m/>
    <m/>
    <m/>
    <b v="1"/>
    <m/>
    <m/>
    <m/>
    <m/>
    <x v="5"/>
    <s v="Extracurricular activities/women &amp; girls centers"/>
    <m/>
    <m/>
    <m/>
    <b v="1"/>
    <m/>
    <m/>
    <m/>
    <m/>
    <s v="due to lack of security"/>
    <x v="2"/>
    <s v="بسبب التعصب والعادات والتقاليد بالمجتمع"/>
    <s v="Kidnapping Early marriage Physical abuse Neglect"/>
    <b v="1"/>
    <m/>
    <m/>
    <m/>
    <m/>
    <m/>
    <b v="1"/>
    <b v="1"/>
    <b v="1"/>
    <m/>
    <m/>
    <m/>
    <m/>
    <m/>
    <m/>
    <m/>
    <m/>
    <m/>
    <m/>
    <s v="School teachers Parents Community/social workers Women and Child support centers"/>
    <m/>
    <m/>
    <m/>
    <b v="1"/>
    <b v="1"/>
    <m/>
    <m/>
    <b v="1"/>
    <m/>
    <b v="1"/>
    <m/>
    <m/>
    <m/>
    <m/>
    <s v="Hand crafts Painting / re-creational activity Awareness / educational activities / psychosocial support Entertainement activities Quraan"/>
    <m/>
    <b v="1"/>
    <b v="1"/>
    <b v="1"/>
    <b v="1"/>
    <b v="1"/>
    <m/>
    <m/>
    <m/>
    <s v="Orphans living in the community"/>
    <m/>
    <m/>
    <b v="1"/>
    <m/>
    <m/>
    <m/>
    <m/>
    <x v="2"/>
    <x v="1"/>
    <x v="1"/>
    <m/>
    <b v="1"/>
    <b v="1"/>
    <m/>
    <m/>
    <m/>
    <m/>
    <m/>
    <m/>
    <m/>
    <x v="1"/>
    <m/>
    <m/>
    <x v="0"/>
    <m/>
    <m/>
    <x v="2"/>
    <m/>
    <s v="uuid:fcc2ce45-cdd6-4939-bd1c-8a79043e1b27"/>
    <n v="73220037"/>
    <s v="fcc2ce45-cdd6-4939-bd1c-8a79043e1b27"/>
    <d v="2021-01-23T14:04:39"/>
    <n v="382"/>
    <m/>
    <n v="-1"/>
    <m/>
    <m/>
    <s v="202101191358"/>
    <n v="1877"/>
    <s v="nsenumerator"/>
    <n v="569832"/>
  </r>
  <r>
    <s v="2021-01-23T11:38:43.673+03:00"/>
    <s v="2021-01-23T12:03:31.885+03:00"/>
    <m/>
    <s v="ندوه المحمود "/>
    <s v="MRFS"/>
    <m/>
    <d v="2021-01-23T00:00:00"/>
    <x v="12"/>
    <x v="2"/>
    <x v="0"/>
    <n v="35"/>
    <x v="0"/>
    <x v="0"/>
    <x v="0"/>
    <x v="0"/>
    <x v="198"/>
    <x v="0"/>
    <x v="2"/>
    <x v="0"/>
    <n v="1"/>
    <n v="0"/>
    <n v="1"/>
    <s v="1"/>
    <n v="2"/>
    <s v="4"/>
    <n v="0"/>
    <n v="4"/>
    <n v="7"/>
    <n v="1"/>
    <n v="1"/>
    <n v="1"/>
    <x v="25"/>
    <x v="17"/>
    <n v="-1100"/>
    <s v="السلة الغذائية..والاب يعمل في بيع الخبز"/>
    <m/>
    <s v="Hospital Primary health care facility Specialist services Emergency services-ambulance"/>
    <b v="1"/>
    <b v="1"/>
    <b v="1"/>
    <b v="1"/>
    <m/>
    <m/>
    <m/>
    <m/>
    <n v="40"/>
    <x v="0"/>
    <m/>
    <x v="0"/>
    <s v="Do not know"/>
    <s v="Inaccessible due to cost Inaccessible due to transport or other logistical reason"/>
    <m/>
    <m/>
    <m/>
    <b v="1"/>
    <m/>
    <b v="1"/>
    <m/>
    <m/>
    <m/>
    <m/>
    <m/>
    <x v="0"/>
    <x v="0"/>
    <s v="جلسات للوقاية من الكورونا..ومخاطر سوء التغذية للاطفال والامهات "/>
    <x v="0"/>
    <m/>
    <x v="2"/>
    <x v="1"/>
    <m/>
    <x v="1"/>
    <x v="2"/>
    <m/>
    <m/>
    <m/>
    <m/>
    <m/>
    <m/>
    <m/>
    <m/>
    <m/>
    <m/>
    <m/>
    <s v="Non communicable diseases (NCD) drugs (chronic, cardiac, diabetes, hyper-tension, asthma)"/>
    <b v="1"/>
    <m/>
    <m/>
    <m/>
    <m/>
    <m/>
    <m/>
    <m/>
    <x v="0"/>
    <m/>
    <m/>
    <m/>
    <m/>
    <m/>
    <m/>
    <m/>
    <m/>
    <m/>
    <s v="Hospital for normal delivery Hospital for surgery/ C-section"/>
    <m/>
    <m/>
    <m/>
    <m/>
    <m/>
    <b v="1"/>
    <b v="1"/>
    <m/>
    <m/>
    <m/>
    <m/>
    <x v="0"/>
    <m/>
    <m/>
    <m/>
    <m/>
    <m/>
    <m/>
    <m/>
    <m/>
    <m/>
    <m/>
    <m/>
    <x v="3"/>
    <x v="2"/>
    <x v="3"/>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Vegetables (including leafy vegetables) Legumes and nuts e.g. hommos, fouls, beans, chick peas, lentils"/>
    <m/>
    <b v="1"/>
    <b v="1"/>
    <m/>
    <m/>
    <m/>
    <m/>
    <m/>
    <m/>
    <m/>
    <m/>
    <n v="2"/>
    <x v="2"/>
    <x v="0"/>
    <m/>
    <s v="High food prices/no money to buy Market is too far"/>
    <m/>
    <b v="1"/>
    <b v="1"/>
    <m/>
    <m/>
    <m/>
    <m/>
    <m/>
    <x v="0"/>
    <m/>
    <x v="0"/>
    <s v="High food prices/no money to buy"/>
    <b v="1"/>
    <m/>
    <m/>
    <m/>
    <m/>
    <m/>
    <x v="0"/>
    <x v="0"/>
    <x v="0"/>
    <m/>
    <m/>
    <s v="0"/>
    <s v="1"/>
    <x v="0"/>
    <x v="2"/>
    <x v="0"/>
    <x v="1"/>
    <x v="1"/>
    <m/>
    <m/>
    <m/>
    <m/>
    <m/>
    <m/>
    <m/>
    <m/>
    <m/>
    <x v="1"/>
    <x v="0"/>
    <s v="Fear Anger Family conflict Hopelessness"/>
    <b v="1"/>
    <b v="1"/>
    <m/>
    <m/>
    <m/>
    <m/>
    <b v="1"/>
    <m/>
    <b v="1"/>
    <m/>
    <m/>
    <m/>
    <m/>
    <m/>
    <m/>
    <m/>
    <m/>
    <m/>
    <s v="Adult Men"/>
    <m/>
    <b v="1"/>
    <m/>
    <m/>
    <s v="بسبب اوضاع المعيشة  السيئة ..."/>
    <s v="Speaking to a friend Smoking"/>
    <m/>
    <b v="1"/>
    <m/>
    <m/>
    <m/>
    <m/>
    <b v="1"/>
    <m/>
    <m/>
    <m/>
    <m/>
    <s v="Stigma"/>
    <b v="1"/>
    <m/>
    <m/>
    <m/>
    <m/>
    <m/>
    <m/>
    <m/>
    <m/>
    <x v="1"/>
    <m/>
    <s v="Educational services Skills building services Extracurricular activities/women &amp; girls centers"/>
    <m/>
    <b v="1"/>
    <b v="1"/>
    <b v="1"/>
    <m/>
    <m/>
    <m/>
    <m/>
    <x v="7"/>
    <s v="Skills building services Extracurricular activities/women &amp; girls centers"/>
    <m/>
    <m/>
    <b v="1"/>
    <b v="1"/>
    <m/>
    <m/>
    <m/>
    <m/>
    <s v="due to lack of security"/>
    <x v="2"/>
    <s v="بسبب بعد المسافة والعادات والتقاليد في المجتمع "/>
    <s v="Kidnapping School dropout Early marriage Physical abuse Neglect Being orphaned or losing care"/>
    <b v="1"/>
    <m/>
    <m/>
    <b v="1"/>
    <m/>
    <m/>
    <b v="1"/>
    <b v="1"/>
    <b v="1"/>
    <m/>
    <b v="1"/>
    <m/>
    <m/>
    <m/>
    <m/>
    <m/>
    <m/>
    <m/>
    <m/>
    <s v="School teachers Religious leaders Parents Relatives Community/social workers Women and Child support centers"/>
    <b v="1"/>
    <m/>
    <m/>
    <b v="1"/>
    <b v="1"/>
    <b v="1"/>
    <m/>
    <b v="1"/>
    <m/>
    <b v="1"/>
    <m/>
    <m/>
    <m/>
    <m/>
    <s v="Sport activity Quraan Hand crafts Awareness / educational activities / psychosocial support Entertainement activities"/>
    <b v="1"/>
    <b v="1"/>
    <b v="1"/>
    <m/>
    <b v="1"/>
    <b v="1"/>
    <m/>
    <m/>
    <m/>
    <s v="Children living on the street Orphans living in the community Children who have been associated with fighting forces"/>
    <m/>
    <b v="1"/>
    <b v="1"/>
    <m/>
    <b v="1"/>
    <m/>
    <m/>
    <x v="1"/>
    <x v="0"/>
    <x v="11"/>
    <m/>
    <m/>
    <m/>
    <m/>
    <m/>
    <m/>
    <m/>
    <m/>
    <b v="1"/>
    <m/>
    <x v="1"/>
    <m/>
    <m/>
    <x v="0"/>
    <m/>
    <m/>
    <x v="2"/>
    <m/>
    <s v="uuid:2de1f2b9-0100-48f4-9eb7-2fc4b5ac3aa2"/>
    <n v="73220038"/>
    <s v="2de1f2b9-0100-48f4-9eb7-2fc4b5ac3aa2"/>
    <d v="2021-01-23T14:04:40"/>
    <n v="383"/>
    <m/>
    <n v="-1"/>
    <m/>
    <m/>
    <s v="202101191358"/>
    <n v="1488"/>
    <s v="nsenumerator"/>
    <n v="569832"/>
  </r>
  <r>
    <s v="2021-01-23T12:08:57.567+03:00"/>
    <s v="2021-01-23T15:34:01.724+03:00"/>
    <s v="0"/>
    <s v="ندوه المحمود"/>
    <s v="MRFS"/>
    <m/>
    <d v="2021-01-23T00:00:00"/>
    <x v="12"/>
    <x v="2"/>
    <x v="0"/>
    <n v="39"/>
    <x v="0"/>
    <x v="1"/>
    <x v="0"/>
    <x v="0"/>
    <x v="199"/>
    <x v="0"/>
    <x v="0"/>
    <x v="0"/>
    <n v="0"/>
    <n v="1"/>
    <n v="1"/>
    <s v="2"/>
    <n v="1"/>
    <s v="3"/>
    <n v="0"/>
    <n v="3"/>
    <n v="5"/>
    <n v="0"/>
    <n v="0"/>
    <n v="1"/>
    <x v="0"/>
    <x v="16"/>
    <n v="-550"/>
    <s v="السلة الغذائية...فقط"/>
    <m/>
    <s v="Hospital Primary health care facility Specialist services Emergency services-ambulance"/>
    <b v="1"/>
    <b v="1"/>
    <b v="1"/>
    <b v="1"/>
    <m/>
    <m/>
    <m/>
    <m/>
    <n v="20"/>
    <x v="0"/>
    <m/>
    <x v="0"/>
    <s v="عيادات جلدية ...وبعض التحاليل الطبية"/>
    <s v="Inaccessible due to cost Inaccessible due to security risks Inaccessible due to transport or other logistical reason"/>
    <m/>
    <m/>
    <m/>
    <b v="1"/>
    <b v="1"/>
    <b v="1"/>
    <m/>
    <m/>
    <m/>
    <m/>
    <m/>
    <x v="0"/>
    <x v="0"/>
    <s v="جلسات توعية للامراض المعدية والغير المعدة  وجلسات للوقاية من الكورونا..."/>
    <x v="0"/>
    <m/>
    <x v="2"/>
    <x v="1"/>
    <m/>
    <x v="1"/>
    <x v="2"/>
    <m/>
    <m/>
    <m/>
    <m/>
    <m/>
    <m/>
    <m/>
    <m/>
    <m/>
    <m/>
    <m/>
    <s v="Non communicable diseases (NCD) drugs (chronic, cardiac, diabetes, hyper-tension, asthma) Antibiotic"/>
    <b v="1"/>
    <m/>
    <m/>
    <b v="1"/>
    <m/>
    <m/>
    <m/>
    <m/>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Vegetables (including leafy vegetables) Milk and Milk Products (milk, yoghurt, cheese, etc) Oil/Fat (oils, fats, butter, ghee etc)"/>
    <b v="1"/>
    <m/>
    <b v="1"/>
    <m/>
    <m/>
    <m/>
    <b v="1"/>
    <m/>
    <m/>
    <b v="1"/>
    <m/>
    <x v="0"/>
    <x v="0"/>
    <s v="Vegetables (including leafy vegetables) Cereals or tubers (maize, porridge, rice, pasta, bread, rice, bulger, frikeh, kaak, pasta, indomy (noodles), manakish, thick grain-based porridge, potatoes, etc)"/>
    <b v="1"/>
    <m/>
    <b v="1"/>
    <m/>
    <m/>
    <m/>
    <m/>
    <m/>
    <m/>
    <m/>
    <m/>
    <n v="2"/>
    <x v="2"/>
    <x v="0"/>
    <m/>
    <s v="High food prices/no money to buy"/>
    <m/>
    <b v="1"/>
    <m/>
    <m/>
    <m/>
    <m/>
    <m/>
    <m/>
    <x v="0"/>
    <m/>
    <x v="0"/>
    <s v="High food prices/no money to buy"/>
    <b v="1"/>
    <m/>
    <m/>
    <m/>
    <m/>
    <m/>
    <x v="4"/>
    <x v="0"/>
    <x v="1"/>
    <m/>
    <m/>
    <s v="1"/>
    <s v="1"/>
    <x v="0"/>
    <x v="2"/>
    <x v="0"/>
    <x v="1"/>
    <x v="1"/>
    <m/>
    <m/>
    <m/>
    <m/>
    <m/>
    <m/>
    <m/>
    <m/>
    <m/>
    <x v="1"/>
    <x v="0"/>
    <s v="Fear Anger moodwings Anxiety Family conflict"/>
    <b v="1"/>
    <b v="1"/>
    <m/>
    <b v="1"/>
    <m/>
    <b v="1"/>
    <b v="1"/>
    <m/>
    <m/>
    <m/>
    <m/>
    <m/>
    <m/>
    <m/>
    <m/>
    <m/>
    <m/>
    <m/>
    <s v="Elderly"/>
    <m/>
    <m/>
    <m/>
    <b v="1"/>
    <s v="بسبب عدم تلبية احتياجاتهم الشخصية بنفسهم"/>
    <s v="Speaking to a family member Speaking to a friend Prayer"/>
    <b v="1"/>
    <b v="1"/>
    <m/>
    <b v="1"/>
    <m/>
    <m/>
    <m/>
    <m/>
    <m/>
    <m/>
    <m/>
    <s v="Security"/>
    <m/>
    <b v="1"/>
    <m/>
    <m/>
    <m/>
    <m/>
    <m/>
    <m/>
    <m/>
    <x v="2"/>
    <m/>
    <s v="Health services Educational services Extracurricular activities/women &amp; girls centers Skills building services"/>
    <b v="1"/>
    <b v="1"/>
    <b v="1"/>
    <b v="1"/>
    <m/>
    <m/>
    <m/>
    <m/>
    <x v="6"/>
    <s v="Skills building services Extracurricular activities/women &amp; girls centers"/>
    <m/>
    <m/>
    <b v="1"/>
    <b v="1"/>
    <m/>
    <m/>
    <m/>
    <m/>
    <s v="due to lack of security"/>
    <x v="2"/>
    <s v="بسبب العادات والتقاليد...وعدم توفر الامان بالمنطقة"/>
    <s v="Kidnapping School dropout Begging Early marriage Physical abuse Neglect Being orphaned or losing care Physical or psychological disabilities due to the war Psychological stress"/>
    <b v="1"/>
    <m/>
    <m/>
    <b v="1"/>
    <m/>
    <b v="1"/>
    <b v="1"/>
    <b v="1"/>
    <b v="1"/>
    <m/>
    <b v="1"/>
    <m/>
    <b v="1"/>
    <b v="1"/>
    <m/>
    <m/>
    <m/>
    <m/>
    <m/>
    <s v="School teachers Parents Relatives Community/social workers Women and Child support centers"/>
    <m/>
    <m/>
    <m/>
    <b v="1"/>
    <b v="1"/>
    <b v="1"/>
    <m/>
    <b v="1"/>
    <m/>
    <b v="1"/>
    <m/>
    <m/>
    <m/>
    <m/>
    <s v="Quraan Hand crafts Painting / re-creational activity Awareness / educational activities / psychosocial support Entertainement activities"/>
    <m/>
    <b v="1"/>
    <b v="1"/>
    <b v="1"/>
    <b v="1"/>
    <b v="1"/>
    <m/>
    <m/>
    <m/>
    <s v="Children living on the street Orphans living in the community"/>
    <m/>
    <b v="1"/>
    <b v="1"/>
    <m/>
    <m/>
    <m/>
    <m/>
    <x v="1"/>
    <x v="0"/>
    <x v="11"/>
    <m/>
    <m/>
    <m/>
    <m/>
    <m/>
    <m/>
    <m/>
    <m/>
    <b v="1"/>
    <m/>
    <x v="1"/>
    <m/>
    <m/>
    <x v="0"/>
    <m/>
    <m/>
    <x v="2"/>
    <m/>
    <s v="uuid:79c07f2b-9ec5-4158-99a5-9aada50e308c"/>
    <n v="73220039"/>
    <s v="79c07f2b-9ec5-4158-99a5-9aada50e308c"/>
    <d v="2021-01-23T14:04:40"/>
    <n v="384"/>
    <m/>
    <n v="-1"/>
    <m/>
    <m/>
    <s v="202101191358"/>
    <n v="12304"/>
    <s v="nsenumerator"/>
    <n v="569832"/>
  </r>
  <r>
    <s v="2021-01-23T08:23:37.880+03:00"/>
    <s v="2021-01-23T09:09:13.830+03:00"/>
    <m/>
    <s v="ختام الحسن "/>
    <s v="MRFS"/>
    <m/>
    <d v="2021-01-23T00:00:00"/>
    <x v="12"/>
    <x v="2"/>
    <x v="0"/>
    <n v="33"/>
    <x v="0"/>
    <x v="0"/>
    <x v="0"/>
    <x v="0"/>
    <x v="200"/>
    <x v="0"/>
    <x v="2"/>
    <x v="0"/>
    <n v="1"/>
    <n v="0"/>
    <n v="1"/>
    <s v="1"/>
    <n v="1"/>
    <s v="3"/>
    <n v="1"/>
    <n v="4"/>
    <n v="7"/>
    <n v="0"/>
    <n v="0"/>
    <n v="0"/>
    <x v="8"/>
    <x v="26"/>
    <n v="-1150"/>
    <s v="بيع سلة الإغاثة الشهرية "/>
    <m/>
    <s v="Primary health care facility Specialist services Emergency services-ambulance Hospital"/>
    <b v="1"/>
    <b v="1"/>
    <b v="1"/>
    <b v="1"/>
    <m/>
    <m/>
    <m/>
    <m/>
    <n v="48"/>
    <x v="0"/>
    <m/>
    <x v="0"/>
    <s v="Do not know"/>
    <s v="There are no significant difficulties"/>
    <m/>
    <m/>
    <m/>
    <m/>
    <m/>
    <m/>
    <m/>
    <m/>
    <m/>
    <b v="1"/>
    <m/>
    <x v="0"/>
    <x v="0"/>
    <s v="جلسات توعوية بخصوص الكورونا _والأمراض المنتشرة_(الحصبة_ الليشمانيا_القمل) "/>
    <x v="0"/>
    <m/>
    <x v="0"/>
    <x v="0"/>
    <m/>
    <x v="0"/>
    <x v="0"/>
    <m/>
    <m/>
    <m/>
    <m/>
    <m/>
    <m/>
    <m/>
    <m/>
    <m/>
    <m/>
    <m/>
    <s v="Drugs are mostly available"/>
    <m/>
    <m/>
    <m/>
    <m/>
    <m/>
    <m/>
    <b v="1"/>
    <m/>
    <x v="0"/>
    <m/>
    <m/>
    <m/>
    <m/>
    <m/>
    <m/>
    <m/>
    <m/>
    <m/>
    <s v="Hospital for normal delivery"/>
    <m/>
    <m/>
    <m/>
    <m/>
    <m/>
    <b v="1"/>
    <m/>
    <m/>
    <m/>
    <m/>
    <m/>
    <x v="2"/>
    <s v="Not enough milk"/>
    <m/>
    <m/>
    <m/>
    <b v="1"/>
    <m/>
    <m/>
    <m/>
    <m/>
    <m/>
    <m/>
    <x v="4"/>
    <x v="2"/>
    <x v="3"/>
    <m/>
    <s v="Cereals or tubers (maize, porridge, rice, pasta, bread, rice, bulger, frikeh, kaak, pasta, indomy (noodles), manakish, thick grain-based porridge, potatoes, etc) Vegetables (including leafy vegetables)"/>
    <b v="1"/>
    <m/>
    <b v="1"/>
    <m/>
    <m/>
    <m/>
    <m/>
    <m/>
    <m/>
    <m/>
    <m/>
    <x v="3"/>
    <x v="0"/>
    <s v="Legumes and nuts e.g. hommos, fouls, beans, chick peas, lentils"/>
    <m/>
    <b v="1"/>
    <m/>
    <m/>
    <m/>
    <m/>
    <m/>
    <m/>
    <m/>
    <m/>
    <m/>
    <n v="1"/>
    <x v="2"/>
    <x v="2"/>
    <s v="Should be gradual"/>
    <s v="High food prices/no money to buy"/>
    <m/>
    <b v="1"/>
    <m/>
    <m/>
    <m/>
    <m/>
    <m/>
    <m/>
    <x v="0"/>
    <m/>
    <x v="0"/>
    <s v="High food prices/no money to buy"/>
    <b v="1"/>
    <m/>
    <m/>
    <m/>
    <m/>
    <m/>
    <x v="0"/>
    <x v="0"/>
    <x v="0"/>
    <m/>
    <m/>
    <s v="0"/>
    <s v="1"/>
    <x v="0"/>
    <x v="2"/>
    <x v="0"/>
    <x v="1"/>
    <x v="1"/>
    <m/>
    <m/>
    <m/>
    <m/>
    <m/>
    <m/>
    <m/>
    <m/>
    <m/>
    <x v="1"/>
    <x v="0"/>
    <s v="Fear Anger moodwings Anxiety"/>
    <b v="1"/>
    <b v="1"/>
    <m/>
    <b v="1"/>
    <m/>
    <b v="1"/>
    <m/>
    <m/>
    <m/>
    <m/>
    <m/>
    <m/>
    <m/>
    <m/>
    <m/>
    <m/>
    <m/>
    <m/>
    <s v="Adult Women Adult Men Elderly"/>
    <b v="1"/>
    <b v="1"/>
    <m/>
    <b v="1"/>
    <s v="بسبب الظروف المعيشة السيئة ووضع نزوح اكبر سبب لهذة المشاكل العاطفية"/>
    <s v="Has professional consultation Speaking to a family member"/>
    <b v="1"/>
    <m/>
    <m/>
    <m/>
    <b v="1"/>
    <m/>
    <m/>
    <m/>
    <m/>
    <m/>
    <m/>
    <s v="Stigma"/>
    <b v="1"/>
    <m/>
    <m/>
    <m/>
    <m/>
    <m/>
    <m/>
    <m/>
    <m/>
    <x v="1"/>
    <m/>
    <s v="All services are accessible"/>
    <m/>
    <m/>
    <m/>
    <m/>
    <m/>
    <b v="1"/>
    <m/>
    <m/>
    <x v="0"/>
    <s v="All services are accessible"/>
    <m/>
    <m/>
    <m/>
    <m/>
    <m/>
    <b v="1"/>
    <m/>
    <m/>
    <m/>
    <x v="1"/>
    <m/>
    <s v="Hired by armed groups School dropout Neglect"/>
    <m/>
    <b v="1"/>
    <m/>
    <b v="1"/>
    <m/>
    <m/>
    <m/>
    <m/>
    <b v="1"/>
    <m/>
    <m/>
    <m/>
    <m/>
    <m/>
    <m/>
    <m/>
    <m/>
    <m/>
    <m/>
    <s v="Parents Community/social workers"/>
    <m/>
    <m/>
    <m/>
    <m/>
    <b v="1"/>
    <m/>
    <m/>
    <b v="1"/>
    <m/>
    <m/>
    <m/>
    <m/>
    <m/>
    <m/>
    <s v="Hand crafts Entertainement activities"/>
    <m/>
    <m/>
    <b v="1"/>
    <m/>
    <m/>
    <b v="1"/>
    <m/>
    <m/>
    <m/>
    <s v="Children who have been associated with fighting forces Children separated from their parents"/>
    <b v="1"/>
    <m/>
    <m/>
    <m/>
    <b v="1"/>
    <m/>
    <m/>
    <x v="1"/>
    <x v="0"/>
    <x v="18"/>
    <b v="1"/>
    <m/>
    <b v="1"/>
    <m/>
    <m/>
    <m/>
    <m/>
    <m/>
    <m/>
    <m/>
    <x v="1"/>
    <m/>
    <m/>
    <x v="2"/>
    <m/>
    <m/>
    <x v="2"/>
    <m/>
    <s v="uuid:ea83c1f1-3a9d-4bb9-a70e-77fc8fe5040e"/>
    <n v="73220400"/>
    <s v="ea83c1f1-3a9d-4bb9-a70e-77fc8fe5040e"/>
    <d v="2021-01-23T14:15:18"/>
    <n v="385"/>
    <m/>
    <n v="-1"/>
    <m/>
    <m/>
    <s v="202101191358"/>
    <n v="2736"/>
    <s v="nsenumerator"/>
    <n v="569832"/>
  </r>
  <r>
    <s v="2021-01-23T09:15:06.548+03:00"/>
    <s v="2021-01-23T09:51:36.815+03:00"/>
    <m/>
    <s v="ختام الحسن "/>
    <s v="MRFS"/>
    <m/>
    <d v="2021-01-23T00:00:00"/>
    <x v="12"/>
    <x v="2"/>
    <x v="0"/>
    <n v="46"/>
    <x v="0"/>
    <x v="1"/>
    <x v="0"/>
    <x v="0"/>
    <x v="201"/>
    <x v="2"/>
    <x v="0"/>
    <x v="0"/>
    <n v="0"/>
    <n v="0"/>
    <n v="1"/>
    <s v="1"/>
    <n v="0"/>
    <s v="1"/>
    <n v="2"/>
    <n v="3"/>
    <n v="4"/>
    <n v="0"/>
    <n v="0"/>
    <n v="1"/>
    <x v="31"/>
    <x v="3"/>
    <n v="-800"/>
    <s v="يعمل بأعمال حرة عامل بناء"/>
    <m/>
    <s v="Hospital Primary health care facility Specialist services Emergency services-ambulance"/>
    <b v="1"/>
    <b v="1"/>
    <b v="1"/>
    <b v="1"/>
    <m/>
    <m/>
    <m/>
    <m/>
    <n v="24"/>
    <x v="0"/>
    <m/>
    <x v="0"/>
    <s v="Do not know"/>
    <s v="There are no significant difficulties"/>
    <m/>
    <m/>
    <m/>
    <m/>
    <m/>
    <m/>
    <m/>
    <m/>
    <m/>
    <b v="1"/>
    <m/>
    <x v="0"/>
    <x v="0"/>
    <s v="جلسات توعوية بخصوص الكورونا  _ والنظافة الشخصية "/>
    <x v="0"/>
    <m/>
    <x v="2"/>
    <x v="1"/>
    <m/>
    <x v="1"/>
    <x v="2"/>
    <m/>
    <m/>
    <m/>
    <m/>
    <m/>
    <m/>
    <m/>
    <m/>
    <m/>
    <m/>
    <m/>
    <s v="Drugs are mostly available"/>
    <m/>
    <m/>
    <m/>
    <m/>
    <m/>
    <m/>
    <b v="1"/>
    <m/>
    <x v="0"/>
    <m/>
    <m/>
    <m/>
    <m/>
    <m/>
    <m/>
    <m/>
    <m/>
    <m/>
    <s v="Hospital for normal delivery Hospital for surgery/ C-section"/>
    <m/>
    <m/>
    <m/>
    <m/>
    <m/>
    <b v="1"/>
    <b v="1"/>
    <m/>
    <m/>
    <m/>
    <m/>
    <x v="1"/>
    <m/>
    <m/>
    <m/>
    <m/>
    <m/>
    <m/>
    <m/>
    <m/>
    <m/>
    <m/>
    <m/>
    <x v="3"/>
    <x v="1"/>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3"/>
    <m/>
    <x v="0"/>
    <s v="High food prices/no money to buy"/>
    <b v="1"/>
    <m/>
    <m/>
    <m/>
    <m/>
    <m/>
    <x v="0"/>
    <x v="0"/>
    <x v="1"/>
    <m/>
    <m/>
    <s v="0"/>
    <s v="0"/>
    <x v="0"/>
    <x v="2"/>
    <x v="0"/>
    <x v="1"/>
    <x v="1"/>
    <m/>
    <m/>
    <m/>
    <m/>
    <m/>
    <m/>
    <m/>
    <m/>
    <m/>
    <x v="1"/>
    <x v="0"/>
    <s v="Anger Hopelessness Fear moodwings"/>
    <b v="1"/>
    <b v="1"/>
    <m/>
    <b v="1"/>
    <m/>
    <m/>
    <m/>
    <m/>
    <b v="1"/>
    <m/>
    <m/>
    <m/>
    <m/>
    <m/>
    <m/>
    <m/>
    <m/>
    <m/>
    <s v="Adult Women Adult Men"/>
    <b v="1"/>
    <b v="1"/>
    <m/>
    <m/>
    <s v="بسبب الوضع المعيشي من جهة السكن من جهة تعدد واختلاف فئات المجتمع"/>
    <s v="Speaking to a family member Has professional consultation Smoking"/>
    <b v="1"/>
    <m/>
    <m/>
    <m/>
    <b v="1"/>
    <m/>
    <b v="1"/>
    <m/>
    <m/>
    <m/>
    <m/>
    <s v="No obstacles"/>
    <m/>
    <m/>
    <m/>
    <m/>
    <m/>
    <m/>
    <m/>
    <b v="1"/>
    <m/>
    <x v="2"/>
    <m/>
    <s v="All services are accessible"/>
    <m/>
    <m/>
    <m/>
    <m/>
    <m/>
    <b v="1"/>
    <m/>
    <m/>
    <x v="0"/>
    <s v="All services are accessible"/>
    <m/>
    <m/>
    <m/>
    <m/>
    <m/>
    <b v="1"/>
    <m/>
    <m/>
    <m/>
    <x v="1"/>
    <m/>
    <s v="Begging Neglect Being orphaned or losing care"/>
    <m/>
    <m/>
    <m/>
    <m/>
    <m/>
    <b v="1"/>
    <m/>
    <m/>
    <b v="1"/>
    <m/>
    <b v="1"/>
    <m/>
    <m/>
    <m/>
    <m/>
    <m/>
    <m/>
    <m/>
    <m/>
    <s v="Parents School teachers"/>
    <m/>
    <m/>
    <m/>
    <b v="1"/>
    <b v="1"/>
    <m/>
    <m/>
    <m/>
    <m/>
    <m/>
    <m/>
    <m/>
    <m/>
    <m/>
    <s v="Hand crafts Sport activity Awareness / educational activities / psychosocial support"/>
    <b v="1"/>
    <m/>
    <b v="1"/>
    <m/>
    <b v="1"/>
    <m/>
    <m/>
    <m/>
    <m/>
    <s v="I don't know"/>
    <m/>
    <m/>
    <m/>
    <m/>
    <m/>
    <m/>
    <b v="1"/>
    <x v="1"/>
    <x v="0"/>
    <x v="11"/>
    <m/>
    <m/>
    <m/>
    <m/>
    <m/>
    <m/>
    <m/>
    <m/>
    <b v="1"/>
    <m/>
    <x v="1"/>
    <m/>
    <m/>
    <x v="2"/>
    <m/>
    <m/>
    <x v="2"/>
    <m/>
    <s v="uuid:1aef4976-99df-4e5b-8ac7-5e2767aaf3bb"/>
    <n v="73220403"/>
    <s v="1aef4976-99df-4e5b-8ac7-5e2767aaf3bb"/>
    <d v="2021-01-23T14:15:20"/>
    <n v="386"/>
    <m/>
    <n v="-1"/>
    <m/>
    <m/>
    <s v="202101191358"/>
    <n v="2190"/>
    <s v="nsenumerator"/>
    <n v="569832"/>
  </r>
  <r>
    <s v="2021-01-23T09:51:41.464+03:00"/>
    <s v="2021-01-23T11:10:56.690+03:00"/>
    <m/>
    <s v="ختام الحسن "/>
    <s v="MRFS"/>
    <m/>
    <d v="2021-01-23T00:00:00"/>
    <x v="12"/>
    <x v="2"/>
    <x v="0"/>
    <n v="40"/>
    <x v="0"/>
    <x v="0"/>
    <x v="0"/>
    <x v="0"/>
    <x v="202"/>
    <x v="0"/>
    <x v="0"/>
    <x v="0"/>
    <n v="0"/>
    <n v="0"/>
    <n v="1"/>
    <s v="1"/>
    <n v="1"/>
    <s v="2"/>
    <n v="3"/>
    <n v="5"/>
    <n v="7"/>
    <n v="0"/>
    <n v="1"/>
    <n v="0"/>
    <x v="39"/>
    <x v="5"/>
    <n v="-1150"/>
    <s v="بيع سلة الإغاثة الشهرية "/>
    <m/>
    <s v="Emergency services-ambulance Specialist services Primary health care facility Hospital"/>
    <b v="1"/>
    <b v="1"/>
    <b v="1"/>
    <b v="1"/>
    <m/>
    <m/>
    <m/>
    <m/>
    <n v="10"/>
    <x v="0"/>
    <m/>
    <x v="0"/>
    <s v="Do not know"/>
    <s v="There are no significant difficulties"/>
    <m/>
    <m/>
    <m/>
    <m/>
    <m/>
    <m/>
    <m/>
    <m/>
    <m/>
    <b v="1"/>
    <m/>
    <x v="0"/>
    <x v="0"/>
    <s v="جلسات توعوية بخصوص الكورونا والاهتمام بالتباعد والحجر الصحي "/>
    <x v="0"/>
    <m/>
    <x v="0"/>
    <x v="0"/>
    <m/>
    <x v="0"/>
    <x v="0"/>
    <m/>
    <m/>
    <m/>
    <m/>
    <m/>
    <m/>
    <m/>
    <m/>
    <m/>
    <m/>
    <m/>
    <s v="Drugs are mostly available"/>
    <m/>
    <m/>
    <m/>
    <m/>
    <m/>
    <m/>
    <b v="1"/>
    <m/>
    <x v="0"/>
    <m/>
    <m/>
    <m/>
    <m/>
    <m/>
    <m/>
    <m/>
    <m/>
    <m/>
    <s v="Hospital for normal delivery Hospital for surgery/ C-section"/>
    <m/>
    <m/>
    <m/>
    <m/>
    <m/>
    <b v="1"/>
    <b v="1"/>
    <m/>
    <m/>
    <m/>
    <m/>
    <x v="1"/>
    <m/>
    <m/>
    <m/>
    <m/>
    <m/>
    <m/>
    <m/>
    <m/>
    <m/>
    <m/>
    <m/>
    <x v="3"/>
    <x v="2"/>
    <x v="1"/>
    <m/>
    <s v="Cereals or tubers (maize, porridge, rice, pasta, bread, rice, bulger, frikeh, kaak, pasta, indomy (noodles), manakish, thick grain-based porridge, potatoes, etc) Vegetables (including leafy vegetables)"/>
    <b v="1"/>
    <m/>
    <b v="1"/>
    <m/>
    <m/>
    <m/>
    <m/>
    <m/>
    <m/>
    <m/>
    <m/>
    <x v="3"/>
    <x v="0"/>
    <s v="Vegetables (including leafy vegetables)"/>
    <m/>
    <m/>
    <b v="1"/>
    <m/>
    <m/>
    <m/>
    <m/>
    <m/>
    <m/>
    <m/>
    <m/>
    <n v="1"/>
    <x v="2"/>
    <x v="2"/>
    <s v="يجب تنوع_x000a_بالأطعمة ويكون_x000a_القوام مناسب حسب عمر الطفل "/>
    <s v="High food prices/no money to buy"/>
    <m/>
    <b v="1"/>
    <m/>
    <m/>
    <m/>
    <m/>
    <m/>
    <m/>
    <x v="0"/>
    <m/>
    <x v="0"/>
    <s v="High food prices/no money to buy"/>
    <b v="1"/>
    <m/>
    <m/>
    <m/>
    <m/>
    <m/>
    <x v="0"/>
    <x v="2"/>
    <x v="1"/>
    <m/>
    <m/>
    <s v="0"/>
    <s v="1"/>
    <x v="3"/>
    <x v="1"/>
    <x v="1"/>
    <x v="1"/>
    <x v="1"/>
    <m/>
    <m/>
    <m/>
    <m/>
    <m/>
    <m/>
    <m/>
    <m/>
    <m/>
    <x v="1"/>
    <x v="0"/>
    <s v="Fear Sadness moodwings Family conflict Anxiety"/>
    <b v="1"/>
    <m/>
    <b v="1"/>
    <b v="1"/>
    <m/>
    <b v="1"/>
    <b v="1"/>
    <m/>
    <m/>
    <m/>
    <m/>
    <m/>
    <m/>
    <m/>
    <m/>
    <m/>
    <m/>
    <m/>
    <s v="Adult Men Adult Women"/>
    <b v="1"/>
    <b v="1"/>
    <m/>
    <m/>
    <s v="لأنهم هم الأشخاص الذين يتحملون الظروف المعيشة الصعبةوكيفيك تأمين الدخل للعائلة"/>
    <s v="Other Prayer"/>
    <m/>
    <m/>
    <m/>
    <b v="1"/>
    <m/>
    <m/>
    <m/>
    <m/>
    <m/>
    <b v="1"/>
    <s v="الحصول على عمل "/>
    <s v="No obstacles"/>
    <m/>
    <m/>
    <m/>
    <m/>
    <m/>
    <m/>
    <m/>
    <b v="1"/>
    <m/>
    <x v="2"/>
    <m/>
    <s v="Do not know"/>
    <m/>
    <m/>
    <m/>
    <m/>
    <m/>
    <m/>
    <b v="1"/>
    <m/>
    <x v="0"/>
    <s v="All services are accessible"/>
    <m/>
    <m/>
    <m/>
    <m/>
    <m/>
    <b v="1"/>
    <m/>
    <m/>
    <m/>
    <x v="1"/>
    <m/>
    <s v="Early marriage Neglect Being orphaned or losing care"/>
    <m/>
    <m/>
    <m/>
    <m/>
    <m/>
    <m/>
    <b v="1"/>
    <m/>
    <b v="1"/>
    <m/>
    <b v="1"/>
    <m/>
    <m/>
    <m/>
    <m/>
    <m/>
    <m/>
    <m/>
    <m/>
    <s v="School teachers Women and Child support centers"/>
    <m/>
    <m/>
    <m/>
    <b v="1"/>
    <m/>
    <m/>
    <m/>
    <m/>
    <m/>
    <b v="1"/>
    <m/>
    <m/>
    <m/>
    <m/>
    <s v="Sport activity Entertainement activities Hand crafts"/>
    <b v="1"/>
    <m/>
    <b v="1"/>
    <m/>
    <m/>
    <b v="1"/>
    <m/>
    <m/>
    <m/>
    <s v="Children separated from their parents Orphans living in the community Child-headed households"/>
    <b v="1"/>
    <m/>
    <b v="1"/>
    <b v="1"/>
    <m/>
    <m/>
    <m/>
    <x v="1"/>
    <x v="0"/>
    <x v="11"/>
    <m/>
    <m/>
    <m/>
    <m/>
    <m/>
    <m/>
    <m/>
    <m/>
    <b v="1"/>
    <m/>
    <x v="1"/>
    <m/>
    <m/>
    <x v="2"/>
    <m/>
    <m/>
    <x v="2"/>
    <m/>
    <s v="uuid:7f747c98-1c2d-41db-8df6-f79b886c6272"/>
    <n v="73220407"/>
    <s v="7f747c98-1c2d-41db-8df6-f79b886c6272"/>
    <d v="2021-01-23T14:15:21"/>
    <n v="387"/>
    <m/>
    <n v="-1"/>
    <m/>
    <m/>
    <s v="202101191358"/>
    <n v="4755"/>
    <s v="nsenumerator"/>
    <n v="569832"/>
  </r>
  <r>
    <s v="2021-01-23T11:11:02.079+03:00"/>
    <s v="2021-01-23T12:13:09.413+03:00"/>
    <m/>
    <s v="ختام الحسن "/>
    <s v="MRFS"/>
    <m/>
    <d v="2021-01-23T00:00:00"/>
    <x v="12"/>
    <x v="2"/>
    <x v="0"/>
    <n v="19"/>
    <x v="1"/>
    <x v="0"/>
    <x v="4"/>
    <x v="0"/>
    <x v="203"/>
    <x v="2"/>
    <x v="1"/>
    <x v="0"/>
    <n v="0"/>
    <n v="1"/>
    <n v="1"/>
    <s v="2"/>
    <n v="2"/>
    <s v="4"/>
    <n v="2"/>
    <n v="6"/>
    <n v="8"/>
    <n v="0"/>
    <n v="0"/>
    <n v="0"/>
    <x v="16"/>
    <x v="3"/>
    <n v="-1200"/>
    <s v="بيع سلة الإغاثة "/>
    <m/>
    <s v="Hospital Primary health care facility Specialist services Emergency services-ambulance"/>
    <b v="1"/>
    <b v="1"/>
    <b v="1"/>
    <b v="1"/>
    <m/>
    <m/>
    <m/>
    <m/>
    <n v="55"/>
    <x v="0"/>
    <m/>
    <x v="0"/>
    <s v="Do not know"/>
    <s v="Other, specify"/>
    <m/>
    <m/>
    <m/>
    <m/>
    <m/>
    <m/>
    <m/>
    <b v="1"/>
    <m/>
    <m/>
    <s v="بسبب صعوبة خدمة تعبيد الطرقات وبعد المسافة "/>
    <x v="0"/>
    <x v="0"/>
    <s v="جلسات توعوية بخصوص الكورونا والاهتمام بالتباعد والحجر الصحي والوقايه من الأمراض المنتشرة "/>
    <x v="2"/>
    <m/>
    <x v="2"/>
    <x v="1"/>
    <m/>
    <x v="1"/>
    <x v="2"/>
    <m/>
    <m/>
    <m/>
    <m/>
    <m/>
    <m/>
    <m/>
    <m/>
    <m/>
    <m/>
    <m/>
    <s v="Drugs are mostly available"/>
    <m/>
    <m/>
    <m/>
    <m/>
    <m/>
    <m/>
    <b v="1"/>
    <m/>
    <x v="0"/>
    <m/>
    <m/>
    <m/>
    <m/>
    <m/>
    <m/>
    <m/>
    <m/>
    <m/>
    <s v="Hospital for normal delivery Hospital for surgery/ C-section"/>
    <m/>
    <m/>
    <m/>
    <m/>
    <m/>
    <b v="1"/>
    <b v="1"/>
    <m/>
    <m/>
    <m/>
    <m/>
    <x v="1"/>
    <m/>
    <m/>
    <m/>
    <m/>
    <m/>
    <m/>
    <m/>
    <m/>
    <m/>
    <m/>
    <m/>
    <x v="3"/>
    <x v="1"/>
    <x v="0"/>
    <m/>
    <m/>
    <m/>
    <m/>
    <m/>
    <m/>
    <m/>
    <m/>
    <m/>
    <m/>
    <m/>
    <m/>
    <m/>
    <x v="1"/>
    <x v="1"/>
    <s v="Vegetables (including leafy vegetables)"/>
    <m/>
    <m/>
    <b v="1"/>
    <m/>
    <m/>
    <m/>
    <m/>
    <m/>
    <m/>
    <m/>
    <m/>
    <n v="1"/>
    <x v="2"/>
    <x v="0"/>
    <m/>
    <s v="High food prices/no money to buy Market is too far"/>
    <m/>
    <b v="1"/>
    <b v="1"/>
    <m/>
    <m/>
    <m/>
    <m/>
    <m/>
    <x v="3"/>
    <m/>
    <x v="0"/>
    <s v="High food prices/no money to buy"/>
    <b v="1"/>
    <m/>
    <m/>
    <m/>
    <m/>
    <m/>
    <x v="3"/>
    <x v="0"/>
    <x v="1"/>
    <m/>
    <m/>
    <s v="1"/>
    <s v="0"/>
    <x v="0"/>
    <x v="2"/>
    <x v="0"/>
    <x v="1"/>
    <x v="1"/>
    <m/>
    <m/>
    <m/>
    <m/>
    <m/>
    <m/>
    <m/>
    <m/>
    <m/>
    <x v="1"/>
    <x v="0"/>
    <s v="Fear Hopelessness Sadness Anger"/>
    <b v="1"/>
    <b v="1"/>
    <b v="1"/>
    <m/>
    <m/>
    <m/>
    <m/>
    <m/>
    <b v="1"/>
    <m/>
    <m/>
    <m/>
    <m/>
    <m/>
    <m/>
    <m/>
    <m/>
    <m/>
    <s v="Children"/>
    <m/>
    <m/>
    <b v="1"/>
    <m/>
    <s v="هم الأشخاص الذين يعتبرونهم الفئة المستضعفة في المجتمع "/>
    <s v="Speaking to a friend Withdrawal/Isolation"/>
    <m/>
    <b v="1"/>
    <m/>
    <m/>
    <m/>
    <m/>
    <m/>
    <m/>
    <b v="1"/>
    <m/>
    <m/>
    <s v="No obstacles"/>
    <m/>
    <m/>
    <m/>
    <m/>
    <m/>
    <m/>
    <m/>
    <b v="1"/>
    <m/>
    <x v="1"/>
    <m/>
    <s v="All services are accessible"/>
    <m/>
    <m/>
    <m/>
    <m/>
    <m/>
    <b v="1"/>
    <m/>
    <m/>
    <x v="0"/>
    <s v="All services are accessible"/>
    <m/>
    <m/>
    <m/>
    <m/>
    <m/>
    <b v="1"/>
    <m/>
    <m/>
    <m/>
    <x v="1"/>
    <m/>
    <s v="Neglect Being orphaned or losing care Psychological stress"/>
    <m/>
    <m/>
    <m/>
    <m/>
    <m/>
    <m/>
    <m/>
    <m/>
    <b v="1"/>
    <m/>
    <b v="1"/>
    <m/>
    <m/>
    <b v="1"/>
    <m/>
    <m/>
    <m/>
    <m/>
    <m/>
    <s v="Siblings Parents Women and Child support centers"/>
    <m/>
    <b v="1"/>
    <m/>
    <m/>
    <b v="1"/>
    <m/>
    <m/>
    <m/>
    <m/>
    <b v="1"/>
    <m/>
    <m/>
    <m/>
    <m/>
    <s v="Sport activity Hand crafts Entertainement activities"/>
    <b v="1"/>
    <m/>
    <b v="1"/>
    <m/>
    <m/>
    <b v="1"/>
    <m/>
    <m/>
    <m/>
    <s v="Child-headed households Orphans living in the community Children separated from their parents"/>
    <b v="1"/>
    <m/>
    <b v="1"/>
    <b v="1"/>
    <m/>
    <m/>
    <m/>
    <x v="1"/>
    <x v="0"/>
    <x v="11"/>
    <m/>
    <m/>
    <m/>
    <m/>
    <m/>
    <m/>
    <m/>
    <m/>
    <b v="1"/>
    <m/>
    <x v="1"/>
    <m/>
    <m/>
    <x v="2"/>
    <m/>
    <m/>
    <x v="2"/>
    <m/>
    <s v="uuid:9edf8266-51da-4961-8de7-0515dbe36471"/>
    <n v="73220409"/>
    <s v="9edf8266-51da-4961-8de7-0515dbe36471"/>
    <d v="2021-01-23T14:15:22"/>
    <n v="388"/>
    <m/>
    <n v="-1"/>
    <m/>
    <m/>
    <s v="202101191358"/>
    <n v="3727"/>
    <s v="nsenumerator"/>
    <n v="569832"/>
  </r>
  <r>
    <s v="2021-01-23T12:13:30.975+03:00"/>
    <s v="2021-01-23T12:44:21.785+03:00"/>
    <m/>
    <s v="ختام الحسن "/>
    <s v="MRFS"/>
    <m/>
    <d v="2021-01-23T00:00:00"/>
    <x v="12"/>
    <x v="2"/>
    <x v="0"/>
    <n v="29"/>
    <x v="1"/>
    <x v="0"/>
    <x v="0"/>
    <x v="0"/>
    <x v="204"/>
    <x v="0"/>
    <x v="1"/>
    <x v="0"/>
    <n v="0"/>
    <n v="0"/>
    <n v="1"/>
    <s v="1"/>
    <n v="0"/>
    <s v="1"/>
    <n v="2"/>
    <n v="3"/>
    <n v="7"/>
    <n v="2"/>
    <n v="0"/>
    <n v="0"/>
    <x v="21"/>
    <x v="16"/>
    <n v="-750"/>
    <s v="بيع سلة الإغاثة الشهرية "/>
    <m/>
    <s v="Hospital Specialist services Primary health care facility Emergency services-ambulance"/>
    <b v="1"/>
    <b v="1"/>
    <b v="1"/>
    <b v="1"/>
    <m/>
    <m/>
    <m/>
    <m/>
    <n v="20"/>
    <x v="0"/>
    <m/>
    <x v="0"/>
    <s v="Do not know"/>
    <s v="There are no significant difficulties"/>
    <m/>
    <m/>
    <m/>
    <m/>
    <m/>
    <m/>
    <m/>
    <m/>
    <m/>
    <b v="1"/>
    <m/>
    <x v="3"/>
    <x v="1"/>
    <m/>
    <x v="1"/>
    <m/>
    <x v="2"/>
    <x v="1"/>
    <m/>
    <x v="1"/>
    <x v="2"/>
    <m/>
    <m/>
    <m/>
    <m/>
    <m/>
    <m/>
    <m/>
    <m/>
    <m/>
    <m/>
    <m/>
    <s v="Drugs are mostly available"/>
    <m/>
    <m/>
    <m/>
    <m/>
    <m/>
    <m/>
    <b v="1"/>
    <m/>
    <x v="0"/>
    <m/>
    <m/>
    <m/>
    <m/>
    <m/>
    <m/>
    <m/>
    <m/>
    <m/>
    <s v="Hospital for surgery/ C-section Hospital for normal delivery"/>
    <m/>
    <m/>
    <m/>
    <m/>
    <m/>
    <b v="1"/>
    <b v="1"/>
    <m/>
    <m/>
    <m/>
    <m/>
    <x v="1"/>
    <m/>
    <m/>
    <m/>
    <m/>
    <m/>
    <m/>
    <m/>
    <m/>
    <m/>
    <m/>
    <m/>
    <x v="3"/>
    <x v="2"/>
    <x v="1"/>
    <m/>
    <s v="Vegetables (including leafy vegetables) Cereals or tubers (maize, porridge, rice, pasta, bread, rice, bulger, frikeh, kaak, pasta, indomy (noodles), manakish, thick grain-based porridge, potatoes, etc)"/>
    <b v="1"/>
    <m/>
    <b v="1"/>
    <m/>
    <m/>
    <m/>
    <m/>
    <m/>
    <m/>
    <m/>
    <m/>
    <x v="3"/>
    <x v="0"/>
    <s v="Vegetables (including leafy vegetables)"/>
    <m/>
    <m/>
    <b v="1"/>
    <m/>
    <m/>
    <m/>
    <m/>
    <m/>
    <m/>
    <m/>
    <m/>
    <n v="1"/>
    <x v="2"/>
    <x v="0"/>
    <m/>
    <s v="High food prices/no money to buy"/>
    <m/>
    <b v="1"/>
    <m/>
    <m/>
    <m/>
    <m/>
    <m/>
    <m/>
    <x v="0"/>
    <m/>
    <x v="0"/>
    <s v="High food prices/no money to buy"/>
    <b v="1"/>
    <m/>
    <m/>
    <m/>
    <m/>
    <m/>
    <x v="0"/>
    <x v="2"/>
    <x v="1"/>
    <m/>
    <m/>
    <s v="0"/>
    <s v="1"/>
    <x v="0"/>
    <x v="2"/>
    <x v="0"/>
    <x v="1"/>
    <x v="1"/>
    <m/>
    <m/>
    <m/>
    <m/>
    <m/>
    <m/>
    <m/>
    <m/>
    <m/>
    <x v="1"/>
    <x v="0"/>
    <s v="Fear Anger moodwings"/>
    <b v="1"/>
    <b v="1"/>
    <m/>
    <b v="1"/>
    <m/>
    <m/>
    <m/>
    <m/>
    <m/>
    <m/>
    <m/>
    <m/>
    <m/>
    <m/>
    <m/>
    <m/>
    <m/>
    <m/>
    <s v="Elderly"/>
    <m/>
    <m/>
    <m/>
    <b v="1"/>
    <s v="لعدم تلبية حاجاتهم الشخصية بنفسهم والاوضاع المعيشة الصعبة (السكن غير مؤمن) "/>
    <s v="Prayer Has professional consultation Speaking to a family member"/>
    <b v="1"/>
    <m/>
    <m/>
    <b v="1"/>
    <b v="1"/>
    <m/>
    <m/>
    <m/>
    <m/>
    <m/>
    <m/>
    <s v="No obstacles"/>
    <m/>
    <m/>
    <m/>
    <m/>
    <m/>
    <m/>
    <m/>
    <b v="1"/>
    <m/>
    <x v="1"/>
    <m/>
    <s v="All services are accessible"/>
    <m/>
    <m/>
    <m/>
    <m/>
    <m/>
    <b v="1"/>
    <m/>
    <m/>
    <x v="0"/>
    <s v="All services are accessible"/>
    <m/>
    <m/>
    <m/>
    <m/>
    <m/>
    <b v="1"/>
    <m/>
    <m/>
    <m/>
    <x v="1"/>
    <m/>
    <s v="Kidnapping School dropout Neglect Psychological stress"/>
    <b v="1"/>
    <m/>
    <m/>
    <b v="1"/>
    <m/>
    <m/>
    <m/>
    <m/>
    <b v="1"/>
    <m/>
    <m/>
    <m/>
    <m/>
    <b v="1"/>
    <m/>
    <m/>
    <m/>
    <m/>
    <m/>
    <s v="Parents Community leaders (trusted people in the community) Women and Child support centers"/>
    <m/>
    <m/>
    <m/>
    <m/>
    <b v="1"/>
    <m/>
    <m/>
    <m/>
    <b v="1"/>
    <b v="1"/>
    <m/>
    <m/>
    <m/>
    <m/>
    <s v="Hand crafts Entertainement activities"/>
    <m/>
    <m/>
    <b v="1"/>
    <m/>
    <m/>
    <b v="1"/>
    <m/>
    <m/>
    <m/>
    <s v="Orphans living in the community Child-headed households"/>
    <m/>
    <m/>
    <b v="1"/>
    <b v="1"/>
    <m/>
    <m/>
    <m/>
    <x v="1"/>
    <x v="0"/>
    <x v="5"/>
    <m/>
    <m/>
    <b v="1"/>
    <m/>
    <m/>
    <m/>
    <m/>
    <m/>
    <m/>
    <m/>
    <x v="1"/>
    <m/>
    <m/>
    <x v="2"/>
    <m/>
    <m/>
    <x v="2"/>
    <m/>
    <s v="uuid:e0c7a050-c71e-4ff7-a037-d24ed9397a10"/>
    <n v="73220413"/>
    <s v="e0c7a050-c71e-4ff7-a037-d24ed9397a10"/>
    <d v="2021-01-23T14:15:24"/>
    <n v="389"/>
    <m/>
    <n v="-1"/>
    <m/>
    <m/>
    <s v="202101191358"/>
    <n v="1851"/>
    <s v="nsenumerator"/>
    <n v="569832"/>
  </r>
  <r>
    <s v="2021-01-23T12:44:32.288+03:00"/>
    <s v="2021-01-23T13:07:15.111+03:00"/>
    <m/>
    <s v="ختام الحسن "/>
    <s v="MRFS"/>
    <m/>
    <d v="2021-01-23T00:00:00"/>
    <x v="12"/>
    <x v="2"/>
    <x v="0"/>
    <n v="21"/>
    <x v="1"/>
    <x v="0"/>
    <x v="0"/>
    <x v="0"/>
    <x v="205"/>
    <x v="0"/>
    <x v="0"/>
    <x v="0"/>
    <n v="0"/>
    <n v="1"/>
    <n v="0"/>
    <s v="1"/>
    <n v="1"/>
    <s v="2"/>
    <n v="1"/>
    <n v="3"/>
    <n v="5"/>
    <n v="0"/>
    <n v="0"/>
    <n v="0"/>
    <x v="0"/>
    <x v="26"/>
    <n v="-650"/>
    <s v="بيع سلة الإغاثة الشهرية "/>
    <m/>
    <s v="Hospital Primary health care facility Specialist services Emergency services-ambulance"/>
    <b v="1"/>
    <b v="1"/>
    <b v="1"/>
    <b v="1"/>
    <m/>
    <m/>
    <m/>
    <m/>
    <n v="999"/>
    <x v="4"/>
    <m/>
    <x v="0"/>
    <s v="Do not know"/>
    <s v="There are no significant difficulties"/>
    <m/>
    <m/>
    <m/>
    <m/>
    <m/>
    <m/>
    <m/>
    <m/>
    <m/>
    <b v="1"/>
    <m/>
    <x v="3"/>
    <x v="1"/>
    <m/>
    <x v="1"/>
    <m/>
    <x v="0"/>
    <x v="0"/>
    <m/>
    <x v="0"/>
    <x v="0"/>
    <m/>
    <m/>
    <m/>
    <m/>
    <m/>
    <m/>
    <m/>
    <m/>
    <m/>
    <m/>
    <m/>
    <s v="Drugs are mostly available"/>
    <m/>
    <m/>
    <m/>
    <m/>
    <m/>
    <m/>
    <b v="1"/>
    <m/>
    <x v="0"/>
    <m/>
    <m/>
    <m/>
    <m/>
    <m/>
    <m/>
    <m/>
    <m/>
    <m/>
    <s v="Hospital for normal delivery"/>
    <m/>
    <m/>
    <m/>
    <m/>
    <m/>
    <b v="1"/>
    <m/>
    <m/>
    <m/>
    <m/>
    <m/>
    <x v="1"/>
    <m/>
    <m/>
    <m/>
    <m/>
    <m/>
    <m/>
    <m/>
    <m/>
    <m/>
    <m/>
    <m/>
    <x v="4"/>
    <x v="2"/>
    <x v="2"/>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x v="0"/>
    <x v="0"/>
    <s v="Vegetables (including leafy vegetables)"/>
    <m/>
    <m/>
    <b v="1"/>
    <m/>
    <m/>
    <m/>
    <m/>
    <m/>
    <m/>
    <m/>
    <m/>
    <n v="1"/>
    <x v="2"/>
    <x v="2"/>
    <s v="Should be gradual"/>
    <s v="High food prices/no money to buy"/>
    <m/>
    <b v="1"/>
    <m/>
    <m/>
    <m/>
    <m/>
    <m/>
    <m/>
    <x v="0"/>
    <m/>
    <x v="0"/>
    <s v="High food prices/no money to buy"/>
    <b v="1"/>
    <m/>
    <m/>
    <m/>
    <m/>
    <m/>
    <x v="4"/>
    <x v="0"/>
    <x v="1"/>
    <m/>
    <m/>
    <s v="1"/>
    <s v="1"/>
    <x v="3"/>
    <x v="1"/>
    <x v="1"/>
    <x v="1"/>
    <x v="1"/>
    <m/>
    <m/>
    <m/>
    <m/>
    <m/>
    <m/>
    <m/>
    <m/>
    <m/>
    <x v="1"/>
    <x v="0"/>
    <s v="Fear Sadness Anxiety"/>
    <b v="1"/>
    <m/>
    <b v="1"/>
    <m/>
    <m/>
    <b v="1"/>
    <m/>
    <m/>
    <m/>
    <m/>
    <m/>
    <m/>
    <m/>
    <m/>
    <m/>
    <m/>
    <m/>
    <m/>
    <s v="Adult Men Elderly"/>
    <m/>
    <b v="1"/>
    <m/>
    <b v="1"/>
    <s v="بسبب عدم توفر الأمان والخدمات والظروف المعيشة الصعبة "/>
    <s v="Has professional consultation Speaking to a family member Smoking"/>
    <b v="1"/>
    <m/>
    <m/>
    <m/>
    <b v="1"/>
    <m/>
    <b v="1"/>
    <m/>
    <m/>
    <m/>
    <m/>
    <s v="No obstacles"/>
    <m/>
    <m/>
    <m/>
    <m/>
    <m/>
    <m/>
    <m/>
    <b v="1"/>
    <m/>
    <x v="1"/>
    <m/>
    <s v="All services are accessible"/>
    <m/>
    <m/>
    <m/>
    <m/>
    <m/>
    <b v="1"/>
    <m/>
    <m/>
    <x v="0"/>
    <s v="All services are accessible"/>
    <m/>
    <m/>
    <m/>
    <m/>
    <m/>
    <b v="1"/>
    <m/>
    <m/>
    <m/>
    <x v="1"/>
    <m/>
    <s v="School dropout Early marriage Neglect Being orphaned or losing care Psychological stress"/>
    <m/>
    <m/>
    <m/>
    <b v="1"/>
    <m/>
    <m/>
    <b v="1"/>
    <m/>
    <b v="1"/>
    <m/>
    <b v="1"/>
    <m/>
    <m/>
    <b v="1"/>
    <m/>
    <m/>
    <m/>
    <m/>
    <m/>
    <s v="Parents Women and Child support centers Community/social workers"/>
    <m/>
    <m/>
    <m/>
    <m/>
    <b v="1"/>
    <m/>
    <m/>
    <b v="1"/>
    <m/>
    <b v="1"/>
    <m/>
    <m/>
    <m/>
    <m/>
    <s v="Sport activity Hand crafts Entertainement activities"/>
    <b v="1"/>
    <m/>
    <b v="1"/>
    <m/>
    <m/>
    <b v="1"/>
    <m/>
    <m/>
    <m/>
    <s v="Orphans living in the community"/>
    <m/>
    <m/>
    <b v="1"/>
    <m/>
    <m/>
    <m/>
    <m/>
    <x v="1"/>
    <x v="0"/>
    <x v="11"/>
    <m/>
    <m/>
    <m/>
    <m/>
    <m/>
    <m/>
    <m/>
    <m/>
    <b v="1"/>
    <m/>
    <x v="1"/>
    <m/>
    <m/>
    <x v="2"/>
    <m/>
    <m/>
    <x v="2"/>
    <m/>
    <s v="uuid:1e3c75de-7227-4d4d-a6c9-e7f56d42829a"/>
    <n v="73220415"/>
    <s v="1e3c75de-7227-4d4d-a6c9-e7f56d42829a"/>
    <d v="2021-01-23T14:15:24"/>
    <n v="390"/>
    <m/>
    <n v="-1"/>
    <m/>
    <m/>
    <s v="202101191358"/>
    <n v="1363"/>
    <s v="nsenumerator"/>
    <n v="569832"/>
  </r>
  <r>
    <s v="2021-01-23T13:07:19.673+03:00"/>
    <s v="2021-01-23T14:26:14.910+03:00"/>
    <m/>
    <s v="ختام الحسن "/>
    <s v="MRFS"/>
    <m/>
    <d v="2021-01-23T00:00:00"/>
    <x v="12"/>
    <x v="2"/>
    <x v="0"/>
    <n v="28"/>
    <x v="1"/>
    <x v="0"/>
    <x v="0"/>
    <x v="0"/>
    <x v="206"/>
    <x v="0"/>
    <x v="0"/>
    <x v="0"/>
    <n v="0"/>
    <n v="1"/>
    <n v="1"/>
    <s v="2"/>
    <n v="1"/>
    <s v="3"/>
    <n v="2"/>
    <n v="5"/>
    <n v="7"/>
    <n v="1"/>
    <n v="0"/>
    <n v="1"/>
    <x v="21"/>
    <x v="3"/>
    <n v="-700"/>
    <s v="عمل رب العائلة بالتمديدات الصحية "/>
    <m/>
    <s v="Hospital Primary health care facility Specialist services Emergency services-ambulance"/>
    <b v="1"/>
    <b v="1"/>
    <b v="1"/>
    <b v="1"/>
    <m/>
    <m/>
    <m/>
    <m/>
    <n v="32"/>
    <x v="0"/>
    <m/>
    <x v="0"/>
    <s v="Do not know"/>
    <s v="There are no significant difficulties"/>
    <m/>
    <m/>
    <m/>
    <m/>
    <m/>
    <m/>
    <m/>
    <m/>
    <m/>
    <b v="1"/>
    <m/>
    <x v="0"/>
    <x v="0"/>
    <s v="جلسات توعوية بخصوص الكورونا والاهتمام بالتباعد والحجر الصحي والوقايه من الأمراض المنتشرة وخصوصا ( الأمراض المعدية والوبائية) "/>
    <x v="0"/>
    <m/>
    <x v="2"/>
    <x v="1"/>
    <m/>
    <x v="1"/>
    <x v="2"/>
    <m/>
    <m/>
    <m/>
    <m/>
    <m/>
    <m/>
    <m/>
    <m/>
    <m/>
    <m/>
    <m/>
    <s v="Drugs are mostly available"/>
    <m/>
    <m/>
    <m/>
    <m/>
    <m/>
    <m/>
    <b v="1"/>
    <m/>
    <x v="0"/>
    <m/>
    <m/>
    <m/>
    <m/>
    <m/>
    <m/>
    <m/>
    <m/>
    <m/>
    <s v="Hospital for normal delivery Hospital for surgery/ C-section"/>
    <m/>
    <m/>
    <m/>
    <m/>
    <m/>
    <b v="1"/>
    <b v="1"/>
    <m/>
    <m/>
    <m/>
    <m/>
    <x v="1"/>
    <m/>
    <m/>
    <m/>
    <m/>
    <m/>
    <m/>
    <m/>
    <m/>
    <m/>
    <m/>
    <m/>
    <x v="3"/>
    <x v="2"/>
    <x v="3"/>
    <m/>
    <s v="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
    <b v="1"/>
    <b v="1"/>
    <b v="1"/>
    <m/>
    <m/>
    <m/>
    <m/>
    <m/>
    <m/>
    <b v="1"/>
    <b v="1"/>
    <x v="5"/>
    <x v="2"/>
    <s v="Vegetables (including leafy vegetables)"/>
    <m/>
    <m/>
    <b v="1"/>
    <m/>
    <m/>
    <m/>
    <m/>
    <m/>
    <m/>
    <m/>
    <m/>
    <n v="1"/>
    <x v="2"/>
    <x v="0"/>
    <m/>
    <s v="High food prices/no money to buy Child will not eat certain foods"/>
    <m/>
    <b v="1"/>
    <m/>
    <m/>
    <m/>
    <b v="1"/>
    <m/>
    <m/>
    <x v="0"/>
    <m/>
    <x v="0"/>
    <s v="High food prices/no money to buy"/>
    <b v="1"/>
    <m/>
    <m/>
    <m/>
    <m/>
    <m/>
    <x v="4"/>
    <x v="0"/>
    <x v="1"/>
    <m/>
    <m/>
    <s v="1"/>
    <s v="1"/>
    <x v="3"/>
    <x v="1"/>
    <x v="1"/>
    <x v="1"/>
    <x v="1"/>
    <m/>
    <m/>
    <m/>
    <m/>
    <m/>
    <m/>
    <m/>
    <m/>
    <m/>
    <x v="1"/>
    <x v="0"/>
    <s v="Fear Anxiety moodwings Conflict within community"/>
    <b v="1"/>
    <m/>
    <m/>
    <b v="1"/>
    <m/>
    <b v="1"/>
    <m/>
    <m/>
    <m/>
    <m/>
    <b v="1"/>
    <m/>
    <m/>
    <m/>
    <m/>
    <m/>
    <m/>
    <m/>
    <s v="Adult Men Adult Women"/>
    <b v="1"/>
    <b v="1"/>
    <m/>
    <m/>
    <s v="بسبب الوضع المعيشي الصعب والضغوط النفسية"/>
    <s v="Has professional consultation Smoking Speaking to a family member Exercise"/>
    <b v="1"/>
    <m/>
    <b v="1"/>
    <m/>
    <b v="1"/>
    <m/>
    <b v="1"/>
    <m/>
    <m/>
    <m/>
    <m/>
    <s v="No obstacles"/>
    <m/>
    <m/>
    <m/>
    <m/>
    <m/>
    <m/>
    <m/>
    <b v="1"/>
    <m/>
    <x v="2"/>
    <m/>
    <s v="All services are accessible"/>
    <m/>
    <m/>
    <m/>
    <m/>
    <m/>
    <b v="1"/>
    <m/>
    <m/>
    <x v="0"/>
    <s v="All services are accessible"/>
    <m/>
    <m/>
    <m/>
    <m/>
    <m/>
    <b v="1"/>
    <m/>
    <m/>
    <m/>
    <x v="1"/>
    <m/>
    <s v="School dropout Neglect Being orphaned or losing care Physical or psychological disabilities due to the war"/>
    <m/>
    <m/>
    <m/>
    <b v="1"/>
    <m/>
    <m/>
    <m/>
    <m/>
    <b v="1"/>
    <m/>
    <b v="1"/>
    <m/>
    <b v="1"/>
    <m/>
    <m/>
    <m/>
    <m/>
    <m/>
    <m/>
    <s v="Women and Child support centers Parents Siblings"/>
    <m/>
    <b v="1"/>
    <m/>
    <m/>
    <b v="1"/>
    <m/>
    <m/>
    <m/>
    <m/>
    <b v="1"/>
    <m/>
    <m/>
    <m/>
    <m/>
    <s v="Sport activity Hand crafts Entertainement activities"/>
    <b v="1"/>
    <m/>
    <b v="1"/>
    <m/>
    <m/>
    <b v="1"/>
    <m/>
    <m/>
    <m/>
    <s v="Children separated from their parents Child-headed households Children who have been associated with fighting forces"/>
    <b v="1"/>
    <m/>
    <m/>
    <b v="1"/>
    <b v="1"/>
    <m/>
    <m/>
    <x v="1"/>
    <x v="0"/>
    <x v="11"/>
    <m/>
    <m/>
    <m/>
    <m/>
    <m/>
    <m/>
    <m/>
    <m/>
    <b v="1"/>
    <m/>
    <x v="1"/>
    <m/>
    <m/>
    <x v="2"/>
    <m/>
    <m/>
    <x v="2"/>
    <m/>
    <s v="uuid:950a7179-f3a2-43ee-a421-9e95f81bb60a"/>
    <n v="73220419"/>
    <s v="950a7179-f3a2-43ee-a421-9e95f81bb60a"/>
    <d v="2021-01-23T14:15:26"/>
    <n v="391"/>
    <m/>
    <n v="-1"/>
    <m/>
    <m/>
    <s v="202101191358"/>
    <n v="4735"/>
    <s v="nsenumerator"/>
    <n v="569832"/>
  </r>
  <r>
    <s v="2021-01-23T09:21:44.592+02:00"/>
    <s v="2021-01-23T09:36:44.876+02:00"/>
    <m/>
    <s v="بشار الاسماعيل"/>
    <s v="MRFS"/>
    <m/>
    <d v="2021-01-23T00:00:00"/>
    <x v="12"/>
    <x v="2"/>
    <x v="0"/>
    <n v="271"/>
    <x v="3"/>
    <x v="1"/>
    <x v="0"/>
    <x v="0"/>
    <x v="207"/>
    <x v="0"/>
    <x v="1"/>
    <x v="0"/>
    <n v="0"/>
    <n v="1"/>
    <n v="1"/>
    <s v="2"/>
    <n v="0"/>
    <s v="2"/>
    <n v="0"/>
    <n v="2"/>
    <n v="7"/>
    <n v="2"/>
    <n v="0"/>
    <n v="1"/>
    <x v="40"/>
    <x v="9"/>
    <n v="-1300"/>
    <s v="موظف "/>
    <m/>
    <s v="Primary health care facility"/>
    <m/>
    <b v="1"/>
    <m/>
    <m/>
    <m/>
    <m/>
    <m/>
    <m/>
    <n v="10"/>
    <x v="0"/>
    <m/>
    <x v="0"/>
    <s v="مركز اسعاف _x000a_طبيب عيون _x000a_طبيب عصبية _x000a_طبيب عظم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surgery/ C-section"/>
    <m/>
    <m/>
    <m/>
    <m/>
    <m/>
    <m/>
    <b v="1"/>
    <m/>
    <m/>
    <m/>
    <m/>
    <x v="1"/>
    <m/>
    <m/>
    <m/>
    <m/>
    <m/>
    <m/>
    <m/>
    <m/>
    <m/>
    <m/>
    <m/>
    <x v="4"/>
    <x v="2"/>
    <x v="3"/>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Vegetables (including leafy vegetables) Fruit (all types)"/>
    <m/>
    <m/>
    <b v="1"/>
    <b v="1"/>
    <m/>
    <m/>
    <m/>
    <m/>
    <m/>
    <m/>
    <m/>
    <n v="2"/>
    <x v="2"/>
    <x v="0"/>
    <m/>
    <s v="High food prices/no money to buy"/>
    <m/>
    <b v="1"/>
    <m/>
    <m/>
    <m/>
    <m/>
    <m/>
    <m/>
    <x v="0"/>
    <m/>
    <x v="0"/>
    <s v="Market is not safe High food prices/no money to buy"/>
    <b v="1"/>
    <m/>
    <b v="1"/>
    <m/>
    <m/>
    <m/>
    <x v="4"/>
    <x v="0"/>
    <x v="1"/>
    <m/>
    <m/>
    <s v="1"/>
    <s v="1"/>
    <x v="0"/>
    <x v="0"/>
    <x v="2"/>
    <x v="5"/>
    <x v="3"/>
    <m/>
    <m/>
    <m/>
    <m/>
    <m/>
    <m/>
    <m/>
    <m/>
    <m/>
    <x v="0"/>
    <x v="0"/>
    <s v="Fear Sadness"/>
    <b v="1"/>
    <m/>
    <b v="1"/>
    <m/>
    <m/>
    <m/>
    <m/>
    <m/>
    <m/>
    <m/>
    <m/>
    <m/>
    <m/>
    <m/>
    <m/>
    <m/>
    <m/>
    <m/>
    <s v="Adult Women Adult Men Children Elderly"/>
    <b v="1"/>
    <b v="1"/>
    <b v="1"/>
    <b v="1"/>
    <s v="بس تردي الوضع الامني"/>
    <s v="Prayer Speaking to a family member Speaking to a friend"/>
    <b v="1"/>
    <b v="1"/>
    <m/>
    <b v="1"/>
    <m/>
    <m/>
    <m/>
    <m/>
    <m/>
    <m/>
    <m/>
    <s v="No obstacles"/>
    <m/>
    <m/>
    <m/>
    <m/>
    <m/>
    <m/>
    <m/>
    <b v="1"/>
    <m/>
    <x v="1"/>
    <m/>
    <s v="All services are accessible"/>
    <m/>
    <m/>
    <m/>
    <m/>
    <m/>
    <b v="1"/>
    <m/>
    <m/>
    <x v="0"/>
    <s v="All services are accessible"/>
    <m/>
    <m/>
    <m/>
    <m/>
    <m/>
    <b v="1"/>
    <m/>
    <m/>
    <m/>
    <x v="1"/>
    <m/>
    <s v="Kidnapping School dropout Child labour Begging Early marriage Being orphaned or losing care Neglect Physical or psychological disabilities due to the war Psychological stress"/>
    <b v="1"/>
    <m/>
    <m/>
    <b v="1"/>
    <b v="1"/>
    <b v="1"/>
    <b v="1"/>
    <m/>
    <b v="1"/>
    <m/>
    <b v="1"/>
    <m/>
    <b v="1"/>
    <b v="1"/>
    <m/>
    <m/>
    <m/>
    <m/>
    <s v="العمل باعمال شاقة "/>
    <s v="Siblings School teachers Parents"/>
    <m/>
    <b v="1"/>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b v="1"/>
    <b v="1"/>
    <b v="1"/>
    <b v="1"/>
    <m/>
    <m/>
    <m/>
    <x v="2"/>
    <x v="1"/>
    <x v="7"/>
    <m/>
    <b v="1"/>
    <b v="1"/>
    <m/>
    <m/>
    <m/>
    <m/>
    <m/>
    <m/>
    <m/>
    <x v="1"/>
    <m/>
    <m/>
    <x v="0"/>
    <m/>
    <m/>
    <x v="2"/>
    <m/>
    <s v="uuid:71066b1d-999a-4af8-9b30-294b92f28cf5"/>
    <n v="73220489"/>
    <s v="71066b1d-999a-4af8-9b30-294b92f28cf5"/>
    <d v="2021-01-23T14:17:10"/>
    <n v="392"/>
    <m/>
    <n v="-1"/>
    <m/>
    <m/>
    <s v="202101191358"/>
    <n v="900"/>
    <s v="nsenumerator"/>
    <n v="569832"/>
  </r>
  <r>
    <s v="2021-01-23T09:39:31.350+02:00"/>
    <s v="2021-01-23T10:14:11.011+02:00"/>
    <m/>
    <s v="بشار الاسماعيل"/>
    <s v="MRFS"/>
    <m/>
    <d v="2021-01-23T00:00:00"/>
    <x v="12"/>
    <x v="2"/>
    <x v="0"/>
    <n v="32"/>
    <x v="0"/>
    <x v="1"/>
    <x v="0"/>
    <x v="0"/>
    <x v="18"/>
    <x v="0"/>
    <x v="0"/>
    <x v="0"/>
    <n v="0"/>
    <n v="1"/>
    <n v="2"/>
    <s v="3"/>
    <n v="1"/>
    <s v="4"/>
    <n v="0"/>
    <n v="4"/>
    <n v="6"/>
    <n v="0"/>
    <n v="0"/>
    <n v="1"/>
    <x v="8"/>
    <x v="30"/>
    <n v="-1340"/>
    <s v="سلة شهرية"/>
    <m/>
    <s v="Primary health care facility"/>
    <m/>
    <b v="1"/>
    <m/>
    <m/>
    <m/>
    <m/>
    <m/>
    <m/>
    <n v="15"/>
    <x v="0"/>
    <m/>
    <x v="3"/>
    <s v="عيادات متنوع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1"/>
    <m/>
    <m/>
    <s v="1"/>
    <s v="1"/>
    <x v="0"/>
    <x v="2"/>
    <x v="0"/>
    <x v="1"/>
    <x v="1"/>
    <m/>
    <m/>
    <m/>
    <m/>
    <m/>
    <m/>
    <m/>
    <m/>
    <m/>
    <x v="1"/>
    <x v="0"/>
    <s v="Fear Anger moodwings"/>
    <b v="1"/>
    <b v="1"/>
    <m/>
    <b v="1"/>
    <m/>
    <m/>
    <m/>
    <m/>
    <m/>
    <m/>
    <m/>
    <m/>
    <m/>
    <m/>
    <m/>
    <m/>
    <m/>
    <m/>
    <s v="Adult Men"/>
    <m/>
    <b v="1"/>
    <m/>
    <m/>
    <s v="سوء الوضع الاقتصادي والامني"/>
    <s v="Speaking to a family member Speaking to a friend"/>
    <b v="1"/>
    <b v="1"/>
    <m/>
    <m/>
    <m/>
    <m/>
    <m/>
    <m/>
    <m/>
    <m/>
    <m/>
    <s v="Lack of awareness of the services"/>
    <m/>
    <m/>
    <m/>
    <m/>
    <b v="1"/>
    <m/>
    <m/>
    <m/>
    <m/>
    <x v="2"/>
    <m/>
    <s v="All services are accessible"/>
    <m/>
    <m/>
    <m/>
    <m/>
    <m/>
    <b v="1"/>
    <m/>
    <m/>
    <x v="0"/>
    <s v="All services are accessible"/>
    <m/>
    <m/>
    <m/>
    <m/>
    <m/>
    <b v="1"/>
    <m/>
    <m/>
    <m/>
    <x v="1"/>
    <m/>
    <s v="Kidnapping School dropout Desire to join armed groups"/>
    <b v="1"/>
    <m/>
    <b v="1"/>
    <b v="1"/>
    <m/>
    <m/>
    <m/>
    <m/>
    <m/>
    <m/>
    <m/>
    <m/>
    <m/>
    <m/>
    <m/>
    <m/>
    <m/>
    <m/>
    <m/>
    <s v="School teachers Parents"/>
    <m/>
    <m/>
    <m/>
    <b v="1"/>
    <b v="1"/>
    <m/>
    <m/>
    <m/>
    <m/>
    <m/>
    <m/>
    <m/>
    <m/>
    <m/>
    <s v="Sport activity Quraan Hand crafts Painting / re-creational activity Entertainement activities Awareness / educational activities / psychosocial support"/>
    <b v="1"/>
    <b v="1"/>
    <b v="1"/>
    <b v="1"/>
    <b v="1"/>
    <b v="1"/>
    <m/>
    <m/>
    <m/>
    <s v="Children separated from their parents Children living on the street Orphans living in the community Children who have been associated with fighting forces Child-headed households"/>
    <b v="1"/>
    <b v="1"/>
    <b v="1"/>
    <b v="1"/>
    <b v="1"/>
    <m/>
    <m/>
    <x v="1"/>
    <x v="0"/>
    <x v="36"/>
    <b v="1"/>
    <b v="1"/>
    <b v="1"/>
    <m/>
    <m/>
    <m/>
    <m/>
    <m/>
    <m/>
    <m/>
    <x v="1"/>
    <m/>
    <m/>
    <x v="0"/>
    <m/>
    <m/>
    <x v="2"/>
    <m/>
    <s v="uuid:b428222a-13e0-4bd9-a6f8-a1eab7fb7e17"/>
    <n v="73220490"/>
    <s v="b428222a-13e0-4bd9-a6f8-a1eab7fb7e17"/>
    <d v="2021-01-23T14:17:11"/>
    <n v="393"/>
    <m/>
    <n v="-1"/>
    <m/>
    <m/>
    <s v="202101191358"/>
    <n v="2080"/>
    <s v="nsenumerator"/>
    <n v="569832"/>
  </r>
  <r>
    <s v="2021-01-23T10:14:19.665+02:00"/>
    <s v="2021-01-23T10:42:21.533+02:00"/>
    <m/>
    <s v="بشار الاسماعيل"/>
    <s v="MRFS"/>
    <m/>
    <d v="2021-01-23T00:00:00"/>
    <x v="12"/>
    <x v="2"/>
    <x v="0"/>
    <n v="40"/>
    <x v="0"/>
    <x v="1"/>
    <x v="0"/>
    <x v="0"/>
    <x v="81"/>
    <x v="0"/>
    <x v="0"/>
    <x v="0"/>
    <n v="1"/>
    <n v="2"/>
    <n v="0"/>
    <s v="2"/>
    <n v="3"/>
    <s v="6"/>
    <n v="2"/>
    <n v="8"/>
    <n v="10"/>
    <n v="0"/>
    <n v="0"/>
    <n v="1"/>
    <x v="26"/>
    <x v="9"/>
    <n v="-2000"/>
    <s v="موظف (( مدرس))"/>
    <m/>
    <s v="Primary health care facility"/>
    <m/>
    <b v="1"/>
    <m/>
    <m/>
    <m/>
    <m/>
    <m/>
    <m/>
    <n v="20"/>
    <x v="0"/>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0"/>
    <m/>
    <m/>
    <s v="2"/>
    <s v="1"/>
    <x v="0"/>
    <x v="2"/>
    <x v="0"/>
    <x v="1"/>
    <x v="1"/>
    <m/>
    <m/>
    <m/>
    <m/>
    <m/>
    <m/>
    <m/>
    <m/>
    <m/>
    <x v="1"/>
    <x v="0"/>
    <s v="Fear moodwings Econimic Anxiety"/>
    <b v="1"/>
    <m/>
    <m/>
    <b v="1"/>
    <b v="1"/>
    <b v="1"/>
    <m/>
    <m/>
    <m/>
    <m/>
    <m/>
    <m/>
    <m/>
    <m/>
    <m/>
    <m/>
    <m/>
    <m/>
    <s v="Adult Men"/>
    <m/>
    <b v="1"/>
    <m/>
    <m/>
    <s v="سوء الوضعان المعيشي والأمني"/>
    <s v="Speaking to a family member Speaking to a friend Exercise Prayer"/>
    <b v="1"/>
    <b v="1"/>
    <b v="1"/>
    <b v="1"/>
    <m/>
    <m/>
    <m/>
    <m/>
    <m/>
    <m/>
    <m/>
    <s v="Accessibility"/>
    <m/>
    <m/>
    <b v="1"/>
    <m/>
    <m/>
    <m/>
    <m/>
    <m/>
    <m/>
    <x v="2"/>
    <m/>
    <s v="Skills building services Extracurricular activities/women &amp; girls centers Educational services Health services"/>
    <b v="1"/>
    <b v="1"/>
    <b v="1"/>
    <b v="1"/>
    <m/>
    <m/>
    <m/>
    <m/>
    <x v="4"/>
    <s v="Skills building services Extracurricular activities/women &amp; girls centers"/>
    <m/>
    <m/>
    <b v="1"/>
    <b v="1"/>
    <m/>
    <m/>
    <m/>
    <m/>
    <s v="due to cultural factors / Father or husband does not allow them"/>
    <x v="1"/>
    <m/>
    <s v="School dropout Begging Being orphaned or losing care"/>
    <m/>
    <m/>
    <m/>
    <b v="1"/>
    <m/>
    <b v="1"/>
    <m/>
    <m/>
    <m/>
    <m/>
    <b v="1"/>
    <m/>
    <m/>
    <m/>
    <m/>
    <m/>
    <m/>
    <m/>
    <m/>
    <s v="School teachers Parents"/>
    <m/>
    <m/>
    <m/>
    <b v="1"/>
    <b v="1"/>
    <m/>
    <m/>
    <m/>
    <m/>
    <m/>
    <m/>
    <m/>
    <m/>
    <m/>
    <s v="Sport activity Quraan Hand crafts Painting / re-creational activity"/>
    <b v="1"/>
    <b v="1"/>
    <b v="1"/>
    <b v="1"/>
    <m/>
    <m/>
    <m/>
    <m/>
    <m/>
    <s v="Children separated from their parents Children living on the street Orphans living in the community Child-headed households"/>
    <b v="1"/>
    <b v="1"/>
    <b v="1"/>
    <b v="1"/>
    <m/>
    <m/>
    <m/>
    <x v="1"/>
    <x v="0"/>
    <x v="1"/>
    <m/>
    <b v="1"/>
    <b v="1"/>
    <m/>
    <m/>
    <m/>
    <m/>
    <m/>
    <m/>
    <m/>
    <x v="1"/>
    <m/>
    <m/>
    <x v="1"/>
    <n v="4"/>
    <s v="دراسة"/>
    <x v="2"/>
    <m/>
    <s v="uuid:3c4197b9-22e0-444f-b07a-57b410ea94a6"/>
    <n v="73220491"/>
    <s v="3c4197b9-22e0-444f-b07a-57b410ea94a6"/>
    <d v="2021-01-23T14:17:11"/>
    <n v="394"/>
    <m/>
    <n v="-1"/>
    <m/>
    <m/>
    <s v="202101191358"/>
    <n v="1682"/>
    <s v="nsenumerator"/>
    <n v="569832"/>
  </r>
  <r>
    <s v="2021-01-23T10:42:30.724+02:00"/>
    <s v="2021-01-23T11:24:03.668+02:00"/>
    <m/>
    <s v="بشار الاسماعيل"/>
    <s v="MRFS"/>
    <m/>
    <d v="2021-01-23T00:00:00"/>
    <x v="12"/>
    <x v="2"/>
    <x v="0"/>
    <n v="35"/>
    <x v="0"/>
    <x v="1"/>
    <x v="0"/>
    <x v="0"/>
    <x v="10"/>
    <x v="2"/>
    <x v="0"/>
    <x v="0"/>
    <n v="0"/>
    <n v="0"/>
    <n v="1"/>
    <s v="1"/>
    <n v="2"/>
    <s v="3"/>
    <n v="1"/>
    <n v="4"/>
    <n v="6"/>
    <n v="0"/>
    <n v="0"/>
    <n v="1"/>
    <x v="33"/>
    <x v="9"/>
    <n v="-600"/>
    <s v="العمل بمحل البسة"/>
    <m/>
    <s v="Primary health care facility"/>
    <m/>
    <b v="1"/>
    <m/>
    <m/>
    <m/>
    <m/>
    <m/>
    <m/>
    <n v="15"/>
    <x v="0"/>
    <m/>
    <x v="3"/>
    <s v="مركز اسعاف"/>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0"/>
    <x v="1"/>
    <m/>
    <m/>
    <s v="0"/>
    <s v="0"/>
    <x v="0"/>
    <x v="2"/>
    <x v="0"/>
    <x v="1"/>
    <x v="1"/>
    <m/>
    <m/>
    <m/>
    <m/>
    <m/>
    <m/>
    <m/>
    <m/>
    <m/>
    <x v="1"/>
    <x v="0"/>
    <s v="Fear"/>
    <b v="1"/>
    <m/>
    <m/>
    <m/>
    <m/>
    <m/>
    <m/>
    <m/>
    <m/>
    <m/>
    <m/>
    <m/>
    <m/>
    <m/>
    <m/>
    <m/>
    <m/>
    <m/>
    <s v="Adult Women Children Elderly"/>
    <b v="1"/>
    <m/>
    <b v="1"/>
    <b v="1"/>
    <s v="سوء الوضع الامني"/>
    <s v="Speaking to a family member Speaking to a friend"/>
    <b v="1"/>
    <b v="1"/>
    <m/>
    <m/>
    <m/>
    <m/>
    <m/>
    <m/>
    <m/>
    <m/>
    <m/>
    <s v="No obstacles"/>
    <m/>
    <m/>
    <m/>
    <m/>
    <m/>
    <m/>
    <m/>
    <b v="1"/>
    <m/>
    <x v="2"/>
    <m/>
    <s v="All services are accessible"/>
    <m/>
    <m/>
    <m/>
    <m/>
    <m/>
    <b v="1"/>
    <m/>
    <m/>
    <x v="0"/>
    <s v="All services are accessible"/>
    <m/>
    <m/>
    <m/>
    <m/>
    <m/>
    <b v="1"/>
    <m/>
    <m/>
    <m/>
    <x v="1"/>
    <m/>
    <s v="School dropout"/>
    <m/>
    <m/>
    <m/>
    <b v="1"/>
    <m/>
    <m/>
    <m/>
    <m/>
    <m/>
    <m/>
    <m/>
    <m/>
    <m/>
    <m/>
    <m/>
    <m/>
    <m/>
    <m/>
    <m/>
    <s v="Parents"/>
    <m/>
    <m/>
    <m/>
    <m/>
    <b v="1"/>
    <m/>
    <m/>
    <m/>
    <m/>
    <m/>
    <m/>
    <m/>
    <m/>
    <m/>
    <s v="Sport activity Quraan"/>
    <b v="1"/>
    <b v="1"/>
    <m/>
    <m/>
    <m/>
    <m/>
    <m/>
    <m/>
    <m/>
    <s v="Children separated from their parents Children living on the street Orphans living in the community Child-headed households Children who have been associated with fighting forces"/>
    <b v="1"/>
    <b v="1"/>
    <b v="1"/>
    <b v="1"/>
    <b v="1"/>
    <m/>
    <m/>
    <x v="1"/>
    <x v="0"/>
    <x v="11"/>
    <m/>
    <m/>
    <m/>
    <m/>
    <m/>
    <m/>
    <m/>
    <m/>
    <b v="1"/>
    <m/>
    <x v="1"/>
    <m/>
    <m/>
    <x v="2"/>
    <m/>
    <m/>
    <x v="2"/>
    <m/>
    <s v="uuid:2ac557ff-9b37-42d2-9e60-cd4f129b852a"/>
    <n v="73220492"/>
    <s v="2ac557ff-9b37-42d2-9e60-cd4f129b852a"/>
    <d v="2021-01-23T14:17:12"/>
    <n v="395"/>
    <m/>
    <n v="-1"/>
    <m/>
    <m/>
    <s v="202101191358"/>
    <n v="2493"/>
    <s v="nsenumerator"/>
    <n v="569832"/>
  </r>
  <r>
    <s v="2021-01-23T17:22:26.363+03:00"/>
    <s v="2021-01-23T17:33:53.703+03:00"/>
    <m/>
    <s v="نوره ضبع"/>
    <s v="MRFS"/>
    <m/>
    <d v="2021-01-23T00:00:00"/>
    <x v="8"/>
    <x v="2"/>
    <x v="0"/>
    <n v="45"/>
    <x v="0"/>
    <x v="1"/>
    <x v="0"/>
    <x v="0"/>
    <x v="208"/>
    <x v="2"/>
    <x v="0"/>
    <x v="0"/>
    <n v="0"/>
    <n v="0"/>
    <n v="0"/>
    <s v="0"/>
    <n v="4"/>
    <s v="4"/>
    <n v="2"/>
    <n v="6"/>
    <n v="9"/>
    <n v="0"/>
    <n v="0"/>
    <n v="1"/>
    <x v="31"/>
    <x v="3"/>
    <n v="-800"/>
    <s v="عمل الزوج"/>
    <m/>
    <s v="Primary health care facility Emergency services-ambulance Hospital"/>
    <b v="1"/>
    <b v="1"/>
    <m/>
    <b v="1"/>
    <m/>
    <m/>
    <m/>
    <m/>
    <n v="30"/>
    <x v="0"/>
    <m/>
    <x v="0"/>
    <s v="Everything is available"/>
    <s v="Inaccessible due to cost"/>
    <m/>
    <m/>
    <m/>
    <b v="1"/>
    <m/>
    <m/>
    <m/>
    <m/>
    <m/>
    <m/>
    <m/>
    <x v="2"/>
    <x v="1"/>
    <m/>
    <x v="1"/>
    <m/>
    <x v="0"/>
    <x v="0"/>
    <m/>
    <x v="0"/>
    <x v="0"/>
    <m/>
    <m/>
    <m/>
    <m/>
    <m/>
    <m/>
    <m/>
    <m/>
    <m/>
    <m/>
    <m/>
    <s v="Pediatric medicine Non communicable diseases (NCD) drugs (chronic, cardiac, diabetes, hyper-tension, asthma)"/>
    <b v="1"/>
    <b v="1"/>
    <m/>
    <m/>
    <m/>
    <m/>
    <m/>
    <m/>
    <x v="0"/>
    <m/>
    <m/>
    <m/>
    <m/>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moodwings Problems sleeping Family conflict"/>
    <b v="1"/>
    <b v="1"/>
    <m/>
    <b v="1"/>
    <m/>
    <m/>
    <b v="1"/>
    <m/>
    <m/>
    <b v="1"/>
    <m/>
    <m/>
    <m/>
    <m/>
    <m/>
    <m/>
    <m/>
    <m/>
    <s v="Children"/>
    <m/>
    <m/>
    <b v="1"/>
    <m/>
    <s v="لانهم الفئة الاكثر تأثر بتغير الحال"/>
    <s v="Prayer Speaking to a friend"/>
    <m/>
    <b v="1"/>
    <m/>
    <b v="1"/>
    <m/>
    <m/>
    <m/>
    <m/>
    <m/>
    <m/>
    <m/>
    <s v="Availability Lack of awareness of the services"/>
    <m/>
    <m/>
    <m/>
    <b v="1"/>
    <b v="1"/>
    <m/>
    <m/>
    <m/>
    <m/>
    <x v="1"/>
    <m/>
    <s v="Educational services"/>
    <m/>
    <b v="1"/>
    <m/>
    <m/>
    <m/>
    <m/>
    <m/>
    <m/>
    <x v="5"/>
    <s v="Educational services Skills building services"/>
    <m/>
    <b v="1"/>
    <b v="1"/>
    <m/>
    <m/>
    <m/>
    <m/>
    <m/>
    <s v="due to cultural factors / Father or husband does not allow them"/>
    <x v="2"/>
    <s v="بسبب انعدام الأمان والمعتقدات السائدة في المجتمع"/>
    <s v="Kidnapping School dropout Physical abuse Being orphaned or losing care Psychological stress"/>
    <b v="1"/>
    <m/>
    <m/>
    <b v="1"/>
    <m/>
    <m/>
    <m/>
    <b v="1"/>
    <m/>
    <m/>
    <b v="1"/>
    <m/>
    <m/>
    <b v="1"/>
    <m/>
    <m/>
    <m/>
    <m/>
    <m/>
    <s v="Siblings Parents"/>
    <m/>
    <b v="1"/>
    <m/>
    <m/>
    <b v="1"/>
    <m/>
    <m/>
    <m/>
    <m/>
    <m/>
    <m/>
    <m/>
    <m/>
    <m/>
    <s v="Awareness / educational activities / psychosocial support Entertainement activities Painting / re-creational activity"/>
    <m/>
    <m/>
    <m/>
    <b v="1"/>
    <b v="1"/>
    <b v="1"/>
    <m/>
    <m/>
    <m/>
    <s v="Orphans living in the community Children separated from their parents"/>
    <b v="1"/>
    <m/>
    <b v="1"/>
    <m/>
    <m/>
    <m/>
    <m/>
    <x v="1"/>
    <x v="0"/>
    <x v="4"/>
    <b v="1"/>
    <m/>
    <m/>
    <m/>
    <m/>
    <m/>
    <m/>
    <m/>
    <m/>
    <m/>
    <x v="1"/>
    <m/>
    <m/>
    <x v="2"/>
    <m/>
    <m/>
    <x v="2"/>
    <m/>
    <s v="uuid:35a18ac2-11a6-4afd-b71e-37be88b0f932"/>
    <n v="73221050"/>
    <s v="35a18ac2-11a6-4afd-b71e-37be88b0f932"/>
    <d v="2021-01-23T14:35:15"/>
    <n v="398"/>
    <m/>
    <n v="-1"/>
    <m/>
    <m/>
    <s v="202101191358"/>
    <n v="687"/>
    <s v="nsenumerator"/>
    <n v="569832"/>
  </r>
  <r>
    <s v="2021-01-25T12:17:14.765+03:00"/>
    <s v="2021-01-25T14:10:16.570+03:00"/>
    <s v="0"/>
    <s v="نورة المرعي"/>
    <s v="MRFS"/>
    <m/>
    <d v="2021-01-25T00:00:00"/>
    <x v="15"/>
    <x v="1"/>
    <x v="0"/>
    <n v="37"/>
    <x v="0"/>
    <x v="0"/>
    <x v="0"/>
    <x v="1"/>
    <x v="1"/>
    <x v="1"/>
    <x v="0"/>
    <x v="1"/>
    <m/>
    <m/>
    <m/>
    <m/>
    <m/>
    <m/>
    <m/>
    <m/>
    <n v="5"/>
    <n v="0"/>
    <m/>
    <n v="1"/>
    <x v="8"/>
    <x v="10"/>
    <n v="-500"/>
    <s v="الزوج لديه مكتب تأجير وعقارات"/>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Conflict within community"/>
    <m/>
    <m/>
    <b v="1"/>
    <m/>
    <m/>
    <m/>
    <m/>
    <m/>
    <m/>
    <m/>
    <b v="1"/>
    <m/>
    <m/>
    <m/>
    <m/>
    <m/>
    <m/>
    <m/>
    <s v="Adult Women"/>
    <b v="1"/>
    <m/>
    <m/>
    <m/>
    <s v="للتعرض لصدمة بسبب حالة وفاة في العائلة"/>
    <s v="Prayer Has professional consultation"/>
    <m/>
    <m/>
    <m/>
    <b v="1"/>
    <b v="1"/>
    <m/>
    <m/>
    <m/>
    <m/>
    <m/>
    <m/>
    <s v="Lack of awareness of the services Stigma"/>
    <b v="1"/>
    <m/>
    <m/>
    <m/>
    <b v="1"/>
    <m/>
    <m/>
    <m/>
    <m/>
    <x v="2"/>
    <m/>
    <s v="Skills building services"/>
    <m/>
    <m/>
    <b v="1"/>
    <m/>
    <m/>
    <m/>
    <m/>
    <m/>
    <x v="5"/>
    <s v="All services are accessible"/>
    <m/>
    <m/>
    <m/>
    <m/>
    <m/>
    <b v="1"/>
    <m/>
    <m/>
    <m/>
    <x v="2"/>
    <s v="بسبب الخوف وعدم الأمان"/>
    <s v="School dropout Early marriage Kidnapping Sexual abuse Physical or psychological disabilities due to the war Psychological stress"/>
    <b v="1"/>
    <m/>
    <m/>
    <b v="1"/>
    <m/>
    <m/>
    <b v="1"/>
    <m/>
    <m/>
    <b v="1"/>
    <m/>
    <m/>
    <b v="1"/>
    <b v="1"/>
    <m/>
    <m/>
    <m/>
    <m/>
    <m/>
    <s v="Relatives Parents Judicial or criminal authority Community/social workers"/>
    <m/>
    <m/>
    <m/>
    <m/>
    <b v="1"/>
    <b v="1"/>
    <b v="1"/>
    <b v="1"/>
    <m/>
    <m/>
    <m/>
    <m/>
    <m/>
    <m/>
    <s v="Sport activity Quraan Painting / re-creational activity Entertainement activities"/>
    <b v="1"/>
    <b v="1"/>
    <m/>
    <b v="1"/>
    <m/>
    <b v="1"/>
    <m/>
    <m/>
    <m/>
    <s v="Children separated from their parents Children living on the street Orphans living in the community Child-headed households Children who have been associated with fighting forces"/>
    <b v="1"/>
    <b v="1"/>
    <b v="1"/>
    <b v="1"/>
    <b v="1"/>
    <m/>
    <m/>
    <x v="0"/>
    <x v="0"/>
    <x v="0"/>
    <m/>
    <m/>
    <m/>
    <m/>
    <m/>
    <m/>
    <m/>
    <m/>
    <m/>
    <m/>
    <x v="0"/>
    <m/>
    <m/>
    <x v="0"/>
    <m/>
    <m/>
    <x v="0"/>
    <m/>
    <s v="uuid:8c978b8a-f7ff-4fa9-9457-5723bcac16ab"/>
    <n v="73333387"/>
    <s v="8c978b8a-f7ff-4fa9-9457-5723bcac16ab"/>
    <d v="2021-01-25T12:31:09"/>
    <n v="399"/>
    <m/>
    <n v="-1"/>
    <m/>
    <m/>
    <s v="202101250917"/>
    <n v="6782"/>
    <s v="nsenumerator"/>
    <n v="569832"/>
  </r>
  <r>
    <s v="2021-01-25T13:18:58.004+03:00"/>
    <s v="2021-01-25T14:10:44.458+03:00"/>
    <s v="0"/>
    <s v="نورة المرعي"/>
    <s v="MRFS"/>
    <m/>
    <d v="2021-01-25T00:00:00"/>
    <x v="15"/>
    <x v="1"/>
    <x v="0"/>
    <n v="22"/>
    <x v="1"/>
    <x v="0"/>
    <x v="0"/>
    <x v="1"/>
    <x v="1"/>
    <x v="1"/>
    <x v="0"/>
    <x v="0"/>
    <n v="1"/>
    <n v="1"/>
    <n v="1"/>
    <s v="2"/>
    <n v="0"/>
    <s v="3"/>
    <n v="0"/>
    <n v="3"/>
    <n v="5"/>
    <n v="0"/>
    <n v="0"/>
    <n v="1"/>
    <x v="8"/>
    <x v="11"/>
    <n v="-300"/>
    <s v="عمل ح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Problems sleeping Inability to carry out work or daily tasks moodwings"/>
    <m/>
    <m/>
    <m/>
    <b v="1"/>
    <m/>
    <m/>
    <m/>
    <m/>
    <m/>
    <b v="1"/>
    <m/>
    <b v="1"/>
    <m/>
    <m/>
    <m/>
    <m/>
    <m/>
    <m/>
    <s v="Adult Women"/>
    <b v="1"/>
    <m/>
    <m/>
    <m/>
    <s v="بسبب الضغط المنزلي"/>
    <s v="Speaking to a friend Prayer"/>
    <m/>
    <b v="1"/>
    <m/>
    <b v="1"/>
    <m/>
    <m/>
    <m/>
    <m/>
    <m/>
    <m/>
    <m/>
    <s v="Stigma Lack of awareness of the services"/>
    <b v="1"/>
    <m/>
    <m/>
    <m/>
    <b v="1"/>
    <m/>
    <m/>
    <m/>
    <m/>
    <x v="1"/>
    <m/>
    <s v="Skills building services"/>
    <m/>
    <m/>
    <b v="1"/>
    <m/>
    <m/>
    <m/>
    <m/>
    <m/>
    <x v="4"/>
    <s v="Extracurricular activities/women &amp; girls centers Skills building services"/>
    <m/>
    <m/>
    <b v="1"/>
    <b v="1"/>
    <m/>
    <m/>
    <m/>
    <m/>
    <s v="due to cultural factors / Father or husband does not allow them"/>
    <x v="2"/>
    <s v="عادات المجتمع وعدم الامان"/>
    <s v="Kidnapping Desire to join armed groups School dropout Child labour Early marriage Physical abuse Being orphaned or losing care"/>
    <b v="1"/>
    <m/>
    <b v="1"/>
    <b v="1"/>
    <b v="1"/>
    <m/>
    <b v="1"/>
    <b v="1"/>
    <m/>
    <m/>
    <b v="1"/>
    <m/>
    <m/>
    <m/>
    <m/>
    <m/>
    <m/>
    <m/>
    <s v="بيع سلع"/>
    <s v="School teachers Parents Relatives"/>
    <m/>
    <m/>
    <m/>
    <b v="1"/>
    <b v="1"/>
    <b v="1"/>
    <m/>
    <m/>
    <m/>
    <m/>
    <m/>
    <m/>
    <m/>
    <m/>
    <s v="Quraan Sport activity Hand crafts Painting / re-creational activity Awareness / educational activities / psychosocial support Entertainement activities"/>
    <b v="1"/>
    <b v="1"/>
    <b v="1"/>
    <b v="1"/>
    <b v="1"/>
    <b v="1"/>
    <m/>
    <m/>
    <m/>
    <s v="Child-headed households Children separated from their parents Children living on the street Orphans living in the community Children who have been associated with fighting forces"/>
    <b v="1"/>
    <b v="1"/>
    <b v="1"/>
    <b v="1"/>
    <b v="1"/>
    <m/>
    <m/>
    <x v="2"/>
    <x v="1"/>
    <x v="4"/>
    <b v="1"/>
    <m/>
    <m/>
    <m/>
    <m/>
    <m/>
    <m/>
    <m/>
    <m/>
    <m/>
    <x v="1"/>
    <m/>
    <m/>
    <x v="0"/>
    <m/>
    <m/>
    <x v="2"/>
    <m/>
    <s v="uuid:6645d46c-a8da-4266-8d99-647973bb0faf"/>
    <n v="73333388"/>
    <s v="6645d46c-a8da-4266-8d99-647973bb0faf"/>
    <d v="2021-01-25T12:31:10"/>
    <n v="400"/>
    <m/>
    <n v="-1"/>
    <m/>
    <m/>
    <s v="202101250917"/>
    <n v="3106"/>
    <s v="nsenumerator"/>
    <n v="569832"/>
  </r>
  <r>
    <s v="2021-01-25T12:07:01.189+02:00"/>
    <s v="2021-01-25T12:30:41.471+02:00"/>
    <m/>
    <s v="Jamal zakour"/>
    <s v="MRFS"/>
    <m/>
    <d v="2021-01-25T00:00:00"/>
    <x v="15"/>
    <x v="1"/>
    <x v="0"/>
    <n v="45"/>
    <x v="0"/>
    <x v="1"/>
    <x v="0"/>
    <x v="0"/>
    <x v="209"/>
    <x v="1"/>
    <x v="0"/>
    <x v="0"/>
    <n v="0"/>
    <n v="0"/>
    <n v="1"/>
    <s v="1"/>
    <n v="1"/>
    <s v="2"/>
    <n v="1"/>
    <n v="3"/>
    <n v="5"/>
    <n v="0"/>
    <n v="0"/>
    <n v="1"/>
    <x v="2"/>
    <x v="4"/>
    <n v="100"/>
    <s v=" عمل يوم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Fear Econimic"/>
    <b v="1"/>
    <b v="1"/>
    <m/>
    <m/>
    <b v="1"/>
    <m/>
    <m/>
    <m/>
    <m/>
    <m/>
    <m/>
    <m/>
    <m/>
    <m/>
    <m/>
    <m/>
    <m/>
    <m/>
    <s v="Children"/>
    <m/>
    <m/>
    <b v="1"/>
    <m/>
    <s v="بسبب الضعف"/>
    <s v="Prayer Speaking to a family member"/>
    <b v="1"/>
    <m/>
    <m/>
    <b v="1"/>
    <m/>
    <m/>
    <m/>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Neglect Psychological stress"/>
    <m/>
    <m/>
    <m/>
    <b v="1"/>
    <m/>
    <m/>
    <b v="1"/>
    <m/>
    <b v="1"/>
    <m/>
    <m/>
    <m/>
    <m/>
    <b v="1"/>
    <m/>
    <m/>
    <m/>
    <m/>
    <m/>
    <s v="School teachers Parents Women and Child support centers"/>
    <m/>
    <m/>
    <m/>
    <b v="1"/>
    <b v="1"/>
    <m/>
    <m/>
    <m/>
    <m/>
    <b v="1"/>
    <m/>
    <m/>
    <m/>
    <m/>
    <s v="Painting / re-creational activity Awareness / educational activities / psychosocial support"/>
    <m/>
    <m/>
    <m/>
    <b v="1"/>
    <b v="1"/>
    <m/>
    <m/>
    <m/>
    <m/>
    <s v="Orphans living in the community"/>
    <m/>
    <m/>
    <b v="1"/>
    <m/>
    <m/>
    <m/>
    <m/>
    <x v="2"/>
    <x v="17"/>
    <x v="19"/>
    <b v="1"/>
    <m/>
    <b v="1"/>
    <m/>
    <m/>
    <m/>
    <m/>
    <m/>
    <m/>
    <m/>
    <x v="1"/>
    <m/>
    <m/>
    <x v="2"/>
    <m/>
    <m/>
    <x v="2"/>
    <m/>
    <s v="uuid:e7666b0b-e93e-456f-ae0d-3caceb9b30f2"/>
    <n v="73333395"/>
    <s v="e7666b0b-e93e-456f-ae0d-3caceb9b30f2"/>
    <d v="2021-01-25T12:31:36"/>
    <n v="401"/>
    <m/>
    <n v="-1"/>
    <m/>
    <m/>
    <s v="202101250917"/>
    <n v="1420"/>
    <s v="nsenumerator"/>
    <n v="569832"/>
  </r>
  <r>
    <s v="2021-01-25T12:33:40.509+02:00"/>
    <s v="2021-01-25T13:13:46.181+02:00"/>
    <m/>
    <s v="Jamal zakour"/>
    <s v="MRFS"/>
    <m/>
    <d v="2021-01-25T00:00:00"/>
    <x v="15"/>
    <x v="1"/>
    <x v="0"/>
    <n v="29"/>
    <x v="1"/>
    <x v="1"/>
    <x v="0"/>
    <x v="0"/>
    <x v="210"/>
    <x v="1"/>
    <x v="0"/>
    <x v="0"/>
    <n v="1"/>
    <n v="1"/>
    <n v="0"/>
    <s v="1"/>
    <n v="0"/>
    <s v="2"/>
    <n v="0"/>
    <n v="2"/>
    <n v="4"/>
    <n v="0"/>
    <n v="0"/>
    <n v="1"/>
    <x v="6"/>
    <x v="0"/>
    <n v="0"/>
    <s v="عمل يومي _ معونات"/>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Sadness Econimic"/>
    <b v="1"/>
    <m/>
    <b v="1"/>
    <m/>
    <b v="1"/>
    <m/>
    <m/>
    <m/>
    <m/>
    <m/>
    <m/>
    <m/>
    <m/>
    <m/>
    <m/>
    <m/>
    <m/>
    <m/>
    <s v="Adult Women Adult Men"/>
    <b v="1"/>
    <b v="1"/>
    <m/>
    <m/>
    <s v="كونهم على تماس مباشر مع مصاعب الحياة"/>
    <s v="Prayer Smoking Speaking to a family member"/>
    <b v="1"/>
    <m/>
    <m/>
    <b v="1"/>
    <m/>
    <m/>
    <b v="1"/>
    <m/>
    <m/>
    <m/>
    <m/>
    <s v="Accessibility Lack of awareness of the services"/>
    <m/>
    <m/>
    <b v="1"/>
    <m/>
    <b v="1"/>
    <m/>
    <m/>
    <m/>
    <m/>
    <x v="1"/>
    <m/>
    <s v="Skills building services Extracurricular activities/women &amp; girls centers"/>
    <m/>
    <m/>
    <b v="1"/>
    <b v="1"/>
    <m/>
    <m/>
    <m/>
    <m/>
    <x v="0"/>
    <s v="Skills building services Extracurricular activities/women &amp; girls centers"/>
    <m/>
    <m/>
    <b v="1"/>
    <b v="1"/>
    <m/>
    <m/>
    <m/>
    <m/>
    <m/>
    <x v="1"/>
    <m/>
    <s v="Early marriage Neglect Psychological stress School dropout Begging"/>
    <m/>
    <m/>
    <m/>
    <b v="1"/>
    <m/>
    <b v="1"/>
    <b v="1"/>
    <m/>
    <b v="1"/>
    <m/>
    <m/>
    <m/>
    <m/>
    <b v="1"/>
    <m/>
    <m/>
    <m/>
    <m/>
    <m/>
    <s v="Parents Siblings School teachers Neighbours"/>
    <m/>
    <b v="1"/>
    <b v="1"/>
    <b v="1"/>
    <b v="1"/>
    <m/>
    <m/>
    <m/>
    <m/>
    <m/>
    <m/>
    <m/>
    <m/>
    <m/>
    <s v="Quraan Hand crafts Awareness / educational activities / psychosocial support"/>
    <m/>
    <b v="1"/>
    <b v="1"/>
    <m/>
    <b v="1"/>
    <m/>
    <m/>
    <m/>
    <m/>
    <s v="Orphans living in the community"/>
    <m/>
    <m/>
    <b v="1"/>
    <m/>
    <m/>
    <m/>
    <m/>
    <x v="2"/>
    <x v="1"/>
    <x v="27"/>
    <b v="1"/>
    <b v="1"/>
    <b v="1"/>
    <m/>
    <m/>
    <m/>
    <m/>
    <m/>
    <m/>
    <m/>
    <x v="1"/>
    <m/>
    <m/>
    <x v="0"/>
    <m/>
    <m/>
    <x v="2"/>
    <m/>
    <s v="uuid:9c6210e9-51cd-4e52-aebb-0007b2de1c70"/>
    <n v="73333397"/>
    <s v="9c6210e9-51cd-4e52-aebb-0007b2de1c70"/>
    <d v="2021-01-25T12:31:37"/>
    <n v="402"/>
    <m/>
    <n v="-1"/>
    <m/>
    <m/>
    <s v="202101250917"/>
    <n v="2406"/>
    <s v="nsenumerator"/>
    <n v="569832"/>
  </r>
  <r>
    <s v="2021-01-25T13:21:34.749+02:00"/>
    <s v="2021-01-25T13:42:34.533+02:00"/>
    <m/>
    <s v="Jamal zakour"/>
    <s v="MRFS"/>
    <m/>
    <d v="2021-01-25T00:00:00"/>
    <x v="15"/>
    <x v="1"/>
    <x v="0"/>
    <n v="50"/>
    <x v="0"/>
    <x v="1"/>
    <x v="0"/>
    <x v="0"/>
    <x v="211"/>
    <x v="1"/>
    <x v="0"/>
    <x v="1"/>
    <m/>
    <m/>
    <m/>
    <m/>
    <m/>
    <m/>
    <m/>
    <m/>
    <n v="3"/>
    <n v="1"/>
    <m/>
    <n v="2"/>
    <x v="7"/>
    <x v="7"/>
    <n v="200"/>
    <s v="عمل يوم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Econimic Sadness"/>
    <b v="1"/>
    <m/>
    <b v="1"/>
    <m/>
    <b v="1"/>
    <m/>
    <m/>
    <m/>
    <m/>
    <m/>
    <m/>
    <m/>
    <m/>
    <m/>
    <m/>
    <m/>
    <m/>
    <m/>
    <s v="Adult Women"/>
    <b v="1"/>
    <m/>
    <m/>
    <m/>
    <s v="أكثر ضعفا في المجتمع"/>
    <s v="Speaking to a friend Prayer Smoking"/>
    <m/>
    <b v="1"/>
    <m/>
    <b v="1"/>
    <m/>
    <m/>
    <b v="1"/>
    <m/>
    <m/>
    <m/>
    <m/>
    <s v="Accessibility Availability"/>
    <m/>
    <m/>
    <b v="1"/>
    <b v="1"/>
    <m/>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Parents Neighbours Community leaders (trusted people in the community)"/>
    <m/>
    <m/>
    <b v="1"/>
    <m/>
    <b v="1"/>
    <m/>
    <m/>
    <m/>
    <b v="1"/>
    <m/>
    <m/>
    <m/>
    <m/>
    <m/>
    <s v="Painting / re-creational activity Awareness / educational activities / psychosocial support Hand crafts"/>
    <m/>
    <m/>
    <b v="1"/>
    <b v="1"/>
    <b v="1"/>
    <m/>
    <m/>
    <m/>
    <m/>
    <s v="Orphans living in the community"/>
    <m/>
    <m/>
    <b v="1"/>
    <m/>
    <m/>
    <m/>
    <m/>
    <x v="0"/>
    <x v="0"/>
    <x v="0"/>
    <m/>
    <m/>
    <m/>
    <m/>
    <m/>
    <m/>
    <m/>
    <m/>
    <m/>
    <m/>
    <x v="0"/>
    <m/>
    <m/>
    <x v="0"/>
    <m/>
    <m/>
    <x v="0"/>
    <m/>
    <s v="uuid:e8c9d84e-6249-42e5-b2f2-f3e3c1e598a9"/>
    <n v="73333398"/>
    <s v="e8c9d84e-6249-42e5-b2f2-f3e3c1e598a9"/>
    <d v="2021-01-25T12:31:37"/>
    <n v="403"/>
    <m/>
    <n v="-1"/>
    <m/>
    <m/>
    <s v="202101250917"/>
    <n v="1260"/>
    <s v="nsenumerator"/>
    <n v="569832"/>
  </r>
  <r>
    <s v="2021-01-25T12:00:38.176+02:00"/>
    <s v="2021-01-25T14:09:12.587+02:00"/>
    <s v="0"/>
    <s v="بيان كيالي"/>
    <s v="MRFS"/>
    <m/>
    <d v="2021-01-25T00:00:00"/>
    <x v="15"/>
    <x v="1"/>
    <x v="0"/>
    <n v="33"/>
    <x v="0"/>
    <x v="0"/>
    <x v="0"/>
    <x v="1"/>
    <x v="1"/>
    <x v="1"/>
    <x v="0"/>
    <x v="0"/>
    <n v="1"/>
    <n v="0"/>
    <n v="1"/>
    <s v="1"/>
    <n v="0"/>
    <s v="2"/>
    <n v="2"/>
    <n v="4"/>
    <n v="6"/>
    <n v="0"/>
    <n v="0"/>
    <n v="1"/>
    <x v="4"/>
    <x v="0"/>
    <n v="-400"/>
    <s v="عامل مهنة يدوي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amily conflict Econimic Conflict within community"/>
    <m/>
    <m/>
    <m/>
    <m/>
    <b v="1"/>
    <m/>
    <b v="1"/>
    <m/>
    <m/>
    <m/>
    <b v="1"/>
    <m/>
    <m/>
    <m/>
    <m/>
    <m/>
    <m/>
    <m/>
    <s v="Adult Women"/>
    <b v="1"/>
    <m/>
    <m/>
    <m/>
    <s v="بسبب كثرة المشاكل العائلية"/>
    <s v="Violence Prayer"/>
    <m/>
    <m/>
    <m/>
    <b v="1"/>
    <m/>
    <b v="1"/>
    <m/>
    <m/>
    <m/>
    <m/>
    <m/>
    <s v="Stigma"/>
    <b v="1"/>
    <m/>
    <m/>
    <m/>
    <m/>
    <m/>
    <m/>
    <m/>
    <m/>
    <x v="3"/>
    <s v="لا أثق بهم"/>
    <s v="Educational services Skills building services"/>
    <m/>
    <b v="1"/>
    <b v="1"/>
    <m/>
    <m/>
    <m/>
    <m/>
    <m/>
    <x v="5"/>
    <s v="Skills building services Health services Extracurricular activities/women &amp; girls centers"/>
    <b v="1"/>
    <m/>
    <b v="1"/>
    <b v="1"/>
    <m/>
    <m/>
    <m/>
    <m/>
    <s v="due to lack of security"/>
    <x v="1"/>
    <m/>
    <s v="School dropout Being orphaned or losing care Kidnapping Desire to join armed groups Early marriage"/>
    <b v="1"/>
    <m/>
    <b v="1"/>
    <b v="1"/>
    <m/>
    <m/>
    <b v="1"/>
    <m/>
    <m/>
    <m/>
    <b v="1"/>
    <m/>
    <m/>
    <m/>
    <m/>
    <m/>
    <m/>
    <m/>
    <m/>
    <s v="Parents"/>
    <m/>
    <m/>
    <m/>
    <m/>
    <b v="1"/>
    <m/>
    <m/>
    <m/>
    <m/>
    <m/>
    <m/>
    <m/>
    <m/>
    <m/>
    <s v="Quraan Sport activity Hand crafts Painting / re-creational activity Awareness / educational activities / psychosocial support Entertainement activities"/>
    <b v="1"/>
    <b v="1"/>
    <b v="1"/>
    <b v="1"/>
    <b v="1"/>
    <b v="1"/>
    <m/>
    <m/>
    <m/>
    <s v="Child-headed households Orphans living in the community Children living on the street Children separated from their parents Children who have been associated with fighting forces"/>
    <b v="1"/>
    <b v="1"/>
    <b v="1"/>
    <b v="1"/>
    <b v="1"/>
    <m/>
    <m/>
    <x v="1"/>
    <x v="0"/>
    <x v="14"/>
    <m/>
    <m/>
    <m/>
    <m/>
    <m/>
    <b v="1"/>
    <m/>
    <m/>
    <m/>
    <m/>
    <x v="1"/>
    <m/>
    <m/>
    <x v="2"/>
    <m/>
    <m/>
    <x v="1"/>
    <s v="لان الاب لايستطيع تغطية كافة مستلزمات المنزل"/>
    <s v="uuid:bca6e1cf-4c53-4c4f-9493-60b18444ead0"/>
    <n v="73333414"/>
    <s v="bca6e1cf-4c53-4c4f-9493-60b18444ead0"/>
    <d v="2021-01-25T12:32:17"/>
    <n v="404"/>
    <m/>
    <n v="-1"/>
    <m/>
    <m/>
    <s v="202101250917"/>
    <n v="7714"/>
    <s v="nsenumerator"/>
    <n v="569832"/>
  </r>
  <r>
    <s v="2021-01-25T12:55:43.444+02:00"/>
    <s v="2021-01-25T14:09:43.349+02:00"/>
    <s v="0"/>
    <s v="بيان كيالي"/>
    <s v="MRFS"/>
    <m/>
    <d v="2021-01-25T00:00:00"/>
    <x v="15"/>
    <x v="1"/>
    <x v="0"/>
    <n v="61"/>
    <x v="3"/>
    <x v="0"/>
    <x v="2"/>
    <x v="1"/>
    <x v="1"/>
    <x v="1"/>
    <x v="2"/>
    <x v="1"/>
    <m/>
    <m/>
    <m/>
    <m/>
    <m/>
    <m/>
    <m/>
    <m/>
    <n v="2"/>
    <n v="1"/>
    <m/>
    <n v="0"/>
    <x v="2"/>
    <x v="6"/>
    <n v="-200"/>
    <s v="مساعدات من اقربائ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Inability to carry out work or daily tasks Problems sleeping"/>
    <m/>
    <m/>
    <m/>
    <m/>
    <b v="1"/>
    <m/>
    <m/>
    <m/>
    <m/>
    <b v="1"/>
    <m/>
    <b v="1"/>
    <m/>
    <m/>
    <m/>
    <m/>
    <m/>
    <m/>
    <s v="Adult Women"/>
    <b v="1"/>
    <m/>
    <m/>
    <m/>
    <s v="بسبب قلة الدخل"/>
    <s v="Prayer"/>
    <m/>
    <m/>
    <m/>
    <b v="1"/>
    <m/>
    <m/>
    <m/>
    <m/>
    <m/>
    <m/>
    <m/>
    <s v="Lack of awareness of the services"/>
    <m/>
    <m/>
    <m/>
    <m/>
    <b v="1"/>
    <m/>
    <m/>
    <m/>
    <m/>
    <x v="1"/>
    <m/>
    <s v="Do not know"/>
    <m/>
    <m/>
    <m/>
    <m/>
    <m/>
    <m/>
    <b v="1"/>
    <m/>
    <x v="0"/>
    <s v="Do not know"/>
    <m/>
    <m/>
    <m/>
    <m/>
    <m/>
    <m/>
    <b v="1"/>
    <m/>
    <m/>
    <x v="1"/>
    <m/>
    <s v="Kidnapping Desire to join armed groups School dropout Begging"/>
    <b v="1"/>
    <m/>
    <b v="1"/>
    <b v="1"/>
    <m/>
    <b v="1"/>
    <m/>
    <m/>
    <m/>
    <m/>
    <m/>
    <m/>
    <m/>
    <m/>
    <m/>
    <m/>
    <m/>
    <m/>
    <m/>
    <s v="Parents"/>
    <m/>
    <m/>
    <m/>
    <m/>
    <b v="1"/>
    <m/>
    <m/>
    <m/>
    <m/>
    <m/>
    <m/>
    <m/>
    <m/>
    <m/>
    <s v="Quraan Sport activity Hand crafts Painting / re-creational activity Awareness / educational activities / psychosocial support"/>
    <b v="1"/>
    <b v="1"/>
    <b v="1"/>
    <b v="1"/>
    <b v="1"/>
    <m/>
    <m/>
    <m/>
    <m/>
    <s v="I don't know"/>
    <m/>
    <m/>
    <m/>
    <m/>
    <m/>
    <m/>
    <b v="1"/>
    <x v="0"/>
    <x v="0"/>
    <x v="0"/>
    <m/>
    <m/>
    <m/>
    <m/>
    <m/>
    <m/>
    <m/>
    <m/>
    <m/>
    <m/>
    <x v="0"/>
    <m/>
    <m/>
    <x v="0"/>
    <m/>
    <m/>
    <x v="0"/>
    <m/>
    <s v="uuid:4bda16b4-cf34-4304-b630-ae4470ce1a24"/>
    <n v="73333415"/>
    <s v="4bda16b4-cf34-4304-b630-ae4470ce1a24"/>
    <d v="2021-01-25T12:32:17"/>
    <n v="405"/>
    <m/>
    <n v="-1"/>
    <m/>
    <m/>
    <s v="202101250917"/>
    <n v="4440"/>
    <s v="nsenumerator"/>
    <n v="569832"/>
  </r>
  <r>
    <s v="2021-01-25T13:11:42.206+03:00"/>
    <s v="2021-01-25T15:33:58.476+03:00"/>
    <s v="0"/>
    <s v="ديبو حاج حمود"/>
    <s v="MRFS"/>
    <m/>
    <d v="2021-01-25T00:00:00"/>
    <x v="15"/>
    <x v="1"/>
    <x v="0"/>
    <n v="40"/>
    <x v="0"/>
    <x v="1"/>
    <x v="0"/>
    <x v="0"/>
    <x v="212"/>
    <x v="1"/>
    <x v="0"/>
    <x v="0"/>
    <n v="0"/>
    <n v="0"/>
    <n v="0"/>
    <s v="0"/>
    <n v="3"/>
    <s v="3"/>
    <n v="1"/>
    <n v="4"/>
    <n v="6"/>
    <n v="0"/>
    <n v="2"/>
    <n v="0"/>
    <x v="3"/>
    <x v="22"/>
    <n v="-700"/>
    <m/>
    <s v="بستر رب العالمين"/>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Anger Sadness moodwings Econimic Anxiety Family conflict Changes in Appetite Hopelessness Problems sleeping Conflict within community Inability to carry out work or daily tasks Problems Concentrating Other"/>
    <b v="1"/>
    <b v="1"/>
    <b v="1"/>
    <b v="1"/>
    <b v="1"/>
    <b v="1"/>
    <b v="1"/>
    <b v="1"/>
    <b v="1"/>
    <b v="1"/>
    <b v="1"/>
    <b v="1"/>
    <b v="1"/>
    <m/>
    <b v="1"/>
    <m/>
    <m/>
    <s v="لايوجد وطن ونزوح وعانينا من الضغط والحرمان المتعمد من الخدمات والمساعدات الغذائية حتى نغادرالمخيم من قبل المجلس المحلي"/>
    <s v="Children"/>
    <m/>
    <m/>
    <b v="1"/>
    <m/>
    <s v="لأنهم من ذوي الاحتياجات الخاصة"/>
    <s v="Prayer Speaking to a family member Speaking to a friend Exercise Has professional consultation Violence Smoking Withdrawal/Isolation"/>
    <b v="1"/>
    <b v="1"/>
    <b v="1"/>
    <b v="1"/>
    <b v="1"/>
    <b v="1"/>
    <b v="1"/>
    <m/>
    <b v="1"/>
    <m/>
    <m/>
    <s v="Stigma Lack of awareness of the services"/>
    <b v="1"/>
    <m/>
    <m/>
    <m/>
    <b v="1"/>
    <m/>
    <m/>
    <m/>
    <m/>
    <x v="1"/>
    <m/>
    <s v="Health services Educational services Skills building services Extracurricular activities/women &amp; girls centers"/>
    <b v="1"/>
    <b v="1"/>
    <b v="1"/>
    <b v="1"/>
    <m/>
    <m/>
    <m/>
    <m/>
    <x v="4"/>
    <s v="Educational services Skills building services"/>
    <m/>
    <b v="1"/>
    <b v="1"/>
    <m/>
    <m/>
    <m/>
    <m/>
    <m/>
    <s v="due to lack of security"/>
    <x v="2"/>
    <s v="بسبب الفوضى"/>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بيع حلويات بقصد الاستعطاف والتسول والورشات"/>
    <s v="Community/social workers School teachers"/>
    <m/>
    <m/>
    <m/>
    <b v="1"/>
    <m/>
    <m/>
    <m/>
    <b v="1"/>
    <m/>
    <m/>
    <m/>
    <m/>
    <m/>
    <m/>
    <s v="Awareness / educational activities / psychosocial support"/>
    <m/>
    <m/>
    <m/>
    <m/>
    <b v="1"/>
    <m/>
    <m/>
    <m/>
    <m/>
    <s v="Children separated from their parents Child-headed households Children who have been associated with fighting forces"/>
    <b v="1"/>
    <m/>
    <m/>
    <b v="1"/>
    <b v="1"/>
    <m/>
    <m/>
    <x v="1"/>
    <x v="0"/>
    <x v="37"/>
    <m/>
    <b v="1"/>
    <m/>
    <m/>
    <m/>
    <m/>
    <b v="1"/>
    <m/>
    <m/>
    <s v="الطقس"/>
    <x v="1"/>
    <m/>
    <m/>
    <x v="2"/>
    <m/>
    <m/>
    <x v="2"/>
    <m/>
    <s v="uuid:85261efa-4fce-4ccf-b14a-9cb99521cb4a"/>
    <n v="73333484"/>
    <s v="85261efa-4fce-4ccf-b14a-9cb99521cb4a"/>
    <d v="2021-01-25T12:34:05"/>
    <n v="406"/>
    <m/>
    <n v="-1"/>
    <m/>
    <m/>
    <s v="202101250917"/>
    <n v="8536"/>
    <s v="nsenumerator"/>
    <n v="569832"/>
  </r>
  <r>
    <s v="2021-01-25T13:44:01.645+03:00"/>
    <s v="2021-01-25T14:05:37.494+03:00"/>
    <m/>
    <s v="ديبو حاج حمود"/>
    <s v="MRFS"/>
    <m/>
    <d v="2021-01-25T00:00:00"/>
    <x v="15"/>
    <x v="1"/>
    <x v="0"/>
    <n v="46"/>
    <x v="0"/>
    <x v="1"/>
    <x v="0"/>
    <x v="0"/>
    <x v="212"/>
    <x v="1"/>
    <x v="0"/>
    <x v="0"/>
    <n v="0"/>
    <n v="0"/>
    <n v="0"/>
    <s v="0"/>
    <n v="1"/>
    <s v="1"/>
    <n v="2"/>
    <n v="3"/>
    <n v="7"/>
    <n v="1"/>
    <n v="0"/>
    <n v="0"/>
    <x v="2"/>
    <x v="22"/>
    <n v="-500"/>
    <m/>
    <s v="إذا توفر عمل صدفة أعمل وكذلك الأولاد "/>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Other Econimic Family conflict Anger Sadness Fear Conflict within community"/>
    <b v="1"/>
    <b v="1"/>
    <b v="1"/>
    <m/>
    <b v="1"/>
    <m/>
    <b v="1"/>
    <m/>
    <m/>
    <m/>
    <b v="1"/>
    <m/>
    <m/>
    <m/>
    <b v="1"/>
    <m/>
    <m/>
    <s v="عدم تقبل من المجتمع المضيف بتحس أهل البلد بيكرهوا النازح"/>
    <s v="Adult Men"/>
    <m/>
    <b v="1"/>
    <m/>
    <m/>
    <s v="لأنه رب الأسرة والمتكفل بالموضوع وعدم وجود عمل"/>
    <s v="Prayer Speaking to a friend"/>
    <m/>
    <b v="1"/>
    <m/>
    <b v="1"/>
    <m/>
    <m/>
    <m/>
    <m/>
    <m/>
    <m/>
    <m/>
    <s v="Stigma Other"/>
    <b v="1"/>
    <m/>
    <m/>
    <m/>
    <m/>
    <b v="1"/>
    <m/>
    <m/>
    <s v="الكسل "/>
    <x v="1"/>
    <m/>
    <s v="All services are accessible"/>
    <m/>
    <m/>
    <m/>
    <m/>
    <m/>
    <b v="1"/>
    <m/>
    <m/>
    <x v="0"/>
    <s v="Educational services Skills building services"/>
    <m/>
    <b v="1"/>
    <b v="1"/>
    <m/>
    <m/>
    <m/>
    <m/>
    <m/>
    <s v="due to cultural factors / Father or husband does not allow them"/>
    <x v="2"/>
    <s v="بسبب الفوضى والوضع الأمني "/>
    <s v="School dropout Kidnapping Hired by armed groups Desire to join armed groups Child labour Begging Early marriage Physical abuse Neglect Sexual abuse Being orphaned or losing care Physical or psychological disabilities due to the war Psychological stress"/>
    <b v="1"/>
    <b v="1"/>
    <b v="1"/>
    <b v="1"/>
    <b v="1"/>
    <b v="1"/>
    <b v="1"/>
    <b v="1"/>
    <b v="1"/>
    <b v="1"/>
    <b v="1"/>
    <m/>
    <b v="1"/>
    <b v="1"/>
    <m/>
    <m/>
    <m/>
    <m/>
    <s v="البيع أو بسطة عمل أو عمل فوق طاقته"/>
    <s v="Parents Siblings Relatives School teachers"/>
    <m/>
    <b v="1"/>
    <m/>
    <b v="1"/>
    <b v="1"/>
    <b v="1"/>
    <m/>
    <m/>
    <m/>
    <m/>
    <m/>
    <m/>
    <m/>
    <m/>
    <s v="Quraan Sport activity Other"/>
    <b v="1"/>
    <b v="1"/>
    <m/>
    <m/>
    <m/>
    <m/>
    <b v="1"/>
    <m/>
    <s v="حسب رغبة الطفل"/>
    <s v="Children separated from their parents Orphans living in the community Child-headed households Children who have been associated with fighting forces"/>
    <b v="1"/>
    <m/>
    <b v="1"/>
    <b v="1"/>
    <b v="1"/>
    <m/>
    <m/>
    <x v="2"/>
    <x v="21"/>
    <x v="38"/>
    <b v="1"/>
    <b v="1"/>
    <b v="1"/>
    <m/>
    <m/>
    <m/>
    <b v="1"/>
    <m/>
    <m/>
    <s v="عدم الرياح النفسية"/>
    <x v="1"/>
    <m/>
    <m/>
    <x v="2"/>
    <m/>
    <m/>
    <x v="2"/>
    <m/>
    <s v="uuid:cec7eceb-00cb-4ef5-88c7-886454957d06"/>
    <n v="73333486"/>
    <s v="cec7eceb-00cb-4ef5-88c7-886454957d06"/>
    <d v="2021-01-25T12:34:06"/>
    <n v="407"/>
    <m/>
    <n v="-1"/>
    <m/>
    <m/>
    <s v="202101250917"/>
    <n v="1296"/>
    <s v="nsenumerator"/>
    <n v="569832"/>
  </r>
  <r>
    <s v="2021-01-25T14:12:19.182+02:00"/>
    <s v="2021-01-25T14:46:34.106+02:00"/>
    <m/>
    <s v="نجاح صالح العمر"/>
    <s v="MRFS"/>
    <m/>
    <d v="2021-01-25T00:00:00"/>
    <x v="11"/>
    <x v="2"/>
    <x v="0"/>
    <n v="31"/>
    <x v="0"/>
    <x v="0"/>
    <x v="0"/>
    <x v="0"/>
    <x v="213"/>
    <x v="2"/>
    <x v="2"/>
    <x v="0"/>
    <n v="0"/>
    <n v="0"/>
    <n v="1"/>
    <s v="1"/>
    <n v="3"/>
    <s v="4"/>
    <n v="0"/>
    <n v="4"/>
    <n v="7"/>
    <n v="1"/>
    <n v="0"/>
    <n v="0"/>
    <x v="8"/>
    <x v="6"/>
    <n v="-1200"/>
    <s v="المساعدات"/>
    <m/>
    <s v="Primary health care facility"/>
    <m/>
    <b v="1"/>
    <m/>
    <m/>
    <m/>
    <m/>
    <m/>
    <m/>
    <n v="999"/>
    <x v="4"/>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2"/>
    <s v="Security issues Transportation issues"/>
    <b v="1"/>
    <m/>
    <m/>
    <b v="1"/>
    <m/>
    <m/>
    <m/>
    <m/>
    <s v="Public primary health care facility"/>
    <m/>
    <m/>
    <m/>
    <b v="1"/>
    <m/>
    <m/>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2"/>
    <s v="بسبب الاوضاع الاقتصادية "/>
    <x v="0"/>
    <s v="High food prices/no money to buy"/>
    <b v="1"/>
    <m/>
    <m/>
    <m/>
    <m/>
    <m/>
    <x v="2"/>
    <x v="2"/>
    <x v="1"/>
    <m/>
    <m/>
    <s v="0"/>
    <s v="0"/>
    <x v="2"/>
    <x v="1"/>
    <x v="1"/>
    <x v="2"/>
    <x v="3"/>
    <m/>
    <m/>
    <m/>
    <m/>
    <m/>
    <m/>
    <m/>
    <m/>
    <m/>
    <x v="3"/>
    <x v="0"/>
    <s v="Anger Sadness moodwings Anxiety Problems sleeping"/>
    <m/>
    <b v="1"/>
    <b v="1"/>
    <b v="1"/>
    <m/>
    <b v="1"/>
    <m/>
    <m/>
    <m/>
    <b v="1"/>
    <m/>
    <m/>
    <m/>
    <m/>
    <m/>
    <m/>
    <m/>
    <m/>
    <s v="Adult Women"/>
    <b v="1"/>
    <m/>
    <m/>
    <m/>
    <s v="بسبب الاوضاع الراهنة "/>
    <s v="Speaking to a family member"/>
    <b v="1"/>
    <m/>
    <m/>
    <m/>
    <m/>
    <m/>
    <m/>
    <m/>
    <m/>
    <m/>
    <m/>
    <s v="Lack of awareness of the services"/>
    <m/>
    <m/>
    <m/>
    <m/>
    <b v="1"/>
    <m/>
    <m/>
    <m/>
    <m/>
    <x v="1"/>
    <m/>
    <s v="Health services Educational services"/>
    <b v="1"/>
    <b v="1"/>
    <m/>
    <m/>
    <m/>
    <m/>
    <m/>
    <m/>
    <x v="7"/>
    <s v="Skills building services Educational services"/>
    <m/>
    <b v="1"/>
    <b v="1"/>
    <m/>
    <m/>
    <m/>
    <m/>
    <m/>
    <s v="due to transportation issues / far distance of facilities"/>
    <x v="1"/>
    <m/>
    <s v="Kidnapping School dropout"/>
    <b v="1"/>
    <m/>
    <m/>
    <b v="1"/>
    <m/>
    <m/>
    <m/>
    <m/>
    <m/>
    <m/>
    <m/>
    <m/>
    <m/>
    <m/>
    <m/>
    <m/>
    <m/>
    <m/>
    <m/>
    <s v="Siblings Parents"/>
    <m/>
    <b v="1"/>
    <m/>
    <m/>
    <b v="1"/>
    <m/>
    <m/>
    <m/>
    <m/>
    <m/>
    <m/>
    <m/>
    <m/>
    <m/>
    <s v="Entertainement activities Awareness / educational activities / psychosocial support"/>
    <m/>
    <m/>
    <m/>
    <m/>
    <b v="1"/>
    <b v="1"/>
    <m/>
    <m/>
    <m/>
    <s v="No, none of these"/>
    <m/>
    <m/>
    <m/>
    <m/>
    <m/>
    <b v="1"/>
    <m/>
    <x v="1"/>
    <x v="0"/>
    <x v="1"/>
    <m/>
    <b v="1"/>
    <b v="1"/>
    <m/>
    <m/>
    <m/>
    <m/>
    <m/>
    <m/>
    <m/>
    <x v="2"/>
    <n v="9"/>
    <s v="يلعبون خارج المنزل لوحدهم"/>
    <x v="0"/>
    <m/>
    <m/>
    <x v="2"/>
    <m/>
    <s v="uuid:cb5ba0ae-938e-4d77-b520-861d62372b45"/>
    <n v="73333854"/>
    <s v="cb5ba0ae-938e-4d77-b520-861d62372b45"/>
    <d v="2021-01-25T12:48:54"/>
    <n v="408"/>
    <m/>
    <n v="-1"/>
    <m/>
    <m/>
    <s v="202101191358"/>
    <n v="2055"/>
    <s v="nsenumerator"/>
    <n v="5698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30000000}" name="PivotTable5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49:R1763"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Do not know" fld="290" subtotal="count" baseField="7" baseItem="0"/>
    <dataField name="No dangers" fld="289" subtotal="count" baseField="7" baseItem="0"/>
    <dataField name="Other" fld="288" subtotal="count" baseField="7" baseItem="0"/>
    <dataField name="Alcohol/substance misuse" fld="285" subtotal="count" baseField="7" baseItem="0"/>
    <dataField name="Hired by armed groups" fld="275" subtotal="count" baseField="7" baseItem="0"/>
    <dataField name="Physical or psychological disabilities due to the war" fld="286" subtotal="count" baseField="7" baseItem="0"/>
    <dataField name="Sexual abuse" fld="283" subtotal="count" baseField="7" baseItem="0"/>
    <dataField name="Desire to join armed groups" fld="276" subtotal="count" baseField="7" baseItem="0"/>
    <dataField name="Begging" fld="279" subtotal="count" baseField="7" baseItem="0"/>
    <dataField name="Physical abuse" fld="281" subtotal="count" baseField="7" baseItem="0"/>
    <dataField name="Child labour" fld="278" subtotal="count" baseField="7" baseItem="0"/>
    <dataField name="Psychological stress" fld="287" subtotal="count" baseField="7" baseItem="0"/>
    <dataField name="Being orphaned or losing care" fld="284" subtotal="count" baseField="7" baseItem="0"/>
    <dataField name="Early marriage" fld="280" subtotal="count" baseField="7" baseItem="0"/>
    <dataField name="Neglect" fld="282" subtotal="count" baseField="7" baseItem="0"/>
    <dataField name="School dropout" fld="277" subtotal="count" baseField="7" baseItem="0"/>
    <dataField name="Kidnapping" fld="274"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1D000000}" name="PivotTable3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54:G127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1"/>
    <field x="-2"/>
  </colFields>
  <colItems count="6">
    <i>
      <x/>
      <x/>
    </i>
    <i r="1" i="1">
      <x v="1"/>
    </i>
    <i>
      <x v="1"/>
      <x/>
    </i>
    <i r="1" i="1">
      <x v="1"/>
    </i>
    <i t="grand">
      <x/>
    </i>
    <i t="grand" i="1">
      <x/>
    </i>
  </colItems>
  <dataFields count="2">
    <dataField name="Freq." fld="181" subtotal="count" baseField="7" baseItem="0"/>
    <dataField name="%" fld="18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2E000000}" name="PivotTable5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95:H170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Educational services" fld="263" subtotal="count" baseField="7" baseItem="0"/>
    <dataField name="Skills building services" fld="264" subtotal="count" baseField="7" baseItem="0"/>
    <dataField name="Extracurricular activities/women &amp; girls centers" fld="265" subtotal="count" baseField="7" baseItem="0"/>
    <dataField name="Health services" fld="262" subtotal="count" baseField="7" baseItem="0"/>
    <dataField name="Other" fld="266" subtotal="count" baseField="7" baseItem="0"/>
    <dataField name="All services are accessible" fld="267" subtotal="count" baseField="7" baseItem="0"/>
    <dataField name="Do not know" fld="26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2C000000}" name="PivotTable5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24:I164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249"/>
    <field x="-2"/>
  </colFields>
  <colItems count="8">
    <i>
      <x/>
      <x/>
    </i>
    <i r="1" i="1">
      <x v="1"/>
    </i>
    <i>
      <x v="1"/>
      <x/>
    </i>
    <i r="1" i="1">
      <x v="1"/>
    </i>
    <i>
      <x v="2"/>
      <x/>
    </i>
    <i r="1" i="1">
      <x v="1"/>
    </i>
    <i t="grand">
      <x/>
    </i>
    <i t="grand" i="1">
      <x/>
    </i>
  </colItems>
  <dataFields count="2">
    <dataField name="Freq." fld="249" subtotal="count" baseField="7" baseItem="0"/>
    <dataField name="%" fld="24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B3171A-011B-49BD-BCE7-DC8494FC049E}" name="PivotTable6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66:F18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Col" dataField="1" showAll="0">
      <items count="6">
        <item x="2"/>
        <item x="0"/>
        <item x="3"/>
        <item x="4"/>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4">
    <i>
      <x v="1"/>
    </i>
    <i>
      <x v="2"/>
    </i>
    <i>
      <x v="3"/>
    </i>
    <i>
      <x v="4"/>
    </i>
    <i>
      <x v="5"/>
    </i>
    <i>
      <x v="6"/>
    </i>
    <i>
      <x v="8"/>
    </i>
    <i>
      <x v="9"/>
    </i>
    <i>
      <x v="10"/>
    </i>
    <i>
      <x v="11"/>
    </i>
    <i>
      <x v="12"/>
    </i>
    <i>
      <x v="13"/>
    </i>
    <i>
      <x v="14"/>
    </i>
    <i t="grand">
      <x/>
    </i>
  </rowItems>
  <colFields count="1">
    <field x="16"/>
  </colFields>
  <colItems count="5">
    <i>
      <x/>
    </i>
    <i>
      <x v="1"/>
    </i>
    <i>
      <x v="2"/>
    </i>
    <i>
      <x v="3"/>
    </i>
    <i t="grand">
      <x/>
    </i>
  </colItems>
  <dataFields count="1">
    <dataField name="Count of How many lactating or pregnant women in the Household" fld="1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16000000}" name="PivotTable3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86:I110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58"/>
    <field x="-2"/>
  </colFields>
  <colItems count="8">
    <i>
      <x/>
      <x/>
    </i>
    <i r="1" i="1">
      <x v="1"/>
    </i>
    <i>
      <x v="1"/>
      <x/>
    </i>
    <i r="1" i="1">
      <x v="1"/>
    </i>
    <i>
      <x v="2"/>
      <x/>
    </i>
    <i r="1" i="1">
      <x v="1"/>
    </i>
    <i t="grand">
      <x/>
    </i>
    <i t="grand" i="1">
      <x/>
    </i>
  </colItems>
  <dataFields count="2">
    <dataField name="Freq." fld="158" subtotal="count" baseField="7" baseItem="0"/>
    <dataField name="%" fld="15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58:J475"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9">
    <i>
      <x/>
    </i>
    <i i="1">
      <x v="1"/>
    </i>
    <i i="2">
      <x v="2"/>
    </i>
    <i i="3">
      <x v="3"/>
    </i>
    <i i="4">
      <x v="4"/>
    </i>
    <i i="5">
      <x v="5"/>
    </i>
    <i i="6">
      <x v="6"/>
    </i>
    <i i="7">
      <x v="7"/>
    </i>
    <i i="8">
      <x v="8"/>
    </i>
  </colItems>
  <dataFields count="9">
    <dataField name="Inaccessible due to cost" fld="54" subtotal="count" baseField="7" baseItem="0"/>
    <dataField name="Inaccessible due to transport or other logistical reason" fld="56" subtotal="count" baseField="7" baseItem="0"/>
    <dataField name="Most types of medicines are not available in the market" fld="52" subtotal="count" baseField="7" baseItem="0"/>
    <dataField name="Not available in the market at all" fld="53" subtotal="count" baseField="7" baseItem="0"/>
    <dataField name="Inaccessible due to security risks" fld="55" subtotal="count" baseField="7" baseItem="0"/>
    <dataField name="Expired medicine" fld="57" subtotal="count" baseField="7" baseItem="0"/>
    <dataField name="Other" fld="58" subtotal="count" baseField="7" baseItem="0"/>
    <dataField name="There are no significant difficulties" fld="60" subtotal="count" baseField="7" baseItem="0"/>
    <dataField name="Do not know" fld="5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2F000000}" name="PivotTable5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28:G174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h="1"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271"/>
    <field x="-2"/>
  </colFields>
  <colItems count="6">
    <i>
      <x/>
      <x/>
    </i>
    <i r="1" i="1">
      <x v="1"/>
    </i>
    <i>
      <x v="1"/>
      <x/>
    </i>
    <i r="1" i="1">
      <x v="1"/>
    </i>
    <i t="grand">
      <x/>
    </i>
    <i t="grand" i="1">
      <x/>
    </i>
  </colItems>
  <dataFields count="2">
    <dataField name="Freq." fld="273" subtotal="count" baseField="7" baseItem="0"/>
    <dataField name="%" fld="27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A9A13E-7D9C-4DEE-9FD9-EBD7AC31638A}" name="PivotTable6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49:B162"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axis="axisRow" dataField="1"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2">
    <field x="361"/>
    <field x="15"/>
  </rowFields>
  <rowItems count="13">
    <i>
      <x v="1"/>
    </i>
    <i>
      <x v="2"/>
    </i>
    <i>
      <x v="3"/>
    </i>
    <i>
      <x v="4"/>
    </i>
    <i>
      <x v="5"/>
    </i>
    <i>
      <x v="6"/>
    </i>
    <i>
      <x v="7"/>
    </i>
    <i>
      <x v="8"/>
    </i>
    <i>
      <x v="9"/>
    </i>
    <i>
      <x v="10"/>
    </i>
    <i>
      <x v="11"/>
    </i>
    <i>
      <x v="12"/>
    </i>
    <i t="grand">
      <x/>
    </i>
  </rowItems>
  <colItems count="1">
    <i/>
  </colItems>
  <dataFields count="1">
    <dataField name="Count of Date of arrival to this area (estimated)" fld="15" subtotal="count" showDataAs="percentOfTotal" baseField="360" baseItem="6" numFmtId="166"/>
  </dataFields>
  <chartFormats count="27">
    <chartFormat chart="0" format="0" series="1">
      <pivotArea type="data" outline="0" fieldPosition="0">
        <references count="2">
          <reference field="4294967294" count="1" selected="0">
            <x v="0"/>
          </reference>
          <reference field="361" count="1" selected="0">
            <x v="0"/>
          </reference>
        </references>
      </pivotArea>
    </chartFormat>
    <chartFormat chart="0" format="1" series="1">
      <pivotArea type="data" outline="0" fieldPosition="0">
        <references count="2">
          <reference field="4294967294" count="1" selected="0">
            <x v="0"/>
          </reference>
          <reference field="361" count="1" selected="0">
            <x v="1"/>
          </reference>
        </references>
      </pivotArea>
    </chartFormat>
    <chartFormat chart="0" format="2" series="1">
      <pivotArea type="data" outline="0" fieldPosition="0">
        <references count="2">
          <reference field="4294967294" count="1" selected="0">
            <x v="0"/>
          </reference>
          <reference field="361" count="1" selected="0">
            <x v="2"/>
          </reference>
        </references>
      </pivotArea>
    </chartFormat>
    <chartFormat chart="0" format="3" series="1">
      <pivotArea type="data" outline="0" fieldPosition="0">
        <references count="2">
          <reference field="4294967294" count="1" selected="0">
            <x v="0"/>
          </reference>
          <reference field="361" count="1" selected="0">
            <x v="3"/>
          </reference>
        </references>
      </pivotArea>
    </chartFormat>
    <chartFormat chart="0" format="4" series="1">
      <pivotArea type="data" outline="0" fieldPosition="0">
        <references count="2">
          <reference field="4294967294" count="1" selected="0">
            <x v="0"/>
          </reference>
          <reference field="361" count="1" selected="0">
            <x v="4"/>
          </reference>
        </references>
      </pivotArea>
    </chartFormat>
    <chartFormat chart="0" format="5" series="1">
      <pivotArea type="data" outline="0" fieldPosition="0">
        <references count="2">
          <reference field="4294967294" count="1" selected="0">
            <x v="0"/>
          </reference>
          <reference field="361" count="1" selected="0">
            <x v="5"/>
          </reference>
        </references>
      </pivotArea>
    </chartFormat>
    <chartFormat chart="0" format="6" series="1">
      <pivotArea type="data" outline="0" fieldPosition="0">
        <references count="2">
          <reference field="4294967294" count="1" selected="0">
            <x v="0"/>
          </reference>
          <reference field="361" count="1" selected="0">
            <x v="6"/>
          </reference>
        </references>
      </pivotArea>
    </chartFormat>
    <chartFormat chart="0" format="7" series="1">
      <pivotArea type="data" outline="0" fieldPosition="0">
        <references count="2">
          <reference field="4294967294" count="1" selected="0">
            <x v="0"/>
          </reference>
          <reference field="361" count="1" selected="0">
            <x v="7"/>
          </reference>
        </references>
      </pivotArea>
    </chartFormat>
    <chartFormat chart="0" format="8" series="1">
      <pivotArea type="data" outline="0" fieldPosition="0">
        <references count="2">
          <reference field="4294967294" count="1" selected="0">
            <x v="0"/>
          </reference>
          <reference field="361" count="1" selected="0">
            <x v="8"/>
          </reference>
        </references>
      </pivotArea>
    </chartFormat>
    <chartFormat chart="0" format="9" series="1">
      <pivotArea type="data" outline="0" fieldPosition="0">
        <references count="2">
          <reference field="4294967294" count="1" selected="0">
            <x v="0"/>
          </reference>
          <reference field="361" count="1" selected="0">
            <x v="9"/>
          </reference>
        </references>
      </pivotArea>
    </chartFormat>
    <chartFormat chart="0" format="10" series="1">
      <pivotArea type="data" outline="0" fieldPosition="0">
        <references count="2">
          <reference field="4294967294" count="1" selected="0">
            <x v="0"/>
          </reference>
          <reference field="361" count="1" selected="0">
            <x v="10"/>
          </reference>
        </references>
      </pivotArea>
    </chartFormat>
    <chartFormat chart="0" format="11" series="1">
      <pivotArea type="data" outline="0" fieldPosition="0">
        <references count="2">
          <reference field="4294967294" count="1" selected="0">
            <x v="0"/>
          </reference>
          <reference field="361" count="1" selected="0">
            <x v="11"/>
          </reference>
        </references>
      </pivotArea>
    </chartFormat>
    <chartFormat chart="0" format="12" series="1">
      <pivotArea type="data" outline="0" fieldPosition="0">
        <references count="2">
          <reference field="4294967294" count="1" selected="0">
            <x v="0"/>
          </reference>
          <reference field="361" count="1" selected="0">
            <x v="12"/>
          </reference>
        </references>
      </pivotArea>
    </chartFormat>
    <chartFormat chart="0" format="13" series="1">
      <pivotArea type="data" outline="0" fieldPosition="0">
        <references count="2">
          <reference field="4294967294" count="1" selected="0">
            <x v="0"/>
          </reference>
          <reference field="15" count="1" selected="0">
            <x v="0"/>
          </reference>
        </references>
      </pivotArea>
    </chartFormat>
    <chartFormat chart="0" format="14" series="1">
      <pivotArea type="data" outline="0" fieldPosition="0">
        <references count="2">
          <reference field="4294967294" count="1" selected="0">
            <x v="0"/>
          </reference>
          <reference field="15" count="1" selected="0">
            <x v="1"/>
          </reference>
        </references>
      </pivotArea>
    </chartFormat>
    <chartFormat chart="0" format="15" series="1">
      <pivotArea type="data" outline="0" fieldPosition="0">
        <references count="2">
          <reference field="4294967294" count="1" selected="0">
            <x v="0"/>
          </reference>
          <reference field="15" count="1" selected="0">
            <x v="2"/>
          </reference>
        </references>
      </pivotArea>
    </chartFormat>
    <chartFormat chart="0" format="16" series="1">
      <pivotArea type="data" outline="0" fieldPosition="0">
        <references count="2">
          <reference field="4294967294" count="1" selected="0">
            <x v="0"/>
          </reference>
          <reference field="15" count="1" selected="0">
            <x v="3"/>
          </reference>
        </references>
      </pivotArea>
    </chartFormat>
    <chartFormat chart="0" format="17" series="1">
      <pivotArea type="data" outline="0" fieldPosition="0">
        <references count="2">
          <reference field="4294967294" count="1" selected="0">
            <x v="0"/>
          </reference>
          <reference field="15" count="1" selected="0">
            <x v="4"/>
          </reference>
        </references>
      </pivotArea>
    </chartFormat>
    <chartFormat chart="0" format="18" series="1">
      <pivotArea type="data" outline="0" fieldPosition="0">
        <references count="2">
          <reference field="4294967294" count="1" selected="0">
            <x v="0"/>
          </reference>
          <reference field="15" count="1" selected="0">
            <x v="5"/>
          </reference>
        </references>
      </pivotArea>
    </chartFormat>
    <chartFormat chart="0" format="19" series="1">
      <pivotArea type="data" outline="0" fieldPosition="0">
        <references count="2">
          <reference field="4294967294" count="1" selected="0">
            <x v="0"/>
          </reference>
          <reference field="15" count="1" selected="0">
            <x v="6"/>
          </reference>
        </references>
      </pivotArea>
    </chartFormat>
    <chartFormat chart="0" format="20" series="1">
      <pivotArea type="data" outline="0" fieldPosition="0">
        <references count="2">
          <reference field="4294967294" count="1" selected="0">
            <x v="0"/>
          </reference>
          <reference field="15" count="1" selected="0">
            <x v="7"/>
          </reference>
        </references>
      </pivotArea>
    </chartFormat>
    <chartFormat chart="0" format="21" series="1">
      <pivotArea type="data" outline="0" fieldPosition="0">
        <references count="2">
          <reference field="4294967294" count="1" selected="0">
            <x v="0"/>
          </reference>
          <reference field="15" count="1" selected="0">
            <x v="8"/>
          </reference>
        </references>
      </pivotArea>
    </chartFormat>
    <chartFormat chart="0" format="22" series="1">
      <pivotArea type="data" outline="0" fieldPosition="0">
        <references count="2">
          <reference field="4294967294" count="1" selected="0">
            <x v="0"/>
          </reference>
          <reference field="15" count="1" selected="0">
            <x v="9"/>
          </reference>
        </references>
      </pivotArea>
    </chartFormat>
    <chartFormat chart="0" format="23" series="1">
      <pivotArea type="data" outline="0" fieldPosition="0">
        <references count="2">
          <reference field="4294967294" count="1" selected="0">
            <x v="0"/>
          </reference>
          <reference field="15" count="1" selected="0">
            <x v="10"/>
          </reference>
        </references>
      </pivotArea>
    </chartFormat>
    <chartFormat chart="0" format="24" series="1">
      <pivotArea type="data" outline="0" fieldPosition="0">
        <references count="2">
          <reference field="4294967294" count="1" selected="0">
            <x v="0"/>
          </reference>
          <reference field="15" count="1" selected="0">
            <x v="11"/>
          </reference>
        </references>
      </pivotArea>
    </chartFormat>
    <chartFormat chart="0" format="25" series="1">
      <pivotArea type="data" outline="0" fieldPosition="0">
        <references count="2">
          <reference field="4294967294" count="1" selected="0">
            <x v="0"/>
          </reference>
          <reference field="15" count="1" selected="0">
            <x v="12"/>
          </reference>
        </references>
      </pivotArea>
    </chartFormat>
    <chartFormat chart="0"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35000000}" name="PivotTable5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16:J1930"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9">
    <i>
      <x/>
    </i>
    <i i="1">
      <x v="1"/>
    </i>
    <i i="2">
      <x v="2"/>
    </i>
    <i i="3">
      <x v="3"/>
    </i>
    <i i="4">
      <x v="4"/>
    </i>
    <i i="5">
      <x v="5"/>
    </i>
    <i i="6">
      <x v="6"/>
    </i>
    <i i="7">
      <x v="7"/>
    </i>
    <i i="8">
      <x v="8"/>
    </i>
  </colItems>
  <dataFields count="9">
    <dataField name="Lack of transportation" fld="331" subtotal="count" baseField="7" baseItem="0"/>
    <dataField name="Lack of awareness" fld="329" subtotal="count" baseField="7" baseItem="0"/>
    <dataField name="Security problems" fld="330" subtotal="count" baseField="7" baseItem="0"/>
    <dataField name="No services" fld="334" subtotal="count" baseField="7" baseItem="0"/>
    <dataField name="Opening time not suitable for parents" fld="332" subtotal="count" baseField="7" baseItem="0"/>
    <dataField name="Distrust of staff or their activities" fld="333" subtotal="count" baseField="7" baseItem="0"/>
    <dataField name="Other" fld="335" subtotal="count" baseField="7" baseItem="0"/>
    <dataField name="No barriers" fld="337" subtotal="count" baseField="7" baseItem="0"/>
    <dataField name="Do not know" fld="33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18000000}" name="PivotTable3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06:K1122"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69"/>
    <field x="-2"/>
  </colFields>
  <colItems count="10">
    <i>
      <x/>
      <x/>
    </i>
    <i r="1" i="1">
      <x v="1"/>
    </i>
    <i>
      <x v="1"/>
      <x/>
    </i>
    <i r="1" i="1">
      <x v="1"/>
    </i>
    <i>
      <x v="2"/>
      <x/>
    </i>
    <i r="1" i="1">
      <x v="1"/>
    </i>
    <i>
      <x v="3"/>
      <x/>
    </i>
    <i r="1" i="1">
      <x v="1"/>
    </i>
    <i t="grand">
      <x/>
    </i>
    <i t="grand" i="1">
      <x/>
    </i>
  </colItems>
  <dataFields count="2">
    <dataField name="Freq." fld="169" subtotal="count" baseField="7" baseItem="0"/>
    <dataField name="%" fld="16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28000000}" name="PivotTable4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35:E1552"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4">
    <i>
      <x/>
    </i>
    <i i="1">
      <x v="1"/>
    </i>
    <i i="2">
      <x v="2"/>
    </i>
    <i i="3">
      <x v="3"/>
    </i>
  </colItems>
  <dataFields count="4">
    <dataField name="Elderly" fld="225" subtotal="count" baseField="7" baseItem="0"/>
    <dataField name="Adult Men" fld="223" subtotal="count" baseField="7" baseItem="0"/>
    <dataField name="Children" fld="224" subtotal="count" baseField="7" baseItem="0"/>
    <dataField name="Adult Women" fld="22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14000000}" name="PivotTable2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26:L1040"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11">
    <i>
      <x/>
    </i>
    <i i="1">
      <x v="1"/>
    </i>
    <i i="2">
      <x v="2"/>
    </i>
    <i i="3">
      <x v="3"/>
    </i>
    <i i="4">
      <x v="4"/>
    </i>
    <i i="5">
      <x v="5"/>
    </i>
    <i i="6">
      <x v="6"/>
    </i>
    <i i="7">
      <x v="7"/>
    </i>
    <i i="8">
      <x v="8"/>
    </i>
    <i i="9">
      <x v="9"/>
    </i>
    <i i="10">
      <x v="10"/>
    </i>
  </colItems>
  <dataFields count="11">
    <dataField name="Fish" fld="150" subtotal="count" baseField="7" baseItem="0"/>
    <dataField name="Eggs" fld="152" subtotal="count" baseField="7" baseItem="0"/>
    <dataField name="Meat, Poultry, Offal (beef, goat, lamb, poultry), etc)" fld="149" subtotal="count" baseField="7" baseItem="0"/>
    <dataField name="Sugar, Honey, sugar products" fld="153" subtotal="count" baseField="7" baseItem="0"/>
    <dataField name="Fruit (all types)" fld="148" subtotal="count" baseField="7" baseItem="0"/>
    <dataField name="Milk and Milk Products (milk, yoghurt, cheese, etc)" fld="151" subtotal="count" baseField="7" baseItem="0"/>
    <dataField name="Oil/Fat (oils, fats, butter, ghee etc)" fld="154" subtotal="count" baseField="7" baseItem="0"/>
    <dataField name="Condiments (spices, tea, coffee, sauces etc) or other miscellaneous food" fld="155" subtotal="count" baseField="7" baseItem="0"/>
    <dataField name="Legumes and nuts e.g. hommos, fouls, beans, chick peas, lentils" fld="146" subtotal="count" baseField="7" baseItem="0"/>
    <dataField name="Vegetables (including leafy vegetables)" fld="147" subtotal="count" baseField="7" baseItem="0"/>
    <dataField name="Cereals or tubers (maize, porridge, rice, pasta, bread, rice, bulger, frikeh, kaak, pasta, indomy (noodles), manakish, thick grain-based porridge, potatoes, etc)" fld="145"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1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08:H722"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Pediatric medicine" fld="85" subtotal="count" baseField="7" baseItem="0"/>
    <dataField name="Non communicable diseases (NCD) drugs (chronic, cardiac, diabetes, hyper-tension, asthma)" fld="84" subtotal="count" baseField="7" baseItem="0"/>
    <dataField name="Antibiotic" fld="87" subtotal="count" baseField="7" baseItem="0"/>
    <dataField name="Reproductive health medicines" fld="86" subtotal="count" baseField="7" baseItem="0"/>
    <dataField name="Other" fld="88" subtotal="count" baseField="7" baseItem="0"/>
    <dataField name="Drugs are mostly available" fld="90" subtotal="count" baseField="7" baseItem="0"/>
    <dataField name="I don't know" fld="8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F2807E-F739-4F85-B39C-FF550FD4A103}" name="PivotTable7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O1933:BC1948"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0">
        <item x="16"/>
        <item x="33"/>
        <item x="8"/>
        <item x="4"/>
        <item x="2"/>
        <item x="19"/>
        <item x="35"/>
        <item x="28"/>
        <item x="27"/>
        <item x="13"/>
        <item x="26"/>
        <item x="12"/>
        <item x="10"/>
        <item x="9"/>
        <item x="25"/>
        <item x="5"/>
        <item x="30"/>
        <item x="18"/>
        <item x="6"/>
        <item x="29"/>
        <item x="21"/>
        <item x="23"/>
        <item x="20"/>
        <item x="7"/>
        <item x="31"/>
        <item x="11"/>
        <item x="14"/>
        <item x="17"/>
        <item x="32"/>
        <item x="34"/>
        <item x="3"/>
        <item x="15"/>
        <item x="24"/>
        <item x="1"/>
        <item x="36"/>
        <item x="22"/>
        <item x="37"/>
        <item x="3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328"/>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colItems>
  <dataFields count="1">
    <dataField name="Count of 6. What are the barriers to access children activities?" fld="3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FE4B59-6B8C-4E67-9ABE-A6CF8F00FA08}" name="PivotTable7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63:K680"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10">
    <i>
      <x/>
    </i>
    <i i="1">
      <x v="1"/>
    </i>
    <i i="2">
      <x v="2"/>
    </i>
    <i i="3">
      <x v="3"/>
    </i>
    <i i="4">
      <x v="4"/>
    </i>
    <i i="5">
      <x v="5"/>
    </i>
    <i i="6">
      <x v="6"/>
    </i>
    <i i="7">
      <x v="7"/>
    </i>
    <i i="8">
      <x v="8"/>
    </i>
    <i i="9">
      <x v="9"/>
    </i>
  </colItems>
  <dataFields count="10">
    <dataField name="Inaccessible due to cost" fld="76" subtotal="count" baseField="0" baseItem="0"/>
    <dataField name="Some types of medicines are not available in the market" fld="73" subtotal="count" baseField="0" baseItem="0"/>
    <dataField name="Most types of medicines are not available in the market" fld="74" subtotal="count" baseField="0" baseItem="0"/>
    <dataField name="Inaccessible due to transport or other logistical reason" fld="78" subtotal="count" baseField="0" baseItem="0"/>
    <dataField name="Not available in the market at all" fld="75" subtotal="count" baseField="0" baseItem="0"/>
    <dataField name="Inaccessible due to security risks" fld="77" subtotal="count" baseField="0" baseItem="0"/>
    <dataField name="There are no significant difficulties" fld="82" subtotal="count" baseField="0" baseItem="0"/>
    <dataField name="Expired medicine" fld="79" subtotal="count" baseField="0" baseItem="0"/>
    <dataField name="Other, specify" fld="80" subtotal="count" baseField="0" baseItem="0"/>
    <dataField name="Do not know" fld="8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29000000}" name="PivotTable4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58:K1572"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0">
    <i>
      <x/>
    </i>
    <i i="1">
      <x v="1"/>
    </i>
    <i i="2">
      <x v="2"/>
    </i>
    <i i="3">
      <x v="3"/>
    </i>
    <i i="4">
      <x v="4"/>
    </i>
    <i i="5">
      <x v="5"/>
    </i>
    <i i="6">
      <x v="6"/>
    </i>
    <i i="7">
      <x v="7"/>
    </i>
    <i i="8">
      <x v="8"/>
    </i>
    <i i="9">
      <x v="9"/>
    </i>
  </colItems>
  <dataFields count="10">
    <dataField name="Other" fld="237" subtotal="count" baseField="7" baseItem="0"/>
    <dataField name="Drugs" fld="235" subtotal="count" baseField="7" baseItem="0"/>
    <dataField name="Violence" fld="233" subtotal="count" baseField="7" baseItem="0"/>
    <dataField name="Exercise" fld="230" subtotal="count" baseField="7" baseItem="0"/>
    <dataField name="Withdrawal/Isolation" fld="236" subtotal="count" baseField="7" baseItem="0"/>
    <dataField name="Has professional consultation" fld="232" subtotal="count" baseField="7" baseItem="0"/>
    <dataField name="Smoking" fld="234" subtotal="count" baseField="7" baseItem="0"/>
    <dataField name="Speaking to a friend" fld="229" subtotal="count" baseField="7" baseItem="0"/>
    <dataField name="Speaking to a family member" fld="228" subtotal="count" baseField="7" baseItem="0"/>
    <dataField name="Prayer" fld="23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EE02E6-256E-43AA-B5F2-1342417910C6}" name="PivotTable7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41:F1343"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Items count="1">
    <i/>
  </rowItems>
  <colFields count="1">
    <field x="188"/>
  </colFields>
  <colItems count="5">
    <i>
      <x/>
    </i>
    <i>
      <x v="1"/>
    </i>
    <i>
      <x v="2"/>
    </i>
    <i>
      <x v="3"/>
    </i>
    <i t="grand">
      <x/>
    </i>
  </colItems>
  <dataFields count="1">
    <dataField name="Do you/or one of your family have/has difficulty (with self-care such as) washing all over or dressing?" fld="188" subtotal="count" showDataAs="percentOfTotal" baseField="18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39000000}" name="PivotTable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77:H391"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41" subtotal="count" baseField="7" baseItem="0"/>
    <dataField name="Do not know" fld="42" subtotal="count" baseField="7" baseItem="0"/>
    <dataField name="Specialist services" fld="39" subtotal="count" baseField="7" baseItem="0"/>
    <dataField name="No services" fld="43" subtotal="count" baseField="7" baseItem="0"/>
    <dataField name="Emergency services-ambulance" fld="40" subtotal="count" baseField="7" baseItem="0"/>
    <dataField name="Hospital" fld="37" subtotal="count" baseField="7" baseItem="0"/>
    <dataField name="Primary health care facility" fld="3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98:J812"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9">
    <i>
      <x/>
    </i>
    <i i="1">
      <x v="1"/>
    </i>
    <i i="2">
      <x v="2"/>
    </i>
    <i i="3">
      <x v="3"/>
    </i>
    <i i="4">
      <x v="4"/>
    </i>
    <i i="5">
      <x v="5"/>
    </i>
    <i i="6">
      <x v="6"/>
    </i>
    <i i="7">
      <x v="7"/>
    </i>
    <i i="8">
      <x v="8"/>
    </i>
  </colItems>
  <dataFields count="9">
    <dataField name="Hospital for normal delivery" fld="108" subtotal="count" baseField="7" baseItem="0"/>
    <dataField name="Hospital for surgery/ C-section" fld="109" subtotal="count" baseField="7" baseItem="0"/>
    <dataField name="At private primary health care centre/hospital" fld="107" subtotal="count" baseField="7" baseItem="0"/>
    <dataField name="Public primary health care facility" fld="106" subtotal="count" baseField="7" baseItem="0"/>
    <dataField name="At home with skilled birth attendant" fld="104" subtotal="count" baseField="7" baseItem="0"/>
    <dataField name="At home with traditional midwife or non-professional" fld="105" subtotal="count" baseField="7" baseItem="0"/>
    <dataField name="At home alone" fld="103" subtotal="count" baseField="7" baseItem="0"/>
    <dataField name="Other" fld="110" subtotal="count" baseField="7" baseItem="0"/>
    <dataField name="Do not know" fld="11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100-00001E000000}" name="PivotTable3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75:K1291"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6"/>
    <field x="-2"/>
  </colFields>
  <colItems count="10">
    <i>
      <x/>
      <x/>
    </i>
    <i r="1" i="1">
      <x v="1"/>
    </i>
    <i>
      <x v="1"/>
      <x/>
    </i>
    <i r="1" i="1">
      <x v="1"/>
    </i>
    <i>
      <x v="2"/>
      <x/>
    </i>
    <i r="1" i="1">
      <x v="1"/>
    </i>
    <i>
      <x v="3"/>
      <x/>
    </i>
    <i r="1" i="1">
      <x v="1"/>
    </i>
    <i t="grand">
      <x/>
    </i>
    <i t="grand" i="1">
      <x/>
    </i>
  </colItems>
  <dataFields count="2">
    <dataField name="Freq." fld="186" subtotal="count" baseField="7" baseItem="0"/>
    <dataField name="%" fld="18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2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27:K93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1"/>
        <item x="3"/>
        <item n="Every 2 months" x="2"/>
        <item h="1"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0">
    <i>
      <x v="1"/>
    </i>
    <i>
      <x v="2"/>
    </i>
    <i>
      <x v="4"/>
    </i>
    <i>
      <x v="5"/>
    </i>
    <i>
      <x v="6"/>
    </i>
    <i>
      <x v="8"/>
    </i>
    <i>
      <x v="9"/>
    </i>
    <i>
      <x v="11"/>
    </i>
    <i>
      <x v="13"/>
    </i>
    <i t="grand">
      <x/>
    </i>
  </rowItems>
  <colFields count="2">
    <field x="128"/>
    <field x="-2"/>
  </colFields>
  <colItems count="10">
    <i>
      <x/>
      <x/>
    </i>
    <i r="1" i="1">
      <x v="1"/>
    </i>
    <i>
      <x v="1"/>
      <x/>
    </i>
    <i r="1" i="1">
      <x v="1"/>
    </i>
    <i>
      <x v="2"/>
      <x/>
    </i>
    <i r="1" i="1">
      <x v="1"/>
    </i>
    <i>
      <x v="4"/>
      <x/>
    </i>
    <i r="1" i="1">
      <x v="1"/>
    </i>
    <i t="grand">
      <x/>
    </i>
    <i t="grand" i="1">
      <x/>
    </i>
  </colItems>
  <dataFields count="2">
    <dataField name="Freq." fld="128" subtotal="count" baseField="7" baseItem="0"/>
    <dataField name="%" fld="12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71:I587"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7"/>
    <field x="-2"/>
  </colFields>
  <colItems count="8">
    <i>
      <x/>
      <x/>
    </i>
    <i r="1" i="1">
      <x v="1"/>
    </i>
    <i>
      <x v="1"/>
      <x/>
    </i>
    <i r="1" i="1">
      <x v="1"/>
    </i>
    <i>
      <x v="2"/>
      <x/>
    </i>
    <i r="1" i="1">
      <x v="1"/>
    </i>
    <i t="grand">
      <x/>
    </i>
    <i t="grand" i="1">
      <x/>
    </i>
  </colItems>
  <dataFields count="2">
    <dataField name="Freq." fld="67" subtotal="count" baseField="7" baseItem="0"/>
    <dataField name="%" fld="6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44:K760"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92"/>
    <field x="-2"/>
  </colFields>
  <colItems count="10">
    <i>
      <x/>
      <x/>
    </i>
    <i r="1" i="1">
      <x v="1"/>
    </i>
    <i>
      <x v="1"/>
      <x/>
    </i>
    <i r="1" i="1">
      <x v="1"/>
    </i>
    <i>
      <x v="2"/>
      <x/>
    </i>
    <i r="1" i="1">
      <x v="1"/>
    </i>
    <i>
      <x v="3"/>
      <x/>
    </i>
    <i r="1" i="1">
      <x v="1"/>
    </i>
    <i t="grand">
      <x/>
    </i>
    <i t="grand" i="1">
      <x/>
    </i>
  </colItems>
  <dataFields count="2">
    <dataField name="Freq." fld="92" subtotal="count" baseField="7" baseItem="0"/>
    <dataField name="%" fld="9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100-000015000000}"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3:M10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axis="axisCol" dataField="1" showAll="0">
      <items count="6">
        <item x="3"/>
        <item x="2"/>
        <item x="1"/>
        <item x="0"/>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1"/>
    <field x="-2"/>
  </colFields>
  <colItems count="12">
    <i>
      <x/>
      <x/>
    </i>
    <i r="1" i="1">
      <x v="1"/>
    </i>
    <i>
      <x v="1"/>
      <x/>
    </i>
    <i r="1" i="1">
      <x v="1"/>
    </i>
    <i>
      <x v="2"/>
      <x/>
    </i>
    <i r="1" i="1">
      <x v="1"/>
    </i>
    <i>
      <x v="3"/>
      <x/>
    </i>
    <i r="1" i="1">
      <x v="1"/>
    </i>
    <i>
      <x v="4"/>
      <x/>
    </i>
    <i r="1" i="1">
      <x v="1"/>
    </i>
    <i t="grand">
      <x/>
    </i>
    <i t="grand" i="1">
      <x/>
    </i>
  </colItems>
  <dataFields count="2">
    <dataField name="Freq." fld="11" subtotal="count" baseField="7" baseItem="0"/>
    <dataField name="%" fld="1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51:K56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5"/>
    <field x="-2"/>
  </colFields>
  <colItems count="10">
    <i>
      <x/>
      <x/>
    </i>
    <i r="1" i="1">
      <x v="1"/>
    </i>
    <i>
      <x v="1"/>
      <x/>
    </i>
    <i r="1" i="1">
      <x v="1"/>
    </i>
    <i>
      <x v="2"/>
      <x/>
    </i>
    <i r="1" i="1">
      <x v="1"/>
    </i>
    <i>
      <x v="3"/>
      <x/>
    </i>
    <i r="1" i="1">
      <x v="1"/>
    </i>
    <i t="grand">
      <x/>
    </i>
    <i t="grand" i="1">
      <x/>
    </i>
  </colItems>
  <dataFields count="2">
    <dataField name="Freq." fld="65" subtotal="count" baseField="7" baseItem="0"/>
    <dataField name="%" fld="65"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100-00002A000000}" name="PivotTable4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91:I1605"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8">
    <i>
      <x/>
    </i>
    <i i="1">
      <x v="1"/>
    </i>
    <i i="2">
      <x v="2"/>
    </i>
    <i i="3">
      <x v="3"/>
    </i>
    <i i="4">
      <x v="4"/>
    </i>
    <i i="5">
      <x v="5"/>
    </i>
    <i i="6">
      <x v="6"/>
    </i>
    <i i="7">
      <x v="7"/>
    </i>
  </colItems>
  <dataFields count="8">
    <dataField name="Do not know" fld="246" subtotal="count" baseField="7" baseItem="0"/>
    <dataField name="No obstacles" fld="247" subtotal="count" baseField="7" baseItem="0"/>
    <dataField name="Other" fld="245" subtotal="count" baseField="7" baseItem="0"/>
    <dataField name="Availability" fld="243" subtotal="count" baseField="7" baseItem="0"/>
    <dataField name="Security" fld="241" subtotal="count" baseField="7" baseItem="0"/>
    <dataField name="Accessibility" fld="242" subtotal="count" baseField="7" baseItem="0"/>
    <dataField name="Stigma" fld="240" subtotal="count" baseField="7" baseItem="0"/>
    <dataField name="Lack of awareness of the services" fld="244"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64:H778"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Transportation issues" fld="97" subtotal="count" baseField="7" baseItem="0"/>
    <dataField name="Financial issues" fld="95" subtotal="count" baseField="7" baseItem="0"/>
    <dataField name="No services available" fld="98" subtotal="count" baseField="7" baseItem="0"/>
    <dataField name="Security issues" fld="94" subtotal="count" baseField="7" baseItem="0"/>
    <dataField name="Cultural factors" fld="96" subtotal="count" baseField="7" baseItem="0"/>
    <dataField name="Other" fld="99" subtotal="count" baseField="7" baseItem="0"/>
    <dataField name="Do not know" fld="10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2AF20FC-C308-4D2B-A9DC-B09148FC81B5}" name="PivotTable7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34:F1336"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4"/>
        <item x="2"/>
        <item x="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Items count="1">
    <i/>
  </rowItems>
  <colFields count="1">
    <field x="187"/>
  </colFields>
  <colItems count="5">
    <i>
      <x/>
    </i>
    <i>
      <x v="1"/>
    </i>
    <i>
      <x v="2"/>
    </i>
    <i>
      <x v="3"/>
    </i>
    <i t="grand">
      <x/>
    </i>
  </colItems>
  <dataFields count="1">
    <dataField name="Do you/or one of your family have/has difficulty walking or climbing steps?" fld="187" subtotal="count" showDataAs="percentOfTotal" baseField="18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100-00003B000000}" name="PivotTable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38:K45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48"/>
    <field x="-2"/>
  </colFields>
  <colItems count="10">
    <i>
      <x/>
      <x/>
    </i>
    <i r="1" i="1">
      <x v="1"/>
    </i>
    <i>
      <x v="1"/>
      <x/>
    </i>
    <i r="1" i="1">
      <x v="1"/>
    </i>
    <i>
      <x v="2"/>
      <x/>
    </i>
    <i r="1" i="1">
      <x v="1"/>
    </i>
    <i>
      <x v="3"/>
      <x/>
    </i>
    <i r="1" i="1">
      <x v="1"/>
    </i>
    <i t="grand">
      <x/>
    </i>
    <i t="grand" i="1">
      <x/>
    </i>
  </colItems>
  <dataFields count="2">
    <dataField name="Freq." fld="48" subtotal="count" baseField="7" baseItem="0"/>
    <dataField name="%" fld="4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100-00003A000000}" name="PivotTable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18:O43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8">
        <item m="1" x="6"/>
        <item x="2"/>
        <item x="3"/>
        <item x="5"/>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46"/>
    <field x="-2"/>
  </colFields>
  <colItems count="14">
    <i>
      <x v="1"/>
      <x/>
    </i>
    <i r="1" i="1">
      <x v="1"/>
    </i>
    <i>
      <x v="2"/>
      <x/>
    </i>
    <i r="1" i="1">
      <x v="1"/>
    </i>
    <i>
      <x v="3"/>
      <x/>
    </i>
    <i r="1" i="1">
      <x v="1"/>
    </i>
    <i>
      <x v="4"/>
      <x/>
    </i>
    <i r="1" i="1">
      <x v="1"/>
    </i>
    <i>
      <x v="5"/>
      <x/>
    </i>
    <i r="1" i="1">
      <x v="1"/>
    </i>
    <i>
      <x v="6"/>
      <x/>
    </i>
    <i r="1" i="1">
      <x v="1"/>
    </i>
    <i t="grand">
      <x/>
    </i>
    <i t="grand" i="1">
      <x/>
    </i>
  </colItems>
  <dataFields count="2">
    <dataField name="Freq." fld="46" subtotal="count" baseField="7" baseItem="0"/>
    <dataField name="%" fld="4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100-000019000000}" name="PivotTable3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60:K1176"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71"/>
    <field x="-2"/>
  </colFields>
  <colItems count="10">
    <i>
      <x/>
      <x/>
    </i>
    <i r="1" i="1">
      <x v="1"/>
    </i>
    <i>
      <x v="1"/>
      <x/>
    </i>
    <i r="1" i="1">
      <x v="1"/>
    </i>
    <i>
      <x v="2"/>
      <x/>
    </i>
    <i r="1" i="1">
      <x v="1"/>
    </i>
    <i>
      <x v="3"/>
      <x/>
    </i>
    <i r="1" i="1">
      <x v="1"/>
    </i>
    <i t="grand">
      <x/>
    </i>
    <i t="grand" i="1">
      <x/>
    </i>
  </colItems>
  <dataFields count="2">
    <dataField name="Freq." fld="171" subtotal="count" baseField="7" baseItem="0"/>
    <dataField name="%" fld="17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100-000025000000}" name="PivotTable4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1427:K144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200"/>
    <field x="-2"/>
  </colFields>
  <colItems count="10">
    <i>
      <x/>
      <x/>
    </i>
    <i r="1" i="1">
      <x v="1"/>
    </i>
    <i>
      <x v="1"/>
      <x/>
    </i>
    <i r="1" i="1">
      <x v="1"/>
    </i>
    <i>
      <x v="2"/>
      <x/>
    </i>
    <i r="1" i="1">
      <x v="1"/>
    </i>
    <i>
      <x v="3"/>
      <x/>
    </i>
    <i r="1" i="1">
      <x v="1"/>
    </i>
    <i t="grand">
      <x/>
    </i>
    <i t="grand" i="1">
      <x/>
    </i>
  </colItems>
  <dataFields count="2">
    <dataField name="Freq." fld="200" subtotal="count" baseField="7" baseItem="0"/>
    <dataField name="%" fld="20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3A7D104-C410-43C3-9C2F-637A9FFD1977}" name="PivotTable6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3" firstHeaderRow="1" firstDataRow="2" firstDataCol="1"/>
  <pivotFields count="360">
    <pivotField showAll="0"/>
    <pivotField showAll="0"/>
    <pivotField showAll="0"/>
    <pivotField showAll="0"/>
    <pivotField axis="axisCol" dataField="1" showAll="0">
      <items count="3">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4"/>
  </colFields>
  <colItems count="3">
    <i>
      <x/>
    </i>
    <i>
      <x v="1"/>
    </i>
    <i t="grand">
      <x/>
    </i>
  </colItems>
  <dataFields count="1">
    <dataField name="Count of Conducted b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11:K52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2"/>
    <field x="-2"/>
  </colFields>
  <colItems count="10">
    <i>
      <x/>
      <x/>
    </i>
    <i r="1" i="1">
      <x v="1"/>
    </i>
    <i>
      <x v="1"/>
      <x/>
    </i>
    <i r="1" i="1">
      <x v="1"/>
    </i>
    <i>
      <x v="2"/>
      <x/>
    </i>
    <i r="1" i="1">
      <x v="1"/>
    </i>
    <i>
      <x v="3"/>
      <x/>
    </i>
    <i r="1" i="1">
      <x v="1"/>
    </i>
    <i t="grand">
      <x/>
    </i>
    <i t="grand" i="1">
      <x/>
    </i>
  </colItems>
  <dataFields count="2">
    <dataField name="Freq." fld="62" subtotal="count" baseField="7" baseItem="0"/>
    <dataField name="%" fld="6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3684F55-4418-4C5C-8979-95E40CE911C0}" name="PivotTable7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70:D1485" firstHeaderRow="1" firstDataRow="2" firstDataCol="1" rowPageCount="1" colPageCount="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axis="axisPage" multipleItemSelectionAllowed="1" showAll="0">
      <items count="4">
        <item x="2"/>
        <item h="1" x="0"/>
        <item x="1"/>
        <item t="default"/>
      </items>
    </pivotField>
    <pivotField axis="axisCol" dataField="1"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9"/>
  </colFields>
  <colItems count="3">
    <i>
      <x/>
    </i>
    <i>
      <x v="1"/>
    </i>
    <i t="grand">
      <x/>
    </i>
  </colItems>
  <pageFields count="1">
    <pageField fld="8" hier="-1"/>
  </pageFields>
  <dataFields count="1">
    <dataField name="Count of GOOD MORNING / EVENING, MY NAME is ${enumerator}, I WORK WITH ${org}, ${specify_org}. We want to assess the needs of the people in this community and the information you provide will help us better understand those needs. There is no guarantee of any serv"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2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87:M90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5"/>
        <item x="4"/>
        <item x="3"/>
        <item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26"/>
    <field x="-2"/>
  </colFields>
  <colItems count="12">
    <i>
      <x/>
      <x/>
    </i>
    <i r="1" i="1">
      <x v="1"/>
    </i>
    <i>
      <x v="1"/>
      <x/>
    </i>
    <i r="1" i="1">
      <x v="1"/>
    </i>
    <i>
      <x v="2"/>
      <x/>
    </i>
    <i r="1" i="1">
      <x v="1"/>
    </i>
    <i>
      <x v="3"/>
      <x/>
    </i>
    <i r="1" i="1">
      <x v="1"/>
    </i>
    <i>
      <x v="5"/>
      <x/>
    </i>
    <i r="1" i="1">
      <x v="1"/>
    </i>
    <i t="grand">
      <x/>
    </i>
    <i t="grand" i="1">
      <x/>
    </i>
  </colItems>
  <dataFields count="2">
    <dataField name="Freq." fld="126" subtotal="count" baseField="7" baseItem="0"/>
    <dataField name="%" fld="12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100-00001B000000}" name="PivotTable3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14:K123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0"/>
        <item x="2"/>
        <item x="4"/>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79"/>
    <field x="-2"/>
  </colFields>
  <colItems count="10">
    <i>
      <x/>
      <x/>
    </i>
    <i r="1" i="1">
      <x v="1"/>
    </i>
    <i>
      <x v="1"/>
      <x/>
    </i>
    <i r="1" i="1">
      <x v="1"/>
    </i>
    <i>
      <x v="2"/>
      <x/>
    </i>
    <i r="1" i="1">
      <x v="1"/>
    </i>
    <i>
      <x v="3"/>
      <x/>
    </i>
    <i r="1" i="1">
      <x v="1"/>
    </i>
    <i t="grand">
      <x/>
    </i>
    <i t="grand" i="1">
      <x/>
    </i>
  </colItems>
  <dataFields count="2">
    <dataField name="Freq." fld="179" subtotal="count" baseField="7" baseItem="0"/>
    <dataField name="%" fld="17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33:I849"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14"/>
    <field x="-2"/>
  </colFields>
  <colItems count="8">
    <i>
      <x/>
      <x/>
    </i>
    <i r="1" i="1">
      <x v="1"/>
    </i>
    <i>
      <x v="1"/>
      <x/>
    </i>
    <i r="1" i="1">
      <x v="1"/>
    </i>
    <i>
      <x v="2"/>
      <x/>
    </i>
    <i r="1" i="1">
      <x v="1"/>
    </i>
    <i t="grand">
      <x/>
    </i>
    <i t="grand" i="1">
      <x/>
    </i>
  </colItems>
  <dataFields count="2">
    <dataField name="Freq." fld="114" subtotal="count" baseField="7" baseItem="0"/>
    <dataField name="%" fld="114"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0100-000033000000}" name="PivotTable5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15:H182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Orphans living in the community" fld="321" subtotal="count" baseField="7" baseItem="0"/>
    <dataField name="Children separated from their parents" fld="319" subtotal="count" baseField="7" baseItem="0"/>
    <dataField name="Child-headed households" fld="322" subtotal="count" baseField="7" baseItem="0"/>
    <dataField name="Children who have been associated with fighting forces" fld="323" subtotal="count" baseField="7" baseItem="0"/>
    <dataField name="Children living on the street" fld="320" subtotal="count" baseField="7" baseItem="0"/>
    <dataField name="No, none of these" fld="324" subtotal="count" baseField="7" baseItem="0"/>
    <dataField name="I don't know" fld="325"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0100-000023000000}" name="PivotTable4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73:I138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90"/>
    <field x="-2"/>
  </colFields>
  <colItems count="8">
    <i>
      <x/>
      <x/>
    </i>
    <i r="1" i="1">
      <x v="1"/>
    </i>
    <i>
      <x v="1"/>
      <x/>
    </i>
    <i r="1" i="1">
      <x v="1"/>
    </i>
    <i>
      <x v="2"/>
      <x/>
    </i>
    <i r="1" i="1">
      <x v="1"/>
    </i>
    <i t="grand">
      <x/>
    </i>
    <i t="grand" i="1">
      <x/>
    </i>
  </colItems>
  <dataFields count="2">
    <dataField name="Freq." fld="190" subtotal="count" baseField="7" baseItem="0"/>
    <dataField name="%" fld="19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0100-00002D000000}" name="PivotTable5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44:H1658"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Educational services" fld="253" subtotal="count" baseField="7" baseItem="0"/>
    <dataField name="Skills building services" fld="254" subtotal="count" baseField="7" baseItem="0"/>
    <dataField name="Extracurricular activities/women &amp; girls centers" fld="255" subtotal="count" baseField="7" baseItem="0"/>
    <dataField name="Health services" fld="252" subtotal="count" baseField="7" baseItem="0"/>
    <dataField name="Other" fld="256" subtotal="count" baseField="7" baseItem="0"/>
    <dataField name="All services are accessible" fld="257" subtotal="count" baseField="7" baseItem="0"/>
    <dataField name="Do not know" fld="25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31:K54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3"/>
    <field x="-2"/>
  </colFields>
  <colItems count="10">
    <i>
      <x/>
      <x/>
    </i>
    <i r="1" i="1">
      <x v="1"/>
    </i>
    <i>
      <x v="1"/>
      <x/>
    </i>
    <i r="1" i="1">
      <x v="1"/>
    </i>
    <i>
      <x v="2"/>
      <x/>
    </i>
    <i r="1" i="1">
      <x v="1"/>
    </i>
    <i>
      <x v="3"/>
      <x/>
    </i>
    <i r="1" i="1">
      <x v="1"/>
    </i>
    <i t="grand">
      <x/>
    </i>
    <i t="grand" i="1">
      <x/>
    </i>
  </colItems>
  <dataFields count="2">
    <dataField name="Freq." fld="63" subtotal="count" baseField="7" baseItem="0"/>
    <dataField name="%" fld="6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C1C7F90-0D62-40D6-A3D3-D3F1C03A309F}" name="PivotTable6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2">
  <location ref="A227:B268"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2">
        <item x="11"/>
        <item x="9"/>
        <item x="12"/>
        <item x="14"/>
        <item x="10"/>
        <item x="32"/>
        <item x="28"/>
        <item x="35"/>
        <item x="1"/>
        <item x="6"/>
        <item x="37"/>
        <item x="2"/>
        <item x="36"/>
        <item x="7"/>
        <item x="3"/>
        <item x="30"/>
        <item x="4"/>
        <item x="5"/>
        <item x="23"/>
        <item x="0"/>
        <item x="34"/>
        <item x="22"/>
        <item x="21"/>
        <item x="31"/>
        <item x="39"/>
        <item x="29"/>
        <item x="8"/>
        <item x="16"/>
        <item x="25"/>
        <item x="13"/>
        <item x="33"/>
        <item x="24"/>
        <item x="15"/>
        <item x="40"/>
        <item x="18"/>
        <item x="27"/>
        <item x="26"/>
        <item x="20"/>
        <item x="38"/>
        <item x="1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3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What is the monthly cost of your living space?" fld="31" subtotal="count" baseField="31" baseItem="0"/>
  </dataFields>
  <chartFormats count="42">
    <chartFormat chart="6" format="0" series="1">
      <pivotArea type="data" outline="0" fieldPosition="0">
        <references count="2">
          <reference field="4294967294" count="1" selected="0">
            <x v="0"/>
          </reference>
          <reference field="31" count="1" selected="0">
            <x v="0"/>
          </reference>
        </references>
      </pivotArea>
    </chartFormat>
    <chartFormat chart="6" format="1" series="1">
      <pivotArea type="data" outline="0" fieldPosition="0">
        <references count="2">
          <reference field="4294967294" count="1" selected="0">
            <x v="0"/>
          </reference>
          <reference field="31" count="1" selected="0">
            <x v="1"/>
          </reference>
        </references>
      </pivotArea>
    </chartFormat>
    <chartFormat chart="6" format="2" series="1">
      <pivotArea type="data" outline="0" fieldPosition="0">
        <references count="2">
          <reference field="4294967294" count="1" selected="0">
            <x v="0"/>
          </reference>
          <reference field="31" count="1" selected="0">
            <x v="2"/>
          </reference>
        </references>
      </pivotArea>
    </chartFormat>
    <chartFormat chart="6" format="3" series="1">
      <pivotArea type="data" outline="0" fieldPosition="0">
        <references count="2">
          <reference field="4294967294" count="1" selected="0">
            <x v="0"/>
          </reference>
          <reference field="31" count="1" selected="0">
            <x v="3"/>
          </reference>
        </references>
      </pivotArea>
    </chartFormat>
    <chartFormat chart="6" format="4" series="1">
      <pivotArea type="data" outline="0" fieldPosition="0">
        <references count="2">
          <reference field="4294967294" count="1" selected="0">
            <x v="0"/>
          </reference>
          <reference field="31" count="1" selected="0">
            <x v="4"/>
          </reference>
        </references>
      </pivotArea>
    </chartFormat>
    <chartFormat chart="6" format="5" series="1">
      <pivotArea type="data" outline="0" fieldPosition="0">
        <references count="2">
          <reference field="4294967294" count="1" selected="0">
            <x v="0"/>
          </reference>
          <reference field="31" count="1" selected="0">
            <x v="5"/>
          </reference>
        </references>
      </pivotArea>
    </chartFormat>
    <chartFormat chart="6" format="6" series="1">
      <pivotArea type="data" outline="0" fieldPosition="0">
        <references count="2">
          <reference field="4294967294" count="1" selected="0">
            <x v="0"/>
          </reference>
          <reference field="31" count="1" selected="0">
            <x v="6"/>
          </reference>
        </references>
      </pivotArea>
    </chartFormat>
    <chartFormat chart="6" format="7" series="1">
      <pivotArea type="data" outline="0" fieldPosition="0">
        <references count="2">
          <reference field="4294967294" count="1" selected="0">
            <x v="0"/>
          </reference>
          <reference field="31" count="1" selected="0">
            <x v="7"/>
          </reference>
        </references>
      </pivotArea>
    </chartFormat>
    <chartFormat chart="6" format="8" series="1">
      <pivotArea type="data" outline="0" fieldPosition="0">
        <references count="2">
          <reference field="4294967294" count="1" selected="0">
            <x v="0"/>
          </reference>
          <reference field="31" count="1" selected="0">
            <x v="8"/>
          </reference>
        </references>
      </pivotArea>
    </chartFormat>
    <chartFormat chart="6" format="9" series="1">
      <pivotArea type="data" outline="0" fieldPosition="0">
        <references count="2">
          <reference field="4294967294" count="1" selected="0">
            <x v="0"/>
          </reference>
          <reference field="31" count="1" selected="0">
            <x v="9"/>
          </reference>
        </references>
      </pivotArea>
    </chartFormat>
    <chartFormat chart="6" format="10" series="1">
      <pivotArea type="data" outline="0" fieldPosition="0">
        <references count="2">
          <reference field="4294967294" count="1" selected="0">
            <x v="0"/>
          </reference>
          <reference field="31" count="1" selected="0">
            <x v="10"/>
          </reference>
        </references>
      </pivotArea>
    </chartFormat>
    <chartFormat chart="6" format="11" series="1">
      <pivotArea type="data" outline="0" fieldPosition="0">
        <references count="2">
          <reference field="4294967294" count="1" selected="0">
            <x v="0"/>
          </reference>
          <reference field="31" count="1" selected="0">
            <x v="11"/>
          </reference>
        </references>
      </pivotArea>
    </chartFormat>
    <chartFormat chart="6" format="12" series="1">
      <pivotArea type="data" outline="0" fieldPosition="0">
        <references count="2">
          <reference field="4294967294" count="1" selected="0">
            <x v="0"/>
          </reference>
          <reference field="31" count="1" selected="0">
            <x v="12"/>
          </reference>
        </references>
      </pivotArea>
    </chartFormat>
    <chartFormat chart="6" format="13" series="1">
      <pivotArea type="data" outline="0" fieldPosition="0">
        <references count="2">
          <reference field="4294967294" count="1" selected="0">
            <x v="0"/>
          </reference>
          <reference field="31" count="1" selected="0">
            <x v="13"/>
          </reference>
        </references>
      </pivotArea>
    </chartFormat>
    <chartFormat chart="6" format="14" series="1">
      <pivotArea type="data" outline="0" fieldPosition="0">
        <references count="2">
          <reference field="4294967294" count="1" selected="0">
            <x v="0"/>
          </reference>
          <reference field="31" count="1" selected="0">
            <x v="14"/>
          </reference>
        </references>
      </pivotArea>
    </chartFormat>
    <chartFormat chart="6" format="15" series="1">
      <pivotArea type="data" outline="0" fieldPosition="0">
        <references count="2">
          <reference field="4294967294" count="1" selected="0">
            <x v="0"/>
          </reference>
          <reference field="31" count="1" selected="0">
            <x v="15"/>
          </reference>
        </references>
      </pivotArea>
    </chartFormat>
    <chartFormat chart="6" format="16" series="1">
      <pivotArea type="data" outline="0" fieldPosition="0">
        <references count="2">
          <reference field="4294967294" count="1" selected="0">
            <x v="0"/>
          </reference>
          <reference field="31" count="1" selected="0">
            <x v="16"/>
          </reference>
        </references>
      </pivotArea>
    </chartFormat>
    <chartFormat chart="6" format="17" series="1">
      <pivotArea type="data" outline="0" fieldPosition="0">
        <references count="2">
          <reference field="4294967294" count="1" selected="0">
            <x v="0"/>
          </reference>
          <reference field="31" count="1" selected="0">
            <x v="17"/>
          </reference>
        </references>
      </pivotArea>
    </chartFormat>
    <chartFormat chart="6" format="18" series="1">
      <pivotArea type="data" outline="0" fieldPosition="0">
        <references count="2">
          <reference field="4294967294" count="1" selected="0">
            <x v="0"/>
          </reference>
          <reference field="31" count="1" selected="0">
            <x v="18"/>
          </reference>
        </references>
      </pivotArea>
    </chartFormat>
    <chartFormat chart="6" format="19" series="1">
      <pivotArea type="data" outline="0" fieldPosition="0">
        <references count="2">
          <reference field="4294967294" count="1" selected="0">
            <x v="0"/>
          </reference>
          <reference field="31" count="1" selected="0">
            <x v="19"/>
          </reference>
        </references>
      </pivotArea>
    </chartFormat>
    <chartFormat chart="6" format="20" series="1">
      <pivotArea type="data" outline="0" fieldPosition="0">
        <references count="2">
          <reference field="4294967294" count="1" selected="0">
            <x v="0"/>
          </reference>
          <reference field="31" count="1" selected="0">
            <x v="20"/>
          </reference>
        </references>
      </pivotArea>
    </chartFormat>
    <chartFormat chart="6" format="21" series="1">
      <pivotArea type="data" outline="0" fieldPosition="0">
        <references count="2">
          <reference field="4294967294" count="1" selected="0">
            <x v="0"/>
          </reference>
          <reference field="31" count="1" selected="0">
            <x v="21"/>
          </reference>
        </references>
      </pivotArea>
    </chartFormat>
    <chartFormat chart="6" format="22" series="1">
      <pivotArea type="data" outline="0" fieldPosition="0">
        <references count="2">
          <reference field="4294967294" count="1" selected="0">
            <x v="0"/>
          </reference>
          <reference field="31" count="1" selected="0">
            <x v="22"/>
          </reference>
        </references>
      </pivotArea>
    </chartFormat>
    <chartFormat chart="6" format="23" series="1">
      <pivotArea type="data" outline="0" fieldPosition="0">
        <references count="2">
          <reference field="4294967294" count="1" selected="0">
            <x v="0"/>
          </reference>
          <reference field="31" count="1" selected="0">
            <x v="23"/>
          </reference>
        </references>
      </pivotArea>
    </chartFormat>
    <chartFormat chart="6" format="24" series="1">
      <pivotArea type="data" outline="0" fieldPosition="0">
        <references count="2">
          <reference field="4294967294" count="1" selected="0">
            <x v="0"/>
          </reference>
          <reference field="31" count="1" selected="0">
            <x v="24"/>
          </reference>
        </references>
      </pivotArea>
    </chartFormat>
    <chartFormat chart="6" format="25" series="1">
      <pivotArea type="data" outline="0" fieldPosition="0">
        <references count="2">
          <reference field="4294967294" count="1" selected="0">
            <x v="0"/>
          </reference>
          <reference field="31" count="1" selected="0">
            <x v="25"/>
          </reference>
        </references>
      </pivotArea>
    </chartFormat>
    <chartFormat chart="6" format="26" series="1">
      <pivotArea type="data" outline="0" fieldPosition="0">
        <references count="2">
          <reference field="4294967294" count="1" selected="0">
            <x v="0"/>
          </reference>
          <reference field="31" count="1" selected="0">
            <x v="26"/>
          </reference>
        </references>
      </pivotArea>
    </chartFormat>
    <chartFormat chart="6" format="27" series="1">
      <pivotArea type="data" outline="0" fieldPosition="0">
        <references count="2">
          <reference field="4294967294" count="1" selected="0">
            <x v="0"/>
          </reference>
          <reference field="31" count="1" selected="0">
            <x v="27"/>
          </reference>
        </references>
      </pivotArea>
    </chartFormat>
    <chartFormat chart="6" format="28" series="1">
      <pivotArea type="data" outline="0" fieldPosition="0">
        <references count="2">
          <reference field="4294967294" count="1" selected="0">
            <x v="0"/>
          </reference>
          <reference field="31" count="1" selected="0">
            <x v="28"/>
          </reference>
        </references>
      </pivotArea>
    </chartFormat>
    <chartFormat chart="6" format="29" series="1">
      <pivotArea type="data" outline="0" fieldPosition="0">
        <references count="2">
          <reference field="4294967294" count="1" selected="0">
            <x v="0"/>
          </reference>
          <reference field="31" count="1" selected="0">
            <x v="29"/>
          </reference>
        </references>
      </pivotArea>
    </chartFormat>
    <chartFormat chart="6" format="30" series="1">
      <pivotArea type="data" outline="0" fieldPosition="0">
        <references count="2">
          <reference field="4294967294" count="1" selected="0">
            <x v="0"/>
          </reference>
          <reference field="31" count="1" selected="0">
            <x v="30"/>
          </reference>
        </references>
      </pivotArea>
    </chartFormat>
    <chartFormat chart="6" format="31" series="1">
      <pivotArea type="data" outline="0" fieldPosition="0">
        <references count="2">
          <reference field="4294967294" count="1" selected="0">
            <x v="0"/>
          </reference>
          <reference field="31" count="1" selected="0">
            <x v="31"/>
          </reference>
        </references>
      </pivotArea>
    </chartFormat>
    <chartFormat chart="6" format="32" series="1">
      <pivotArea type="data" outline="0" fieldPosition="0">
        <references count="2">
          <reference field="4294967294" count="1" selected="0">
            <x v="0"/>
          </reference>
          <reference field="31" count="1" selected="0">
            <x v="32"/>
          </reference>
        </references>
      </pivotArea>
    </chartFormat>
    <chartFormat chart="6" format="33" series="1">
      <pivotArea type="data" outline="0" fieldPosition="0">
        <references count="2">
          <reference field="4294967294" count="1" selected="0">
            <x v="0"/>
          </reference>
          <reference field="31" count="1" selected="0">
            <x v="33"/>
          </reference>
        </references>
      </pivotArea>
    </chartFormat>
    <chartFormat chart="6" format="34" series="1">
      <pivotArea type="data" outline="0" fieldPosition="0">
        <references count="2">
          <reference field="4294967294" count="1" selected="0">
            <x v="0"/>
          </reference>
          <reference field="31" count="1" selected="0">
            <x v="34"/>
          </reference>
        </references>
      </pivotArea>
    </chartFormat>
    <chartFormat chart="6" format="35" series="1">
      <pivotArea type="data" outline="0" fieldPosition="0">
        <references count="2">
          <reference field="4294967294" count="1" selected="0">
            <x v="0"/>
          </reference>
          <reference field="31" count="1" selected="0">
            <x v="35"/>
          </reference>
        </references>
      </pivotArea>
    </chartFormat>
    <chartFormat chart="6" format="36" series="1">
      <pivotArea type="data" outline="0" fieldPosition="0">
        <references count="2">
          <reference field="4294967294" count="1" selected="0">
            <x v="0"/>
          </reference>
          <reference field="31" count="1" selected="0">
            <x v="36"/>
          </reference>
        </references>
      </pivotArea>
    </chartFormat>
    <chartFormat chart="6" format="37" series="1">
      <pivotArea type="data" outline="0" fieldPosition="0">
        <references count="2">
          <reference field="4294967294" count="1" selected="0">
            <x v="0"/>
          </reference>
          <reference field="31" count="1" selected="0">
            <x v="37"/>
          </reference>
        </references>
      </pivotArea>
    </chartFormat>
    <chartFormat chart="6" format="38" series="1">
      <pivotArea type="data" outline="0" fieldPosition="0">
        <references count="2">
          <reference field="4294967294" count="1" selected="0">
            <x v="0"/>
          </reference>
          <reference field="31" count="1" selected="0">
            <x v="38"/>
          </reference>
        </references>
      </pivotArea>
    </chartFormat>
    <chartFormat chart="6" format="39" series="1">
      <pivotArea type="data" outline="0" fieldPosition="0">
        <references count="2">
          <reference field="4294967294" count="1" selected="0">
            <x v="0"/>
          </reference>
          <reference field="31" count="1" selected="0">
            <x v="39"/>
          </reference>
        </references>
      </pivotArea>
    </chartFormat>
    <chartFormat chart="6" format="40" series="1">
      <pivotArea type="data" outline="0" fieldPosition="0">
        <references count="2">
          <reference field="4294967294" count="1" selected="0">
            <x v="0"/>
          </reference>
          <reference field="31" count="1" selected="0">
            <x v="40"/>
          </reference>
        </references>
      </pivotArea>
    </chartFormat>
    <chartFormat chart="6"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0100-000032000000}" name="PivotTable5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50:I1964"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8">
    <i>
      <x/>
    </i>
    <i i="1">
      <x v="1"/>
    </i>
    <i i="2">
      <x v="2"/>
    </i>
    <i i="3">
      <x v="3"/>
    </i>
    <i i="4">
      <x v="4"/>
    </i>
    <i i="5">
      <x v="5"/>
    </i>
    <i i="6">
      <x v="6"/>
    </i>
    <i i="7">
      <x v="7"/>
    </i>
  </colItems>
  <dataFields count="8">
    <dataField name="Quraan" fld="310" subtotal="count" baseField="7" baseItem="0"/>
    <dataField name="Awareness / educational activities / psychosocial support" fld="313" subtotal="count" baseField="7" baseItem="0"/>
    <dataField name="Entertainement activities" fld="314" subtotal="count" baseField="7" baseItem="0"/>
    <dataField name="Hand crafts" fld="311" subtotal="count" baseField="7" baseItem="0"/>
    <dataField name="Sport activity" fld="309" subtotal="count" baseField="7" baseItem="0"/>
    <dataField name="Painting / re-creational activity" fld="312" subtotal="count" baseField="7" baseItem="0"/>
    <dataField name="Other" fld="315" subtotal="count" baseField="7" baseItem="0"/>
    <dataField name="Do not know" fld="31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0000000-0007-0000-0100-00001C000000}" name="PivotTable3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34:I125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0"/>
    <field x="-2"/>
  </colFields>
  <colItems count="8">
    <i>
      <x/>
      <x/>
    </i>
    <i r="1" i="1">
      <x v="1"/>
    </i>
    <i>
      <x v="1"/>
      <x/>
    </i>
    <i r="1" i="1">
      <x v="1"/>
    </i>
    <i>
      <x v="2"/>
      <x/>
    </i>
    <i r="1" i="1">
      <x v="1"/>
    </i>
    <i t="grand">
      <x/>
    </i>
    <i t="grand" i="1">
      <x/>
    </i>
  </colItems>
  <dataFields count="2">
    <dataField name="Freq." fld="180" subtotal="count" baseField="7" baseItem="0"/>
    <dataField name="%" fld="18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483B0309-9D18-4F3D-8911-F4D959405866}" name="PivotTable6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205:I22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8"/>
    <field x="-2"/>
  </colFields>
  <colItems count="8">
    <i>
      <x/>
      <x/>
    </i>
    <i r="1" i="1">
      <x v="1"/>
    </i>
    <i>
      <x v="1"/>
      <x/>
    </i>
    <i r="1" i="1">
      <x v="1"/>
    </i>
    <i>
      <x v="2"/>
      <x/>
    </i>
    <i r="1" i="1">
      <x v="1"/>
    </i>
    <i t="grand">
      <x/>
    </i>
    <i t="grand" i="1">
      <x/>
    </i>
  </colItems>
  <dataFields count="2">
    <dataField name="Count of Are there any children in the HH?" fld="18" subtotal="count" baseField="0" baseItem="0"/>
    <dataField name="Count of Are there any children in the HH?2" fld="1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000000-0007-0000-0100-000024000000}" name="PivotTable4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93:H1407"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196" subtotal="count" baseField="7" baseItem="0"/>
    <dataField name="Do not know" fld="197" subtotal="count" baseField="7" baseItem="0"/>
    <dataField name="Security issues" fld="192" subtotal="count" baseField="7" baseItem="0"/>
    <dataField name="No services" fld="195" subtotal="count" baseField="7" baseItem="0"/>
    <dataField name="No Challenges" fld="198" subtotal="count" baseField="7" baseItem="0"/>
    <dataField name="Transportation issues" fld="194" subtotal="count" baseField="7" baseItem="0"/>
    <dataField name="Financial issues" fld="19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2F2F2CC-C1E0-4060-AF4A-36E3BB4B3DB0}" name="PivotTable1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73:X1888"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19">
        <item m="1" x="30"/>
        <item m="1" x="81"/>
        <item m="1" x="45"/>
        <item m="1" x="37"/>
        <item m="1" x="113"/>
        <item m="1" x="77"/>
        <item m="1" x="22"/>
        <item m="1" x="62"/>
        <item m="1" x="80"/>
        <item m="1" x="116"/>
        <item m="1" x="24"/>
        <item m="1" x="36"/>
        <item m="1" x="105"/>
        <item m="1" x="42"/>
        <item m="1" x="25"/>
        <item m="1" x="110"/>
        <item m="1" x="108"/>
        <item m="1" x="109"/>
        <item m="1" x="70"/>
        <item x="18"/>
        <item x="8"/>
        <item x="12"/>
        <item x="21"/>
        <item m="1" x="64"/>
        <item x="10"/>
        <item x="2"/>
        <item x="6"/>
        <item m="1" x="54"/>
        <item m="1" x="56"/>
        <item m="1" x="41"/>
        <item m="1" x="35"/>
        <item x="7"/>
        <item m="1" x="98"/>
        <item x="11"/>
        <item m="1" x="90"/>
        <item m="1" x="65"/>
        <item m="1" x="75"/>
        <item m="1" x="67"/>
        <item m="1" x="85"/>
        <item m="1" x="117"/>
        <item m="1" x="68"/>
        <item m="1" x="92"/>
        <item m="1" x="23"/>
        <item m="1" x="55"/>
        <item m="1" x="76"/>
        <item m="1" x="44"/>
        <item m="1" x="97"/>
        <item m="1" x="38"/>
        <item m="1" x="86"/>
        <item m="1" x="59"/>
        <item m="1" x="31"/>
        <item m="1" x="43"/>
        <item m="1" x="47"/>
        <item m="1" x="32"/>
        <item x="19"/>
        <item m="1" x="87"/>
        <item m="1" x="94"/>
        <item m="1" x="103"/>
        <item m="1" x="112"/>
        <item m="1" x="60"/>
        <item m="1" x="114"/>
        <item m="1" x="82"/>
        <item m="1" x="79"/>
        <item m="1" x="83"/>
        <item m="1" x="52"/>
        <item m="1" x="26"/>
        <item m="1" x="51"/>
        <item x="16"/>
        <item x="9"/>
        <item m="1" x="63"/>
        <item x="15"/>
        <item m="1" x="53"/>
        <item m="1" x="61"/>
        <item x="17"/>
        <item m="1" x="29"/>
        <item m="1" x="66"/>
        <item m="1" x="102"/>
        <item x="14"/>
        <item m="1" x="88"/>
        <item m="1" x="58"/>
        <item m="1" x="111"/>
        <item m="1" x="84"/>
        <item m="1" x="115"/>
        <item m="1" x="69"/>
        <item m="1" x="34"/>
        <item m="1" x="99"/>
        <item m="1" x="28"/>
        <item m="1" x="101"/>
        <item m="1" x="106"/>
        <item m="1" x="78"/>
        <item m="1" x="104"/>
        <item m="1" x="100"/>
        <item m="1" x="93"/>
        <item m="1" x="48"/>
        <item m="1" x="39"/>
        <item m="1" x="33"/>
        <item m="1" x="40"/>
        <item m="1" x="71"/>
        <item m="1" x="57"/>
        <item m="1" x="91"/>
        <item m="1" x="50"/>
        <item m="1" x="46"/>
        <item m="1" x="27"/>
        <item m="1" x="73"/>
        <item m="1" x="95"/>
        <item m="1" x="74"/>
        <item m="1" x="72"/>
        <item x="20"/>
        <item m="1" x="96"/>
        <item m="1" x="89"/>
        <item m="1" x="49"/>
        <item m="1" x="107"/>
        <item x="0"/>
        <item x="1"/>
        <item x="3"/>
        <item x="4"/>
        <item x="5"/>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327"/>
  </colFields>
  <colItems count="23">
    <i>
      <x v="19"/>
    </i>
    <i>
      <x v="20"/>
    </i>
    <i>
      <x v="21"/>
    </i>
    <i>
      <x v="22"/>
    </i>
    <i>
      <x v="24"/>
    </i>
    <i>
      <x v="25"/>
    </i>
    <i>
      <x v="26"/>
    </i>
    <i>
      <x v="31"/>
    </i>
    <i>
      <x v="33"/>
    </i>
    <i>
      <x v="54"/>
    </i>
    <i>
      <x v="67"/>
    </i>
    <i>
      <x v="68"/>
    </i>
    <i>
      <x v="70"/>
    </i>
    <i>
      <x v="73"/>
    </i>
    <i>
      <x v="77"/>
    </i>
    <i>
      <x v="107"/>
    </i>
    <i>
      <x v="112"/>
    </i>
    <i>
      <x v="113"/>
    </i>
    <i>
      <x v="114"/>
    </i>
    <i>
      <x v="115"/>
    </i>
    <i>
      <x v="116"/>
    </i>
    <i>
      <x v="117"/>
    </i>
    <i t="grand">
      <x/>
    </i>
  </colItems>
  <dataFields count="1">
    <dataField name="Count of Why not?" fld="3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2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07:G92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27"/>
    <field x="-2"/>
  </colFields>
  <colItems count="6">
    <i>
      <x/>
      <x/>
    </i>
    <i r="1" i="1">
      <x v="1"/>
    </i>
    <i>
      <x v="1"/>
      <x/>
    </i>
    <i r="1" i="1">
      <x v="1"/>
    </i>
    <i t="grand">
      <x/>
    </i>
    <i t="grand" i="1">
      <x/>
    </i>
  </colItems>
  <dataFields count="2">
    <dataField name="Freq." fld="127" subtotal="count" baseField="7" baseItem="0"/>
    <dataField name="%" fld="12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0000000-0007-0000-0100-000022000000}" name="PivotTable4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53:M136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3"/>
        <item x="4"/>
        <item x="0"/>
        <item x="2"/>
        <item h="1"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9"/>
    <field x="-2"/>
  </colFields>
  <colItems count="12">
    <i>
      <x/>
      <x/>
    </i>
    <i r="1" i="1">
      <x v="1"/>
    </i>
    <i>
      <x v="1"/>
      <x/>
    </i>
    <i r="1" i="1">
      <x v="1"/>
    </i>
    <i>
      <x v="2"/>
      <x/>
    </i>
    <i r="1" i="1">
      <x v="1"/>
    </i>
    <i>
      <x v="3"/>
      <x/>
    </i>
    <i r="1" i="1">
      <x v="1"/>
    </i>
    <i>
      <x v="5"/>
      <x/>
    </i>
    <i r="1" i="1">
      <x v="1"/>
    </i>
    <i t="grand">
      <x/>
    </i>
    <i t="grand" i="1">
      <x/>
    </i>
  </colItems>
  <dataFields count="2">
    <dataField name="Freq." fld="189" subtotal="count" baseField="7" baseItem="0"/>
    <dataField name="%" fld="18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000000-0007-0000-0100-000036000000}" name="PivotTable6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83:I199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39"/>
    <field x="-2"/>
  </colFields>
  <colItems count="8">
    <i>
      <x/>
      <x/>
    </i>
    <i r="1" i="1">
      <x v="1"/>
    </i>
    <i>
      <x v="1"/>
      <x/>
    </i>
    <i r="1" i="1">
      <x v="1"/>
    </i>
    <i>
      <x v="2"/>
      <x/>
    </i>
    <i r="1" i="1">
      <x v="1"/>
    </i>
    <i t="grand">
      <x/>
    </i>
    <i t="grand" i="1">
      <x/>
    </i>
  </colItems>
  <dataFields count="2">
    <dataField name="Freq." fld="339" subtotal="count" baseField="7" baseItem="0"/>
    <dataField name="%" fld="33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9B472D9-0E94-4BBF-A036-E32B4444B245}" name="PivotTable6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6:F40"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axis="axisCol" dataField="1" showAll="0">
      <items count="6">
        <item x="1"/>
        <item x="0"/>
        <item x="2"/>
        <item x="3"/>
        <item x="4"/>
        <item t="default"/>
      </items>
    </pivotField>
    <pivotField axis="axisRow" showAll="0">
      <items count="4">
        <item x="1"/>
        <item x="0"/>
        <item h="1" x="2"/>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Fields count="1">
    <field x="11"/>
  </colFields>
  <colItems count="5">
    <i>
      <x/>
    </i>
    <i>
      <x v="1"/>
    </i>
    <i>
      <x v="2"/>
    </i>
    <i>
      <x v="3"/>
    </i>
    <i t="grand">
      <x/>
    </i>
  </colItems>
  <dataFields count="1">
    <dataField name="Count of Column1" fld="11" subtotal="count" showDataAs="percentOfRow" baseField="12"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18:G63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70"/>
    <field x="-2"/>
  </colFields>
  <colItems count="6">
    <i>
      <x/>
      <x/>
    </i>
    <i r="1" i="1">
      <x v="1"/>
    </i>
    <i>
      <x v="1"/>
      <x/>
    </i>
    <i r="1" i="1">
      <x v="1"/>
    </i>
    <i t="grand">
      <x/>
    </i>
    <i t="grand" i="1">
      <x/>
    </i>
  </colItems>
  <dataFields count="2">
    <dataField name="Freq." fld="70" subtotal="count" baseField="7" baseItem="0"/>
    <dataField name="%" fld="7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41:I656"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71"/>
    <field x="-2"/>
  </colFields>
  <colItems count="8">
    <i>
      <x/>
      <x/>
    </i>
    <i r="1" i="1">
      <x v="1"/>
    </i>
    <i>
      <x v="1"/>
      <x/>
    </i>
    <i r="1" i="1">
      <x v="1"/>
    </i>
    <i>
      <x v="2"/>
      <x/>
    </i>
    <i r="1" i="1">
      <x v="1"/>
    </i>
    <i t="grand">
      <x/>
    </i>
    <i t="grand" i="1">
      <x/>
    </i>
  </colItems>
  <dataFields count="2">
    <dataField name="Freq." fld="71" subtotal="count" baseField="7" baseItem="0"/>
    <dataField name="%" fld="7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3ED33403-D22C-4CB0-9767-8E6428C33BB3}" name="PivotTable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D3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axis="axisCol" dataField="1"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9"/>
  </colFields>
  <colItems count="3">
    <i>
      <x/>
    </i>
    <i>
      <x v="1"/>
    </i>
    <i t="grand">
      <x/>
    </i>
  </colItems>
  <dataFields count="1">
    <dataField name="Count of GOOD MORNING / EVENING, MY NAME is ${enumerator}, I WORK WITH ${org}, ${specify_org}. We want to assess the needs of the people in this community and the information you provide will help us better understand those needs. There is no guarantee of any serv"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0100-000026000000}" name="PivotTable4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47:E145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0">
    <i>
      <x v="1"/>
    </i>
    <i>
      <x v="2"/>
    </i>
    <i>
      <x v="4"/>
    </i>
    <i>
      <x v="5"/>
    </i>
    <i>
      <x v="6"/>
    </i>
    <i>
      <x v="8"/>
    </i>
    <i>
      <x v="10"/>
    </i>
    <i>
      <x v="11"/>
    </i>
    <i>
      <x v="13"/>
    </i>
    <i t="grand">
      <x/>
    </i>
  </rowItems>
  <colFields count="2">
    <field x="201"/>
    <field x="-2"/>
  </colFields>
  <colItems count="4">
    <i>
      <x/>
      <x/>
    </i>
    <i r="1" i="1">
      <x v="1"/>
    </i>
    <i t="grand">
      <x/>
    </i>
    <i t="grand" i="1">
      <x/>
    </i>
  </colItems>
  <dataFields count="2">
    <dataField name="Freq." fld="201" subtotal="count" baseField="7" baseItem="0"/>
    <dataField name="%" fld="20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66AE239D-EB4F-4F83-A961-3F9F2A8B7D4A}" name="PivotTable7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7">
  <location ref="A271:B309"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x="22"/>
        <item x="20"/>
        <item x="35"/>
        <item x="36"/>
        <item x="21"/>
        <item x="1"/>
        <item x="30"/>
        <item x="33"/>
        <item x="5"/>
        <item x="2"/>
        <item x="6"/>
        <item x="26"/>
        <item x="0"/>
        <item x="16"/>
        <item x="3"/>
        <item x="32"/>
        <item x="4"/>
        <item x="17"/>
        <item x="19"/>
        <item x="7"/>
        <item x="18"/>
        <item x="10"/>
        <item x="11"/>
        <item x="34"/>
        <item x="31"/>
        <item x="9"/>
        <item x="25"/>
        <item x="29"/>
        <item x="8"/>
        <item x="15"/>
        <item x="23"/>
        <item x="12"/>
        <item x="24"/>
        <item x="37"/>
        <item x="27"/>
        <item x="28"/>
        <item x="14"/>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3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What is the monthly average income of your family?" fld="32" subtotal="count" baseField="32"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0000000-0007-0000-0100-000031000000}" name="PivotTable5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83:N1797"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3">
    <i>
      <x/>
    </i>
    <i i="1">
      <x v="1"/>
    </i>
    <i i="2">
      <x v="2"/>
    </i>
    <i i="3">
      <x v="3"/>
    </i>
    <i i="4">
      <x v="4"/>
    </i>
    <i i="5">
      <x v="5"/>
    </i>
    <i i="6">
      <x v="6"/>
    </i>
    <i i="7">
      <x v="7"/>
    </i>
    <i i="8">
      <x v="8"/>
    </i>
    <i i="9">
      <x v="9"/>
    </i>
    <i i="10">
      <x v="10"/>
    </i>
    <i i="11">
      <x v="11"/>
    </i>
    <i i="12">
      <x v="12"/>
    </i>
  </colItems>
  <dataFields count="13">
    <dataField name="Do not know" fld="306" subtotal="count" baseField="7" baseItem="0"/>
    <dataField name="Other" fld="305" subtotal="count" baseField="7" baseItem="0"/>
    <dataField name="Judicial or criminal authority" fld="300" subtotal="count" baseField="7" baseItem="0"/>
    <dataField name="Community leaders (trusted people in the community)" fld="302" subtotal="count" baseField="7" baseItem="0"/>
    <dataField name="Doctor" fld="304" subtotal="count" baseField="7" baseItem="0"/>
    <dataField name="Neighbours" fld="296" subtotal="count" baseField="7" baseItem="0"/>
    <dataField name="Religious leaders" fld="294" subtotal="count" baseField="7" baseItem="0"/>
    <dataField name="Women and Child support centers" fld="303" subtotal="count" baseField="7" baseItem="0"/>
    <dataField name="Community/social workers" fld="301" subtotal="count" baseField="7" baseItem="0"/>
    <dataField name="Siblings" fld="295" subtotal="count" baseField="7" baseItem="0"/>
    <dataField name="School teachers" fld="297" subtotal="count" baseField="7" baseItem="0"/>
    <dataField name="Relatives" fld="299" subtotal="count" baseField="7" baseItem="0"/>
    <dataField name="Parents" fld="29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E90A939-807E-47A1-9BE2-10F597E34C7D}" name="PivotTable7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02:S1021"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showAll="0">
      <items count="4">
        <item x="1"/>
        <item x="0"/>
        <item h="1"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0">
        <item x="6"/>
        <item x="3"/>
        <item x="4"/>
        <item x="0"/>
        <item x="5"/>
        <item x="8"/>
        <item x="2"/>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4"/>
    <field x="142"/>
  </colFields>
  <colItems count="18">
    <i>
      <x/>
      <x/>
    </i>
    <i r="1">
      <x v="1"/>
    </i>
    <i r="1">
      <x v="2"/>
    </i>
    <i r="1">
      <x v="3"/>
    </i>
    <i r="1">
      <x v="4"/>
    </i>
    <i r="1">
      <x v="7"/>
    </i>
    <i r="1">
      <x v="8"/>
    </i>
    <i t="default">
      <x/>
    </i>
    <i>
      <x v="1"/>
      <x/>
    </i>
    <i r="1">
      <x v="1"/>
    </i>
    <i r="1">
      <x v="2"/>
    </i>
    <i r="1">
      <x v="3"/>
    </i>
    <i r="1">
      <x v="4"/>
    </i>
    <i r="1">
      <x v="5"/>
    </i>
    <i r="1">
      <x v="6"/>
    </i>
    <i r="1">
      <x v="8"/>
    </i>
    <i t="default">
      <x v="1"/>
    </i>
    <i t="grand">
      <x/>
    </i>
  </colItems>
  <dataFields count="1">
    <dataField name="Count of msna/nutrition/nutrition_sub/count_diet" fld="14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98:I61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8"/>
    <field x="-2"/>
  </colFields>
  <colItems count="8">
    <i>
      <x/>
      <x/>
    </i>
    <i r="1" i="1">
      <x v="1"/>
    </i>
    <i>
      <x v="1"/>
      <x/>
    </i>
    <i r="1" i="1">
      <x v="1"/>
    </i>
    <i>
      <x v="2"/>
      <x/>
    </i>
    <i r="1" i="1">
      <x v="1"/>
    </i>
    <i t="grand">
      <x/>
    </i>
    <i t="grand" i="1">
      <x/>
    </i>
  </colItems>
  <dataFields count="2">
    <dataField name="Freq." fld="68" subtotal="count" baseField="7" baseItem="0"/>
    <dataField name="%" fld="6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0000000-0007-0000-0100-000020000000}" name="PivotTable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5:O12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axis="axisCol" dataField="1" showAll="0">
      <items count="7">
        <item x="3"/>
        <item x="5"/>
        <item x="4"/>
        <item x="2"/>
        <item x="0"/>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3"/>
    <field x="-2"/>
  </colFields>
  <colItems count="14">
    <i>
      <x/>
      <x/>
    </i>
    <i r="1" i="1">
      <x v="1"/>
    </i>
    <i>
      <x v="1"/>
      <x/>
    </i>
    <i r="1" i="1">
      <x v="1"/>
    </i>
    <i>
      <x v="2"/>
      <x/>
    </i>
    <i r="1" i="1">
      <x v="1"/>
    </i>
    <i>
      <x v="3"/>
      <x/>
    </i>
    <i r="1" i="1">
      <x v="1"/>
    </i>
    <i>
      <x v="4"/>
      <x/>
    </i>
    <i r="1" i="1">
      <x v="1"/>
    </i>
    <i>
      <x v="5"/>
      <x/>
    </i>
    <i r="1" i="1">
      <x v="1"/>
    </i>
    <i t="grand">
      <x/>
    </i>
    <i t="grand" i="1">
      <x/>
    </i>
  </colItems>
  <dataFields count="2">
    <dataField name="Freq." fld="13" subtotal="count" baseField="7" baseItem="0"/>
    <dataField name="%" fld="1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2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47:L961"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11">
    <i>
      <x/>
    </i>
    <i i="1">
      <x v="1"/>
    </i>
    <i i="2">
      <x v="2"/>
    </i>
    <i i="3">
      <x v="3"/>
    </i>
    <i i="4">
      <x v="4"/>
    </i>
    <i i="5">
      <x v="5"/>
    </i>
    <i i="6">
      <x v="6"/>
    </i>
    <i i="7">
      <x v="7"/>
    </i>
    <i i="8">
      <x v="8"/>
    </i>
    <i i="9">
      <x v="9"/>
    </i>
    <i i="10">
      <x v="10"/>
    </i>
  </colItems>
  <dataFields count="11">
    <dataField name="Fish" fld="136" subtotal="count" baseField="7" baseItem="14"/>
    <dataField name="Eggs" fld="138" subtotal="count" baseField="7" baseItem="0"/>
    <dataField name="Sugar, Honey, sugar products" fld="139" subtotal="count" baseField="7" baseItem="0"/>
    <dataField name="Meat, Poultry, Offal (beef, goat, lamb, poultry), etc)" fld="135" subtotal="count" baseField="7" baseItem="0"/>
    <dataField name="Fruit (all types)" fld="134" subtotal="count" baseField="7" baseItem="0"/>
    <dataField name="Milk and Milk Products (milk, yoghurt, cheese, etc)" fld="137" subtotal="count" baseField="7" baseItem="0"/>
    <dataField name="Fat (oils, fats, butter, ghee etc)" fld="140" subtotal="count" baseField="7" baseItem="0"/>
    <dataField name="Legumes and nuts e.g. hommos, fouls, beans, chick peas, lentils" fld="132" subtotal="count" baseField="7" baseItem="0"/>
    <dataField name="Vegetables (including leafy vegetables)" fld="133" subtotal="count" baseField="7" baseItem="0"/>
    <dataField name="Cereals or tubers (maize, porridge, rice, pasta, bread, rice, bulger, frikeh, kaak, pasta, indomy (noodles), manakish, thick grain-based porridge, potatoes, etc)" fld="131" subtotal="count" baseField="7" baseItem="0"/>
    <dataField name="Condiments (spices, tea, coffee, sauces etc) or other miscellaneous food" fld="14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0000000-0007-0000-0100-000034000000}" name="PivotTable5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49:I1865"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26"/>
    <field x="-2"/>
  </colFields>
  <colItems count="8">
    <i>
      <x/>
      <x/>
    </i>
    <i r="1" i="1">
      <x v="1"/>
    </i>
    <i>
      <x v="1"/>
      <x/>
    </i>
    <i r="1" i="1">
      <x v="1"/>
    </i>
    <i>
      <x v="2"/>
      <x/>
    </i>
    <i r="1" i="1">
      <x v="1"/>
    </i>
    <i t="grand">
      <x/>
    </i>
    <i t="grand" i="1">
      <x/>
    </i>
  </colItems>
  <dataFields count="2">
    <dataField name="Freq." fld="326" subtotal="count" baseField="7" baseItem="0"/>
    <dataField name="%" fld="32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0:I7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axis="axisCol" dataField="1" showAll="0">
      <items count="4">
        <item x="1"/>
        <item x="0"/>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2"/>
    <field x="-2"/>
  </colFields>
  <colItems count="8">
    <i>
      <x/>
      <x/>
    </i>
    <i r="1" i="1">
      <x v="1"/>
    </i>
    <i>
      <x v="1"/>
      <x/>
    </i>
    <i r="1" i="1">
      <x v="1"/>
    </i>
    <i>
      <x v="2"/>
      <x/>
    </i>
    <i r="1" i="1">
      <x v="1"/>
    </i>
    <i t="grand">
      <x/>
    </i>
    <i t="grand" i="1">
      <x/>
    </i>
  </colItems>
  <dataFields count="2">
    <dataField name="Freq." fld="12" subtotal="count" baseField="7" baseItem="0"/>
    <dataField name="%" fld="1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0000000-0007-0000-0100-000017000000}" name="PivotTable3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26:H1140"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167" subtotal="count" baseField="7" baseItem="0"/>
    <dataField name="Food is not available" fld="165" subtotal="count" baseField="7" baseItem="0"/>
    <dataField name="No barriers, satisfied with food available" fld="161" subtotal="count" baseField="7" baseItem="0"/>
    <dataField name="Child will not eat certain foods" fld="166" subtotal="count" baseField="7" baseItem="0"/>
    <dataField name="Market is not safe" fld="164" subtotal="count" baseField="7" baseItem="0"/>
    <dataField name="Market is too far" fld="163" subtotal="count" baseField="7" baseItem="0"/>
    <dataField name="High food prices/no money to buy" fld="16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FE3628F-3DE4-423A-8DA2-E7202CC8D652}" name="PivotTable7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81:H997"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showAll="0">
      <items count="4">
        <item x="1"/>
        <item x="0"/>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n="not diverse"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43"/>
    <field x="14"/>
  </colFields>
  <colItems count="7">
    <i>
      <x/>
      <x/>
    </i>
    <i r="1">
      <x v="1"/>
    </i>
    <i t="default">
      <x/>
    </i>
    <i>
      <x v="1"/>
      <x/>
    </i>
    <i r="1">
      <x v="1"/>
    </i>
    <i t="default">
      <x v="1"/>
    </i>
    <i t="grand">
      <x/>
    </i>
  </colItems>
  <dataFields count="1">
    <dataField name="%" fld="143" subtotal="count" showDataAs="percentOfRow" baseField="7" baseItem="1"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00000000-0007-0000-0100-00002B000000}" name="PivotTable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7:I146"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dataField="1" showAll="0">
      <items count="4">
        <item x="1"/>
        <item x="0"/>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4"/>
    <field x="-2"/>
  </colFields>
  <colItems count="8">
    <i>
      <x/>
      <x/>
    </i>
    <i r="1" i="1">
      <x v="1"/>
    </i>
    <i>
      <x v="1"/>
      <x/>
    </i>
    <i r="1" i="1">
      <x v="1"/>
    </i>
    <i>
      <x v="2"/>
      <x/>
    </i>
    <i r="1" i="1">
      <x v="1"/>
    </i>
    <i t="grand">
      <x/>
    </i>
    <i t="grand" i="1">
      <x/>
    </i>
  </colItems>
  <dataFields count="2">
    <dataField name="Freq." fld="14" subtotal="count" baseField="7" baseItem="0"/>
    <dataField name="%" fld="14"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0000000-0007-0000-0100-000021000000}" name="PivotTable4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15:K133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88"/>
    <field x="-2"/>
  </colFields>
  <colItems count="10">
    <i>
      <x/>
      <x/>
    </i>
    <i r="1" i="1">
      <x v="1"/>
    </i>
    <i>
      <x v="1"/>
      <x/>
    </i>
    <i r="1" i="1">
      <x v="1"/>
    </i>
    <i>
      <x v="2"/>
      <x/>
    </i>
    <i r="1" i="1">
      <x v="1"/>
    </i>
    <i>
      <x v="3"/>
      <x/>
    </i>
    <i r="1" i="1">
      <x v="1"/>
    </i>
    <i t="grand">
      <x/>
    </i>
    <i t="grand" i="1">
      <x/>
    </i>
  </colItems>
  <dataFields count="2">
    <dataField name="Freq." fld="188" subtotal="count" baseField="7" baseItem="0"/>
    <dataField name="%" fld="18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00000000-0007-0000-0100-000038000000}" name="PivotTable6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93:I190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2"/>
        <item x="0"/>
        <item t="default"/>
      </items>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45"/>
    <field x="-2"/>
  </colFields>
  <colItems count="8">
    <i>
      <x/>
      <x/>
    </i>
    <i r="1" i="1">
      <x v="1"/>
    </i>
    <i>
      <x v="1"/>
      <x/>
    </i>
    <i r="1" i="1">
      <x v="1"/>
    </i>
    <i>
      <x v="2"/>
      <x/>
    </i>
    <i r="1" i="1">
      <x v="1"/>
    </i>
    <i t="grand">
      <x/>
    </i>
    <i t="grand" i="1">
      <x/>
    </i>
  </colItems>
  <dataFields count="2">
    <dataField name="Freq." fld="345" subtotal="count" baseField="7" baseItem="0"/>
    <dataField name="%" fld="345"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0000000-0007-0000-0100-000037000000}" name="PivotTable6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2005:I2021"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2"/>
        <item x="0"/>
        <item t="default"/>
      </items>
    </pivotField>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42"/>
    <field x="-2"/>
  </colFields>
  <colItems count="8">
    <i>
      <x/>
      <x/>
    </i>
    <i r="1" i="1">
      <x v="1"/>
    </i>
    <i>
      <x v="1"/>
      <x/>
    </i>
    <i r="1" i="1">
      <x v="1"/>
    </i>
    <i>
      <x v="2"/>
      <x/>
    </i>
    <i r="1" i="1">
      <x v="1"/>
    </i>
    <i t="grand">
      <x/>
    </i>
    <i t="grand" i="1">
      <x/>
    </i>
  </colItems>
  <dataFields count="2">
    <dataField name="Freq." fld="342" subtotal="count" baseField="7" baseItem="0"/>
    <dataField name="%" fld="34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FB0F07BB-A088-45B9-89F2-B497E5D153BA}" name="PivotTable7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59:K1075"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axis="axisCol" showAll="0">
      <items count="4">
        <item x="1"/>
        <item x="0"/>
        <item h="1"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57"/>
    <field x="14"/>
  </colFields>
  <colItems count="10">
    <i>
      <x/>
      <x/>
    </i>
    <i r="1">
      <x v="1"/>
    </i>
    <i t="default">
      <x/>
    </i>
    <i>
      <x v="1"/>
      <x/>
    </i>
    <i r="1">
      <x v="1"/>
    </i>
    <i t="default">
      <x v="1"/>
    </i>
    <i>
      <x v="2"/>
      <x/>
    </i>
    <i r="1">
      <x v="1"/>
    </i>
    <i t="default">
      <x v="2"/>
    </i>
    <i t="grand">
      <x/>
    </i>
  </colItems>
  <dataFields count="1">
    <dataField name="%" fld="157" subtotal="count" showDataAs="percentOfRow" baseField="7" baseItem="1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0000000-0007-0000-0100-00001A000000}" name="PivotTable3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80:F1194"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5">
    <i>
      <x/>
    </i>
    <i i="1">
      <x v="1"/>
    </i>
    <i i="2">
      <x v="2"/>
    </i>
    <i i="3">
      <x v="3"/>
    </i>
    <i i="4">
      <x v="4"/>
    </i>
  </colItems>
  <dataFields count="5">
    <dataField name="Other" fld="177" subtotal="count" baseField="7" baseItem="0"/>
    <dataField name="Market is not safe" fld="175" subtotal="count" baseField="7" baseItem="0"/>
    <dataField name="Food is not available" fld="176" subtotal="count" baseField="7" baseItem="0"/>
    <dataField name="Market is too far" fld="174" subtotal="count" baseField="7" baseItem="0"/>
    <dataField name="High food prices/no money to buy" fld="17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2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53:J867"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9">
    <i>
      <x/>
    </i>
    <i i="1">
      <x v="1"/>
    </i>
    <i i="2">
      <x v="2"/>
    </i>
    <i i="3">
      <x v="3"/>
    </i>
    <i i="4">
      <x v="4"/>
    </i>
    <i i="5">
      <x v="5"/>
    </i>
    <i i="6">
      <x v="6"/>
    </i>
    <i i="7">
      <x v="7"/>
    </i>
    <i i="8">
      <x v="8"/>
    </i>
  </colItems>
  <dataFields count="9">
    <dataField name="Not enough milk" fld="119" subtotal="count" baseField="7" baseItem="0"/>
    <dataField name="Other" fld="124" subtotal="count" baseField="7" baseItem="0"/>
    <dataField name="Mother sick/weak" fld="116" subtotal="count" baseField="7" baseItem="0"/>
    <dataField name="Weaning age" fld="121" subtotal="count" baseField="7" baseItem="0"/>
    <dataField name="Child sick/weak" fld="117" subtotal="count" baseField="7" baseItem="0"/>
    <dataField name="Breast problems" fld="118" subtotal="count" baseField="7" baseItem="0"/>
    <dataField name="Child refused breast" fld="120" subtotal="count" baseField="7" baseItem="0"/>
    <dataField name="New pregnancy" fld="122" subtotal="count" baseField="7" baseItem="0"/>
    <dataField name="Started using contraception" fld="12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28462533-E294-41B5-8E9B-49382F7C50A6}" name="PivotTable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76:O169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86">
        <item m="1" x="80"/>
        <item m="1" x="146"/>
        <item m="1" x="108"/>
        <item m="1" x="160"/>
        <item m="1" x="180"/>
        <item m="1" x="133"/>
        <item m="1" x="121"/>
        <item m="1" x="137"/>
        <item m="1" x="83"/>
        <item m="1" x="48"/>
        <item x="7"/>
        <item x="5"/>
        <item x="6"/>
        <item x="8"/>
        <item m="1" x="39"/>
        <item m="1" x="68"/>
        <item x="2"/>
        <item x="9"/>
        <item m="1" x="178"/>
        <item m="1" x="132"/>
        <item m="1" x="63"/>
        <item m="1" x="169"/>
        <item m="1" x="26"/>
        <item x="10"/>
        <item m="1" x="136"/>
        <item m="1" x="164"/>
        <item m="1" x="100"/>
        <item m="1" x="151"/>
        <item m="1" x="82"/>
        <item m="1" x="157"/>
        <item m="1" x="171"/>
        <item m="1" x="172"/>
        <item m="1" x="162"/>
        <item m="1" x="149"/>
        <item m="1" x="127"/>
        <item m="1" x="43"/>
        <item m="1" x="66"/>
        <item m="1" x="79"/>
        <item m="1" x="102"/>
        <item m="1" x="118"/>
        <item x="3"/>
        <item m="1" x="61"/>
        <item x="12"/>
        <item m="1" x="70"/>
        <item m="1" x="183"/>
        <item m="1" x="173"/>
        <item m="1" x="106"/>
        <item m="1" x="179"/>
        <item m="1" x="38"/>
        <item m="1" x="123"/>
        <item m="1" x="41"/>
        <item m="1" x="17"/>
        <item m="1" x="52"/>
        <item m="1" x="155"/>
        <item m="1" x="109"/>
        <item m="1" x="101"/>
        <item m="1" x="90"/>
        <item m="1" x="156"/>
        <item m="1" x="37"/>
        <item m="1" x="49"/>
        <item m="1" x="53"/>
        <item m="1" x="181"/>
        <item m="1" x="144"/>
        <item m="1" x="20"/>
        <item m="1" x="33"/>
        <item m="1" x="94"/>
        <item m="1" x="60"/>
        <item m="1" x="140"/>
        <item m="1" x="134"/>
        <item m="1" x="73"/>
        <item m="1" x="175"/>
        <item m="1" x="57"/>
        <item m="1" x="124"/>
        <item m="1" x="103"/>
        <item m="1" x="112"/>
        <item m="1" x="88"/>
        <item m="1" x="99"/>
        <item m="1" x="67"/>
        <item m="1" x="182"/>
        <item m="1" x="145"/>
        <item m="1" x="135"/>
        <item m="1" x="141"/>
        <item m="1" x="159"/>
        <item m="1" x="115"/>
        <item m="1" x="69"/>
        <item m="1" x="161"/>
        <item m="1" x="59"/>
        <item m="1" x="126"/>
        <item m="1" x="22"/>
        <item m="1" x="150"/>
        <item m="1" x="54"/>
        <item m="1" x="78"/>
        <item m="1" x="166"/>
        <item m="1" x="46"/>
        <item m="1" x="85"/>
        <item m="1" x="107"/>
        <item m="1" x="87"/>
        <item m="1" x="77"/>
        <item m="1" x="120"/>
        <item m="1" x="44"/>
        <item m="1" x="177"/>
        <item m="1" x="147"/>
        <item m="1" x="111"/>
        <item m="1" x="76"/>
        <item m="1" x="27"/>
        <item m="1" x="168"/>
        <item m="1" x="104"/>
        <item m="1" x="25"/>
        <item m="1" x="34"/>
        <item m="1" x="113"/>
        <item m="1" x="16"/>
        <item m="1" x="71"/>
        <item m="1" x="32"/>
        <item m="1" x="165"/>
        <item m="1" x="110"/>
        <item m="1" x="24"/>
        <item m="1" x="29"/>
        <item m="1" x="96"/>
        <item m="1" x="86"/>
        <item m="1" x="42"/>
        <item m="1" x="184"/>
        <item m="1" x="117"/>
        <item m="1" x="30"/>
        <item m="1" x="138"/>
        <item m="1" x="84"/>
        <item m="1" x="122"/>
        <item m="1" x="92"/>
        <item m="1" x="64"/>
        <item m="1" x="74"/>
        <item m="1" x="91"/>
        <item m="1" x="56"/>
        <item m="1" x="35"/>
        <item m="1" x="176"/>
        <item m="1" x="51"/>
        <item m="1" x="148"/>
        <item m="1" x="163"/>
        <item m="1" x="40"/>
        <item m="1" x="55"/>
        <item m="1" x="167"/>
        <item m="1" x="125"/>
        <item m="1" x="97"/>
        <item m="1" x="21"/>
        <item m="1" x="93"/>
        <item m="1" x="130"/>
        <item m="1" x="81"/>
        <item m="1" x="154"/>
        <item m="1" x="62"/>
        <item m="1" x="19"/>
        <item m="1" x="116"/>
        <item m="1" x="170"/>
        <item m="1" x="36"/>
        <item m="1" x="158"/>
        <item m="1" x="18"/>
        <item m="1" x="143"/>
        <item m="1" x="50"/>
        <item m="1" x="45"/>
        <item m="1" x="75"/>
        <item m="1" x="15"/>
        <item m="1" x="142"/>
        <item m="1" x="153"/>
        <item m="1" x="114"/>
        <item m="1" x="128"/>
        <item m="1" x="65"/>
        <item m="1" x="129"/>
        <item m="1" x="13"/>
        <item m="1" x="28"/>
        <item m="1" x="14"/>
        <item m="1" x="47"/>
        <item m="1" x="95"/>
        <item m="1" x="139"/>
        <item m="1" x="174"/>
        <item m="1" x="31"/>
        <item m="1" x="89"/>
        <item m="1" x="23"/>
        <item m="1" x="105"/>
        <item m="1" x="119"/>
        <item m="1" x="58"/>
        <item m="1" x="72"/>
        <item m="1" x="98"/>
        <item m="1" x="131"/>
        <item m="1" x="152"/>
        <item x="0"/>
        <item x="1"/>
        <item x="4"/>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60"/>
  </colFields>
  <colItems count="14">
    <i>
      <x v="10"/>
    </i>
    <i>
      <x v="11"/>
    </i>
    <i>
      <x v="12"/>
    </i>
    <i>
      <x v="13"/>
    </i>
    <i>
      <x v="16"/>
    </i>
    <i>
      <x v="17"/>
    </i>
    <i>
      <x v="23"/>
    </i>
    <i>
      <x v="40"/>
    </i>
    <i>
      <x v="42"/>
    </i>
    <i>
      <x v="181"/>
    </i>
    <i>
      <x v="182"/>
    </i>
    <i>
      <x v="183"/>
    </i>
    <i>
      <x v="184"/>
    </i>
    <i t="grand">
      <x/>
    </i>
  </colItems>
  <dataFields count="1">
    <dataField name="Count of Please mention the reason why the services are not accessible to women:" fld="26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00000000-0007-0000-0100-00001F000000}" name="PivotTable3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95:K131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2"/>
        <item x="4"/>
        <item x="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87"/>
    <field x="-2"/>
  </colFields>
  <colItems count="10">
    <i>
      <x/>
      <x/>
    </i>
    <i r="1" i="1">
      <x v="1"/>
    </i>
    <i>
      <x v="1"/>
      <x/>
    </i>
    <i r="1" i="1">
      <x v="1"/>
    </i>
    <i>
      <x v="2"/>
      <x/>
    </i>
    <i r="1" i="1">
      <x v="1"/>
    </i>
    <i>
      <x v="3"/>
      <x/>
    </i>
    <i r="1" i="1">
      <x v="1"/>
    </i>
    <i t="grand">
      <x/>
    </i>
    <i t="grand" i="1">
      <x/>
    </i>
  </colItems>
  <dataFields count="2">
    <dataField name="Freq." fld="187" subtotal="count" baseField="7" baseItem="0"/>
    <dataField name="%" fld="18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10F6752-0304-4AF5-8BF5-1BF76B63F99C}" name="PivotTable6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84:F202"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Col" dataField="1" showAll="0">
      <items count="6">
        <item x="0"/>
        <item x="2"/>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17"/>
  </colFields>
  <colItems count="5">
    <i>
      <x/>
    </i>
    <i>
      <x v="1"/>
    </i>
    <i>
      <x v="2"/>
    </i>
    <i>
      <x v="3"/>
    </i>
    <i t="grand">
      <x/>
    </i>
  </colItems>
  <dataFields count="1">
    <dataField name="Count of How many adults over 60 age?" fld="1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00000000-0007-0000-0100-000027000000}" name="PivotTable4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95:R150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Fear" fld="203" subtotal="count" baseField="7" baseItem="0"/>
    <dataField name="Econimic" fld="207" subtotal="count" baseField="7" baseItem="0"/>
    <dataField name="Sadness" fld="205" subtotal="count" baseField="7" baseItem="0"/>
    <dataField name="Anger" fld="204" subtotal="count" baseField="7" baseItem="0"/>
    <dataField name="moodwings" fld="206" subtotal="count" baseField="7" baseItem="0"/>
    <dataField name="Family conflict" fld="209" subtotal="count" baseField="7" baseItem="0"/>
    <dataField name="Anxiety" fld="208" subtotal="count" baseField="7" baseItem="0"/>
    <dataField name="Problems sleeping" fld="212" subtotal="count" baseField="7" baseItem="0"/>
    <dataField name="Hopelessness" fld="211" subtotal="count" baseField="7" baseItem="0"/>
    <dataField name="Problems Concentrating" fld="215" subtotal="count" baseField="7" baseItem="0"/>
    <dataField name="Changes in Appetite" fld="210" subtotal="count" baseField="7" baseItem="0"/>
    <dataField name="Conflict within community" fld="213" subtotal="count" baseField="7" baseItem="0"/>
    <dataField name="Inability to carry out work or daily tasks" fld="214" subtotal="count" baseField="7" baseItem="0"/>
    <dataField name="Substance/alcohol Abuse" fld="216" subtotal="count" baseField="7" baseItem="0"/>
    <dataField name="Other" fld="217" subtotal="count" baseField="7" baseItem="0"/>
    <dataField name="No problems" fld="218" subtotal="count" baseField="7" baseItem="0"/>
    <dataField name="Do not know" fld="21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439BE4-4FB6-401A-A850-4D387F44214B}" name="Table2" displayName="Table2" ref="A1:MV404" totalsRowShown="0" headerRowDxfId="361" dataDxfId="360">
  <autoFilter ref="A1:MV404" xr:uid="{E7A885CB-D3AD-44D6-B201-EBBAB7DACF79}">
    <filterColumn colId="9">
      <filters>
        <filter val="Yes"/>
      </filters>
    </filterColumn>
    <filterColumn colId="16">
      <filters>
        <filter val="1"/>
        <filter val="2"/>
        <filter val="3"/>
      </filters>
    </filterColumn>
  </autoFilter>
  <tableColumns count="360">
    <tableColumn id="1" xr3:uid="{9E3204D8-6C89-4610-9C79-2BD79800F427}" name="start" dataDxfId="359"/>
    <tableColumn id="2" xr3:uid="{B7CF3779-D01A-4F5A-890F-137A9AFB204D}" name="end" dataDxfId="358"/>
    <tableColumn id="3" xr3:uid="{3D42486E-EF5B-4568-9639-C131713813CD}" name="duration" dataDxfId="357"/>
    <tableColumn id="4" xr3:uid="{5F408390-2BA9-4165-BBFD-4F7B7A176ED6}" name="Name of enumerator" dataDxfId="356"/>
    <tableColumn id="5" xr3:uid="{77D90176-1F7E-4770-BEEA-28ABACF0A6FB}" name="Conducted by:" dataDxfId="355"/>
    <tableColumn id="6" xr3:uid="{96500FA7-6F44-4493-8939-3740244FE02F}" name="Please mention organization name:" dataDxfId="354"/>
    <tableColumn id="7" xr3:uid="{E7239C4D-C1EE-49D9-8919-74A13FF63C27}" name="Date of data collection" dataDxfId="353"/>
    <tableColumn id="8" xr3:uid="{4A7E8DA6-76A3-4F48-9296-6A5D5D68CD85}" name="Community name:" dataDxfId="352"/>
    <tableColumn id="9" xr3:uid="{05BEC934-5B54-4CD4-8BB3-C2C7B61BF13B}" name="Please select assessment type:" dataDxfId="351"/>
    <tableColumn id="10" xr3:uid="{577772A9-7B34-4EAE-904E-C231436AC27D}" name="GOOD MORNING / EVENING, MY NAME is ${enumerator}, I WORK WITH ${org}, ${specify_org}. We want to assess the needs of the people in this community and the information you provide will help us better understand those needs. There is no guarantee of any serv" dataDxfId="350"/>
    <tableColumn id="11" xr3:uid="{97FB4E82-B097-44AD-99E4-69D4DB6F1BF1}" name="Age of respondent in complete years" dataDxfId="349"/>
    <tableColumn id="12" xr3:uid="{46CE0787-704D-468F-8507-9E5D2E4E68DE}" name="Column1" dataDxfId="348">
      <calculatedColumnFormula>IF(data!$K2&lt;31,"18-30 Years",IF(data!$K2&lt;51,"31-50 Years",IF(data!$K2&lt;61,"51-60 Years",IF(data!$K2&gt;60,"Elderly&gt;60"))))</calculatedColumnFormula>
    </tableColumn>
    <tableColumn id="13" xr3:uid="{CEA275D5-4701-44B4-BF8E-9D20E7D44AAF}" name="Sex of the respondent:" dataDxfId="347"/>
    <tableColumn id="14" xr3:uid="{D68CE988-4322-45DB-9B40-468BAA6661E5}" name="Marital status of the respondent:" dataDxfId="346"/>
    <tableColumn id="15" xr3:uid="{6F6E1D54-74AA-4ACA-BAE5-F3B84BFA951A}" name="Type of respondent" dataDxfId="345"/>
    <tableColumn id="16" xr3:uid="{9CF5FEFF-4BBC-41FB-ACEF-8B6E9FCAF918}" name="Date of arrival to this area (estimated)"/>
    <tableColumn id="17" xr3:uid="{2088CBB1-7109-46F0-B1DB-1471A430091B}" name="How many lactating or pregnant women in the Household" dataDxfId="344"/>
    <tableColumn id="18" xr3:uid="{D00F9960-A05C-48B8-AA77-939E78A22CD9}" name="How many adults over 60 age?" dataDxfId="343"/>
    <tableColumn id="19" xr3:uid="{C1A10E71-7ECB-45F5-B649-116A0B22F923}" name="Are there any children in the HH?" dataDxfId="342"/>
    <tableColumn id="20" xr3:uid="{001E1E07-8F76-48EE-B6F0-D1DA97C7E76E}" name="How many of the children are infant &lt;6 months" dataDxfId="341"/>
    <tableColumn id="21" xr3:uid="{51BAA7B9-69ED-4755-9C1C-6F9DE0BDCD1C}" name="How many of the children between 6 months and 2 years" dataDxfId="340"/>
    <tableColumn id="22" xr3:uid="{FB34AEF8-49EC-4BF9-9EF6-D455D656121A}" name="How many of the children between 3 and 5 years" dataDxfId="339"/>
    <tableColumn id="23" xr3:uid="{5AF6660E-E111-44E4-BDA3-F92AEEB69671}" name="msna/Demographic_info/children_group/total_ch_half_5y" dataDxfId="338"/>
    <tableColumn id="24" xr3:uid="{0E25840D-4132-432E-BC84-CC20CE43CA04}" name="How many of the children between 6 and 12 years" dataDxfId="337"/>
    <tableColumn id="25" xr3:uid="{F3E4E9B2-2780-41A6-B7A9-FC63873016DC}" name="msna/Demographic_info/children_group/total_ch_un_12" dataDxfId="336"/>
    <tableColumn id="26" xr3:uid="{F783B255-BBFA-4DB2-95F6-640D1B3456F3}" name="How many of the children between 13 and 18" dataDxfId="335"/>
    <tableColumn id="27" xr3:uid="{A5DB02AB-B43B-4F5F-8DB1-B11C9FB3EDC7}" name="msna/Demographic_info/children_group/total_ch" dataDxfId="334"/>
    <tableColumn id="28" xr3:uid="{DBDB7177-CCCF-4637-8B9E-088B48A09DF9}" name="Household size:" dataDxfId="333"/>
    <tableColumn id="29" xr3:uid="{5A5C6A02-C6C2-4637-AB6D-25EABED29ECF}" name="How many adults have a chronic disease such as hypertension, diabetes, asthma, or other chronic lung disease, etc. that require regular medication?" dataDxfId="332"/>
    <tableColumn id="30" xr3:uid="{3294040C-B4F3-4B6E-8C0E-31CE255180E9}" name="How many children who require regular medication for a chronic disease like asthma?" dataDxfId="331"/>
    <tableColumn id="31" xr3:uid="{1D477F74-D97F-402D-A0A8-6ADB48ACC33A}" name="How many adults are employed?" dataDxfId="330"/>
    <tableColumn id="32" xr3:uid="{8E610F16-C92D-4CA3-B852-77FCA80D1BFF}" name="What is the monthly cost of your living space?" dataDxfId="329"/>
    <tableColumn id="33" xr3:uid="{A4663125-0616-4F45-B89C-76CA479CE94D}" name="What is the monthly average income of your family?" dataDxfId="328"/>
    <tableColumn id="34" xr3:uid="{A57F8C5B-DB4E-404F-954E-6476064EEA3A}" name="Column2" dataDxfId="327">
      <calculatedColumnFormula>AG2-AF2</calculatedColumnFormula>
    </tableColumn>
    <tableColumn id="35" xr3:uid="{E1C54CC6-67B5-4377-AE69-B47DD44F5D1E}" name="What is the source of income?" dataDxfId="326"/>
    <tableColumn id="36" xr3:uid="{CD70952D-908C-4AFC-B1AD-D354F6ADA689}" name="How do you manage the living costs?" dataDxfId="325"/>
    <tableColumn id="37" xr3:uid="{A597202F-F07F-437A-BE3B-AE77945CBFCB}" name="1. What health facilities are available in your area?" dataDxfId="324"/>
    <tableColumn id="38" xr3:uid="{00682ADF-6771-4CBF-B6E0-06B72B2ECDEF}" name="health_fac_type/Hospital" dataDxfId="323"/>
    <tableColumn id="39" xr3:uid="{78812964-1789-4C68-89A7-3EA96F09580E}" name="health_fac_type/Primary health care facility" dataDxfId="322"/>
    <tableColumn id="40" xr3:uid="{855F0863-CA42-4C14-8EEC-1905FE79C960}" name="health_fac_type/Specialist services" dataDxfId="321"/>
    <tableColumn id="41" xr3:uid="{EFD41C7C-D8C0-419F-B079-EA5BFC3DE8DD}" name="health_fac_type/Emergency services-ambulance" dataDxfId="320"/>
    <tableColumn id="42" xr3:uid="{54A92D73-24CE-48E8-AC1E-E5203710CE23}" name="health_fac_type/Other" dataDxfId="319"/>
    <tableColumn id="43" xr3:uid="{F541381A-2F8F-4DA7-8722-7490223D2634}" name="health_fac_type/Do not know" dataDxfId="318"/>
    <tableColumn id="44" xr3:uid="{51E4A703-139F-4044-9EB0-9290694AD1CB}" name="health_fac_type/No services" dataDxfId="317"/>
    <tableColumn id="45" xr3:uid="{90BDFB35-5E61-40FD-8649-2899FFBA4D2D}" name="Other, please specify:" dataDxfId="316"/>
    <tableColumn id="46" xr3:uid="{421AC689-CA08-4A01-8ADE-2C5A7D4CFE50}" name="1a. What is the walking distance to the nearest one in minutes?" dataDxfId="315"/>
    <tableColumn id="47" xr3:uid="{E2D8599B-EAB8-4C9E-BF55-F9FC56577889}" name="1b. How do you usally get there?" dataDxfId="314"/>
    <tableColumn id="48" xr3:uid="{ED6767CA-741B-4926-BB55-0AA5D790E8F7}" name="Other, please specify:2" dataDxfId="313"/>
    <tableColumn id="49" xr3:uid="{E89629A9-3216-4D25-AD43-2F2F1D76AAEB}" name="1c. Are there enough female service providers for your family?" dataDxfId="312"/>
    <tableColumn id="50" xr3:uid="{E053FAAA-9330-4497-ACFE-94B22042912C}" name="2. Are there any medical services that you require but are not available in your area?"/>
    <tableColumn id="51" xr3:uid="{995FB2F3-123A-4A6B-B1E8-2867F4017754}" name="3.What are the main difficulties faced by you or a member of your household to get medicine?" dataDxfId="311"/>
    <tableColumn id="52" xr3:uid="{40C269FE-064D-4B9E-8209-C8D0AE4C4C8F}" name="diff_med/Some types of medicines are not available in the market" dataDxfId="310"/>
    <tableColumn id="53" xr3:uid="{1345B72C-F107-4A57-9DCB-237208F0A62E}" name="diff_med/Most types of medicines are not available in the market" dataDxfId="309"/>
    <tableColumn id="54" xr3:uid="{5C5896B5-135F-40E4-A042-D411095CD38C}" name="diff_med/Not available in the market at all" dataDxfId="308"/>
    <tableColumn id="55" xr3:uid="{ED9EEEFB-D9CF-4D3D-88A9-E1F1F1C8E5A0}" name="diff_med/Inaccessible due to cost" dataDxfId="307"/>
    <tableColumn id="56" xr3:uid="{3CABF080-18C7-41DF-88C9-5B77F9FE9DAA}" name="diff_med/Inaccessible due to security risks" dataDxfId="306"/>
    <tableColumn id="57" xr3:uid="{4D27EED1-BA43-4600-9C7B-B434C08165F3}" name="diff_med/Inaccessible due to transport or other logistical reason" dataDxfId="305"/>
    <tableColumn id="58" xr3:uid="{55FBCB3E-3DBB-409D-B95D-62D2C06E5469}" name="diff_med/Expired medicine" dataDxfId="304"/>
    <tableColumn id="59" xr3:uid="{66AB4FCD-EDCF-4122-AAC2-A6EC5AB3C00B}" name="diff_med/Other, specify" dataDxfId="303"/>
    <tableColumn id="60" xr3:uid="{B436FBCA-846D-4FF9-9544-B57F86644993}" name="diff_med/Do not know" dataDxfId="302"/>
    <tableColumn id="61" xr3:uid="{90C57027-F352-4DEC-AC72-70DC908804A5}" name="diff_med/There are no significant difficulties" dataDxfId="301"/>
    <tableColumn id="62" xr3:uid="{EFFE3474-0BA5-48EA-BA6F-6BF6099AC190}" name="Other please specify:" dataDxfId="300"/>
    <tableColumn id="63" xr3:uid="{BE3ABE79-F442-4E95-930B-D6B1D67CB99B}" name="4. During this year Have you or your household been approached by community health worker team regarding any health topics?" dataDxfId="299"/>
    <tableColumn id="64" xr3:uid="{B56C48F0-95C7-4767-AA66-83FDFB7DF040}" name="4a. If yes, do you think this information was helpful to you and your household?" dataDxfId="298"/>
    <tableColumn id="65" xr3:uid="{0ADADA39-F73A-469F-B72C-8B2B4DA4E47D}" name="Please provide more details" dataDxfId="297"/>
    <tableColumn id="66" xr3:uid="{039A92E1-5E70-4563-86AD-FE750C0D960D}" name="4b. If yes, do you think there is a better way for this type of information to be provided to the community like using whatsapp and social media?" dataDxfId="296"/>
    <tableColumn id="67" xr3:uid="{F78DD05B-1B20-467B-9D0E-FBEC86AAA8A0}" name="Please provide more details3" dataDxfId="295"/>
    <tableColumn id="68" xr3:uid="{968EB85E-DC5D-4E97-9581-68D59A6E0683}" name="5. Did you identify any of these disease (COVID 19, Measles, Leishmania, Jaundice, Chicken pox, Polio, Lice, Scabies, Diarrhea) in any of the HH members?" dataDxfId="294"/>
    <tableColumn id="69" xr3:uid="{A21E3D3E-7FE4-4B32-9927-8893B26A0695}" name="5a. If yes, did you/they go to the clinic/hospital for treatment of the mentioned diseases?" dataDxfId="293"/>
    <tableColumn id="70" xr3:uid="{BA31A039-7764-4B69-A5D7-E2F045790772}" name="If not, why?" dataDxfId="292"/>
    <tableColumn id="71" xr3:uid="{63A287E0-5291-4DDA-9A71-E70CB4F6A1BA}" name="5b. If yes, were you treated for the disease and did you see improvement after treatment?" dataDxfId="291"/>
    <tableColumn id="72" xr3:uid="{C6EE7BF1-0A51-4F75-938D-FB625C097990}" name="5c. If yes, were you able to get the medicines needed for treatment (in general) easily?" dataDxfId="290"/>
    <tableColumn id="73" xr3:uid="{9D8E867A-7A49-453F-99B1-4240516AF521}" name="If not, why?4" dataDxfId="289"/>
    <tableColumn id="74" xr3:uid="{FE9B8A56-0A0D-46C7-A142-A90FA39636A6}" name="get_med_reason/Some types of medicines are not available in the market" dataDxfId="288"/>
    <tableColumn id="75" xr3:uid="{69623F1B-6845-4BF3-B6B1-0B79CBAEAD9E}" name="get_med_reason/Most types of medicines are not available in the market" dataDxfId="287"/>
    <tableColumn id="76" xr3:uid="{B56226C6-D52E-4D4D-AEE6-3A5FD72C8926}" name="get_med_reason/Not available in the market at all" dataDxfId="286"/>
    <tableColumn id="77" xr3:uid="{01875ABE-73FD-48CF-BB17-7C8CF72F849E}" name="get_med_reason/Inaccessible due to cost" dataDxfId="285"/>
    <tableColumn id="78" xr3:uid="{BCB60C80-85DE-42CD-BD3B-A75E761C78F7}" name="get_med_reason/Inaccessible due to security risks" dataDxfId="284"/>
    <tableColumn id="79" xr3:uid="{AA4747D5-A283-4EBF-A143-42D8F2084FB3}" name="get_med_reason/Inaccessible due to transport or other logistical reason" dataDxfId="283"/>
    <tableColumn id="80" xr3:uid="{A6628D74-91DD-4BDA-933C-C489C28E0529}" name="get_med_reason/Expired medicine" dataDxfId="282"/>
    <tableColumn id="81" xr3:uid="{260267F3-B032-40DB-8266-7AE7700A4601}" name="get_med_reason/Other, specify" dataDxfId="281"/>
    <tableColumn id="82" xr3:uid="{F6438914-49AE-4AC0-AB39-93F784190CDD}" name="get_med_reason/Do not know" dataDxfId="280"/>
    <tableColumn id="83" xr3:uid="{08B406EF-A04A-4E9F-85BE-42E4754E322B}" name="get_med_reason/There are no significant difficulties" dataDxfId="279"/>
    <tableColumn id="84" xr3:uid="{D220B1E3-7077-42DF-9D4F-E18184A335D3}" name="6. What are the most needed drugs that are not currently provided freely in your area?" dataDxfId="278"/>
    <tableColumn id="85" xr3:uid="{E55C1E43-3665-4A09-8992-8E66F0C48BB1}" name="drug_category/Non communicable diseases (NCD) drugs (chronic, cardiac, diabetes, hyper-tension, asthma)" dataDxfId="277"/>
    <tableColumn id="86" xr3:uid="{C1B7BF65-D319-4B42-818D-5EB99A814406}" name="drug_category/Pediatric medicine" dataDxfId="276"/>
    <tableColumn id="87" xr3:uid="{13C08B92-4D7B-4C21-B71B-C2F3743A7F44}" name="drug_category/Reproductive health medicines" dataDxfId="275"/>
    <tableColumn id="88" xr3:uid="{E5A2DDA9-2821-418E-A506-0ACB8C312EAA}" name="drug_category/Antibiotic" dataDxfId="274"/>
    <tableColumn id="89" xr3:uid="{7581C705-60AF-4E97-9723-B38DA69D6FD7}" name="drug_category/Other" dataDxfId="273"/>
    <tableColumn id="90" xr3:uid="{C74D1E0B-0765-4125-B443-E1C87319FFD7}" name="drug_category/I don't know" dataDxfId="272"/>
    <tableColumn id="91" xr3:uid="{941DE878-477B-4359-BE84-49DD467081E0}" name="drug_category/Drugs are mostly available" dataDxfId="271"/>
    <tableColumn id="92" xr3:uid="{B8B6168A-7E03-4E03-A989-DE80E3397085}" name="Other please specify:5" dataDxfId="270"/>
    <tableColumn id="93" xr3:uid="{58CAB62D-6504-4C47-94BF-EEA320D9BA51}" name="7. Do women in your household have access to maternal health services?" dataDxfId="269"/>
    <tableColumn id="94" xr3:uid="{ACFB1AC2-2528-4678-AA0E-C723682B0214}" name="7a. If no, what is the reason of not having access:" dataDxfId="268"/>
    <tableColumn id="95" xr3:uid="{DEA7A421-5BED-4830-9253-271370730AE3}" name="maternity_services_barriers/Security issues" dataDxfId="267"/>
    <tableColumn id="96" xr3:uid="{6AC0C943-4EB0-4CCC-ACF1-0F41C8421763}" name="maternity_services_barriers/Financial issues" dataDxfId="266"/>
    <tableColumn id="97" xr3:uid="{A074621E-E4C7-4B8D-9F72-3D4BFBCF81F2}" name="maternity_services_barriers/Cultural factors" dataDxfId="265"/>
    <tableColumn id="98" xr3:uid="{86286934-10E0-4867-BE4C-E47EE213F61A}" name="maternity_services_barriers/Transportation issues" dataDxfId="264"/>
    <tableColumn id="99" xr3:uid="{16F360CE-1059-4981-A771-224D1798348A}" name="maternity_services_barriers/No services available" dataDxfId="263"/>
    <tableColumn id="100" xr3:uid="{AB63AA75-E3A2-4401-87DA-CE8F2E969EFE}" name="maternity_services_barriers/Other" dataDxfId="262"/>
    <tableColumn id="101" xr3:uid="{321143DF-277C-45E2-8BBB-CF81BCC1CD03}" name="maternity_services_barriers/Do not know" dataDxfId="261"/>
    <tableColumn id="102" xr3:uid="{D1D75915-EEEA-41FE-9B07-0E384A3BA430}" name="Other, please specify:6" dataDxfId="260"/>
    <tableColumn id="103" xr3:uid="{30F018B5-BF93-4E75-98C8-ED049A5A2C52}" name="8. Where do the majority of women deliver their babies?" dataDxfId="259"/>
    <tableColumn id="104" xr3:uid="{E37BFB61-36ED-422F-8DAB-34051BFA5F94}" name="where_delivery/At home alone" dataDxfId="258"/>
    <tableColumn id="105" xr3:uid="{AF6C5B92-9152-4BCD-BC8C-D39305B50817}" name="where_delivery/At home with skilled birth attendant" dataDxfId="257"/>
    <tableColumn id="106" xr3:uid="{161F6B85-1163-42A1-BCA1-4B80F7A61667}" name="where_delivery/At home with traditional midwife or non-professional" dataDxfId="256"/>
    <tableColumn id="107" xr3:uid="{DAFFEBEB-A1C3-4D34-8C83-4A80B62AA86C}" name="where_delivery/Public primary health care facility" dataDxfId="255"/>
    <tableColumn id="108" xr3:uid="{BDF78771-30E5-4AF9-8318-7E8811839B8C}" name="where_delivery/At private primary health care centre/hospital" dataDxfId="254"/>
    <tableColumn id="109" xr3:uid="{6FBF90C6-8537-4D99-ACF8-2F6B73A34342}" name="where_delivery/Hospital for normal delivery" dataDxfId="253"/>
    <tableColumn id="110" xr3:uid="{7FE59A5B-2261-4DC2-AEE4-86D4B4E13540}" name="where_delivery/Hospital for surgery/ C-section" dataDxfId="252"/>
    <tableColumn id="111" xr3:uid="{CC6305A6-DD93-4CDC-B280-D20EEDF9C0FF}" name="where_delivery/Other" dataDxfId="251"/>
    <tableColumn id="112" xr3:uid="{73FD4DFA-156F-4239-9941-16B4F5F9D2B1}" name="where_delivery/Do not know" dataDxfId="250"/>
    <tableColumn id="113" xr3:uid="{61A91E05-7287-4F44-85FF-6FA67709DAE3}" name="Other, please specify:7" dataDxfId="249"/>
    <tableColumn id="114" xr3:uid="{96F113F2-C707-4335-8C24-7B6C869F23CD}" name="8a. In case of delivery occurred at home, what is the reason for it?" dataDxfId="248"/>
    <tableColumn id="115" xr3:uid="{7202F9E3-9BEB-4768-BAE1-44E88DBAB43A}" name="1. Is there any child under 6 months in your household is not exclusively breastfed?" dataDxfId="247"/>
    <tableColumn id="116" xr3:uid="{D67432E6-91F6-4D49-A215-7B5AD6DDFC64}" name="1a. If not, what is the reason?" dataDxfId="246"/>
    <tableColumn id="117" xr3:uid="{3AF3DA58-D729-4745-92F3-739C7B20AEE0}" name="no_exclusive_breastfeeding_reason/Mother sick/weak" dataDxfId="245"/>
    <tableColumn id="118" xr3:uid="{E54347D5-84E1-4DE7-B620-0443CCC96295}" name="no_exclusive_breastfeeding_reason/Child sick/weak" dataDxfId="244"/>
    <tableColumn id="119" xr3:uid="{67342D92-102F-497C-85F9-441BE481C76B}" name="no_exclusive_breastfeeding_reason/Breast problems" dataDxfId="243"/>
    <tableColumn id="120" xr3:uid="{5F61DD0F-B195-42DF-9472-20BF02F37907}" name="no_exclusive_breastfeeding_reason/Not enough milk" dataDxfId="242"/>
    <tableColumn id="121" xr3:uid="{269AA563-546C-41F3-85F1-774D7D857634}" name="no_exclusive_breastfeeding_reason/Child refused breast" dataDxfId="241"/>
    <tableColumn id="122" xr3:uid="{3111FC82-9172-4758-89B6-F180B6B487F6}" name="no_exclusive_breastfeeding_reason/Weaning age" dataDxfId="240"/>
    <tableColumn id="123" xr3:uid="{BA8CE141-D0EC-426E-AEC8-51AAC4AA7A9F}" name="no_exclusive_breastfeeding_reason/New pregnancy" dataDxfId="239"/>
    <tableColumn id="124" xr3:uid="{C8E7FA7B-AE6F-4325-A6A5-FD595E4C0E02}" name="no_exclusive_breastfeeding_reason/Started using contraception" dataDxfId="238"/>
    <tableColumn id="125" xr3:uid="{CB35D0DE-E7F8-4F67-A53C-8A362A3A75C1}" name="no_exclusive_breastfeeding_reason/Other" dataDxfId="237"/>
    <tableColumn id="126" xr3:uid="{4C954174-A83F-4E84-88BF-06A26BB3DEE4}" name="Other, please specify:8" dataDxfId="236"/>
    <tableColumn id="127" xr3:uid="{1FA71C89-4509-4F1D-B6F3-7BC716E191F9}" name="2. Have you or anyone in your household ever attended a session/meeting/discussion where people were discussing how to feed young children in the last 12 months?" dataDxfId="235"/>
    <tableColumn id="128" xr3:uid="{1A277BC1-A12E-45B6-BCAB-330BA141241B}" name="2 a. Are they regular sessions/meetings/discussions or it was done one time only?" dataDxfId="234"/>
    <tableColumn id="129" xr3:uid="{197AA5B6-0175-497C-BAA6-11EBA20AC617}" name="2aa. If regular, what is their frequency?" dataDxfId="233"/>
    <tableColumn id="130" xr3:uid="{F4601AEE-5ED1-4273-8556-F2B899F90E51}" name="More than that, specify:" dataDxfId="232"/>
    <tableColumn id="131" xr3:uid="{16B95974-B543-45FD-990A-92C1D1B35681}" name="3. Which of the following food categories were eaten by the pregnant or lactating women in your household, in the last 24 hours (during the morning, day, and night)?" dataDxfId="231"/>
    <tableColumn id="132" xr3:uid="{74BFEA1B-C8E6-44E4-AF22-3F0DB263E2EB}" name="food_cat/Cereals or tubers (maize, porridge, rice, pasta, bread, rice, bulger, frikeh, kaak, pasta, indomy (noodles), manakish, thick grain-based porridge, potatoes, etc)" dataDxfId="230"/>
    <tableColumn id="133" xr3:uid="{1773C391-04F6-4D16-8033-1B3AED9B5EE4}" name="food_cat/Legumes and nuts e.g. hommos, fouls, beans, chick peas, lentils" dataDxfId="229"/>
    <tableColumn id="134" xr3:uid="{121BE016-14A3-4C5E-9830-5C739F079DE8}" name="food_cat/Vegetables (including leafy vegetables)" dataDxfId="228"/>
    <tableColumn id="135" xr3:uid="{6CEDBC4B-8AFC-4D85-BF59-C8028A7FD9DF}" name="food_cat/Fruit (all types)" dataDxfId="227"/>
    <tableColumn id="136" xr3:uid="{1448F96A-CD7B-47D8-B506-2B3C93F049CA}" name="food_cat/Meat, Poultry, Offal (beef, goat, lamb, poultry), etc)" dataDxfId="226"/>
    <tableColumn id="137" xr3:uid="{16C07FA0-4ECF-404C-9476-31F49AA79FA2}" name="food_cat/Fish" dataDxfId="225"/>
    <tableColumn id="138" xr3:uid="{A31521F1-0F54-44DF-9B01-9AAFDF1EB89C}" name="food_cat/Milk and Milk Products (milk, yoghurt, cheese, etc)" dataDxfId="224"/>
    <tableColumn id="139" xr3:uid="{FB20988C-DAE7-4366-88A1-8C604960CF7A}" name="food_cat/Eggs" dataDxfId="223"/>
    <tableColumn id="140" xr3:uid="{41047BEE-19EF-4971-BCAC-04CA6F78C8CB}" name="food_cat/Sugar, Honey, sugar products" dataDxfId="222"/>
    <tableColumn id="141" xr3:uid="{D640FC01-1486-4D8E-B18D-C80DD6A918B1}" name="food_cat/Oil/Fat (oils, fats, butter, ghee etc)" dataDxfId="221"/>
    <tableColumn id="142" xr3:uid="{F70858BB-8FC8-41B0-A4E0-702D70766EC2}" name="food_cat/Condiments (spices, tea, coffee, sauces etc) or other miscellaneous food" dataDxfId="220"/>
    <tableColumn id="143" xr3:uid="{35488889-2B83-4A3C-8043-F7B2AA1800A0}" name="msna/nutrition/nutrition_sub/count_diet" dataDxfId="219"/>
    <tableColumn id="144" xr3:uid="{6880E031-AC0A-4662-848F-ADE3CBE9DB1E}" name="msna/nutrition/nutrition_sub/diverse_diet" dataDxfId="218"/>
    <tableColumn id="145" xr3:uid="{F24A7B49-B442-4E8F-951D-9C162CB3625D}" name="4. Which of the following food categories were eaten by the children between 6 months and 5 years in your household, in the last 24 hours (during the morning, day, and night)?" dataDxfId="217"/>
    <tableColumn id="146" xr3:uid="{9AC1BA22-821D-4D00-B4A2-6C0D3CC99DDB}" name="food_cat_children/Cereals or tubers (maize, porridge, rice, pasta, bread, rice, bulger, frikeh, kaak, pasta, indomy (noodles), manakish, thick grain-based porridge, potatoes, etc)" dataDxfId="216"/>
    <tableColumn id="147" xr3:uid="{A4C579A1-8B3F-49B6-BBFC-2475C569C04B}" name="food_cat_children/Legumes and nuts e.g. hommos, fouls, beans, chick peas, lentils" dataDxfId="215"/>
    <tableColumn id="148" xr3:uid="{9508269B-6FFD-4323-BB14-561599C2AA42}" name="food_cat_children/Vegetables (including leafy vegetables)" dataDxfId="214"/>
    <tableColumn id="149" xr3:uid="{FD339015-2332-4710-BB8E-F744867F136C}" name="food_cat_children/Fruit (all types)" dataDxfId="213"/>
    <tableColumn id="150" xr3:uid="{189551E9-C996-4354-B113-2167330DEF5D}" name="food_cat_children/Meat, Poultry, Offal (beef, goat, lamb, poultry), etc)" dataDxfId="212"/>
    <tableColumn id="151" xr3:uid="{5A8C6206-FAE0-4ECA-94D9-F05A184A101F}" name="food_cat_children/Fish" dataDxfId="211"/>
    <tableColumn id="152" xr3:uid="{CB78EDE1-21FB-4CEF-8772-BD70C25BF667}" name="food_cat_children/Milk and Milk Products (milk, yoghurt, cheese, etc)" dataDxfId="210"/>
    <tableColumn id="153" xr3:uid="{9AE11CA7-75FE-4277-8879-125A0853A278}" name="food_cat_children/Eggs" dataDxfId="209"/>
    <tableColumn id="154" xr3:uid="{3609A0DC-B658-4D9B-BFAB-068C6D7DA428}" name="food_cat_children/Sugar, Honey, sugar products" dataDxfId="208"/>
    <tableColumn id="155" xr3:uid="{9F4ADE03-9642-4D1F-9639-D5DA0C9CB4D5}" name="food_cat_children/Oil/Fat (oils, fats, butter, ghee etc)" dataDxfId="207"/>
    <tableColumn id="156" xr3:uid="{5BE3AE9E-F5C3-4BDD-8A7C-9F2919A66659}" name="food_cat_children/Condiments (spices, tea, coffee, sauces etc) or other miscellaneous food" dataDxfId="206"/>
    <tableColumn id="157" xr3:uid="{AC0939D2-FAC4-4C68-A399-9620C9433F6E}" name="msna/nutrition/nutrition_sub/count_diet_ch" dataDxfId="205"/>
    <tableColumn id="158" xr3:uid="{C192DC91-E3C9-4E90-A0E8-C5F2EAAF88D5}" name="msna/nutrition/nutrition_sub/diverse_diet_ch" dataDxfId="204"/>
    <tableColumn id="159" xr3:uid="{BB94552B-F4C4-45FE-AEEB-B2390B2A3A9F}" name="5. In your opinion, should children above 6 months eat a variety of different types of foods each day?" dataDxfId="203"/>
    <tableColumn id="160" xr3:uid="{3EE1A63F-BF8E-4CCB-95F5-2652E7617ED2}" name="5 a. If no, what is the reason?" dataDxfId="202"/>
    <tableColumn id="161" xr3:uid="{EECC5D57-77FE-4F81-846E-3BFCB58FA661}" name="6. What barriers exist to obtaining the foods you prefer for your household?" dataDxfId="201"/>
    <tableColumn id="162" xr3:uid="{1E5BB885-AAA2-4A12-8B13-4F4E626BDC4A}" name="barriers/No barriers, satisfied with food available" dataDxfId="200"/>
    <tableColumn id="163" xr3:uid="{B9F717D2-ACCC-433D-BFAB-E37FDFEAF792}" name="barriers/High food prices/no money to buy" dataDxfId="199"/>
    <tableColumn id="164" xr3:uid="{75B0506B-F896-48A4-B7D2-8EC1CA269B8A}" name="barriers/Market is too far" dataDxfId="198"/>
    <tableColumn id="165" xr3:uid="{66BCF48C-DA92-4D4C-84B2-5B09767D049E}" name="barriers/Market is not safe" dataDxfId="197"/>
    <tableColumn id="166" xr3:uid="{BB95C33C-615F-47A5-A2FD-B9F07D420019}" name="barriers/Food is not available" dataDxfId="196"/>
    <tableColumn id="167" xr3:uid="{03B979E6-9611-48E2-8C33-9BBEDBD0896A}" name="barriers/Child will not eat certain foods" dataDxfId="195"/>
    <tableColumn id="168" xr3:uid="{17D28FC1-27AF-4011-B4DD-C273CCAA1337}" name="barriers/Other" dataDxfId="194"/>
    <tableColumn id="169" xr3:uid="{49FDF536-8612-465A-9881-302E55AA7BF7}" name="If Other please specify:" dataDxfId="193"/>
    <tableColumn id="170" xr3:uid="{74220441-5B61-4607-BAD7-90E0B5DAAC3E}" name="7. In your opinion, should pregnant or lactating women eat more food during pregnancy or breastfeeding?" dataDxfId="192"/>
    <tableColumn id="171" xr3:uid="{1D5564DA-801B-48A4-8E9D-DE414C9170F3}" name="7 a. If no, what is the reason?" dataDxfId="191"/>
    <tableColumn id="172" xr3:uid="{8711FE35-1ACC-476C-BFE1-D8E206809ED5}" name="8. In your opinion, are there any difficulties face pregnant or lactating women to eat more food than usual during pregnancy or breastfeeding?" dataDxfId="190"/>
    <tableColumn id="173" xr3:uid="{19EA6129-FFCB-4583-853E-AA53DE09DA79}" name="8 a. Please select all that apply:" dataDxfId="189"/>
    <tableColumn id="174" xr3:uid="{A4B1F8D7-B545-46DB-82EB-39E7CA17B8F7}" name="opin4_yes/High food prices/no money to buy" dataDxfId="188"/>
    <tableColumn id="175" xr3:uid="{5EBA4DD4-A54E-46F1-9FF9-210AA9989085}" name="opin4_yes/Market is too far" dataDxfId="187"/>
    <tableColumn id="176" xr3:uid="{D2CD591D-1340-4123-9515-E4C2D9A2CDCE}" name="opin4_yes/Market is not safe" dataDxfId="186"/>
    <tableColumn id="177" xr3:uid="{3D93B0A2-BE8C-4662-A912-FFD53D20F85F}" name="opin4_yes/Food is not available" dataDxfId="185"/>
    <tableColumn id="178" xr3:uid="{81EC95E2-7677-4C83-8DB6-9C61F1D7E7B8}" name="opin4_yes/Other" dataDxfId="184"/>
    <tableColumn id="179" xr3:uid="{92D5A9FE-DE55-4FD9-BEB1-F8AD6E4AB71F}" name="If Other please specify:9" dataDxfId="183"/>
    <tableColumn id="180" xr3:uid="{08D5E817-8B9F-46E3-8A8B-1A7064E2C89C}" name="9. Are any of the children (between 6 months and 5 years) currently enrolled in a SFP/IPF/OTP (center where acutely malnourished children gets treatment)?" dataDxfId="182"/>
    <tableColumn id="181" xr3:uid="{932B154B-18AF-45F4-998C-01FD73DD8442}" name="10. Did you receive any of Micronutrient powders/sprinkles, Plumpy products, infant formula or food basket? If there are any children (between 6 months and 5 years)" dataDxfId="181"/>
    <tableColumn id="182" xr3:uid="{CAF626A6-717A-45F8-BD3E-5FF03995B6F9}" name="11. have you received infant formula for your infant under 6 moths aged?" dataDxfId="180"/>
    <tableColumn id="183" xr3:uid="{C32AA9B9-C0BF-4DAD-BE9A-CDD671E61F75}" name="11 a. If yes, who provided the infant formula to you?" dataDxfId="179"/>
    <tableColumn id="184" xr3:uid="{1D13FD13-8A93-46DA-B3E9-ADAB6BE6D193}" name="11 b. How much infant formula packet you received?" dataDxfId="178"/>
    <tableColumn id="185" xr3:uid="{005801EE-ACB3-4002-8D78-2B646DBC43AE}" name="msna/nutrition/muacchildren_count" dataDxfId="177"/>
    <tableColumn id="186" xr3:uid="{202FCF17-4C9A-4517-BE8B-91A8A17343E7}" name="msna/nutrition/muacplw_count" dataDxfId="176"/>
    <tableColumn id="187" xr3:uid="{3ED9D17E-612B-4875-AA8E-1F2332249EAF}" name="1. Is anyone in your HH a previously diagnosed Person With Disability" dataDxfId="175"/>
    <tableColumn id="188" xr3:uid="{F53D4B3A-5AFB-4F7F-ABB0-830B3BA8273A}" name="2. Do you/or one of your family have/has difficulty walking or climbing steps?" dataDxfId="174"/>
    <tableColumn id="189" xr3:uid="{B75538C3-676E-4906-9D9D-B99525831EA6}" name="3. Do you/or one of your family have/has difficulty (with self-care such as) washing all over or dressing?" dataDxfId="173"/>
    <tableColumn id="190" xr3:uid="{91351DC9-6AD4-4CF8-B4E1-83A925844DA2}" name="4. Do you think it will be a long term issue?" dataDxfId="172"/>
    <tableColumn id="191" xr3:uid="{1AE58EB6-B71A-400A-9BB4-79614AE235E1}" name="5. Are there any available free physical rehabilitation services in the area?" dataDxfId="171"/>
    <tableColumn id="192" xr3:uid="{9FAE57B5-B951-4A8A-9717-31B3C5C5F543}" name="5 a. Are there any challenges faced to access the services?" dataDxfId="170"/>
    <tableColumn id="193" xr3:uid="{815F0B18-E932-4327-BC42-263D5A6A8DB4}" name="rehab_barrier/Security issues" dataDxfId="169"/>
    <tableColumn id="194" xr3:uid="{38B2BB33-640A-40E7-8A63-267B9D19253C}" name="rehab_barrier/Financial issues" dataDxfId="168"/>
    <tableColumn id="195" xr3:uid="{1B1D8B92-2A9A-47A0-B849-F3917E3A7DFA}" name="rehab_barrier/Transportation issues" dataDxfId="167"/>
    <tableColumn id="196" xr3:uid="{486BF48F-6057-427C-BE0A-9528EE7131CF}" name="rehab_barrier/No services" dataDxfId="166"/>
    <tableColumn id="197" xr3:uid="{686F8BB9-FCFE-49BB-A22A-50510887F6DE}" name="rehab_barrier/Other" dataDxfId="165"/>
    <tableColumn id="198" xr3:uid="{32A75EA6-364D-4FCC-BFF0-B98F62CEFEBE}" name="rehab_barrier/Do not know" dataDxfId="164"/>
    <tableColumn id="199" xr3:uid="{266E6AF3-91EA-471B-85C2-733FE5D96891}" name="rehab_barrier/No Challenges" dataDxfId="163"/>
    <tableColumn id="200" xr3:uid="{5B5F0BE8-BFE2-4D14-946B-FE8DBD2F1C91}" name="If Other please specify:10" dataDxfId="162"/>
    <tableColumn id="201" xr3:uid="{FC60C674-C484-4B1D-B47C-3BF2408ACBF5}" name="6. Do you/or one of your family have/has received any assistive devices?" dataDxfId="161"/>
    <tableColumn id="202" xr3:uid="{94DFCE86-39C9-4932-8B60-89853EF33570}" name="6a. Were the devices for free?" dataDxfId="160"/>
    <tableColumn id="203" xr3:uid="{35C2CDAA-4418-4651-A716-94618E9BEE72}" name="1. From your experience what types of emotional and social problems do you or a member from your household face?" dataDxfId="159"/>
    <tableColumn id="204" xr3:uid="{1AA7EB1A-FDEA-4AFB-B5FE-ADE80092BEE8}" name="type_emtional/Fear" dataDxfId="158"/>
    <tableColumn id="205" xr3:uid="{B8D72A1A-9E58-4108-A9F1-FC82EC84E6A1}" name="type_emtional/Anger" dataDxfId="157"/>
    <tableColumn id="206" xr3:uid="{F48C54AF-9600-4574-AE44-44839F3C05B3}" name="type_emtional/Sadness" dataDxfId="156"/>
    <tableColumn id="207" xr3:uid="{D18056C4-AAD0-42D3-BE4E-EFF07760C4A3}" name="type_emtional/moodwings" dataDxfId="155"/>
    <tableColumn id="208" xr3:uid="{94244EFF-ACBE-49ED-94F7-798DC537ED97}" name="type_emtional/Econimic" dataDxfId="154"/>
    <tableColumn id="209" xr3:uid="{508EB5A0-E978-4E0B-BDB4-80566E60FFCD}" name="type_emtional/Anxiety" dataDxfId="153"/>
    <tableColumn id="210" xr3:uid="{E0B4A47C-E2DF-41F3-B6F0-EEE5C63F1B48}" name="type_emtional/Family conflict" dataDxfId="152"/>
    <tableColumn id="211" xr3:uid="{4F4DDA5E-6EB8-4EAF-B3CD-07C83F57A13D}" name="type_emtional/Changes in Appetite" dataDxfId="151"/>
    <tableColumn id="212" xr3:uid="{776386F4-C334-471F-B00C-BE13677A039B}" name="type_emtional/Hopelessness" dataDxfId="150"/>
    <tableColumn id="213" xr3:uid="{BD9FAFAA-A1A5-44DC-82D8-22F5B75B6BE4}" name="type_emtional/Problems sleeping" dataDxfId="149"/>
    <tableColumn id="214" xr3:uid="{F0B495F2-1F91-43C1-AF94-6A55BD23D5C3}" name="type_emtional/Conflict within community" dataDxfId="148"/>
    <tableColumn id="215" xr3:uid="{395010AA-6864-4C88-A655-46D9C8E3CA15}" name="type_emtional/Inability to carry out work or daily tasks" dataDxfId="147"/>
    <tableColumn id="216" xr3:uid="{4A1B6741-A1B7-4F06-BE16-651D9BDB28DF}" name="type_emtional/Problems Concentrating" dataDxfId="146"/>
    <tableColumn id="217" xr3:uid="{2A4FCCD0-6B3D-4DA3-B731-9B3198FBDFCB}" name="type_emtional/Substance/alcohol Abuse" dataDxfId="145"/>
    <tableColumn id="218" xr3:uid="{A38F889D-2DA9-4B4D-B2C6-DD1CFE9ABEF4}" name="type_emtional/Other" dataDxfId="144"/>
    <tableColumn id="219" xr3:uid="{4973F7EA-37C3-43CA-B09F-4B188FAD75D7}" name="type_emtional/No problems" dataDxfId="143"/>
    <tableColumn id="220" xr3:uid="{97813A0F-FB39-4A7B-8A10-625156B4C7B4}" name="type_emtional/Do not know" dataDxfId="142"/>
    <tableColumn id="221" xr3:uid="{FEF4A315-1C27-4D5F-A2FE-552C81697E45}" name="Other please specify:11" dataDxfId="141"/>
    <tableColumn id="222" xr3:uid="{FC47D663-53D3-4C2C-9B58-0F60FC29C5DB}" name="1a. Which members of your HH suffer from the above mentioned problems people are suffering the most from emotional and social problems?" dataDxfId="140"/>
    <tableColumn id="223" xr3:uid="{D6AE6C97-BA54-47DF-8514-D94D35BA0ECF}" name="ppl_emtional/Adult Women" dataDxfId="139"/>
    <tableColumn id="224" xr3:uid="{94C55D31-C139-4F30-A677-C4EFCA6520FF}" name="ppl_emtional/Adult Men" dataDxfId="138"/>
    <tableColumn id="225" xr3:uid="{603ECBFE-F8A4-409F-B165-6EC29887AEB7}" name="ppl_emtional/Children" dataDxfId="137"/>
    <tableColumn id="226" xr3:uid="{4DCEF230-8287-4577-87D0-B3B8BFFB3055}" name="ppl_emtional/Elderly" dataDxfId="136"/>
    <tableColumn id="227" xr3:uid="{E1E7FF72-7E40-4966-A2FC-6D3DFCA646B4}" name="Why the mentioned members suffering the most?" dataDxfId="135"/>
    <tableColumn id="228" xr3:uid="{11C76292-63EB-44F1-A1AB-05F3A6448EDF}" name="1b. How do you and your family cope with the aforementioned problems?" dataDxfId="134"/>
    <tableColumn id="229" xr3:uid="{AD909269-115A-499F-9CBD-A6716426ED3C}" name="cope/Speaking to a family member" dataDxfId="133"/>
    <tableColumn id="230" xr3:uid="{65550800-612C-43C8-AB46-0602CCF48B42}" name="cope/Speaking to a friend" dataDxfId="132"/>
    <tableColumn id="231" xr3:uid="{590E7700-0EF4-4CDC-A0F8-912627D5A50C}" name="cope/Exercise" dataDxfId="131"/>
    <tableColumn id="232" xr3:uid="{37C28D98-F093-4FEE-878C-5879D756C29C}" name="cope/Prayer" dataDxfId="130"/>
    <tableColumn id="233" xr3:uid="{E741595F-00EB-4C0F-8B96-3E8267A88D14}" name="cope/Has professional consultation" dataDxfId="129"/>
    <tableColumn id="234" xr3:uid="{1D90B828-607F-451A-BA7A-3707B10E8B05}" name="cope/Violence" dataDxfId="128"/>
    <tableColumn id="235" xr3:uid="{F7C8EFB5-5290-499A-9AEA-BE2130CDC095}" name="cope/Smoking" dataDxfId="127"/>
    <tableColumn id="236" xr3:uid="{C69AE928-BFA9-425B-B99C-2FA9A21AE6B5}" name="cope/Alcohol/Drugs" dataDxfId="126"/>
    <tableColumn id="237" xr3:uid="{B4EAD6A3-3A40-4B79-AC82-422B713EBCC5}" name="cope/Withdrawal/Isolation" dataDxfId="125"/>
    <tableColumn id="238" xr3:uid="{A4140483-A535-43A9-B40B-F8F1FD809E27}" name="cope/Other" dataDxfId="124"/>
    <tableColumn id="239" xr3:uid="{629A2862-CA83-4025-BB8F-A784169C28AF}" name="Other please specify:12" dataDxfId="123"/>
    <tableColumn id="240" xr3:uid="{940C17F6-FE8F-4282-B2A8-1A1EAB0DCDE0}" name="2. In your opinion, what are the obstacles people in your community face when seeking help from the others or from professional ones?" dataDxfId="122"/>
    <tableColumn id="241" xr3:uid="{C54B31E4-1792-4E36-91AF-A3B46EF3F98C}" name="mhpss_obstacles/Stigma" dataDxfId="121"/>
    <tableColumn id="242" xr3:uid="{4EC892CF-9D2A-4E24-87C8-9A5461194F18}" name="mhpss_obstacles/Security" dataDxfId="120"/>
    <tableColumn id="243" xr3:uid="{9EF1A728-2276-4529-92FC-96FAF84B142B}" name="mhpss_obstacles/Accessibility" dataDxfId="119"/>
    <tableColumn id="244" xr3:uid="{DD202F81-BBA2-4D6C-A7F9-AC35685A8EB1}" name="mhpss_obstacles/Availability" dataDxfId="118"/>
    <tableColumn id="245" xr3:uid="{FA8B29D3-AB4F-4665-8CCA-4F72DD12E2DE}" name="mhpss_obstacles/Lack of awareness of the services" dataDxfId="117"/>
    <tableColumn id="246" xr3:uid="{B6F30BB2-CACC-42F5-B57A-E2F3EA2AE223}" name="mhpss_obstacles/Other" dataDxfId="116"/>
    <tableColumn id="247" xr3:uid="{60B8F64C-7643-421D-B53D-38B60AD446A9}" name="mhpss_obstacles/Do not know" dataDxfId="115"/>
    <tableColumn id="248" xr3:uid="{34FB30F6-4237-4FB0-9010-A6B81B864029}" name="mhpss_obstacles/No obstacles" dataDxfId="114"/>
    <tableColumn id="249" xr3:uid="{6AA862B6-BFF5-49E3-AED2-73B329BF9391}" name="Other please specify:13" dataDxfId="113"/>
    <tableColumn id="250" xr3:uid="{DD39A326-338E-493A-A2E2-0DA451F95AFA}" name="3. In case if the MHPSS services is provided in this area, do you think you would go to it?" dataDxfId="112"/>
    <tableColumn id="251" xr3:uid="{AA6B638E-4E43-4D08-9CA3-C4391AFCCC18}" name="If no, why?" dataDxfId="111"/>
    <tableColumn id="252" xr3:uid="{C846FE73-D2F3-4DE7-A769-8CCA4D976592}" name="1. What are the services that women cannot access in this community?" dataDxfId="110"/>
    <tableColumn id="253" xr3:uid="{F4003CE6-C664-4ED4-A9B3-6D983D727F60}" name="ser_gbv/Health services" dataDxfId="109"/>
    <tableColumn id="254" xr3:uid="{41269102-4B42-4A34-A11C-21C317BA2B5B}" name="ser_gbv/Educational services" dataDxfId="108"/>
    <tableColumn id="255" xr3:uid="{5D435BD5-6319-41B9-AF68-8AB9ACAA815F}" name="ser_gbv/Skills building services" dataDxfId="107"/>
    <tableColumn id="256" xr3:uid="{4B333E4B-9FF1-4D08-BFC5-20980F6EFC26}" name="ser_gbv/Extracurricular activities/women &amp; girls centers" dataDxfId="106"/>
    <tableColumn id="257" xr3:uid="{C1BBF58A-56D0-4EEF-8C1C-E6988AECCC8A}" name="ser_gbv/Other" dataDxfId="105"/>
    <tableColumn id="258" xr3:uid="{C376D29F-CF92-4437-A2C0-137AABEC8955}" name="ser_gbv/All services are accessible" dataDxfId="104"/>
    <tableColumn id="259" xr3:uid="{A9AC53E2-0155-4791-BF1F-287028C8E975}" name="ser_gbv/Do not know" dataDxfId="103"/>
    <tableColumn id="260" xr3:uid="{9DA34A0F-FB09-4DF5-82AF-1D2AD56F80ED}" name="Other please specify:14" dataDxfId="102"/>
    <tableColumn id="261" xr3:uid="{48CD919F-C396-4297-9519-A1C6FF75DF75}" name="Please mention the reason why the services are not accessible to women:" dataDxfId="101"/>
    <tableColumn id="262" xr3:uid="{EFCD4204-F441-47EE-9611-B3803BE87150}" name="2. What are the services that adolescents and girls cannot access in this community?" dataDxfId="100"/>
    <tableColumn id="263" xr3:uid="{4EB902E5-D8DD-4F91-9FE4-F71A2A252ECB}" name="ser_gbv2/Health services" dataDxfId="99"/>
    <tableColumn id="264" xr3:uid="{EF0609F2-B1D6-4451-AA48-D6D397891AE6}" name="ser_gbv2/Educational services" dataDxfId="98"/>
    <tableColumn id="265" xr3:uid="{D095D735-BB6F-4A64-8EC2-71645976F5AD}" name="ser_gbv2/Skills building services" dataDxfId="97"/>
    <tableColumn id="266" xr3:uid="{10605D0D-9357-415B-A98C-55D571D355FA}" name="ser_gbv2/Extracurricular activities/women &amp; girls centers" dataDxfId="96"/>
    <tableColumn id="267" xr3:uid="{747940E3-38D7-455F-8920-F853F7847A7D}" name="ser_gbv2/Other" dataDxfId="95"/>
    <tableColumn id="268" xr3:uid="{70E2BB94-5881-4C76-A5EF-83C9CC15AC51}" name="ser_gbv2/All services are accessible" dataDxfId="94"/>
    <tableColumn id="269" xr3:uid="{DF172BFF-C7A4-42A4-96AE-1FFAFCF33149}" name="ser_gbv2/Do not know" dataDxfId="93"/>
    <tableColumn id="270" xr3:uid="{88B9E5FA-AD26-4074-A2EC-A3BCB7F8D305}" name="Other please specify:15" dataDxfId="92"/>
    <tableColumn id="271" xr3:uid="{0136BD37-A5A6-4D6A-9B47-591EF3ADDFCE}" name="Please mention the reason why the services are not accessible to adolescents and girls:" dataDxfId="91"/>
    <tableColumn id="272" xr3:uid="{85383280-0EEC-4F25-A520-3BA14820985E}" name="3.Can women and girls go out of the house on their own in your community?" dataDxfId="90"/>
    <tableColumn id="273" xr3:uid="{16FB85E5-1BCD-4A6E-959A-B23A5D2F1E96}" name="3a. Why not?" dataDxfId="89"/>
    <tableColumn id="274" xr3:uid="{BD6A2F42-3406-4569-BB35-E1FC73849B6B}" name="1. What are the main dangers children face in this community?" dataDxfId="88"/>
    <tableColumn id="275" xr3:uid="{BD8789D4-3741-4A05-B2E2-94BCC89A8492}" name="main_dang/Kidnapping" dataDxfId="87"/>
    <tableColumn id="276" xr3:uid="{099B02FE-C69D-48EF-956E-177A81A23895}" name="main_dang/Hired by armed groups" dataDxfId="86"/>
    <tableColumn id="277" xr3:uid="{5CA7584D-7534-4040-B8D4-02BAE64E753D}" name="main_dang/Desire to join armed groups" dataDxfId="85"/>
    <tableColumn id="278" xr3:uid="{537DF357-BBD1-4F31-95C9-9DB63B0A9FF7}" name="main_dang/School dropout" dataDxfId="84"/>
    <tableColumn id="279" xr3:uid="{8FC17756-0E0B-4519-B399-8C1FE8380472}" name="main_dang/Child labour" dataDxfId="83"/>
    <tableColumn id="280" xr3:uid="{63E65BCC-9340-455B-A790-3EDD6A36B6B6}" name="main_dang/Begging" dataDxfId="82"/>
    <tableColumn id="281" xr3:uid="{98A22270-03E3-4469-A51A-21894DAE068B}" name="main_dang/Early marriage" dataDxfId="81"/>
    <tableColumn id="282" xr3:uid="{BD633B44-3567-4976-BE63-284D1AC40F08}" name="main_dang/Physical abuse" dataDxfId="80"/>
    <tableColumn id="283" xr3:uid="{423A358F-E6D7-4674-A068-6745634F15F2}" name="main_dang/Neglect" dataDxfId="79"/>
    <tableColumn id="284" xr3:uid="{44933BE0-FB15-4DF3-BC5B-40E6F166E81C}" name="main_dang/Sexual abuse" dataDxfId="78"/>
    <tableColumn id="285" xr3:uid="{6DAFD3DA-CB61-4DAB-8B36-04964EF39DA9}" name="main_dang/Being orphaned or losing care" dataDxfId="77"/>
    <tableColumn id="286" xr3:uid="{3BAC4EE5-B81A-4E47-9F01-CE7A1E66CDDC}" name="main_dang/Alcohol/substance misuse" dataDxfId="76"/>
    <tableColumn id="287" xr3:uid="{13D0EACC-5F1F-41CD-81D4-49DE858DCE9B}" name="main_dang/Physical or psychological disabilities due to the war" dataDxfId="75"/>
    <tableColumn id="288" xr3:uid="{600B1048-7A91-4799-A768-DAB7CB77B06B}" name="main_dang/Psychological stress" dataDxfId="74"/>
    <tableColumn id="289" xr3:uid="{567488A3-6DE6-4A68-829A-9D2CCAD72C09}" name="main_dang/Other" dataDxfId="73"/>
    <tableColumn id="290" xr3:uid="{6BA33464-8A82-438E-9A64-16280CE7D6D2}" name="main_dang/No dangers" dataDxfId="72"/>
    <tableColumn id="291" xr3:uid="{40D24446-E49E-42F5-8973-C1B5E65C5B35}" name="main_dang/Do not know" dataDxfId="71"/>
    <tableColumn id="292" xr3:uid="{70218F25-B3F7-472B-8F8C-A8700B70FC58}" name="Other, please specify:16" dataDxfId="70"/>
    <tableColumn id="293" xr3:uid="{07519962-826D-4A59-98C0-588DABBFFC8E}" name="What kind of child labor, specify:" dataDxfId="69"/>
    <tableColumn id="294" xr3:uid="{37B54B69-98FD-4D9B-AD42-5C6C162D6562}" name="2. If your children have problems or are stressed, who in the community can best support them?" dataDxfId="68"/>
    <tableColumn id="295" xr3:uid="{BD46439D-4691-4117-8549-9D2002930C2B}" name="cp_prob/Religious leaders" dataDxfId="67"/>
    <tableColumn id="296" xr3:uid="{9C39C6CE-869B-41D6-A977-E5F5D83229F9}" name="cp_prob/Siblings" dataDxfId="66"/>
    <tableColumn id="297" xr3:uid="{8A319316-EC41-47B0-9F39-4BAC96EF63C0}" name="cp_prob/Neighbours" dataDxfId="65"/>
    <tableColumn id="298" xr3:uid="{97A8CFAE-C78B-49B6-8102-C86FC1305E88}" name="cp_prob/School teachers" dataDxfId="64"/>
    <tableColumn id="299" xr3:uid="{A32D7DC9-91BF-41BE-99DA-069A935C857B}" name="cp_prob/Parents" dataDxfId="63"/>
    <tableColumn id="300" xr3:uid="{33AED603-7993-41A4-8BB8-C856159D0435}" name="cp_prob/Relatives" dataDxfId="62"/>
    <tableColumn id="301" xr3:uid="{58568AF8-AAAD-4B16-AC8A-4188791914E9}" name="cp_prob/Judicial or criminal authority" dataDxfId="61"/>
    <tableColumn id="302" xr3:uid="{AE97C18D-F2C8-4C86-86C2-418D22B3A932}" name="cp_prob/Community/social workers" dataDxfId="60"/>
    <tableColumn id="303" xr3:uid="{00B7F7FE-F363-4E48-9219-C86D868C520F}" name="cp_prob/Community leaders (trusted people in the community)" dataDxfId="59"/>
    <tableColumn id="304" xr3:uid="{05A74E7E-0242-47FA-B2B4-3C40BD3B4122}" name="cp_prob/Women and Child support centers" dataDxfId="58"/>
    <tableColumn id="305" xr3:uid="{6A63152E-AC57-4873-96A2-C172ECB16407}" name="cp_prob/Doctor" dataDxfId="57"/>
    <tableColumn id="306" xr3:uid="{B8538919-18C0-499A-A9A0-36318C1C6153}" name="cp_prob/Other" dataDxfId="56"/>
    <tableColumn id="307" xr3:uid="{81DAC977-9EE5-4D78-BC8C-F046DA47329D}" name="cp_prob/Do not know" dataDxfId="55"/>
    <tableColumn id="308" xr3:uid="{57B7A891-E3FF-4EBC-90B8-F3B35BC1449D}" name="Other, please specify:17" dataDxfId="54"/>
    <tableColumn id="309" xr3:uid="{27732A62-A4CC-45DF-840D-62E8875C424B}" name="3. What type of children activities you would like to see in the community" dataDxfId="53"/>
    <tableColumn id="310" xr3:uid="{08845FC4-E92B-4C41-B211-8BD2720785C2}" name="cp_activities/Sport activity" dataDxfId="52"/>
    <tableColumn id="311" xr3:uid="{39CC2A7D-7FA5-4452-973A-2CFB41EB21DC}" name="cp_activities/Quraan" dataDxfId="51"/>
    <tableColumn id="312" xr3:uid="{B812E208-C421-4206-B166-70066ED40A7C}" name="cp_activities/Hand crafts" dataDxfId="50"/>
    <tableColumn id="313" xr3:uid="{E5429E46-E9EE-454B-AE6D-843BEE3B664A}" name="cp_activities/Painting / re-creational activity" dataDxfId="49"/>
    <tableColumn id="314" xr3:uid="{9BA2B92C-E9CE-4E43-8FBA-E3924878F991}" name="cp_activities/Awareness / educational activities / psychosocial support" dataDxfId="48"/>
    <tableColumn id="315" xr3:uid="{CEA60B19-443F-4924-9520-4C7FB49A6A2E}" name="cp_activities/Entertainement activities" dataDxfId="47"/>
    <tableColumn id="316" xr3:uid="{FC54DFD2-9349-4D25-BA4D-C57F26E04265}" name="cp_activities/Other" dataDxfId="46"/>
    <tableColumn id="317" xr3:uid="{8FCA2A53-8FEF-4E20-8F1B-EE0B584A3FEF}" name="cp_activities/Do not know" dataDxfId="45"/>
    <tableColumn id="318" xr3:uid="{227A9BFF-2451-4B88-87D6-B9A1A32D2750}" name="Other, please specify:18" dataDxfId="44"/>
    <tableColumn id="319" xr3:uid="{CDF41ED4-C5CB-417D-ABF3-AB77F67D5D37}" name="4. Do you know if there are any of the following groups/children in your community?" dataDxfId="43"/>
    <tableColumn id="320" xr3:uid="{75FC8BF8-ED88-462A-B64F-DFD36C2BE248}" name="ch_exist/Children separated from their parents" dataDxfId="42"/>
    <tableColumn id="321" xr3:uid="{EE7759DF-17D2-462D-9BC8-6CFF3F77C1BB}" name="ch_exist/Children living on the street" dataDxfId="41"/>
    <tableColumn id="322" xr3:uid="{CD0F9D2C-037A-40D9-906C-69ABA4033A0A}" name="ch_exist/Orphans living in the community" dataDxfId="40"/>
    <tableColumn id="323" xr3:uid="{E592097B-9E95-4697-BC5C-86D298AE2718}" name="ch_exist/Child-headed households" dataDxfId="39"/>
    <tableColumn id="324" xr3:uid="{E300A425-6478-48C7-BC50-09132DE5D93B}" name="ch_exist/Children who have been associated with fighting forces" dataDxfId="38"/>
    <tableColumn id="325" xr3:uid="{F9E12F3E-0E34-460B-9B27-697AFCBEC073}" name="ch_exist/No, none of these" dataDxfId="37"/>
    <tableColumn id="326" xr3:uid="{0C456CAA-8437-45EC-9A6D-B7382A29B12D}" name="ch_exist/I don't know" dataDxfId="36"/>
    <tableColumn id="327" xr3:uid="{FBAC2711-B43B-4559-8E65-D97D3A2A7C6C}" name="5. Are all the children in your household registered in school or taking other courses/training?" dataDxfId="35"/>
    <tableColumn id="328" xr3:uid="{FC3EAFC2-783D-4010-81D8-3A131C21E4CF}" name="Why not?" dataDxfId="34"/>
    <tableColumn id="329" xr3:uid="{881F5429-B466-4A6D-919B-6B76423141B3}" name="6. What are the barriers to access children activities?" dataDxfId="33"/>
    <tableColumn id="330" xr3:uid="{8672A97C-E321-4DFE-B597-5C04BA2E2578}" name="ch_barriers/Lack of awareness" dataDxfId="32"/>
    <tableColumn id="331" xr3:uid="{B6BED9B4-6917-4FAE-A471-CB68E7FADF3E}" name="ch_barriers/Security problems" dataDxfId="31"/>
    <tableColumn id="332" xr3:uid="{5644AF2F-56A6-462E-AAAB-D451F694FE30}" name="ch_barriers/Lack of transportation" dataDxfId="30"/>
    <tableColumn id="333" xr3:uid="{CE4FA20F-84D1-4024-B3FD-07917D358C00}" name="ch_barriers/Opening time not suitable for parents" dataDxfId="29"/>
    <tableColumn id="334" xr3:uid="{33C09D2F-E963-45C2-AC56-D8DDC0D00AB7}" name="ch_barriers/Distrust of staff or their activities" dataDxfId="28"/>
    <tableColumn id="335" xr3:uid="{DAF864C2-AA7C-4B35-80C8-D8269A944016}" name="ch_barriers/No services" dataDxfId="27"/>
    <tableColumn id="336" xr3:uid="{C349A596-2000-4DDC-9F14-A610C48CD202}" name="ch_barriers/Other" dataDxfId="26"/>
    <tableColumn id="337" xr3:uid="{D75314DF-E29F-4E5C-B9B1-85996F75C6BF}" name="ch_barriers/Do not know" dataDxfId="25"/>
    <tableColumn id="338" xr3:uid="{5601A96D-751B-403F-95D7-EB4CFB6CD8EC}" name="ch_barriers/No barriers" dataDxfId="24"/>
    <tableColumn id="339" xr3:uid="{F8D0CE6B-7462-4C68-8C82-A8370DBD4C92}" name="Other, please specify:19" dataDxfId="23"/>
    <tableColumn id="340" xr3:uid="{E57030D9-7C45-4809-8BC7-6CA8C6FA13BB}" name="7. Do your children under 12 years old spend time unattended?" dataDxfId="22"/>
    <tableColumn id="341" xr3:uid="{F2D233FA-488C-4B11-8D9A-D5CFEB0AB9AD}" name="7 a. If yes, for how many hours?" dataDxfId="21"/>
    <tableColumn id="342" xr3:uid="{A6698273-BE58-4D18-A100-4EC85EC696D9}" name="7 b. If yes, why?" dataDxfId="20"/>
    <tableColumn id="343" xr3:uid="{733383F5-9939-4A3B-A475-78D248CE9691}" name="8. Do your children above 12 years old spend time unattended?" dataDxfId="19"/>
    <tableColumn id="344" xr3:uid="{58900617-1B6F-4601-9233-65DFBA2EBD8C}" name="8 a. If yes, for how many hours?" dataDxfId="18"/>
    <tableColumn id="345" xr3:uid="{7B3FD2C8-63B0-4737-9273-6D2E82058DB4}" name="8 b. If yes, why?" dataDxfId="17"/>
    <tableColumn id="346" xr3:uid="{8D7E4222-672F-42C2-B3B4-DC2A1CCA8A07}" name="9. Do any of the children in the household work/earn money instead of school?" dataDxfId="16"/>
    <tableColumn id="347" xr3:uid="{F0E5A6A7-D9DD-4ECA-9CC9-300F0F5F0A0E}" name="9a. If yes, please provide more details:" dataDxfId="15"/>
    <tableColumn id="348" xr3:uid="{07378BEF-CE58-41B7-96C5-3A5766E9EB54}" name="meta/instanceID" dataDxfId="14"/>
    <tableColumn id="349" xr3:uid="{9DC3A6E8-9643-4F29-8045-9D86AAAC42AF}" name="_id" dataDxfId="13"/>
    <tableColumn id="350" xr3:uid="{298574F3-7D6E-49E6-87B4-7EB907353108}" name="_uuid" dataDxfId="12"/>
    <tableColumn id="351" xr3:uid="{A336C08D-C3D4-422F-90CC-7EE08465010F}" name="_submission_time" dataDxfId="11"/>
    <tableColumn id="352" xr3:uid="{E74DE267-7CFA-42E0-A5D6-A4F90C23D583}" name="_index" dataDxfId="10"/>
    <tableColumn id="353" xr3:uid="{D7B71FC8-DBA0-4A00-B727-642898697CF1}" name="_parent_table_name" dataDxfId="9"/>
    <tableColumn id="354" xr3:uid="{1F91C317-1C77-4CE3-8ED3-47B8ACDDFF98}" name="_parent_index" dataDxfId="8"/>
    <tableColumn id="355" xr3:uid="{7DC80232-923C-43BD-AD01-A4E0F456A25E}" name="_tags" dataDxfId="7"/>
    <tableColumn id="356" xr3:uid="{5F4D7C26-0FE9-47F8-9ABD-3BA7E66B5FBF}" name="_notes" dataDxfId="6"/>
    <tableColumn id="357" xr3:uid="{53E4E2AA-E0AD-4F3A-85AB-170E1993AACF}" name="_version" dataDxfId="5"/>
    <tableColumn id="358" xr3:uid="{C1314B78-93E0-46AD-8FE9-E15723C2478E}" name="_duration" dataDxfId="4"/>
    <tableColumn id="359" xr3:uid="{B7112004-09CA-40B0-9971-27B54E5BA1DD}" name="_submitted_by" dataDxfId="3"/>
    <tableColumn id="360" xr3:uid="{67ACFD03-7BD5-4CDC-8AB3-DBFE0F0FF7B7}" name="_xform_id" dataDxfId="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8BC407-BED1-4F83-9D97-5F5302840324}" name="Table3" displayName="Table3" ref="A1:H194" totalsRowShown="0">
  <autoFilter ref="A1:H194" xr:uid="{63A5C7BF-6C1B-4600-B0AF-1A47BD0CEF31}">
    <filterColumn colId="7">
      <customFilters>
        <customFilter operator="notEqual" val=" "/>
      </customFilters>
    </filterColumn>
  </autoFilter>
  <tableColumns count="8">
    <tableColumn id="1" xr3:uid="{82A3AD2A-7A51-4DC5-AF67-4EA78801CC9B}" name="msna/nutrition/muacchildren/muac1"/>
    <tableColumn id="2" xr3:uid="{6F614F6D-C014-4641-8B76-D169799AD90B}" name="_id"/>
    <tableColumn id="3" xr3:uid="{99BADA46-4347-4694-97BB-E1E8684D520D}" name="_uuid"/>
    <tableColumn id="4" xr3:uid="{50B61EF0-806E-40A6-BAB0-94D966CB82FE}" name="_submission_time"/>
    <tableColumn id="5" xr3:uid="{82F4B6C8-56AF-4AF1-B564-4F085A4C0852}" name="_index"/>
    <tableColumn id="6" xr3:uid="{F187516C-EEB5-4450-A3B4-6DB3BC714218}" name="_parent_table_name"/>
    <tableColumn id="7" xr3:uid="{F4A789BA-9ECF-4FDB-8758-D4C640AA3530}" name="_parent_index"/>
    <tableColumn id="8" xr3:uid="{CCDA6376-375B-449A-B7E2-8167EA68FAF9}" name="Malnutrione" dataDxfId="1">
      <calculatedColumnFormula>IF(Table3[[#This Row],[msna/nutrition/muacchildren/muac1]]&lt;126,"yes","No")</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83B2A6-20EF-463B-990C-F145EC3BE568}" name="Table4" displayName="Table4" ref="A2:H201" totalsRowShown="0">
  <autoFilter ref="A2:H201" xr:uid="{990448F1-1EA1-4DC8-82A4-D5818AB49555}">
    <filterColumn colId="7">
      <filters blank="1"/>
    </filterColumn>
  </autoFilter>
  <tableColumns count="8">
    <tableColumn id="1" xr3:uid="{CA9EA595-6DE8-4158-A253-BC175335D450}" name="13. Now, I am going to take MUAC measurement for PLW"/>
    <tableColumn id="2" xr3:uid="{278E611B-BCA0-422C-AC99-1EBB9E4C13FC}" name="_id"/>
    <tableColumn id="3" xr3:uid="{061B95CB-767A-45A1-BB96-A78198F3EA16}" name="_uuid"/>
    <tableColumn id="4" xr3:uid="{29007C0B-1BBE-41B7-A28E-DA5A11DDCA26}" name="_submission_time"/>
    <tableColumn id="5" xr3:uid="{620853FC-356A-4F4B-B742-EB2EE7F07003}" name="_index"/>
    <tableColumn id="6" xr3:uid="{762262F2-2970-44FD-84D6-A739680215A5}" name="_parent_table_name"/>
    <tableColumn id="7" xr3:uid="{1FD1B1AD-EEBD-4E90-B3BD-B3E810E446DD}" name="_parent_index"/>
    <tableColumn id="8" xr3:uid="{F819CF27-10D9-4079-99B4-D327F98B7F1F}" name="Malnutrtion" dataDxfId="0">
      <calculatedColumnFormula>IF(Table4[[#This Row],[13. Now, I am going to take MUAC measurement for PLW]]&lt;231,"yes","No")</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6" Type="http://schemas.openxmlformats.org/officeDocument/2006/relationships/pivotTable" Target="../pivotTables/pivotTable26.xml"/><Relationship Id="rId21" Type="http://schemas.openxmlformats.org/officeDocument/2006/relationships/pivotTable" Target="../pivotTables/pivotTable21.xml"/><Relationship Id="rId42" Type="http://schemas.openxmlformats.org/officeDocument/2006/relationships/pivotTable" Target="../pivotTables/pivotTable42.xml"/><Relationship Id="rId47" Type="http://schemas.openxmlformats.org/officeDocument/2006/relationships/pivotTable" Target="../pivotTables/pivotTable47.xml"/><Relationship Id="rId63" Type="http://schemas.openxmlformats.org/officeDocument/2006/relationships/pivotTable" Target="../pivotTables/pivotTable63.xml"/><Relationship Id="rId68" Type="http://schemas.openxmlformats.org/officeDocument/2006/relationships/pivotTable" Target="../pivotTables/pivotTable68.xml"/><Relationship Id="rId16" Type="http://schemas.openxmlformats.org/officeDocument/2006/relationships/pivotTable" Target="../pivotTables/pivotTable1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3" Type="http://schemas.openxmlformats.org/officeDocument/2006/relationships/pivotTable" Target="../pivotTables/pivotTable53.xml"/><Relationship Id="rId58" Type="http://schemas.openxmlformats.org/officeDocument/2006/relationships/pivotTable" Target="../pivotTables/pivotTable58.xml"/><Relationship Id="rId66" Type="http://schemas.openxmlformats.org/officeDocument/2006/relationships/pivotTable" Target="../pivotTables/pivotTable66.xml"/><Relationship Id="rId74" Type="http://schemas.openxmlformats.org/officeDocument/2006/relationships/pivotTable" Target="../pivotTables/pivotTable74.xml"/><Relationship Id="rId79" Type="http://schemas.openxmlformats.org/officeDocument/2006/relationships/printerSettings" Target="../printerSettings/printerSettings1.bin"/><Relationship Id="rId5" Type="http://schemas.openxmlformats.org/officeDocument/2006/relationships/pivotTable" Target="../pivotTables/pivotTable5.xml"/><Relationship Id="rId61" Type="http://schemas.openxmlformats.org/officeDocument/2006/relationships/pivotTable" Target="../pivotTables/pivotTable61.xml"/><Relationship Id="rId19" Type="http://schemas.openxmlformats.org/officeDocument/2006/relationships/pivotTable" Target="../pivotTables/pivotTable1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48" Type="http://schemas.openxmlformats.org/officeDocument/2006/relationships/pivotTable" Target="../pivotTables/pivotTable48.xml"/><Relationship Id="rId56" Type="http://schemas.openxmlformats.org/officeDocument/2006/relationships/pivotTable" Target="../pivotTables/pivotTable56.xml"/><Relationship Id="rId64" Type="http://schemas.openxmlformats.org/officeDocument/2006/relationships/pivotTable" Target="../pivotTables/pivotTable64.xml"/><Relationship Id="rId69" Type="http://schemas.openxmlformats.org/officeDocument/2006/relationships/pivotTable" Target="../pivotTables/pivotTable69.xml"/><Relationship Id="rId77" Type="http://schemas.openxmlformats.org/officeDocument/2006/relationships/pivotTable" Target="../pivotTables/pivotTable7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80" Type="http://schemas.openxmlformats.org/officeDocument/2006/relationships/drawing" Target="../drawings/drawing1.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59" Type="http://schemas.openxmlformats.org/officeDocument/2006/relationships/pivotTable" Target="../pivotTables/pivotTable59.xml"/><Relationship Id="rId67" Type="http://schemas.openxmlformats.org/officeDocument/2006/relationships/pivotTable" Target="../pivotTables/pivotTable67.xml"/><Relationship Id="rId20" Type="http://schemas.openxmlformats.org/officeDocument/2006/relationships/pivotTable" Target="../pivotTables/pivotTable20.xml"/><Relationship Id="rId41" Type="http://schemas.openxmlformats.org/officeDocument/2006/relationships/pivotTable" Target="../pivotTables/pivotTable41.xml"/><Relationship Id="rId54" Type="http://schemas.openxmlformats.org/officeDocument/2006/relationships/pivotTable" Target="../pivotTables/pivotTable54.xml"/><Relationship Id="rId62" Type="http://schemas.openxmlformats.org/officeDocument/2006/relationships/pivotTable" Target="../pivotTables/pivotTable62.xml"/><Relationship Id="rId70" Type="http://schemas.openxmlformats.org/officeDocument/2006/relationships/pivotTable" Target="../pivotTables/pivotTable70.xml"/><Relationship Id="rId75" Type="http://schemas.openxmlformats.org/officeDocument/2006/relationships/pivotTable" Target="../pivotTables/pivotTable75.xml"/><Relationship Id="rId1" Type="http://schemas.openxmlformats.org/officeDocument/2006/relationships/pivotTable" Target="../pivotTables/pivotTable1.xml"/><Relationship Id="rId6" Type="http://schemas.openxmlformats.org/officeDocument/2006/relationships/pivotTable" Target="../pivotTables/pivotTable6.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pivotTable" Target="../pivotTables/pivotTable49.xml"/><Relationship Id="rId57" Type="http://schemas.openxmlformats.org/officeDocument/2006/relationships/pivotTable" Target="../pivotTables/pivotTable57.xml"/><Relationship Id="rId10" Type="http://schemas.openxmlformats.org/officeDocument/2006/relationships/pivotTable" Target="../pivotTables/pivotTable10.xml"/><Relationship Id="rId31" Type="http://schemas.openxmlformats.org/officeDocument/2006/relationships/pivotTable" Target="../pivotTables/pivotTable31.xml"/><Relationship Id="rId44" Type="http://schemas.openxmlformats.org/officeDocument/2006/relationships/pivotTable" Target="../pivotTables/pivotTable44.xml"/><Relationship Id="rId52" Type="http://schemas.openxmlformats.org/officeDocument/2006/relationships/pivotTable" Target="../pivotTables/pivotTable52.xml"/><Relationship Id="rId60" Type="http://schemas.openxmlformats.org/officeDocument/2006/relationships/pivotTable" Target="../pivotTables/pivotTable60.xml"/><Relationship Id="rId65" Type="http://schemas.openxmlformats.org/officeDocument/2006/relationships/pivotTable" Target="../pivotTables/pivotTable65.xml"/><Relationship Id="rId73" Type="http://schemas.openxmlformats.org/officeDocument/2006/relationships/pivotTable" Target="../pivotTables/pivotTable73.xml"/><Relationship Id="rId78" Type="http://schemas.openxmlformats.org/officeDocument/2006/relationships/pivotTable" Target="../pivotTables/pivotTable78.xml"/><Relationship Id="rId4" Type="http://schemas.openxmlformats.org/officeDocument/2006/relationships/pivotTable" Target="../pivotTables/pivotTable4.xml"/><Relationship Id="rId9" Type="http://schemas.openxmlformats.org/officeDocument/2006/relationships/pivotTable" Target="../pivotTables/pivotTable9.xml"/><Relationship Id="rId13" Type="http://schemas.openxmlformats.org/officeDocument/2006/relationships/pivotTable" Target="../pivotTables/pivotTable13.xml"/><Relationship Id="rId18" Type="http://schemas.openxmlformats.org/officeDocument/2006/relationships/pivotTable" Target="../pivotTables/pivotTable18.xml"/><Relationship Id="rId39" Type="http://schemas.openxmlformats.org/officeDocument/2006/relationships/pivotTable" Target="../pivotTables/pivotTable39.xml"/><Relationship Id="rId34" Type="http://schemas.openxmlformats.org/officeDocument/2006/relationships/pivotTable" Target="../pivotTables/pivotTable34.xml"/><Relationship Id="rId50" Type="http://schemas.openxmlformats.org/officeDocument/2006/relationships/pivotTable" Target="../pivotTables/pivotTable50.xml"/><Relationship Id="rId55" Type="http://schemas.openxmlformats.org/officeDocument/2006/relationships/pivotTable" Target="../pivotTables/pivotTable55.xml"/><Relationship Id="rId76" Type="http://schemas.openxmlformats.org/officeDocument/2006/relationships/pivotTable" Target="../pivotTables/pivotTable76.xml"/><Relationship Id="rId7" Type="http://schemas.openxmlformats.org/officeDocument/2006/relationships/pivotTable" Target="../pivotTables/pivotTable7.xml"/><Relationship Id="rId71" Type="http://schemas.openxmlformats.org/officeDocument/2006/relationships/pivotTable" Target="../pivotTables/pivotTable71.xml"/><Relationship Id="rId2" Type="http://schemas.openxmlformats.org/officeDocument/2006/relationships/pivotTable" Target="../pivotTables/pivotTable2.xml"/><Relationship Id="rId29" Type="http://schemas.openxmlformats.org/officeDocument/2006/relationships/pivotTable" Target="../pivotTables/pivotTable2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A7A4-4ADB-4163-BA22-F1CB04E3E91B}">
  <dimension ref="A1:R18"/>
  <sheetViews>
    <sheetView topLeftCell="L16" workbookViewId="0">
      <selection activeCell="Q22" sqref="Q22"/>
    </sheetView>
  </sheetViews>
  <sheetFormatPr defaultRowHeight="14.4" x14ac:dyDescent="0.3"/>
  <cols>
    <col min="1" max="1" width="16" bestFit="1" customWidth="1"/>
    <col min="3" max="3" width="15.88671875" customWidth="1"/>
    <col min="4" max="4" width="21" bestFit="1" customWidth="1"/>
    <col min="5" max="12" width="8.88671875" customWidth="1"/>
    <col min="13" max="13" width="11.109375" customWidth="1"/>
    <col min="14" max="14" width="20.88671875" customWidth="1"/>
    <col min="15" max="15" width="20.5546875" customWidth="1"/>
    <col min="17" max="17" width="14.44140625" bestFit="1" customWidth="1"/>
    <col min="18" max="18" width="12.88671875" customWidth="1"/>
  </cols>
  <sheetData>
    <row r="1" spans="1:18" ht="43.2" x14ac:dyDescent="0.3">
      <c r="A1" s="17" t="s">
        <v>5078</v>
      </c>
      <c r="B1" s="17" t="s">
        <v>5079</v>
      </c>
      <c r="C1" s="17" t="s">
        <v>5080</v>
      </c>
      <c r="D1" s="18" t="s">
        <v>5081</v>
      </c>
      <c r="E1" s="17" t="s">
        <v>5082</v>
      </c>
      <c r="F1" s="17" t="s">
        <v>5083</v>
      </c>
      <c r="G1" s="19" t="s">
        <v>5084</v>
      </c>
      <c r="H1" s="20" t="s">
        <v>5085</v>
      </c>
      <c r="I1" s="21" t="s">
        <v>5086</v>
      </c>
      <c r="J1" s="21" t="s">
        <v>5087</v>
      </c>
      <c r="K1" s="21" t="s">
        <v>5088</v>
      </c>
      <c r="L1" s="22" t="s">
        <v>5089</v>
      </c>
      <c r="M1" s="22" t="s">
        <v>5090</v>
      </c>
      <c r="N1" s="22" t="s">
        <v>5091</v>
      </c>
      <c r="O1" s="22" t="s">
        <v>5092</v>
      </c>
      <c r="P1" s="22" t="s">
        <v>5093</v>
      </c>
      <c r="Q1" s="23" t="s">
        <v>5094</v>
      </c>
      <c r="R1" s="24" t="s">
        <v>5095</v>
      </c>
    </row>
    <row r="2" spans="1:18" x14ac:dyDescent="0.3">
      <c r="A2" s="25" t="s">
        <v>5096</v>
      </c>
      <c r="B2" s="25" t="s">
        <v>5097</v>
      </c>
      <c r="C2" s="25" t="s">
        <v>5098</v>
      </c>
      <c r="D2" s="25" t="s">
        <v>698</v>
      </c>
      <c r="E2" s="25"/>
      <c r="F2" s="25" t="s">
        <v>347</v>
      </c>
      <c r="G2" s="26" t="s">
        <v>5099</v>
      </c>
      <c r="H2">
        <v>17394</v>
      </c>
      <c r="I2" s="27">
        <v>0.52569851672990686</v>
      </c>
      <c r="J2" s="27">
        <v>0.47430148327009314</v>
      </c>
      <c r="K2" s="28">
        <v>3228</v>
      </c>
      <c r="L2">
        <f t="shared" ref="L2:L17" si="0">ROUND(K2/$K$18*$L$18,0)</f>
        <v>4</v>
      </c>
      <c r="M2">
        <f t="shared" ref="M2:M17" si="1">ROUND(K2/$K$18*$M$18,0)</f>
        <v>5</v>
      </c>
      <c r="N2" s="29">
        <f t="shared" ref="N2:N17" si="2">ROUND(I2*M2,0)</f>
        <v>3</v>
      </c>
      <c r="O2" s="29">
        <f t="shared" ref="O2:O17" si="3">ROUND(J2*M2,0)</f>
        <v>2</v>
      </c>
      <c r="P2">
        <f t="shared" ref="P2:P17" si="4">SUM(N2:O2)</f>
        <v>5</v>
      </c>
      <c r="Q2" s="30">
        <v>5</v>
      </c>
      <c r="R2" s="31">
        <f>P2-Q2</f>
        <v>0</v>
      </c>
    </row>
    <row r="3" spans="1:18" x14ac:dyDescent="0.3">
      <c r="A3" s="25" t="s">
        <v>5096</v>
      </c>
      <c r="B3" s="25" t="s">
        <v>5101</v>
      </c>
      <c r="C3" s="25" t="s">
        <v>381</v>
      </c>
      <c r="D3" s="25" t="s">
        <v>381</v>
      </c>
      <c r="E3" s="25"/>
      <c r="F3" s="25" t="s">
        <v>347</v>
      </c>
      <c r="G3" s="26" t="s">
        <v>5099</v>
      </c>
      <c r="H3">
        <v>46518</v>
      </c>
      <c r="I3" s="27">
        <v>0.86903994152801067</v>
      </c>
      <c r="J3" s="27">
        <v>0.13096005847198933</v>
      </c>
      <c r="K3" s="28">
        <v>10405</v>
      </c>
      <c r="L3">
        <f t="shared" si="0"/>
        <v>14</v>
      </c>
      <c r="M3">
        <f t="shared" si="1"/>
        <v>15</v>
      </c>
      <c r="N3" s="29">
        <f t="shared" si="2"/>
        <v>13</v>
      </c>
      <c r="O3" s="29">
        <f t="shared" si="3"/>
        <v>2</v>
      </c>
      <c r="P3">
        <f t="shared" si="4"/>
        <v>15</v>
      </c>
      <c r="Q3" s="30">
        <v>59</v>
      </c>
      <c r="R3" s="31">
        <f t="shared" ref="R3:R17" si="5">P3-Q3</f>
        <v>-44</v>
      </c>
    </row>
    <row r="4" spans="1:18" x14ac:dyDescent="0.3">
      <c r="A4" s="25" t="s">
        <v>5096</v>
      </c>
      <c r="B4" s="25" t="s">
        <v>5102</v>
      </c>
      <c r="C4" s="25" t="s">
        <v>5103</v>
      </c>
      <c r="D4" s="25" t="s">
        <v>3759</v>
      </c>
      <c r="E4" s="25" t="s">
        <v>347</v>
      </c>
      <c r="F4" s="25" t="s">
        <v>347</v>
      </c>
      <c r="G4" s="26"/>
      <c r="H4">
        <v>6855</v>
      </c>
      <c r="I4" s="27">
        <v>0.19693654266958424</v>
      </c>
      <c r="J4" s="27">
        <v>0.80306345733041573</v>
      </c>
      <c r="K4" s="28">
        <v>1461</v>
      </c>
      <c r="L4">
        <f t="shared" si="0"/>
        <v>2</v>
      </c>
      <c r="M4">
        <f t="shared" si="1"/>
        <v>2</v>
      </c>
      <c r="N4" s="29">
        <f t="shared" si="2"/>
        <v>0</v>
      </c>
      <c r="O4" s="29">
        <f t="shared" si="3"/>
        <v>2</v>
      </c>
      <c r="P4">
        <f t="shared" si="4"/>
        <v>2</v>
      </c>
      <c r="Q4" s="30">
        <v>37</v>
      </c>
      <c r="R4" s="31">
        <f t="shared" si="5"/>
        <v>-35</v>
      </c>
    </row>
    <row r="5" spans="1:18" x14ac:dyDescent="0.3">
      <c r="A5" s="25" t="s">
        <v>5096</v>
      </c>
      <c r="B5" s="25" t="s">
        <v>5097</v>
      </c>
      <c r="C5" s="25" t="s">
        <v>5097</v>
      </c>
      <c r="D5" s="25" t="s">
        <v>345</v>
      </c>
      <c r="E5" s="25" t="s">
        <v>347</v>
      </c>
      <c r="F5" s="25"/>
      <c r="G5" s="26" t="s">
        <v>344</v>
      </c>
      <c r="H5">
        <v>70650</v>
      </c>
      <c r="I5" s="27">
        <v>0.97770700636942676</v>
      </c>
      <c r="J5" s="27">
        <v>2.2292993630573247E-2</v>
      </c>
      <c r="K5" s="28">
        <v>12648</v>
      </c>
      <c r="L5">
        <f t="shared" si="0"/>
        <v>17</v>
      </c>
      <c r="M5">
        <f t="shared" si="1"/>
        <v>18</v>
      </c>
      <c r="N5" s="29">
        <f t="shared" si="2"/>
        <v>18</v>
      </c>
      <c r="O5" s="29">
        <f t="shared" si="3"/>
        <v>0</v>
      </c>
      <c r="P5">
        <f t="shared" si="4"/>
        <v>18</v>
      </c>
      <c r="Q5" s="30">
        <v>51</v>
      </c>
      <c r="R5" s="31">
        <f t="shared" si="5"/>
        <v>-33</v>
      </c>
    </row>
    <row r="6" spans="1:18" x14ac:dyDescent="0.3">
      <c r="A6" s="25" t="s">
        <v>5096</v>
      </c>
      <c r="B6" s="25" t="s">
        <v>5097</v>
      </c>
      <c r="C6" s="25" t="s">
        <v>5097</v>
      </c>
      <c r="D6" s="25" t="s">
        <v>1490</v>
      </c>
      <c r="E6" s="25" t="s">
        <v>347</v>
      </c>
      <c r="F6" s="25" t="s">
        <v>347</v>
      </c>
      <c r="G6" s="26" t="s">
        <v>5104</v>
      </c>
      <c r="H6">
        <v>24798</v>
      </c>
      <c r="I6" s="27">
        <v>0.96911041213001048</v>
      </c>
      <c r="J6" s="27">
        <v>3.0889587869989514E-2</v>
      </c>
      <c r="K6" s="28">
        <v>4439</v>
      </c>
      <c r="L6">
        <f t="shared" si="0"/>
        <v>6</v>
      </c>
      <c r="M6">
        <f t="shared" si="1"/>
        <v>6</v>
      </c>
      <c r="N6" s="29">
        <f t="shared" si="2"/>
        <v>6</v>
      </c>
      <c r="O6" s="29">
        <f t="shared" si="3"/>
        <v>0</v>
      </c>
      <c r="P6">
        <f t="shared" si="4"/>
        <v>6</v>
      </c>
      <c r="Q6" s="30">
        <v>20</v>
      </c>
      <c r="R6" s="31">
        <f t="shared" si="5"/>
        <v>-14</v>
      </c>
    </row>
    <row r="7" spans="1:18" x14ac:dyDescent="0.3">
      <c r="A7" s="25" t="s">
        <v>831</v>
      </c>
      <c r="B7" s="25" t="s">
        <v>2383</v>
      </c>
      <c r="C7" s="25" t="s">
        <v>1958</v>
      </c>
      <c r="D7" s="25" t="s">
        <v>2715</v>
      </c>
      <c r="E7" s="25" t="s">
        <v>347</v>
      </c>
      <c r="F7" s="25" t="s">
        <v>347</v>
      </c>
      <c r="G7" s="26"/>
      <c r="H7">
        <v>193443</v>
      </c>
      <c r="I7" s="27">
        <v>0.96439261177711266</v>
      </c>
      <c r="J7" s="27">
        <v>3.5607388222887365E-2</v>
      </c>
      <c r="K7" s="28">
        <v>40206</v>
      </c>
      <c r="L7">
        <f t="shared" si="0"/>
        <v>55</v>
      </c>
      <c r="M7">
        <f t="shared" si="1"/>
        <v>57</v>
      </c>
      <c r="N7" s="29">
        <f t="shared" si="2"/>
        <v>55</v>
      </c>
      <c r="O7" s="29">
        <f t="shared" si="3"/>
        <v>2</v>
      </c>
      <c r="P7">
        <f t="shared" si="4"/>
        <v>57</v>
      </c>
      <c r="Q7" s="30">
        <v>7</v>
      </c>
      <c r="R7" s="31">
        <f t="shared" si="5"/>
        <v>50</v>
      </c>
    </row>
    <row r="8" spans="1:18" x14ac:dyDescent="0.3">
      <c r="A8" s="25" t="s">
        <v>831</v>
      </c>
      <c r="B8" s="25" t="s">
        <v>2383</v>
      </c>
      <c r="C8" s="25" t="s">
        <v>1958</v>
      </c>
      <c r="D8" s="25" t="s">
        <v>1958</v>
      </c>
      <c r="E8" s="25" t="s">
        <v>347</v>
      </c>
      <c r="F8" s="25" t="s">
        <v>347</v>
      </c>
      <c r="G8" s="26"/>
      <c r="H8">
        <v>122234</v>
      </c>
      <c r="I8" s="27">
        <v>0.86294320729093377</v>
      </c>
      <c r="J8" s="27">
        <v>0.13705679270906621</v>
      </c>
      <c r="K8" s="28">
        <v>25405</v>
      </c>
      <c r="L8">
        <f t="shared" si="0"/>
        <v>34</v>
      </c>
      <c r="M8">
        <f t="shared" si="1"/>
        <v>36</v>
      </c>
      <c r="N8" s="29">
        <f t="shared" si="2"/>
        <v>31</v>
      </c>
      <c r="O8" s="29">
        <f t="shared" si="3"/>
        <v>5</v>
      </c>
      <c r="P8">
        <f t="shared" si="4"/>
        <v>36</v>
      </c>
      <c r="Q8" s="30">
        <v>82</v>
      </c>
      <c r="R8" s="31">
        <f t="shared" si="5"/>
        <v>-46</v>
      </c>
    </row>
    <row r="9" spans="1:18" x14ac:dyDescent="0.3">
      <c r="A9" s="25" t="s">
        <v>831</v>
      </c>
      <c r="B9" s="25" t="s">
        <v>2383</v>
      </c>
      <c r="C9" s="25" t="s">
        <v>1958</v>
      </c>
      <c r="D9" s="25" t="s">
        <v>1928</v>
      </c>
      <c r="E9" s="25" t="s">
        <v>347</v>
      </c>
      <c r="F9" s="25" t="s">
        <v>347</v>
      </c>
      <c r="G9" s="26"/>
      <c r="H9">
        <v>167453</v>
      </c>
      <c r="I9" s="27">
        <v>0.97199811290332216</v>
      </c>
      <c r="J9" s="27">
        <v>2.8001887096677874E-2</v>
      </c>
      <c r="K9" s="28">
        <v>34804</v>
      </c>
      <c r="L9">
        <f t="shared" si="0"/>
        <v>47</v>
      </c>
      <c r="M9">
        <f t="shared" si="1"/>
        <v>50</v>
      </c>
      <c r="N9" s="29">
        <f t="shared" si="2"/>
        <v>49</v>
      </c>
      <c r="O9" s="29">
        <f t="shared" si="3"/>
        <v>1</v>
      </c>
      <c r="P9">
        <f t="shared" si="4"/>
        <v>50</v>
      </c>
      <c r="Q9" s="30">
        <v>15</v>
      </c>
      <c r="R9" s="31">
        <f t="shared" si="5"/>
        <v>35</v>
      </c>
    </row>
    <row r="10" spans="1:18" x14ac:dyDescent="0.3">
      <c r="A10" s="25" t="s">
        <v>831</v>
      </c>
      <c r="B10" s="25" t="s">
        <v>2383</v>
      </c>
      <c r="C10" s="25" t="s">
        <v>2383</v>
      </c>
      <c r="D10" s="25" t="s">
        <v>2383</v>
      </c>
      <c r="E10" s="25" t="s">
        <v>347</v>
      </c>
      <c r="F10" s="25"/>
      <c r="G10" s="26"/>
      <c r="H10">
        <v>56592</v>
      </c>
      <c r="I10" s="27">
        <v>0.65136415040995199</v>
      </c>
      <c r="J10" s="27">
        <v>0.34863584959004806</v>
      </c>
      <c r="K10" s="28">
        <v>13599</v>
      </c>
      <c r="L10">
        <f t="shared" si="0"/>
        <v>18</v>
      </c>
      <c r="M10">
        <f t="shared" si="1"/>
        <v>19</v>
      </c>
      <c r="N10" s="29">
        <f t="shared" si="2"/>
        <v>12</v>
      </c>
      <c r="O10" s="29">
        <f t="shared" si="3"/>
        <v>7</v>
      </c>
      <c r="P10">
        <f t="shared" si="4"/>
        <v>19</v>
      </c>
      <c r="Q10" s="30">
        <v>6</v>
      </c>
      <c r="R10" s="31">
        <f t="shared" si="5"/>
        <v>13</v>
      </c>
    </row>
    <row r="11" spans="1:18" x14ac:dyDescent="0.3">
      <c r="A11" s="25" t="s">
        <v>831</v>
      </c>
      <c r="B11" s="25" t="s">
        <v>831</v>
      </c>
      <c r="C11" s="25" t="s">
        <v>5100</v>
      </c>
      <c r="D11" s="25" t="s">
        <v>2335</v>
      </c>
      <c r="E11" s="25" t="s">
        <v>347</v>
      </c>
      <c r="F11" s="25" t="s">
        <v>347</v>
      </c>
      <c r="G11" s="26"/>
      <c r="H11">
        <v>27219</v>
      </c>
      <c r="I11" s="27">
        <v>0.60821484992101105</v>
      </c>
      <c r="J11" s="27">
        <v>0.39178515007898895</v>
      </c>
      <c r="K11" s="28">
        <v>5143</v>
      </c>
      <c r="L11">
        <f t="shared" si="0"/>
        <v>7</v>
      </c>
      <c r="M11">
        <f t="shared" si="1"/>
        <v>7</v>
      </c>
      <c r="N11" s="29">
        <f t="shared" si="2"/>
        <v>4</v>
      </c>
      <c r="O11" s="29">
        <f t="shared" si="3"/>
        <v>3</v>
      </c>
      <c r="P11">
        <f t="shared" si="4"/>
        <v>7</v>
      </c>
      <c r="Q11" s="30">
        <v>14</v>
      </c>
      <c r="R11" s="31">
        <f t="shared" si="5"/>
        <v>-7</v>
      </c>
    </row>
    <row r="12" spans="1:18" x14ac:dyDescent="0.3">
      <c r="A12" s="25" t="s">
        <v>831</v>
      </c>
      <c r="B12" s="25" t="s">
        <v>831</v>
      </c>
      <c r="C12" s="25" t="s">
        <v>831</v>
      </c>
      <c r="D12" s="25" t="s">
        <v>831</v>
      </c>
      <c r="E12" s="25" t="s">
        <v>347</v>
      </c>
      <c r="F12" s="25" t="s">
        <v>347</v>
      </c>
      <c r="G12" s="26"/>
      <c r="H12">
        <v>250139</v>
      </c>
      <c r="I12" s="27">
        <v>0.51730437876540647</v>
      </c>
      <c r="J12" s="27">
        <v>0.48269562123459359</v>
      </c>
      <c r="K12" s="28">
        <v>56154</v>
      </c>
      <c r="L12">
        <f t="shared" si="0"/>
        <v>76</v>
      </c>
      <c r="M12">
        <f t="shared" si="1"/>
        <v>80</v>
      </c>
      <c r="N12" s="29">
        <f t="shared" si="2"/>
        <v>41</v>
      </c>
      <c r="O12" s="29">
        <f t="shared" si="3"/>
        <v>39</v>
      </c>
      <c r="P12">
        <f t="shared" si="4"/>
        <v>80</v>
      </c>
      <c r="Q12" s="30">
        <v>2</v>
      </c>
      <c r="R12" s="31">
        <f t="shared" si="5"/>
        <v>78</v>
      </c>
    </row>
    <row r="13" spans="1:18" x14ac:dyDescent="0.3">
      <c r="A13" s="25" t="s">
        <v>831</v>
      </c>
      <c r="B13" s="25" t="s">
        <v>831</v>
      </c>
      <c r="C13" s="25" t="s">
        <v>5100</v>
      </c>
      <c r="D13" s="25" t="s">
        <v>1889</v>
      </c>
      <c r="E13" s="25" t="s">
        <v>347</v>
      </c>
      <c r="F13" s="25" t="s">
        <v>347</v>
      </c>
      <c r="G13" s="26"/>
      <c r="H13">
        <v>23096</v>
      </c>
      <c r="I13" s="27">
        <v>0.83373744371319713</v>
      </c>
      <c r="J13" s="27">
        <v>0.16626255628680292</v>
      </c>
      <c r="K13" s="28">
        <v>4364</v>
      </c>
      <c r="L13">
        <f t="shared" si="0"/>
        <v>6</v>
      </c>
      <c r="M13">
        <f t="shared" si="1"/>
        <v>6</v>
      </c>
      <c r="N13" s="29">
        <f t="shared" si="2"/>
        <v>5</v>
      </c>
      <c r="O13" s="29">
        <f t="shared" si="3"/>
        <v>1</v>
      </c>
      <c r="P13">
        <f t="shared" si="4"/>
        <v>6</v>
      </c>
      <c r="Q13" s="30">
        <v>38</v>
      </c>
      <c r="R13" s="31">
        <f t="shared" si="5"/>
        <v>-32</v>
      </c>
    </row>
    <row r="14" spans="1:18" x14ac:dyDescent="0.3">
      <c r="A14" s="25" t="s">
        <v>831</v>
      </c>
      <c r="B14" s="25" t="s">
        <v>831</v>
      </c>
      <c r="C14" s="25" t="s">
        <v>5100</v>
      </c>
      <c r="D14" s="25" t="s">
        <v>1861</v>
      </c>
      <c r="E14" s="25" t="s">
        <v>347</v>
      </c>
      <c r="F14" s="25"/>
      <c r="G14" s="26"/>
      <c r="H14">
        <v>52567</v>
      </c>
      <c r="I14" s="27">
        <v>0.63819506534517856</v>
      </c>
      <c r="J14" s="27">
        <v>0.36180493465482144</v>
      </c>
      <c r="K14" s="28">
        <v>9932</v>
      </c>
      <c r="L14">
        <f t="shared" si="0"/>
        <v>13</v>
      </c>
      <c r="M14">
        <f t="shared" si="1"/>
        <v>14</v>
      </c>
      <c r="N14" s="29">
        <f t="shared" si="2"/>
        <v>9</v>
      </c>
      <c r="O14" s="29">
        <f t="shared" si="3"/>
        <v>5</v>
      </c>
      <c r="P14">
        <f t="shared" si="4"/>
        <v>14</v>
      </c>
      <c r="Q14" s="30">
        <v>42</v>
      </c>
      <c r="R14" s="31">
        <f t="shared" si="5"/>
        <v>-28</v>
      </c>
    </row>
    <row r="15" spans="1:18" x14ac:dyDescent="0.3">
      <c r="A15" s="25" t="s">
        <v>831</v>
      </c>
      <c r="B15" s="25" t="s">
        <v>2383</v>
      </c>
      <c r="C15" s="25" t="s">
        <v>3222</v>
      </c>
      <c r="D15" s="25" t="s">
        <v>3222</v>
      </c>
      <c r="E15" s="25" t="s">
        <v>347</v>
      </c>
      <c r="F15" s="25" t="s">
        <v>347</v>
      </c>
      <c r="G15" s="26"/>
      <c r="H15">
        <v>116395</v>
      </c>
      <c r="I15" s="27">
        <v>0.74071910305425492</v>
      </c>
      <c r="J15" s="27">
        <v>0.25928089694574508</v>
      </c>
      <c r="K15" s="28">
        <v>25292</v>
      </c>
      <c r="L15">
        <f t="shared" si="0"/>
        <v>34</v>
      </c>
      <c r="M15">
        <f t="shared" si="1"/>
        <v>36</v>
      </c>
      <c r="N15" s="29">
        <f t="shared" si="2"/>
        <v>27</v>
      </c>
      <c r="O15" s="29">
        <f t="shared" si="3"/>
        <v>9</v>
      </c>
      <c r="P15">
        <f t="shared" si="4"/>
        <v>36</v>
      </c>
      <c r="Q15" s="30">
        <v>18</v>
      </c>
      <c r="R15" s="31">
        <f t="shared" si="5"/>
        <v>18</v>
      </c>
    </row>
    <row r="16" spans="1:18" x14ac:dyDescent="0.3">
      <c r="A16" s="25" t="s">
        <v>831</v>
      </c>
      <c r="B16" s="25" t="s">
        <v>2383</v>
      </c>
      <c r="C16" s="25" t="s">
        <v>1958</v>
      </c>
      <c r="D16" s="25" t="s">
        <v>2581</v>
      </c>
      <c r="E16" s="25" t="s">
        <v>347</v>
      </c>
      <c r="F16" s="25" t="s">
        <v>347</v>
      </c>
      <c r="G16" s="26"/>
      <c r="H16">
        <v>143753</v>
      </c>
      <c r="I16" s="27">
        <v>0.85283785381870292</v>
      </c>
      <c r="J16" s="27">
        <v>0.14716214618129708</v>
      </c>
      <c r="K16" s="28">
        <v>29878</v>
      </c>
      <c r="L16">
        <f t="shared" si="0"/>
        <v>41</v>
      </c>
      <c r="M16">
        <f t="shared" si="1"/>
        <v>43</v>
      </c>
      <c r="N16" s="29">
        <f t="shared" si="2"/>
        <v>37</v>
      </c>
      <c r="O16" s="29">
        <f t="shared" si="3"/>
        <v>6</v>
      </c>
      <c r="P16">
        <f t="shared" si="4"/>
        <v>43</v>
      </c>
      <c r="Q16" s="30">
        <v>6</v>
      </c>
      <c r="R16" s="31">
        <f t="shared" si="5"/>
        <v>37</v>
      </c>
    </row>
    <row r="17" spans="1:18" x14ac:dyDescent="0.3">
      <c r="A17" s="32" t="s">
        <v>831</v>
      </c>
      <c r="B17" s="32" t="s">
        <v>2383</v>
      </c>
      <c r="C17" s="33" t="s">
        <v>4959</v>
      </c>
      <c r="D17" s="33" t="s">
        <v>4959</v>
      </c>
      <c r="E17" s="33"/>
      <c r="F17" s="32" t="s">
        <v>347</v>
      </c>
      <c r="G17" s="33"/>
      <c r="H17" s="33">
        <v>29925</v>
      </c>
      <c r="I17" s="34">
        <v>0.51699248120300756</v>
      </c>
      <c r="J17" s="34">
        <v>0.4830075187969925</v>
      </c>
      <c r="K17" s="35">
        <v>6198</v>
      </c>
      <c r="L17" s="33">
        <f t="shared" si="0"/>
        <v>8</v>
      </c>
      <c r="M17" s="33">
        <f t="shared" si="1"/>
        <v>9</v>
      </c>
      <c r="N17" s="33">
        <f t="shared" si="2"/>
        <v>5</v>
      </c>
      <c r="O17" s="33">
        <f t="shared" si="3"/>
        <v>4</v>
      </c>
      <c r="P17" s="33">
        <f t="shared" si="4"/>
        <v>9</v>
      </c>
      <c r="Q17" s="31">
        <v>0</v>
      </c>
      <c r="R17" s="31">
        <f t="shared" si="5"/>
        <v>9</v>
      </c>
    </row>
    <row r="18" spans="1:18" x14ac:dyDescent="0.3">
      <c r="K18" s="28">
        <f>SUM(K2:K17)</f>
        <v>283156</v>
      </c>
      <c r="L18">
        <v>384</v>
      </c>
      <c r="M18">
        <v>403</v>
      </c>
      <c r="N18">
        <f>SUM(N2:N16)</f>
        <v>310</v>
      </c>
      <c r="O18">
        <f>SUM(O2:O16)</f>
        <v>84</v>
      </c>
      <c r="P18">
        <f>SUM(P2:P16)</f>
        <v>394</v>
      </c>
      <c r="Q18">
        <f>SUM(Q2:Q16)</f>
        <v>402</v>
      </c>
    </row>
  </sheetData>
  <autoFilter ref="A1:P18" xr:uid="{00000000-0009-0000-0000-000002000000}">
    <sortState xmlns:xlrd2="http://schemas.microsoft.com/office/spreadsheetml/2017/richdata2" ref="A2:P18">
      <sortCondition ref="A1:A18"/>
    </sortState>
  </autoFilter>
  <conditionalFormatting sqref="E2:F17">
    <cfRule type="iconSet" priority="1">
      <iconSet iconSet="3Arrows">
        <cfvo type="percent" val="0"/>
        <cfvo type="percent" val="33"/>
        <cfvo type="percent" val="67"/>
      </iconSet>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V404"/>
  <sheetViews>
    <sheetView tabSelected="1" topLeftCell="K344" workbookViewId="0">
      <selection activeCell="Q2" sqref="Q2:Q392"/>
    </sheetView>
  </sheetViews>
  <sheetFormatPr defaultRowHeight="14.4" x14ac:dyDescent="0.3"/>
  <cols>
    <col min="1" max="2" width="9" customWidth="1"/>
    <col min="3" max="3" width="10.109375" customWidth="1"/>
    <col min="4" max="4" width="20.5546875" customWidth="1"/>
    <col min="5" max="5" width="15.21875" customWidth="1"/>
    <col min="6" max="6" width="32.44140625" customWidth="1"/>
    <col min="7" max="7" width="22.33203125" bestFit="1" customWidth="1"/>
    <col min="8" max="8" width="18.5546875" customWidth="1"/>
    <col min="9" max="9" width="28.21875" customWidth="1"/>
    <col min="10" max="10" width="57.109375" customWidth="1"/>
    <col min="11" max="11" width="33.6640625" customWidth="1"/>
    <col min="12" max="12" width="10.44140625" customWidth="1"/>
    <col min="13" max="13" width="21.88671875" customWidth="1"/>
    <col min="14" max="14" width="30.44140625" customWidth="1"/>
    <col min="15" max="15" width="19.33203125" customWidth="1"/>
    <col min="16" max="16" width="35.44140625" bestFit="1" customWidth="1"/>
    <col min="17" max="17" width="51.33203125" customWidth="1"/>
    <col min="18" max="18" width="28.44140625" customWidth="1"/>
    <col min="19" max="19" width="30.44140625" customWidth="1"/>
    <col min="20" max="20" width="42.44140625" customWidth="1"/>
    <col min="21" max="21" width="50.6640625" customWidth="1"/>
    <col min="22" max="22" width="43.77734375" customWidth="1"/>
    <col min="23" max="23" width="52.5546875" customWidth="1"/>
    <col min="24" max="24" width="44.77734375" customWidth="1"/>
    <col min="25" max="25" width="51.5546875" customWidth="1"/>
    <col min="26" max="26" width="40.88671875" customWidth="1"/>
    <col min="27" max="27" width="45.33203125" customWidth="1"/>
    <col min="28" max="28" width="15.88671875" customWidth="1"/>
    <col min="29" max="30" width="57.109375" customWidth="1"/>
    <col min="31" max="31" width="30.33203125" customWidth="1"/>
    <col min="32" max="32" width="41.33203125" customWidth="1"/>
    <col min="33" max="33" width="46.77734375" customWidth="1"/>
    <col min="34" max="34" width="10.44140625" customWidth="1"/>
    <col min="35" max="35" width="28.109375" customWidth="1"/>
    <col min="36" max="36" width="33.88671875" customWidth="1"/>
    <col min="37" max="37" width="44.77734375" customWidth="1"/>
    <col min="38" max="38" width="24.21875" customWidth="1"/>
    <col min="39" max="39" width="39.77734375" customWidth="1"/>
    <col min="40" max="40" width="32.21875" customWidth="1"/>
    <col min="41" max="41" width="43.77734375" customWidth="1"/>
    <col min="42" max="42" width="22.21875" customWidth="1"/>
    <col min="43" max="43" width="28.21875" customWidth="1"/>
    <col min="44" max="44" width="26.88671875" customWidth="1"/>
    <col min="45" max="45" width="20.88671875" customWidth="1"/>
    <col min="46" max="46" width="55.5546875" customWidth="1"/>
    <col min="47" max="47" width="30.21875" customWidth="1"/>
    <col min="48" max="48" width="21.88671875" customWidth="1"/>
    <col min="49" max="49" width="55" customWidth="1"/>
    <col min="50" max="53" width="57.109375" customWidth="1"/>
    <col min="54" max="54" width="38.5546875" customWidth="1"/>
    <col min="55" max="55" width="31.21875" customWidth="1"/>
    <col min="56" max="56" width="38.44140625" customWidth="1"/>
    <col min="57" max="57" width="56.5546875" customWidth="1"/>
    <col min="58" max="58" width="25.77734375" customWidth="1"/>
    <col min="59" max="59" width="23.109375" customWidth="1"/>
    <col min="60" max="60" width="22.21875" customWidth="1"/>
    <col min="61" max="61" width="40.109375" customWidth="1"/>
    <col min="62" max="62" width="20.33203125" customWidth="1"/>
    <col min="63" max="64" width="57.109375" customWidth="1"/>
    <col min="65" max="65" width="25.88671875" customWidth="1"/>
    <col min="66" max="66" width="57.109375" customWidth="1"/>
    <col min="67" max="67" width="26.88671875" customWidth="1"/>
    <col min="68" max="69" width="57.109375" customWidth="1"/>
    <col min="70" max="70" width="12.88671875" customWidth="1"/>
    <col min="71" max="72" width="57.109375" customWidth="1"/>
    <col min="73" max="73" width="13.88671875" customWidth="1"/>
    <col min="74" max="75" width="57.109375" customWidth="1"/>
    <col min="76" max="76" width="45" customWidth="1"/>
    <col min="77" max="77" width="37.6640625" customWidth="1"/>
    <col min="78" max="78" width="44.88671875" customWidth="1"/>
    <col min="79" max="79" width="57.109375" customWidth="1"/>
    <col min="80" max="80" width="32.21875" customWidth="1"/>
    <col min="81" max="81" width="29.5546875" customWidth="1"/>
    <col min="82" max="82" width="28.6640625" customWidth="1"/>
    <col min="83" max="83" width="46.5546875" customWidth="1"/>
    <col min="84" max="85" width="57.109375" customWidth="1"/>
    <col min="86" max="86" width="31.44140625" customWidth="1"/>
    <col min="87" max="87" width="41.88671875" customWidth="1"/>
    <col min="88" max="88" width="24.109375" customWidth="1"/>
    <col min="89" max="89" width="20.77734375" customWidth="1"/>
    <col min="90" max="90" width="26.5546875" customWidth="1"/>
    <col min="91" max="91" width="37.88671875" customWidth="1"/>
    <col min="92" max="92" width="21.33203125" customWidth="1"/>
    <col min="93" max="93" width="57.109375" customWidth="1"/>
    <col min="94" max="94" width="44" customWidth="1"/>
    <col min="95" max="95" width="39" customWidth="1"/>
    <col min="96" max="96" width="39.5546875" customWidth="1"/>
    <col min="97" max="97" width="39.6640625" customWidth="1"/>
    <col min="98" max="98" width="44.6640625" customWidth="1"/>
    <col min="99" max="99" width="44.21875" customWidth="1"/>
    <col min="100" max="100" width="31.6640625" customWidth="1"/>
    <col min="101" max="101" width="37.6640625" customWidth="1"/>
    <col min="102" max="102" width="21.88671875" customWidth="1"/>
    <col min="103" max="103" width="50.109375" customWidth="1"/>
    <col min="104" max="104" width="29" customWidth="1"/>
    <col min="105" max="105" width="46.88671875" customWidth="1"/>
    <col min="106" max="106" width="57.109375" customWidth="1"/>
    <col min="107" max="107" width="44.5546875" customWidth="1"/>
    <col min="108" max="108" width="55" customWidth="1"/>
    <col min="109" max="109" width="39.88671875" customWidth="1"/>
    <col min="110" max="110" width="42.109375" customWidth="1"/>
    <col min="111" max="111" width="21.44140625" customWidth="1"/>
    <col min="112" max="112" width="27.44140625" customWidth="1"/>
    <col min="113" max="113" width="21.88671875" customWidth="1"/>
    <col min="114" max="115" width="57.109375" customWidth="1"/>
    <col min="116" max="116" width="27.5546875" customWidth="1"/>
    <col min="117" max="117" width="49" customWidth="1"/>
    <col min="118" max="118" width="46.88671875" customWidth="1"/>
    <col min="119" max="119" width="47.33203125" customWidth="1"/>
    <col min="120" max="120" width="47.77734375" customWidth="1"/>
    <col min="121" max="121" width="50.44140625" customWidth="1"/>
    <col min="122" max="122" width="44.6640625" customWidth="1"/>
    <col min="123" max="123" width="46.88671875" customWidth="1"/>
    <col min="124" max="124" width="57" customWidth="1"/>
    <col min="125" max="125" width="38.5546875" customWidth="1"/>
    <col min="126" max="126" width="21.88671875" customWidth="1"/>
    <col min="127" max="128" width="57.109375" customWidth="1"/>
    <col min="129" max="129" width="35.5546875" customWidth="1"/>
    <col min="130" max="130" width="23.109375" customWidth="1"/>
    <col min="131" max="133" width="57.109375" customWidth="1"/>
    <col min="134" max="134" width="44" customWidth="1"/>
    <col min="135" max="135" width="23.77734375" customWidth="1"/>
    <col min="136" max="136" width="54.88671875" customWidth="1"/>
    <col min="137" max="137" width="14.5546875" customWidth="1"/>
    <col min="138" max="138" width="54" customWidth="1"/>
    <col min="139" max="139" width="15.109375" customWidth="1"/>
    <col min="140" max="140" width="36" customWidth="1"/>
    <col min="141" max="141" width="40" customWidth="1"/>
    <col min="142" max="142" width="57.109375" customWidth="1"/>
    <col min="143" max="143" width="37.88671875" customWidth="1"/>
    <col min="144" max="144" width="39" customWidth="1"/>
    <col min="145" max="147" width="57.109375" customWidth="1"/>
    <col min="148" max="148" width="51.77734375" customWidth="1"/>
    <col min="149" max="149" width="31.5546875" customWidth="1"/>
    <col min="150" max="150" width="57.109375" customWidth="1"/>
    <col min="151" max="151" width="22.33203125" customWidth="1"/>
    <col min="152" max="152" width="57.109375" customWidth="1"/>
    <col min="153" max="153" width="22.88671875" customWidth="1"/>
    <col min="154" max="154" width="43.77734375" customWidth="1"/>
    <col min="155" max="155" width="47.77734375" customWidth="1"/>
    <col min="156" max="156" width="57.109375" customWidth="1"/>
    <col min="157" max="157" width="40.88671875" customWidth="1"/>
    <col min="158" max="158" width="42" customWidth="1"/>
    <col min="159" max="159" width="57.109375" customWidth="1"/>
    <col min="160" max="160" width="27.33203125" customWidth="1"/>
    <col min="161" max="161" width="57.109375" customWidth="1"/>
    <col min="162" max="162" width="43.6640625" customWidth="1"/>
    <col min="163" max="163" width="39" customWidth="1"/>
    <col min="164" max="164" width="24" customWidth="1"/>
    <col min="165" max="165" width="25.109375" customWidth="1"/>
    <col min="166" max="166" width="27.21875" customWidth="1"/>
    <col min="167" max="167" width="35.44140625" customWidth="1"/>
    <col min="168" max="168" width="14.88671875" customWidth="1"/>
    <col min="169" max="169" width="22" customWidth="1"/>
    <col min="170" max="170" width="57.109375" customWidth="1"/>
    <col min="171" max="171" width="27.33203125" customWidth="1"/>
    <col min="172" max="172" width="57.109375" customWidth="1"/>
    <col min="173" max="173" width="28.77734375" customWidth="1"/>
    <col min="174" max="174" width="41.21875" customWidth="1"/>
    <col min="175" max="175" width="26.21875" customWidth="1"/>
    <col min="176" max="176" width="27.33203125" customWidth="1"/>
    <col min="177" max="177" width="29.44140625" customWidth="1"/>
    <col min="178" max="178" width="17.109375" customWidth="1"/>
    <col min="179" max="179" width="23" customWidth="1"/>
    <col min="180" max="182" width="57.109375" customWidth="1"/>
    <col min="183" max="183" width="47" customWidth="1"/>
    <col min="184" max="184" width="47.21875" customWidth="1"/>
    <col min="185" max="185" width="33.88671875" customWidth="1"/>
    <col min="186" max="186" width="30.109375" customWidth="1"/>
    <col min="187" max="189" width="57.109375" customWidth="1"/>
    <col min="190" max="190" width="38.44140625" customWidth="1"/>
    <col min="191" max="191" width="57.109375" customWidth="1"/>
    <col min="192" max="192" width="51.109375" customWidth="1"/>
    <col min="193" max="193" width="27.33203125" customWidth="1"/>
    <col min="194" max="194" width="27.88671875" customWidth="1"/>
    <col min="195" max="195" width="33" customWidth="1"/>
    <col min="196" max="196" width="24.6640625" customWidth="1"/>
    <col min="197" max="197" width="20" customWidth="1"/>
    <col min="198" max="198" width="26" customWidth="1"/>
    <col min="199" max="199" width="27.109375" customWidth="1"/>
    <col min="200" max="200" width="24" customWidth="1"/>
    <col min="201" max="201" width="57.109375" customWidth="1"/>
    <col min="202" max="202" width="27.77734375" customWidth="1"/>
    <col min="203" max="203" width="57.109375" customWidth="1"/>
    <col min="204" max="204" width="19.5546875" customWidth="1"/>
    <col min="205" max="205" width="21" customWidth="1"/>
    <col min="206" max="206" width="22.77734375" customWidth="1"/>
    <col min="207" max="207" width="25.77734375" customWidth="1"/>
    <col min="208" max="208" width="23.5546875" customWidth="1"/>
    <col min="209" max="209" width="22.33203125" customWidth="1"/>
    <col min="210" max="210" width="28.109375" customWidth="1"/>
    <col min="211" max="211" width="32.77734375" customWidth="1"/>
    <col min="212" max="212" width="27.109375" customWidth="1"/>
    <col min="213" max="213" width="31.21875" customWidth="1"/>
    <col min="214" max="214" width="38.21875" customWidth="1"/>
    <col min="215" max="215" width="49" customWidth="1"/>
    <col min="216" max="216" width="36.21875" customWidth="1"/>
    <col min="217" max="217" width="37.33203125" customWidth="1"/>
    <col min="218" max="218" width="20.77734375" customWidth="1"/>
    <col min="219" max="220" width="26.77734375" customWidth="1"/>
    <col min="221" max="221" width="22.33203125" customWidth="1"/>
    <col min="222" max="222" width="57.109375" customWidth="1"/>
    <col min="223" max="223" width="26.5546875" customWidth="1"/>
    <col min="224" max="224" width="23.77734375" customWidth="1"/>
    <col min="225" max="225" width="21.88671875" customWidth="1"/>
    <col min="226" max="226" width="20.5546875" customWidth="1"/>
    <col min="227" max="227" width="44.6640625" customWidth="1"/>
    <col min="228" max="228" width="57.109375" customWidth="1"/>
    <col min="229" max="229" width="32.44140625" customWidth="1"/>
    <col min="230" max="230" width="24.6640625" customWidth="1"/>
    <col min="231" max="231" width="14.5546875" customWidth="1"/>
    <col min="232" max="232" width="13.33203125" customWidth="1"/>
    <col min="233" max="233" width="32.44140625" customWidth="1"/>
    <col min="234" max="234" width="15.109375" customWidth="1"/>
    <col min="235" max="235" width="15.21875" customWidth="1"/>
    <col min="236" max="236" width="19.88671875" customWidth="1"/>
    <col min="237" max="237" width="25.6640625" customWidth="1"/>
    <col min="238" max="238" width="12.6640625" customWidth="1"/>
    <col min="239" max="239" width="22.33203125" customWidth="1"/>
    <col min="240" max="240" width="57.109375" customWidth="1"/>
    <col min="241" max="241" width="23.77734375" customWidth="1"/>
    <col min="242" max="242" width="24.77734375" customWidth="1"/>
    <col min="243" max="243" width="28.109375" customWidth="1"/>
    <col min="244" max="244" width="27.21875" customWidth="1"/>
    <col min="245" max="245" width="45.6640625" customWidth="1"/>
    <col min="246" max="246" width="22.77734375" customWidth="1"/>
    <col min="247" max="247" width="28.77734375" customWidth="1"/>
    <col min="248" max="248" width="28.6640625" customWidth="1"/>
    <col min="249" max="249" width="22.33203125" customWidth="1"/>
    <col min="250" max="250" width="57.109375" customWidth="1"/>
    <col min="251" max="251" width="12.21875" customWidth="1"/>
    <col min="252" max="252" width="57.109375" customWidth="1"/>
    <col min="253" max="253" width="22.77734375" customWidth="1"/>
    <col min="254" max="254" width="27.21875" customWidth="1"/>
    <col min="255" max="255" width="28.6640625" customWidth="1"/>
    <col min="256" max="256" width="49.6640625" customWidth="1"/>
    <col min="257" max="257" width="15.109375" customWidth="1"/>
    <col min="258" max="258" width="31.33203125" customWidth="1"/>
    <col min="259" max="259" width="21.109375" customWidth="1"/>
    <col min="260" max="260" width="22.33203125" customWidth="1"/>
    <col min="261" max="262" width="57.109375" customWidth="1"/>
    <col min="263" max="263" width="23.77734375" customWidth="1"/>
    <col min="264" max="264" width="28.21875" customWidth="1"/>
    <col min="265" max="265" width="29.6640625" customWidth="1"/>
    <col min="266" max="266" width="50.6640625" customWidth="1"/>
    <col min="267" max="267" width="16.109375" customWidth="1"/>
    <col min="268" max="268" width="32.33203125" customWidth="1"/>
    <col min="269" max="269" width="22.109375" customWidth="1"/>
    <col min="270" max="270" width="22.33203125" customWidth="1"/>
    <col min="271" max="272" width="57.109375" customWidth="1"/>
    <col min="273" max="273" width="14" customWidth="1"/>
    <col min="274" max="274" width="55.21875" customWidth="1"/>
    <col min="275" max="275" width="22.77734375" customWidth="1"/>
    <col min="276" max="276" width="32.33203125" customWidth="1"/>
    <col min="277" max="277" width="36.33203125" customWidth="1"/>
    <col min="278" max="278" width="26.21875" customWidth="1"/>
    <col min="279" max="279" width="23.33203125" customWidth="1"/>
    <col min="280" max="280" width="19.88671875" customWidth="1"/>
    <col min="281" max="281" width="25.21875" customWidth="1"/>
    <col min="282" max="282" width="25.44140625" customWidth="1"/>
    <col min="283" max="283" width="19.5546875" customWidth="1"/>
    <col min="284" max="284" width="24.109375" customWidth="1"/>
    <col min="285" max="285" width="38.109375" customWidth="1"/>
    <col min="286" max="286" width="35.109375" customWidth="1"/>
    <col min="287" max="287" width="55.77734375" customWidth="1"/>
    <col min="288" max="288" width="29.6640625" customWidth="1"/>
    <col min="289" max="289" width="18" customWidth="1"/>
    <col min="290" max="290" width="22.77734375" customWidth="1"/>
    <col min="291" max="291" width="24" customWidth="1"/>
    <col min="292" max="292" width="22.88671875" customWidth="1"/>
    <col min="293" max="293" width="30.44140625" customWidth="1"/>
    <col min="294" max="294" width="57.109375" customWidth="1"/>
    <col min="295" max="295" width="24.6640625" customWidth="1"/>
    <col min="296" max="296" width="17.109375" customWidth="1"/>
    <col min="297" max="297" width="20.44140625" customWidth="1"/>
    <col min="298" max="298" width="24" customWidth="1"/>
    <col min="299" max="299" width="17.109375" customWidth="1"/>
    <col min="300" max="300" width="18.21875" customWidth="1"/>
    <col min="301" max="301" width="34.44140625" customWidth="1"/>
    <col min="302" max="302" width="33.33203125" customWidth="1"/>
    <col min="303" max="303" width="56.44140625" customWidth="1"/>
    <col min="304" max="304" width="39.33203125" customWidth="1"/>
    <col min="305" max="305" width="16.44140625" customWidth="1"/>
    <col min="306" max="306" width="15.5546875" customWidth="1"/>
    <col min="307" max="307" width="21.5546875" customWidth="1"/>
    <col min="308" max="308" width="22.88671875" customWidth="1"/>
    <col min="309" max="309" width="57.109375" customWidth="1"/>
    <col min="310" max="310" width="25.21875" customWidth="1"/>
    <col min="311" max="311" width="20.33203125" customWidth="1"/>
    <col min="312" max="312" width="23.6640625" customWidth="1"/>
    <col min="313" max="313" width="40" customWidth="1"/>
    <col min="314" max="314" width="57.109375" customWidth="1"/>
    <col min="315" max="315" width="35" customWidth="1"/>
    <col min="316" max="316" width="18.88671875" customWidth="1"/>
    <col min="317" max="317" width="24.88671875" customWidth="1"/>
    <col min="318" max="318" width="22.88671875" customWidth="1"/>
    <col min="319" max="319" width="57.109375" customWidth="1"/>
    <col min="320" max="320" width="42" customWidth="1"/>
    <col min="321" max="321" width="33.5546875" customWidth="1"/>
    <col min="322" max="322" width="37.88671875" customWidth="1"/>
    <col min="323" max="323" width="31.88671875" customWidth="1"/>
    <col min="324" max="324" width="56.6640625" customWidth="1"/>
    <col min="325" max="325" width="25.5546875" customWidth="1"/>
    <col min="326" max="326" width="21.109375" customWidth="1"/>
    <col min="327" max="327" width="57.109375" customWidth="1"/>
    <col min="328" max="328" width="11" customWidth="1"/>
    <col min="329" max="329" width="46.44140625" customWidth="1"/>
    <col min="330" max="330" width="28.33203125" customWidth="1"/>
    <col min="331" max="331" width="28.21875" customWidth="1"/>
    <col min="332" max="332" width="31.6640625" customWidth="1"/>
    <col min="333" max="333" width="44.44140625" customWidth="1"/>
    <col min="334" max="334" width="40.21875" customWidth="1"/>
    <col min="335" max="335" width="22.5546875" customWidth="1"/>
    <col min="336" max="336" width="17.88671875" customWidth="1"/>
    <col min="337" max="337" width="23.88671875" customWidth="1"/>
    <col min="338" max="338" width="22.33203125" customWidth="1"/>
    <col min="339" max="339" width="22.88671875" customWidth="1"/>
    <col min="340" max="340" width="55.6640625" customWidth="1"/>
    <col min="341" max="341" width="29.6640625" customWidth="1"/>
    <col min="342" max="342" width="16.33203125" customWidth="1"/>
    <col min="343" max="343" width="55.88671875" customWidth="1"/>
    <col min="344" max="344" width="29.6640625" customWidth="1"/>
    <col min="345" max="345" width="16.33203125" customWidth="1"/>
    <col min="346" max="346" width="57.109375" customWidth="1"/>
    <col min="347" max="347" width="34.88671875" customWidth="1"/>
    <col min="348" max="348" width="16.88671875" customWidth="1"/>
    <col min="349" max="350" width="9" customWidth="1"/>
    <col min="351" max="351" width="18" customWidth="1"/>
    <col min="352" max="352" width="9" customWidth="1"/>
    <col min="353" max="353" width="20.44140625" customWidth="1"/>
    <col min="354" max="354" width="15" customWidth="1"/>
    <col min="355" max="356" width="9" customWidth="1"/>
    <col min="357" max="357" width="10" customWidth="1"/>
    <col min="358" max="358" width="11.109375" customWidth="1"/>
    <col min="359" max="359" width="15.5546875" customWidth="1"/>
    <col min="360" max="360" width="11.44140625" customWidth="1"/>
  </cols>
  <sheetData>
    <row r="1" spans="1:360" s="36" customFormat="1" ht="15" thickBot="1" x14ac:dyDescent="0.35">
      <c r="A1" s="38" t="s">
        <v>0</v>
      </c>
      <c r="B1" s="39" t="s">
        <v>1</v>
      </c>
      <c r="C1" s="39" t="s">
        <v>2</v>
      </c>
      <c r="D1" s="39" t="s">
        <v>232</v>
      </c>
      <c r="E1" s="39" t="s">
        <v>233</v>
      </c>
      <c r="F1" s="39" t="s">
        <v>234</v>
      </c>
      <c r="G1" s="39" t="s">
        <v>235</v>
      </c>
      <c r="H1" s="39" t="s">
        <v>236</v>
      </c>
      <c r="I1" s="39" t="s">
        <v>237</v>
      </c>
      <c r="J1" s="39" t="s">
        <v>4794</v>
      </c>
      <c r="K1" s="39" t="s">
        <v>238</v>
      </c>
      <c r="L1" s="39" t="s">
        <v>4813</v>
      </c>
      <c r="M1" s="39" t="s">
        <v>239</v>
      </c>
      <c r="N1" s="39" t="s">
        <v>240</v>
      </c>
      <c r="O1" s="39" t="s">
        <v>241</v>
      </c>
      <c r="P1" s="39" t="s">
        <v>242</v>
      </c>
      <c r="Q1" s="39" t="s">
        <v>243</v>
      </c>
      <c r="R1" s="39" t="s">
        <v>244</v>
      </c>
      <c r="S1" s="39" t="s">
        <v>245</v>
      </c>
      <c r="T1" s="39" t="s">
        <v>246</v>
      </c>
      <c r="U1" s="39" t="s">
        <v>247</v>
      </c>
      <c r="V1" s="39" t="s">
        <v>248</v>
      </c>
      <c r="W1" s="39" t="s">
        <v>3</v>
      </c>
      <c r="X1" s="39" t="s">
        <v>249</v>
      </c>
      <c r="Y1" s="39" t="s">
        <v>4</v>
      </c>
      <c r="Z1" s="39" t="s">
        <v>250</v>
      </c>
      <c r="AA1" s="39" t="s">
        <v>5</v>
      </c>
      <c r="AB1" s="39" t="s">
        <v>251</v>
      </c>
      <c r="AC1" s="39" t="s">
        <v>252</v>
      </c>
      <c r="AD1" s="39" t="s">
        <v>253</v>
      </c>
      <c r="AE1" s="39" t="s">
        <v>254</v>
      </c>
      <c r="AF1" s="39" t="s">
        <v>255</v>
      </c>
      <c r="AG1" s="39" t="s">
        <v>256</v>
      </c>
      <c r="AH1" s="39" t="s">
        <v>5134</v>
      </c>
      <c r="AI1" s="39" t="s">
        <v>257</v>
      </c>
      <c r="AJ1" s="39" t="s">
        <v>258</v>
      </c>
      <c r="AK1" s="39" t="s">
        <v>259</v>
      </c>
      <c r="AL1" s="39" t="s">
        <v>6</v>
      </c>
      <c r="AM1" s="39" t="s">
        <v>7</v>
      </c>
      <c r="AN1" s="39" t="s">
        <v>8</v>
      </c>
      <c r="AO1" s="39" t="s">
        <v>9</v>
      </c>
      <c r="AP1" s="39" t="s">
        <v>10</v>
      </c>
      <c r="AQ1" s="39" t="s">
        <v>11</v>
      </c>
      <c r="AR1" s="39" t="s">
        <v>12</v>
      </c>
      <c r="AS1" s="39" t="s">
        <v>260</v>
      </c>
      <c r="AT1" s="39" t="s">
        <v>261</v>
      </c>
      <c r="AU1" s="39" t="s">
        <v>262</v>
      </c>
      <c r="AV1" s="39" t="s">
        <v>4795</v>
      </c>
      <c r="AW1" s="39" t="s">
        <v>263</v>
      </c>
      <c r="AX1" s="39" t="s">
        <v>264</v>
      </c>
      <c r="AY1" s="39" t="s">
        <v>265</v>
      </c>
      <c r="AZ1" s="39" t="s">
        <v>13</v>
      </c>
      <c r="BA1" s="39" t="s">
        <v>14</v>
      </c>
      <c r="BB1" s="39" t="s">
        <v>15</v>
      </c>
      <c r="BC1" s="39" t="s">
        <v>16</v>
      </c>
      <c r="BD1" s="39" t="s">
        <v>17</v>
      </c>
      <c r="BE1" s="39" t="s">
        <v>18</v>
      </c>
      <c r="BF1" s="39" t="s">
        <v>19</v>
      </c>
      <c r="BG1" s="39" t="s">
        <v>20</v>
      </c>
      <c r="BH1" s="39" t="s">
        <v>21</v>
      </c>
      <c r="BI1" s="39" t="s">
        <v>22</v>
      </c>
      <c r="BJ1" s="39" t="s">
        <v>266</v>
      </c>
      <c r="BK1" s="39" t="s">
        <v>267</v>
      </c>
      <c r="BL1" s="39" t="s">
        <v>268</v>
      </c>
      <c r="BM1" s="39" t="s">
        <v>269</v>
      </c>
      <c r="BN1" s="39" t="s">
        <v>270</v>
      </c>
      <c r="BO1" s="39" t="s">
        <v>4796</v>
      </c>
      <c r="BP1" s="39" t="s">
        <v>271</v>
      </c>
      <c r="BQ1" s="39" t="s">
        <v>272</v>
      </c>
      <c r="BR1" s="39" t="s">
        <v>273</v>
      </c>
      <c r="BS1" s="39" t="s">
        <v>274</v>
      </c>
      <c r="BT1" s="39" t="s">
        <v>275</v>
      </c>
      <c r="BU1" s="39" t="s">
        <v>4797</v>
      </c>
      <c r="BV1" s="39" t="s">
        <v>23</v>
      </c>
      <c r="BW1" s="39" t="s">
        <v>24</v>
      </c>
      <c r="BX1" s="39" t="s">
        <v>25</v>
      </c>
      <c r="BY1" s="39" t="s">
        <v>26</v>
      </c>
      <c r="BZ1" s="39" t="s">
        <v>27</v>
      </c>
      <c r="CA1" s="39" t="s">
        <v>28</v>
      </c>
      <c r="CB1" s="39" t="s">
        <v>29</v>
      </c>
      <c r="CC1" s="39" t="s">
        <v>30</v>
      </c>
      <c r="CD1" s="39" t="s">
        <v>31</v>
      </c>
      <c r="CE1" s="39" t="s">
        <v>32</v>
      </c>
      <c r="CF1" s="39" t="s">
        <v>276</v>
      </c>
      <c r="CG1" s="39" t="s">
        <v>33</v>
      </c>
      <c r="CH1" s="39" t="s">
        <v>34</v>
      </c>
      <c r="CI1" s="39" t="s">
        <v>35</v>
      </c>
      <c r="CJ1" s="39" t="s">
        <v>36</v>
      </c>
      <c r="CK1" s="39" t="s">
        <v>37</v>
      </c>
      <c r="CL1" s="39" t="s">
        <v>38</v>
      </c>
      <c r="CM1" s="39" t="s">
        <v>39</v>
      </c>
      <c r="CN1" s="39" t="s">
        <v>4798</v>
      </c>
      <c r="CO1" s="39" t="s">
        <v>277</v>
      </c>
      <c r="CP1" s="39" t="s">
        <v>278</v>
      </c>
      <c r="CQ1" s="39" t="s">
        <v>40</v>
      </c>
      <c r="CR1" s="39" t="s">
        <v>41</v>
      </c>
      <c r="CS1" s="39" t="s">
        <v>42</v>
      </c>
      <c r="CT1" s="39" t="s">
        <v>43</v>
      </c>
      <c r="CU1" s="39" t="s">
        <v>44</v>
      </c>
      <c r="CV1" s="39" t="s">
        <v>45</v>
      </c>
      <c r="CW1" s="39" t="s">
        <v>46</v>
      </c>
      <c r="CX1" s="39" t="s">
        <v>4799</v>
      </c>
      <c r="CY1" s="39" t="s">
        <v>279</v>
      </c>
      <c r="CZ1" s="39" t="s">
        <v>47</v>
      </c>
      <c r="DA1" s="39" t="s">
        <v>48</v>
      </c>
      <c r="DB1" s="39" t="s">
        <v>49</v>
      </c>
      <c r="DC1" s="39" t="s">
        <v>50</v>
      </c>
      <c r="DD1" s="39" t="s">
        <v>51</v>
      </c>
      <c r="DE1" s="39" t="s">
        <v>52</v>
      </c>
      <c r="DF1" s="39" t="s">
        <v>53</v>
      </c>
      <c r="DG1" s="39" t="s">
        <v>54</v>
      </c>
      <c r="DH1" s="39" t="s">
        <v>55</v>
      </c>
      <c r="DI1" s="39" t="s">
        <v>4800</v>
      </c>
      <c r="DJ1" s="39" t="s">
        <v>280</v>
      </c>
      <c r="DK1" s="39" t="s">
        <v>281</v>
      </c>
      <c r="DL1" s="39" t="s">
        <v>282</v>
      </c>
      <c r="DM1" s="39" t="s">
        <v>56</v>
      </c>
      <c r="DN1" s="39" t="s">
        <v>57</v>
      </c>
      <c r="DO1" s="39" t="s">
        <v>58</v>
      </c>
      <c r="DP1" s="39" t="s">
        <v>59</v>
      </c>
      <c r="DQ1" s="39" t="s">
        <v>60</v>
      </c>
      <c r="DR1" s="39" t="s">
        <v>61</v>
      </c>
      <c r="DS1" s="39" t="s">
        <v>62</v>
      </c>
      <c r="DT1" s="39" t="s">
        <v>63</v>
      </c>
      <c r="DU1" s="39" t="s">
        <v>64</v>
      </c>
      <c r="DV1" s="39" t="s">
        <v>4801</v>
      </c>
      <c r="DW1" s="39" t="s">
        <v>283</v>
      </c>
      <c r="DX1" s="39" t="s">
        <v>284</v>
      </c>
      <c r="DY1" s="39" t="s">
        <v>285</v>
      </c>
      <c r="DZ1" s="39" t="s">
        <v>286</v>
      </c>
      <c r="EA1" s="39" t="s">
        <v>287</v>
      </c>
      <c r="EB1" s="39" t="s">
        <v>65</v>
      </c>
      <c r="EC1" s="39" t="s">
        <v>66</v>
      </c>
      <c r="ED1" s="39" t="s">
        <v>67</v>
      </c>
      <c r="EE1" s="39" t="s">
        <v>68</v>
      </c>
      <c r="EF1" s="39" t="s">
        <v>69</v>
      </c>
      <c r="EG1" s="39" t="s">
        <v>70</v>
      </c>
      <c r="EH1" s="39" t="s">
        <v>71</v>
      </c>
      <c r="EI1" s="39" t="s">
        <v>72</v>
      </c>
      <c r="EJ1" s="39" t="s">
        <v>73</v>
      </c>
      <c r="EK1" s="39" t="s">
        <v>74</v>
      </c>
      <c r="EL1" s="39" t="s">
        <v>75</v>
      </c>
      <c r="EM1" s="39" t="s">
        <v>76</v>
      </c>
      <c r="EN1" s="39" t="s">
        <v>77</v>
      </c>
      <c r="EO1" s="39" t="s">
        <v>288</v>
      </c>
      <c r="EP1" s="39" t="s">
        <v>78</v>
      </c>
      <c r="EQ1" s="39" t="s">
        <v>79</v>
      </c>
      <c r="ER1" s="39" t="s">
        <v>80</v>
      </c>
      <c r="ES1" s="39" t="s">
        <v>81</v>
      </c>
      <c r="ET1" s="39" t="s">
        <v>82</v>
      </c>
      <c r="EU1" s="39" t="s">
        <v>83</v>
      </c>
      <c r="EV1" s="39" t="s">
        <v>84</v>
      </c>
      <c r="EW1" s="39" t="s">
        <v>85</v>
      </c>
      <c r="EX1" s="39" t="s">
        <v>86</v>
      </c>
      <c r="EY1" s="39" t="s">
        <v>87</v>
      </c>
      <c r="EZ1" s="39" t="s">
        <v>88</v>
      </c>
      <c r="FA1" s="39" t="s">
        <v>89</v>
      </c>
      <c r="FB1" s="39" t="s">
        <v>90</v>
      </c>
      <c r="FC1" s="39" t="s">
        <v>289</v>
      </c>
      <c r="FD1" s="39" t="s">
        <v>290</v>
      </c>
      <c r="FE1" s="39" t="s">
        <v>291</v>
      </c>
      <c r="FF1" s="39" t="s">
        <v>91</v>
      </c>
      <c r="FG1" s="39" t="s">
        <v>92</v>
      </c>
      <c r="FH1" s="39" t="s">
        <v>93</v>
      </c>
      <c r="FI1" s="39" t="s">
        <v>94</v>
      </c>
      <c r="FJ1" s="39" t="s">
        <v>95</v>
      </c>
      <c r="FK1" s="39" t="s">
        <v>96</v>
      </c>
      <c r="FL1" s="39" t="s">
        <v>97</v>
      </c>
      <c r="FM1" s="39" t="s">
        <v>292</v>
      </c>
      <c r="FN1" s="39" t="s">
        <v>293</v>
      </c>
      <c r="FO1" s="39" t="s">
        <v>294</v>
      </c>
      <c r="FP1" s="39" t="s">
        <v>295</v>
      </c>
      <c r="FQ1" s="39" t="s">
        <v>296</v>
      </c>
      <c r="FR1" s="39" t="s">
        <v>98</v>
      </c>
      <c r="FS1" s="39" t="s">
        <v>99</v>
      </c>
      <c r="FT1" s="39" t="s">
        <v>100</v>
      </c>
      <c r="FU1" s="39" t="s">
        <v>101</v>
      </c>
      <c r="FV1" s="39" t="s">
        <v>102</v>
      </c>
      <c r="FW1" s="39" t="s">
        <v>4802</v>
      </c>
      <c r="FX1" s="39" t="s">
        <v>297</v>
      </c>
      <c r="FY1" s="39" t="s">
        <v>298</v>
      </c>
      <c r="FZ1" s="39" t="s">
        <v>299</v>
      </c>
      <c r="GA1" s="39" t="s">
        <v>300</v>
      </c>
      <c r="GB1" s="39" t="s">
        <v>301</v>
      </c>
      <c r="GC1" s="39" t="s">
        <v>103</v>
      </c>
      <c r="GD1" s="39" t="s">
        <v>104</v>
      </c>
      <c r="GE1" s="39" t="s">
        <v>302</v>
      </c>
      <c r="GF1" s="39" t="s">
        <v>303</v>
      </c>
      <c r="GG1" s="39" t="s">
        <v>304</v>
      </c>
      <c r="GH1" s="39" t="s">
        <v>305</v>
      </c>
      <c r="GI1" s="39" t="s">
        <v>306</v>
      </c>
      <c r="GJ1" s="39" t="s">
        <v>307</v>
      </c>
      <c r="GK1" s="39" t="s">
        <v>105</v>
      </c>
      <c r="GL1" s="39" t="s">
        <v>106</v>
      </c>
      <c r="GM1" s="39" t="s">
        <v>107</v>
      </c>
      <c r="GN1" s="39" t="s">
        <v>108</v>
      </c>
      <c r="GO1" s="39" t="s">
        <v>109</v>
      </c>
      <c r="GP1" s="39" t="s">
        <v>110</v>
      </c>
      <c r="GQ1" s="39" t="s">
        <v>111</v>
      </c>
      <c r="GR1" s="39" t="s">
        <v>4803</v>
      </c>
      <c r="GS1" s="39" t="s">
        <v>308</v>
      </c>
      <c r="GT1" s="39" t="s">
        <v>309</v>
      </c>
      <c r="GU1" s="39" t="s">
        <v>310</v>
      </c>
      <c r="GV1" s="39" t="s">
        <v>112</v>
      </c>
      <c r="GW1" s="39" t="s">
        <v>113</v>
      </c>
      <c r="GX1" s="39" t="s">
        <v>114</v>
      </c>
      <c r="GY1" s="39" t="s">
        <v>115</v>
      </c>
      <c r="GZ1" s="39" t="s">
        <v>116</v>
      </c>
      <c r="HA1" s="39" t="s">
        <v>117</v>
      </c>
      <c r="HB1" s="39" t="s">
        <v>118</v>
      </c>
      <c r="HC1" s="39" t="s">
        <v>119</v>
      </c>
      <c r="HD1" s="39" t="s">
        <v>120</v>
      </c>
      <c r="HE1" s="39" t="s">
        <v>121</v>
      </c>
      <c r="HF1" s="39" t="s">
        <v>122</v>
      </c>
      <c r="HG1" s="39" t="s">
        <v>123</v>
      </c>
      <c r="HH1" s="39" t="s">
        <v>124</v>
      </c>
      <c r="HI1" s="39" t="s">
        <v>125</v>
      </c>
      <c r="HJ1" s="39" t="s">
        <v>126</v>
      </c>
      <c r="HK1" s="39" t="s">
        <v>127</v>
      </c>
      <c r="HL1" s="39" t="s">
        <v>128</v>
      </c>
      <c r="HM1" s="39" t="s">
        <v>4804</v>
      </c>
      <c r="HN1" s="39" t="s">
        <v>311</v>
      </c>
      <c r="HO1" s="39" t="s">
        <v>129</v>
      </c>
      <c r="HP1" s="39" t="s">
        <v>130</v>
      </c>
      <c r="HQ1" s="39" t="s">
        <v>131</v>
      </c>
      <c r="HR1" s="39" t="s">
        <v>132</v>
      </c>
      <c r="HS1" s="39" t="s">
        <v>312</v>
      </c>
      <c r="HT1" s="39" t="s">
        <v>313</v>
      </c>
      <c r="HU1" s="39" t="s">
        <v>133</v>
      </c>
      <c r="HV1" s="39" t="s">
        <v>134</v>
      </c>
      <c r="HW1" s="39" t="s">
        <v>135</v>
      </c>
      <c r="HX1" s="39" t="s">
        <v>136</v>
      </c>
      <c r="HY1" s="39" t="s">
        <v>137</v>
      </c>
      <c r="HZ1" s="39" t="s">
        <v>138</v>
      </c>
      <c r="IA1" s="39" t="s">
        <v>139</v>
      </c>
      <c r="IB1" s="39" t="s">
        <v>140</v>
      </c>
      <c r="IC1" s="39" t="s">
        <v>141</v>
      </c>
      <c r="ID1" s="39" t="s">
        <v>142</v>
      </c>
      <c r="IE1" s="39" t="s">
        <v>4805</v>
      </c>
      <c r="IF1" s="39" t="s">
        <v>314</v>
      </c>
      <c r="IG1" s="39" t="s">
        <v>143</v>
      </c>
      <c r="IH1" s="39" t="s">
        <v>144</v>
      </c>
      <c r="II1" s="39" t="s">
        <v>145</v>
      </c>
      <c r="IJ1" s="39" t="s">
        <v>146</v>
      </c>
      <c r="IK1" s="39" t="s">
        <v>147</v>
      </c>
      <c r="IL1" s="39" t="s">
        <v>148</v>
      </c>
      <c r="IM1" s="39" t="s">
        <v>149</v>
      </c>
      <c r="IN1" s="39" t="s">
        <v>150</v>
      </c>
      <c r="IO1" s="39" t="s">
        <v>4806</v>
      </c>
      <c r="IP1" s="39" t="s">
        <v>315</v>
      </c>
      <c r="IQ1" s="39" t="s">
        <v>316</v>
      </c>
      <c r="IR1" s="39" t="s">
        <v>317</v>
      </c>
      <c r="IS1" s="39" t="s">
        <v>151</v>
      </c>
      <c r="IT1" s="39" t="s">
        <v>152</v>
      </c>
      <c r="IU1" s="39" t="s">
        <v>153</v>
      </c>
      <c r="IV1" s="39" t="s">
        <v>154</v>
      </c>
      <c r="IW1" s="39" t="s">
        <v>155</v>
      </c>
      <c r="IX1" s="39" t="s">
        <v>156</v>
      </c>
      <c r="IY1" s="39" t="s">
        <v>157</v>
      </c>
      <c r="IZ1" s="39" t="s">
        <v>4807</v>
      </c>
      <c r="JA1" s="39" t="s">
        <v>318</v>
      </c>
      <c r="JB1" s="39" t="s">
        <v>319</v>
      </c>
      <c r="JC1" s="39" t="s">
        <v>158</v>
      </c>
      <c r="JD1" s="39" t="s">
        <v>159</v>
      </c>
      <c r="JE1" s="39" t="s">
        <v>160</v>
      </c>
      <c r="JF1" s="39" t="s">
        <v>161</v>
      </c>
      <c r="JG1" s="39" t="s">
        <v>162</v>
      </c>
      <c r="JH1" s="39" t="s">
        <v>163</v>
      </c>
      <c r="JI1" s="39" t="s">
        <v>164</v>
      </c>
      <c r="JJ1" s="39" t="s">
        <v>4808</v>
      </c>
      <c r="JK1" s="39" t="s">
        <v>320</v>
      </c>
      <c r="JL1" s="39" t="s">
        <v>321</v>
      </c>
      <c r="JM1" s="39" t="s">
        <v>322</v>
      </c>
      <c r="JN1" s="39" t="s">
        <v>323</v>
      </c>
      <c r="JO1" s="39" t="s">
        <v>165</v>
      </c>
      <c r="JP1" s="39" t="s">
        <v>166</v>
      </c>
      <c r="JQ1" s="39" t="s">
        <v>167</v>
      </c>
      <c r="JR1" s="39" t="s">
        <v>168</v>
      </c>
      <c r="JS1" s="39" t="s">
        <v>169</v>
      </c>
      <c r="JT1" s="39" t="s">
        <v>170</v>
      </c>
      <c r="JU1" s="39" t="s">
        <v>171</v>
      </c>
      <c r="JV1" s="39" t="s">
        <v>172</v>
      </c>
      <c r="JW1" s="39" t="s">
        <v>173</v>
      </c>
      <c r="JX1" s="39" t="s">
        <v>174</v>
      </c>
      <c r="JY1" s="39" t="s">
        <v>175</v>
      </c>
      <c r="JZ1" s="39" t="s">
        <v>176</v>
      </c>
      <c r="KA1" s="39" t="s">
        <v>177</v>
      </c>
      <c r="KB1" s="39" t="s">
        <v>178</v>
      </c>
      <c r="KC1" s="39" t="s">
        <v>179</v>
      </c>
      <c r="KD1" s="39" t="s">
        <v>180</v>
      </c>
      <c r="KE1" s="39" t="s">
        <v>181</v>
      </c>
      <c r="KF1" s="39" t="s">
        <v>4809</v>
      </c>
      <c r="KG1" s="39" t="s">
        <v>324</v>
      </c>
      <c r="KH1" s="39" t="s">
        <v>325</v>
      </c>
      <c r="KI1" s="39" t="s">
        <v>182</v>
      </c>
      <c r="KJ1" s="39" t="s">
        <v>183</v>
      </c>
      <c r="KK1" s="39" t="s">
        <v>184</v>
      </c>
      <c r="KL1" s="39" t="s">
        <v>185</v>
      </c>
      <c r="KM1" s="39" t="s">
        <v>186</v>
      </c>
      <c r="KN1" s="39" t="s">
        <v>187</v>
      </c>
      <c r="KO1" s="39" t="s">
        <v>188</v>
      </c>
      <c r="KP1" s="39" t="s">
        <v>189</v>
      </c>
      <c r="KQ1" s="39" t="s">
        <v>190</v>
      </c>
      <c r="KR1" s="39" t="s">
        <v>191</v>
      </c>
      <c r="KS1" s="39" t="s">
        <v>192</v>
      </c>
      <c r="KT1" s="39" t="s">
        <v>193</v>
      </c>
      <c r="KU1" s="39" t="s">
        <v>194</v>
      </c>
      <c r="KV1" s="39" t="s">
        <v>4810</v>
      </c>
      <c r="KW1" s="39" t="s">
        <v>326</v>
      </c>
      <c r="KX1" s="39" t="s">
        <v>195</v>
      </c>
      <c r="KY1" s="39" t="s">
        <v>196</v>
      </c>
      <c r="KZ1" s="39" t="s">
        <v>197</v>
      </c>
      <c r="LA1" s="39" t="s">
        <v>198</v>
      </c>
      <c r="LB1" s="39" t="s">
        <v>199</v>
      </c>
      <c r="LC1" s="39" t="s">
        <v>200</v>
      </c>
      <c r="LD1" s="39" t="s">
        <v>201</v>
      </c>
      <c r="LE1" s="39" t="s">
        <v>202</v>
      </c>
      <c r="LF1" s="39" t="s">
        <v>4811</v>
      </c>
      <c r="LG1" s="39" t="s">
        <v>327</v>
      </c>
      <c r="LH1" s="39" t="s">
        <v>203</v>
      </c>
      <c r="LI1" s="39" t="s">
        <v>204</v>
      </c>
      <c r="LJ1" s="39" t="s">
        <v>205</v>
      </c>
      <c r="LK1" s="39" t="s">
        <v>206</v>
      </c>
      <c r="LL1" s="39" t="s">
        <v>207</v>
      </c>
      <c r="LM1" s="39" t="s">
        <v>208</v>
      </c>
      <c r="LN1" s="39" t="s">
        <v>209</v>
      </c>
      <c r="LO1" s="39" t="s">
        <v>328</v>
      </c>
      <c r="LP1" s="39" t="s">
        <v>329</v>
      </c>
      <c r="LQ1" s="39" t="s">
        <v>330</v>
      </c>
      <c r="LR1" s="39" t="s">
        <v>210</v>
      </c>
      <c r="LS1" s="39" t="s">
        <v>211</v>
      </c>
      <c r="LT1" s="39" t="s">
        <v>212</v>
      </c>
      <c r="LU1" s="39" t="s">
        <v>213</v>
      </c>
      <c r="LV1" s="39" t="s">
        <v>214</v>
      </c>
      <c r="LW1" s="39" t="s">
        <v>215</v>
      </c>
      <c r="LX1" s="39" t="s">
        <v>216</v>
      </c>
      <c r="LY1" s="39" t="s">
        <v>217</v>
      </c>
      <c r="LZ1" s="39" t="s">
        <v>218</v>
      </c>
      <c r="MA1" s="39" t="s">
        <v>4812</v>
      </c>
      <c r="MB1" s="39" t="s">
        <v>331</v>
      </c>
      <c r="MC1" s="39" t="s">
        <v>332</v>
      </c>
      <c r="MD1" s="39" t="s">
        <v>333</v>
      </c>
      <c r="ME1" s="39" t="s">
        <v>334</v>
      </c>
      <c r="MF1" s="39" t="s">
        <v>335</v>
      </c>
      <c r="MG1" s="39" t="s">
        <v>336</v>
      </c>
      <c r="MH1" s="39" t="s">
        <v>337</v>
      </c>
      <c r="MI1" s="39" t="s">
        <v>338</v>
      </c>
      <c r="MJ1" s="39" t="s">
        <v>219</v>
      </c>
      <c r="MK1" s="39" t="s">
        <v>220</v>
      </c>
      <c r="ML1" s="39" t="s">
        <v>221</v>
      </c>
      <c r="MM1" s="39" t="s">
        <v>222</v>
      </c>
      <c r="MN1" s="39" t="s">
        <v>223</v>
      </c>
      <c r="MO1" s="39" t="s">
        <v>224</v>
      </c>
      <c r="MP1" s="39" t="s">
        <v>225</v>
      </c>
      <c r="MQ1" s="39" t="s">
        <v>226</v>
      </c>
      <c r="MR1" s="39" t="s">
        <v>227</v>
      </c>
      <c r="MS1" s="39" t="s">
        <v>228</v>
      </c>
      <c r="MT1" s="39" t="s">
        <v>229</v>
      </c>
      <c r="MU1" s="39" t="s">
        <v>230</v>
      </c>
      <c r="MV1" s="39" t="s">
        <v>231</v>
      </c>
    </row>
    <row r="2" spans="1:360" ht="15.6" thickTop="1" thickBot="1" x14ac:dyDescent="0.35">
      <c r="A2" s="40" t="s">
        <v>339</v>
      </c>
      <c r="B2" s="41" t="s">
        <v>340</v>
      </c>
      <c r="C2" s="41" t="s">
        <v>341</v>
      </c>
      <c r="D2" s="41" t="s">
        <v>342</v>
      </c>
      <c r="E2" s="41" t="s">
        <v>343</v>
      </c>
      <c r="F2" s="41" t="s">
        <v>344</v>
      </c>
      <c r="G2" s="42">
        <v>44216</v>
      </c>
      <c r="H2" s="41" t="s">
        <v>345</v>
      </c>
      <c r="I2" s="41" t="s">
        <v>346</v>
      </c>
      <c r="J2" s="41" t="s">
        <v>347</v>
      </c>
      <c r="K2" s="41">
        <v>37</v>
      </c>
      <c r="L2" s="41" t="str">
        <f>IF(data!$K2&lt;31,"18-30 Years",IF(data!$K2&lt;51,"31-50 Years",IF(data!$K2&lt;61,"51-60 Years",IF(data!$K2&gt;60,"Elderly&gt;60"))))</f>
        <v>31-50 Years</v>
      </c>
      <c r="M2" s="41" t="s">
        <v>348</v>
      </c>
      <c r="N2" s="41" t="s">
        <v>349</v>
      </c>
      <c r="O2" s="41" t="s">
        <v>350</v>
      </c>
      <c r="P2" s="42">
        <v>44216</v>
      </c>
      <c r="Q2" s="41">
        <v>1</v>
      </c>
      <c r="R2" s="41">
        <v>0</v>
      </c>
      <c r="S2" s="41" t="s">
        <v>347</v>
      </c>
      <c r="T2" s="41">
        <v>1</v>
      </c>
      <c r="U2" s="41">
        <v>1</v>
      </c>
      <c r="V2" s="41">
        <v>0</v>
      </c>
      <c r="W2" s="41" t="s">
        <v>351</v>
      </c>
      <c r="X2" s="41">
        <v>3</v>
      </c>
      <c r="Y2" s="41" t="s">
        <v>352</v>
      </c>
      <c r="Z2" s="41">
        <v>1</v>
      </c>
      <c r="AA2" s="58">
        <v>6</v>
      </c>
      <c r="AB2" s="41">
        <v>8</v>
      </c>
      <c r="AC2" s="41">
        <v>0</v>
      </c>
      <c r="AD2" s="41">
        <v>0</v>
      </c>
      <c r="AE2" s="41">
        <v>1</v>
      </c>
      <c r="AF2" s="41">
        <v>1000</v>
      </c>
      <c r="AG2" s="41">
        <v>400</v>
      </c>
      <c r="AH2" s="41">
        <f>AG2-AF2</f>
        <v>-600</v>
      </c>
      <c r="AI2" s="41" t="s">
        <v>354</v>
      </c>
      <c r="AJ2" s="41"/>
      <c r="AK2" s="41" t="s">
        <v>355</v>
      </c>
      <c r="AL2" s="41"/>
      <c r="AM2" s="41" t="b">
        <v>1</v>
      </c>
      <c r="AN2" s="41"/>
      <c r="AO2" s="41"/>
      <c r="AP2" s="41"/>
      <c r="AQ2" s="41"/>
      <c r="AR2" s="41"/>
      <c r="AS2" s="41"/>
      <c r="AT2" s="41">
        <v>10</v>
      </c>
      <c r="AU2" s="41" t="s">
        <v>356</v>
      </c>
      <c r="AV2" s="41"/>
      <c r="AW2" s="41" t="s">
        <v>347</v>
      </c>
      <c r="AX2" s="41" t="s">
        <v>372</v>
      </c>
      <c r="AY2" s="41" t="s">
        <v>357</v>
      </c>
      <c r="AZ2" s="41"/>
      <c r="BA2" s="41" t="b">
        <v>1</v>
      </c>
      <c r="BB2" s="41"/>
      <c r="BC2" s="41" t="b">
        <v>1</v>
      </c>
      <c r="BD2" s="41"/>
      <c r="BE2" s="41"/>
      <c r="BF2" s="41"/>
      <c r="BG2" s="41"/>
      <c r="BH2" s="41"/>
      <c r="BI2" s="41"/>
      <c r="BJ2" s="41"/>
      <c r="BK2" s="41" t="s">
        <v>347</v>
      </c>
      <c r="BL2" s="41" t="s">
        <v>347</v>
      </c>
      <c r="BM2" s="41" t="s">
        <v>358</v>
      </c>
      <c r="BN2" s="41" t="s">
        <v>359</v>
      </c>
      <c r="BO2" s="41"/>
      <c r="BP2" s="41" t="s">
        <v>359</v>
      </c>
      <c r="BQ2" s="41"/>
      <c r="BR2" s="41"/>
      <c r="BS2" s="41"/>
      <c r="BT2" s="41"/>
      <c r="BU2" s="41"/>
      <c r="BV2" s="41"/>
      <c r="BW2" s="41"/>
      <c r="BX2" s="41"/>
      <c r="BY2" s="41"/>
      <c r="BZ2" s="41"/>
      <c r="CA2" s="41"/>
      <c r="CB2" s="41"/>
      <c r="CC2" s="41"/>
      <c r="CD2" s="41"/>
      <c r="CE2" s="41"/>
      <c r="CF2" s="41" t="s">
        <v>360</v>
      </c>
      <c r="CG2" s="41"/>
      <c r="CH2" s="41" t="b">
        <v>1</v>
      </c>
      <c r="CI2" s="41"/>
      <c r="CJ2" s="41" t="b">
        <v>1</v>
      </c>
      <c r="CK2" s="41"/>
      <c r="CL2" s="41"/>
      <c r="CM2" s="41"/>
      <c r="CN2" s="41"/>
      <c r="CO2" s="41" t="s">
        <v>347</v>
      </c>
      <c r="CP2" s="41"/>
      <c r="CQ2" s="41"/>
      <c r="CR2" s="41"/>
      <c r="CS2" s="41"/>
      <c r="CT2" s="41"/>
      <c r="CU2" s="41"/>
      <c r="CV2" s="41"/>
      <c r="CW2" s="41"/>
      <c r="CX2" s="41"/>
      <c r="CY2" s="41" t="s">
        <v>361</v>
      </c>
      <c r="CZ2" s="41"/>
      <c r="DA2" s="41"/>
      <c r="DB2" s="41"/>
      <c r="DC2" s="41"/>
      <c r="DD2" s="41"/>
      <c r="DE2" s="41" t="b">
        <v>1</v>
      </c>
      <c r="DF2" s="41" t="b">
        <v>1</v>
      </c>
      <c r="DG2" s="41"/>
      <c r="DH2" s="41"/>
      <c r="DI2" s="41"/>
      <c r="DJ2" s="41"/>
      <c r="DK2" s="41" t="s">
        <v>359</v>
      </c>
      <c r="DL2" s="41"/>
      <c r="DM2" s="41"/>
      <c r="DN2" s="41"/>
      <c r="DO2" s="41"/>
      <c r="DP2" s="41"/>
      <c r="DQ2" s="41"/>
      <c r="DR2" s="41"/>
      <c r="DS2" s="41"/>
      <c r="DT2" s="41"/>
      <c r="DU2" s="41"/>
      <c r="DV2" s="41"/>
      <c r="DW2" s="41" t="s">
        <v>362</v>
      </c>
      <c r="DX2" s="41"/>
      <c r="DY2" s="41"/>
      <c r="DZ2" s="41"/>
      <c r="EA2" s="41" t="s">
        <v>363</v>
      </c>
      <c r="EB2" s="41" t="b">
        <v>1</v>
      </c>
      <c r="EC2" s="41"/>
      <c r="ED2" s="41" t="b">
        <v>1</v>
      </c>
      <c r="EE2" s="41"/>
      <c r="EF2" s="41" t="b">
        <v>1</v>
      </c>
      <c r="EG2" s="41"/>
      <c r="EH2" s="41"/>
      <c r="EI2" s="41"/>
      <c r="EJ2" s="41" t="b">
        <v>1</v>
      </c>
      <c r="EK2" s="41"/>
      <c r="EL2" s="41"/>
      <c r="EM2" s="58">
        <v>4</v>
      </c>
      <c r="EN2" s="41" t="s">
        <v>365</v>
      </c>
      <c r="EO2" s="41" t="s">
        <v>363</v>
      </c>
      <c r="EP2" s="41" t="b">
        <v>1</v>
      </c>
      <c r="EQ2" s="41"/>
      <c r="ER2" s="41" t="b">
        <v>1</v>
      </c>
      <c r="ES2" s="41"/>
      <c r="ET2" s="41" t="b">
        <v>1</v>
      </c>
      <c r="EU2" s="41"/>
      <c r="EV2" s="41"/>
      <c r="EW2" s="41"/>
      <c r="EX2" s="41" t="b">
        <v>1</v>
      </c>
      <c r="EY2" s="41"/>
      <c r="EZ2" s="41"/>
      <c r="FA2" s="58">
        <v>4</v>
      </c>
      <c r="FB2" s="41" t="s">
        <v>366</v>
      </c>
      <c r="FC2" s="41" t="s">
        <v>347</v>
      </c>
      <c r="FD2" s="41"/>
      <c r="FE2" s="41" t="s">
        <v>367</v>
      </c>
      <c r="FF2" s="41"/>
      <c r="FG2" s="41" t="b">
        <v>1</v>
      </c>
      <c r="FH2" s="41"/>
      <c r="FI2" s="41"/>
      <c r="FJ2" s="41"/>
      <c r="FK2" s="41"/>
      <c r="FL2" s="41"/>
      <c r="FM2" s="41"/>
      <c r="FN2" s="41" t="s">
        <v>347</v>
      </c>
      <c r="FO2" s="41"/>
      <c r="FP2" s="41" t="s">
        <v>347</v>
      </c>
      <c r="FQ2" s="41" t="s">
        <v>367</v>
      </c>
      <c r="FR2" s="41" t="b">
        <v>1</v>
      </c>
      <c r="FS2" s="41"/>
      <c r="FT2" s="41"/>
      <c r="FU2" s="41"/>
      <c r="FV2" s="41"/>
      <c r="FW2" s="41"/>
      <c r="FX2" s="41" t="s">
        <v>368</v>
      </c>
      <c r="FY2" s="41" t="s">
        <v>347</v>
      </c>
      <c r="FZ2" s="41" t="s">
        <v>359</v>
      </c>
      <c r="GA2" s="41"/>
      <c r="GB2" s="41"/>
      <c r="GC2" s="41" t="s">
        <v>351</v>
      </c>
      <c r="GD2" s="41" t="s">
        <v>351</v>
      </c>
      <c r="GE2" s="41" t="s">
        <v>359</v>
      </c>
      <c r="GF2" s="41" t="s">
        <v>369</v>
      </c>
      <c r="GG2" s="41" t="s">
        <v>370</v>
      </c>
      <c r="GH2" s="41" t="s">
        <v>371</v>
      </c>
      <c r="GI2" s="41" t="s">
        <v>372</v>
      </c>
      <c r="GJ2" s="41"/>
      <c r="GK2" s="41"/>
      <c r="GL2" s="41"/>
      <c r="GM2" s="41"/>
      <c r="GN2" s="41"/>
      <c r="GO2" s="41"/>
      <c r="GP2" s="41"/>
      <c r="GQ2" s="41"/>
      <c r="GR2" s="41"/>
      <c r="GS2" s="41" t="s">
        <v>373</v>
      </c>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41"/>
      <c r="KN2" s="41"/>
      <c r="KO2" s="41"/>
      <c r="KP2" s="41"/>
      <c r="KQ2" s="41"/>
      <c r="KR2" s="41"/>
      <c r="KS2" s="41"/>
      <c r="KT2" s="41"/>
      <c r="KU2" s="41"/>
      <c r="KV2" s="41"/>
      <c r="KW2" s="41"/>
      <c r="KX2" s="41"/>
      <c r="KY2" s="41"/>
      <c r="KZ2" s="41"/>
      <c r="LA2" s="41"/>
      <c r="LB2" s="41"/>
      <c r="LC2" s="41"/>
      <c r="LD2" s="41"/>
      <c r="LE2" s="41"/>
      <c r="LF2" s="41"/>
      <c r="LG2" s="41"/>
      <c r="LH2" s="41"/>
      <c r="LI2" s="41"/>
      <c r="LJ2" s="41"/>
      <c r="LK2" s="41"/>
      <c r="LL2" s="41"/>
      <c r="LM2" s="41"/>
      <c r="LN2" s="41"/>
      <c r="LO2" s="41"/>
      <c r="LP2" s="41"/>
      <c r="LQ2" s="41"/>
      <c r="LR2" s="41"/>
      <c r="LS2" s="41"/>
      <c r="LT2" s="41"/>
      <c r="LU2" s="41"/>
      <c r="LV2" s="41"/>
      <c r="LW2" s="41"/>
      <c r="LX2" s="41"/>
      <c r="LY2" s="41"/>
      <c r="LZ2" s="41"/>
      <c r="MA2" s="41"/>
      <c r="MB2" s="41"/>
      <c r="MC2" s="41"/>
      <c r="MD2" s="41"/>
      <c r="ME2" s="41"/>
      <c r="MF2" s="41"/>
      <c r="MG2" s="41"/>
      <c r="MH2" s="41"/>
      <c r="MI2" s="41"/>
      <c r="MJ2" s="41" t="s">
        <v>374</v>
      </c>
      <c r="MK2" s="41">
        <v>73090897</v>
      </c>
      <c r="ML2" s="41" t="s">
        <v>375</v>
      </c>
      <c r="MM2" s="43">
        <v>44216.354525462957</v>
      </c>
      <c r="MN2" s="41">
        <v>1</v>
      </c>
      <c r="MO2" s="41"/>
      <c r="MP2" s="41">
        <v>-1</v>
      </c>
      <c r="MQ2" s="41"/>
      <c r="MR2" s="41"/>
      <c r="MS2" s="41" t="s">
        <v>376</v>
      </c>
      <c r="MT2" s="41">
        <v>3900</v>
      </c>
      <c r="MU2" s="41"/>
      <c r="MV2" s="41">
        <v>569832</v>
      </c>
    </row>
    <row r="3" spans="1:360" ht="15.6" hidden="1" thickTop="1" thickBot="1" x14ac:dyDescent="0.35">
      <c r="A3" s="44" t="s">
        <v>377</v>
      </c>
      <c r="B3" s="45" t="s">
        <v>378</v>
      </c>
      <c r="C3" s="45"/>
      <c r="D3" s="45" t="s">
        <v>379</v>
      </c>
      <c r="E3" s="45" t="s">
        <v>343</v>
      </c>
      <c r="F3" s="45" t="s">
        <v>380</v>
      </c>
      <c r="G3" s="46">
        <v>44216</v>
      </c>
      <c r="H3" s="45" t="s">
        <v>381</v>
      </c>
      <c r="I3" s="45" t="s">
        <v>382</v>
      </c>
      <c r="J3" s="45" t="s">
        <v>347</v>
      </c>
      <c r="K3" s="45">
        <v>40</v>
      </c>
      <c r="L3" s="45" t="str">
        <f>IF(data!$K3&lt;31,"18-30 Years",IF(data!$K3&lt;51,"31-50 Years",IF(data!$K3&lt;61,"51-60 Years",IF(data!$K3&gt;60,"Elderly&gt;60"))))</f>
        <v>31-50 Years</v>
      </c>
      <c r="M3" s="45" t="s">
        <v>348</v>
      </c>
      <c r="N3" s="45" t="s">
        <v>349</v>
      </c>
      <c r="O3" s="45" t="s">
        <v>383</v>
      </c>
      <c r="P3" s="45"/>
      <c r="Q3" s="45"/>
      <c r="R3" s="45">
        <v>0</v>
      </c>
      <c r="S3" s="45" t="s">
        <v>347</v>
      </c>
      <c r="T3" s="45">
        <v>0</v>
      </c>
      <c r="U3" s="45">
        <v>0</v>
      </c>
      <c r="V3" s="45">
        <v>0</v>
      </c>
      <c r="W3" s="45" t="s">
        <v>384</v>
      </c>
      <c r="X3" s="45">
        <v>0</v>
      </c>
      <c r="Y3" s="45" t="s">
        <v>384</v>
      </c>
      <c r="Z3" s="45">
        <v>1</v>
      </c>
      <c r="AA3" s="51">
        <v>1</v>
      </c>
      <c r="AB3" s="45">
        <v>5</v>
      </c>
      <c r="AC3" s="45">
        <v>0</v>
      </c>
      <c r="AD3" s="45">
        <v>0</v>
      </c>
      <c r="AE3" s="45">
        <v>1</v>
      </c>
      <c r="AF3" s="45">
        <v>300</v>
      </c>
      <c r="AG3" s="45">
        <v>150</v>
      </c>
      <c r="AH3" s="41">
        <f t="shared" ref="AH3:AH66" si="0">AG3-AF3</f>
        <v>-150</v>
      </c>
      <c r="AI3" s="45" t="s">
        <v>385</v>
      </c>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5"/>
      <c r="DQ3" s="45"/>
      <c r="DR3" s="45"/>
      <c r="DS3" s="45"/>
      <c r="DT3" s="45"/>
      <c r="DU3" s="45"/>
      <c r="DV3" s="45"/>
      <c r="DW3" s="45"/>
      <c r="DX3" s="45"/>
      <c r="DY3" s="45"/>
      <c r="DZ3" s="45"/>
      <c r="EA3" s="45"/>
      <c r="EB3" s="45"/>
      <c r="EC3" s="45"/>
      <c r="ED3" s="45"/>
      <c r="EE3" s="45"/>
      <c r="EF3" s="45"/>
      <c r="EG3" s="45"/>
      <c r="EH3" s="45"/>
      <c r="EI3" s="45"/>
      <c r="EJ3" s="45"/>
      <c r="EK3" s="45"/>
      <c r="EL3" s="45"/>
      <c r="EM3" s="45"/>
      <c r="EN3" s="45"/>
      <c r="EO3" s="45"/>
      <c r="EP3" s="45"/>
      <c r="EQ3" s="45"/>
      <c r="ER3" s="45"/>
      <c r="ES3" s="45"/>
      <c r="ET3" s="45"/>
      <c r="EU3" s="45"/>
      <c r="EV3" s="45"/>
      <c r="EW3" s="45"/>
      <c r="EX3" s="45"/>
      <c r="EY3" s="45"/>
      <c r="EZ3" s="45"/>
      <c r="FA3" s="45"/>
      <c r="FB3" s="45"/>
      <c r="FC3" s="45"/>
      <c r="FD3" s="45"/>
      <c r="FE3" s="45"/>
      <c r="FF3" s="45"/>
      <c r="FG3" s="45"/>
      <c r="FH3" s="45"/>
      <c r="FI3" s="45"/>
      <c r="FJ3" s="45"/>
      <c r="FK3" s="45"/>
      <c r="FL3" s="45"/>
      <c r="FM3" s="45"/>
      <c r="FN3" s="45"/>
      <c r="FO3" s="45"/>
      <c r="FP3" s="45"/>
      <c r="FQ3" s="45"/>
      <c r="FR3" s="45"/>
      <c r="FS3" s="45"/>
      <c r="FT3" s="45"/>
      <c r="FU3" s="45"/>
      <c r="FV3" s="45"/>
      <c r="FW3" s="45"/>
      <c r="FX3" s="45"/>
      <c r="FY3" s="45"/>
      <c r="FZ3" s="45"/>
      <c r="GA3" s="45"/>
      <c r="GB3" s="45"/>
      <c r="GC3" s="45"/>
      <c r="GD3" s="45"/>
      <c r="GE3" s="45"/>
      <c r="GF3" s="45"/>
      <c r="GG3" s="45"/>
      <c r="GH3" s="45"/>
      <c r="GI3" s="45"/>
      <c r="GJ3" s="45"/>
      <c r="GK3" s="45"/>
      <c r="GL3" s="45"/>
      <c r="GM3" s="45"/>
      <c r="GN3" s="45"/>
      <c r="GO3" s="45"/>
      <c r="GP3" s="45"/>
      <c r="GQ3" s="45"/>
      <c r="GR3" s="45"/>
      <c r="GS3" s="45"/>
      <c r="GT3" s="45"/>
      <c r="GU3" s="45" t="s">
        <v>386</v>
      </c>
      <c r="GV3" s="45"/>
      <c r="GW3" s="45"/>
      <c r="GX3" s="45"/>
      <c r="GY3" s="45"/>
      <c r="GZ3" s="45" t="b">
        <v>1</v>
      </c>
      <c r="HA3" s="45" t="b">
        <v>1</v>
      </c>
      <c r="HB3" s="45"/>
      <c r="HC3" s="45"/>
      <c r="HD3" s="45"/>
      <c r="HE3" s="45"/>
      <c r="HF3" s="45"/>
      <c r="HG3" s="45" t="b">
        <v>1</v>
      </c>
      <c r="HH3" s="45"/>
      <c r="HI3" s="45"/>
      <c r="HJ3" s="45"/>
      <c r="HK3" s="45"/>
      <c r="HL3" s="45"/>
      <c r="HM3" s="45"/>
      <c r="HN3" s="45" t="s">
        <v>387</v>
      </c>
      <c r="HO3" s="45"/>
      <c r="HP3" s="45"/>
      <c r="HQ3" s="45" t="b">
        <v>1</v>
      </c>
      <c r="HR3" s="45"/>
      <c r="HS3" s="45" t="s">
        <v>388</v>
      </c>
      <c r="HT3" s="45" t="s">
        <v>389</v>
      </c>
      <c r="HU3" s="45"/>
      <c r="HV3" s="45" t="b">
        <v>1</v>
      </c>
      <c r="HW3" s="45"/>
      <c r="HX3" s="45" t="b">
        <v>1</v>
      </c>
      <c r="HY3" s="45"/>
      <c r="HZ3" s="45"/>
      <c r="IA3" s="45"/>
      <c r="IB3" s="45"/>
      <c r="IC3" s="45" t="b">
        <v>1</v>
      </c>
      <c r="ID3" s="45"/>
      <c r="IE3" s="45"/>
      <c r="IF3" s="45" t="s">
        <v>390</v>
      </c>
      <c r="IG3" s="45"/>
      <c r="IH3" s="45" t="b">
        <v>1</v>
      </c>
      <c r="II3" s="45" t="b">
        <v>1</v>
      </c>
      <c r="IJ3" s="45"/>
      <c r="IK3" s="45" t="b">
        <v>1</v>
      </c>
      <c r="IL3" s="45"/>
      <c r="IM3" s="45"/>
      <c r="IN3" s="45"/>
      <c r="IO3" s="45"/>
      <c r="IP3" s="45" t="s">
        <v>347</v>
      </c>
      <c r="IQ3" s="45"/>
      <c r="IR3" s="45" t="s">
        <v>391</v>
      </c>
      <c r="IS3" s="45" t="b">
        <v>1</v>
      </c>
      <c r="IT3" s="45" t="b">
        <v>1</v>
      </c>
      <c r="IU3" s="45"/>
      <c r="IV3" s="45"/>
      <c r="IW3" s="45"/>
      <c r="IX3" s="45"/>
      <c r="IY3" s="45"/>
      <c r="IZ3" s="45"/>
      <c r="JA3" s="45" t="s">
        <v>5164</v>
      </c>
      <c r="JB3" s="45" t="s">
        <v>392</v>
      </c>
      <c r="JC3" s="45"/>
      <c r="JD3" s="45"/>
      <c r="JE3" s="45"/>
      <c r="JF3" s="45" t="b">
        <v>1</v>
      </c>
      <c r="JG3" s="45"/>
      <c r="JH3" s="45"/>
      <c r="JI3" s="45"/>
      <c r="JJ3" s="45"/>
      <c r="JK3" s="45" t="s">
        <v>5168</v>
      </c>
      <c r="JL3" s="45" t="s">
        <v>347</v>
      </c>
      <c r="JM3" s="45"/>
      <c r="JN3" s="45" t="s">
        <v>393</v>
      </c>
      <c r="JO3" s="45" t="b">
        <v>1</v>
      </c>
      <c r="JP3" s="45" t="b">
        <v>1</v>
      </c>
      <c r="JQ3" s="45"/>
      <c r="JR3" s="45"/>
      <c r="JS3" s="45"/>
      <c r="JT3" s="45"/>
      <c r="JU3" s="45"/>
      <c r="JV3" s="45"/>
      <c r="JW3" s="45"/>
      <c r="JX3" s="45"/>
      <c r="JY3" s="45"/>
      <c r="JZ3" s="45"/>
      <c r="KA3" s="45"/>
      <c r="KB3" s="45" t="b">
        <v>1</v>
      </c>
      <c r="KC3" s="45"/>
      <c r="KD3" s="45"/>
      <c r="KE3" s="45"/>
      <c r="KF3" s="45"/>
      <c r="KG3" s="45"/>
      <c r="KH3" s="45" t="s">
        <v>394</v>
      </c>
      <c r="KI3" s="45"/>
      <c r="KJ3" s="45"/>
      <c r="KK3" s="45"/>
      <c r="KL3" s="45"/>
      <c r="KM3" s="45"/>
      <c r="KN3" s="45"/>
      <c r="KO3" s="45" t="b">
        <v>1</v>
      </c>
      <c r="KP3" s="45" t="b">
        <v>1</v>
      </c>
      <c r="KQ3" s="45"/>
      <c r="KR3" s="45" t="b">
        <v>1</v>
      </c>
      <c r="KS3" s="45"/>
      <c r="KT3" s="45"/>
      <c r="KU3" s="45"/>
      <c r="KV3" s="45"/>
      <c r="KW3" s="45" t="s">
        <v>395</v>
      </c>
      <c r="KX3" s="45"/>
      <c r="KY3" s="45"/>
      <c r="KZ3" s="45"/>
      <c r="LA3" s="45" t="b">
        <v>1</v>
      </c>
      <c r="LB3" s="45" t="b">
        <v>1</v>
      </c>
      <c r="LC3" s="45"/>
      <c r="LD3" s="45"/>
      <c r="LE3" s="45"/>
      <c r="LF3" s="45"/>
      <c r="LG3" s="45" t="s">
        <v>396</v>
      </c>
      <c r="LH3" s="45" t="b">
        <v>1</v>
      </c>
      <c r="LI3" s="45" t="b">
        <v>1</v>
      </c>
      <c r="LJ3" s="45" t="b">
        <v>1</v>
      </c>
      <c r="LK3" s="45" t="b">
        <v>1</v>
      </c>
      <c r="LL3" s="45" t="b">
        <v>1</v>
      </c>
      <c r="LM3" s="45"/>
      <c r="LN3" s="45"/>
      <c r="LO3" s="45" t="s">
        <v>347</v>
      </c>
      <c r="LP3" s="45"/>
      <c r="LQ3" s="45" t="s">
        <v>397</v>
      </c>
      <c r="LR3" s="45"/>
      <c r="LS3" s="45" t="b">
        <v>1</v>
      </c>
      <c r="LT3" s="45" t="b">
        <v>1</v>
      </c>
      <c r="LU3" s="45"/>
      <c r="LV3" s="45"/>
      <c r="LW3" s="45"/>
      <c r="LX3" s="45"/>
      <c r="LY3" s="45"/>
      <c r="LZ3" s="45"/>
      <c r="MA3" s="45"/>
      <c r="MB3" s="45"/>
      <c r="MC3" s="45"/>
      <c r="MD3" s="45"/>
      <c r="ME3" s="45" t="s">
        <v>347</v>
      </c>
      <c r="MF3" s="45">
        <v>2</v>
      </c>
      <c r="MG3" s="45" t="s">
        <v>398</v>
      </c>
      <c r="MH3" s="45" t="s">
        <v>347</v>
      </c>
      <c r="MI3" s="45" t="s">
        <v>399</v>
      </c>
      <c r="MJ3" s="45" t="s">
        <v>400</v>
      </c>
      <c r="MK3" s="45">
        <v>73091484</v>
      </c>
      <c r="ML3" s="45" t="s">
        <v>401</v>
      </c>
      <c r="MM3" s="47">
        <v>44216.36619212963</v>
      </c>
      <c r="MN3" s="45">
        <v>2</v>
      </c>
      <c r="MO3" s="45"/>
      <c r="MP3" s="45">
        <v>-1</v>
      </c>
      <c r="MQ3" s="45"/>
      <c r="MR3" s="45"/>
      <c r="MS3" s="45" t="s">
        <v>376</v>
      </c>
      <c r="MT3" s="45">
        <v>1531</v>
      </c>
      <c r="MU3" s="45" t="s">
        <v>402</v>
      </c>
      <c r="MV3" s="45">
        <v>569832</v>
      </c>
    </row>
    <row r="4" spans="1:360" ht="15.6" hidden="1" thickTop="1" thickBot="1" x14ac:dyDescent="0.35">
      <c r="A4" s="48" t="s">
        <v>403</v>
      </c>
      <c r="B4" s="37" t="s">
        <v>404</v>
      </c>
      <c r="C4" s="37"/>
      <c r="D4" s="37" t="s">
        <v>379</v>
      </c>
      <c r="E4" s="37" t="s">
        <v>343</v>
      </c>
      <c r="F4" s="37" t="s">
        <v>380</v>
      </c>
      <c r="G4" s="49">
        <v>44216</v>
      </c>
      <c r="H4" s="37" t="s">
        <v>381</v>
      </c>
      <c r="I4" s="37" t="s">
        <v>382</v>
      </c>
      <c r="J4" s="37" t="s">
        <v>347</v>
      </c>
      <c r="K4" s="37">
        <v>32</v>
      </c>
      <c r="L4" s="37" t="str">
        <f>IF(data!$K4&lt;31,"18-30 Years",IF(data!$K4&lt;51,"31-50 Years",IF(data!$K4&lt;61,"51-60 Years",IF(data!$K4&gt;60,"Elderly&gt;60"))))</f>
        <v>31-50 Years</v>
      </c>
      <c r="M4" s="37" t="s">
        <v>405</v>
      </c>
      <c r="N4" s="37" t="s">
        <v>349</v>
      </c>
      <c r="O4" s="37" t="s">
        <v>383</v>
      </c>
      <c r="P4" s="37"/>
      <c r="Q4" s="37"/>
      <c r="R4" s="37">
        <v>2</v>
      </c>
      <c r="S4" s="37" t="s">
        <v>347</v>
      </c>
      <c r="T4" s="37">
        <v>0</v>
      </c>
      <c r="U4" s="37">
        <v>0</v>
      </c>
      <c r="V4" s="37">
        <v>2</v>
      </c>
      <c r="W4" s="37" t="s">
        <v>406</v>
      </c>
      <c r="X4" s="37">
        <v>0</v>
      </c>
      <c r="Y4" s="37" t="s">
        <v>406</v>
      </c>
      <c r="Z4" s="37">
        <v>0</v>
      </c>
      <c r="AA4" s="52">
        <v>2</v>
      </c>
      <c r="AB4" s="37">
        <v>6</v>
      </c>
      <c r="AC4" s="37">
        <v>1</v>
      </c>
      <c r="AD4" s="37">
        <v>0</v>
      </c>
      <c r="AE4" s="37">
        <v>1</v>
      </c>
      <c r="AF4" s="37">
        <v>500</v>
      </c>
      <c r="AG4" s="37">
        <v>250</v>
      </c>
      <c r="AH4" s="41">
        <f t="shared" si="0"/>
        <v>-250</v>
      </c>
      <c r="AI4" s="37" t="s">
        <v>407</v>
      </c>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t="s">
        <v>408</v>
      </c>
      <c r="GV4" s="37" t="b">
        <v>1</v>
      </c>
      <c r="GW4" s="37" t="b">
        <v>1</v>
      </c>
      <c r="GX4" s="37"/>
      <c r="GY4" s="37"/>
      <c r="GZ4" s="37"/>
      <c r="HA4" s="37"/>
      <c r="HB4" s="37"/>
      <c r="HC4" s="37" t="b">
        <v>1</v>
      </c>
      <c r="HD4" s="37"/>
      <c r="HE4" s="37"/>
      <c r="HF4" s="37"/>
      <c r="HG4" s="37"/>
      <c r="HH4" s="37" t="b">
        <v>1</v>
      </c>
      <c r="HI4" s="37"/>
      <c r="HJ4" s="37"/>
      <c r="HK4" s="37"/>
      <c r="HL4" s="37"/>
      <c r="HM4" s="37"/>
      <c r="HN4" s="37" t="s">
        <v>409</v>
      </c>
      <c r="HO4" s="37" t="b">
        <v>1</v>
      </c>
      <c r="HP4" s="37" t="b">
        <v>1</v>
      </c>
      <c r="HQ4" s="37" t="b">
        <v>1</v>
      </c>
      <c r="HR4" s="37"/>
      <c r="HS4" s="37" t="s">
        <v>410</v>
      </c>
      <c r="HT4" s="37" t="s">
        <v>411</v>
      </c>
      <c r="HU4" s="37"/>
      <c r="HV4" s="37" t="b">
        <v>1</v>
      </c>
      <c r="HW4" s="37" t="b">
        <v>1</v>
      </c>
      <c r="HX4" s="37" t="b">
        <v>1</v>
      </c>
      <c r="HY4" s="37"/>
      <c r="HZ4" s="37"/>
      <c r="IA4" s="37"/>
      <c r="IB4" s="37"/>
      <c r="IC4" s="37"/>
      <c r="ID4" s="37"/>
      <c r="IE4" s="37"/>
      <c r="IF4" s="37" t="s">
        <v>412</v>
      </c>
      <c r="IG4" s="37" t="b">
        <v>1</v>
      </c>
      <c r="IH4" s="37" t="b">
        <v>1</v>
      </c>
      <c r="II4" s="37"/>
      <c r="IJ4" s="37"/>
      <c r="IK4" s="37" t="b">
        <v>1</v>
      </c>
      <c r="IL4" s="37"/>
      <c r="IM4" s="37"/>
      <c r="IN4" s="37"/>
      <c r="IO4" s="37"/>
      <c r="IP4" s="37" t="s">
        <v>347</v>
      </c>
      <c r="IQ4" s="37"/>
      <c r="IR4" s="37" t="s">
        <v>413</v>
      </c>
      <c r="IS4" s="37"/>
      <c r="IT4" s="37"/>
      <c r="IU4" s="37"/>
      <c r="IV4" s="37"/>
      <c r="IW4" s="37"/>
      <c r="IX4" s="37" t="b">
        <v>1</v>
      </c>
      <c r="IY4" s="37"/>
      <c r="IZ4" s="37"/>
      <c r="JA4" s="37"/>
      <c r="JB4" s="37" t="s">
        <v>413</v>
      </c>
      <c r="JC4" s="37"/>
      <c r="JD4" s="37"/>
      <c r="JE4" s="37"/>
      <c r="JF4" s="37"/>
      <c r="JG4" s="37"/>
      <c r="JH4" s="37" t="b">
        <v>1</v>
      </c>
      <c r="JI4" s="37"/>
      <c r="JJ4" s="37"/>
      <c r="JK4" s="37"/>
      <c r="JL4" s="37" t="s">
        <v>347</v>
      </c>
      <c r="JM4" s="37"/>
      <c r="JN4" s="37" t="s">
        <v>414</v>
      </c>
      <c r="JO4" s="37"/>
      <c r="JP4" s="37"/>
      <c r="JQ4" s="37"/>
      <c r="JR4" s="37"/>
      <c r="JS4" s="37"/>
      <c r="JT4" s="37" t="b">
        <v>1</v>
      </c>
      <c r="JU4" s="37"/>
      <c r="JV4" s="37" t="b">
        <v>1</v>
      </c>
      <c r="JW4" s="37" t="b">
        <v>1</v>
      </c>
      <c r="JX4" s="37" t="b">
        <v>1</v>
      </c>
      <c r="JY4" s="37"/>
      <c r="JZ4" s="37"/>
      <c r="KA4" s="37"/>
      <c r="KB4" s="37"/>
      <c r="KC4" s="37"/>
      <c r="KD4" s="37"/>
      <c r="KE4" s="37"/>
      <c r="KF4" s="37"/>
      <c r="KG4" s="37"/>
      <c r="KH4" s="37" t="s">
        <v>415</v>
      </c>
      <c r="KI4" s="37"/>
      <c r="KJ4" s="37"/>
      <c r="KK4" s="37"/>
      <c r="KL4" s="37" t="b">
        <v>1</v>
      </c>
      <c r="KM4" s="37"/>
      <c r="KN4" s="37"/>
      <c r="KO4" s="37" t="b">
        <v>1</v>
      </c>
      <c r="KP4" s="37" t="b">
        <v>1</v>
      </c>
      <c r="KQ4" s="37"/>
      <c r="KR4" s="37" t="b">
        <v>1</v>
      </c>
      <c r="KS4" s="37"/>
      <c r="KT4" s="37"/>
      <c r="KU4" s="37"/>
      <c r="KV4" s="37"/>
      <c r="KW4" s="37" t="s">
        <v>416</v>
      </c>
      <c r="KX4" s="37" t="b">
        <v>1</v>
      </c>
      <c r="KY4" s="37" t="b">
        <v>1</v>
      </c>
      <c r="KZ4" s="37"/>
      <c r="LA4" s="37" t="b">
        <v>1</v>
      </c>
      <c r="LB4" s="37" t="b">
        <v>1</v>
      </c>
      <c r="LC4" s="37" t="b">
        <v>1</v>
      </c>
      <c r="LD4" s="37"/>
      <c r="LE4" s="37"/>
      <c r="LF4" s="37"/>
      <c r="LG4" s="37" t="s">
        <v>417</v>
      </c>
      <c r="LH4" s="37" t="b">
        <v>1</v>
      </c>
      <c r="LI4" s="37" t="b">
        <v>1</v>
      </c>
      <c r="LJ4" s="37" t="b">
        <v>1</v>
      </c>
      <c r="LK4" s="37" t="b">
        <v>1</v>
      </c>
      <c r="LL4" s="37" t="b">
        <v>1</v>
      </c>
      <c r="LM4" s="37"/>
      <c r="LN4" s="37"/>
      <c r="LO4" s="37" t="s">
        <v>347</v>
      </c>
      <c r="LP4" s="37"/>
      <c r="LQ4" s="37" t="s">
        <v>418</v>
      </c>
      <c r="LR4" s="37" t="b">
        <v>1</v>
      </c>
      <c r="LS4" s="37" t="b">
        <v>1</v>
      </c>
      <c r="LT4" s="37" t="b">
        <v>1</v>
      </c>
      <c r="LU4" s="37"/>
      <c r="LV4" s="37" t="b">
        <v>1</v>
      </c>
      <c r="LW4" s="37"/>
      <c r="LX4" s="37"/>
      <c r="LY4" s="37"/>
      <c r="LZ4" s="37"/>
      <c r="MA4" s="37"/>
      <c r="MB4" s="37" t="s">
        <v>359</v>
      </c>
      <c r="MC4" s="37"/>
      <c r="MD4" s="37"/>
      <c r="ME4" s="37"/>
      <c r="MF4" s="37"/>
      <c r="MG4" s="37"/>
      <c r="MH4" s="37" t="s">
        <v>359</v>
      </c>
      <c r="MI4" s="37"/>
      <c r="MJ4" s="37" t="s">
        <v>419</v>
      </c>
      <c r="MK4" s="37">
        <v>73091485</v>
      </c>
      <c r="ML4" s="37" t="s">
        <v>420</v>
      </c>
      <c r="MM4" s="50">
        <v>44216.366203703707</v>
      </c>
      <c r="MN4" s="37">
        <v>3</v>
      </c>
      <c r="MO4" s="37"/>
      <c r="MP4" s="37">
        <v>-1</v>
      </c>
      <c r="MQ4" s="37"/>
      <c r="MR4" s="37"/>
      <c r="MS4" s="37" t="s">
        <v>376</v>
      </c>
      <c r="MT4" s="37">
        <v>2171</v>
      </c>
      <c r="MU4" s="37" t="s">
        <v>402</v>
      </c>
      <c r="MV4" s="37">
        <v>569832</v>
      </c>
    </row>
    <row r="5" spans="1:360" ht="15.6" hidden="1" thickTop="1" thickBot="1" x14ac:dyDescent="0.35">
      <c r="A5" s="44" t="s">
        <v>421</v>
      </c>
      <c r="B5" s="45" t="s">
        <v>422</v>
      </c>
      <c r="C5" s="45" t="s">
        <v>423</v>
      </c>
      <c r="D5" s="45" t="s">
        <v>342</v>
      </c>
      <c r="E5" s="45" t="s">
        <v>343</v>
      </c>
      <c r="F5" s="45" t="s">
        <v>344</v>
      </c>
      <c r="G5" s="46">
        <v>44216</v>
      </c>
      <c r="H5" s="45" t="s">
        <v>345</v>
      </c>
      <c r="I5" s="45" t="s">
        <v>346</v>
      </c>
      <c r="J5" s="45" t="s">
        <v>347</v>
      </c>
      <c r="K5" s="45">
        <v>31</v>
      </c>
      <c r="L5" s="45" t="str">
        <f>IF(data!$K5&lt;31,"18-30 Years",IF(data!$K5&lt;51,"31-50 Years",IF(data!$K5&lt;61,"51-60 Years",IF(data!$K5&gt;60,"Elderly&gt;60"))))</f>
        <v>31-50 Years</v>
      </c>
      <c r="M5" s="45" t="s">
        <v>348</v>
      </c>
      <c r="N5" s="45" t="s">
        <v>349</v>
      </c>
      <c r="O5" s="45" t="s">
        <v>350</v>
      </c>
      <c r="P5" s="46">
        <v>44216</v>
      </c>
      <c r="Q5" s="45">
        <v>0</v>
      </c>
      <c r="R5" s="45">
        <v>0</v>
      </c>
      <c r="S5" s="45" t="s">
        <v>347</v>
      </c>
      <c r="T5" s="45">
        <v>0</v>
      </c>
      <c r="U5" s="45">
        <v>0</v>
      </c>
      <c r="V5" s="45">
        <v>2</v>
      </c>
      <c r="W5" s="45" t="s">
        <v>406</v>
      </c>
      <c r="X5" s="45">
        <v>2</v>
      </c>
      <c r="Y5" s="45" t="s">
        <v>364</v>
      </c>
      <c r="Z5" s="45">
        <v>0</v>
      </c>
      <c r="AA5" s="51">
        <v>4</v>
      </c>
      <c r="AB5" s="45">
        <v>6</v>
      </c>
      <c r="AC5" s="45">
        <v>0</v>
      </c>
      <c r="AD5" s="45">
        <v>0</v>
      </c>
      <c r="AE5" s="45">
        <v>1</v>
      </c>
      <c r="AF5" s="45">
        <v>700</v>
      </c>
      <c r="AG5" s="45">
        <v>150</v>
      </c>
      <c r="AH5" s="41">
        <f t="shared" si="0"/>
        <v>-550</v>
      </c>
      <c r="AI5" s="45" t="s">
        <v>354</v>
      </c>
      <c r="AJ5" s="45"/>
      <c r="AK5" s="45" t="s">
        <v>355</v>
      </c>
      <c r="AL5" s="45"/>
      <c r="AM5" s="45" t="b">
        <v>1</v>
      </c>
      <c r="AN5" s="45"/>
      <c r="AO5" s="45"/>
      <c r="AP5" s="45"/>
      <c r="AQ5" s="45"/>
      <c r="AR5" s="45"/>
      <c r="AS5" s="45"/>
      <c r="AT5" s="45">
        <v>15</v>
      </c>
      <c r="AU5" s="45" t="s">
        <v>356</v>
      </c>
      <c r="AV5" s="45"/>
      <c r="AW5" s="45" t="s">
        <v>359</v>
      </c>
      <c r="AX5" s="45" t="s">
        <v>424</v>
      </c>
      <c r="AY5" s="45" t="s">
        <v>357</v>
      </c>
      <c r="AZ5" s="45"/>
      <c r="BA5" s="45" t="b">
        <v>1</v>
      </c>
      <c r="BB5" s="45"/>
      <c r="BC5" s="45" t="b">
        <v>1</v>
      </c>
      <c r="BD5" s="45"/>
      <c r="BE5" s="45"/>
      <c r="BF5" s="45"/>
      <c r="BG5" s="45"/>
      <c r="BH5" s="45"/>
      <c r="BI5" s="45"/>
      <c r="BJ5" s="45"/>
      <c r="BK5" s="45" t="s">
        <v>347</v>
      </c>
      <c r="BL5" s="45" t="s">
        <v>347</v>
      </c>
      <c r="BM5" s="45" t="s">
        <v>425</v>
      </c>
      <c r="BN5" s="45" t="s">
        <v>359</v>
      </c>
      <c r="BO5" s="45"/>
      <c r="BP5" s="45" t="s">
        <v>347</v>
      </c>
      <c r="BQ5" s="45" t="s">
        <v>347</v>
      </c>
      <c r="BR5" s="45"/>
      <c r="BS5" s="45" t="s">
        <v>347</v>
      </c>
      <c r="BT5" s="45" t="s">
        <v>359</v>
      </c>
      <c r="BU5" s="45" t="s">
        <v>426</v>
      </c>
      <c r="BV5" s="45"/>
      <c r="BW5" s="45"/>
      <c r="BX5" s="45"/>
      <c r="BY5" s="45" t="b">
        <v>1</v>
      </c>
      <c r="BZ5" s="45"/>
      <c r="CA5" s="45"/>
      <c r="CB5" s="45"/>
      <c r="CC5" s="45"/>
      <c r="CD5" s="45"/>
      <c r="CE5" s="45"/>
      <c r="CF5" s="45" t="s">
        <v>360</v>
      </c>
      <c r="CG5" s="45"/>
      <c r="CH5" s="45" t="b">
        <v>1</v>
      </c>
      <c r="CI5" s="45"/>
      <c r="CJ5" s="45" t="b">
        <v>1</v>
      </c>
      <c r="CK5" s="45"/>
      <c r="CL5" s="45"/>
      <c r="CM5" s="45"/>
      <c r="CN5" s="45"/>
      <c r="CO5" s="45" t="s">
        <v>347</v>
      </c>
      <c r="CP5" s="45"/>
      <c r="CQ5" s="45"/>
      <c r="CR5" s="45"/>
      <c r="CS5" s="45"/>
      <c r="CT5" s="45"/>
      <c r="CU5" s="45"/>
      <c r="CV5" s="45"/>
      <c r="CW5" s="45"/>
      <c r="CX5" s="45"/>
      <c r="CY5" s="45" t="s">
        <v>361</v>
      </c>
      <c r="CZ5" s="45"/>
      <c r="DA5" s="45"/>
      <c r="DB5" s="45"/>
      <c r="DC5" s="45"/>
      <c r="DD5" s="45"/>
      <c r="DE5" s="45" t="b">
        <v>1</v>
      </c>
      <c r="DF5" s="45" t="b">
        <v>1</v>
      </c>
      <c r="DG5" s="45"/>
      <c r="DH5" s="45"/>
      <c r="DI5" s="45"/>
      <c r="DJ5" s="45"/>
      <c r="DK5" s="45"/>
      <c r="DL5" s="45"/>
      <c r="DM5" s="45"/>
      <c r="DN5" s="45"/>
      <c r="DO5" s="45"/>
      <c r="DP5" s="45"/>
      <c r="DQ5" s="45"/>
      <c r="DR5" s="45"/>
      <c r="DS5" s="45"/>
      <c r="DT5" s="45"/>
      <c r="DU5" s="45"/>
      <c r="DV5" s="45"/>
      <c r="DW5" s="45" t="s">
        <v>427</v>
      </c>
      <c r="DX5" s="45"/>
      <c r="DY5" s="45"/>
      <c r="DZ5" s="45"/>
      <c r="EA5" s="45"/>
      <c r="EB5" s="45"/>
      <c r="EC5" s="45"/>
      <c r="ED5" s="45"/>
      <c r="EE5" s="45"/>
      <c r="EF5" s="45"/>
      <c r="EG5" s="45"/>
      <c r="EH5" s="45"/>
      <c r="EI5" s="45"/>
      <c r="EJ5" s="45"/>
      <c r="EK5" s="45"/>
      <c r="EL5" s="45"/>
      <c r="EM5" s="45"/>
      <c r="EN5" s="45"/>
      <c r="EO5" s="45" t="s">
        <v>428</v>
      </c>
      <c r="EP5" s="45" t="b">
        <v>1</v>
      </c>
      <c r="EQ5" s="45"/>
      <c r="ER5" s="45"/>
      <c r="ES5" s="45"/>
      <c r="ET5" s="45"/>
      <c r="EU5" s="45"/>
      <c r="EV5" s="45"/>
      <c r="EW5" s="45"/>
      <c r="EX5" s="45"/>
      <c r="EY5" s="45" t="b">
        <v>1</v>
      </c>
      <c r="EZ5" s="45"/>
      <c r="FA5" s="51">
        <v>2</v>
      </c>
      <c r="FB5" s="45" t="s">
        <v>365</v>
      </c>
      <c r="FC5" s="45" t="s">
        <v>347</v>
      </c>
      <c r="FD5" s="45"/>
      <c r="FE5" s="45" t="s">
        <v>429</v>
      </c>
      <c r="FF5" s="45"/>
      <c r="FG5" s="45" t="b">
        <v>1</v>
      </c>
      <c r="FH5" s="45" t="b">
        <v>1</v>
      </c>
      <c r="FI5" s="45"/>
      <c r="FJ5" s="45"/>
      <c r="FK5" s="45"/>
      <c r="FL5" s="45"/>
      <c r="FM5" s="45"/>
      <c r="FN5" s="45" t="s">
        <v>347</v>
      </c>
      <c r="FO5" s="45"/>
      <c r="FP5" s="45" t="s">
        <v>347</v>
      </c>
      <c r="FQ5" s="45" t="s">
        <v>429</v>
      </c>
      <c r="FR5" s="45" t="b">
        <v>1</v>
      </c>
      <c r="FS5" s="45" t="b">
        <v>1</v>
      </c>
      <c r="FT5" s="45"/>
      <c r="FU5" s="45"/>
      <c r="FV5" s="45"/>
      <c r="FW5" s="45"/>
      <c r="FX5" s="45" t="s">
        <v>368</v>
      </c>
      <c r="FY5" s="45" t="s">
        <v>359</v>
      </c>
      <c r="FZ5" s="45"/>
      <c r="GA5" s="45"/>
      <c r="GB5" s="45"/>
      <c r="GC5" s="45" t="s">
        <v>384</v>
      </c>
      <c r="GD5" s="45" t="s">
        <v>384</v>
      </c>
      <c r="GE5" s="45" t="s">
        <v>359</v>
      </c>
      <c r="GF5" s="45" t="s">
        <v>370</v>
      </c>
      <c r="GG5" s="45" t="s">
        <v>370</v>
      </c>
      <c r="GH5" s="45"/>
      <c r="GI5" s="45"/>
      <c r="GJ5" s="45"/>
      <c r="GK5" s="45"/>
      <c r="GL5" s="45"/>
      <c r="GM5" s="45"/>
      <c r="GN5" s="45"/>
      <c r="GO5" s="45"/>
      <c r="GP5" s="45"/>
      <c r="GQ5" s="45"/>
      <c r="GR5" s="45"/>
      <c r="GS5" s="45"/>
      <c r="GT5" s="45"/>
      <c r="GU5" s="45"/>
      <c r="GV5" s="45"/>
      <c r="GW5" s="45"/>
      <c r="GX5" s="45"/>
      <c r="GY5" s="45"/>
      <c r="GZ5" s="45"/>
      <c r="HA5" s="45"/>
      <c r="HB5" s="45"/>
      <c r="HC5" s="45"/>
      <c r="HD5" s="45"/>
      <c r="HE5" s="45"/>
      <c r="HF5" s="45"/>
      <c r="HG5" s="45"/>
      <c r="HH5" s="45"/>
      <c r="HI5" s="45"/>
      <c r="HJ5" s="45"/>
      <c r="HK5" s="45"/>
      <c r="HL5" s="45"/>
      <c r="HM5" s="45"/>
      <c r="HN5" s="45"/>
      <c r="HO5" s="45"/>
      <c r="HP5" s="45"/>
      <c r="HQ5" s="45"/>
      <c r="HR5" s="45"/>
      <c r="HS5" s="45"/>
      <c r="HT5" s="45"/>
      <c r="HU5" s="45"/>
      <c r="HV5" s="45"/>
      <c r="HW5" s="45"/>
      <c r="HX5" s="45"/>
      <c r="HY5" s="45"/>
      <c r="HZ5" s="45"/>
      <c r="IA5" s="45"/>
      <c r="IB5" s="45"/>
      <c r="IC5" s="45"/>
      <c r="ID5" s="45"/>
      <c r="IE5" s="45"/>
      <c r="IF5" s="45"/>
      <c r="IG5" s="45"/>
      <c r="IH5" s="45"/>
      <c r="II5" s="45"/>
      <c r="IJ5" s="45"/>
      <c r="IK5" s="45"/>
      <c r="IL5" s="45"/>
      <c r="IM5" s="45"/>
      <c r="IN5" s="45"/>
      <c r="IO5" s="45"/>
      <c r="IP5" s="45"/>
      <c r="IQ5" s="45"/>
      <c r="IR5" s="45"/>
      <c r="IS5" s="45"/>
      <c r="IT5" s="45"/>
      <c r="IU5" s="45"/>
      <c r="IV5" s="45"/>
      <c r="IW5" s="45"/>
      <c r="IX5" s="45"/>
      <c r="IY5" s="45"/>
      <c r="IZ5" s="45"/>
      <c r="JA5" s="45"/>
      <c r="JB5" s="45"/>
      <c r="JC5" s="45"/>
      <c r="JD5" s="45"/>
      <c r="JE5" s="45"/>
      <c r="JF5" s="45"/>
      <c r="JG5" s="45"/>
      <c r="JH5" s="45"/>
      <c r="JI5" s="45"/>
      <c r="JJ5" s="45"/>
      <c r="JK5" s="45"/>
      <c r="JL5" s="45"/>
      <c r="JM5" s="45"/>
      <c r="JN5" s="45"/>
      <c r="JO5" s="45"/>
      <c r="JP5" s="45"/>
      <c r="JQ5" s="45"/>
      <c r="JR5" s="45"/>
      <c r="JS5" s="45"/>
      <c r="JT5" s="45"/>
      <c r="JU5" s="45"/>
      <c r="JV5" s="45"/>
      <c r="JW5" s="45"/>
      <c r="JX5" s="45"/>
      <c r="JY5" s="45"/>
      <c r="JZ5" s="45"/>
      <c r="KA5" s="45"/>
      <c r="KB5" s="45"/>
      <c r="KC5" s="45"/>
      <c r="KD5" s="45"/>
      <c r="KE5" s="45"/>
      <c r="KF5" s="45"/>
      <c r="KG5" s="45"/>
      <c r="KH5" s="45"/>
      <c r="KI5" s="45"/>
      <c r="KJ5" s="45"/>
      <c r="KK5" s="45"/>
      <c r="KL5" s="45"/>
      <c r="KM5" s="45"/>
      <c r="KN5" s="45"/>
      <c r="KO5" s="45"/>
      <c r="KP5" s="45"/>
      <c r="KQ5" s="45"/>
      <c r="KR5" s="45"/>
      <c r="KS5" s="45"/>
      <c r="KT5" s="45"/>
      <c r="KU5" s="45"/>
      <c r="KV5" s="45"/>
      <c r="KW5" s="45"/>
      <c r="KX5" s="45"/>
      <c r="KY5" s="45"/>
      <c r="KZ5" s="45"/>
      <c r="LA5" s="45"/>
      <c r="LB5" s="45"/>
      <c r="LC5" s="45"/>
      <c r="LD5" s="45"/>
      <c r="LE5" s="45"/>
      <c r="LF5" s="45"/>
      <c r="LG5" s="45"/>
      <c r="LH5" s="45"/>
      <c r="LI5" s="45"/>
      <c r="LJ5" s="45"/>
      <c r="LK5" s="45"/>
      <c r="LL5" s="45"/>
      <c r="LM5" s="45"/>
      <c r="LN5" s="45"/>
      <c r="LO5" s="45"/>
      <c r="LP5" s="45"/>
      <c r="LQ5" s="45"/>
      <c r="LR5" s="45"/>
      <c r="LS5" s="45"/>
      <c r="LT5" s="45"/>
      <c r="LU5" s="45"/>
      <c r="LV5" s="45"/>
      <c r="LW5" s="45"/>
      <c r="LX5" s="45"/>
      <c r="LY5" s="45"/>
      <c r="LZ5" s="45"/>
      <c r="MA5" s="45"/>
      <c r="MB5" s="45"/>
      <c r="MC5" s="45"/>
      <c r="MD5" s="45"/>
      <c r="ME5" s="45"/>
      <c r="MF5" s="45"/>
      <c r="MG5" s="45"/>
      <c r="MH5" s="45"/>
      <c r="MI5" s="45"/>
      <c r="MJ5" s="45" t="s">
        <v>430</v>
      </c>
      <c r="MK5" s="45">
        <v>73092433</v>
      </c>
      <c r="ML5" s="45" t="s">
        <v>431</v>
      </c>
      <c r="MM5" s="47">
        <v>44216.378344907411</v>
      </c>
      <c r="MN5" s="45">
        <v>4</v>
      </c>
      <c r="MO5" s="45"/>
      <c r="MP5" s="45">
        <v>-1</v>
      </c>
      <c r="MQ5" s="45"/>
      <c r="MR5" s="45"/>
      <c r="MS5" s="45" t="s">
        <v>376</v>
      </c>
      <c r="MT5" s="45">
        <v>2058</v>
      </c>
      <c r="MU5" s="45"/>
      <c r="MV5" s="45">
        <v>569832</v>
      </c>
    </row>
    <row r="6" spans="1:360" ht="15.6" hidden="1" thickTop="1" thickBot="1" x14ac:dyDescent="0.35">
      <c r="A6" s="48" t="s">
        <v>432</v>
      </c>
      <c r="B6" s="37" t="s">
        <v>433</v>
      </c>
      <c r="C6" s="37"/>
      <c r="D6" s="37" t="s">
        <v>434</v>
      </c>
      <c r="E6" s="37" t="s">
        <v>343</v>
      </c>
      <c r="F6" s="37" t="s">
        <v>435</v>
      </c>
      <c r="G6" s="49">
        <v>44216</v>
      </c>
      <c r="H6" s="37" t="s">
        <v>381</v>
      </c>
      <c r="I6" s="37" t="s">
        <v>382</v>
      </c>
      <c r="J6" s="37" t="s">
        <v>347</v>
      </c>
      <c r="K6" s="37">
        <v>32</v>
      </c>
      <c r="L6" s="37" t="str">
        <f>IF(data!$K6&lt;31,"18-30 Years",IF(data!$K6&lt;51,"31-50 Years",IF(data!$K6&lt;61,"51-60 Years",IF(data!$K6&gt;60,"Elderly&gt;60"))))</f>
        <v>31-50 Years</v>
      </c>
      <c r="M6" s="37" t="s">
        <v>348</v>
      </c>
      <c r="N6" s="37" t="s">
        <v>349</v>
      </c>
      <c r="O6" s="37" t="s">
        <v>350</v>
      </c>
      <c r="P6" s="49">
        <v>43485</v>
      </c>
      <c r="Q6" s="37"/>
      <c r="R6" s="37">
        <v>0</v>
      </c>
      <c r="S6" s="37" t="s">
        <v>347</v>
      </c>
      <c r="T6" s="37">
        <v>0</v>
      </c>
      <c r="U6" s="37">
        <v>1</v>
      </c>
      <c r="V6" s="37">
        <v>1</v>
      </c>
      <c r="W6" s="37" t="s">
        <v>406</v>
      </c>
      <c r="X6" s="37">
        <v>2</v>
      </c>
      <c r="Y6" s="37" t="s">
        <v>364</v>
      </c>
      <c r="Z6" s="37">
        <v>0</v>
      </c>
      <c r="AA6" s="52">
        <v>4</v>
      </c>
      <c r="AB6" s="37">
        <v>6</v>
      </c>
      <c r="AC6" s="37">
        <v>0</v>
      </c>
      <c r="AD6" s="37">
        <v>0</v>
      </c>
      <c r="AE6" s="37">
        <v>1</v>
      </c>
      <c r="AF6" s="37">
        <v>800</v>
      </c>
      <c r="AG6" s="37">
        <v>400</v>
      </c>
      <c r="AH6" s="41">
        <f t="shared" si="0"/>
        <v>-400</v>
      </c>
      <c r="AI6" s="37" t="s">
        <v>436</v>
      </c>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t="s">
        <v>437</v>
      </c>
      <c r="GV6" s="37"/>
      <c r="GW6" s="37"/>
      <c r="GX6" s="37" t="b">
        <v>1</v>
      </c>
      <c r="GY6" s="37"/>
      <c r="GZ6" s="37" t="b">
        <v>1</v>
      </c>
      <c r="HA6" s="37"/>
      <c r="HB6" s="37" t="b">
        <v>1</v>
      </c>
      <c r="HC6" s="37"/>
      <c r="HD6" s="37"/>
      <c r="HE6" s="37"/>
      <c r="HF6" s="37"/>
      <c r="HG6" s="37"/>
      <c r="HH6" s="37"/>
      <c r="HI6" s="37"/>
      <c r="HJ6" s="37"/>
      <c r="HK6" s="37"/>
      <c r="HL6" s="37"/>
      <c r="HM6" s="37"/>
      <c r="HN6" s="37" t="s">
        <v>438</v>
      </c>
      <c r="HO6" s="37" t="b">
        <v>1</v>
      </c>
      <c r="HP6" s="37"/>
      <c r="HQ6" s="37"/>
      <c r="HR6" s="37"/>
      <c r="HS6" s="37" t="s">
        <v>439</v>
      </c>
      <c r="HT6" s="37" t="s">
        <v>440</v>
      </c>
      <c r="HU6" s="37"/>
      <c r="HV6" s="37"/>
      <c r="HW6" s="37"/>
      <c r="HX6" s="37" t="b">
        <v>1</v>
      </c>
      <c r="HY6" s="37"/>
      <c r="HZ6" s="37"/>
      <c r="IA6" s="37"/>
      <c r="IB6" s="37"/>
      <c r="IC6" s="37"/>
      <c r="ID6" s="37"/>
      <c r="IE6" s="37"/>
      <c r="IF6" s="37" t="s">
        <v>441</v>
      </c>
      <c r="IG6" s="37"/>
      <c r="IH6" s="37" t="b">
        <v>1</v>
      </c>
      <c r="II6" s="37"/>
      <c r="IJ6" s="37"/>
      <c r="IK6" s="37"/>
      <c r="IL6" s="37"/>
      <c r="IM6" s="37"/>
      <c r="IN6" s="37"/>
      <c r="IO6" s="37"/>
      <c r="IP6" s="37" t="s">
        <v>442</v>
      </c>
      <c r="IQ6" s="37"/>
      <c r="IR6" s="37" t="s">
        <v>443</v>
      </c>
      <c r="IS6" s="37"/>
      <c r="IT6" s="37" t="b">
        <v>1</v>
      </c>
      <c r="IU6" s="37"/>
      <c r="IV6" s="37"/>
      <c r="IW6" s="37"/>
      <c r="IX6" s="37"/>
      <c r="IY6" s="37"/>
      <c r="IZ6" s="37"/>
      <c r="JA6" s="37" t="s">
        <v>444</v>
      </c>
      <c r="JB6" s="37" t="s">
        <v>443</v>
      </c>
      <c r="JC6" s="37"/>
      <c r="JD6" s="37" t="b">
        <v>1</v>
      </c>
      <c r="JE6" s="37"/>
      <c r="JF6" s="37"/>
      <c r="JG6" s="37"/>
      <c r="JH6" s="37"/>
      <c r="JI6" s="37"/>
      <c r="JJ6" s="37"/>
      <c r="JK6" s="37" t="s">
        <v>445</v>
      </c>
      <c r="JL6" s="37" t="s">
        <v>347</v>
      </c>
      <c r="JM6" s="37"/>
      <c r="JN6" s="37" t="s">
        <v>446</v>
      </c>
      <c r="JO6" s="37"/>
      <c r="JP6" s="37"/>
      <c r="JQ6" s="37"/>
      <c r="JR6" s="37" t="b">
        <v>1</v>
      </c>
      <c r="JS6" s="37"/>
      <c r="JT6" s="37"/>
      <c r="JU6" s="37"/>
      <c r="JV6" s="37"/>
      <c r="JW6" s="37"/>
      <c r="JX6" s="37"/>
      <c r="JY6" s="37"/>
      <c r="JZ6" s="37"/>
      <c r="KA6" s="37"/>
      <c r="KB6" s="37"/>
      <c r="KC6" s="37"/>
      <c r="KD6" s="37"/>
      <c r="KE6" s="37"/>
      <c r="KF6" s="37"/>
      <c r="KG6" s="37"/>
      <c r="KH6" s="37" t="s">
        <v>447</v>
      </c>
      <c r="KI6" s="37"/>
      <c r="KJ6" s="37"/>
      <c r="KK6" s="37"/>
      <c r="KL6" s="37"/>
      <c r="KM6" s="37" t="b">
        <v>1</v>
      </c>
      <c r="KN6" s="37"/>
      <c r="KO6" s="37"/>
      <c r="KP6" s="37"/>
      <c r="KQ6" s="37"/>
      <c r="KR6" s="37"/>
      <c r="KS6" s="37"/>
      <c r="KT6" s="37"/>
      <c r="KU6" s="37"/>
      <c r="KV6" s="37"/>
      <c r="KW6" s="37" t="s">
        <v>448</v>
      </c>
      <c r="KX6" s="37" t="b">
        <v>1</v>
      </c>
      <c r="KY6" s="37"/>
      <c r="KZ6" s="37"/>
      <c r="LA6" s="37" t="b">
        <v>1</v>
      </c>
      <c r="LB6" s="37"/>
      <c r="LC6" s="37" t="b">
        <v>1</v>
      </c>
      <c r="LD6" s="37"/>
      <c r="LE6" s="37"/>
      <c r="LF6" s="37"/>
      <c r="LG6" s="37" t="s">
        <v>449</v>
      </c>
      <c r="LH6" s="37"/>
      <c r="LI6" s="37"/>
      <c r="LJ6" s="37" t="b">
        <v>1</v>
      </c>
      <c r="LK6" s="37"/>
      <c r="LL6" s="37"/>
      <c r="LM6" s="37"/>
      <c r="LN6" s="37"/>
      <c r="LO6" s="37" t="s">
        <v>347</v>
      </c>
      <c r="LP6" s="37"/>
      <c r="LQ6" s="37" t="s">
        <v>450</v>
      </c>
      <c r="LR6" s="37"/>
      <c r="LS6" s="37" t="b">
        <v>1</v>
      </c>
      <c r="LT6" s="37"/>
      <c r="LU6" s="37"/>
      <c r="LV6" s="37"/>
      <c r="LW6" s="37"/>
      <c r="LX6" s="37"/>
      <c r="LY6" s="37"/>
      <c r="LZ6" s="37"/>
      <c r="MA6" s="37"/>
      <c r="MB6" s="37" t="s">
        <v>359</v>
      </c>
      <c r="MC6" s="37"/>
      <c r="MD6" s="37"/>
      <c r="ME6" s="37"/>
      <c r="MF6" s="37"/>
      <c r="MG6" s="37"/>
      <c r="MH6" s="37" t="s">
        <v>359</v>
      </c>
      <c r="MI6" s="37"/>
      <c r="MJ6" s="37" t="s">
        <v>451</v>
      </c>
      <c r="MK6" s="37">
        <v>73092622</v>
      </c>
      <c r="ML6" s="37" t="s">
        <v>452</v>
      </c>
      <c r="MM6" s="50">
        <v>44216.381585648152</v>
      </c>
      <c r="MN6" s="37">
        <v>5</v>
      </c>
      <c r="MO6" s="37"/>
      <c r="MP6" s="37">
        <v>-1</v>
      </c>
      <c r="MQ6" s="37"/>
      <c r="MR6" s="37"/>
      <c r="MS6" s="37" t="s">
        <v>376</v>
      </c>
      <c r="MT6" s="37">
        <v>2994</v>
      </c>
      <c r="MU6" s="37" t="s">
        <v>402</v>
      </c>
      <c r="MV6" s="37">
        <v>569832</v>
      </c>
    </row>
    <row r="7" spans="1:360" ht="15.6" hidden="1" thickTop="1" thickBot="1" x14ac:dyDescent="0.35">
      <c r="A7" s="44" t="s">
        <v>453</v>
      </c>
      <c r="B7" s="45" t="s">
        <v>454</v>
      </c>
      <c r="C7" s="45"/>
      <c r="D7" s="45" t="s">
        <v>434</v>
      </c>
      <c r="E7" s="45" t="s">
        <v>343</v>
      </c>
      <c r="F7" s="45" t="s">
        <v>435</v>
      </c>
      <c r="G7" s="46">
        <v>44216</v>
      </c>
      <c r="H7" s="45" t="s">
        <v>381</v>
      </c>
      <c r="I7" s="45" t="s">
        <v>382</v>
      </c>
      <c r="J7" s="45" t="s">
        <v>347</v>
      </c>
      <c r="K7" s="45">
        <v>24</v>
      </c>
      <c r="L7" s="45" t="str">
        <f>IF(data!$K7&lt;31,"18-30 Years",IF(data!$K7&lt;51,"31-50 Years",IF(data!$K7&lt;61,"51-60 Years",IF(data!$K7&gt;60,"Elderly&gt;60"))))</f>
        <v>18-30 Years</v>
      </c>
      <c r="M7" s="45" t="s">
        <v>348</v>
      </c>
      <c r="N7" s="45" t="s">
        <v>349</v>
      </c>
      <c r="O7" s="45" t="s">
        <v>350</v>
      </c>
      <c r="P7" s="46">
        <v>43485</v>
      </c>
      <c r="Q7" s="45"/>
      <c r="R7" s="45">
        <v>0</v>
      </c>
      <c r="S7" s="45" t="s">
        <v>347</v>
      </c>
      <c r="T7" s="45">
        <v>0</v>
      </c>
      <c r="U7" s="45">
        <v>0</v>
      </c>
      <c r="V7" s="45">
        <v>2</v>
      </c>
      <c r="W7" s="45" t="s">
        <v>406</v>
      </c>
      <c r="X7" s="45">
        <v>1</v>
      </c>
      <c r="Y7" s="45" t="s">
        <v>455</v>
      </c>
      <c r="Z7" s="45">
        <v>0</v>
      </c>
      <c r="AA7" s="51">
        <v>3</v>
      </c>
      <c r="AB7" s="45">
        <v>6</v>
      </c>
      <c r="AC7" s="45">
        <v>0</v>
      </c>
      <c r="AD7" s="45">
        <v>0</v>
      </c>
      <c r="AE7" s="45">
        <v>1</v>
      </c>
      <c r="AF7" s="45">
        <v>500</v>
      </c>
      <c r="AG7" s="45">
        <v>250</v>
      </c>
      <c r="AH7" s="41">
        <f t="shared" si="0"/>
        <v>-250</v>
      </c>
      <c r="AI7" s="45" t="s">
        <v>456</v>
      </c>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5"/>
      <c r="CE7" s="45"/>
      <c r="CF7" s="45"/>
      <c r="CG7" s="45"/>
      <c r="CH7" s="45"/>
      <c r="CI7" s="45"/>
      <c r="CJ7" s="45"/>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5"/>
      <c r="EF7" s="45"/>
      <c r="EG7" s="45"/>
      <c r="EH7" s="45"/>
      <c r="EI7" s="45"/>
      <c r="EJ7" s="45"/>
      <c r="EK7" s="45"/>
      <c r="EL7" s="45"/>
      <c r="EM7" s="45"/>
      <c r="EN7" s="45"/>
      <c r="EO7" s="45"/>
      <c r="EP7" s="45"/>
      <c r="EQ7" s="45"/>
      <c r="ER7" s="45"/>
      <c r="ES7" s="45"/>
      <c r="ET7" s="45"/>
      <c r="EU7" s="45"/>
      <c r="EV7" s="45"/>
      <c r="EW7" s="45"/>
      <c r="EX7" s="45"/>
      <c r="EY7" s="45"/>
      <c r="EZ7" s="45"/>
      <c r="FA7" s="45"/>
      <c r="FB7" s="45"/>
      <c r="FC7" s="45"/>
      <c r="FD7" s="45"/>
      <c r="FE7" s="45"/>
      <c r="FF7" s="45"/>
      <c r="FG7" s="45"/>
      <c r="FH7" s="45"/>
      <c r="FI7" s="45"/>
      <c r="FJ7" s="45"/>
      <c r="FK7" s="45"/>
      <c r="FL7" s="45"/>
      <c r="FM7" s="45"/>
      <c r="FN7" s="45"/>
      <c r="FO7" s="45"/>
      <c r="FP7" s="45"/>
      <c r="FQ7" s="45"/>
      <c r="FR7" s="45"/>
      <c r="FS7" s="45"/>
      <c r="FT7" s="45"/>
      <c r="FU7" s="45"/>
      <c r="FV7" s="45"/>
      <c r="FW7" s="45"/>
      <c r="FX7" s="45"/>
      <c r="FY7" s="45"/>
      <c r="FZ7" s="45"/>
      <c r="GA7" s="45"/>
      <c r="GB7" s="45"/>
      <c r="GC7" s="45"/>
      <c r="GD7" s="45"/>
      <c r="GE7" s="45"/>
      <c r="GF7" s="45"/>
      <c r="GG7" s="45"/>
      <c r="GH7" s="45"/>
      <c r="GI7" s="45"/>
      <c r="GJ7" s="45"/>
      <c r="GK7" s="45"/>
      <c r="GL7" s="45"/>
      <c r="GM7" s="45"/>
      <c r="GN7" s="45"/>
      <c r="GO7" s="45"/>
      <c r="GP7" s="45"/>
      <c r="GQ7" s="45"/>
      <c r="GR7" s="45"/>
      <c r="GS7" s="45"/>
      <c r="GT7" s="45"/>
      <c r="GU7" s="45" t="s">
        <v>457</v>
      </c>
      <c r="GV7" s="45"/>
      <c r="GW7" s="45"/>
      <c r="GX7" s="45"/>
      <c r="GY7" s="45"/>
      <c r="GZ7" s="45"/>
      <c r="HA7" s="45"/>
      <c r="HB7" s="45"/>
      <c r="HC7" s="45"/>
      <c r="HD7" s="45"/>
      <c r="HE7" s="45"/>
      <c r="HF7" s="45"/>
      <c r="HG7" s="45"/>
      <c r="HH7" s="45"/>
      <c r="HI7" s="45"/>
      <c r="HJ7" s="45"/>
      <c r="HK7" s="45" t="b">
        <v>1</v>
      </c>
      <c r="HL7" s="45"/>
      <c r="HM7" s="45"/>
      <c r="HN7" s="45"/>
      <c r="HO7" s="45"/>
      <c r="HP7" s="45"/>
      <c r="HQ7" s="45"/>
      <c r="HR7" s="45"/>
      <c r="HS7" s="45"/>
      <c r="HT7" s="45"/>
      <c r="HU7" s="45"/>
      <c r="HV7" s="45"/>
      <c r="HW7" s="45"/>
      <c r="HX7" s="45"/>
      <c r="HY7" s="45"/>
      <c r="HZ7" s="45"/>
      <c r="IA7" s="45"/>
      <c r="IB7" s="45"/>
      <c r="IC7" s="45"/>
      <c r="ID7" s="45"/>
      <c r="IE7" s="45"/>
      <c r="IF7" s="45" t="s">
        <v>458</v>
      </c>
      <c r="IG7" s="45" t="b">
        <v>1</v>
      </c>
      <c r="IH7" s="45"/>
      <c r="II7" s="45"/>
      <c r="IJ7" s="45"/>
      <c r="IK7" s="45"/>
      <c r="IL7" s="45"/>
      <c r="IM7" s="45"/>
      <c r="IN7" s="45"/>
      <c r="IO7" s="45"/>
      <c r="IP7" s="45" t="s">
        <v>442</v>
      </c>
      <c r="IQ7" s="45"/>
      <c r="IR7" s="45" t="s">
        <v>459</v>
      </c>
      <c r="IS7" s="45" t="b">
        <v>1</v>
      </c>
      <c r="IT7" s="45"/>
      <c r="IU7" s="45"/>
      <c r="IV7" s="45"/>
      <c r="IW7" s="45"/>
      <c r="IX7" s="45"/>
      <c r="IY7" s="45"/>
      <c r="IZ7" s="45"/>
      <c r="JA7" s="45" t="s">
        <v>460</v>
      </c>
      <c r="JB7" s="45" t="s">
        <v>392</v>
      </c>
      <c r="JC7" s="45"/>
      <c r="JD7" s="45"/>
      <c r="JE7" s="45"/>
      <c r="JF7" s="45" t="b">
        <v>1</v>
      </c>
      <c r="JG7" s="45"/>
      <c r="JH7" s="45"/>
      <c r="JI7" s="45"/>
      <c r="JJ7" s="45"/>
      <c r="JK7" s="45" t="s">
        <v>5169</v>
      </c>
      <c r="JL7" s="45" t="s">
        <v>359</v>
      </c>
      <c r="JM7" s="45" t="s">
        <v>462</v>
      </c>
      <c r="JN7" s="45" t="s">
        <v>463</v>
      </c>
      <c r="JO7" s="45" t="b">
        <v>1</v>
      </c>
      <c r="JP7" s="45"/>
      <c r="JQ7" s="45"/>
      <c r="JR7" s="45"/>
      <c r="JS7" s="45"/>
      <c r="JT7" s="45"/>
      <c r="JU7" s="45"/>
      <c r="JV7" s="45"/>
      <c r="JW7" s="45"/>
      <c r="JX7" s="45"/>
      <c r="JY7" s="45"/>
      <c r="JZ7" s="45"/>
      <c r="KA7" s="45"/>
      <c r="KB7" s="45"/>
      <c r="KC7" s="45"/>
      <c r="KD7" s="45"/>
      <c r="KE7" s="45"/>
      <c r="KF7" s="45"/>
      <c r="KG7" s="45"/>
      <c r="KH7" s="45" t="s">
        <v>447</v>
      </c>
      <c r="KI7" s="45"/>
      <c r="KJ7" s="45"/>
      <c r="KK7" s="45"/>
      <c r="KL7" s="45"/>
      <c r="KM7" s="45" t="b">
        <v>1</v>
      </c>
      <c r="KN7" s="45"/>
      <c r="KO7" s="45"/>
      <c r="KP7" s="45"/>
      <c r="KQ7" s="45"/>
      <c r="KR7" s="45"/>
      <c r="KS7" s="45"/>
      <c r="KT7" s="45"/>
      <c r="KU7" s="45"/>
      <c r="KV7" s="45"/>
      <c r="KW7" s="45" t="s">
        <v>464</v>
      </c>
      <c r="KX7" s="45"/>
      <c r="KY7" s="45" t="b">
        <v>1</v>
      </c>
      <c r="KZ7" s="45"/>
      <c r="LA7" s="45"/>
      <c r="LB7" s="45"/>
      <c r="LC7" s="45"/>
      <c r="LD7" s="45"/>
      <c r="LE7" s="45"/>
      <c r="LF7" s="45"/>
      <c r="LG7" s="45" t="s">
        <v>449</v>
      </c>
      <c r="LH7" s="45"/>
      <c r="LI7" s="45"/>
      <c r="LJ7" s="45" t="b">
        <v>1</v>
      </c>
      <c r="LK7" s="45"/>
      <c r="LL7" s="45"/>
      <c r="LM7" s="45"/>
      <c r="LN7" s="45"/>
      <c r="LO7" s="45" t="s">
        <v>347</v>
      </c>
      <c r="LP7" s="45"/>
      <c r="LQ7" s="45" t="s">
        <v>450</v>
      </c>
      <c r="LR7" s="45"/>
      <c r="LS7" s="45" t="b">
        <v>1</v>
      </c>
      <c r="LT7" s="45"/>
      <c r="LU7" s="45"/>
      <c r="LV7" s="45"/>
      <c r="LW7" s="45"/>
      <c r="LX7" s="45"/>
      <c r="LY7" s="45"/>
      <c r="LZ7" s="45"/>
      <c r="MA7" s="45"/>
      <c r="MB7" s="45" t="s">
        <v>359</v>
      </c>
      <c r="MC7" s="45"/>
      <c r="MD7" s="45"/>
      <c r="ME7" s="45"/>
      <c r="MF7" s="45"/>
      <c r="MG7" s="45"/>
      <c r="MH7" s="45" t="s">
        <v>359</v>
      </c>
      <c r="MI7" s="45"/>
      <c r="MJ7" s="45" t="s">
        <v>465</v>
      </c>
      <c r="MK7" s="45">
        <v>73092623</v>
      </c>
      <c r="ML7" s="45" t="s">
        <v>466</v>
      </c>
      <c r="MM7" s="47">
        <v>44216.381585648152</v>
      </c>
      <c r="MN7" s="45">
        <v>6</v>
      </c>
      <c r="MO7" s="45"/>
      <c r="MP7" s="45">
        <v>-1</v>
      </c>
      <c r="MQ7" s="45"/>
      <c r="MR7" s="45"/>
      <c r="MS7" s="45" t="s">
        <v>376</v>
      </c>
      <c r="MT7" s="45">
        <v>555</v>
      </c>
      <c r="MU7" s="45" t="s">
        <v>402</v>
      </c>
      <c r="MV7" s="45">
        <v>569832</v>
      </c>
    </row>
    <row r="8" spans="1:360" ht="15.6" hidden="1" thickTop="1" thickBot="1" x14ac:dyDescent="0.35">
      <c r="A8" s="48" t="s">
        <v>467</v>
      </c>
      <c r="B8" s="37" t="s">
        <v>468</v>
      </c>
      <c r="C8" s="37"/>
      <c r="D8" s="37" t="s">
        <v>434</v>
      </c>
      <c r="E8" s="37" t="s">
        <v>343</v>
      </c>
      <c r="F8" s="37" t="s">
        <v>435</v>
      </c>
      <c r="G8" s="49">
        <v>44216</v>
      </c>
      <c r="H8" s="37" t="s">
        <v>381</v>
      </c>
      <c r="I8" s="37" t="s">
        <v>382</v>
      </c>
      <c r="J8" s="37" t="s">
        <v>347</v>
      </c>
      <c r="K8" s="37">
        <v>60</v>
      </c>
      <c r="L8" s="37" t="str">
        <f>IF(data!$K8&lt;31,"18-30 Years",IF(data!$K8&lt;51,"31-50 Years",IF(data!$K8&lt;61,"51-60 Years",IF(data!$K8&gt;60,"Elderly&gt;60"))))</f>
        <v>51-60 Years</v>
      </c>
      <c r="M8" s="37" t="s">
        <v>348</v>
      </c>
      <c r="N8" s="37" t="s">
        <v>349</v>
      </c>
      <c r="O8" s="37" t="s">
        <v>350</v>
      </c>
      <c r="P8" s="49">
        <v>44216</v>
      </c>
      <c r="Q8" s="37"/>
      <c r="R8" s="37">
        <v>0</v>
      </c>
      <c r="S8" s="37" t="s">
        <v>359</v>
      </c>
      <c r="T8" s="37"/>
      <c r="U8" s="37"/>
      <c r="V8" s="37"/>
      <c r="W8" s="37"/>
      <c r="X8" s="37"/>
      <c r="Y8" s="37"/>
      <c r="Z8" s="37"/>
      <c r="AA8" s="37"/>
      <c r="AB8" s="37">
        <v>6</v>
      </c>
      <c r="AC8" s="37">
        <v>0</v>
      </c>
      <c r="AD8" s="37"/>
      <c r="AE8" s="37">
        <v>5</v>
      </c>
      <c r="AF8" s="37">
        <v>1000</v>
      </c>
      <c r="AG8" s="37">
        <v>500</v>
      </c>
      <c r="AH8" s="41">
        <f t="shared" si="0"/>
        <v>-500</v>
      </c>
      <c r="AI8" s="37" t="s">
        <v>469</v>
      </c>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t="s">
        <v>470</v>
      </c>
      <c r="GV8" s="37"/>
      <c r="GW8" s="37"/>
      <c r="GX8" s="37"/>
      <c r="GY8" s="37"/>
      <c r="GZ8" s="37" t="b">
        <v>1</v>
      </c>
      <c r="HA8" s="37"/>
      <c r="HB8" s="37" t="b">
        <v>1</v>
      </c>
      <c r="HC8" s="37"/>
      <c r="HD8" s="37"/>
      <c r="HE8" s="37"/>
      <c r="HF8" s="37"/>
      <c r="HG8" s="37"/>
      <c r="HH8" s="37"/>
      <c r="HI8" s="37"/>
      <c r="HJ8" s="37"/>
      <c r="HK8" s="37"/>
      <c r="HL8" s="37"/>
      <c r="HM8" s="37"/>
      <c r="HN8" s="37" t="s">
        <v>471</v>
      </c>
      <c r="HO8" s="37"/>
      <c r="HP8" s="37"/>
      <c r="HQ8" s="37"/>
      <c r="HR8" s="37" t="b">
        <v>1</v>
      </c>
      <c r="HS8" s="37" t="s">
        <v>472</v>
      </c>
      <c r="HT8" s="37" t="s">
        <v>440</v>
      </c>
      <c r="HU8" s="37"/>
      <c r="HV8" s="37"/>
      <c r="HW8" s="37"/>
      <c r="HX8" s="37" t="b">
        <v>1</v>
      </c>
      <c r="HY8" s="37"/>
      <c r="HZ8" s="37"/>
      <c r="IA8" s="37"/>
      <c r="IB8" s="37"/>
      <c r="IC8" s="37"/>
      <c r="ID8" s="37"/>
      <c r="IE8" s="37"/>
      <c r="IF8" s="37" t="s">
        <v>441</v>
      </c>
      <c r="IG8" s="37"/>
      <c r="IH8" s="37" t="b">
        <v>1</v>
      </c>
      <c r="II8" s="37"/>
      <c r="IJ8" s="37"/>
      <c r="IK8" s="37"/>
      <c r="IL8" s="37"/>
      <c r="IM8" s="37"/>
      <c r="IN8" s="37"/>
      <c r="IO8" s="37"/>
      <c r="IP8" s="37" t="s">
        <v>347</v>
      </c>
      <c r="IQ8" s="37"/>
      <c r="IR8" s="37" t="s">
        <v>443</v>
      </c>
      <c r="IS8" s="37"/>
      <c r="IT8" s="37" t="b">
        <v>1</v>
      </c>
      <c r="IU8" s="37"/>
      <c r="IV8" s="37"/>
      <c r="IW8" s="37"/>
      <c r="IX8" s="37"/>
      <c r="IY8" s="37"/>
      <c r="IZ8" s="37"/>
      <c r="JA8" s="45" t="s">
        <v>5164</v>
      </c>
      <c r="JB8" s="37" t="s">
        <v>443</v>
      </c>
      <c r="JC8" s="37"/>
      <c r="JD8" s="37" t="b">
        <v>1</v>
      </c>
      <c r="JE8" s="37"/>
      <c r="JF8" s="37"/>
      <c r="JG8" s="37"/>
      <c r="JH8" s="37"/>
      <c r="JI8" s="37"/>
      <c r="JJ8" s="37"/>
      <c r="JK8" s="45" t="s">
        <v>5168</v>
      </c>
      <c r="JL8" s="37" t="s">
        <v>347</v>
      </c>
      <c r="JM8" s="37"/>
      <c r="JN8" s="37" t="s">
        <v>463</v>
      </c>
      <c r="JO8" s="37" t="b">
        <v>1</v>
      </c>
      <c r="JP8" s="37"/>
      <c r="JQ8" s="37"/>
      <c r="JR8" s="37"/>
      <c r="JS8" s="37"/>
      <c r="JT8" s="37"/>
      <c r="JU8" s="37"/>
      <c r="JV8" s="37"/>
      <c r="JW8" s="37"/>
      <c r="JX8" s="37"/>
      <c r="JY8" s="37"/>
      <c r="JZ8" s="37"/>
      <c r="KA8" s="37"/>
      <c r="KB8" s="37"/>
      <c r="KC8" s="37"/>
      <c r="KD8" s="37"/>
      <c r="KE8" s="37"/>
      <c r="KF8" s="37"/>
      <c r="KG8" s="37"/>
      <c r="KH8" s="37" t="s">
        <v>447</v>
      </c>
      <c r="KI8" s="37"/>
      <c r="KJ8" s="37"/>
      <c r="KK8" s="37"/>
      <c r="KL8" s="37"/>
      <c r="KM8" s="37" t="b">
        <v>1</v>
      </c>
      <c r="KN8" s="37"/>
      <c r="KO8" s="37"/>
      <c r="KP8" s="37"/>
      <c r="KQ8" s="37"/>
      <c r="KR8" s="37"/>
      <c r="KS8" s="37"/>
      <c r="KT8" s="37"/>
      <c r="KU8" s="37"/>
      <c r="KV8" s="37"/>
      <c r="KW8" s="37" t="s">
        <v>464</v>
      </c>
      <c r="KX8" s="37"/>
      <c r="KY8" s="37" t="b">
        <v>1</v>
      </c>
      <c r="KZ8" s="37"/>
      <c r="LA8" s="37"/>
      <c r="LB8" s="37"/>
      <c r="LC8" s="37"/>
      <c r="LD8" s="37"/>
      <c r="LE8" s="37"/>
      <c r="LF8" s="37"/>
      <c r="LG8" s="37" t="s">
        <v>449</v>
      </c>
      <c r="LH8" s="37"/>
      <c r="LI8" s="37"/>
      <c r="LJ8" s="37" t="b">
        <v>1</v>
      </c>
      <c r="LK8" s="37"/>
      <c r="LL8" s="37"/>
      <c r="LM8" s="37"/>
      <c r="LN8" s="37"/>
      <c r="LO8" s="37"/>
      <c r="LP8" s="37"/>
      <c r="LQ8" s="37"/>
      <c r="LR8" s="37"/>
      <c r="LS8" s="37"/>
      <c r="LT8" s="37"/>
      <c r="LU8" s="37"/>
      <c r="LV8" s="37"/>
      <c r="LW8" s="37"/>
      <c r="LX8" s="37"/>
      <c r="LY8" s="37"/>
      <c r="LZ8" s="37"/>
      <c r="MA8" s="37"/>
      <c r="MB8" s="37"/>
      <c r="MC8" s="37"/>
      <c r="MD8" s="37"/>
      <c r="ME8" s="37"/>
      <c r="MF8" s="37"/>
      <c r="MG8" s="37"/>
      <c r="MH8" s="37"/>
      <c r="MI8" s="37"/>
      <c r="MJ8" s="37" t="s">
        <v>473</v>
      </c>
      <c r="MK8" s="37">
        <v>73092624</v>
      </c>
      <c r="ML8" s="37" t="s">
        <v>474</v>
      </c>
      <c r="MM8" s="50">
        <v>44216.381597222222</v>
      </c>
      <c r="MN8" s="37">
        <v>7</v>
      </c>
      <c r="MO8" s="37"/>
      <c r="MP8" s="37">
        <v>-1</v>
      </c>
      <c r="MQ8" s="37"/>
      <c r="MR8" s="37"/>
      <c r="MS8" s="37" t="s">
        <v>376</v>
      </c>
      <c r="MT8" s="37">
        <v>1305</v>
      </c>
      <c r="MU8" s="37" t="s">
        <v>402</v>
      </c>
      <c r="MV8" s="37">
        <v>569832</v>
      </c>
    </row>
    <row r="9" spans="1:360" ht="15.6" thickTop="1" thickBot="1" x14ac:dyDescent="0.35">
      <c r="A9" s="44" t="s">
        <v>475</v>
      </c>
      <c r="B9" s="45" t="s">
        <v>476</v>
      </c>
      <c r="C9" s="45" t="s">
        <v>477</v>
      </c>
      <c r="D9" s="45" t="s">
        <v>342</v>
      </c>
      <c r="E9" s="45" t="s">
        <v>343</v>
      </c>
      <c r="F9" s="45" t="s">
        <v>344</v>
      </c>
      <c r="G9" s="46">
        <v>44216</v>
      </c>
      <c r="H9" s="45" t="s">
        <v>345</v>
      </c>
      <c r="I9" s="45" t="s">
        <v>346</v>
      </c>
      <c r="J9" s="45" t="s">
        <v>347</v>
      </c>
      <c r="K9" s="45">
        <v>60</v>
      </c>
      <c r="L9" s="45" t="str">
        <f>IF(data!$K9&lt;31,"18-30 Years",IF(data!$K9&lt;51,"31-50 Years",IF(data!$K9&lt;61,"51-60 Years",IF(data!$K9&gt;60,"Elderly&gt;60"))))</f>
        <v>51-60 Years</v>
      </c>
      <c r="M9" s="45" t="s">
        <v>405</v>
      </c>
      <c r="N9" s="45" t="s">
        <v>349</v>
      </c>
      <c r="O9" s="45" t="s">
        <v>350</v>
      </c>
      <c r="P9" s="46">
        <v>44216</v>
      </c>
      <c r="Q9" s="45">
        <v>1</v>
      </c>
      <c r="R9" s="45">
        <v>0</v>
      </c>
      <c r="S9" s="45" t="s">
        <v>347</v>
      </c>
      <c r="T9" s="45">
        <v>0</v>
      </c>
      <c r="U9" s="45">
        <v>1</v>
      </c>
      <c r="V9" s="45">
        <v>2</v>
      </c>
      <c r="W9" s="45" t="s">
        <v>455</v>
      </c>
      <c r="X9" s="45">
        <v>1</v>
      </c>
      <c r="Y9" s="45" t="s">
        <v>364</v>
      </c>
      <c r="Z9" s="45">
        <v>1</v>
      </c>
      <c r="AA9" s="51">
        <v>5</v>
      </c>
      <c r="AB9" s="45">
        <v>10</v>
      </c>
      <c r="AC9" s="45">
        <v>2</v>
      </c>
      <c r="AD9" s="45">
        <v>0</v>
      </c>
      <c r="AE9" s="45">
        <v>2</v>
      </c>
      <c r="AF9" s="45">
        <v>850</v>
      </c>
      <c r="AG9" s="45">
        <v>600</v>
      </c>
      <c r="AH9" s="41">
        <f t="shared" si="0"/>
        <v>-250</v>
      </c>
      <c r="AI9" s="45" t="s">
        <v>478</v>
      </c>
      <c r="AJ9" s="45"/>
      <c r="AK9" s="45" t="s">
        <v>355</v>
      </c>
      <c r="AL9" s="45"/>
      <c r="AM9" s="45" t="b">
        <v>1</v>
      </c>
      <c r="AN9" s="45"/>
      <c r="AO9" s="45"/>
      <c r="AP9" s="45"/>
      <c r="AQ9" s="45"/>
      <c r="AR9" s="45"/>
      <c r="AS9" s="45"/>
      <c r="AT9" s="45">
        <v>5</v>
      </c>
      <c r="AU9" s="45" t="s">
        <v>356</v>
      </c>
      <c r="AV9" s="45"/>
      <c r="AW9" s="45" t="s">
        <v>347</v>
      </c>
      <c r="AX9" s="45" t="s">
        <v>479</v>
      </c>
      <c r="AY9" s="45" t="s">
        <v>480</v>
      </c>
      <c r="AZ9" s="45" t="b">
        <v>1</v>
      </c>
      <c r="BA9" s="45"/>
      <c r="BB9" s="45"/>
      <c r="BC9" s="45" t="b">
        <v>1</v>
      </c>
      <c r="BD9" s="45"/>
      <c r="BE9" s="45"/>
      <c r="BF9" s="45"/>
      <c r="BG9" s="45"/>
      <c r="BH9" s="45"/>
      <c r="BI9" s="45"/>
      <c r="BJ9" s="45"/>
      <c r="BK9" s="45" t="s">
        <v>359</v>
      </c>
      <c r="BL9" s="45"/>
      <c r="BM9" s="45"/>
      <c r="BN9" s="45"/>
      <c r="BO9" s="45"/>
      <c r="BP9" s="45" t="s">
        <v>347</v>
      </c>
      <c r="BQ9" s="45" t="s">
        <v>347</v>
      </c>
      <c r="BR9" s="45"/>
      <c r="BS9" s="45" t="s">
        <v>347</v>
      </c>
      <c r="BT9" s="45" t="s">
        <v>347</v>
      </c>
      <c r="BU9" s="45"/>
      <c r="BV9" s="45"/>
      <c r="BW9" s="45"/>
      <c r="BX9" s="45"/>
      <c r="BY9" s="45"/>
      <c r="BZ9" s="45"/>
      <c r="CA9" s="45"/>
      <c r="CB9" s="45"/>
      <c r="CC9" s="45"/>
      <c r="CD9" s="45"/>
      <c r="CE9" s="45"/>
      <c r="CF9" s="45" t="s">
        <v>481</v>
      </c>
      <c r="CG9" s="45"/>
      <c r="CH9" s="45" t="b">
        <v>1</v>
      </c>
      <c r="CI9" s="45" t="b">
        <v>1</v>
      </c>
      <c r="CJ9" s="45" t="b">
        <v>1</v>
      </c>
      <c r="CK9" s="45"/>
      <c r="CL9" s="45"/>
      <c r="CM9" s="45"/>
      <c r="CN9" s="45"/>
      <c r="CO9" s="45" t="s">
        <v>347</v>
      </c>
      <c r="CP9" s="45"/>
      <c r="CQ9" s="45"/>
      <c r="CR9" s="45"/>
      <c r="CS9" s="45"/>
      <c r="CT9" s="45"/>
      <c r="CU9" s="45"/>
      <c r="CV9" s="45"/>
      <c r="CW9" s="45"/>
      <c r="CX9" s="45"/>
      <c r="CY9" s="45" t="s">
        <v>361</v>
      </c>
      <c r="CZ9" s="45"/>
      <c r="DA9" s="45"/>
      <c r="DB9" s="45"/>
      <c r="DC9" s="45"/>
      <c r="DD9" s="45"/>
      <c r="DE9" s="45" t="b">
        <v>1</v>
      </c>
      <c r="DF9" s="45" t="b">
        <v>1</v>
      </c>
      <c r="DG9" s="45"/>
      <c r="DH9" s="45"/>
      <c r="DI9" s="45"/>
      <c r="DJ9" s="45"/>
      <c r="DK9" s="45"/>
      <c r="DL9" s="45"/>
      <c r="DM9" s="45"/>
      <c r="DN9" s="45"/>
      <c r="DO9" s="45"/>
      <c r="DP9" s="45"/>
      <c r="DQ9" s="45"/>
      <c r="DR9" s="45"/>
      <c r="DS9" s="45"/>
      <c r="DT9" s="45"/>
      <c r="DU9" s="45"/>
      <c r="DV9" s="45"/>
      <c r="DW9" s="45" t="s">
        <v>482</v>
      </c>
      <c r="DX9" s="45" t="s">
        <v>483</v>
      </c>
      <c r="DY9" s="45"/>
      <c r="DZ9" s="45"/>
      <c r="EA9" s="45" t="s">
        <v>484</v>
      </c>
      <c r="EB9" s="45" t="b">
        <v>1</v>
      </c>
      <c r="EC9" s="45" t="b">
        <v>1</v>
      </c>
      <c r="ED9" s="45" t="b">
        <v>1</v>
      </c>
      <c r="EE9" s="45"/>
      <c r="EF9" s="45" t="b">
        <v>1</v>
      </c>
      <c r="EG9" s="45"/>
      <c r="EH9" s="45" t="b">
        <v>1</v>
      </c>
      <c r="EI9" s="45"/>
      <c r="EJ9" s="45"/>
      <c r="EK9" s="45" t="b">
        <v>1</v>
      </c>
      <c r="EL9" s="45" t="b">
        <v>1</v>
      </c>
      <c r="EM9" s="51">
        <v>7</v>
      </c>
      <c r="EN9" s="45" t="s">
        <v>366</v>
      </c>
      <c r="EO9" s="45" t="s">
        <v>486</v>
      </c>
      <c r="EP9" s="45" t="b">
        <v>1</v>
      </c>
      <c r="EQ9" s="45" t="b">
        <v>1</v>
      </c>
      <c r="ER9" s="45" t="b">
        <v>1</v>
      </c>
      <c r="ES9" s="45"/>
      <c r="ET9" s="45" t="b">
        <v>1</v>
      </c>
      <c r="EU9" s="45"/>
      <c r="EV9" s="45" t="b">
        <v>1</v>
      </c>
      <c r="EW9" s="45"/>
      <c r="EX9" s="45"/>
      <c r="EY9" s="45"/>
      <c r="EZ9" s="45" t="b">
        <v>1</v>
      </c>
      <c r="FA9" s="51">
        <v>6</v>
      </c>
      <c r="FB9" s="45" t="s">
        <v>366</v>
      </c>
      <c r="FC9" s="45" t="s">
        <v>359</v>
      </c>
      <c r="FD9" s="45" t="s">
        <v>487</v>
      </c>
      <c r="FE9" s="45" t="s">
        <v>367</v>
      </c>
      <c r="FF9" s="45"/>
      <c r="FG9" s="45" t="b">
        <v>1</v>
      </c>
      <c r="FH9" s="45"/>
      <c r="FI9" s="45"/>
      <c r="FJ9" s="45"/>
      <c r="FK9" s="45"/>
      <c r="FL9" s="45"/>
      <c r="FM9" s="45"/>
      <c r="FN9" s="45" t="s">
        <v>359</v>
      </c>
      <c r="FO9" s="45" t="s">
        <v>488</v>
      </c>
      <c r="FP9" s="45" t="s">
        <v>347</v>
      </c>
      <c r="FQ9" s="45" t="s">
        <v>367</v>
      </c>
      <c r="FR9" s="45" t="b">
        <v>1</v>
      </c>
      <c r="FS9" s="45"/>
      <c r="FT9" s="45"/>
      <c r="FU9" s="45"/>
      <c r="FV9" s="45"/>
      <c r="FW9" s="45"/>
      <c r="FX9" s="45" t="s">
        <v>368</v>
      </c>
      <c r="FY9" s="45" t="s">
        <v>359</v>
      </c>
      <c r="FZ9" s="45"/>
      <c r="GA9" s="45"/>
      <c r="GB9" s="45"/>
      <c r="GC9" s="45" t="s">
        <v>351</v>
      </c>
      <c r="GD9" s="45" t="s">
        <v>351</v>
      </c>
      <c r="GE9" s="45" t="s">
        <v>347</v>
      </c>
      <c r="GF9" s="45"/>
      <c r="GG9" s="45"/>
      <c r="GH9" s="45" t="s">
        <v>489</v>
      </c>
      <c r="GI9" s="45" t="s">
        <v>347</v>
      </c>
      <c r="GJ9" s="45" t="s">
        <v>490</v>
      </c>
      <c r="GK9" s="45"/>
      <c r="GL9" s="45"/>
      <c r="GM9" s="45"/>
      <c r="GN9" s="45"/>
      <c r="GO9" s="45"/>
      <c r="GP9" s="45"/>
      <c r="GQ9" s="45" t="b">
        <v>1</v>
      </c>
      <c r="GR9" s="45"/>
      <c r="GS9" s="45" t="s">
        <v>373</v>
      </c>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t="s">
        <v>491</v>
      </c>
      <c r="MK9" s="45">
        <v>73094613</v>
      </c>
      <c r="ML9" s="45" t="s">
        <v>492</v>
      </c>
      <c r="MM9" s="47">
        <v>44216.40420138889</v>
      </c>
      <c r="MN9" s="45">
        <v>8</v>
      </c>
      <c r="MO9" s="45"/>
      <c r="MP9" s="45">
        <v>-1</v>
      </c>
      <c r="MQ9" s="45"/>
      <c r="MR9" s="45"/>
      <c r="MS9" s="45" t="s">
        <v>376</v>
      </c>
      <c r="MT9" s="45">
        <v>2231</v>
      </c>
      <c r="MU9" s="45"/>
      <c r="MV9" s="45">
        <v>569832</v>
      </c>
    </row>
    <row r="10" spans="1:360" ht="15.6" hidden="1" thickTop="1" thickBot="1" x14ac:dyDescent="0.35">
      <c r="A10" s="48" t="s">
        <v>493</v>
      </c>
      <c r="B10" s="37" t="s">
        <v>494</v>
      </c>
      <c r="C10" s="37"/>
      <c r="D10" s="37" t="s">
        <v>495</v>
      </c>
      <c r="E10" s="37" t="s">
        <v>343</v>
      </c>
      <c r="F10" s="37" t="s">
        <v>435</v>
      </c>
      <c r="G10" s="49">
        <v>44216</v>
      </c>
      <c r="H10" s="37" t="s">
        <v>381</v>
      </c>
      <c r="I10" s="37" t="s">
        <v>382</v>
      </c>
      <c r="J10" s="37" t="s">
        <v>347</v>
      </c>
      <c r="K10" s="37">
        <v>28</v>
      </c>
      <c r="L10" s="37" t="str">
        <f>IF(data!$K10&lt;31,"18-30 Years",IF(data!$K10&lt;51,"31-50 Years",IF(data!$K10&lt;61,"51-60 Years",IF(data!$K10&gt;60,"Elderly&gt;60"))))</f>
        <v>18-30 Years</v>
      </c>
      <c r="M10" s="37" t="s">
        <v>405</v>
      </c>
      <c r="N10" s="37" t="s">
        <v>349</v>
      </c>
      <c r="O10" s="37" t="s">
        <v>350</v>
      </c>
      <c r="P10" s="49">
        <v>44216</v>
      </c>
      <c r="Q10" s="37"/>
      <c r="R10" s="37">
        <v>0</v>
      </c>
      <c r="S10" s="37" t="s">
        <v>347</v>
      </c>
      <c r="T10" s="37">
        <v>1</v>
      </c>
      <c r="U10" s="37">
        <v>1</v>
      </c>
      <c r="V10" s="37">
        <v>2</v>
      </c>
      <c r="W10" s="37" t="s">
        <v>455</v>
      </c>
      <c r="X10" s="37">
        <v>0</v>
      </c>
      <c r="Y10" s="37" t="s">
        <v>364</v>
      </c>
      <c r="Z10" s="37">
        <v>0</v>
      </c>
      <c r="AA10" s="52">
        <v>4</v>
      </c>
      <c r="AB10" s="37">
        <v>6</v>
      </c>
      <c r="AC10" s="37">
        <v>0</v>
      </c>
      <c r="AD10" s="37">
        <v>0</v>
      </c>
      <c r="AE10" s="37">
        <v>1</v>
      </c>
      <c r="AF10" s="37">
        <v>400</v>
      </c>
      <c r="AG10" s="37">
        <v>200</v>
      </c>
      <c r="AH10" s="41">
        <f t="shared" si="0"/>
        <v>-200</v>
      </c>
      <c r="AI10" s="37" t="s">
        <v>354</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t="s">
        <v>496</v>
      </c>
      <c r="GV10" s="37"/>
      <c r="GW10" s="37"/>
      <c r="GX10" s="37"/>
      <c r="GY10" s="37" t="b">
        <v>1</v>
      </c>
      <c r="GZ10" s="37" t="b">
        <v>1</v>
      </c>
      <c r="HA10" s="37"/>
      <c r="HB10" s="37"/>
      <c r="HC10" s="37"/>
      <c r="HD10" s="37"/>
      <c r="HE10" s="37"/>
      <c r="HF10" s="37"/>
      <c r="HG10" s="37"/>
      <c r="HH10" s="37"/>
      <c r="HI10" s="37"/>
      <c r="HJ10" s="37"/>
      <c r="HK10" s="37"/>
      <c r="HL10" s="37"/>
      <c r="HM10" s="37"/>
      <c r="HN10" s="37" t="s">
        <v>497</v>
      </c>
      <c r="HO10" s="37"/>
      <c r="HP10" s="37" t="b">
        <v>1</v>
      </c>
      <c r="HQ10" s="37"/>
      <c r="HR10" s="37"/>
      <c r="HS10" s="37" t="s">
        <v>498</v>
      </c>
      <c r="HT10" s="37" t="s">
        <v>499</v>
      </c>
      <c r="HU10" s="37"/>
      <c r="HV10" s="37" t="b">
        <v>1</v>
      </c>
      <c r="HW10" s="37"/>
      <c r="HX10" s="37"/>
      <c r="HY10" s="37"/>
      <c r="HZ10" s="37"/>
      <c r="IA10" s="37"/>
      <c r="IB10" s="37"/>
      <c r="IC10" s="37"/>
      <c r="ID10" s="37"/>
      <c r="IE10" s="37"/>
      <c r="IF10" s="37" t="s">
        <v>441</v>
      </c>
      <c r="IG10" s="37"/>
      <c r="IH10" s="37" t="b">
        <v>1</v>
      </c>
      <c r="II10" s="37"/>
      <c r="IJ10" s="37"/>
      <c r="IK10" s="37"/>
      <c r="IL10" s="37"/>
      <c r="IM10" s="37"/>
      <c r="IN10" s="37"/>
      <c r="IO10" s="37"/>
      <c r="IP10" s="37" t="s">
        <v>347</v>
      </c>
      <c r="IQ10" s="37"/>
      <c r="IR10" s="37" t="s">
        <v>500</v>
      </c>
      <c r="IS10" s="37"/>
      <c r="IT10" s="37"/>
      <c r="IU10" s="37" t="b">
        <v>1</v>
      </c>
      <c r="IV10" s="37"/>
      <c r="IW10" s="37"/>
      <c r="IX10" s="37"/>
      <c r="IY10" s="37"/>
      <c r="IZ10" s="37"/>
      <c r="JA10" s="37" t="s">
        <v>5160</v>
      </c>
      <c r="JB10" s="37" t="s">
        <v>443</v>
      </c>
      <c r="JC10" s="37"/>
      <c r="JD10" s="37" t="b">
        <v>1</v>
      </c>
      <c r="JE10" s="37"/>
      <c r="JF10" s="37"/>
      <c r="JG10" s="37"/>
      <c r="JH10" s="37"/>
      <c r="JI10" s="37"/>
      <c r="JJ10" s="37"/>
      <c r="JK10" s="37" t="s">
        <v>501</v>
      </c>
      <c r="JL10" s="37" t="s">
        <v>347</v>
      </c>
      <c r="JM10" s="37"/>
      <c r="JN10" s="37" t="s">
        <v>463</v>
      </c>
      <c r="JO10" s="37" t="b">
        <v>1</v>
      </c>
      <c r="JP10" s="37"/>
      <c r="JQ10" s="37"/>
      <c r="JR10" s="37"/>
      <c r="JS10" s="37"/>
      <c r="JT10" s="37"/>
      <c r="JU10" s="37"/>
      <c r="JV10" s="37"/>
      <c r="JW10" s="37"/>
      <c r="JX10" s="37"/>
      <c r="JY10" s="37"/>
      <c r="JZ10" s="37"/>
      <c r="KA10" s="37"/>
      <c r="KB10" s="37"/>
      <c r="KC10" s="37"/>
      <c r="KD10" s="37"/>
      <c r="KE10" s="37"/>
      <c r="KF10" s="37"/>
      <c r="KG10" s="37"/>
      <c r="KH10" s="37" t="s">
        <v>502</v>
      </c>
      <c r="KI10" s="37"/>
      <c r="KJ10" s="37" t="b">
        <v>1</v>
      </c>
      <c r="KK10" s="37"/>
      <c r="KL10" s="37"/>
      <c r="KM10" s="37"/>
      <c r="KN10" s="37"/>
      <c r="KO10" s="37"/>
      <c r="KP10" s="37"/>
      <c r="KQ10" s="37"/>
      <c r="KR10" s="37"/>
      <c r="KS10" s="37"/>
      <c r="KT10" s="37"/>
      <c r="KU10" s="37"/>
      <c r="KV10" s="37"/>
      <c r="KW10" s="37" t="s">
        <v>503</v>
      </c>
      <c r="KX10" s="37"/>
      <c r="KY10" s="37" t="b">
        <v>1</v>
      </c>
      <c r="KZ10" s="37" t="b">
        <v>1</v>
      </c>
      <c r="LA10" s="37"/>
      <c r="LB10" s="37"/>
      <c r="LC10" s="37"/>
      <c r="LD10" s="37"/>
      <c r="LE10" s="37"/>
      <c r="LF10" s="37"/>
      <c r="LG10" s="37" t="s">
        <v>504</v>
      </c>
      <c r="LH10" s="37"/>
      <c r="LI10" s="37"/>
      <c r="LJ10" s="37"/>
      <c r="LK10" s="37"/>
      <c r="LL10" s="37"/>
      <c r="LM10" s="37" t="b">
        <v>1</v>
      </c>
      <c r="LN10" s="37"/>
      <c r="LO10" s="37" t="s">
        <v>347</v>
      </c>
      <c r="LP10" s="37"/>
      <c r="LQ10" s="37" t="s">
        <v>450</v>
      </c>
      <c r="LR10" s="37"/>
      <c r="LS10" s="37" t="b">
        <v>1</v>
      </c>
      <c r="LT10" s="37"/>
      <c r="LU10" s="37"/>
      <c r="LV10" s="37"/>
      <c r="LW10" s="37"/>
      <c r="LX10" s="37"/>
      <c r="LY10" s="37"/>
      <c r="LZ10" s="37"/>
      <c r="MA10" s="37"/>
      <c r="MB10" s="37" t="s">
        <v>359</v>
      </c>
      <c r="MC10" s="37"/>
      <c r="MD10" s="37"/>
      <c r="ME10" s="37"/>
      <c r="MF10" s="37"/>
      <c r="MG10" s="37"/>
      <c r="MH10" s="37" t="s">
        <v>359</v>
      </c>
      <c r="MI10" s="37"/>
      <c r="MJ10" s="37" t="s">
        <v>505</v>
      </c>
      <c r="MK10" s="37">
        <v>73095820</v>
      </c>
      <c r="ML10" s="37" t="s">
        <v>506</v>
      </c>
      <c r="MM10" s="50">
        <v>44216.423206018517</v>
      </c>
      <c r="MN10" s="37">
        <v>9</v>
      </c>
      <c r="MO10" s="37"/>
      <c r="MP10" s="37">
        <v>-1</v>
      </c>
      <c r="MQ10" s="37"/>
      <c r="MR10" s="37"/>
      <c r="MS10" s="37" t="s">
        <v>376</v>
      </c>
      <c r="MT10" s="37">
        <v>1096</v>
      </c>
      <c r="MU10" s="37" t="s">
        <v>402</v>
      </c>
      <c r="MV10" s="37">
        <v>569832</v>
      </c>
    </row>
    <row r="11" spans="1:360" ht="15.6" hidden="1" thickTop="1" thickBot="1" x14ac:dyDescent="0.35">
      <c r="A11" s="44" t="s">
        <v>507</v>
      </c>
      <c r="B11" s="45" t="s">
        <v>508</v>
      </c>
      <c r="C11" s="45"/>
      <c r="D11" s="45" t="s">
        <v>509</v>
      </c>
      <c r="E11" s="45" t="s">
        <v>343</v>
      </c>
      <c r="F11" s="45" t="s">
        <v>435</v>
      </c>
      <c r="G11" s="46">
        <v>44216</v>
      </c>
      <c r="H11" s="45" t="s">
        <v>381</v>
      </c>
      <c r="I11" s="45" t="s">
        <v>382</v>
      </c>
      <c r="J11" s="45" t="s">
        <v>347</v>
      </c>
      <c r="K11" s="45">
        <v>65</v>
      </c>
      <c r="L11" s="45" t="str">
        <f>IF(data!$K11&lt;31,"18-30 Years",IF(data!$K11&lt;51,"31-50 Years",IF(data!$K11&lt;61,"51-60 Years",IF(data!$K11&gt;60,"Elderly&gt;60"))))</f>
        <v>Elderly&gt;60</v>
      </c>
      <c r="M11" s="45" t="s">
        <v>405</v>
      </c>
      <c r="N11" s="45" t="s">
        <v>349</v>
      </c>
      <c r="O11" s="45" t="s">
        <v>350</v>
      </c>
      <c r="P11" s="46">
        <v>43850</v>
      </c>
      <c r="Q11" s="45"/>
      <c r="R11" s="45">
        <v>1</v>
      </c>
      <c r="S11" s="45" t="s">
        <v>347</v>
      </c>
      <c r="T11" s="45">
        <v>1</v>
      </c>
      <c r="U11" s="45">
        <v>1</v>
      </c>
      <c r="V11" s="45">
        <v>0</v>
      </c>
      <c r="W11" s="45" t="s">
        <v>351</v>
      </c>
      <c r="X11" s="45">
        <v>0</v>
      </c>
      <c r="Y11" s="45" t="s">
        <v>406</v>
      </c>
      <c r="Z11" s="45">
        <v>0</v>
      </c>
      <c r="AA11" s="51">
        <v>2</v>
      </c>
      <c r="AB11" s="45">
        <v>6</v>
      </c>
      <c r="AC11" s="45">
        <v>1</v>
      </c>
      <c r="AD11" s="45">
        <v>0</v>
      </c>
      <c r="AE11" s="45">
        <v>1</v>
      </c>
      <c r="AF11" s="45">
        <v>700</v>
      </c>
      <c r="AG11" s="45">
        <v>500</v>
      </c>
      <c r="AH11" s="41">
        <f t="shared" si="0"/>
        <v>-200</v>
      </c>
      <c r="AI11" s="45" t="s">
        <v>354</v>
      </c>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c r="CB11" s="45"/>
      <c r="CC11" s="45"/>
      <c r="CD11" s="45"/>
      <c r="CE11" s="45"/>
      <c r="CF11" s="45"/>
      <c r="CG11" s="45"/>
      <c r="CH11" s="45"/>
      <c r="CI11" s="45"/>
      <c r="CJ11" s="45"/>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5"/>
      <c r="EF11" s="45"/>
      <c r="EG11" s="45"/>
      <c r="EH11" s="45"/>
      <c r="EI11" s="45"/>
      <c r="EJ11" s="45"/>
      <c r="EK11" s="45"/>
      <c r="EL11" s="45"/>
      <c r="EM11" s="45"/>
      <c r="EN11" s="45"/>
      <c r="EO11" s="45"/>
      <c r="EP11" s="45"/>
      <c r="EQ11" s="45"/>
      <c r="ER11" s="45"/>
      <c r="ES11" s="45"/>
      <c r="ET11" s="45"/>
      <c r="EU11" s="45"/>
      <c r="EV11" s="45"/>
      <c r="EW11" s="45"/>
      <c r="EX11" s="45"/>
      <c r="EY11" s="45"/>
      <c r="EZ11" s="45"/>
      <c r="FA11" s="45"/>
      <c r="FB11" s="45"/>
      <c r="FC11" s="45"/>
      <c r="FD11" s="45"/>
      <c r="FE11" s="45"/>
      <c r="FF11" s="45"/>
      <c r="FG11" s="45"/>
      <c r="FH11" s="45"/>
      <c r="FI11" s="45"/>
      <c r="FJ11" s="45"/>
      <c r="FK11" s="45"/>
      <c r="FL11" s="45"/>
      <c r="FM11" s="45"/>
      <c r="FN11" s="45"/>
      <c r="FO11" s="45"/>
      <c r="FP11" s="45"/>
      <c r="FQ11" s="45"/>
      <c r="FR11" s="45"/>
      <c r="FS11" s="45"/>
      <c r="FT11" s="45"/>
      <c r="FU11" s="45"/>
      <c r="FV11" s="45"/>
      <c r="FW11" s="45"/>
      <c r="FX11" s="45"/>
      <c r="FY11" s="45"/>
      <c r="FZ11" s="45"/>
      <c r="GA11" s="45"/>
      <c r="GB11" s="45"/>
      <c r="GC11" s="45"/>
      <c r="GD11" s="45"/>
      <c r="GE11" s="45"/>
      <c r="GF11" s="45"/>
      <c r="GG11" s="45"/>
      <c r="GH11" s="45"/>
      <c r="GI11" s="45"/>
      <c r="GJ11" s="45"/>
      <c r="GK11" s="45"/>
      <c r="GL11" s="45"/>
      <c r="GM11" s="45"/>
      <c r="GN11" s="45"/>
      <c r="GO11" s="45"/>
      <c r="GP11" s="45"/>
      <c r="GQ11" s="45"/>
      <c r="GR11" s="45"/>
      <c r="GS11" s="45"/>
      <c r="GT11" s="45"/>
      <c r="GU11" s="45" t="s">
        <v>496</v>
      </c>
      <c r="GV11" s="45"/>
      <c r="GW11" s="45"/>
      <c r="GX11" s="45"/>
      <c r="GY11" s="45" t="b">
        <v>1</v>
      </c>
      <c r="GZ11" s="45" t="b">
        <v>1</v>
      </c>
      <c r="HA11" s="45"/>
      <c r="HB11" s="45"/>
      <c r="HC11" s="45"/>
      <c r="HD11" s="45"/>
      <c r="HE11" s="45"/>
      <c r="HF11" s="45"/>
      <c r="HG11" s="45"/>
      <c r="HH11" s="45"/>
      <c r="HI11" s="45"/>
      <c r="HJ11" s="45"/>
      <c r="HK11" s="45"/>
      <c r="HL11" s="45"/>
      <c r="HM11" s="45"/>
      <c r="HN11" s="45" t="s">
        <v>497</v>
      </c>
      <c r="HO11" s="45"/>
      <c r="HP11" s="45" t="b">
        <v>1</v>
      </c>
      <c r="HQ11" s="45"/>
      <c r="HR11" s="45"/>
      <c r="HS11" s="45" t="s">
        <v>510</v>
      </c>
      <c r="HT11" s="45" t="s">
        <v>499</v>
      </c>
      <c r="HU11" s="45"/>
      <c r="HV11" s="45" t="b">
        <v>1</v>
      </c>
      <c r="HW11" s="45"/>
      <c r="HX11" s="45"/>
      <c r="HY11" s="45"/>
      <c r="HZ11" s="45"/>
      <c r="IA11" s="45"/>
      <c r="IB11" s="45"/>
      <c r="IC11" s="45"/>
      <c r="ID11" s="45"/>
      <c r="IE11" s="45"/>
      <c r="IF11" s="45" t="s">
        <v>511</v>
      </c>
      <c r="IG11" s="45"/>
      <c r="IH11" s="45"/>
      <c r="II11" s="45"/>
      <c r="IJ11" s="45"/>
      <c r="IK11" s="45" t="b">
        <v>1</v>
      </c>
      <c r="IL11" s="45"/>
      <c r="IM11" s="45"/>
      <c r="IN11" s="45"/>
      <c r="IO11" s="45"/>
      <c r="IP11" s="45" t="s">
        <v>442</v>
      </c>
      <c r="IQ11" s="45"/>
      <c r="IR11" s="45" t="s">
        <v>500</v>
      </c>
      <c r="IS11" s="45"/>
      <c r="IT11" s="45"/>
      <c r="IU11" s="45" t="b">
        <v>1</v>
      </c>
      <c r="IV11" s="45"/>
      <c r="IW11" s="45"/>
      <c r="IX11" s="45"/>
      <c r="IY11" s="45"/>
      <c r="IZ11" s="45"/>
      <c r="JA11" s="37" t="s">
        <v>5160</v>
      </c>
      <c r="JB11" s="45" t="s">
        <v>500</v>
      </c>
      <c r="JC11" s="45"/>
      <c r="JD11" s="45"/>
      <c r="JE11" s="45" t="b">
        <v>1</v>
      </c>
      <c r="JF11" s="45"/>
      <c r="JG11" s="45"/>
      <c r="JH11" s="45"/>
      <c r="JI11" s="45"/>
      <c r="JJ11" s="45"/>
      <c r="JK11" s="45" t="s">
        <v>512</v>
      </c>
      <c r="JL11" s="45" t="s">
        <v>347</v>
      </c>
      <c r="JM11" s="45"/>
      <c r="JN11" s="45" t="s">
        <v>446</v>
      </c>
      <c r="JO11" s="45"/>
      <c r="JP11" s="45"/>
      <c r="JQ11" s="45"/>
      <c r="JR11" s="45" t="b">
        <v>1</v>
      </c>
      <c r="JS11" s="45"/>
      <c r="JT11" s="45"/>
      <c r="JU11" s="45"/>
      <c r="JV11" s="45"/>
      <c r="JW11" s="45"/>
      <c r="JX11" s="45"/>
      <c r="JY11" s="45"/>
      <c r="JZ11" s="45"/>
      <c r="KA11" s="45"/>
      <c r="KB11" s="45"/>
      <c r="KC11" s="45"/>
      <c r="KD11" s="45"/>
      <c r="KE11" s="45"/>
      <c r="KF11" s="45"/>
      <c r="KG11" s="45"/>
      <c r="KH11" s="45" t="s">
        <v>447</v>
      </c>
      <c r="KI11" s="45"/>
      <c r="KJ11" s="45"/>
      <c r="KK11" s="45"/>
      <c r="KL11" s="45"/>
      <c r="KM11" s="45" t="b">
        <v>1</v>
      </c>
      <c r="KN11" s="45"/>
      <c r="KO11" s="45"/>
      <c r="KP11" s="45"/>
      <c r="KQ11" s="45"/>
      <c r="KR11" s="45"/>
      <c r="KS11" s="45"/>
      <c r="KT11" s="45"/>
      <c r="KU11" s="45"/>
      <c r="KV11" s="45"/>
      <c r="KW11" s="45" t="s">
        <v>513</v>
      </c>
      <c r="KX11" s="45"/>
      <c r="KY11" s="45" t="b">
        <v>1</v>
      </c>
      <c r="KZ11" s="45" t="b">
        <v>1</v>
      </c>
      <c r="LA11" s="45"/>
      <c r="LB11" s="45"/>
      <c r="LC11" s="45"/>
      <c r="LD11" s="45"/>
      <c r="LE11" s="45"/>
      <c r="LF11" s="45"/>
      <c r="LG11" s="45" t="s">
        <v>449</v>
      </c>
      <c r="LH11" s="45"/>
      <c r="LI11" s="45"/>
      <c r="LJ11" s="45" t="b">
        <v>1</v>
      </c>
      <c r="LK11" s="45"/>
      <c r="LL11" s="45"/>
      <c r="LM11" s="45"/>
      <c r="LN11" s="45"/>
      <c r="LO11" s="45" t="s">
        <v>359</v>
      </c>
      <c r="LP11" s="45" t="s">
        <v>5170</v>
      </c>
      <c r="LQ11" s="45" t="s">
        <v>514</v>
      </c>
      <c r="LR11" s="45" t="b">
        <v>1</v>
      </c>
      <c r="LS11" s="45"/>
      <c r="LT11" s="45"/>
      <c r="LU11" s="45"/>
      <c r="LV11" s="45"/>
      <c r="LW11" s="45"/>
      <c r="LX11" s="45"/>
      <c r="LY11" s="45"/>
      <c r="LZ11" s="45"/>
      <c r="MA11" s="45"/>
      <c r="MB11" s="45" t="s">
        <v>359</v>
      </c>
      <c r="MC11" s="45"/>
      <c r="MD11" s="45"/>
      <c r="ME11" s="45"/>
      <c r="MF11" s="45"/>
      <c r="MG11" s="45"/>
      <c r="MH11" s="45" t="s">
        <v>359</v>
      </c>
      <c r="MI11" s="45"/>
      <c r="MJ11" s="45" t="s">
        <v>515</v>
      </c>
      <c r="MK11" s="45">
        <v>73095821</v>
      </c>
      <c r="ML11" s="45" t="s">
        <v>516</v>
      </c>
      <c r="MM11" s="47">
        <v>44216.423229166663</v>
      </c>
      <c r="MN11" s="45">
        <v>10</v>
      </c>
      <c r="MO11" s="45"/>
      <c r="MP11" s="45">
        <v>-1</v>
      </c>
      <c r="MQ11" s="45"/>
      <c r="MR11" s="45"/>
      <c r="MS11" s="45" t="s">
        <v>376</v>
      </c>
      <c r="MT11" s="45">
        <v>1139</v>
      </c>
      <c r="MU11" s="45" t="s">
        <v>402</v>
      </c>
      <c r="MV11" s="45">
        <v>569832</v>
      </c>
    </row>
    <row r="12" spans="1:360" ht="15.6" hidden="1" thickTop="1" thickBot="1" x14ac:dyDescent="0.35">
      <c r="A12" s="48" t="s">
        <v>517</v>
      </c>
      <c r="B12" s="37" t="s">
        <v>518</v>
      </c>
      <c r="C12" s="37"/>
      <c r="D12" s="37" t="s">
        <v>495</v>
      </c>
      <c r="E12" s="37" t="s">
        <v>343</v>
      </c>
      <c r="F12" s="37" t="s">
        <v>435</v>
      </c>
      <c r="G12" s="49">
        <v>44216</v>
      </c>
      <c r="H12" s="37" t="s">
        <v>381</v>
      </c>
      <c r="I12" s="37" t="s">
        <v>382</v>
      </c>
      <c r="J12" s="37" t="s">
        <v>347</v>
      </c>
      <c r="K12" s="37">
        <v>37</v>
      </c>
      <c r="L12" s="37" t="str">
        <f>IF(data!$K12&lt;31,"18-30 Years",IF(data!$K12&lt;51,"31-50 Years",IF(data!$K12&lt;61,"51-60 Years",IF(data!$K12&gt;60,"Elderly&gt;60"))))</f>
        <v>31-50 Years</v>
      </c>
      <c r="M12" s="37" t="s">
        <v>405</v>
      </c>
      <c r="N12" s="37" t="s">
        <v>349</v>
      </c>
      <c r="O12" s="37" t="s">
        <v>350</v>
      </c>
      <c r="P12" s="49">
        <v>43850</v>
      </c>
      <c r="Q12" s="37"/>
      <c r="R12" s="37">
        <v>0</v>
      </c>
      <c r="S12" s="37" t="s">
        <v>347</v>
      </c>
      <c r="T12" s="37">
        <v>1</v>
      </c>
      <c r="U12" s="37">
        <v>2</v>
      </c>
      <c r="V12" s="37">
        <v>1</v>
      </c>
      <c r="W12" s="37" t="s">
        <v>455</v>
      </c>
      <c r="X12" s="37">
        <v>4</v>
      </c>
      <c r="Y12" s="37" t="s">
        <v>519</v>
      </c>
      <c r="Z12" s="37">
        <v>1</v>
      </c>
      <c r="AA12" s="52">
        <v>9</v>
      </c>
      <c r="AB12" s="37">
        <v>11</v>
      </c>
      <c r="AC12" s="37">
        <v>0</v>
      </c>
      <c r="AD12" s="37">
        <v>0</v>
      </c>
      <c r="AE12" s="37">
        <v>1</v>
      </c>
      <c r="AF12" s="37">
        <v>1000</v>
      </c>
      <c r="AG12" s="37">
        <v>400</v>
      </c>
      <c r="AH12" s="41">
        <f t="shared" si="0"/>
        <v>-600</v>
      </c>
      <c r="AI12" s="37" t="s">
        <v>354</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c r="DY12" s="37"/>
      <c r="DZ12" s="37"/>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c r="FA12" s="37"/>
      <c r="FB12" s="37"/>
      <c r="FC12" s="37"/>
      <c r="FD12" s="37"/>
      <c r="FE12" s="37"/>
      <c r="FF12" s="37"/>
      <c r="FG12" s="37"/>
      <c r="FH12" s="37"/>
      <c r="FI12" s="37"/>
      <c r="FJ12" s="37"/>
      <c r="FK12" s="37"/>
      <c r="FL12" s="37"/>
      <c r="FM12" s="37"/>
      <c r="FN12" s="37"/>
      <c r="FO12" s="37"/>
      <c r="FP12" s="37"/>
      <c r="FQ12" s="37"/>
      <c r="FR12" s="37"/>
      <c r="FS12" s="37"/>
      <c r="FT12" s="37"/>
      <c r="FU12" s="37"/>
      <c r="FV12" s="37"/>
      <c r="FW12" s="37"/>
      <c r="FX12" s="37"/>
      <c r="FY12" s="37"/>
      <c r="FZ12" s="37"/>
      <c r="GA12" s="37"/>
      <c r="GB12" s="37"/>
      <c r="GC12" s="37"/>
      <c r="GD12" s="37"/>
      <c r="GE12" s="37"/>
      <c r="GF12" s="37"/>
      <c r="GG12" s="37"/>
      <c r="GH12" s="37"/>
      <c r="GI12" s="37"/>
      <c r="GJ12" s="37"/>
      <c r="GK12" s="37"/>
      <c r="GL12" s="37"/>
      <c r="GM12" s="37"/>
      <c r="GN12" s="37"/>
      <c r="GO12" s="37"/>
      <c r="GP12" s="37"/>
      <c r="GQ12" s="37"/>
      <c r="GR12" s="37"/>
      <c r="GS12" s="37"/>
      <c r="GT12" s="37"/>
      <c r="GU12" s="37" t="s">
        <v>521</v>
      </c>
      <c r="GV12" s="37"/>
      <c r="GW12" s="37"/>
      <c r="GX12" s="37"/>
      <c r="GY12" s="37"/>
      <c r="GZ12" s="37" t="b">
        <v>1</v>
      </c>
      <c r="HA12" s="37"/>
      <c r="HB12" s="37"/>
      <c r="HC12" s="37"/>
      <c r="HD12" s="37"/>
      <c r="HE12" s="37"/>
      <c r="HF12" s="37"/>
      <c r="HG12" s="37"/>
      <c r="HH12" s="37"/>
      <c r="HI12" s="37"/>
      <c r="HJ12" s="37"/>
      <c r="HK12" s="37"/>
      <c r="HL12" s="37"/>
      <c r="HM12" s="37"/>
      <c r="HN12" s="37" t="s">
        <v>497</v>
      </c>
      <c r="HO12" s="37"/>
      <c r="HP12" s="37" t="b">
        <v>1</v>
      </c>
      <c r="HQ12" s="37"/>
      <c r="HR12" s="37"/>
      <c r="HS12" s="37" t="s">
        <v>498</v>
      </c>
      <c r="HT12" s="37" t="s">
        <v>499</v>
      </c>
      <c r="HU12" s="37"/>
      <c r="HV12" s="37" t="b">
        <v>1</v>
      </c>
      <c r="HW12" s="37"/>
      <c r="HX12" s="37"/>
      <c r="HY12" s="37"/>
      <c r="HZ12" s="37"/>
      <c r="IA12" s="37"/>
      <c r="IB12" s="37"/>
      <c r="IC12" s="37"/>
      <c r="ID12" s="37"/>
      <c r="IE12" s="37"/>
      <c r="IF12" s="37" t="s">
        <v>372</v>
      </c>
      <c r="IG12" s="37"/>
      <c r="IH12" s="37"/>
      <c r="II12" s="37"/>
      <c r="IJ12" s="37"/>
      <c r="IK12" s="37"/>
      <c r="IL12" s="37"/>
      <c r="IM12" s="37" t="b">
        <v>1</v>
      </c>
      <c r="IN12" s="37"/>
      <c r="IO12" s="37"/>
      <c r="IP12" s="37" t="s">
        <v>442</v>
      </c>
      <c r="IQ12" s="37"/>
      <c r="IR12" s="37" t="s">
        <v>522</v>
      </c>
      <c r="IS12" s="37"/>
      <c r="IT12" s="37" t="b">
        <v>1</v>
      </c>
      <c r="IU12" s="37" t="b">
        <v>1</v>
      </c>
      <c r="IV12" s="37" t="b">
        <v>1</v>
      </c>
      <c r="IW12" s="37"/>
      <c r="IX12" s="37"/>
      <c r="IY12" s="37"/>
      <c r="IZ12" s="37"/>
      <c r="JA12" s="37" t="s">
        <v>5160</v>
      </c>
      <c r="JB12" s="37" t="s">
        <v>413</v>
      </c>
      <c r="JC12" s="37"/>
      <c r="JD12" s="37"/>
      <c r="JE12" s="37"/>
      <c r="JF12" s="37"/>
      <c r="JG12" s="37"/>
      <c r="JH12" s="37" t="b">
        <v>1</v>
      </c>
      <c r="JI12" s="37"/>
      <c r="JJ12" s="37"/>
      <c r="JK12" s="37"/>
      <c r="JL12" s="37" t="s">
        <v>359</v>
      </c>
      <c r="JM12" s="37" t="s">
        <v>523</v>
      </c>
      <c r="JN12" s="37" t="s">
        <v>524</v>
      </c>
      <c r="JO12" s="37" t="b">
        <v>1</v>
      </c>
      <c r="JP12" s="37"/>
      <c r="JQ12" s="37"/>
      <c r="JR12" s="37" t="b">
        <v>1</v>
      </c>
      <c r="JS12" s="37"/>
      <c r="JT12" s="37" t="b">
        <v>1</v>
      </c>
      <c r="JU12" s="37"/>
      <c r="JV12" s="37"/>
      <c r="JW12" s="37"/>
      <c r="JX12" s="37"/>
      <c r="JY12" s="37"/>
      <c r="JZ12" s="37"/>
      <c r="KA12" s="37"/>
      <c r="KB12" s="37"/>
      <c r="KC12" s="37"/>
      <c r="KD12" s="37"/>
      <c r="KE12" s="37"/>
      <c r="KF12" s="37"/>
      <c r="KG12" s="37"/>
      <c r="KH12" s="37" t="s">
        <v>525</v>
      </c>
      <c r="KI12" s="37"/>
      <c r="KJ12" s="37"/>
      <c r="KK12" s="37"/>
      <c r="KL12" s="37" t="b">
        <v>1</v>
      </c>
      <c r="KM12" s="37" t="b">
        <v>1</v>
      </c>
      <c r="KN12" s="37"/>
      <c r="KO12" s="37"/>
      <c r="KP12" s="37"/>
      <c r="KQ12" s="37"/>
      <c r="KR12" s="37"/>
      <c r="KS12" s="37"/>
      <c r="KT12" s="37"/>
      <c r="KU12" s="37"/>
      <c r="KV12" s="37"/>
      <c r="KW12" s="37" t="s">
        <v>526</v>
      </c>
      <c r="KX12" s="37"/>
      <c r="KY12" s="37" t="b">
        <v>1</v>
      </c>
      <c r="KZ12" s="37" t="b">
        <v>1</v>
      </c>
      <c r="LA12" s="37"/>
      <c r="LB12" s="37" t="b">
        <v>1</v>
      </c>
      <c r="LC12" s="37"/>
      <c r="LD12" s="37"/>
      <c r="LE12" s="37"/>
      <c r="LF12" s="37"/>
      <c r="LG12" s="37" t="s">
        <v>449</v>
      </c>
      <c r="LH12" s="37"/>
      <c r="LI12" s="37"/>
      <c r="LJ12" s="37" t="b">
        <v>1</v>
      </c>
      <c r="LK12" s="37"/>
      <c r="LL12" s="37"/>
      <c r="LM12" s="37"/>
      <c r="LN12" s="37"/>
      <c r="LO12" s="37" t="s">
        <v>347</v>
      </c>
      <c r="LP12" s="37"/>
      <c r="LQ12" s="37" t="s">
        <v>527</v>
      </c>
      <c r="LR12" s="37"/>
      <c r="LS12" s="37"/>
      <c r="LT12" s="37" t="b">
        <v>1</v>
      </c>
      <c r="LU12" s="37"/>
      <c r="LV12" s="37"/>
      <c r="LW12" s="37"/>
      <c r="LX12" s="37"/>
      <c r="LY12" s="37"/>
      <c r="LZ12" s="37"/>
      <c r="MA12" s="37"/>
      <c r="MB12" s="37" t="s">
        <v>359</v>
      </c>
      <c r="MC12" s="37"/>
      <c r="MD12" s="37"/>
      <c r="ME12" s="37" t="s">
        <v>359</v>
      </c>
      <c r="MF12" s="37"/>
      <c r="MG12" s="37"/>
      <c r="MH12" s="37" t="s">
        <v>359</v>
      </c>
      <c r="MI12" s="37"/>
      <c r="MJ12" s="37" t="s">
        <v>528</v>
      </c>
      <c r="MK12" s="37">
        <v>73095822</v>
      </c>
      <c r="ML12" s="37" t="s">
        <v>529</v>
      </c>
      <c r="MM12" s="50">
        <v>44216.42324074074</v>
      </c>
      <c r="MN12" s="37">
        <v>11</v>
      </c>
      <c r="MO12" s="37"/>
      <c r="MP12" s="37">
        <v>-1</v>
      </c>
      <c r="MQ12" s="37"/>
      <c r="MR12" s="37"/>
      <c r="MS12" s="37" t="s">
        <v>376</v>
      </c>
      <c r="MT12" s="37">
        <v>1084</v>
      </c>
      <c r="MU12" s="37" t="s">
        <v>402</v>
      </c>
      <c r="MV12" s="37">
        <v>569832</v>
      </c>
    </row>
    <row r="13" spans="1:360" ht="15.6" hidden="1" thickTop="1" thickBot="1" x14ac:dyDescent="0.35">
      <c r="A13" s="44" t="s">
        <v>530</v>
      </c>
      <c r="B13" s="45" t="s">
        <v>531</v>
      </c>
      <c r="C13" s="45"/>
      <c r="D13" s="45" t="s">
        <v>532</v>
      </c>
      <c r="E13" s="45" t="s">
        <v>343</v>
      </c>
      <c r="F13" s="45" t="s">
        <v>435</v>
      </c>
      <c r="G13" s="46">
        <v>44216</v>
      </c>
      <c r="H13" s="45" t="s">
        <v>381</v>
      </c>
      <c r="I13" s="45" t="s">
        <v>382</v>
      </c>
      <c r="J13" s="45" t="s">
        <v>347</v>
      </c>
      <c r="K13" s="45">
        <v>36</v>
      </c>
      <c r="L13" s="45" t="str">
        <f>IF(data!$K13&lt;31,"18-30 Years",IF(data!$K13&lt;51,"31-50 Years",IF(data!$K13&lt;61,"51-60 Years",IF(data!$K13&gt;60,"Elderly&gt;60"))))</f>
        <v>31-50 Years</v>
      </c>
      <c r="M13" s="45" t="s">
        <v>405</v>
      </c>
      <c r="N13" s="45" t="s">
        <v>349</v>
      </c>
      <c r="O13" s="45" t="s">
        <v>350</v>
      </c>
      <c r="P13" s="46">
        <v>43831</v>
      </c>
      <c r="Q13" s="45"/>
      <c r="R13" s="45">
        <v>1</v>
      </c>
      <c r="S13" s="45" t="s">
        <v>347</v>
      </c>
      <c r="T13" s="45">
        <v>1</v>
      </c>
      <c r="U13" s="45">
        <v>0</v>
      </c>
      <c r="V13" s="45">
        <v>1</v>
      </c>
      <c r="W13" s="45" t="s">
        <v>351</v>
      </c>
      <c r="X13" s="45">
        <v>1</v>
      </c>
      <c r="Y13" s="45" t="s">
        <v>455</v>
      </c>
      <c r="Z13" s="45">
        <v>1</v>
      </c>
      <c r="AA13" s="51">
        <v>4</v>
      </c>
      <c r="AB13" s="45">
        <v>6</v>
      </c>
      <c r="AC13" s="45">
        <v>1</v>
      </c>
      <c r="AD13" s="45">
        <v>0</v>
      </c>
      <c r="AE13" s="45">
        <v>1</v>
      </c>
      <c r="AF13" s="45">
        <v>700</v>
      </c>
      <c r="AG13" s="45">
        <v>500</v>
      </c>
      <c r="AH13" s="41">
        <f t="shared" si="0"/>
        <v>-200</v>
      </c>
      <c r="AI13" s="45" t="s">
        <v>533</v>
      </c>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c r="CB13" s="45"/>
      <c r="CC13" s="45"/>
      <c r="CD13" s="45"/>
      <c r="CE13" s="45"/>
      <c r="CF13" s="45"/>
      <c r="CG13" s="45"/>
      <c r="CH13" s="45"/>
      <c r="CI13" s="45"/>
      <c r="CJ13" s="45"/>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5"/>
      <c r="EF13" s="45"/>
      <c r="EG13" s="45"/>
      <c r="EH13" s="45"/>
      <c r="EI13" s="45"/>
      <c r="EJ13" s="45"/>
      <c r="EK13" s="45"/>
      <c r="EL13" s="45"/>
      <c r="EM13" s="45"/>
      <c r="EN13" s="45"/>
      <c r="EO13" s="45"/>
      <c r="EP13" s="45"/>
      <c r="EQ13" s="45"/>
      <c r="ER13" s="45"/>
      <c r="ES13" s="45"/>
      <c r="ET13" s="45"/>
      <c r="EU13" s="45"/>
      <c r="EV13" s="45"/>
      <c r="EW13" s="45"/>
      <c r="EX13" s="45"/>
      <c r="EY13" s="45"/>
      <c r="EZ13" s="45"/>
      <c r="FA13" s="45"/>
      <c r="FB13" s="45"/>
      <c r="FC13" s="45"/>
      <c r="FD13" s="45"/>
      <c r="FE13" s="45"/>
      <c r="FF13" s="45"/>
      <c r="FG13" s="45"/>
      <c r="FH13" s="45"/>
      <c r="FI13" s="45"/>
      <c r="FJ13" s="45"/>
      <c r="FK13" s="45"/>
      <c r="FL13" s="45"/>
      <c r="FM13" s="45"/>
      <c r="FN13" s="45"/>
      <c r="FO13" s="45"/>
      <c r="FP13" s="45"/>
      <c r="FQ13" s="45"/>
      <c r="FR13" s="45"/>
      <c r="FS13" s="45"/>
      <c r="FT13" s="45"/>
      <c r="FU13" s="45"/>
      <c r="FV13" s="45"/>
      <c r="FW13" s="45"/>
      <c r="FX13" s="45"/>
      <c r="FY13" s="45"/>
      <c r="FZ13" s="45"/>
      <c r="GA13" s="45"/>
      <c r="GB13" s="45"/>
      <c r="GC13" s="45"/>
      <c r="GD13" s="45"/>
      <c r="GE13" s="45"/>
      <c r="GF13" s="45"/>
      <c r="GG13" s="45"/>
      <c r="GH13" s="45"/>
      <c r="GI13" s="45"/>
      <c r="GJ13" s="45"/>
      <c r="GK13" s="45"/>
      <c r="GL13" s="45"/>
      <c r="GM13" s="45"/>
      <c r="GN13" s="45"/>
      <c r="GO13" s="45"/>
      <c r="GP13" s="45"/>
      <c r="GQ13" s="45"/>
      <c r="GR13" s="45"/>
      <c r="GS13" s="45"/>
      <c r="GT13" s="45"/>
      <c r="GU13" s="45" t="s">
        <v>534</v>
      </c>
      <c r="GV13" s="45"/>
      <c r="GW13" s="45"/>
      <c r="GX13" s="45" t="b">
        <v>1</v>
      </c>
      <c r="GY13" s="45"/>
      <c r="GZ13" s="45"/>
      <c r="HA13" s="45"/>
      <c r="HB13" s="45"/>
      <c r="HC13" s="45"/>
      <c r="HD13" s="45" t="b">
        <v>1</v>
      </c>
      <c r="HE13" s="45"/>
      <c r="HF13" s="45"/>
      <c r="HG13" s="45" t="b">
        <v>1</v>
      </c>
      <c r="HH13" s="45"/>
      <c r="HI13" s="45"/>
      <c r="HJ13" s="45"/>
      <c r="HK13" s="45"/>
      <c r="HL13" s="45"/>
      <c r="HM13" s="45"/>
      <c r="HN13" s="45" t="s">
        <v>497</v>
      </c>
      <c r="HO13" s="45"/>
      <c r="HP13" s="45" t="b">
        <v>1</v>
      </c>
      <c r="HQ13" s="45"/>
      <c r="HR13" s="45"/>
      <c r="HS13" s="45" t="s">
        <v>535</v>
      </c>
      <c r="HT13" s="45" t="s">
        <v>536</v>
      </c>
      <c r="HU13" s="45" t="b">
        <v>1</v>
      </c>
      <c r="HV13" s="45" t="b">
        <v>1</v>
      </c>
      <c r="HW13" s="45"/>
      <c r="HX13" s="45" t="b">
        <v>1</v>
      </c>
      <c r="HY13" s="45"/>
      <c r="HZ13" s="45"/>
      <c r="IA13" s="45"/>
      <c r="IB13" s="45"/>
      <c r="IC13" s="45"/>
      <c r="ID13" s="45"/>
      <c r="IE13" s="45"/>
      <c r="IF13" s="45" t="s">
        <v>458</v>
      </c>
      <c r="IG13" s="45" t="b">
        <v>1</v>
      </c>
      <c r="IH13" s="45"/>
      <c r="II13" s="45"/>
      <c r="IJ13" s="45"/>
      <c r="IK13" s="45"/>
      <c r="IL13" s="45"/>
      <c r="IM13" s="45"/>
      <c r="IN13" s="45"/>
      <c r="IO13" s="45"/>
      <c r="IP13" s="45" t="s">
        <v>347</v>
      </c>
      <c r="IQ13" s="45"/>
      <c r="IR13" s="45" t="s">
        <v>537</v>
      </c>
      <c r="IS13" s="45"/>
      <c r="IT13" s="45" t="b">
        <v>1</v>
      </c>
      <c r="IU13" s="45" t="b">
        <v>1</v>
      </c>
      <c r="IV13" s="45"/>
      <c r="IW13" s="45"/>
      <c r="IX13" s="45"/>
      <c r="IY13" s="45"/>
      <c r="IZ13" s="45"/>
      <c r="JA13" s="37" t="s">
        <v>5160</v>
      </c>
      <c r="JB13" s="45" t="s">
        <v>372</v>
      </c>
      <c r="JC13" s="45"/>
      <c r="JD13" s="45"/>
      <c r="JE13" s="45"/>
      <c r="JF13" s="45"/>
      <c r="JG13" s="45"/>
      <c r="JH13" s="45"/>
      <c r="JI13" s="45" t="b">
        <v>1</v>
      </c>
      <c r="JJ13" s="45"/>
      <c r="JK13" s="45"/>
      <c r="JL13" s="45" t="s">
        <v>359</v>
      </c>
      <c r="JM13" s="45" t="s">
        <v>538</v>
      </c>
      <c r="JN13" s="45" t="s">
        <v>539</v>
      </c>
      <c r="JO13" s="45"/>
      <c r="JP13" s="45"/>
      <c r="JQ13" s="45"/>
      <c r="JR13" s="45" t="b">
        <v>1</v>
      </c>
      <c r="JS13" s="45" t="b">
        <v>1</v>
      </c>
      <c r="JT13" s="45"/>
      <c r="JU13" s="45"/>
      <c r="JV13" s="45"/>
      <c r="JW13" s="45"/>
      <c r="JX13" s="45"/>
      <c r="JY13" s="45"/>
      <c r="JZ13" s="45"/>
      <c r="KA13" s="45"/>
      <c r="KB13" s="45"/>
      <c r="KC13" s="45"/>
      <c r="KD13" s="45"/>
      <c r="KE13" s="45"/>
      <c r="KF13" s="45"/>
      <c r="KG13" s="45" t="s">
        <v>540</v>
      </c>
      <c r="KH13" s="45" t="s">
        <v>525</v>
      </c>
      <c r="KI13" s="45"/>
      <c r="KJ13" s="45"/>
      <c r="KK13" s="45"/>
      <c r="KL13" s="45" t="b">
        <v>1</v>
      </c>
      <c r="KM13" s="45" t="b">
        <v>1</v>
      </c>
      <c r="KN13" s="45"/>
      <c r="KO13" s="45"/>
      <c r="KP13" s="45"/>
      <c r="KQ13" s="45"/>
      <c r="KR13" s="45"/>
      <c r="KS13" s="45"/>
      <c r="KT13" s="45"/>
      <c r="KU13" s="45"/>
      <c r="KV13" s="45"/>
      <c r="KW13" s="45" t="s">
        <v>503</v>
      </c>
      <c r="KX13" s="45"/>
      <c r="KY13" s="45" t="b">
        <v>1</v>
      </c>
      <c r="KZ13" s="45" t="b">
        <v>1</v>
      </c>
      <c r="LA13" s="45"/>
      <c r="LB13" s="45"/>
      <c r="LC13" s="45"/>
      <c r="LD13" s="45"/>
      <c r="LE13" s="45"/>
      <c r="LF13" s="45"/>
      <c r="LG13" s="45" t="s">
        <v>541</v>
      </c>
      <c r="LH13" s="45"/>
      <c r="LI13" s="45"/>
      <c r="LJ13" s="45" t="b">
        <v>1</v>
      </c>
      <c r="LK13" s="45" t="b">
        <v>1</v>
      </c>
      <c r="LL13" s="45"/>
      <c r="LM13" s="45"/>
      <c r="LN13" s="45"/>
      <c r="LO13" s="45" t="s">
        <v>359</v>
      </c>
      <c r="LP13" s="45" t="s">
        <v>460</v>
      </c>
      <c r="LQ13" s="45" t="s">
        <v>542</v>
      </c>
      <c r="LR13" s="45" t="b">
        <v>1</v>
      </c>
      <c r="LS13" s="45" t="b">
        <v>1</v>
      </c>
      <c r="LT13" s="45" t="b">
        <v>1</v>
      </c>
      <c r="LU13" s="45"/>
      <c r="LV13" s="45"/>
      <c r="LW13" s="45"/>
      <c r="LX13" s="45"/>
      <c r="LY13" s="45"/>
      <c r="LZ13" s="45"/>
      <c r="MA13" s="45"/>
      <c r="MB13" s="45" t="s">
        <v>359</v>
      </c>
      <c r="MC13" s="45"/>
      <c r="MD13" s="45"/>
      <c r="ME13" s="45" t="s">
        <v>359</v>
      </c>
      <c r="MF13" s="45"/>
      <c r="MG13" s="45"/>
      <c r="MH13" s="45" t="s">
        <v>347</v>
      </c>
      <c r="MI13" s="45" t="s">
        <v>543</v>
      </c>
      <c r="MJ13" s="45" t="s">
        <v>544</v>
      </c>
      <c r="MK13" s="45">
        <v>73096333</v>
      </c>
      <c r="ML13" s="45" t="s">
        <v>545</v>
      </c>
      <c r="MM13" s="47">
        <v>44216.434328703697</v>
      </c>
      <c r="MN13" s="45">
        <v>12</v>
      </c>
      <c r="MO13" s="45"/>
      <c r="MP13" s="45">
        <v>-1</v>
      </c>
      <c r="MQ13" s="45"/>
      <c r="MR13" s="45"/>
      <c r="MS13" s="45" t="s">
        <v>376</v>
      </c>
      <c r="MT13" s="45">
        <v>1476</v>
      </c>
      <c r="MU13" s="45" t="s">
        <v>402</v>
      </c>
      <c r="MV13" s="45">
        <v>569832</v>
      </c>
    </row>
    <row r="14" spans="1:360" ht="15.6" hidden="1" thickTop="1" thickBot="1" x14ac:dyDescent="0.35">
      <c r="A14" s="48" t="s">
        <v>546</v>
      </c>
      <c r="B14" s="37" t="s">
        <v>547</v>
      </c>
      <c r="C14" s="37"/>
      <c r="D14" s="37" t="s">
        <v>532</v>
      </c>
      <c r="E14" s="37" t="s">
        <v>343</v>
      </c>
      <c r="F14" s="37" t="s">
        <v>435</v>
      </c>
      <c r="G14" s="49">
        <v>44216</v>
      </c>
      <c r="H14" s="37" t="s">
        <v>381</v>
      </c>
      <c r="I14" s="37" t="s">
        <v>382</v>
      </c>
      <c r="J14" s="37" t="s">
        <v>347</v>
      </c>
      <c r="K14" s="37">
        <v>32</v>
      </c>
      <c r="L14" s="37" t="str">
        <f>IF(data!$K14&lt;31,"18-30 Years",IF(data!$K14&lt;51,"31-50 Years",IF(data!$K14&lt;61,"51-60 Years",IF(data!$K14&gt;60,"Elderly&gt;60"))))</f>
        <v>31-50 Years</v>
      </c>
      <c r="M14" s="37" t="s">
        <v>405</v>
      </c>
      <c r="N14" s="37" t="s">
        <v>349</v>
      </c>
      <c r="O14" s="37" t="s">
        <v>350</v>
      </c>
      <c r="P14" s="49">
        <v>43466</v>
      </c>
      <c r="Q14" s="37"/>
      <c r="R14" s="37">
        <v>0</v>
      </c>
      <c r="S14" s="37" t="s">
        <v>347</v>
      </c>
      <c r="T14" s="37">
        <v>0</v>
      </c>
      <c r="U14" s="37">
        <v>1</v>
      </c>
      <c r="V14" s="37">
        <v>1</v>
      </c>
      <c r="W14" s="37" t="s">
        <v>406</v>
      </c>
      <c r="X14" s="37">
        <v>0</v>
      </c>
      <c r="Y14" s="37" t="s">
        <v>406</v>
      </c>
      <c r="Z14" s="37">
        <v>0</v>
      </c>
      <c r="AA14" s="52">
        <v>2</v>
      </c>
      <c r="AB14" s="37">
        <v>4</v>
      </c>
      <c r="AC14" s="37">
        <v>0</v>
      </c>
      <c r="AD14" s="37">
        <v>0</v>
      </c>
      <c r="AE14" s="37">
        <v>1</v>
      </c>
      <c r="AF14" s="37">
        <v>400</v>
      </c>
      <c r="AG14" s="37">
        <v>300</v>
      </c>
      <c r="AH14" s="41">
        <f t="shared" si="0"/>
        <v>-100</v>
      </c>
      <c r="AI14" s="37" t="s">
        <v>354</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c r="DY14" s="37"/>
      <c r="DZ14" s="37"/>
      <c r="EA14" s="37"/>
      <c r="EB14" s="37"/>
      <c r="EC14" s="37"/>
      <c r="ED14" s="37"/>
      <c r="EE14" s="37"/>
      <c r="EF14" s="37"/>
      <c r="EG14" s="37"/>
      <c r="EH14" s="37"/>
      <c r="EI14" s="37"/>
      <c r="EJ14" s="37"/>
      <c r="EK14" s="37"/>
      <c r="EL14" s="37"/>
      <c r="EM14" s="37"/>
      <c r="EN14" s="37"/>
      <c r="EO14" s="37"/>
      <c r="EP14" s="37"/>
      <c r="EQ14" s="37"/>
      <c r="ER14" s="37"/>
      <c r="ES14" s="37"/>
      <c r="ET14" s="37"/>
      <c r="EU14" s="37"/>
      <c r="EV14" s="37"/>
      <c r="EW14" s="37"/>
      <c r="EX14" s="37"/>
      <c r="EY14" s="37"/>
      <c r="EZ14" s="37"/>
      <c r="FA14" s="37"/>
      <c r="FB14" s="37"/>
      <c r="FC14" s="37"/>
      <c r="FD14" s="37"/>
      <c r="FE14" s="37"/>
      <c r="FF14" s="37"/>
      <c r="FG14" s="37"/>
      <c r="FH14" s="37"/>
      <c r="FI14" s="37"/>
      <c r="FJ14" s="37"/>
      <c r="FK14" s="37"/>
      <c r="FL14" s="37"/>
      <c r="FM14" s="37"/>
      <c r="FN14" s="37"/>
      <c r="FO14" s="37"/>
      <c r="FP14" s="37"/>
      <c r="FQ14" s="37"/>
      <c r="FR14" s="37"/>
      <c r="FS14" s="37"/>
      <c r="FT14" s="37"/>
      <c r="FU14" s="37"/>
      <c r="FV14" s="37"/>
      <c r="FW14" s="37"/>
      <c r="FX14" s="37"/>
      <c r="FY14" s="37"/>
      <c r="FZ14" s="37"/>
      <c r="GA14" s="37"/>
      <c r="GB14" s="37"/>
      <c r="GC14" s="37"/>
      <c r="GD14" s="37"/>
      <c r="GE14" s="37"/>
      <c r="GF14" s="37"/>
      <c r="GG14" s="37"/>
      <c r="GH14" s="37"/>
      <c r="GI14" s="37"/>
      <c r="GJ14" s="37"/>
      <c r="GK14" s="37"/>
      <c r="GL14" s="37"/>
      <c r="GM14" s="37"/>
      <c r="GN14" s="37"/>
      <c r="GO14" s="37"/>
      <c r="GP14" s="37"/>
      <c r="GQ14" s="37"/>
      <c r="GR14" s="37"/>
      <c r="GS14" s="37"/>
      <c r="GT14" s="37"/>
      <c r="GU14" s="37" t="s">
        <v>548</v>
      </c>
      <c r="GV14" s="37"/>
      <c r="GW14" s="37"/>
      <c r="GX14" s="37" t="b">
        <v>1</v>
      </c>
      <c r="GY14" s="37"/>
      <c r="GZ14" s="37" t="b">
        <v>1</v>
      </c>
      <c r="HA14" s="37"/>
      <c r="HB14" s="37"/>
      <c r="HC14" s="37"/>
      <c r="HD14" s="37"/>
      <c r="HE14" s="37"/>
      <c r="HF14" s="37"/>
      <c r="HG14" s="37"/>
      <c r="HH14" s="37"/>
      <c r="HI14" s="37"/>
      <c r="HJ14" s="37"/>
      <c r="HK14" s="37"/>
      <c r="HL14" s="37"/>
      <c r="HM14" s="37"/>
      <c r="HN14" s="37" t="s">
        <v>497</v>
      </c>
      <c r="HO14" s="37"/>
      <c r="HP14" s="37" t="b">
        <v>1</v>
      </c>
      <c r="HQ14" s="37"/>
      <c r="HR14" s="37"/>
      <c r="HS14" s="37" t="s">
        <v>549</v>
      </c>
      <c r="HT14" s="37" t="s">
        <v>550</v>
      </c>
      <c r="HU14" s="37" t="b">
        <v>1</v>
      </c>
      <c r="HV14" s="37"/>
      <c r="HW14" s="37"/>
      <c r="HX14" s="37" t="b">
        <v>1</v>
      </c>
      <c r="HY14" s="37"/>
      <c r="HZ14" s="37"/>
      <c r="IA14" s="37"/>
      <c r="IB14" s="37"/>
      <c r="IC14" s="37"/>
      <c r="ID14" s="37"/>
      <c r="IE14" s="37"/>
      <c r="IF14" s="37" t="s">
        <v>458</v>
      </c>
      <c r="IG14" s="37" t="b">
        <v>1</v>
      </c>
      <c r="IH14" s="37"/>
      <c r="II14" s="37"/>
      <c r="IJ14" s="37"/>
      <c r="IK14" s="37"/>
      <c r="IL14" s="37"/>
      <c r="IM14" s="37"/>
      <c r="IN14" s="37"/>
      <c r="IO14" s="37"/>
      <c r="IP14" s="37" t="s">
        <v>347</v>
      </c>
      <c r="IQ14" s="37"/>
      <c r="IR14" s="37" t="s">
        <v>551</v>
      </c>
      <c r="IS14" s="37"/>
      <c r="IT14" s="37" t="b">
        <v>1</v>
      </c>
      <c r="IU14" s="37" t="b">
        <v>1</v>
      </c>
      <c r="IV14" s="37" t="b">
        <v>1</v>
      </c>
      <c r="IW14" s="37"/>
      <c r="IX14" s="37"/>
      <c r="IY14" s="37"/>
      <c r="IZ14" s="37"/>
      <c r="JA14" s="37" t="s">
        <v>5160</v>
      </c>
      <c r="JB14" s="37" t="s">
        <v>372</v>
      </c>
      <c r="JC14" s="37"/>
      <c r="JD14" s="37"/>
      <c r="JE14" s="37"/>
      <c r="JF14" s="37"/>
      <c r="JG14" s="37"/>
      <c r="JH14" s="37"/>
      <c r="JI14" s="37" t="b">
        <v>1</v>
      </c>
      <c r="JJ14" s="37"/>
      <c r="JK14" s="37"/>
      <c r="JL14" s="37" t="s">
        <v>359</v>
      </c>
      <c r="JM14" s="37" t="s">
        <v>538</v>
      </c>
      <c r="JN14" s="37" t="s">
        <v>552</v>
      </c>
      <c r="JO14" s="37"/>
      <c r="JP14" s="37"/>
      <c r="JQ14" s="37"/>
      <c r="JR14" s="37"/>
      <c r="JS14" s="37"/>
      <c r="JT14" s="37"/>
      <c r="JU14" s="37"/>
      <c r="JV14" s="37"/>
      <c r="JW14" s="37"/>
      <c r="JX14" s="37"/>
      <c r="JY14" s="37"/>
      <c r="JZ14" s="37"/>
      <c r="KA14" s="37"/>
      <c r="KB14" s="37"/>
      <c r="KC14" s="37"/>
      <c r="KD14" s="37" t="b">
        <v>1</v>
      </c>
      <c r="KE14" s="37"/>
      <c r="KF14" s="37"/>
      <c r="KG14" s="37"/>
      <c r="KH14" s="37" t="s">
        <v>447</v>
      </c>
      <c r="KI14" s="37"/>
      <c r="KJ14" s="37"/>
      <c r="KK14" s="37"/>
      <c r="KL14" s="37"/>
      <c r="KM14" s="37" t="b">
        <v>1</v>
      </c>
      <c r="KN14" s="37"/>
      <c r="KO14" s="37"/>
      <c r="KP14" s="37"/>
      <c r="KQ14" s="37"/>
      <c r="KR14" s="37"/>
      <c r="KS14" s="37"/>
      <c r="KT14" s="37"/>
      <c r="KU14" s="37"/>
      <c r="KV14" s="37"/>
      <c r="KW14" s="37" t="s">
        <v>553</v>
      </c>
      <c r="KX14" s="37"/>
      <c r="KY14" s="37"/>
      <c r="KZ14" s="37" t="b">
        <v>1</v>
      </c>
      <c r="LA14" s="37"/>
      <c r="LB14" s="37" t="b">
        <v>1</v>
      </c>
      <c r="LC14" s="37"/>
      <c r="LD14" s="37"/>
      <c r="LE14" s="37"/>
      <c r="LF14" s="37"/>
      <c r="LG14" s="37" t="s">
        <v>449</v>
      </c>
      <c r="LH14" s="37"/>
      <c r="LI14" s="37"/>
      <c r="LJ14" s="37" t="b">
        <v>1</v>
      </c>
      <c r="LK14" s="37"/>
      <c r="LL14" s="37"/>
      <c r="LM14" s="37"/>
      <c r="LN14" s="37"/>
      <c r="LO14" s="37" t="s">
        <v>359</v>
      </c>
      <c r="LP14" s="45" t="s">
        <v>5170</v>
      </c>
      <c r="LQ14" s="37" t="s">
        <v>554</v>
      </c>
      <c r="LR14" s="37"/>
      <c r="LS14" s="37" t="b">
        <v>1</v>
      </c>
      <c r="LT14" s="37" t="b">
        <v>1</v>
      </c>
      <c r="LU14" s="37"/>
      <c r="LV14" s="37"/>
      <c r="LW14" s="37"/>
      <c r="LX14" s="37"/>
      <c r="LY14" s="37"/>
      <c r="LZ14" s="37"/>
      <c r="MA14" s="37"/>
      <c r="MB14" s="37" t="s">
        <v>359</v>
      </c>
      <c r="MC14" s="37"/>
      <c r="MD14" s="37"/>
      <c r="ME14" s="37"/>
      <c r="MF14" s="37"/>
      <c r="MG14" s="37"/>
      <c r="MH14" s="37" t="s">
        <v>359</v>
      </c>
      <c r="MI14" s="37"/>
      <c r="MJ14" s="37" t="s">
        <v>555</v>
      </c>
      <c r="MK14" s="37">
        <v>73096338</v>
      </c>
      <c r="ML14" s="37" t="s">
        <v>556</v>
      </c>
      <c r="MM14" s="50">
        <v>44216.434340277781</v>
      </c>
      <c r="MN14" s="37">
        <v>13</v>
      </c>
      <c r="MO14" s="37"/>
      <c r="MP14" s="37">
        <v>-1</v>
      </c>
      <c r="MQ14" s="37"/>
      <c r="MR14" s="37"/>
      <c r="MS14" s="37" t="s">
        <v>376</v>
      </c>
      <c r="MT14" s="37">
        <v>820</v>
      </c>
      <c r="MU14" s="37" t="s">
        <v>402</v>
      </c>
      <c r="MV14" s="37">
        <v>569832</v>
      </c>
    </row>
    <row r="15" spans="1:360" ht="15.6" thickTop="1" thickBot="1" x14ac:dyDescent="0.35">
      <c r="A15" s="44" t="s">
        <v>557</v>
      </c>
      <c r="B15" s="45" t="s">
        <v>558</v>
      </c>
      <c r="C15" s="45" t="s">
        <v>559</v>
      </c>
      <c r="D15" s="45" t="s">
        <v>342</v>
      </c>
      <c r="E15" s="45" t="s">
        <v>343</v>
      </c>
      <c r="F15" s="45" t="s">
        <v>344</v>
      </c>
      <c r="G15" s="46">
        <v>44216</v>
      </c>
      <c r="H15" s="45" t="s">
        <v>345</v>
      </c>
      <c r="I15" s="45" t="s">
        <v>346</v>
      </c>
      <c r="J15" s="45" t="s">
        <v>347</v>
      </c>
      <c r="K15" s="45">
        <v>31</v>
      </c>
      <c r="L15" s="45" t="str">
        <f>IF(data!$K15&lt;31,"18-30 Years",IF(data!$K15&lt;51,"31-50 Years",IF(data!$K15&lt;61,"51-60 Years",IF(data!$K15&gt;60,"Elderly&gt;60"))))</f>
        <v>31-50 Years</v>
      </c>
      <c r="M15" s="45" t="s">
        <v>348</v>
      </c>
      <c r="N15" s="45" t="s">
        <v>349</v>
      </c>
      <c r="O15" s="45" t="s">
        <v>350</v>
      </c>
      <c r="P15" s="46">
        <v>44216</v>
      </c>
      <c r="Q15" s="45">
        <v>1</v>
      </c>
      <c r="R15" s="45">
        <v>0</v>
      </c>
      <c r="S15" s="45" t="s">
        <v>347</v>
      </c>
      <c r="T15" s="45">
        <v>0</v>
      </c>
      <c r="U15" s="45">
        <v>1</v>
      </c>
      <c r="V15" s="45">
        <v>2</v>
      </c>
      <c r="W15" s="45" t="s">
        <v>455</v>
      </c>
      <c r="X15" s="45">
        <v>2</v>
      </c>
      <c r="Y15" s="45" t="s">
        <v>352</v>
      </c>
      <c r="Z15" s="45">
        <v>1</v>
      </c>
      <c r="AA15" s="51">
        <v>6</v>
      </c>
      <c r="AB15" s="45">
        <v>8</v>
      </c>
      <c r="AC15" s="45">
        <v>0</v>
      </c>
      <c r="AD15" s="45">
        <v>1</v>
      </c>
      <c r="AE15" s="45">
        <v>0</v>
      </c>
      <c r="AF15" s="45">
        <v>600</v>
      </c>
      <c r="AG15" s="45">
        <v>150</v>
      </c>
      <c r="AH15" s="41">
        <f t="shared" si="0"/>
        <v>-450</v>
      </c>
      <c r="AI15" s="45" t="s">
        <v>560</v>
      </c>
      <c r="AJ15" s="45"/>
      <c r="AK15" s="45" t="s">
        <v>355</v>
      </c>
      <c r="AL15" s="45"/>
      <c r="AM15" s="45" t="b">
        <v>1</v>
      </c>
      <c r="AN15" s="45"/>
      <c r="AO15" s="45"/>
      <c r="AP15" s="45"/>
      <c r="AQ15" s="45"/>
      <c r="AR15" s="45"/>
      <c r="AS15" s="45"/>
      <c r="AT15" s="45">
        <v>15</v>
      </c>
      <c r="AU15" s="45" t="s">
        <v>356</v>
      </c>
      <c r="AV15" s="45"/>
      <c r="AW15" s="45" t="s">
        <v>347</v>
      </c>
      <c r="AX15" s="45" t="s">
        <v>561</v>
      </c>
      <c r="AY15" s="45" t="s">
        <v>480</v>
      </c>
      <c r="AZ15" s="45" t="b">
        <v>1</v>
      </c>
      <c r="BA15" s="45"/>
      <c r="BB15" s="45"/>
      <c r="BC15" s="45" t="b">
        <v>1</v>
      </c>
      <c r="BD15" s="45"/>
      <c r="BE15" s="45"/>
      <c r="BF15" s="45"/>
      <c r="BG15" s="45"/>
      <c r="BH15" s="45"/>
      <c r="BI15" s="45"/>
      <c r="BJ15" s="45"/>
      <c r="BK15" s="45" t="s">
        <v>347</v>
      </c>
      <c r="BL15" s="45" t="s">
        <v>347</v>
      </c>
      <c r="BM15" s="45" t="s">
        <v>562</v>
      </c>
      <c r="BN15" s="45" t="s">
        <v>359</v>
      </c>
      <c r="BO15" s="45"/>
      <c r="BP15" s="45" t="s">
        <v>347</v>
      </c>
      <c r="BQ15" s="45" t="s">
        <v>347</v>
      </c>
      <c r="BR15" s="45"/>
      <c r="BS15" s="45" t="s">
        <v>347</v>
      </c>
      <c r="BT15" s="45" t="s">
        <v>347</v>
      </c>
      <c r="BU15" s="45"/>
      <c r="BV15" s="45"/>
      <c r="BW15" s="45"/>
      <c r="BX15" s="45"/>
      <c r="BY15" s="45"/>
      <c r="BZ15" s="45"/>
      <c r="CA15" s="45"/>
      <c r="CB15" s="45"/>
      <c r="CC15" s="45"/>
      <c r="CD15" s="45"/>
      <c r="CE15" s="45"/>
      <c r="CF15" s="45" t="s">
        <v>563</v>
      </c>
      <c r="CG15" s="45" t="b">
        <v>1</v>
      </c>
      <c r="CH15" s="45" t="b">
        <v>1</v>
      </c>
      <c r="CI15" s="45" t="b">
        <v>1</v>
      </c>
      <c r="CJ15" s="45" t="b">
        <v>1</v>
      </c>
      <c r="CK15" s="45"/>
      <c r="CL15" s="45"/>
      <c r="CM15" s="45"/>
      <c r="CN15" s="45"/>
      <c r="CO15" s="45" t="s">
        <v>347</v>
      </c>
      <c r="CP15" s="45"/>
      <c r="CQ15" s="45"/>
      <c r="CR15" s="45"/>
      <c r="CS15" s="45"/>
      <c r="CT15" s="45"/>
      <c r="CU15" s="45"/>
      <c r="CV15" s="45"/>
      <c r="CW15" s="45"/>
      <c r="CX15" s="45"/>
      <c r="CY15" s="45" t="s">
        <v>361</v>
      </c>
      <c r="CZ15" s="45"/>
      <c r="DA15" s="45"/>
      <c r="DB15" s="45"/>
      <c r="DC15" s="45"/>
      <c r="DD15" s="45"/>
      <c r="DE15" s="45" t="b">
        <v>1</v>
      </c>
      <c r="DF15" s="45" t="b">
        <v>1</v>
      </c>
      <c r="DG15" s="45"/>
      <c r="DH15" s="45"/>
      <c r="DI15" s="45"/>
      <c r="DJ15" s="45"/>
      <c r="DK15" s="45"/>
      <c r="DL15" s="45"/>
      <c r="DM15" s="45"/>
      <c r="DN15" s="45"/>
      <c r="DO15" s="45"/>
      <c r="DP15" s="45"/>
      <c r="DQ15" s="45"/>
      <c r="DR15" s="45"/>
      <c r="DS15" s="45"/>
      <c r="DT15" s="45"/>
      <c r="DU15" s="45"/>
      <c r="DV15" s="45"/>
      <c r="DW15" s="45" t="s">
        <v>564</v>
      </c>
      <c r="DX15" s="45" t="s">
        <v>565</v>
      </c>
      <c r="DY15" s="45" t="s">
        <v>566</v>
      </c>
      <c r="DZ15" s="45"/>
      <c r="EA15" s="45" t="s">
        <v>567</v>
      </c>
      <c r="EB15" s="45" t="b">
        <v>1</v>
      </c>
      <c r="EC15" s="45"/>
      <c r="ED15" s="45"/>
      <c r="EE15" s="45"/>
      <c r="EF15" s="45"/>
      <c r="EG15" s="45"/>
      <c r="EH15" s="45" t="b">
        <v>1</v>
      </c>
      <c r="EI15" s="45"/>
      <c r="EJ15" s="45"/>
      <c r="EK15" s="45"/>
      <c r="EL15" s="45"/>
      <c r="EM15" s="51">
        <v>2</v>
      </c>
      <c r="EN15" s="45" t="s">
        <v>365</v>
      </c>
      <c r="EO15" s="45" t="s">
        <v>568</v>
      </c>
      <c r="EP15" s="45" t="b">
        <v>1</v>
      </c>
      <c r="EQ15" s="45"/>
      <c r="ER15" s="45"/>
      <c r="ES15" s="45"/>
      <c r="ET15" s="45"/>
      <c r="EU15" s="45"/>
      <c r="EV15" s="45"/>
      <c r="EW15" s="45"/>
      <c r="EX15" s="45"/>
      <c r="EY15" s="45"/>
      <c r="EZ15" s="45"/>
      <c r="FA15" s="51">
        <v>1</v>
      </c>
      <c r="FB15" s="45" t="s">
        <v>365</v>
      </c>
      <c r="FC15" s="45" t="s">
        <v>347</v>
      </c>
      <c r="FD15" s="45"/>
      <c r="FE15" s="45" t="s">
        <v>367</v>
      </c>
      <c r="FF15" s="45"/>
      <c r="FG15" s="45" t="b">
        <v>1</v>
      </c>
      <c r="FH15" s="45"/>
      <c r="FI15" s="45"/>
      <c r="FJ15" s="45"/>
      <c r="FK15" s="45"/>
      <c r="FL15" s="45"/>
      <c r="FM15" s="45"/>
      <c r="FN15" s="45" t="s">
        <v>347</v>
      </c>
      <c r="FO15" s="45"/>
      <c r="FP15" s="45" t="s">
        <v>347</v>
      </c>
      <c r="FQ15" s="45" t="s">
        <v>367</v>
      </c>
      <c r="FR15" s="45" t="b">
        <v>1</v>
      </c>
      <c r="FS15" s="45"/>
      <c r="FT15" s="45"/>
      <c r="FU15" s="45"/>
      <c r="FV15" s="45"/>
      <c r="FW15" s="45"/>
      <c r="FX15" s="45" t="s">
        <v>368</v>
      </c>
      <c r="FY15" s="45" t="s">
        <v>347</v>
      </c>
      <c r="FZ15" s="45"/>
      <c r="GA15" s="45"/>
      <c r="GB15" s="45"/>
      <c r="GC15" s="45" t="s">
        <v>351</v>
      </c>
      <c r="GD15" s="45" t="s">
        <v>351</v>
      </c>
      <c r="GE15" s="45" t="s">
        <v>359</v>
      </c>
      <c r="GF15" s="45" t="s">
        <v>370</v>
      </c>
      <c r="GG15" s="45" t="s">
        <v>370</v>
      </c>
      <c r="GH15" s="45"/>
      <c r="GI15" s="45"/>
      <c r="GJ15" s="45"/>
      <c r="GK15" s="45"/>
      <c r="GL15" s="45"/>
      <c r="GM15" s="45"/>
      <c r="GN15" s="45"/>
      <c r="GO15" s="45"/>
      <c r="GP15" s="45"/>
      <c r="GQ15" s="45"/>
      <c r="GR15" s="45"/>
      <c r="GS15" s="45"/>
      <c r="GT15" s="45"/>
      <c r="GU15" s="45"/>
      <c r="GV15" s="45"/>
      <c r="GW15" s="45"/>
      <c r="GX15" s="45"/>
      <c r="GY15" s="45"/>
      <c r="GZ15" s="45"/>
      <c r="HA15" s="45"/>
      <c r="HB15" s="45"/>
      <c r="HC15" s="45"/>
      <c r="HD15" s="45"/>
      <c r="HE15" s="45"/>
      <c r="HF15" s="45"/>
      <c r="HG15" s="45"/>
      <c r="HH15" s="45"/>
      <c r="HI15" s="45"/>
      <c r="HJ15" s="45"/>
      <c r="HK15" s="45"/>
      <c r="HL15" s="45"/>
      <c r="HM15" s="45"/>
      <c r="HN15" s="45"/>
      <c r="HO15" s="45"/>
      <c r="HP15" s="45"/>
      <c r="HQ15" s="45"/>
      <c r="HR15" s="45"/>
      <c r="HS15" s="45"/>
      <c r="HT15" s="45"/>
      <c r="HU15" s="45"/>
      <c r="HV15" s="45"/>
      <c r="HW15" s="45"/>
      <c r="HX15" s="45"/>
      <c r="HY15" s="45"/>
      <c r="HZ15" s="45"/>
      <c r="IA15" s="45"/>
      <c r="IB15" s="45"/>
      <c r="IC15" s="45"/>
      <c r="ID15" s="45"/>
      <c r="IE15" s="45"/>
      <c r="IF15" s="45"/>
      <c r="IG15" s="45"/>
      <c r="IH15" s="45"/>
      <c r="II15" s="45"/>
      <c r="IJ15" s="45"/>
      <c r="IK15" s="45"/>
      <c r="IL15" s="45"/>
      <c r="IM15" s="45"/>
      <c r="IN15" s="45"/>
      <c r="IO15" s="45"/>
      <c r="IP15" s="45"/>
      <c r="IQ15" s="45"/>
      <c r="IR15" s="45"/>
      <c r="IS15" s="45"/>
      <c r="IT15" s="45"/>
      <c r="IU15" s="45"/>
      <c r="IV15" s="45"/>
      <c r="IW15" s="45"/>
      <c r="IX15" s="45"/>
      <c r="IY15" s="45"/>
      <c r="IZ15" s="45"/>
      <c r="JA15" s="45"/>
      <c r="JB15" s="45"/>
      <c r="JC15" s="45"/>
      <c r="JD15" s="45"/>
      <c r="JE15" s="45"/>
      <c r="JF15" s="45"/>
      <c r="JG15" s="45"/>
      <c r="JH15" s="45"/>
      <c r="JI15" s="45"/>
      <c r="JJ15" s="45"/>
      <c r="JK15" s="45"/>
      <c r="JL15" s="45"/>
      <c r="JM15" s="45"/>
      <c r="JN15" s="45"/>
      <c r="JO15" s="45"/>
      <c r="JP15" s="45"/>
      <c r="JQ15" s="45"/>
      <c r="JR15" s="45"/>
      <c r="JS15" s="45"/>
      <c r="JT15" s="45"/>
      <c r="JU15" s="45"/>
      <c r="JV15" s="45"/>
      <c r="JW15" s="45"/>
      <c r="JX15" s="45"/>
      <c r="JY15" s="45"/>
      <c r="JZ15" s="45"/>
      <c r="KA15" s="45"/>
      <c r="KB15" s="45"/>
      <c r="KC15" s="45"/>
      <c r="KD15" s="45"/>
      <c r="KE15" s="45"/>
      <c r="KF15" s="45"/>
      <c r="KG15" s="45"/>
      <c r="KH15" s="45"/>
      <c r="KI15" s="45"/>
      <c r="KJ15" s="45"/>
      <c r="KK15" s="45"/>
      <c r="KL15" s="45"/>
      <c r="KM15" s="45"/>
      <c r="KN15" s="45"/>
      <c r="KO15" s="45"/>
      <c r="KP15" s="45"/>
      <c r="KQ15" s="45"/>
      <c r="KR15" s="45"/>
      <c r="KS15" s="45"/>
      <c r="KT15" s="45"/>
      <c r="KU15" s="45"/>
      <c r="KV15" s="45"/>
      <c r="KW15" s="45"/>
      <c r="KX15" s="45"/>
      <c r="KY15" s="45"/>
      <c r="KZ15" s="45"/>
      <c r="LA15" s="45"/>
      <c r="LB15" s="45"/>
      <c r="LC15" s="45"/>
      <c r="LD15" s="45"/>
      <c r="LE15" s="45"/>
      <c r="LF15" s="45"/>
      <c r="LG15" s="45"/>
      <c r="LH15" s="45"/>
      <c r="LI15" s="45"/>
      <c r="LJ15" s="45"/>
      <c r="LK15" s="45"/>
      <c r="LL15" s="45"/>
      <c r="LM15" s="45"/>
      <c r="LN15" s="45"/>
      <c r="LO15" s="45"/>
      <c r="LP15" s="45"/>
      <c r="LQ15" s="45"/>
      <c r="LR15" s="45"/>
      <c r="LS15" s="45"/>
      <c r="LT15" s="45"/>
      <c r="LU15" s="45"/>
      <c r="LV15" s="45"/>
      <c r="LW15" s="45"/>
      <c r="LX15" s="45"/>
      <c r="LY15" s="45"/>
      <c r="LZ15" s="45"/>
      <c r="MA15" s="45"/>
      <c r="MB15" s="45"/>
      <c r="MC15" s="45"/>
      <c r="MD15" s="45"/>
      <c r="ME15" s="45"/>
      <c r="MF15" s="45"/>
      <c r="MG15" s="45"/>
      <c r="MH15" s="45"/>
      <c r="MI15" s="45"/>
      <c r="MJ15" s="45" t="s">
        <v>569</v>
      </c>
      <c r="MK15" s="45">
        <v>73096610</v>
      </c>
      <c r="ML15" s="45" t="s">
        <v>570</v>
      </c>
      <c r="MM15" s="47">
        <v>44216.437835648147</v>
      </c>
      <c r="MN15" s="45">
        <v>14</v>
      </c>
      <c r="MO15" s="45"/>
      <c r="MP15" s="45">
        <v>-1</v>
      </c>
      <c r="MQ15" s="45"/>
      <c r="MR15" s="45"/>
      <c r="MS15" s="45" t="s">
        <v>376</v>
      </c>
      <c r="MT15" s="45">
        <v>2731</v>
      </c>
      <c r="MU15" s="45"/>
      <c r="MV15" s="45">
        <v>569832</v>
      </c>
    </row>
    <row r="16" spans="1:360" ht="15.6" hidden="1" thickTop="1" thickBot="1" x14ac:dyDescent="0.35">
      <c r="A16" s="48" t="s">
        <v>571</v>
      </c>
      <c r="B16" s="37" t="s">
        <v>572</v>
      </c>
      <c r="C16" s="37" t="s">
        <v>351</v>
      </c>
      <c r="D16" s="37" t="s">
        <v>573</v>
      </c>
      <c r="E16" s="37" t="s">
        <v>343</v>
      </c>
      <c r="F16" s="37" t="s">
        <v>574</v>
      </c>
      <c r="G16" s="49">
        <v>44216</v>
      </c>
      <c r="H16" s="37" t="s">
        <v>381</v>
      </c>
      <c r="I16" s="37" t="s">
        <v>382</v>
      </c>
      <c r="J16" s="37" t="s">
        <v>347</v>
      </c>
      <c r="K16" s="37">
        <v>49</v>
      </c>
      <c r="L16" s="37" t="str">
        <f>IF(data!$K16&lt;31,"18-30 Years",IF(data!$K16&lt;51,"31-50 Years",IF(data!$K16&lt;61,"51-60 Years",IF(data!$K16&gt;60,"Elderly&gt;60"))))</f>
        <v>31-50 Years</v>
      </c>
      <c r="M16" s="37" t="s">
        <v>405</v>
      </c>
      <c r="N16" s="37" t="s">
        <v>349</v>
      </c>
      <c r="O16" s="37" t="s">
        <v>350</v>
      </c>
      <c r="P16" s="49">
        <v>43466</v>
      </c>
      <c r="Q16" s="37"/>
      <c r="R16" s="37">
        <v>2</v>
      </c>
      <c r="S16" s="37" t="s">
        <v>347</v>
      </c>
      <c r="T16" s="37">
        <v>0</v>
      </c>
      <c r="U16" s="37">
        <v>0</v>
      </c>
      <c r="V16" s="37">
        <v>2</v>
      </c>
      <c r="W16" s="37" t="s">
        <v>406</v>
      </c>
      <c r="X16" s="37">
        <v>1</v>
      </c>
      <c r="Y16" s="37" t="s">
        <v>455</v>
      </c>
      <c r="Z16" s="37">
        <v>2</v>
      </c>
      <c r="AA16" s="52">
        <v>5</v>
      </c>
      <c r="AB16" s="37">
        <v>9</v>
      </c>
      <c r="AC16" s="37">
        <v>0</v>
      </c>
      <c r="AD16" s="37">
        <v>0</v>
      </c>
      <c r="AE16" s="37">
        <v>1</v>
      </c>
      <c r="AF16" s="37">
        <v>1500</v>
      </c>
      <c r="AG16" s="37">
        <v>400</v>
      </c>
      <c r="AH16" s="41">
        <f t="shared" si="0"/>
        <v>-1100</v>
      </c>
      <c r="AI16" s="37" t="s">
        <v>575</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c r="FS16" s="37"/>
      <c r="FT16" s="37"/>
      <c r="FU16" s="37"/>
      <c r="FV16" s="37"/>
      <c r="FW16" s="37"/>
      <c r="FX16" s="37"/>
      <c r="FY16" s="37"/>
      <c r="FZ16" s="37"/>
      <c r="GA16" s="37"/>
      <c r="GB16" s="37"/>
      <c r="GC16" s="37"/>
      <c r="GD16" s="37"/>
      <c r="GE16" s="37"/>
      <c r="GF16" s="37"/>
      <c r="GG16" s="37"/>
      <c r="GH16" s="37"/>
      <c r="GI16" s="37"/>
      <c r="GJ16" s="37"/>
      <c r="GK16" s="37"/>
      <c r="GL16" s="37"/>
      <c r="GM16" s="37"/>
      <c r="GN16" s="37"/>
      <c r="GO16" s="37"/>
      <c r="GP16" s="37"/>
      <c r="GQ16" s="37"/>
      <c r="GR16" s="37"/>
      <c r="GS16" s="37"/>
      <c r="GT16" s="37"/>
      <c r="GU16" s="37" t="s">
        <v>576</v>
      </c>
      <c r="GV16" s="37"/>
      <c r="GW16" s="37"/>
      <c r="GX16" s="37" t="b">
        <v>1</v>
      </c>
      <c r="GY16" s="37"/>
      <c r="GZ16" s="37" t="b">
        <v>1</v>
      </c>
      <c r="HA16" s="37"/>
      <c r="HB16" s="37"/>
      <c r="HC16" s="37"/>
      <c r="HD16" s="37" t="b">
        <v>1</v>
      </c>
      <c r="HE16" s="37"/>
      <c r="HF16" s="37"/>
      <c r="HG16" s="37"/>
      <c r="HH16" s="37"/>
      <c r="HI16" s="37"/>
      <c r="HJ16" s="37"/>
      <c r="HK16" s="37"/>
      <c r="HL16" s="37"/>
      <c r="HM16" s="37"/>
      <c r="HN16" s="37" t="s">
        <v>387</v>
      </c>
      <c r="HO16" s="37"/>
      <c r="HP16" s="37"/>
      <c r="HQ16" s="37" t="b">
        <v>1</v>
      </c>
      <c r="HR16" s="37"/>
      <c r="HS16" s="37" t="s">
        <v>577</v>
      </c>
      <c r="HT16" s="37" t="s">
        <v>578</v>
      </c>
      <c r="HU16" s="37" t="b">
        <v>1</v>
      </c>
      <c r="HV16" s="37" t="b">
        <v>1</v>
      </c>
      <c r="HW16" s="37"/>
      <c r="HX16" s="37" t="b">
        <v>1</v>
      </c>
      <c r="HY16" s="37" t="b">
        <v>1</v>
      </c>
      <c r="HZ16" s="37"/>
      <c r="IA16" s="37"/>
      <c r="IB16" s="37"/>
      <c r="IC16" s="37"/>
      <c r="ID16" s="37"/>
      <c r="IE16" s="37"/>
      <c r="IF16" s="37" t="s">
        <v>579</v>
      </c>
      <c r="IG16" s="37"/>
      <c r="IH16" s="37"/>
      <c r="II16" s="37"/>
      <c r="IJ16" s="37" t="b">
        <v>1</v>
      </c>
      <c r="IK16" s="37"/>
      <c r="IL16" s="37"/>
      <c r="IM16" s="37"/>
      <c r="IN16" s="37"/>
      <c r="IO16" s="37"/>
      <c r="IP16" s="37" t="s">
        <v>347</v>
      </c>
      <c r="IQ16" s="37"/>
      <c r="IR16" s="37" t="s">
        <v>372</v>
      </c>
      <c r="IS16" s="37"/>
      <c r="IT16" s="37"/>
      <c r="IU16" s="37"/>
      <c r="IV16" s="37"/>
      <c r="IW16" s="37"/>
      <c r="IX16" s="37"/>
      <c r="IY16" s="37" t="b">
        <v>1</v>
      </c>
      <c r="IZ16" s="37"/>
      <c r="JA16" s="37"/>
      <c r="JB16" s="37" t="s">
        <v>372</v>
      </c>
      <c r="JC16" s="37"/>
      <c r="JD16" s="37"/>
      <c r="JE16" s="37"/>
      <c r="JF16" s="37"/>
      <c r="JG16" s="37"/>
      <c r="JH16" s="37"/>
      <c r="JI16" s="37" t="b">
        <v>1</v>
      </c>
      <c r="JJ16" s="37"/>
      <c r="JK16" s="37"/>
      <c r="JL16" s="37" t="s">
        <v>347</v>
      </c>
      <c r="JM16" s="37"/>
      <c r="JN16" s="37" t="s">
        <v>580</v>
      </c>
      <c r="JO16" s="37" t="b">
        <v>1</v>
      </c>
      <c r="JP16" s="37" t="b">
        <v>1</v>
      </c>
      <c r="JQ16" s="37" t="b">
        <v>1</v>
      </c>
      <c r="JR16" s="37" t="b">
        <v>1</v>
      </c>
      <c r="JS16" s="37" t="b">
        <v>1</v>
      </c>
      <c r="JT16" s="37" t="b">
        <v>1</v>
      </c>
      <c r="JU16" s="37" t="b">
        <v>1</v>
      </c>
      <c r="JV16" s="37"/>
      <c r="JW16" s="37"/>
      <c r="JX16" s="37"/>
      <c r="JY16" s="37"/>
      <c r="JZ16" s="37"/>
      <c r="KA16" s="37"/>
      <c r="KB16" s="37"/>
      <c r="KC16" s="37"/>
      <c r="KD16" s="37"/>
      <c r="KE16" s="37"/>
      <c r="KF16" s="37"/>
      <c r="KG16" s="37" t="s">
        <v>581</v>
      </c>
      <c r="KH16" s="37" t="s">
        <v>582</v>
      </c>
      <c r="KI16" s="37"/>
      <c r="KJ16" s="37"/>
      <c r="KK16" s="37"/>
      <c r="KL16" s="37"/>
      <c r="KM16" s="37"/>
      <c r="KN16" s="37"/>
      <c r="KO16" s="37"/>
      <c r="KP16" s="37" t="b">
        <v>1</v>
      </c>
      <c r="KQ16" s="37"/>
      <c r="KR16" s="37"/>
      <c r="KS16" s="37"/>
      <c r="KT16" s="37"/>
      <c r="KU16" s="37"/>
      <c r="KV16" s="37"/>
      <c r="KW16" s="37" t="s">
        <v>583</v>
      </c>
      <c r="KX16" s="37" t="b">
        <v>1</v>
      </c>
      <c r="KY16" s="37" t="b">
        <v>1</v>
      </c>
      <c r="KZ16" s="37" t="b">
        <v>1</v>
      </c>
      <c r="LA16" s="37" t="b">
        <v>1</v>
      </c>
      <c r="LB16" s="37" t="b">
        <v>1</v>
      </c>
      <c r="LC16" s="37"/>
      <c r="LD16" s="37"/>
      <c r="LE16" s="37"/>
      <c r="LF16" s="37"/>
      <c r="LG16" s="37" t="s">
        <v>427</v>
      </c>
      <c r="LH16" s="37"/>
      <c r="LI16" s="37"/>
      <c r="LJ16" s="37"/>
      <c r="LK16" s="37"/>
      <c r="LL16" s="37"/>
      <c r="LM16" s="37"/>
      <c r="LN16" s="37" t="b">
        <v>1</v>
      </c>
      <c r="LO16" s="37" t="s">
        <v>347</v>
      </c>
      <c r="LP16" s="37"/>
      <c r="LQ16" s="37" t="s">
        <v>372</v>
      </c>
      <c r="LR16" s="37"/>
      <c r="LS16" s="37"/>
      <c r="LT16" s="37"/>
      <c r="LU16" s="37"/>
      <c r="LV16" s="37"/>
      <c r="LW16" s="37"/>
      <c r="LX16" s="37"/>
      <c r="LY16" s="37" t="b">
        <v>1</v>
      </c>
      <c r="LZ16" s="37"/>
      <c r="MA16" s="37"/>
      <c r="MB16" s="37" t="s">
        <v>359</v>
      </c>
      <c r="MC16" s="37"/>
      <c r="MD16" s="37"/>
      <c r="ME16" s="37" t="s">
        <v>359</v>
      </c>
      <c r="MF16" s="37"/>
      <c r="MG16" s="37"/>
      <c r="MH16" s="37" t="s">
        <v>359</v>
      </c>
      <c r="MI16" s="37"/>
      <c r="MJ16" s="37" t="s">
        <v>584</v>
      </c>
      <c r="MK16" s="37">
        <v>73097962</v>
      </c>
      <c r="ML16" s="37" t="s">
        <v>585</v>
      </c>
      <c r="MM16" s="50">
        <v>44216.455416666657</v>
      </c>
      <c r="MN16" s="37">
        <v>15</v>
      </c>
      <c r="MO16" s="37"/>
      <c r="MP16" s="37">
        <v>-1</v>
      </c>
      <c r="MQ16" s="37"/>
      <c r="MR16" s="37"/>
      <c r="MS16" s="37" t="s">
        <v>376</v>
      </c>
      <c r="MT16" s="37">
        <v>66206</v>
      </c>
      <c r="MU16" s="37" t="s">
        <v>402</v>
      </c>
      <c r="MV16" s="37">
        <v>569832</v>
      </c>
    </row>
    <row r="17" spans="1:360" ht="15.6" hidden="1" thickTop="1" thickBot="1" x14ac:dyDescent="0.35">
      <c r="A17" s="44" t="s">
        <v>586</v>
      </c>
      <c r="B17" s="45" t="s">
        <v>587</v>
      </c>
      <c r="C17" s="45" t="s">
        <v>384</v>
      </c>
      <c r="D17" s="45" t="s">
        <v>573</v>
      </c>
      <c r="E17" s="45" t="s">
        <v>343</v>
      </c>
      <c r="F17" s="45" t="s">
        <v>380</v>
      </c>
      <c r="G17" s="46">
        <v>44216</v>
      </c>
      <c r="H17" s="45" t="s">
        <v>381</v>
      </c>
      <c r="I17" s="45" t="s">
        <v>382</v>
      </c>
      <c r="J17" s="45" t="s">
        <v>347</v>
      </c>
      <c r="K17" s="45">
        <v>44</v>
      </c>
      <c r="L17" s="45" t="str">
        <f>IF(data!$K17&lt;31,"18-30 Years",IF(data!$K17&lt;51,"31-50 Years",IF(data!$K17&lt;61,"51-60 Years",IF(data!$K17&gt;60,"Elderly&gt;60"))))</f>
        <v>31-50 Years</v>
      </c>
      <c r="M17" s="45" t="s">
        <v>405</v>
      </c>
      <c r="N17" s="45" t="s">
        <v>349</v>
      </c>
      <c r="O17" s="45" t="s">
        <v>350</v>
      </c>
      <c r="P17" s="46">
        <v>43110</v>
      </c>
      <c r="Q17" s="45"/>
      <c r="R17" s="45">
        <v>2</v>
      </c>
      <c r="S17" s="45" t="s">
        <v>347</v>
      </c>
      <c r="T17" s="45">
        <v>0</v>
      </c>
      <c r="U17" s="45">
        <v>0</v>
      </c>
      <c r="V17" s="45">
        <v>0</v>
      </c>
      <c r="W17" s="45" t="s">
        <v>384</v>
      </c>
      <c r="X17" s="45">
        <v>0</v>
      </c>
      <c r="Y17" s="45" t="s">
        <v>384</v>
      </c>
      <c r="Z17" s="45">
        <v>2</v>
      </c>
      <c r="AA17" s="51">
        <v>2</v>
      </c>
      <c r="AB17" s="45">
        <v>6</v>
      </c>
      <c r="AC17" s="45">
        <v>0</v>
      </c>
      <c r="AD17" s="45">
        <v>0</v>
      </c>
      <c r="AE17" s="45">
        <v>1</v>
      </c>
      <c r="AF17" s="45">
        <v>800</v>
      </c>
      <c r="AG17" s="45">
        <v>400</v>
      </c>
      <c r="AH17" s="41">
        <f t="shared" si="0"/>
        <v>-400</v>
      </c>
      <c r="AI17" s="45" t="s">
        <v>385</v>
      </c>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c r="FB17" s="45"/>
      <c r="FC17" s="45"/>
      <c r="FD17" s="45"/>
      <c r="FE17" s="45"/>
      <c r="FF17" s="45"/>
      <c r="FG17" s="45"/>
      <c r="FH17" s="45"/>
      <c r="FI17" s="45"/>
      <c r="FJ17" s="45"/>
      <c r="FK17" s="45"/>
      <c r="FL17" s="45"/>
      <c r="FM17" s="45"/>
      <c r="FN17" s="45"/>
      <c r="FO17" s="45"/>
      <c r="FP17" s="45"/>
      <c r="FQ17" s="45"/>
      <c r="FR17" s="45"/>
      <c r="FS17" s="45"/>
      <c r="FT17" s="45"/>
      <c r="FU17" s="45"/>
      <c r="FV17" s="45"/>
      <c r="FW17" s="45"/>
      <c r="FX17" s="45"/>
      <c r="FY17" s="45"/>
      <c r="FZ17" s="45"/>
      <c r="GA17" s="45"/>
      <c r="GB17" s="45"/>
      <c r="GC17" s="45"/>
      <c r="GD17" s="45"/>
      <c r="GE17" s="45"/>
      <c r="GF17" s="45"/>
      <c r="GG17" s="45"/>
      <c r="GH17" s="45"/>
      <c r="GI17" s="45"/>
      <c r="GJ17" s="45"/>
      <c r="GK17" s="45"/>
      <c r="GL17" s="45"/>
      <c r="GM17" s="45"/>
      <c r="GN17" s="45"/>
      <c r="GO17" s="45"/>
      <c r="GP17" s="45"/>
      <c r="GQ17" s="45"/>
      <c r="GR17" s="45"/>
      <c r="GS17" s="45"/>
      <c r="GT17" s="45"/>
      <c r="GU17" s="45" t="s">
        <v>588</v>
      </c>
      <c r="GV17" s="45" t="b">
        <v>1</v>
      </c>
      <c r="GW17" s="45"/>
      <c r="GX17" s="45" t="b">
        <v>1</v>
      </c>
      <c r="GY17" s="45"/>
      <c r="GZ17" s="45" t="b">
        <v>1</v>
      </c>
      <c r="HA17" s="45" t="b">
        <v>1</v>
      </c>
      <c r="HB17" s="45"/>
      <c r="HC17" s="45"/>
      <c r="HD17" s="45" t="b">
        <v>1</v>
      </c>
      <c r="HE17" s="45" t="b">
        <v>1</v>
      </c>
      <c r="HF17" s="45"/>
      <c r="HG17" s="45"/>
      <c r="HH17" s="45"/>
      <c r="HI17" s="45"/>
      <c r="HJ17" s="45"/>
      <c r="HK17" s="45"/>
      <c r="HL17" s="45"/>
      <c r="HM17" s="45"/>
      <c r="HN17" s="45" t="s">
        <v>589</v>
      </c>
      <c r="HO17" s="45" t="b">
        <v>1</v>
      </c>
      <c r="HP17" s="45" t="b">
        <v>1</v>
      </c>
      <c r="HQ17" s="45" t="b">
        <v>1</v>
      </c>
      <c r="HR17" s="45" t="b">
        <v>1</v>
      </c>
      <c r="HS17" s="45" t="s">
        <v>590</v>
      </c>
      <c r="HT17" s="45" t="s">
        <v>591</v>
      </c>
      <c r="HU17" s="45" t="b">
        <v>1</v>
      </c>
      <c r="HV17" s="45"/>
      <c r="HW17" s="45"/>
      <c r="HX17" s="45" t="b">
        <v>1</v>
      </c>
      <c r="HY17" s="45"/>
      <c r="HZ17" s="45"/>
      <c r="IA17" s="45"/>
      <c r="IB17" s="45"/>
      <c r="IC17" s="45"/>
      <c r="ID17" s="45"/>
      <c r="IE17" s="45"/>
      <c r="IF17" s="45" t="s">
        <v>592</v>
      </c>
      <c r="IG17" s="45"/>
      <c r="IH17" s="45"/>
      <c r="II17" s="45"/>
      <c r="IJ17" s="45" t="b">
        <v>1</v>
      </c>
      <c r="IK17" s="45" t="b">
        <v>1</v>
      </c>
      <c r="IL17" s="45"/>
      <c r="IM17" s="45"/>
      <c r="IN17" s="45"/>
      <c r="IO17" s="45"/>
      <c r="IP17" s="45" t="s">
        <v>347</v>
      </c>
      <c r="IQ17" s="45"/>
      <c r="IR17" s="45" t="s">
        <v>413</v>
      </c>
      <c r="IS17" s="45"/>
      <c r="IT17" s="45"/>
      <c r="IU17" s="45"/>
      <c r="IV17" s="45"/>
      <c r="IW17" s="45"/>
      <c r="IX17" s="45" t="b">
        <v>1</v>
      </c>
      <c r="IY17" s="45"/>
      <c r="IZ17" s="45"/>
      <c r="JA17" s="45"/>
      <c r="JB17" s="45" t="s">
        <v>413</v>
      </c>
      <c r="JC17" s="45"/>
      <c r="JD17" s="45"/>
      <c r="JE17" s="45"/>
      <c r="JF17" s="45"/>
      <c r="JG17" s="45"/>
      <c r="JH17" s="45" t="b">
        <v>1</v>
      </c>
      <c r="JI17" s="45"/>
      <c r="JJ17" s="45"/>
      <c r="JK17" s="45"/>
      <c r="JL17" s="45" t="s">
        <v>347</v>
      </c>
      <c r="JM17" s="45"/>
      <c r="JN17" s="45" t="s">
        <v>593</v>
      </c>
      <c r="JO17" s="45" t="b">
        <v>1</v>
      </c>
      <c r="JP17" s="45" t="b">
        <v>1</v>
      </c>
      <c r="JQ17" s="45"/>
      <c r="JR17" s="45" t="b">
        <v>1</v>
      </c>
      <c r="JS17" s="45"/>
      <c r="JT17" s="45" t="b">
        <v>1</v>
      </c>
      <c r="JU17" s="45"/>
      <c r="JV17" s="45"/>
      <c r="JW17" s="45"/>
      <c r="JX17" s="45"/>
      <c r="JY17" s="45"/>
      <c r="JZ17" s="45"/>
      <c r="KA17" s="45"/>
      <c r="KB17" s="45"/>
      <c r="KC17" s="45"/>
      <c r="KD17" s="45"/>
      <c r="KE17" s="45"/>
      <c r="KF17" s="45"/>
      <c r="KG17" s="45"/>
      <c r="KH17" s="45" t="s">
        <v>594</v>
      </c>
      <c r="KI17" s="45"/>
      <c r="KJ17" s="45" t="b">
        <v>1</v>
      </c>
      <c r="KK17" s="45"/>
      <c r="KL17" s="45" t="b">
        <v>1</v>
      </c>
      <c r="KM17" s="45" t="b">
        <v>1</v>
      </c>
      <c r="KN17" s="45"/>
      <c r="KO17" s="45"/>
      <c r="KP17" s="45" t="b">
        <v>1</v>
      </c>
      <c r="KQ17" s="45"/>
      <c r="KR17" s="45"/>
      <c r="KS17" s="45"/>
      <c r="KT17" s="45"/>
      <c r="KU17" s="45"/>
      <c r="KV17" s="45"/>
      <c r="KW17" s="45" t="s">
        <v>595</v>
      </c>
      <c r="KX17" s="45"/>
      <c r="KY17" s="45" t="b">
        <v>1</v>
      </c>
      <c r="KZ17" s="45" t="b">
        <v>1</v>
      </c>
      <c r="LA17" s="45"/>
      <c r="LB17" s="45" t="b">
        <v>1</v>
      </c>
      <c r="LC17" s="45" t="b">
        <v>1</v>
      </c>
      <c r="LD17" s="45"/>
      <c r="LE17" s="45"/>
      <c r="LF17" s="45"/>
      <c r="LG17" s="45" t="s">
        <v>596</v>
      </c>
      <c r="LH17" s="45" t="b">
        <v>1</v>
      </c>
      <c r="LI17" s="45"/>
      <c r="LJ17" s="45" t="b">
        <v>1</v>
      </c>
      <c r="LK17" s="45"/>
      <c r="LL17" s="45" t="b">
        <v>1</v>
      </c>
      <c r="LM17" s="45"/>
      <c r="LN17" s="45"/>
      <c r="LO17" s="45" t="s">
        <v>347</v>
      </c>
      <c r="LP17" s="45"/>
      <c r="LQ17" s="45" t="s">
        <v>597</v>
      </c>
      <c r="LR17" s="45" t="b">
        <v>1</v>
      </c>
      <c r="LS17" s="45" t="b">
        <v>1</v>
      </c>
      <c r="LT17" s="45" t="b">
        <v>1</v>
      </c>
      <c r="LU17" s="45"/>
      <c r="LV17" s="45" t="b">
        <v>1</v>
      </c>
      <c r="LW17" s="45"/>
      <c r="LX17" s="45"/>
      <c r="LY17" s="45"/>
      <c r="LZ17" s="45"/>
      <c r="MA17" s="45"/>
      <c r="MB17" s="45"/>
      <c r="MC17" s="45"/>
      <c r="MD17" s="45"/>
      <c r="ME17" s="45" t="s">
        <v>347</v>
      </c>
      <c r="MF17" s="45">
        <v>1</v>
      </c>
      <c r="MG17" s="45" t="s">
        <v>598</v>
      </c>
      <c r="MH17" s="45" t="s">
        <v>359</v>
      </c>
      <c r="MI17" s="45"/>
      <c r="MJ17" s="45" t="s">
        <v>599</v>
      </c>
      <c r="MK17" s="45">
        <v>73097964</v>
      </c>
      <c r="ML17" s="45" t="s">
        <v>600</v>
      </c>
      <c r="MM17" s="47">
        <v>44216.455416666657</v>
      </c>
      <c r="MN17" s="45">
        <v>16</v>
      </c>
      <c r="MO17" s="45"/>
      <c r="MP17" s="45">
        <v>-1</v>
      </c>
      <c r="MQ17" s="45"/>
      <c r="MR17" s="45"/>
      <c r="MS17" s="45" t="s">
        <v>376</v>
      </c>
      <c r="MT17" s="45">
        <v>2346</v>
      </c>
      <c r="MU17" s="45" t="s">
        <v>402</v>
      </c>
      <c r="MV17" s="45">
        <v>569832</v>
      </c>
    </row>
    <row r="18" spans="1:360" ht="15.6" hidden="1" thickTop="1" thickBot="1" x14ac:dyDescent="0.35">
      <c r="A18" s="48" t="s">
        <v>601</v>
      </c>
      <c r="B18" s="37" t="s">
        <v>602</v>
      </c>
      <c r="C18" s="37"/>
      <c r="D18" s="37" t="s">
        <v>603</v>
      </c>
      <c r="E18" s="37" t="s">
        <v>343</v>
      </c>
      <c r="F18" s="37" t="s">
        <v>574</v>
      </c>
      <c r="G18" s="49">
        <v>44216</v>
      </c>
      <c r="H18" s="37" t="s">
        <v>381</v>
      </c>
      <c r="I18" s="37" t="s">
        <v>382</v>
      </c>
      <c r="J18" s="37" t="s">
        <v>347</v>
      </c>
      <c r="K18" s="37">
        <v>55</v>
      </c>
      <c r="L18" s="37" t="str">
        <f>IF(data!$K18&lt;31,"18-30 Years",IF(data!$K18&lt;51,"31-50 Years",IF(data!$K18&lt;61,"51-60 Years",IF(data!$K18&gt;60,"Elderly&gt;60"))))</f>
        <v>51-60 Years</v>
      </c>
      <c r="M18" s="37" t="s">
        <v>405</v>
      </c>
      <c r="N18" s="37" t="s">
        <v>349</v>
      </c>
      <c r="O18" s="37" t="s">
        <v>350</v>
      </c>
      <c r="P18" s="49">
        <v>43617</v>
      </c>
      <c r="Q18" s="37"/>
      <c r="R18" s="37">
        <v>1</v>
      </c>
      <c r="S18" s="37" t="s">
        <v>347</v>
      </c>
      <c r="T18" s="37">
        <v>0</v>
      </c>
      <c r="U18" s="37">
        <v>0</v>
      </c>
      <c r="V18" s="37">
        <v>0</v>
      </c>
      <c r="W18" s="37" t="s">
        <v>384</v>
      </c>
      <c r="X18" s="37">
        <v>1</v>
      </c>
      <c r="Y18" s="37" t="s">
        <v>351</v>
      </c>
      <c r="Z18" s="37">
        <v>3</v>
      </c>
      <c r="AA18" s="52">
        <v>4</v>
      </c>
      <c r="AB18" s="37">
        <v>7</v>
      </c>
      <c r="AC18" s="37">
        <v>0</v>
      </c>
      <c r="AD18" s="37">
        <v>0</v>
      </c>
      <c r="AE18" s="37">
        <v>1</v>
      </c>
      <c r="AF18" s="37">
        <v>1000</v>
      </c>
      <c r="AG18" s="37">
        <v>600</v>
      </c>
      <c r="AH18" s="41">
        <f t="shared" si="0"/>
        <v>-400</v>
      </c>
      <c r="AI18" s="37" t="s">
        <v>385</v>
      </c>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c r="DR18" s="37"/>
      <c r="DS18" s="37"/>
      <c r="DT18" s="37"/>
      <c r="DU18" s="37"/>
      <c r="DV18" s="37"/>
      <c r="DW18" s="37"/>
      <c r="DX18" s="37"/>
      <c r="DY18" s="37"/>
      <c r="DZ18" s="37"/>
      <c r="EA18" s="37"/>
      <c r="EB18" s="37"/>
      <c r="EC18" s="37"/>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t="s">
        <v>604</v>
      </c>
      <c r="GV18" s="37" t="b">
        <v>1</v>
      </c>
      <c r="GW18" s="37"/>
      <c r="GX18" s="37" t="b">
        <v>1</v>
      </c>
      <c r="GY18" s="37"/>
      <c r="GZ18" s="37" t="b">
        <v>1</v>
      </c>
      <c r="HA18" s="37" t="b">
        <v>1</v>
      </c>
      <c r="HB18" s="37"/>
      <c r="HC18" s="37"/>
      <c r="HD18" s="37"/>
      <c r="HE18" s="37"/>
      <c r="HF18" s="37"/>
      <c r="HG18" s="37"/>
      <c r="HH18" s="37"/>
      <c r="HI18" s="37"/>
      <c r="HJ18" s="37"/>
      <c r="HK18" s="37"/>
      <c r="HL18" s="37"/>
      <c r="HM18" s="37"/>
      <c r="HN18" s="37" t="s">
        <v>605</v>
      </c>
      <c r="HO18" s="37" t="b">
        <v>1</v>
      </c>
      <c r="HP18" s="37" t="b">
        <v>1</v>
      </c>
      <c r="HQ18" s="37" t="b">
        <v>1</v>
      </c>
      <c r="HR18" s="37" t="b">
        <v>1</v>
      </c>
      <c r="HS18" s="37" t="s">
        <v>606</v>
      </c>
      <c r="HT18" s="37" t="s">
        <v>578</v>
      </c>
      <c r="HU18" s="37" t="b">
        <v>1</v>
      </c>
      <c r="HV18" s="37" t="b">
        <v>1</v>
      </c>
      <c r="HW18" s="37"/>
      <c r="HX18" s="37" t="b">
        <v>1</v>
      </c>
      <c r="HY18" s="37" t="b">
        <v>1</v>
      </c>
      <c r="HZ18" s="37"/>
      <c r="IA18" s="37"/>
      <c r="IB18" s="37"/>
      <c r="IC18" s="37"/>
      <c r="ID18" s="37"/>
      <c r="IE18" s="37"/>
      <c r="IF18" s="37" t="s">
        <v>607</v>
      </c>
      <c r="IG18" s="37"/>
      <c r="IH18" s="37"/>
      <c r="II18" s="37" t="b">
        <v>1</v>
      </c>
      <c r="IJ18" s="37" t="b">
        <v>1</v>
      </c>
      <c r="IK18" s="37" t="b">
        <v>1</v>
      </c>
      <c r="IL18" s="37"/>
      <c r="IM18" s="37"/>
      <c r="IN18" s="37"/>
      <c r="IO18" s="37"/>
      <c r="IP18" s="37" t="s">
        <v>347</v>
      </c>
      <c r="IQ18" s="37"/>
      <c r="IR18" s="37" t="s">
        <v>413</v>
      </c>
      <c r="IS18" s="37"/>
      <c r="IT18" s="37"/>
      <c r="IU18" s="37"/>
      <c r="IV18" s="37"/>
      <c r="IW18" s="37"/>
      <c r="IX18" s="37" t="b">
        <v>1</v>
      </c>
      <c r="IY18" s="37"/>
      <c r="IZ18" s="37"/>
      <c r="JA18" s="37"/>
      <c r="JB18" s="37" t="s">
        <v>413</v>
      </c>
      <c r="JC18" s="37"/>
      <c r="JD18" s="37"/>
      <c r="JE18" s="37"/>
      <c r="JF18" s="37"/>
      <c r="JG18" s="37"/>
      <c r="JH18" s="37" t="b">
        <v>1</v>
      </c>
      <c r="JI18" s="37"/>
      <c r="JJ18" s="37"/>
      <c r="JK18" s="37"/>
      <c r="JL18" s="37" t="s">
        <v>347</v>
      </c>
      <c r="JM18" s="37"/>
      <c r="JN18" s="37" t="s">
        <v>608</v>
      </c>
      <c r="JO18" s="37" t="b">
        <v>1</v>
      </c>
      <c r="JP18" s="37" t="b">
        <v>1</v>
      </c>
      <c r="JQ18" s="37" t="b">
        <v>1</v>
      </c>
      <c r="JR18" s="37" t="b">
        <v>1</v>
      </c>
      <c r="JS18" s="37"/>
      <c r="JT18" s="37"/>
      <c r="JU18" s="37"/>
      <c r="JV18" s="37"/>
      <c r="JW18" s="37"/>
      <c r="JX18" s="37"/>
      <c r="JY18" s="37"/>
      <c r="JZ18" s="37"/>
      <c r="KA18" s="37"/>
      <c r="KB18" s="37"/>
      <c r="KC18" s="37"/>
      <c r="KD18" s="37"/>
      <c r="KE18" s="37"/>
      <c r="KF18" s="37"/>
      <c r="KG18" s="37"/>
      <c r="KH18" s="37" t="s">
        <v>609</v>
      </c>
      <c r="KI18" s="37"/>
      <c r="KJ18" s="37" t="b">
        <v>1</v>
      </c>
      <c r="KK18" s="37"/>
      <c r="KL18" s="37" t="b">
        <v>1</v>
      </c>
      <c r="KM18" s="37" t="b">
        <v>1</v>
      </c>
      <c r="KN18" s="37" t="b">
        <v>1</v>
      </c>
      <c r="KO18" s="37"/>
      <c r="KP18" s="37" t="b">
        <v>1</v>
      </c>
      <c r="KQ18" s="37" t="b">
        <v>1</v>
      </c>
      <c r="KR18" s="37"/>
      <c r="KS18" s="37" t="b">
        <v>1</v>
      </c>
      <c r="KT18" s="37"/>
      <c r="KU18" s="37"/>
      <c r="KV18" s="37"/>
      <c r="KW18" s="37" t="s">
        <v>610</v>
      </c>
      <c r="KX18" s="37"/>
      <c r="KY18" s="37" t="b">
        <v>1</v>
      </c>
      <c r="KZ18" s="37" t="b">
        <v>1</v>
      </c>
      <c r="LA18" s="37"/>
      <c r="LB18" s="37" t="b">
        <v>1</v>
      </c>
      <c r="LC18" s="37" t="b">
        <v>1</v>
      </c>
      <c r="LD18" s="37"/>
      <c r="LE18" s="37"/>
      <c r="LF18" s="37"/>
      <c r="LG18" s="37" t="s">
        <v>611</v>
      </c>
      <c r="LH18" s="37" t="b">
        <v>1</v>
      </c>
      <c r="LI18" s="37"/>
      <c r="LJ18" s="37" t="b">
        <v>1</v>
      </c>
      <c r="LK18" s="37" t="b">
        <v>1</v>
      </c>
      <c r="LL18" s="37" t="b">
        <v>1</v>
      </c>
      <c r="LM18" s="37"/>
      <c r="LN18" s="37"/>
      <c r="LO18" s="37" t="s">
        <v>347</v>
      </c>
      <c r="LP18" s="37"/>
      <c r="LQ18" s="37" t="s">
        <v>612</v>
      </c>
      <c r="LR18" s="37" t="b">
        <v>1</v>
      </c>
      <c r="LS18" s="37" t="b">
        <v>1</v>
      </c>
      <c r="LT18" s="37" t="b">
        <v>1</v>
      </c>
      <c r="LU18" s="37"/>
      <c r="LV18" s="37"/>
      <c r="LW18" s="37"/>
      <c r="LX18" s="37"/>
      <c r="LY18" s="37"/>
      <c r="LZ18" s="37"/>
      <c r="MA18" s="37"/>
      <c r="MB18" s="37" t="s">
        <v>347</v>
      </c>
      <c r="MC18" s="37">
        <v>4</v>
      </c>
      <c r="MD18" s="37" t="s">
        <v>613</v>
      </c>
      <c r="ME18" s="37" t="s">
        <v>347</v>
      </c>
      <c r="MF18" s="37">
        <v>3</v>
      </c>
      <c r="MG18" s="37" t="s">
        <v>614</v>
      </c>
      <c r="MH18" s="37" t="s">
        <v>347</v>
      </c>
      <c r="MI18" s="37" t="s">
        <v>615</v>
      </c>
      <c r="MJ18" s="37" t="s">
        <v>616</v>
      </c>
      <c r="MK18" s="37">
        <v>73097965</v>
      </c>
      <c r="ML18" s="37" t="s">
        <v>617</v>
      </c>
      <c r="MM18" s="50">
        <v>44216.455428240741</v>
      </c>
      <c r="MN18" s="37">
        <v>17</v>
      </c>
      <c r="MO18" s="37"/>
      <c r="MP18" s="37">
        <v>-1</v>
      </c>
      <c r="MQ18" s="37"/>
      <c r="MR18" s="37"/>
      <c r="MS18" s="37" t="s">
        <v>376</v>
      </c>
      <c r="MT18" s="37">
        <v>3055</v>
      </c>
      <c r="MU18" s="37" t="s">
        <v>402</v>
      </c>
      <c r="MV18" s="37">
        <v>569832</v>
      </c>
    </row>
    <row r="19" spans="1:360" ht="15.6" hidden="1" thickTop="1" thickBot="1" x14ac:dyDescent="0.35">
      <c r="A19" s="44" t="s">
        <v>618</v>
      </c>
      <c r="B19" s="45" t="s">
        <v>619</v>
      </c>
      <c r="C19" s="45"/>
      <c r="D19" s="45" t="s">
        <v>620</v>
      </c>
      <c r="E19" s="45" t="s">
        <v>343</v>
      </c>
      <c r="F19" s="45" t="s">
        <v>380</v>
      </c>
      <c r="G19" s="46">
        <v>44216</v>
      </c>
      <c r="H19" s="45" t="s">
        <v>381</v>
      </c>
      <c r="I19" s="45" t="s">
        <v>382</v>
      </c>
      <c r="J19" s="45" t="s">
        <v>347</v>
      </c>
      <c r="K19" s="45">
        <v>41</v>
      </c>
      <c r="L19" s="45" t="str">
        <f>IF(data!$K19&lt;31,"18-30 Years",IF(data!$K19&lt;51,"31-50 Years",IF(data!$K19&lt;61,"51-60 Years",IF(data!$K19&gt;60,"Elderly&gt;60"))))</f>
        <v>31-50 Years</v>
      </c>
      <c r="M19" s="45" t="s">
        <v>405</v>
      </c>
      <c r="N19" s="45" t="s">
        <v>349</v>
      </c>
      <c r="O19" s="45" t="s">
        <v>350</v>
      </c>
      <c r="P19" s="46">
        <v>43832</v>
      </c>
      <c r="Q19" s="45"/>
      <c r="R19" s="45">
        <v>0</v>
      </c>
      <c r="S19" s="45" t="s">
        <v>347</v>
      </c>
      <c r="T19" s="45">
        <v>0</v>
      </c>
      <c r="U19" s="45">
        <v>1</v>
      </c>
      <c r="V19" s="45">
        <v>0</v>
      </c>
      <c r="W19" s="45" t="s">
        <v>351</v>
      </c>
      <c r="X19" s="45">
        <v>2</v>
      </c>
      <c r="Y19" s="45" t="s">
        <v>455</v>
      </c>
      <c r="Z19" s="45">
        <v>0</v>
      </c>
      <c r="AA19" s="51">
        <v>3</v>
      </c>
      <c r="AB19" s="45">
        <v>5</v>
      </c>
      <c r="AC19" s="45">
        <v>0</v>
      </c>
      <c r="AD19" s="45">
        <v>0</v>
      </c>
      <c r="AE19" s="45">
        <v>0</v>
      </c>
      <c r="AF19" s="45">
        <v>1000</v>
      </c>
      <c r="AG19" s="45">
        <v>200</v>
      </c>
      <c r="AH19" s="41">
        <f t="shared" si="0"/>
        <v>-800</v>
      </c>
      <c r="AI19" s="45" t="s">
        <v>385</v>
      </c>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45"/>
      <c r="FJ19" s="45"/>
      <c r="FK19" s="45"/>
      <c r="FL19" s="45"/>
      <c r="FM19" s="45"/>
      <c r="FN19" s="45"/>
      <c r="FO19" s="45"/>
      <c r="FP19" s="45"/>
      <c r="FQ19" s="45"/>
      <c r="FR19" s="45"/>
      <c r="FS19" s="45"/>
      <c r="FT19" s="45"/>
      <c r="FU19" s="45"/>
      <c r="FV19" s="45"/>
      <c r="FW19" s="45"/>
      <c r="FX19" s="45"/>
      <c r="FY19" s="45"/>
      <c r="FZ19" s="45"/>
      <c r="GA19" s="45"/>
      <c r="GB19" s="45"/>
      <c r="GC19" s="45"/>
      <c r="GD19" s="45"/>
      <c r="GE19" s="45"/>
      <c r="GF19" s="45"/>
      <c r="GG19" s="45"/>
      <c r="GH19" s="45"/>
      <c r="GI19" s="45"/>
      <c r="GJ19" s="45"/>
      <c r="GK19" s="45"/>
      <c r="GL19" s="45"/>
      <c r="GM19" s="45"/>
      <c r="GN19" s="45"/>
      <c r="GO19" s="45"/>
      <c r="GP19" s="45"/>
      <c r="GQ19" s="45"/>
      <c r="GR19" s="45"/>
      <c r="GS19" s="45"/>
      <c r="GT19" s="45"/>
      <c r="GU19" s="45" t="s">
        <v>621</v>
      </c>
      <c r="GV19" s="45"/>
      <c r="GW19" s="45"/>
      <c r="GX19" s="45"/>
      <c r="GY19" s="45"/>
      <c r="GZ19" s="45" t="b">
        <v>1</v>
      </c>
      <c r="HA19" s="45"/>
      <c r="HB19" s="45"/>
      <c r="HC19" s="45"/>
      <c r="HD19" s="45"/>
      <c r="HE19" s="45" t="b">
        <v>1</v>
      </c>
      <c r="HF19" s="45" t="b">
        <v>1</v>
      </c>
      <c r="HG19" s="45"/>
      <c r="HH19" s="45"/>
      <c r="HI19" s="45"/>
      <c r="HJ19" s="45"/>
      <c r="HK19" s="45"/>
      <c r="HL19" s="45"/>
      <c r="HM19" s="45"/>
      <c r="HN19" s="45" t="s">
        <v>387</v>
      </c>
      <c r="HO19" s="45"/>
      <c r="HP19" s="45"/>
      <c r="HQ19" s="45" t="b">
        <v>1</v>
      </c>
      <c r="HR19" s="45"/>
      <c r="HS19" s="45" t="s">
        <v>622</v>
      </c>
      <c r="HT19" s="45" t="s">
        <v>623</v>
      </c>
      <c r="HU19" s="45" t="b">
        <v>1</v>
      </c>
      <c r="HV19" s="45"/>
      <c r="HW19" s="45"/>
      <c r="HX19" s="45"/>
      <c r="HY19" s="45"/>
      <c r="HZ19" s="45"/>
      <c r="IA19" s="45"/>
      <c r="IB19" s="45"/>
      <c r="IC19" s="45"/>
      <c r="ID19" s="45"/>
      <c r="IE19" s="45"/>
      <c r="IF19" s="45" t="s">
        <v>458</v>
      </c>
      <c r="IG19" s="45" t="b">
        <v>1</v>
      </c>
      <c r="IH19" s="45"/>
      <c r="II19" s="45"/>
      <c r="IJ19" s="45"/>
      <c r="IK19" s="45"/>
      <c r="IL19" s="45"/>
      <c r="IM19" s="45"/>
      <c r="IN19" s="45"/>
      <c r="IO19" s="45"/>
      <c r="IP19" s="45" t="s">
        <v>347</v>
      </c>
      <c r="IQ19" s="45"/>
      <c r="IR19" s="45" t="s">
        <v>372</v>
      </c>
      <c r="IS19" s="45"/>
      <c r="IT19" s="45"/>
      <c r="IU19" s="45"/>
      <c r="IV19" s="45"/>
      <c r="IW19" s="45"/>
      <c r="IX19" s="45"/>
      <c r="IY19" s="45" t="b">
        <v>1</v>
      </c>
      <c r="IZ19" s="45"/>
      <c r="JA19" s="45"/>
      <c r="JB19" s="45" t="s">
        <v>372</v>
      </c>
      <c r="JC19" s="45"/>
      <c r="JD19" s="45"/>
      <c r="JE19" s="45"/>
      <c r="JF19" s="45"/>
      <c r="JG19" s="45"/>
      <c r="JH19" s="45"/>
      <c r="JI19" s="45" t="b">
        <v>1</v>
      </c>
      <c r="JJ19" s="45"/>
      <c r="JK19" s="45"/>
      <c r="JL19" s="45" t="s">
        <v>359</v>
      </c>
      <c r="JM19" s="45" t="s">
        <v>462</v>
      </c>
      <c r="JN19" s="45" t="s">
        <v>624</v>
      </c>
      <c r="JO19" s="45" t="b">
        <v>1</v>
      </c>
      <c r="JP19" s="45" t="b">
        <v>1</v>
      </c>
      <c r="JQ19" s="45" t="b">
        <v>1</v>
      </c>
      <c r="JR19" s="45" t="b">
        <v>1</v>
      </c>
      <c r="JS19" s="45" t="b">
        <v>1</v>
      </c>
      <c r="JT19" s="45" t="b">
        <v>1</v>
      </c>
      <c r="JU19" s="45" t="b">
        <v>1</v>
      </c>
      <c r="JV19" s="45"/>
      <c r="JW19" s="45" t="b">
        <v>1</v>
      </c>
      <c r="JX19" s="45"/>
      <c r="JY19" s="45" t="b">
        <v>1</v>
      </c>
      <c r="JZ19" s="45"/>
      <c r="KA19" s="45"/>
      <c r="KB19" s="45" t="b">
        <v>1</v>
      </c>
      <c r="KC19" s="45"/>
      <c r="KD19" s="45"/>
      <c r="KE19" s="45"/>
      <c r="KF19" s="45"/>
      <c r="KG19" s="45" t="s">
        <v>625</v>
      </c>
      <c r="KH19" s="45" t="s">
        <v>626</v>
      </c>
      <c r="KI19" s="45" t="b">
        <v>1</v>
      </c>
      <c r="KJ19" s="45"/>
      <c r="KK19" s="45"/>
      <c r="KL19" s="45"/>
      <c r="KM19" s="45"/>
      <c r="KN19" s="45"/>
      <c r="KO19" s="45"/>
      <c r="KP19" s="45" t="b">
        <v>1</v>
      </c>
      <c r="KQ19" s="45"/>
      <c r="KR19" s="45"/>
      <c r="KS19" s="45"/>
      <c r="KT19" s="45"/>
      <c r="KU19" s="45"/>
      <c r="KV19" s="45"/>
      <c r="KW19" s="45" t="s">
        <v>627</v>
      </c>
      <c r="KX19" s="45" t="b">
        <v>1</v>
      </c>
      <c r="KY19" s="45" t="b">
        <v>1</v>
      </c>
      <c r="KZ19" s="45" t="b">
        <v>1</v>
      </c>
      <c r="LA19" s="45" t="b">
        <v>1</v>
      </c>
      <c r="LB19" s="45" t="b">
        <v>1</v>
      </c>
      <c r="LC19" s="45" t="b">
        <v>1</v>
      </c>
      <c r="LD19" s="45"/>
      <c r="LE19" s="45"/>
      <c r="LF19" s="45"/>
      <c r="LG19" s="45" t="s">
        <v>427</v>
      </c>
      <c r="LH19" s="45"/>
      <c r="LI19" s="45"/>
      <c r="LJ19" s="45"/>
      <c r="LK19" s="45"/>
      <c r="LL19" s="45"/>
      <c r="LM19" s="45"/>
      <c r="LN19" s="45" t="b">
        <v>1</v>
      </c>
      <c r="LO19" s="45" t="s">
        <v>347</v>
      </c>
      <c r="LP19" s="45"/>
      <c r="LQ19" s="45" t="s">
        <v>372</v>
      </c>
      <c r="LR19" s="45"/>
      <c r="LS19" s="45"/>
      <c r="LT19" s="45"/>
      <c r="LU19" s="45"/>
      <c r="LV19" s="45"/>
      <c r="LW19" s="45"/>
      <c r="LX19" s="45"/>
      <c r="LY19" s="45" t="b">
        <v>1</v>
      </c>
      <c r="LZ19" s="45"/>
      <c r="MA19" s="45"/>
      <c r="MB19" s="45" t="s">
        <v>359</v>
      </c>
      <c r="MC19" s="45"/>
      <c r="MD19" s="45"/>
      <c r="ME19" s="45"/>
      <c r="MF19" s="45"/>
      <c r="MG19" s="45"/>
      <c r="MH19" s="45" t="s">
        <v>359</v>
      </c>
      <c r="MI19" s="45"/>
      <c r="MJ19" s="45" t="s">
        <v>628</v>
      </c>
      <c r="MK19" s="45">
        <v>73098469</v>
      </c>
      <c r="ML19" s="45" t="s">
        <v>629</v>
      </c>
      <c r="MM19" s="47">
        <v>44216.464062500003</v>
      </c>
      <c r="MN19" s="45">
        <v>18</v>
      </c>
      <c r="MO19" s="45"/>
      <c r="MP19" s="45">
        <v>-1</v>
      </c>
      <c r="MQ19" s="45"/>
      <c r="MR19" s="45"/>
      <c r="MS19" s="45" t="s">
        <v>376</v>
      </c>
      <c r="MT19" s="45">
        <v>1276</v>
      </c>
      <c r="MU19" s="45" t="s">
        <v>402</v>
      </c>
      <c r="MV19" s="45">
        <v>569832</v>
      </c>
    </row>
    <row r="20" spans="1:360" ht="15.6" hidden="1" thickTop="1" thickBot="1" x14ac:dyDescent="0.35">
      <c r="A20" s="48" t="s">
        <v>630</v>
      </c>
      <c r="B20" s="37" t="s">
        <v>631</v>
      </c>
      <c r="C20" s="37" t="s">
        <v>384</v>
      </c>
      <c r="D20" s="37" t="s">
        <v>620</v>
      </c>
      <c r="E20" s="37" t="s">
        <v>343</v>
      </c>
      <c r="F20" s="37" t="s">
        <v>380</v>
      </c>
      <c r="G20" s="49">
        <v>44216</v>
      </c>
      <c r="H20" s="37" t="s">
        <v>381</v>
      </c>
      <c r="I20" s="37" t="s">
        <v>382</v>
      </c>
      <c r="J20" s="37" t="s">
        <v>347</v>
      </c>
      <c r="K20" s="37">
        <v>45</v>
      </c>
      <c r="L20" s="37" t="str">
        <f>IF(data!$K20&lt;31,"18-30 Years",IF(data!$K20&lt;51,"31-50 Years",IF(data!$K20&lt;61,"51-60 Years",IF(data!$K20&gt;60,"Elderly&gt;60"))))</f>
        <v>31-50 Years</v>
      </c>
      <c r="M20" s="37" t="s">
        <v>405</v>
      </c>
      <c r="N20" s="37" t="s">
        <v>349</v>
      </c>
      <c r="O20" s="37" t="s">
        <v>350</v>
      </c>
      <c r="P20" s="49">
        <v>43923</v>
      </c>
      <c r="Q20" s="37"/>
      <c r="R20" s="37">
        <v>0</v>
      </c>
      <c r="S20" s="37" t="s">
        <v>347</v>
      </c>
      <c r="T20" s="37">
        <v>0</v>
      </c>
      <c r="U20" s="37">
        <v>0</v>
      </c>
      <c r="V20" s="37">
        <v>2</v>
      </c>
      <c r="W20" s="37" t="s">
        <v>406</v>
      </c>
      <c r="X20" s="37">
        <v>0</v>
      </c>
      <c r="Y20" s="37" t="s">
        <v>406</v>
      </c>
      <c r="Z20" s="37">
        <v>1</v>
      </c>
      <c r="AA20" s="52">
        <v>3</v>
      </c>
      <c r="AB20" s="37">
        <v>5</v>
      </c>
      <c r="AC20" s="37">
        <v>0</v>
      </c>
      <c r="AD20" s="37">
        <v>0</v>
      </c>
      <c r="AE20" s="37">
        <v>0</v>
      </c>
      <c r="AF20" s="37">
        <v>1500</v>
      </c>
      <c r="AG20" s="37">
        <v>500</v>
      </c>
      <c r="AH20" s="41">
        <f t="shared" si="0"/>
        <v>-1000</v>
      </c>
      <c r="AI20" s="37" t="s">
        <v>385</v>
      </c>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c r="DR20" s="37"/>
      <c r="DS20" s="37"/>
      <c r="DT20" s="37"/>
      <c r="DU20" s="37"/>
      <c r="DV20" s="37"/>
      <c r="DW20" s="37"/>
      <c r="DX20" s="37"/>
      <c r="DY20" s="37"/>
      <c r="DZ20" s="37"/>
      <c r="EA20" s="37"/>
      <c r="EB20" s="37"/>
      <c r="EC20" s="37"/>
      <c r="ED20" s="37"/>
      <c r="EE20" s="37"/>
      <c r="EF20" s="37"/>
      <c r="EG20" s="37"/>
      <c r="EH20" s="37"/>
      <c r="EI20" s="37"/>
      <c r="EJ20" s="37"/>
      <c r="EK20" s="37"/>
      <c r="EL20" s="37"/>
      <c r="EM20" s="37"/>
      <c r="EN20" s="37"/>
      <c r="EO20" s="37"/>
      <c r="EP20" s="37"/>
      <c r="EQ20" s="37"/>
      <c r="ER20" s="37"/>
      <c r="ES20" s="37"/>
      <c r="ET20" s="37"/>
      <c r="EU20" s="37"/>
      <c r="EV20" s="37"/>
      <c r="EW20" s="37"/>
      <c r="EX20" s="37"/>
      <c r="EY20" s="37"/>
      <c r="EZ20" s="37"/>
      <c r="FA20" s="37"/>
      <c r="FB20" s="37"/>
      <c r="FC20" s="37"/>
      <c r="FD20" s="37"/>
      <c r="FE20" s="37"/>
      <c r="FF20" s="37"/>
      <c r="FG20" s="37"/>
      <c r="FH20" s="37"/>
      <c r="FI20" s="37"/>
      <c r="FJ20" s="37"/>
      <c r="FK20" s="37"/>
      <c r="FL20" s="37"/>
      <c r="FM20" s="37"/>
      <c r="FN20" s="37"/>
      <c r="FO20" s="37"/>
      <c r="FP20" s="37"/>
      <c r="FQ20" s="37"/>
      <c r="FR20" s="37"/>
      <c r="FS20" s="37"/>
      <c r="FT20" s="37"/>
      <c r="FU20" s="37"/>
      <c r="FV20" s="37"/>
      <c r="FW20" s="37"/>
      <c r="FX20" s="37"/>
      <c r="FY20" s="37"/>
      <c r="FZ20" s="37"/>
      <c r="GA20" s="37"/>
      <c r="GB20" s="37"/>
      <c r="GC20" s="37"/>
      <c r="GD20" s="37"/>
      <c r="GE20" s="37"/>
      <c r="GF20" s="37"/>
      <c r="GG20" s="37"/>
      <c r="GH20" s="37"/>
      <c r="GI20" s="37"/>
      <c r="GJ20" s="37"/>
      <c r="GK20" s="37"/>
      <c r="GL20" s="37"/>
      <c r="GM20" s="37"/>
      <c r="GN20" s="37"/>
      <c r="GO20" s="37"/>
      <c r="GP20" s="37"/>
      <c r="GQ20" s="37"/>
      <c r="GR20" s="37"/>
      <c r="GS20" s="37"/>
      <c r="GT20" s="37"/>
      <c r="GU20" s="37" t="s">
        <v>372</v>
      </c>
      <c r="GV20" s="37"/>
      <c r="GW20" s="37"/>
      <c r="GX20" s="37"/>
      <c r="GY20" s="37"/>
      <c r="GZ20" s="37"/>
      <c r="HA20" s="37"/>
      <c r="HB20" s="37"/>
      <c r="HC20" s="37"/>
      <c r="HD20" s="37"/>
      <c r="HE20" s="37"/>
      <c r="HF20" s="37"/>
      <c r="HG20" s="37"/>
      <c r="HH20" s="37"/>
      <c r="HI20" s="37"/>
      <c r="HJ20" s="37"/>
      <c r="HK20" s="37"/>
      <c r="HL20" s="37" t="b">
        <v>1</v>
      </c>
      <c r="HM20" s="37"/>
      <c r="HN20" s="37"/>
      <c r="HO20" s="37"/>
      <c r="HP20" s="37"/>
      <c r="HQ20" s="37"/>
      <c r="HR20" s="37"/>
      <c r="HS20" s="37"/>
      <c r="HT20" s="37"/>
      <c r="HU20" s="37"/>
      <c r="HV20" s="37"/>
      <c r="HW20" s="37"/>
      <c r="HX20" s="37"/>
      <c r="HY20" s="37"/>
      <c r="HZ20" s="37"/>
      <c r="IA20" s="37"/>
      <c r="IB20" s="37"/>
      <c r="IC20" s="37"/>
      <c r="ID20" s="37"/>
      <c r="IE20" s="37"/>
      <c r="IF20" s="37" t="s">
        <v>458</v>
      </c>
      <c r="IG20" s="37" t="b">
        <v>1</v>
      </c>
      <c r="IH20" s="37"/>
      <c r="II20" s="37"/>
      <c r="IJ20" s="37"/>
      <c r="IK20" s="37"/>
      <c r="IL20" s="37"/>
      <c r="IM20" s="37"/>
      <c r="IN20" s="37"/>
      <c r="IO20" s="37"/>
      <c r="IP20" s="37" t="s">
        <v>347</v>
      </c>
      <c r="IQ20" s="37"/>
      <c r="IR20" s="37" t="s">
        <v>372</v>
      </c>
      <c r="IS20" s="37"/>
      <c r="IT20" s="37"/>
      <c r="IU20" s="37"/>
      <c r="IV20" s="37"/>
      <c r="IW20" s="37"/>
      <c r="IX20" s="37"/>
      <c r="IY20" s="37" t="b">
        <v>1</v>
      </c>
      <c r="IZ20" s="37"/>
      <c r="JA20" s="37"/>
      <c r="JB20" s="37" t="s">
        <v>372</v>
      </c>
      <c r="JC20" s="37"/>
      <c r="JD20" s="37"/>
      <c r="JE20" s="37"/>
      <c r="JF20" s="37"/>
      <c r="JG20" s="37"/>
      <c r="JH20" s="37"/>
      <c r="JI20" s="37" t="b">
        <v>1</v>
      </c>
      <c r="JJ20" s="37"/>
      <c r="JK20" s="37"/>
      <c r="JL20" s="37" t="s">
        <v>347</v>
      </c>
      <c r="JM20" s="37"/>
      <c r="JN20" s="37" t="s">
        <v>372</v>
      </c>
      <c r="JO20" s="37"/>
      <c r="JP20" s="37"/>
      <c r="JQ20" s="37"/>
      <c r="JR20" s="37"/>
      <c r="JS20" s="37"/>
      <c r="JT20" s="37"/>
      <c r="JU20" s="37"/>
      <c r="JV20" s="37"/>
      <c r="JW20" s="37"/>
      <c r="JX20" s="37"/>
      <c r="JY20" s="37"/>
      <c r="JZ20" s="37"/>
      <c r="KA20" s="37"/>
      <c r="KB20" s="37"/>
      <c r="KC20" s="37"/>
      <c r="KD20" s="37"/>
      <c r="KE20" s="37" t="b">
        <v>1</v>
      </c>
      <c r="KF20" s="37"/>
      <c r="KG20" s="37"/>
      <c r="KH20" s="37" t="s">
        <v>372</v>
      </c>
      <c r="KI20" s="37"/>
      <c r="KJ20" s="37"/>
      <c r="KK20" s="37"/>
      <c r="KL20" s="37"/>
      <c r="KM20" s="37"/>
      <c r="KN20" s="37"/>
      <c r="KO20" s="37"/>
      <c r="KP20" s="37"/>
      <c r="KQ20" s="37"/>
      <c r="KR20" s="37"/>
      <c r="KS20" s="37"/>
      <c r="KT20" s="37"/>
      <c r="KU20" s="37" t="b">
        <v>1</v>
      </c>
      <c r="KV20" s="37"/>
      <c r="KW20" s="37" t="s">
        <v>372</v>
      </c>
      <c r="KX20" s="37"/>
      <c r="KY20" s="37"/>
      <c r="KZ20" s="37"/>
      <c r="LA20" s="37"/>
      <c r="LB20" s="37"/>
      <c r="LC20" s="37"/>
      <c r="LD20" s="37"/>
      <c r="LE20" s="37" t="b">
        <v>1</v>
      </c>
      <c r="LF20" s="37"/>
      <c r="LG20" s="37" t="s">
        <v>427</v>
      </c>
      <c r="LH20" s="37"/>
      <c r="LI20" s="37"/>
      <c r="LJ20" s="37"/>
      <c r="LK20" s="37"/>
      <c r="LL20" s="37"/>
      <c r="LM20" s="37"/>
      <c r="LN20" s="37" t="b">
        <v>1</v>
      </c>
      <c r="LO20" s="37" t="s">
        <v>347</v>
      </c>
      <c r="LP20" s="37"/>
      <c r="LQ20" s="37" t="s">
        <v>372</v>
      </c>
      <c r="LR20" s="37"/>
      <c r="LS20" s="37"/>
      <c r="LT20" s="37"/>
      <c r="LU20" s="37"/>
      <c r="LV20" s="37"/>
      <c r="LW20" s="37"/>
      <c r="LX20" s="37"/>
      <c r="LY20" s="37" t="b">
        <v>1</v>
      </c>
      <c r="LZ20" s="37"/>
      <c r="MA20" s="37"/>
      <c r="MB20" s="37" t="s">
        <v>359</v>
      </c>
      <c r="MC20" s="37"/>
      <c r="MD20" s="37"/>
      <c r="ME20" s="37" t="s">
        <v>359</v>
      </c>
      <c r="MF20" s="37"/>
      <c r="MG20" s="37"/>
      <c r="MH20" s="37" t="s">
        <v>359</v>
      </c>
      <c r="MI20" s="37"/>
      <c r="MJ20" s="37" t="s">
        <v>632</v>
      </c>
      <c r="MK20" s="37">
        <v>73098470</v>
      </c>
      <c r="ML20" s="37" t="s">
        <v>633</v>
      </c>
      <c r="MM20" s="50">
        <v>44216.464062500003</v>
      </c>
      <c r="MN20" s="37">
        <v>19</v>
      </c>
      <c r="MO20" s="37"/>
      <c r="MP20" s="37">
        <v>-1</v>
      </c>
      <c r="MQ20" s="37"/>
      <c r="MR20" s="37"/>
      <c r="MS20" s="37" t="s">
        <v>376</v>
      </c>
      <c r="MT20" s="37">
        <v>9047</v>
      </c>
      <c r="MU20" s="37" t="s">
        <v>402</v>
      </c>
      <c r="MV20" s="37">
        <v>569832</v>
      </c>
    </row>
    <row r="21" spans="1:360" ht="15.6" hidden="1" thickTop="1" thickBot="1" x14ac:dyDescent="0.35">
      <c r="A21" s="44" t="s">
        <v>634</v>
      </c>
      <c r="B21" s="45" t="s">
        <v>635</v>
      </c>
      <c r="C21" s="45" t="s">
        <v>636</v>
      </c>
      <c r="D21" s="45" t="s">
        <v>637</v>
      </c>
      <c r="E21" s="45" t="s">
        <v>343</v>
      </c>
      <c r="F21" s="45" t="s">
        <v>638</v>
      </c>
      <c r="G21" s="46">
        <v>44216</v>
      </c>
      <c r="H21" s="45" t="s">
        <v>345</v>
      </c>
      <c r="I21" s="45" t="s">
        <v>346</v>
      </c>
      <c r="J21" s="45" t="s">
        <v>347</v>
      </c>
      <c r="K21" s="45">
        <v>36</v>
      </c>
      <c r="L21" s="45" t="str">
        <f>IF(data!$K21&lt;31,"18-30 Years",IF(data!$K21&lt;51,"31-50 Years",IF(data!$K21&lt;61,"51-60 Years",IF(data!$K21&gt;60,"Elderly&gt;60"))))</f>
        <v>31-50 Years</v>
      </c>
      <c r="M21" s="45" t="s">
        <v>348</v>
      </c>
      <c r="N21" s="45" t="s">
        <v>349</v>
      </c>
      <c r="O21" s="45" t="s">
        <v>350</v>
      </c>
      <c r="P21" s="46">
        <v>43497</v>
      </c>
      <c r="Q21" s="45">
        <v>0</v>
      </c>
      <c r="R21" s="45">
        <v>2</v>
      </c>
      <c r="S21" s="45" t="s">
        <v>347</v>
      </c>
      <c r="T21" s="45">
        <v>0</v>
      </c>
      <c r="U21" s="45">
        <v>0</v>
      </c>
      <c r="V21" s="45">
        <v>0</v>
      </c>
      <c r="W21" s="45" t="s">
        <v>384</v>
      </c>
      <c r="X21" s="45">
        <v>2</v>
      </c>
      <c r="Y21" s="45" t="s">
        <v>406</v>
      </c>
      <c r="Z21" s="45">
        <v>2</v>
      </c>
      <c r="AA21" s="51">
        <v>4</v>
      </c>
      <c r="AB21" s="45">
        <v>11</v>
      </c>
      <c r="AC21" s="45">
        <v>2</v>
      </c>
      <c r="AD21" s="45">
        <v>0</v>
      </c>
      <c r="AE21" s="45">
        <v>0</v>
      </c>
      <c r="AF21" s="45">
        <v>20</v>
      </c>
      <c r="AG21" s="45">
        <v>800</v>
      </c>
      <c r="AH21" s="41">
        <f t="shared" si="0"/>
        <v>780</v>
      </c>
      <c r="AI21" s="45" t="s">
        <v>639</v>
      </c>
      <c r="AJ21" s="45"/>
      <c r="AK21" s="45" t="s">
        <v>640</v>
      </c>
      <c r="AL21" s="45"/>
      <c r="AM21" s="45"/>
      <c r="AN21" s="45"/>
      <c r="AO21" s="45"/>
      <c r="AP21" s="45"/>
      <c r="AQ21" s="45"/>
      <c r="AR21" s="45" t="b">
        <v>1</v>
      </c>
      <c r="AS21" s="45"/>
      <c r="AT21" s="45"/>
      <c r="AU21" s="45"/>
      <c r="AV21" s="45"/>
      <c r="AW21" s="45" t="s">
        <v>359</v>
      </c>
      <c r="AX21" s="45" t="s">
        <v>5131</v>
      </c>
      <c r="AY21" s="45" t="s">
        <v>642</v>
      </c>
      <c r="AZ21" s="45" t="b">
        <v>1</v>
      </c>
      <c r="BA21" s="45"/>
      <c r="BB21" s="45"/>
      <c r="BC21" s="45" t="b">
        <v>1</v>
      </c>
      <c r="BD21" s="45"/>
      <c r="BE21" s="45" t="b">
        <v>1</v>
      </c>
      <c r="BF21" s="45"/>
      <c r="BG21" s="45"/>
      <c r="BH21" s="45"/>
      <c r="BI21" s="45"/>
      <c r="BJ21" s="45"/>
      <c r="BK21" s="45" t="s">
        <v>347</v>
      </c>
      <c r="BL21" s="45" t="s">
        <v>347</v>
      </c>
      <c r="BM21" s="45" t="s">
        <v>643</v>
      </c>
      <c r="BN21" s="45" t="s">
        <v>372</v>
      </c>
      <c r="BO21" s="45"/>
      <c r="BP21" s="45" t="s">
        <v>359</v>
      </c>
      <c r="BQ21" s="45"/>
      <c r="BR21" s="45"/>
      <c r="BS21" s="45"/>
      <c r="BT21" s="45"/>
      <c r="BU21" s="45"/>
      <c r="BV21" s="45"/>
      <c r="BW21" s="45"/>
      <c r="BX21" s="45"/>
      <c r="BY21" s="45"/>
      <c r="BZ21" s="45"/>
      <c r="CA21" s="45"/>
      <c r="CB21" s="45"/>
      <c r="CC21" s="45"/>
      <c r="CD21" s="45"/>
      <c r="CE21" s="45"/>
      <c r="CF21" s="45" t="s">
        <v>563</v>
      </c>
      <c r="CG21" s="45" t="b">
        <v>1</v>
      </c>
      <c r="CH21" s="45" t="b">
        <v>1</v>
      </c>
      <c r="CI21" s="45" t="b">
        <v>1</v>
      </c>
      <c r="CJ21" s="45" t="b">
        <v>1</v>
      </c>
      <c r="CK21" s="45"/>
      <c r="CL21" s="45"/>
      <c r="CM21" s="45"/>
      <c r="CN21" s="45"/>
      <c r="CO21" s="45" t="s">
        <v>359</v>
      </c>
      <c r="CP21" s="45" t="s">
        <v>644</v>
      </c>
      <c r="CQ21" s="45"/>
      <c r="CR21" s="45" t="b">
        <v>1</v>
      </c>
      <c r="CS21" s="45"/>
      <c r="CT21" s="45" t="b">
        <v>1</v>
      </c>
      <c r="CU21" s="45" t="b">
        <v>1</v>
      </c>
      <c r="CV21" s="45"/>
      <c r="CW21" s="45"/>
      <c r="CX21" s="45"/>
      <c r="CY21" s="45" t="s">
        <v>645</v>
      </c>
      <c r="CZ21" s="45"/>
      <c r="DA21" s="45"/>
      <c r="DB21" s="45"/>
      <c r="DC21" s="45" t="b">
        <v>1</v>
      </c>
      <c r="DD21" s="45"/>
      <c r="DE21" s="45" t="b">
        <v>1</v>
      </c>
      <c r="DF21" s="45" t="b">
        <v>1</v>
      </c>
      <c r="DG21" s="45"/>
      <c r="DH21" s="45"/>
      <c r="DI21" s="45"/>
      <c r="DJ21" s="45"/>
      <c r="DK21" s="45"/>
      <c r="DL21" s="45"/>
      <c r="DM21" s="45"/>
      <c r="DN21" s="45"/>
      <c r="DO21" s="45"/>
      <c r="DP21" s="45"/>
      <c r="DQ21" s="45"/>
      <c r="DR21" s="45"/>
      <c r="DS21" s="45"/>
      <c r="DT21" s="45"/>
      <c r="DU21" s="45"/>
      <c r="DV21" s="45"/>
      <c r="DW21" s="45" t="s">
        <v>646</v>
      </c>
      <c r="DX21" s="45"/>
      <c r="DY21" s="45"/>
      <c r="DZ21" s="45"/>
      <c r="EA21" s="45"/>
      <c r="EB21" s="45"/>
      <c r="EC21" s="45"/>
      <c r="ED21" s="45"/>
      <c r="EE21" s="45"/>
      <c r="EF21" s="45"/>
      <c r="EG21" s="45"/>
      <c r="EH21" s="45"/>
      <c r="EI21" s="45"/>
      <c r="EJ21" s="45"/>
      <c r="EK21" s="45"/>
      <c r="EL21" s="45"/>
      <c r="EM21" s="45"/>
      <c r="EN21" s="45"/>
      <c r="EO21" s="45"/>
      <c r="EP21" s="45"/>
      <c r="EQ21" s="45"/>
      <c r="ER21" s="45"/>
      <c r="ES21" s="45"/>
      <c r="ET21" s="45"/>
      <c r="EU21" s="45"/>
      <c r="EV21" s="45"/>
      <c r="EW21" s="45"/>
      <c r="EX21" s="45"/>
      <c r="EY21" s="45"/>
      <c r="EZ21" s="45"/>
      <c r="FA21" s="45"/>
      <c r="FB21" s="45"/>
      <c r="FC21" s="45" t="s">
        <v>347</v>
      </c>
      <c r="FD21" s="45"/>
      <c r="FE21" s="45" t="s">
        <v>429</v>
      </c>
      <c r="FF21" s="45"/>
      <c r="FG21" s="45" t="b">
        <v>1</v>
      </c>
      <c r="FH21" s="45" t="b">
        <v>1</v>
      </c>
      <c r="FI21" s="45"/>
      <c r="FJ21" s="45"/>
      <c r="FK21" s="45"/>
      <c r="FL21" s="45"/>
      <c r="FM21" s="45"/>
      <c r="FN21" s="45" t="s">
        <v>347</v>
      </c>
      <c r="FO21" s="45"/>
      <c r="FP21" s="45" t="s">
        <v>347</v>
      </c>
      <c r="FQ21" s="45" t="s">
        <v>429</v>
      </c>
      <c r="FR21" s="45" t="b">
        <v>1</v>
      </c>
      <c r="FS21" s="45" t="b">
        <v>1</v>
      </c>
      <c r="FT21" s="45"/>
      <c r="FU21" s="45"/>
      <c r="FV21" s="45"/>
      <c r="FW21" s="45"/>
      <c r="FX21" s="45"/>
      <c r="FY21" s="45"/>
      <c r="FZ21" s="45"/>
      <c r="GA21" s="45"/>
      <c r="GB21" s="45"/>
      <c r="GC21" s="45" t="s">
        <v>384</v>
      </c>
      <c r="GD21" s="45" t="s">
        <v>384</v>
      </c>
      <c r="GE21" s="45" t="s">
        <v>347</v>
      </c>
      <c r="GF21" s="45"/>
      <c r="GG21" s="45"/>
      <c r="GH21" s="45" t="s">
        <v>489</v>
      </c>
      <c r="GI21" s="45" t="s">
        <v>359</v>
      </c>
      <c r="GJ21" s="45"/>
      <c r="GK21" s="45"/>
      <c r="GL21" s="45"/>
      <c r="GM21" s="45"/>
      <c r="GN21" s="45"/>
      <c r="GO21" s="45"/>
      <c r="GP21" s="45"/>
      <c r="GQ21" s="45"/>
      <c r="GR21" s="45"/>
      <c r="GS21" s="45" t="s">
        <v>373</v>
      </c>
      <c r="GT21" s="45"/>
      <c r="GU21" s="45"/>
      <c r="GV21" s="45"/>
      <c r="GW21" s="45"/>
      <c r="GX21" s="45"/>
      <c r="GY21" s="45"/>
      <c r="GZ21" s="45"/>
      <c r="HA21" s="45"/>
      <c r="HB21" s="45"/>
      <c r="HC21" s="45"/>
      <c r="HD21" s="45"/>
      <c r="HE21" s="45"/>
      <c r="HF21" s="45"/>
      <c r="HG21" s="45"/>
      <c r="HH21" s="45"/>
      <c r="HI21" s="45"/>
      <c r="HJ21" s="45"/>
      <c r="HK21" s="45"/>
      <c r="HL21" s="45"/>
      <c r="HM21" s="45"/>
      <c r="HN21" s="45"/>
      <c r="HO21" s="45"/>
      <c r="HP21" s="45"/>
      <c r="HQ21" s="45"/>
      <c r="HR21" s="45"/>
      <c r="HS21" s="45"/>
      <c r="HT21" s="45"/>
      <c r="HU21" s="45"/>
      <c r="HV21" s="45"/>
      <c r="HW21" s="45"/>
      <c r="HX21" s="45"/>
      <c r="HY21" s="45"/>
      <c r="HZ21" s="45"/>
      <c r="IA21" s="45"/>
      <c r="IB21" s="45"/>
      <c r="IC21" s="45"/>
      <c r="ID21" s="45"/>
      <c r="IE21" s="45"/>
      <c r="IF21" s="45"/>
      <c r="IG21" s="45"/>
      <c r="IH21" s="45"/>
      <c r="II21" s="45"/>
      <c r="IJ21" s="45"/>
      <c r="IK21" s="45"/>
      <c r="IL21" s="45"/>
      <c r="IM21" s="45"/>
      <c r="IN21" s="45"/>
      <c r="IO21" s="45"/>
      <c r="IP21" s="45"/>
      <c r="IQ21" s="45"/>
      <c r="IR21" s="45"/>
      <c r="IS21" s="45"/>
      <c r="IT21" s="45"/>
      <c r="IU21" s="45"/>
      <c r="IV21" s="45"/>
      <c r="IW21" s="45"/>
      <c r="IX21" s="45"/>
      <c r="IY21" s="45"/>
      <c r="IZ21" s="45"/>
      <c r="JA21" s="45"/>
      <c r="JB21" s="45"/>
      <c r="JC21" s="45"/>
      <c r="JD21" s="45"/>
      <c r="JE21" s="45"/>
      <c r="JF21" s="45"/>
      <c r="JG21" s="45"/>
      <c r="JH21" s="45"/>
      <c r="JI21" s="45"/>
      <c r="JJ21" s="45"/>
      <c r="JK21" s="45"/>
      <c r="JL21" s="45"/>
      <c r="JM21" s="45"/>
      <c r="JN21" s="45"/>
      <c r="JO21" s="45"/>
      <c r="JP21" s="45"/>
      <c r="JQ21" s="45"/>
      <c r="JR21" s="45"/>
      <c r="JS21" s="45"/>
      <c r="JT21" s="45"/>
      <c r="JU21" s="45"/>
      <c r="JV21" s="45"/>
      <c r="JW21" s="45"/>
      <c r="JX21" s="45"/>
      <c r="JY21" s="45"/>
      <c r="JZ21" s="45"/>
      <c r="KA21" s="45"/>
      <c r="KB21" s="45"/>
      <c r="KC21" s="45"/>
      <c r="KD21" s="45"/>
      <c r="KE21" s="45"/>
      <c r="KF21" s="45"/>
      <c r="KG21" s="45"/>
      <c r="KH21" s="45"/>
      <c r="KI21" s="45"/>
      <c r="KJ21" s="45"/>
      <c r="KK21" s="45"/>
      <c r="KL21" s="45"/>
      <c r="KM21" s="45"/>
      <c r="KN21" s="45"/>
      <c r="KO21" s="45"/>
      <c r="KP21" s="45"/>
      <c r="KQ21" s="45"/>
      <c r="KR21" s="45"/>
      <c r="KS21" s="45"/>
      <c r="KT21" s="45"/>
      <c r="KU21" s="45"/>
      <c r="KV21" s="45"/>
      <c r="KW21" s="45"/>
      <c r="KX21" s="45"/>
      <c r="KY21" s="45"/>
      <c r="KZ21" s="45"/>
      <c r="LA21" s="45"/>
      <c r="LB21" s="45"/>
      <c r="LC21" s="45"/>
      <c r="LD21" s="45"/>
      <c r="LE21" s="45"/>
      <c r="LF21" s="45"/>
      <c r="LG21" s="45"/>
      <c r="LH21" s="45"/>
      <c r="LI21" s="45"/>
      <c r="LJ21" s="45"/>
      <c r="LK21" s="45"/>
      <c r="LL21" s="45"/>
      <c r="LM21" s="45"/>
      <c r="LN21" s="45"/>
      <c r="LO21" s="45"/>
      <c r="LP21" s="45"/>
      <c r="LQ21" s="45"/>
      <c r="LR21" s="45"/>
      <c r="LS21" s="45"/>
      <c r="LT21" s="45"/>
      <c r="LU21" s="45"/>
      <c r="LV21" s="45"/>
      <c r="LW21" s="45"/>
      <c r="LX21" s="45"/>
      <c r="LY21" s="45"/>
      <c r="LZ21" s="45"/>
      <c r="MA21" s="45"/>
      <c r="MB21" s="45"/>
      <c r="MC21" s="45"/>
      <c r="MD21" s="45"/>
      <c r="ME21" s="45"/>
      <c r="MF21" s="45"/>
      <c r="MG21" s="45"/>
      <c r="MH21" s="45"/>
      <c r="MI21" s="45"/>
      <c r="MJ21" s="45" t="s">
        <v>647</v>
      </c>
      <c r="MK21" s="45">
        <v>73100079</v>
      </c>
      <c r="ML21" s="45" t="s">
        <v>648</v>
      </c>
      <c r="MM21" s="47">
        <v>44216.484895833331</v>
      </c>
      <c r="MN21" s="45">
        <v>20</v>
      </c>
      <c r="MO21" s="45"/>
      <c r="MP21" s="45">
        <v>-1</v>
      </c>
      <c r="MQ21" s="45"/>
      <c r="MR21" s="45"/>
      <c r="MS21" s="45" t="s">
        <v>376</v>
      </c>
      <c r="MT21" s="45">
        <v>68317</v>
      </c>
      <c r="MU21" s="45"/>
      <c r="MV21" s="45">
        <v>569832</v>
      </c>
    </row>
    <row r="22" spans="1:360" ht="15.6" thickTop="1" thickBot="1" x14ac:dyDescent="0.35">
      <c r="A22" s="48" t="s">
        <v>649</v>
      </c>
      <c r="B22" s="37" t="s">
        <v>650</v>
      </c>
      <c r="C22" s="37" t="s">
        <v>651</v>
      </c>
      <c r="D22" s="37" t="s">
        <v>637</v>
      </c>
      <c r="E22" s="37" t="s">
        <v>343</v>
      </c>
      <c r="F22" s="37" t="s">
        <v>638</v>
      </c>
      <c r="G22" s="49">
        <v>44216</v>
      </c>
      <c r="H22" s="37" t="s">
        <v>345</v>
      </c>
      <c r="I22" s="37" t="s">
        <v>346</v>
      </c>
      <c r="J22" s="37" t="s">
        <v>347</v>
      </c>
      <c r="K22" s="37">
        <v>30</v>
      </c>
      <c r="L22" s="37" t="str">
        <f>IF(data!$K22&lt;31,"18-30 Years",IF(data!$K22&lt;51,"31-50 Years",IF(data!$K22&lt;61,"51-60 Years",IF(data!$K22&gt;60,"Elderly&gt;60"))))</f>
        <v>18-30 Years</v>
      </c>
      <c r="M22" s="37" t="s">
        <v>348</v>
      </c>
      <c r="N22" s="37" t="s">
        <v>349</v>
      </c>
      <c r="O22" s="37" t="s">
        <v>350</v>
      </c>
      <c r="P22" s="49">
        <v>43512</v>
      </c>
      <c r="Q22" s="37">
        <v>1</v>
      </c>
      <c r="R22" s="37">
        <v>0</v>
      </c>
      <c r="S22" s="37" t="s">
        <v>347</v>
      </c>
      <c r="T22" s="37">
        <v>0</v>
      </c>
      <c r="U22" s="37">
        <v>3</v>
      </c>
      <c r="V22" s="37">
        <v>0</v>
      </c>
      <c r="W22" s="37" t="s">
        <v>455</v>
      </c>
      <c r="X22" s="37">
        <v>2</v>
      </c>
      <c r="Y22" s="37" t="s">
        <v>352</v>
      </c>
      <c r="Z22" s="37">
        <v>0</v>
      </c>
      <c r="AA22" s="52">
        <v>5</v>
      </c>
      <c r="AB22" s="37">
        <v>7</v>
      </c>
      <c r="AC22" s="37">
        <v>0</v>
      </c>
      <c r="AD22" s="37">
        <v>0</v>
      </c>
      <c r="AE22" s="37">
        <v>0</v>
      </c>
      <c r="AF22" s="37">
        <v>100</v>
      </c>
      <c r="AG22" s="37">
        <v>2000</v>
      </c>
      <c r="AH22" s="41">
        <f t="shared" si="0"/>
        <v>1900</v>
      </c>
      <c r="AI22" s="37" t="s">
        <v>641</v>
      </c>
      <c r="AJ22" s="37"/>
      <c r="AK22" s="37" t="s">
        <v>640</v>
      </c>
      <c r="AL22" s="37"/>
      <c r="AM22" s="37"/>
      <c r="AN22" s="37"/>
      <c r="AO22" s="37"/>
      <c r="AP22" s="37"/>
      <c r="AQ22" s="37"/>
      <c r="AR22" s="37" t="b">
        <v>1</v>
      </c>
      <c r="AS22" s="37"/>
      <c r="AT22" s="37"/>
      <c r="AU22" s="37"/>
      <c r="AV22" s="37"/>
      <c r="AW22" s="37" t="s">
        <v>359</v>
      </c>
      <c r="AX22" s="37" t="s">
        <v>652</v>
      </c>
      <c r="AY22" s="37" t="s">
        <v>480</v>
      </c>
      <c r="AZ22" s="37" t="b">
        <v>1</v>
      </c>
      <c r="BA22" s="37"/>
      <c r="BB22" s="37"/>
      <c r="BC22" s="37" t="b">
        <v>1</v>
      </c>
      <c r="BD22" s="37"/>
      <c r="BE22" s="37"/>
      <c r="BF22" s="37"/>
      <c r="BG22" s="37"/>
      <c r="BH22" s="37"/>
      <c r="BI22" s="37"/>
      <c r="BJ22" s="37"/>
      <c r="BK22" s="37" t="s">
        <v>359</v>
      </c>
      <c r="BL22" s="37"/>
      <c r="BM22" s="37"/>
      <c r="BN22" s="37"/>
      <c r="BO22" s="37"/>
      <c r="BP22" s="37" t="s">
        <v>347</v>
      </c>
      <c r="BQ22" s="37" t="s">
        <v>359</v>
      </c>
      <c r="BR22" s="37" t="s">
        <v>5135</v>
      </c>
      <c r="BS22" s="37"/>
      <c r="BT22" s="37"/>
      <c r="BU22" s="37"/>
      <c r="BV22" s="37"/>
      <c r="BW22" s="37"/>
      <c r="BX22" s="37"/>
      <c r="BY22" s="37"/>
      <c r="BZ22" s="37"/>
      <c r="CA22" s="37"/>
      <c r="CB22" s="37"/>
      <c r="CC22" s="37"/>
      <c r="CD22" s="37"/>
      <c r="CE22" s="37"/>
      <c r="CF22" s="37" t="s">
        <v>360</v>
      </c>
      <c r="CG22" s="37"/>
      <c r="CH22" s="37" t="b">
        <v>1</v>
      </c>
      <c r="CI22" s="37"/>
      <c r="CJ22" s="37" t="b">
        <v>1</v>
      </c>
      <c r="CK22" s="37"/>
      <c r="CL22" s="37"/>
      <c r="CM22" s="37"/>
      <c r="CN22" s="37"/>
      <c r="CO22" s="37" t="s">
        <v>359</v>
      </c>
      <c r="CP22" s="37" t="s">
        <v>653</v>
      </c>
      <c r="CQ22" s="37"/>
      <c r="CR22" s="37" t="b">
        <v>1</v>
      </c>
      <c r="CS22" s="37"/>
      <c r="CT22" s="37" t="b">
        <v>1</v>
      </c>
      <c r="CU22" s="37"/>
      <c r="CV22" s="37"/>
      <c r="CW22" s="37"/>
      <c r="CX22" s="37"/>
      <c r="CY22" s="37" t="s">
        <v>361</v>
      </c>
      <c r="CZ22" s="37"/>
      <c r="DA22" s="37"/>
      <c r="DB22" s="37"/>
      <c r="DC22" s="37"/>
      <c r="DD22" s="37"/>
      <c r="DE22" s="37" t="b">
        <v>1</v>
      </c>
      <c r="DF22" s="37" t="b">
        <v>1</v>
      </c>
      <c r="DG22" s="37"/>
      <c r="DH22" s="37"/>
      <c r="DI22" s="37"/>
      <c r="DJ22" s="37"/>
      <c r="DK22" s="37"/>
      <c r="DL22" s="37"/>
      <c r="DM22" s="37"/>
      <c r="DN22" s="37"/>
      <c r="DO22" s="37"/>
      <c r="DP22" s="37"/>
      <c r="DQ22" s="37"/>
      <c r="DR22" s="37"/>
      <c r="DS22" s="37"/>
      <c r="DT22" s="37"/>
      <c r="DU22" s="37"/>
      <c r="DV22" s="37"/>
      <c r="DW22" s="37" t="s">
        <v>646</v>
      </c>
      <c r="DX22" s="37"/>
      <c r="DY22" s="37"/>
      <c r="DZ22" s="37"/>
      <c r="EA22" s="37" t="s">
        <v>654</v>
      </c>
      <c r="EB22" s="37" t="b">
        <v>1</v>
      </c>
      <c r="EC22" s="37" t="b">
        <v>1</v>
      </c>
      <c r="ED22" s="37"/>
      <c r="EE22" s="37"/>
      <c r="EF22" s="37"/>
      <c r="EG22" s="37"/>
      <c r="EH22" s="37"/>
      <c r="EI22" s="37"/>
      <c r="EJ22" s="37"/>
      <c r="EK22" s="37"/>
      <c r="EL22" s="37" t="b">
        <v>1</v>
      </c>
      <c r="EM22" s="52">
        <v>3</v>
      </c>
      <c r="EN22" s="37" t="s">
        <v>365</v>
      </c>
      <c r="EO22" s="37" t="s">
        <v>655</v>
      </c>
      <c r="EP22" s="37" t="b">
        <v>1</v>
      </c>
      <c r="EQ22" s="37"/>
      <c r="ER22" s="37"/>
      <c r="ES22" s="37"/>
      <c r="ET22" s="37"/>
      <c r="EU22" s="37"/>
      <c r="EV22" s="37" t="b">
        <v>1</v>
      </c>
      <c r="EW22" s="37"/>
      <c r="EX22" s="37" t="b">
        <v>1</v>
      </c>
      <c r="EY22" s="37" t="b">
        <v>1</v>
      </c>
      <c r="EZ22" s="37" t="b">
        <v>1</v>
      </c>
      <c r="FA22" s="52">
        <v>5</v>
      </c>
      <c r="FB22" s="37" t="s">
        <v>366</v>
      </c>
      <c r="FC22" s="37" t="s">
        <v>347</v>
      </c>
      <c r="FD22" s="37"/>
      <c r="FE22" s="37" t="s">
        <v>367</v>
      </c>
      <c r="FF22" s="37"/>
      <c r="FG22" s="37" t="b">
        <v>1</v>
      </c>
      <c r="FH22" s="37"/>
      <c r="FI22" s="37"/>
      <c r="FJ22" s="37"/>
      <c r="FK22" s="37"/>
      <c r="FL22" s="37"/>
      <c r="FM22" s="37"/>
      <c r="FN22" s="37" t="s">
        <v>347</v>
      </c>
      <c r="FO22" s="37"/>
      <c r="FP22" s="37" t="s">
        <v>347</v>
      </c>
      <c r="FQ22" s="37" t="s">
        <v>367</v>
      </c>
      <c r="FR22" s="37" t="b">
        <v>1</v>
      </c>
      <c r="FS22" s="37"/>
      <c r="FT22" s="37"/>
      <c r="FU22" s="37"/>
      <c r="FV22" s="37"/>
      <c r="FW22" s="37"/>
      <c r="FX22" s="37" t="s">
        <v>656</v>
      </c>
      <c r="FY22" s="37" t="s">
        <v>359</v>
      </c>
      <c r="FZ22" s="37"/>
      <c r="GA22" s="37"/>
      <c r="GB22" s="37"/>
      <c r="GC22" s="37" t="s">
        <v>455</v>
      </c>
      <c r="GD22" s="37" t="s">
        <v>351</v>
      </c>
      <c r="GE22" s="37" t="s">
        <v>359</v>
      </c>
      <c r="GF22" s="37" t="s">
        <v>370</v>
      </c>
      <c r="GG22" s="37" t="s">
        <v>370</v>
      </c>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t="s">
        <v>657</v>
      </c>
      <c r="MK22" s="37">
        <v>73100082</v>
      </c>
      <c r="ML22" s="37" t="s">
        <v>658</v>
      </c>
      <c r="MM22" s="50">
        <v>44216.484918981478</v>
      </c>
      <c r="MN22" s="37">
        <v>21</v>
      </c>
      <c r="MO22" s="37"/>
      <c r="MP22" s="37">
        <v>-1</v>
      </c>
      <c r="MQ22" s="37"/>
      <c r="MR22" s="37"/>
      <c r="MS22" s="37" t="s">
        <v>376</v>
      </c>
      <c r="MT22" s="37">
        <v>1502</v>
      </c>
      <c r="MU22" s="37"/>
      <c r="MV22" s="37">
        <v>569832</v>
      </c>
    </row>
    <row r="23" spans="1:360" ht="15.6" thickTop="1" thickBot="1" x14ac:dyDescent="0.35">
      <c r="A23" s="44" t="s">
        <v>659</v>
      </c>
      <c r="B23" s="45" t="s">
        <v>660</v>
      </c>
      <c r="C23" s="45" t="s">
        <v>661</v>
      </c>
      <c r="D23" s="45" t="s">
        <v>637</v>
      </c>
      <c r="E23" s="45" t="s">
        <v>343</v>
      </c>
      <c r="F23" s="45" t="s">
        <v>638</v>
      </c>
      <c r="G23" s="46">
        <v>44216</v>
      </c>
      <c r="H23" s="45" t="s">
        <v>345</v>
      </c>
      <c r="I23" s="45" t="s">
        <v>346</v>
      </c>
      <c r="J23" s="45" t="s">
        <v>347</v>
      </c>
      <c r="K23" s="45">
        <v>30</v>
      </c>
      <c r="L23" s="45" t="str">
        <f>IF(data!$K23&lt;31,"18-30 Years",IF(data!$K23&lt;51,"31-50 Years",IF(data!$K23&lt;61,"51-60 Years",IF(data!$K23&gt;60,"Elderly&gt;60"))))</f>
        <v>18-30 Years</v>
      </c>
      <c r="M23" s="45" t="s">
        <v>348</v>
      </c>
      <c r="N23" s="45" t="s">
        <v>349</v>
      </c>
      <c r="O23" s="45" t="s">
        <v>350</v>
      </c>
      <c r="P23" s="46">
        <v>42659</v>
      </c>
      <c r="Q23" s="45">
        <v>1</v>
      </c>
      <c r="R23" s="45">
        <v>2</v>
      </c>
      <c r="S23" s="45" t="s">
        <v>347</v>
      </c>
      <c r="T23" s="45">
        <v>1</v>
      </c>
      <c r="U23" s="45">
        <v>1</v>
      </c>
      <c r="V23" s="45">
        <v>1</v>
      </c>
      <c r="W23" s="45" t="s">
        <v>406</v>
      </c>
      <c r="X23" s="45">
        <v>2</v>
      </c>
      <c r="Y23" s="45" t="s">
        <v>352</v>
      </c>
      <c r="Z23" s="45">
        <v>2</v>
      </c>
      <c r="AA23" s="51">
        <v>7</v>
      </c>
      <c r="AB23" s="45">
        <v>11</v>
      </c>
      <c r="AC23" s="45">
        <v>5</v>
      </c>
      <c r="AD23" s="45">
        <v>0</v>
      </c>
      <c r="AE23" s="45">
        <v>1</v>
      </c>
      <c r="AF23" s="45">
        <v>20</v>
      </c>
      <c r="AG23" s="45">
        <v>1500</v>
      </c>
      <c r="AH23" s="41">
        <f t="shared" si="0"/>
        <v>1480</v>
      </c>
      <c r="AI23" s="45" t="s">
        <v>662</v>
      </c>
      <c r="AJ23" s="45"/>
      <c r="AK23" s="45" t="s">
        <v>663</v>
      </c>
      <c r="AL23" s="45" t="b">
        <v>1</v>
      </c>
      <c r="AM23" s="45" t="b">
        <v>1</v>
      </c>
      <c r="AN23" s="45"/>
      <c r="AO23" s="45"/>
      <c r="AP23" s="45"/>
      <c r="AQ23" s="45"/>
      <c r="AR23" s="45"/>
      <c r="AS23" s="45"/>
      <c r="AT23" s="45">
        <v>15</v>
      </c>
      <c r="AU23" s="45" t="s">
        <v>356</v>
      </c>
      <c r="AV23" s="45"/>
      <c r="AW23" s="45" t="s">
        <v>359</v>
      </c>
      <c r="AX23" s="45" t="s">
        <v>664</v>
      </c>
      <c r="AY23" s="45" t="s">
        <v>480</v>
      </c>
      <c r="AZ23" s="45" t="b">
        <v>1</v>
      </c>
      <c r="BA23" s="45"/>
      <c r="BB23" s="45"/>
      <c r="BC23" s="45" t="b">
        <v>1</v>
      </c>
      <c r="BD23" s="45"/>
      <c r="BE23" s="45"/>
      <c r="BF23" s="45"/>
      <c r="BG23" s="45"/>
      <c r="BH23" s="45"/>
      <c r="BI23" s="45"/>
      <c r="BJ23" s="45"/>
      <c r="BK23" s="45" t="s">
        <v>359</v>
      </c>
      <c r="BL23" s="45"/>
      <c r="BM23" s="45"/>
      <c r="BN23" s="45"/>
      <c r="BO23" s="45"/>
      <c r="BP23" s="45" t="s">
        <v>347</v>
      </c>
      <c r="BQ23" s="45" t="s">
        <v>347</v>
      </c>
      <c r="BR23" s="45"/>
      <c r="BS23" s="45" t="s">
        <v>359</v>
      </c>
      <c r="BT23" s="45"/>
      <c r="BU23" s="45"/>
      <c r="BV23" s="45"/>
      <c r="BW23" s="45"/>
      <c r="BX23" s="45"/>
      <c r="BY23" s="45"/>
      <c r="BZ23" s="45"/>
      <c r="CA23" s="45"/>
      <c r="CB23" s="45"/>
      <c r="CC23" s="45"/>
      <c r="CD23" s="45"/>
      <c r="CE23" s="45"/>
      <c r="CF23" s="45" t="s">
        <v>665</v>
      </c>
      <c r="CG23" s="45" t="b">
        <v>1</v>
      </c>
      <c r="CH23" s="45" t="b">
        <v>1</v>
      </c>
      <c r="CI23" s="45"/>
      <c r="CJ23" s="45" t="b">
        <v>1</v>
      </c>
      <c r="CK23" s="45"/>
      <c r="CL23" s="45"/>
      <c r="CM23" s="45"/>
      <c r="CN23" s="45"/>
      <c r="CO23" s="45" t="s">
        <v>347</v>
      </c>
      <c r="CP23" s="45"/>
      <c r="CQ23" s="45"/>
      <c r="CR23" s="45"/>
      <c r="CS23" s="45"/>
      <c r="CT23" s="45"/>
      <c r="CU23" s="45"/>
      <c r="CV23" s="45"/>
      <c r="CW23" s="45"/>
      <c r="CX23" s="45"/>
      <c r="CY23" s="45" t="s">
        <v>361</v>
      </c>
      <c r="CZ23" s="45"/>
      <c r="DA23" s="45"/>
      <c r="DB23" s="45"/>
      <c r="DC23" s="45"/>
      <c r="DD23" s="45"/>
      <c r="DE23" s="45" t="b">
        <v>1</v>
      </c>
      <c r="DF23" s="45" t="b">
        <v>1</v>
      </c>
      <c r="DG23" s="45"/>
      <c r="DH23" s="45"/>
      <c r="DI23" s="45"/>
      <c r="DJ23" s="45"/>
      <c r="DK23" s="45" t="s">
        <v>359</v>
      </c>
      <c r="DL23" s="45"/>
      <c r="DM23" s="45"/>
      <c r="DN23" s="45"/>
      <c r="DO23" s="45"/>
      <c r="DP23" s="45"/>
      <c r="DQ23" s="45"/>
      <c r="DR23" s="45"/>
      <c r="DS23" s="45"/>
      <c r="DT23" s="45"/>
      <c r="DU23" s="45"/>
      <c r="DV23" s="45"/>
      <c r="DW23" s="45" t="s">
        <v>646</v>
      </c>
      <c r="DX23" s="45"/>
      <c r="DY23" s="45"/>
      <c r="DZ23" s="45"/>
      <c r="EA23" s="45" t="s">
        <v>666</v>
      </c>
      <c r="EB23" s="45" t="b">
        <v>1</v>
      </c>
      <c r="EC23" s="45" t="b">
        <v>1</v>
      </c>
      <c r="ED23" s="45" t="b">
        <v>1</v>
      </c>
      <c r="EE23" s="45"/>
      <c r="EF23" s="45"/>
      <c r="EG23" s="45"/>
      <c r="EH23" s="45"/>
      <c r="EI23" s="45"/>
      <c r="EJ23" s="45" t="b">
        <v>1</v>
      </c>
      <c r="EK23" s="45"/>
      <c r="EL23" s="45" t="b">
        <v>1</v>
      </c>
      <c r="EM23" s="51">
        <v>5</v>
      </c>
      <c r="EN23" s="45" t="s">
        <v>366</v>
      </c>
      <c r="EO23" s="45" t="s">
        <v>666</v>
      </c>
      <c r="EP23" s="45" t="b">
        <v>1</v>
      </c>
      <c r="EQ23" s="45" t="b">
        <v>1</v>
      </c>
      <c r="ER23" s="45" t="b">
        <v>1</v>
      </c>
      <c r="ES23" s="45"/>
      <c r="ET23" s="45"/>
      <c r="EU23" s="45"/>
      <c r="EV23" s="45"/>
      <c r="EW23" s="45"/>
      <c r="EX23" s="45" t="b">
        <v>1</v>
      </c>
      <c r="EY23" s="45"/>
      <c r="EZ23" s="45" t="b">
        <v>1</v>
      </c>
      <c r="FA23" s="51">
        <v>5</v>
      </c>
      <c r="FB23" s="45" t="s">
        <v>366</v>
      </c>
      <c r="FC23" s="45" t="s">
        <v>347</v>
      </c>
      <c r="FD23" s="45"/>
      <c r="FE23" s="45" t="s">
        <v>367</v>
      </c>
      <c r="FF23" s="45"/>
      <c r="FG23" s="45" t="b">
        <v>1</v>
      </c>
      <c r="FH23" s="45"/>
      <c r="FI23" s="45"/>
      <c r="FJ23" s="45"/>
      <c r="FK23" s="45"/>
      <c r="FL23" s="45"/>
      <c r="FM23" s="45"/>
      <c r="FN23" s="45" t="s">
        <v>347</v>
      </c>
      <c r="FO23" s="45"/>
      <c r="FP23" s="45" t="s">
        <v>347</v>
      </c>
      <c r="FQ23" s="45" t="s">
        <v>367</v>
      </c>
      <c r="FR23" s="45" t="b">
        <v>1</v>
      </c>
      <c r="FS23" s="45"/>
      <c r="FT23" s="45"/>
      <c r="FU23" s="45"/>
      <c r="FV23" s="45"/>
      <c r="FW23" s="45"/>
      <c r="FX23" s="45" t="s">
        <v>368</v>
      </c>
      <c r="FY23" s="45" t="s">
        <v>347</v>
      </c>
      <c r="FZ23" s="45" t="s">
        <v>359</v>
      </c>
      <c r="GA23" s="45"/>
      <c r="GB23" s="45"/>
      <c r="GC23" s="45" t="s">
        <v>351</v>
      </c>
      <c r="GD23" s="45" t="s">
        <v>351</v>
      </c>
      <c r="GE23" s="45" t="s">
        <v>359</v>
      </c>
      <c r="GF23" s="45" t="s">
        <v>370</v>
      </c>
      <c r="GG23" s="45" t="s">
        <v>370</v>
      </c>
      <c r="GH23" s="45"/>
      <c r="GI23" s="45"/>
      <c r="GJ23" s="45"/>
      <c r="GK23" s="45"/>
      <c r="GL23" s="45"/>
      <c r="GM23" s="45"/>
      <c r="GN23" s="45"/>
      <c r="GO23" s="45"/>
      <c r="GP23" s="45"/>
      <c r="GQ23" s="45"/>
      <c r="GR23" s="45"/>
      <c r="GS23" s="45"/>
      <c r="GT23" s="45"/>
      <c r="GU23" s="45"/>
      <c r="GV23" s="45"/>
      <c r="GW23" s="45"/>
      <c r="GX23" s="45"/>
      <c r="GY23" s="45"/>
      <c r="GZ23" s="45"/>
      <c r="HA23" s="45"/>
      <c r="HB23" s="45"/>
      <c r="HC23" s="45"/>
      <c r="HD23" s="45"/>
      <c r="HE23" s="45"/>
      <c r="HF23" s="45"/>
      <c r="HG23" s="45"/>
      <c r="HH23" s="45"/>
      <c r="HI23" s="45"/>
      <c r="HJ23" s="45"/>
      <c r="HK23" s="45"/>
      <c r="HL23" s="45"/>
      <c r="HM23" s="45"/>
      <c r="HN23" s="45"/>
      <c r="HO23" s="45"/>
      <c r="HP23" s="45"/>
      <c r="HQ23" s="45"/>
      <c r="HR23" s="45"/>
      <c r="HS23" s="45"/>
      <c r="HT23" s="45"/>
      <c r="HU23" s="45"/>
      <c r="HV23" s="45"/>
      <c r="HW23" s="45"/>
      <c r="HX23" s="45"/>
      <c r="HY23" s="45"/>
      <c r="HZ23" s="45"/>
      <c r="IA23" s="45"/>
      <c r="IB23" s="45"/>
      <c r="IC23" s="45"/>
      <c r="ID23" s="45"/>
      <c r="IE23" s="45"/>
      <c r="IF23" s="45"/>
      <c r="IG23" s="45"/>
      <c r="IH23" s="45"/>
      <c r="II23" s="45"/>
      <c r="IJ23" s="45"/>
      <c r="IK23" s="45"/>
      <c r="IL23" s="45"/>
      <c r="IM23" s="45"/>
      <c r="IN23" s="45"/>
      <c r="IO23" s="45"/>
      <c r="IP23" s="45"/>
      <c r="IQ23" s="45"/>
      <c r="IR23" s="45"/>
      <c r="IS23" s="45"/>
      <c r="IT23" s="45"/>
      <c r="IU23" s="45"/>
      <c r="IV23" s="45"/>
      <c r="IW23" s="45"/>
      <c r="IX23" s="45"/>
      <c r="IY23" s="45"/>
      <c r="IZ23" s="45"/>
      <c r="JA23" s="45"/>
      <c r="JB23" s="45"/>
      <c r="JC23" s="45"/>
      <c r="JD23" s="45"/>
      <c r="JE23" s="45"/>
      <c r="JF23" s="45"/>
      <c r="JG23" s="45"/>
      <c r="JH23" s="45"/>
      <c r="JI23" s="45"/>
      <c r="JJ23" s="45"/>
      <c r="JK23" s="45"/>
      <c r="JL23" s="45"/>
      <c r="JM23" s="45"/>
      <c r="JN23" s="45"/>
      <c r="JO23" s="45"/>
      <c r="JP23" s="45"/>
      <c r="JQ23" s="45"/>
      <c r="JR23" s="45"/>
      <c r="JS23" s="45"/>
      <c r="JT23" s="45"/>
      <c r="JU23" s="45"/>
      <c r="JV23" s="45"/>
      <c r="JW23" s="45"/>
      <c r="JX23" s="45"/>
      <c r="JY23" s="45"/>
      <c r="JZ23" s="45"/>
      <c r="KA23" s="45"/>
      <c r="KB23" s="45"/>
      <c r="KC23" s="45"/>
      <c r="KD23" s="45"/>
      <c r="KE23" s="45"/>
      <c r="KF23" s="45"/>
      <c r="KG23" s="45"/>
      <c r="KH23" s="45"/>
      <c r="KI23" s="45"/>
      <c r="KJ23" s="45"/>
      <c r="KK23" s="45"/>
      <c r="KL23" s="45"/>
      <c r="KM23" s="45"/>
      <c r="KN23" s="45"/>
      <c r="KO23" s="45"/>
      <c r="KP23" s="45"/>
      <c r="KQ23" s="45"/>
      <c r="KR23" s="45"/>
      <c r="KS23" s="45"/>
      <c r="KT23" s="45"/>
      <c r="KU23" s="45"/>
      <c r="KV23" s="45"/>
      <c r="KW23" s="45"/>
      <c r="KX23" s="45"/>
      <c r="KY23" s="45"/>
      <c r="KZ23" s="45"/>
      <c r="LA23" s="45"/>
      <c r="LB23" s="45"/>
      <c r="LC23" s="45"/>
      <c r="LD23" s="45"/>
      <c r="LE23" s="45"/>
      <c r="LF23" s="45"/>
      <c r="LG23" s="45"/>
      <c r="LH23" s="45"/>
      <c r="LI23" s="45"/>
      <c r="LJ23" s="45"/>
      <c r="LK23" s="45"/>
      <c r="LL23" s="45"/>
      <c r="LM23" s="45"/>
      <c r="LN23" s="45"/>
      <c r="LO23" s="45"/>
      <c r="LP23" s="45"/>
      <c r="LQ23" s="45"/>
      <c r="LR23" s="45"/>
      <c r="LS23" s="45"/>
      <c r="LT23" s="45"/>
      <c r="LU23" s="45"/>
      <c r="LV23" s="45"/>
      <c r="LW23" s="45"/>
      <c r="LX23" s="45"/>
      <c r="LY23" s="45"/>
      <c r="LZ23" s="45"/>
      <c r="MA23" s="45"/>
      <c r="MB23" s="45"/>
      <c r="MC23" s="45"/>
      <c r="MD23" s="45"/>
      <c r="ME23" s="45"/>
      <c r="MF23" s="45"/>
      <c r="MG23" s="45"/>
      <c r="MH23" s="45"/>
      <c r="MI23" s="45"/>
      <c r="MJ23" s="45" t="s">
        <v>667</v>
      </c>
      <c r="MK23" s="45">
        <v>73100085</v>
      </c>
      <c r="ML23" s="45" t="s">
        <v>668</v>
      </c>
      <c r="MM23" s="47">
        <v>44216.484942129631</v>
      </c>
      <c r="MN23" s="45">
        <v>22</v>
      </c>
      <c r="MO23" s="45"/>
      <c r="MP23" s="45">
        <v>-1</v>
      </c>
      <c r="MQ23" s="45"/>
      <c r="MR23" s="45"/>
      <c r="MS23" s="45" t="s">
        <v>376</v>
      </c>
      <c r="MT23" s="45">
        <v>1723</v>
      </c>
      <c r="MU23" s="45"/>
      <c r="MV23" s="45">
        <v>569832</v>
      </c>
    </row>
    <row r="24" spans="1:360" ht="15.6" thickTop="1" thickBot="1" x14ac:dyDescent="0.35">
      <c r="A24" s="48" t="s">
        <v>669</v>
      </c>
      <c r="B24" s="37" t="s">
        <v>670</v>
      </c>
      <c r="C24" s="37" t="s">
        <v>671</v>
      </c>
      <c r="D24" s="37" t="s">
        <v>637</v>
      </c>
      <c r="E24" s="37" t="s">
        <v>343</v>
      </c>
      <c r="F24" s="37" t="s">
        <v>638</v>
      </c>
      <c r="G24" s="49">
        <v>44216</v>
      </c>
      <c r="H24" s="37" t="s">
        <v>345</v>
      </c>
      <c r="I24" s="37" t="s">
        <v>346</v>
      </c>
      <c r="J24" s="37" t="s">
        <v>347</v>
      </c>
      <c r="K24" s="37">
        <v>25</v>
      </c>
      <c r="L24" s="37" t="str">
        <f>IF(data!$K24&lt;31,"18-30 Years",IF(data!$K24&lt;51,"31-50 Years",IF(data!$K24&lt;61,"51-60 Years",IF(data!$K24&gt;60,"Elderly&gt;60"))))</f>
        <v>18-30 Years</v>
      </c>
      <c r="M24" s="37" t="s">
        <v>405</v>
      </c>
      <c r="N24" s="37" t="s">
        <v>349</v>
      </c>
      <c r="O24" s="37" t="s">
        <v>350</v>
      </c>
      <c r="P24" s="49">
        <v>42484</v>
      </c>
      <c r="Q24" s="37">
        <v>1</v>
      </c>
      <c r="R24" s="37">
        <v>0</v>
      </c>
      <c r="S24" s="37" t="s">
        <v>347</v>
      </c>
      <c r="T24" s="37">
        <v>1</v>
      </c>
      <c r="U24" s="37">
        <v>1</v>
      </c>
      <c r="V24" s="37">
        <v>1</v>
      </c>
      <c r="W24" s="37" t="s">
        <v>406</v>
      </c>
      <c r="X24" s="37">
        <v>0</v>
      </c>
      <c r="Y24" s="37" t="s">
        <v>455</v>
      </c>
      <c r="Z24" s="37">
        <v>0</v>
      </c>
      <c r="AA24" s="52">
        <v>3</v>
      </c>
      <c r="AB24" s="37">
        <v>6</v>
      </c>
      <c r="AC24" s="37">
        <v>0</v>
      </c>
      <c r="AD24" s="37">
        <v>0</v>
      </c>
      <c r="AE24" s="37">
        <v>0</v>
      </c>
      <c r="AF24" s="37">
        <v>15</v>
      </c>
      <c r="AG24" s="37">
        <v>400</v>
      </c>
      <c r="AH24" s="41">
        <f t="shared" si="0"/>
        <v>385</v>
      </c>
      <c r="AI24" s="37" t="s">
        <v>385</v>
      </c>
      <c r="AJ24" s="37"/>
      <c r="AK24" s="37" t="s">
        <v>663</v>
      </c>
      <c r="AL24" s="37" t="b">
        <v>1</v>
      </c>
      <c r="AM24" s="37" t="b">
        <v>1</v>
      </c>
      <c r="AN24" s="37"/>
      <c r="AO24" s="37"/>
      <c r="AP24" s="37"/>
      <c r="AQ24" s="37"/>
      <c r="AR24" s="37"/>
      <c r="AS24" s="37"/>
      <c r="AT24" s="37">
        <v>10</v>
      </c>
      <c r="AU24" s="37" t="s">
        <v>356</v>
      </c>
      <c r="AV24" s="37"/>
      <c r="AW24" s="37" t="s">
        <v>347</v>
      </c>
      <c r="AX24" s="37" t="s">
        <v>672</v>
      </c>
      <c r="AY24" s="37" t="s">
        <v>426</v>
      </c>
      <c r="AZ24" s="37"/>
      <c r="BA24" s="37"/>
      <c r="BB24" s="37"/>
      <c r="BC24" s="37" t="b">
        <v>1</v>
      </c>
      <c r="BD24" s="37"/>
      <c r="BE24" s="37"/>
      <c r="BF24" s="37"/>
      <c r="BG24" s="37"/>
      <c r="BH24" s="37"/>
      <c r="BI24" s="37"/>
      <c r="BJ24" s="37"/>
      <c r="BK24" s="37" t="s">
        <v>359</v>
      </c>
      <c r="BL24" s="37"/>
      <c r="BM24" s="37"/>
      <c r="BN24" s="37"/>
      <c r="BO24" s="37"/>
      <c r="BP24" s="37" t="s">
        <v>359</v>
      </c>
      <c r="BQ24" s="37"/>
      <c r="BR24" s="37"/>
      <c r="BS24" s="37"/>
      <c r="BT24" s="37"/>
      <c r="BU24" s="37"/>
      <c r="BV24" s="37"/>
      <c r="BW24" s="37"/>
      <c r="BX24" s="37"/>
      <c r="BY24" s="37"/>
      <c r="BZ24" s="37"/>
      <c r="CA24" s="37"/>
      <c r="CB24" s="37"/>
      <c r="CC24" s="37"/>
      <c r="CD24" s="37"/>
      <c r="CE24" s="37"/>
      <c r="CF24" s="37" t="s">
        <v>563</v>
      </c>
      <c r="CG24" s="37" t="b">
        <v>1</v>
      </c>
      <c r="CH24" s="37" t="b">
        <v>1</v>
      </c>
      <c r="CI24" s="37" t="b">
        <v>1</v>
      </c>
      <c r="CJ24" s="37" t="b">
        <v>1</v>
      </c>
      <c r="CK24" s="37"/>
      <c r="CL24" s="37"/>
      <c r="CM24" s="37"/>
      <c r="CN24" s="37"/>
      <c r="CO24" s="37" t="s">
        <v>347</v>
      </c>
      <c r="CP24" s="37"/>
      <c r="CQ24" s="37"/>
      <c r="CR24" s="37"/>
      <c r="CS24" s="37"/>
      <c r="CT24" s="37"/>
      <c r="CU24" s="37"/>
      <c r="CV24" s="37"/>
      <c r="CW24" s="37"/>
      <c r="CX24" s="37"/>
      <c r="CY24" s="37" t="s">
        <v>361</v>
      </c>
      <c r="CZ24" s="37"/>
      <c r="DA24" s="37"/>
      <c r="DB24" s="37"/>
      <c r="DC24" s="37"/>
      <c r="DD24" s="37"/>
      <c r="DE24" s="37" t="b">
        <v>1</v>
      </c>
      <c r="DF24" s="37" t="b">
        <v>1</v>
      </c>
      <c r="DG24" s="37"/>
      <c r="DH24" s="37"/>
      <c r="DI24" s="37"/>
      <c r="DJ24" s="37"/>
      <c r="DK24" s="37" t="s">
        <v>359</v>
      </c>
      <c r="DL24" s="37"/>
      <c r="DM24" s="37"/>
      <c r="DN24" s="37"/>
      <c r="DO24" s="37"/>
      <c r="DP24" s="37"/>
      <c r="DQ24" s="37"/>
      <c r="DR24" s="37"/>
      <c r="DS24" s="37"/>
      <c r="DT24" s="37"/>
      <c r="DU24" s="37"/>
      <c r="DV24" s="37"/>
      <c r="DW24" s="37" t="s">
        <v>646</v>
      </c>
      <c r="DX24" s="37"/>
      <c r="DY24" s="37"/>
      <c r="DZ24" s="37"/>
      <c r="EA24" s="37" t="s">
        <v>673</v>
      </c>
      <c r="EB24" s="37" t="b">
        <v>1</v>
      </c>
      <c r="EC24" s="37" t="b">
        <v>1</v>
      </c>
      <c r="ED24" s="37" t="b">
        <v>1</v>
      </c>
      <c r="EE24" s="37"/>
      <c r="EF24" s="37" t="b">
        <v>1</v>
      </c>
      <c r="EG24" s="37"/>
      <c r="EH24" s="37" t="b">
        <v>1</v>
      </c>
      <c r="EI24" s="37"/>
      <c r="EJ24" s="37" t="b">
        <v>1</v>
      </c>
      <c r="EK24" s="37"/>
      <c r="EL24" s="37" t="b">
        <v>1</v>
      </c>
      <c r="EM24" s="52">
        <v>7</v>
      </c>
      <c r="EN24" s="37" t="s">
        <v>366</v>
      </c>
      <c r="EO24" s="37" t="s">
        <v>674</v>
      </c>
      <c r="EP24" s="37" t="b">
        <v>1</v>
      </c>
      <c r="EQ24" s="37"/>
      <c r="ER24" s="37" t="b">
        <v>1</v>
      </c>
      <c r="ES24" s="37"/>
      <c r="ET24" s="37" t="b">
        <v>1</v>
      </c>
      <c r="EU24" s="37"/>
      <c r="EV24" s="37" t="b">
        <v>1</v>
      </c>
      <c r="EW24" s="37"/>
      <c r="EX24" s="37" t="b">
        <v>1</v>
      </c>
      <c r="EY24" s="37"/>
      <c r="EZ24" s="37" t="b">
        <v>1</v>
      </c>
      <c r="FA24" s="52">
        <v>6</v>
      </c>
      <c r="FB24" s="37" t="s">
        <v>366</v>
      </c>
      <c r="FC24" s="37" t="s">
        <v>347</v>
      </c>
      <c r="FD24" s="37"/>
      <c r="FE24" s="37" t="s">
        <v>367</v>
      </c>
      <c r="FF24" s="37"/>
      <c r="FG24" s="37" t="b">
        <v>1</v>
      </c>
      <c r="FH24" s="37"/>
      <c r="FI24" s="37"/>
      <c r="FJ24" s="37"/>
      <c r="FK24" s="37"/>
      <c r="FL24" s="37"/>
      <c r="FM24" s="37"/>
      <c r="FN24" s="37" t="s">
        <v>347</v>
      </c>
      <c r="FO24" s="37"/>
      <c r="FP24" s="37" t="s">
        <v>347</v>
      </c>
      <c r="FQ24" s="37" t="s">
        <v>367</v>
      </c>
      <c r="FR24" s="37" t="b">
        <v>1</v>
      </c>
      <c r="FS24" s="37"/>
      <c r="FT24" s="37"/>
      <c r="FU24" s="37"/>
      <c r="FV24" s="37"/>
      <c r="FW24" s="37"/>
      <c r="FX24" s="37" t="s">
        <v>368</v>
      </c>
      <c r="FY24" s="37" t="s">
        <v>347</v>
      </c>
      <c r="FZ24" s="37" t="s">
        <v>359</v>
      </c>
      <c r="GA24" s="37"/>
      <c r="GB24" s="37"/>
      <c r="GC24" s="37" t="s">
        <v>351</v>
      </c>
      <c r="GD24" s="37" t="s">
        <v>351</v>
      </c>
      <c r="GE24" s="37" t="s">
        <v>359</v>
      </c>
      <c r="GF24" s="37" t="s">
        <v>370</v>
      </c>
      <c r="GG24" s="37" t="s">
        <v>370</v>
      </c>
      <c r="GH24" s="37"/>
      <c r="GI24" s="37"/>
      <c r="GJ24" s="37"/>
      <c r="GK24" s="37"/>
      <c r="GL24" s="37"/>
      <c r="GM24" s="37"/>
      <c r="GN24" s="37"/>
      <c r="GO24" s="37"/>
      <c r="GP24" s="37"/>
      <c r="GQ24" s="37"/>
      <c r="GR24" s="37"/>
      <c r="GS24" s="37"/>
      <c r="GT24" s="37"/>
      <c r="GU24" s="37"/>
      <c r="GV24" s="37"/>
      <c r="GW24" s="37"/>
      <c r="GX24" s="37"/>
      <c r="GY24" s="37"/>
      <c r="GZ24" s="37"/>
      <c r="HA24" s="37"/>
      <c r="HB24" s="37"/>
      <c r="HC24" s="37"/>
      <c r="HD24" s="37"/>
      <c r="HE24" s="37"/>
      <c r="HF24" s="37"/>
      <c r="HG24" s="37"/>
      <c r="HH24" s="37"/>
      <c r="HI24" s="37"/>
      <c r="HJ24" s="37"/>
      <c r="HK24" s="37"/>
      <c r="HL24" s="37"/>
      <c r="HM24" s="37"/>
      <c r="HN24" s="37"/>
      <c r="HO24" s="37"/>
      <c r="HP24" s="37"/>
      <c r="HQ24" s="37"/>
      <c r="HR24" s="37"/>
      <c r="HS24" s="37"/>
      <c r="HT24" s="37"/>
      <c r="HU24" s="37"/>
      <c r="HV24" s="37"/>
      <c r="HW24" s="37"/>
      <c r="HX24" s="37"/>
      <c r="HY24" s="37"/>
      <c r="HZ24" s="37"/>
      <c r="IA24" s="37"/>
      <c r="IB24" s="37"/>
      <c r="IC24" s="37"/>
      <c r="ID24" s="37"/>
      <c r="IE24" s="37"/>
      <c r="IF24" s="37"/>
      <c r="IG24" s="37"/>
      <c r="IH24" s="37"/>
      <c r="II24" s="37"/>
      <c r="IJ24" s="37"/>
      <c r="IK24" s="37"/>
      <c r="IL24" s="37"/>
      <c r="IM24" s="37"/>
      <c r="IN24" s="37"/>
      <c r="IO24" s="37"/>
      <c r="IP24" s="37"/>
      <c r="IQ24" s="37"/>
      <c r="IR24" s="37"/>
      <c r="IS24" s="37"/>
      <c r="IT24" s="37"/>
      <c r="IU24" s="37"/>
      <c r="IV24" s="37"/>
      <c r="IW24" s="37"/>
      <c r="IX24" s="37"/>
      <c r="IY24" s="37"/>
      <c r="IZ24" s="37"/>
      <c r="JA24" s="37"/>
      <c r="JB24" s="37"/>
      <c r="JC24" s="37"/>
      <c r="JD24" s="37"/>
      <c r="JE24" s="37"/>
      <c r="JF24" s="37"/>
      <c r="JG24" s="37"/>
      <c r="JH24" s="37"/>
      <c r="JI24" s="37"/>
      <c r="JJ24" s="37"/>
      <c r="JK24" s="37"/>
      <c r="JL24" s="37"/>
      <c r="JM24" s="37"/>
      <c r="JN24" s="37"/>
      <c r="JO24" s="37"/>
      <c r="JP24" s="37"/>
      <c r="JQ24" s="37"/>
      <c r="JR24" s="37"/>
      <c r="JS24" s="37"/>
      <c r="JT24" s="37"/>
      <c r="JU24" s="37"/>
      <c r="JV24" s="37"/>
      <c r="JW24" s="37"/>
      <c r="JX24" s="37"/>
      <c r="JY24" s="37"/>
      <c r="JZ24" s="37"/>
      <c r="KA24" s="37"/>
      <c r="KB24" s="37"/>
      <c r="KC24" s="37"/>
      <c r="KD24" s="37"/>
      <c r="KE24" s="37"/>
      <c r="KF24" s="37"/>
      <c r="KG24" s="37"/>
      <c r="KH24" s="37"/>
      <c r="KI24" s="37"/>
      <c r="KJ24" s="37"/>
      <c r="KK24" s="37"/>
      <c r="KL24" s="37"/>
      <c r="KM24" s="37"/>
      <c r="KN24" s="37"/>
      <c r="KO24" s="37"/>
      <c r="KP24" s="37"/>
      <c r="KQ24" s="37"/>
      <c r="KR24" s="37"/>
      <c r="KS24" s="37"/>
      <c r="KT24" s="37"/>
      <c r="KU24" s="37"/>
      <c r="KV24" s="37"/>
      <c r="KW24" s="37"/>
      <c r="KX24" s="37"/>
      <c r="KY24" s="37"/>
      <c r="KZ24" s="37"/>
      <c r="LA24" s="37"/>
      <c r="LB24" s="37"/>
      <c r="LC24" s="37"/>
      <c r="LD24" s="37"/>
      <c r="LE24" s="37"/>
      <c r="LF24" s="37"/>
      <c r="LG24" s="37"/>
      <c r="LH24" s="37"/>
      <c r="LI24" s="37"/>
      <c r="LJ24" s="37"/>
      <c r="LK24" s="37"/>
      <c r="LL24" s="37"/>
      <c r="LM24" s="37"/>
      <c r="LN24" s="37"/>
      <c r="LO24" s="37"/>
      <c r="LP24" s="37"/>
      <c r="LQ24" s="37"/>
      <c r="LR24" s="37"/>
      <c r="LS24" s="37"/>
      <c r="LT24" s="37"/>
      <c r="LU24" s="37"/>
      <c r="LV24" s="37"/>
      <c r="LW24" s="37"/>
      <c r="LX24" s="37"/>
      <c r="LY24" s="37"/>
      <c r="LZ24" s="37"/>
      <c r="MA24" s="37"/>
      <c r="MB24" s="37"/>
      <c r="MC24" s="37"/>
      <c r="MD24" s="37"/>
      <c r="ME24" s="37"/>
      <c r="MF24" s="37"/>
      <c r="MG24" s="37"/>
      <c r="MH24" s="37"/>
      <c r="MI24" s="37"/>
      <c r="MJ24" s="37" t="s">
        <v>675</v>
      </c>
      <c r="MK24" s="37">
        <v>73100086</v>
      </c>
      <c r="ML24" s="37" t="s">
        <v>676</v>
      </c>
      <c r="MM24" s="50">
        <v>44216.484942129631</v>
      </c>
      <c r="MN24" s="37">
        <v>23</v>
      </c>
      <c r="MO24" s="37"/>
      <c r="MP24" s="37">
        <v>-1</v>
      </c>
      <c r="MQ24" s="37"/>
      <c r="MR24" s="37"/>
      <c r="MS24" s="37" t="s">
        <v>376</v>
      </c>
      <c r="MT24" s="37">
        <v>929</v>
      </c>
      <c r="MU24" s="37"/>
      <c r="MV24" s="37">
        <v>569832</v>
      </c>
    </row>
    <row r="25" spans="1:360" ht="15.6" thickTop="1" thickBot="1" x14ac:dyDescent="0.35">
      <c r="A25" s="44" t="s">
        <v>677</v>
      </c>
      <c r="B25" s="45" t="s">
        <v>678</v>
      </c>
      <c r="C25" s="45" t="s">
        <v>679</v>
      </c>
      <c r="D25" s="45" t="s">
        <v>637</v>
      </c>
      <c r="E25" s="45" t="s">
        <v>343</v>
      </c>
      <c r="F25" s="45" t="s">
        <v>638</v>
      </c>
      <c r="G25" s="46">
        <v>44216</v>
      </c>
      <c r="H25" s="45" t="s">
        <v>345</v>
      </c>
      <c r="I25" s="45" t="s">
        <v>346</v>
      </c>
      <c r="J25" s="45" t="s">
        <v>347</v>
      </c>
      <c r="K25" s="45">
        <v>45</v>
      </c>
      <c r="L25" s="45" t="str">
        <f>IF(data!$K25&lt;31,"18-30 Years",IF(data!$K25&lt;51,"31-50 Years",IF(data!$K25&lt;61,"51-60 Years",IF(data!$K25&gt;60,"Elderly&gt;60"))))</f>
        <v>31-50 Years</v>
      </c>
      <c r="M25" s="45" t="s">
        <v>405</v>
      </c>
      <c r="N25" s="45" t="s">
        <v>349</v>
      </c>
      <c r="O25" s="45" t="s">
        <v>350</v>
      </c>
      <c r="P25" s="46">
        <v>42299</v>
      </c>
      <c r="Q25" s="45">
        <v>1</v>
      </c>
      <c r="R25" s="45">
        <v>0</v>
      </c>
      <c r="S25" s="45" t="s">
        <v>347</v>
      </c>
      <c r="T25" s="45">
        <v>1</v>
      </c>
      <c r="U25" s="45">
        <v>0</v>
      </c>
      <c r="V25" s="45">
        <v>1</v>
      </c>
      <c r="W25" s="45" t="s">
        <v>351</v>
      </c>
      <c r="X25" s="45">
        <v>1</v>
      </c>
      <c r="Y25" s="45" t="s">
        <v>455</v>
      </c>
      <c r="Z25" s="45">
        <v>3</v>
      </c>
      <c r="AA25" s="51">
        <v>6</v>
      </c>
      <c r="AB25" s="45">
        <v>8</v>
      </c>
      <c r="AC25" s="45">
        <v>0</v>
      </c>
      <c r="AD25" s="45">
        <v>0</v>
      </c>
      <c r="AE25" s="45">
        <v>1</v>
      </c>
      <c r="AF25" s="45">
        <v>45</v>
      </c>
      <c r="AG25" s="45">
        <v>1000</v>
      </c>
      <c r="AH25" s="41">
        <f t="shared" si="0"/>
        <v>955</v>
      </c>
      <c r="AI25" s="45" t="s">
        <v>680</v>
      </c>
      <c r="AJ25" s="45"/>
      <c r="AK25" s="45" t="s">
        <v>663</v>
      </c>
      <c r="AL25" s="45" t="b">
        <v>1</v>
      </c>
      <c r="AM25" s="45" t="b">
        <v>1</v>
      </c>
      <c r="AN25" s="45"/>
      <c r="AO25" s="45"/>
      <c r="AP25" s="45"/>
      <c r="AQ25" s="45"/>
      <c r="AR25" s="45"/>
      <c r="AS25" s="45"/>
      <c r="AT25" s="45">
        <v>5</v>
      </c>
      <c r="AU25" s="45" t="s">
        <v>356</v>
      </c>
      <c r="AV25" s="45"/>
      <c r="AW25" s="45" t="s">
        <v>347</v>
      </c>
      <c r="AX25" s="45" t="s">
        <v>681</v>
      </c>
      <c r="AY25" s="45" t="s">
        <v>426</v>
      </c>
      <c r="AZ25" s="45"/>
      <c r="BA25" s="45"/>
      <c r="BB25" s="45"/>
      <c r="BC25" s="45" t="b">
        <v>1</v>
      </c>
      <c r="BD25" s="45"/>
      <c r="BE25" s="45"/>
      <c r="BF25" s="45"/>
      <c r="BG25" s="45"/>
      <c r="BH25" s="45"/>
      <c r="BI25" s="45"/>
      <c r="BJ25" s="45"/>
      <c r="BK25" s="45" t="s">
        <v>347</v>
      </c>
      <c r="BL25" s="45" t="s">
        <v>347</v>
      </c>
      <c r="BM25" s="45" t="s">
        <v>682</v>
      </c>
      <c r="BN25" s="45" t="s">
        <v>359</v>
      </c>
      <c r="BO25" s="45"/>
      <c r="BP25" s="45" t="s">
        <v>359</v>
      </c>
      <c r="BQ25" s="45"/>
      <c r="BR25" s="45"/>
      <c r="BS25" s="45"/>
      <c r="BT25" s="45"/>
      <c r="BU25" s="45"/>
      <c r="BV25" s="45"/>
      <c r="BW25" s="45"/>
      <c r="BX25" s="45"/>
      <c r="BY25" s="45"/>
      <c r="BZ25" s="45"/>
      <c r="CA25" s="45"/>
      <c r="CB25" s="45"/>
      <c r="CC25" s="45"/>
      <c r="CD25" s="45"/>
      <c r="CE25" s="45"/>
      <c r="CF25" s="45" t="s">
        <v>481</v>
      </c>
      <c r="CG25" s="45"/>
      <c r="CH25" s="45" t="b">
        <v>1</v>
      </c>
      <c r="CI25" s="45" t="b">
        <v>1</v>
      </c>
      <c r="CJ25" s="45" t="b">
        <v>1</v>
      </c>
      <c r="CK25" s="45"/>
      <c r="CL25" s="45"/>
      <c r="CM25" s="45"/>
      <c r="CN25" s="45"/>
      <c r="CO25" s="45" t="s">
        <v>347</v>
      </c>
      <c r="CP25" s="45"/>
      <c r="CQ25" s="45"/>
      <c r="CR25" s="45"/>
      <c r="CS25" s="45"/>
      <c r="CT25" s="45"/>
      <c r="CU25" s="45"/>
      <c r="CV25" s="45"/>
      <c r="CW25" s="45"/>
      <c r="CX25" s="45"/>
      <c r="CY25" s="45" t="s">
        <v>361</v>
      </c>
      <c r="CZ25" s="45"/>
      <c r="DA25" s="45"/>
      <c r="DB25" s="45"/>
      <c r="DC25" s="45"/>
      <c r="DD25" s="45"/>
      <c r="DE25" s="45" t="b">
        <v>1</v>
      </c>
      <c r="DF25" s="45" t="b">
        <v>1</v>
      </c>
      <c r="DG25" s="45"/>
      <c r="DH25" s="45"/>
      <c r="DI25" s="45"/>
      <c r="DJ25" s="45"/>
      <c r="DK25" s="45" t="s">
        <v>359</v>
      </c>
      <c r="DL25" s="45"/>
      <c r="DM25" s="45"/>
      <c r="DN25" s="45"/>
      <c r="DO25" s="45"/>
      <c r="DP25" s="45"/>
      <c r="DQ25" s="45"/>
      <c r="DR25" s="45"/>
      <c r="DS25" s="45"/>
      <c r="DT25" s="45"/>
      <c r="DU25" s="45"/>
      <c r="DV25" s="45"/>
      <c r="DW25" s="45" t="s">
        <v>646</v>
      </c>
      <c r="DX25" s="45"/>
      <c r="DY25" s="45"/>
      <c r="DZ25" s="45"/>
      <c r="EA25" s="45" t="s">
        <v>683</v>
      </c>
      <c r="EB25" s="45" t="b">
        <v>1</v>
      </c>
      <c r="EC25" s="45"/>
      <c r="ED25" s="45"/>
      <c r="EE25" s="45"/>
      <c r="EF25" s="45"/>
      <c r="EG25" s="45"/>
      <c r="EH25" s="45"/>
      <c r="EI25" s="45"/>
      <c r="EJ25" s="45"/>
      <c r="EK25" s="45"/>
      <c r="EL25" s="45" t="b">
        <v>1</v>
      </c>
      <c r="EM25" s="51">
        <v>2</v>
      </c>
      <c r="EN25" s="45" t="s">
        <v>365</v>
      </c>
      <c r="EO25" s="45" t="s">
        <v>684</v>
      </c>
      <c r="EP25" s="45" t="b">
        <v>1</v>
      </c>
      <c r="EQ25" s="45"/>
      <c r="ER25" s="45" t="b">
        <v>1</v>
      </c>
      <c r="ES25" s="45"/>
      <c r="ET25" s="45"/>
      <c r="EU25" s="45"/>
      <c r="EV25" s="45"/>
      <c r="EW25" s="45"/>
      <c r="EX25" s="45"/>
      <c r="EY25" s="45"/>
      <c r="EZ25" s="45" t="b">
        <v>1</v>
      </c>
      <c r="FA25" s="51">
        <v>3</v>
      </c>
      <c r="FB25" s="45" t="s">
        <v>365</v>
      </c>
      <c r="FC25" s="45" t="s">
        <v>347</v>
      </c>
      <c r="FD25" s="45"/>
      <c r="FE25" s="45" t="s">
        <v>367</v>
      </c>
      <c r="FF25" s="45"/>
      <c r="FG25" s="45" t="b">
        <v>1</v>
      </c>
      <c r="FH25" s="45"/>
      <c r="FI25" s="45"/>
      <c r="FJ25" s="45"/>
      <c r="FK25" s="45"/>
      <c r="FL25" s="45"/>
      <c r="FM25" s="45"/>
      <c r="FN25" s="45" t="s">
        <v>347</v>
      </c>
      <c r="FO25" s="45"/>
      <c r="FP25" s="45" t="s">
        <v>347</v>
      </c>
      <c r="FQ25" s="45" t="s">
        <v>367</v>
      </c>
      <c r="FR25" s="45" t="b">
        <v>1</v>
      </c>
      <c r="FS25" s="45"/>
      <c r="FT25" s="45"/>
      <c r="FU25" s="45"/>
      <c r="FV25" s="45"/>
      <c r="FW25" s="45"/>
      <c r="FX25" s="45" t="s">
        <v>368</v>
      </c>
      <c r="FY25" s="45" t="s">
        <v>359</v>
      </c>
      <c r="FZ25" s="45" t="s">
        <v>359</v>
      </c>
      <c r="GA25" s="45"/>
      <c r="GB25" s="45"/>
      <c r="GC25" s="45" t="s">
        <v>384</v>
      </c>
      <c r="GD25" s="45" t="s">
        <v>351</v>
      </c>
      <c r="GE25" s="45" t="s">
        <v>359</v>
      </c>
      <c r="GF25" s="45" t="s">
        <v>370</v>
      </c>
      <c r="GG25" s="45" t="s">
        <v>370</v>
      </c>
      <c r="GH25" s="45"/>
      <c r="GI25" s="45"/>
      <c r="GJ25" s="45"/>
      <c r="GK25" s="45"/>
      <c r="GL25" s="45"/>
      <c r="GM25" s="45"/>
      <c r="GN25" s="45"/>
      <c r="GO25" s="45"/>
      <c r="GP25" s="45"/>
      <c r="GQ25" s="45"/>
      <c r="GR25" s="45"/>
      <c r="GS25" s="45"/>
      <c r="GT25" s="45"/>
      <c r="GU25" s="45"/>
      <c r="GV25" s="45"/>
      <c r="GW25" s="45"/>
      <c r="GX25" s="45"/>
      <c r="GY25" s="45"/>
      <c r="GZ25" s="45"/>
      <c r="HA25" s="45"/>
      <c r="HB25" s="45"/>
      <c r="HC25" s="45"/>
      <c r="HD25" s="45"/>
      <c r="HE25" s="45"/>
      <c r="HF25" s="45"/>
      <c r="HG25" s="45"/>
      <c r="HH25" s="45"/>
      <c r="HI25" s="45"/>
      <c r="HJ25" s="45"/>
      <c r="HK25" s="45"/>
      <c r="HL25" s="45"/>
      <c r="HM25" s="45"/>
      <c r="HN25" s="45"/>
      <c r="HO25" s="45"/>
      <c r="HP25" s="45"/>
      <c r="HQ25" s="45"/>
      <c r="HR25" s="45"/>
      <c r="HS25" s="45"/>
      <c r="HT25" s="45"/>
      <c r="HU25" s="45"/>
      <c r="HV25" s="45"/>
      <c r="HW25" s="45"/>
      <c r="HX25" s="45"/>
      <c r="HY25" s="45"/>
      <c r="HZ25" s="45"/>
      <c r="IA25" s="45"/>
      <c r="IB25" s="45"/>
      <c r="IC25" s="45"/>
      <c r="ID25" s="45"/>
      <c r="IE25" s="45"/>
      <c r="IF25" s="45"/>
      <c r="IG25" s="45"/>
      <c r="IH25" s="45"/>
      <c r="II25" s="45"/>
      <c r="IJ25" s="45"/>
      <c r="IK25" s="45"/>
      <c r="IL25" s="45"/>
      <c r="IM25" s="45"/>
      <c r="IN25" s="45"/>
      <c r="IO25" s="45"/>
      <c r="IP25" s="45"/>
      <c r="IQ25" s="45"/>
      <c r="IR25" s="45"/>
      <c r="IS25" s="45"/>
      <c r="IT25" s="45"/>
      <c r="IU25" s="45"/>
      <c r="IV25" s="45"/>
      <c r="IW25" s="45"/>
      <c r="IX25" s="45"/>
      <c r="IY25" s="45"/>
      <c r="IZ25" s="45"/>
      <c r="JA25" s="45"/>
      <c r="JB25" s="45"/>
      <c r="JC25" s="45"/>
      <c r="JD25" s="45"/>
      <c r="JE25" s="45"/>
      <c r="JF25" s="45"/>
      <c r="JG25" s="45"/>
      <c r="JH25" s="45"/>
      <c r="JI25" s="45"/>
      <c r="JJ25" s="45"/>
      <c r="JK25" s="45"/>
      <c r="JL25" s="45"/>
      <c r="JM25" s="45"/>
      <c r="JN25" s="45"/>
      <c r="JO25" s="45"/>
      <c r="JP25" s="45"/>
      <c r="JQ25" s="45"/>
      <c r="JR25" s="45"/>
      <c r="JS25" s="45"/>
      <c r="JT25" s="45"/>
      <c r="JU25" s="45"/>
      <c r="JV25" s="45"/>
      <c r="JW25" s="45"/>
      <c r="JX25" s="45"/>
      <c r="JY25" s="45"/>
      <c r="JZ25" s="45"/>
      <c r="KA25" s="45"/>
      <c r="KB25" s="45"/>
      <c r="KC25" s="45"/>
      <c r="KD25" s="45"/>
      <c r="KE25" s="45"/>
      <c r="KF25" s="45"/>
      <c r="KG25" s="45"/>
      <c r="KH25" s="45"/>
      <c r="KI25" s="45"/>
      <c r="KJ25" s="45"/>
      <c r="KK25" s="45"/>
      <c r="KL25" s="45"/>
      <c r="KM25" s="45"/>
      <c r="KN25" s="45"/>
      <c r="KO25" s="45"/>
      <c r="KP25" s="45"/>
      <c r="KQ25" s="45"/>
      <c r="KR25" s="45"/>
      <c r="KS25" s="45"/>
      <c r="KT25" s="45"/>
      <c r="KU25" s="45"/>
      <c r="KV25" s="45"/>
      <c r="KW25" s="45"/>
      <c r="KX25" s="45"/>
      <c r="KY25" s="45"/>
      <c r="KZ25" s="45"/>
      <c r="LA25" s="45"/>
      <c r="LB25" s="45"/>
      <c r="LC25" s="45"/>
      <c r="LD25" s="45"/>
      <c r="LE25" s="45"/>
      <c r="LF25" s="45"/>
      <c r="LG25" s="45"/>
      <c r="LH25" s="45"/>
      <c r="LI25" s="45"/>
      <c r="LJ25" s="45"/>
      <c r="LK25" s="45"/>
      <c r="LL25" s="45"/>
      <c r="LM25" s="45"/>
      <c r="LN25" s="45"/>
      <c r="LO25" s="45"/>
      <c r="LP25" s="45"/>
      <c r="LQ25" s="45"/>
      <c r="LR25" s="45"/>
      <c r="LS25" s="45"/>
      <c r="LT25" s="45"/>
      <c r="LU25" s="45"/>
      <c r="LV25" s="45"/>
      <c r="LW25" s="45"/>
      <c r="LX25" s="45"/>
      <c r="LY25" s="45"/>
      <c r="LZ25" s="45"/>
      <c r="MA25" s="45"/>
      <c r="MB25" s="45"/>
      <c r="MC25" s="45"/>
      <c r="MD25" s="45"/>
      <c r="ME25" s="45"/>
      <c r="MF25" s="45"/>
      <c r="MG25" s="45"/>
      <c r="MH25" s="45"/>
      <c r="MI25" s="45"/>
      <c r="MJ25" s="45" t="s">
        <v>685</v>
      </c>
      <c r="MK25" s="45">
        <v>73100087</v>
      </c>
      <c r="ML25" s="45" t="s">
        <v>686</v>
      </c>
      <c r="MM25" s="47">
        <v>44216.484953703701</v>
      </c>
      <c r="MN25" s="45">
        <v>24</v>
      </c>
      <c r="MO25" s="45"/>
      <c r="MP25" s="45">
        <v>-1</v>
      </c>
      <c r="MQ25" s="45"/>
      <c r="MR25" s="45"/>
      <c r="MS25" s="45" t="s">
        <v>376</v>
      </c>
      <c r="MT25" s="45">
        <v>5941</v>
      </c>
      <c r="MU25" s="45"/>
      <c r="MV25" s="45">
        <v>569832</v>
      </c>
    </row>
    <row r="26" spans="1:360" ht="15.6" hidden="1" thickTop="1" thickBot="1" x14ac:dyDescent="0.35">
      <c r="A26" s="48" t="s">
        <v>687</v>
      </c>
      <c r="B26" s="37" t="s">
        <v>688</v>
      </c>
      <c r="C26" s="37" t="s">
        <v>689</v>
      </c>
      <c r="D26" s="37" t="s">
        <v>637</v>
      </c>
      <c r="E26" s="37" t="s">
        <v>343</v>
      </c>
      <c r="F26" s="37" t="s">
        <v>638</v>
      </c>
      <c r="G26" s="49">
        <v>44216</v>
      </c>
      <c r="H26" s="37" t="s">
        <v>345</v>
      </c>
      <c r="I26" s="37" t="s">
        <v>346</v>
      </c>
      <c r="J26" s="37" t="s">
        <v>347</v>
      </c>
      <c r="K26" s="37">
        <v>35</v>
      </c>
      <c r="L26" s="37" t="str">
        <f>IF(data!$K26&lt;31,"18-30 Years",IF(data!$K26&lt;51,"31-50 Years",IF(data!$K26&lt;61,"51-60 Years",IF(data!$K26&gt;60,"Elderly&gt;60"))))</f>
        <v>31-50 Years</v>
      </c>
      <c r="M26" s="37" t="s">
        <v>405</v>
      </c>
      <c r="N26" s="37" t="s">
        <v>349</v>
      </c>
      <c r="O26" s="37" t="s">
        <v>350</v>
      </c>
      <c r="P26" s="49">
        <v>42546</v>
      </c>
      <c r="Q26" s="37">
        <v>0</v>
      </c>
      <c r="R26" s="37">
        <v>0</v>
      </c>
      <c r="S26" s="37" t="s">
        <v>347</v>
      </c>
      <c r="T26" s="37">
        <v>0</v>
      </c>
      <c r="U26" s="37">
        <v>0</v>
      </c>
      <c r="V26" s="37">
        <v>1</v>
      </c>
      <c r="W26" s="37" t="s">
        <v>351</v>
      </c>
      <c r="X26" s="37">
        <v>2</v>
      </c>
      <c r="Y26" s="37" t="s">
        <v>455</v>
      </c>
      <c r="Z26" s="37">
        <v>0</v>
      </c>
      <c r="AA26" s="52">
        <v>3</v>
      </c>
      <c r="AB26" s="37">
        <v>5</v>
      </c>
      <c r="AC26" s="37">
        <v>0</v>
      </c>
      <c r="AD26" s="37">
        <v>0</v>
      </c>
      <c r="AE26" s="37">
        <v>1</v>
      </c>
      <c r="AF26" s="37">
        <v>15</v>
      </c>
      <c r="AG26" s="37">
        <v>1000</v>
      </c>
      <c r="AH26" s="41">
        <f t="shared" si="0"/>
        <v>985</v>
      </c>
      <c r="AI26" s="37" t="s">
        <v>690</v>
      </c>
      <c r="AJ26" s="37"/>
      <c r="AK26" s="37" t="s">
        <v>663</v>
      </c>
      <c r="AL26" s="37" t="b">
        <v>1</v>
      </c>
      <c r="AM26" s="37" t="b">
        <v>1</v>
      </c>
      <c r="AN26" s="37"/>
      <c r="AO26" s="37"/>
      <c r="AP26" s="37"/>
      <c r="AQ26" s="37"/>
      <c r="AR26" s="37"/>
      <c r="AS26" s="37"/>
      <c r="AT26" s="37">
        <v>5</v>
      </c>
      <c r="AU26" s="37" t="s">
        <v>356</v>
      </c>
      <c r="AV26" s="37"/>
      <c r="AW26" s="37" t="s">
        <v>347</v>
      </c>
      <c r="AX26" s="37" t="s">
        <v>681</v>
      </c>
      <c r="AY26" s="37" t="s">
        <v>426</v>
      </c>
      <c r="AZ26" s="37"/>
      <c r="BA26" s="37"/>
      <c r="BB26" s="37"/>
      <c r="BC26" s="37" t="b">
        <v>1</v>
      </c>
      <c r="BD26" s="37"/>
      <c r="BE26" s="37"/>
      <c r="BF26" s="37"/>
      <c r="BG26" s="37"/>
      <c r="BH26" s="37"/>
      <c r="BI26" s="37"/>
      <c r="BJ26" s="37"/>
      <c r="BK26" s="37" t="s">
        <v>359</v>
      </c>
      <c r="BL26" s="37"/>
      <c r="BM26" s="37"/>
      <c r="BN26" s="37"/>
      <c r="BO26" s="37"/>
      <c r="BP26" s="37" t="s">
        <v>359</v>
      </c>
      <c r="BQ26" s="37"/>
      <c r="BR26" s="37"/>
      <c r="BS26" s="37"/>
      <c r="BT26" s="37"/>
      <c r="BU26" s="37"/>
      <c r="BV26" s="37"/>
      <c r="BW26" s="37"/>
      <c r="BX26" s="37"/>
      <c r="BY26" s="37"/>
      <c r="BZ26" s="37"/>
      <c r="CA26" s="37"/>
      <c r="CB26" s="37"/>
      <c r="CC26" s="37"/>
      <c r="CD26" s="37"/>
      <c r="CE26" s="37"/>
      <c r="CF26" s="37" t="s">
        <v>563</v>
      </c>
      <c r="CG26" s="37" t="b">
        <v>1</v>
      </c>
      <c r="CH26" s="37" t="b">
        <v>1</v>
      </c>
      <c r="CI26" s="37" t="b">
        <v>1</v>
      </c>
      <c r="CJ26" s="37" t="b">
        <v>1</v>
      </c>
      <c r="CK26" s="37"/>
      <c r="CL26" s="37"/>
      <c r="CM26" s="37"/>
      <c r="CN26" s="37"/>
      <c r="CO26" s="37" t="s">
        <v>359</v>
      </c>
      <c r="CP26" s="37" t="s">
        <v>691</v>
      </c>
      <c r="CQ26" s="37"/>
      <c r="CR26" s="37"/>
      <c r="CS26" s="37"/>
      <c r="CT26" s="37"/>
      <c r="CU26" s="37" t="b">
        <v>1</v>
      </c>
      <c r="CV26" s="37"/>
      <c r="CW26" s="37"/>
      <c r="CX26" s="37"/>
      <c r="CY26" s="37" t="s">
        <v>361</v>
      </c>
      <c r="CZ26" s="37"/>
      <c r="DA26" s="37"/>
      <c r="DB26" s="37"/>
      <c r="DC26" s="37"/>
      <c r="DD26" s="37"/>
      <c r="DE26" s="37" t="b">
        <v>1</v>
      </c>
      <c r="DF26" s="37" t="b">
        <v>1</v>
      </c>
      <c r="DG26" s="37"/>
      <c r="DH26" s="37"/>
      <c r="DI26" s="37"/>
      <c r="DJ26" s="37"/>
      <c r="DK26" s="37"/>
      <c r="DL26" s="37"/>
      <c r="DM26" s="37"/>
      <c r="DN26" s="37"/>
      <c r="DO26" s="37"/>
      <c r="DP26" s="37"/>
      <c r="DQ26" s="37"/>
      <c r="DR26" s="37"/>
      <c r="DS26" s="37"/>
      <c r="DT26" s="37"/>
      <c r="DU26" s="37"/>
      <c r="DV26" s="37"/>
      <c r="DW26" s="37" t="s">
        <v>646</v>
      </c>
      <c r="DX26" s="37"/>
      <c r="DY26" s="37"/>
      <c r="DZ26" s="37"/>
      <c r="EA26" s="37"/>
      <c r="EB26" s="37"/>
      <c r="EC26" s="37"/>
      <c r="ED26" s="37"/>
      <c r="EE26" s="37"/>
      <c r="EF26" s="37"/>
      <c r="EG26" s="37"/>
      <c r="EH26" s="37"/>
      <c r="EI26" s="37"/>
      <c r="EJ26" s="37"/>
      <c r="EK26" s="37"/>
      <c r="EL26" s="37"/>
      <c r="EM26" s="37"/>
      <c r="EN26" s="37"/>
      <c r="EO26" s="37" t="s">
        <v>692</v>
      </c>
      <c r="EP26" s="37" t="b">
        <v>1</v>
      </c>
      <c r="EQ26" s="37" t="b">
        <v>1</v>
      </c>
      <c r="ER26" s="37"/>
      <c r="ES26" s="37"/>
      <c r="ET26" s="37"/>
      <c r="EU26" s="37"/>
      <c r="EV26" s="37" t="b">
        <v>1</v>
      </c>
      <c r="EW26" s="37"/>
      <c r="EX26" s="37"/>
      <c r="EY26" s="37"/>
      <c r="EZ26" s="37" t="b">
        <v>1</v>
      </c>
      <c r="FA26" s="52">
        <v>4</v>
      </c>
      <c r="FB26" s="37" t="s">
        <v>366</v>
      </c>
      <c r="FC26" s="37" t="s">
        <v>347</v>
      </c>
      <c r="FD26" s="37"/>
      <c r="FE26" s="37" t="s">
        <v>367</v>
      </c>
      <c r="FF26" s="37"/>
      <c r="FG26" s="37" t="b">
        <v>1</v>
      </c>
      <c r="FH26" s="37"/>
      <c r="FI26" s="37"/>
      <c r="FJ26" s="37"/>
      <c r="FK26" s="37"/>
      <c r="FL26" s="37"/>
      <c r="FM26" s="37"/>
      <c r="FN26" s="37" t="s">
        <v>347</v>
      </c>
      <c r="FO26" s="37"/>
      <c r="FP26" s="37" t="s">
        <v>347</v>
      </c>
      <c r="FQ26" s="37" t="s">
        <v>367</v>
      </c>
      <c r="FR26" s="37" t="b">
        <v>1</v>
      </c>
      <c r="FS26" s="37"/>
      <c r="FT26" s="37"/>
      <c r="FU26" s="37"/>
      <c r="FV26" s="37"/>
      <c r="FW26" s="37"/>
      <c r="FX26" s="37" t="s">
        <v>368</v>
      </c>
      <c r="FY26" s="37" t="s">
        <v>359</v>
      </c>
      <c r="FZ26" s="37"/>
      <c r="GA26" s="37"/>
      <c r="GB26" s="37"/>
      <c r="GC26" s="37" t="s">
        <v>384</v>
      </c>
      <c r="GD26" s="37" t="s">
        <v>384</v>
      </c>
      <c r="GE26" s="37" t="s">
        <v>359</v>
      </c>
      <c r="GF26" s="37" t="s">
        <v>370</v>
      </c>
      <c r="GG26" s="37" t="s">
        <v>370</v>
      </c>
      <c r="GH26" s="37"/>
      <c r="GI26" s="37"/>
      <c r="GJ26" s="37"/>
      <c r="GK26" s="37"/>
      <c r="GL26" s="37"/>
      <c r="GM26" s="37"/>
      <c r="GN26" s="37"/>
      <c r="GO26" s="37"/>
      <c r="GP26" s="37"/>
      <c r="GQ26" s="37"/>
      <c r="GR26" s="37"/>
      <c r="GS26" s="37"/>
      <c r="GT26" s="37"/>
      <c r="GU26" s="37"/>
      <c r="GV26" s="37"/>
      <c r="GW26" s="37"/>
      <c r="GX26" s="37"/>
      <c r="GY26" s="37"/>
      <c r="GZ26" s="37"/>
      <c r="HA26" s="37"/>
      <c r="HB26" s="37"/>
      <c r="HC26" s="37"/>
      <c r="HD26" s="37"/>
      <c r="HE26" s="37"/>
      <c r="HF26" s="37"/>
      <c r="HG26" s="37"/>
      <c r="HH26" s="37"/>
      <c r="HI26" s="37"/>
      <c r="HJ26" s="37"/>
      <c r="HK26" s="37"/>
      <c r="HL26" s="37"/>
      <c r="HM26" s="37"/>
      <c r="HN26" s="37"/>
      <c r="HO26" s="37"/>
      <c r="HP26" s="37"/>
      <c r="HQ26" s="37"/>
      <c r="HR26" s="37"/>
      <c r="HS26" s="37"/>
      <c r="HT26" s="37"/>
      <c r="HU26" s="37"/>
      <c r="HV26" s="37"/>
      <c r="HW26" s="37"/>
      <c r="HX26" s="37"/>
      <c r="HY26" s="37"/>
      <c r="HZ26" s="37"/>
      <c r="IA26" s="37"/>
      <c r="IB26" s="37"/>
      <c r="IC26" s="37"/>
      <c r="ID26" s="37"/>
      <c r="IE26" s="37"/>
      <c r="IF26" s="37"/>
      <c r="IG26" s="37"/>
      <c r="IH26" s="37"/>
      <c r="II26" s="37"/>
      <c r="IJ26" s="37"/>
      <c r="IK26" s="37"/>
      <c r="IL26" s="37"/>
      <c r="IM26" s="37"/>
      <c r="IN26" s="37"/>
      <c r="IO26" s="37"/>
      <c r="IP26" s="37"/>
      <c r="IQ26" s="37"/>
      <c r="IR26" s="37"/>
      <c r="IS26" s="37"/>
      <c r="IT26" s="37"/>
      <c r="IU26" s="37"/>
      <c r="IV26" s="37"/>
      <c r="IW26" s="37"/>
      <c r="IX26" s="37"/>
      <c r="IY26" s="37"/>
      <c r="IZ26" s="37"/>
      <c r="JA26" s="37"/>
      <c r="JB26" s="37"/>
      <c r="JC26" s="37"/>
      <c r="JD26" s="37"/>
      <c r="JE26" s="37"/>
      <c r="JF26" s="37"/>
      <c r="JG26" s="37"/>
      <c r="JH26" s="37"/>
      <c r="JI26" s="37"/>
      <c r="JJ26" s="37"/>
      <c r="JK26" s="37"/>
      <c r="JL26" s="37"/>
      <c r="JM26" s="37"/>
      <c r="JN26" s="37"/>
      <c r="JO26" s="37"/>
      <c r="JP26" s="37"/>
      <c r="JQ26" s="37"/>
      <c r="JR26" s="37"/>
      <c r="JS26" s="37"/>
      <c r="JT26" s="37"/>
      <c r="JU26" s="37"/>
      <c r="JV26" s="37"/>
      <c r="JW26" s="37"/>
      <c r="JX26" s="37"/>
      <c r="JY26" s="37"/>
      <c r="JZ26" s="37"/>
      <c r="KA26" s="37"/>
      <c r="KB26" s="37"/>
      <c r="KC26" s="37"/>
      <c r="KD26" s="37"/>
      <c r="KE26" s="37"/>
      <c r="KF26" s="37"/>
      <c r="KG26" s="37"/>
      <c r="KH26" s="37"/>
      <c r="KI26" s="37"/>
      <c r="KJ26" s="37"/>
      <c r="KK26" s="37"/>
      <c r="KL26" s="37"/>
      <c r="KM26" s="37"/>
      <c r="KN26" s="37"/>
      <c r="KO26" s="37"/>
      <c r="KP26" s="37"/>
      <c r="KQ26" s="37"/>
      <c r="KR26" s="37"/>
      <c r="KS26" s="37"/>
      <c r="KT26" s="37"/>
      <c r="KU26" s="37"/>
      <c r="KV26" s="37"/>
      <c r="KW26" s="37"/>
      <c r="KX26" s="37"/>
      <c r="KY26" s="37"/>
      <c r="KZ26" s="37"/>
      <c r="LA26" s="37"/>
      <c r="LB26" s="37"/>
      <c r="LC26" s="37"/>
      <c r="LD26" s="37"/>
      <c r="LE26" s="37"/>
      <c r="LF26" s="37"/>
      <c r="LG26" s="37"/>
      <c r="LH26" s="37"/>
      <c r="LI26" s="37"/>
      <c r="LJ26" s="37"/>
      <c r="LK26" s="37"/>
      <c r="LL26" s="37"/>
      <c r="LM26" s="37"/>
      <c r="LN26" s="37"/>
      <c r="LO26" s="37"/>
      <c r="LP26" s="37"/>
      <c r="LQ26" s="37"/>
      <c r="LR26" s="37"/>
      <c r="LS26" s="37"/>
      <c r="LT26" s="37"/>
      <c r="LU26" s="37"/>
      <c r="LV26" s="37"/>
      <c r="LW26" s="37"/>
      <c r="LX26" s="37"/>
      <c r="LY26" s="37"/>
      <c r="LZ26" s="37"/>
      <c r="MA26" s="37"/>
      <c r="MB26" s="37"/>
      <c r="MC26" s="37"/>
      <c r="MD26" s="37"/>
      <c r="ME26" s="37"/>
      <c r="MF26" s="37"/>
      <c r="MG26" s="37"/>
      <c r="MH26" s="37"/>
      <c r="MI26" s="37"/>
      <c r="MJ26" s="37" t="s">
        <v>693</v>
      </c>
      <c r="MK26" s="37">
        <v>73100089</v>
      </c>
      <c r="ML26" s="37" t="s">
        <v>694</v>
      </c>
      <c r="MM26" s="50">
        <v>44216.484965277778</v>
      </c>
      <c r="MN26" s="37">
        <v>25</v>
      </c>
      <c r="MO26" s="37"/>
      <c r="MP26" s="37">
        <v>-1</v>
      </c>
      <c r="MQ26" s="37"/>
      <c r="MR26" s="37"/>
      <c r="MS26" s="37" t="s">
        <v>376</v>
      </c>
      <c r="MT26" s="37">
        <v>695</v>
      </c>
      <c r="MU26" s="37"/>
      <c r="MV26" s="37">
        <v>569832</v>
      </c>
    </row>
    <row r="27" spans="1:360" ht="15.6" hidden="1" thickTop="1" thickBot="1" x14ac:dyDescent="0.35">
      <c r="A27" s="44" t="s">
        <v>695</v>
      </c>
      <c r="B27" s="45" t="s">
        <v>696</v>
      </c>
      <c r="C27" s="45"/>
      <c r="D27" s="45" t="s">
        <v>697</v>
      </c>
      <c r="E27" s="45" t="s">
        <v>343</v>
      </c>
      <c r="F27" s="45" t="s">
        <v>380</v>
      </c>
      <c r="G27" s="46">
        <v>44216</v>
      </c>
      <c r="H27" s="45" t="s">
        <v>698</v>
      </c>
      <c r="I27" s="45" t="s">
        <v>382</v>
      </c>
      <c r="J27" s="45" t="s">
        <v>347</v>
      </c>
      <c r="K27" s="45">
        <v>60</v>
      </c>
      <c r="L27" s="45" t="str">
        <f>IF(data!$K27&lt;31,"18-30 Years",IF(data!$K27&lt;51,"31-50 Years",IF(data!$K27&lt;61,"51-60 Years",IF(data!$K27&gt;60,"Elderly&gt;60"))))</f>
        <v>51-60 Years</v>
      </c>
      <c r="M27" s="45" t="s">
        <v>405</v>
      </c>
      <c r="N27" s="45" t="s">
        <v>349</v>
      </c>
      <c r="O27" s="45" t="s">
        <v>350</v>
      </c>
      <c r="P27" s="46">
        <v>42309</v>
      </c>
      <c r="Q27" s="45"/>
      <c r="R27" s="45">
        <v>0</v>
      </c>
      <c r="S27" s="45" t="s">
        <v>347</v>
      </c>
      <c r="T27" s="45">
        <v>0</v>
      </c>
      <c r="U27" s="45">
        <v>2</v>
      </c>
      <c r="V27" s="45">
        <v>1</v>
      </c>
      <c r="W27" s="45" t="s">
        <v>455</v>
      </c>
      <c r="X27" s="45">
        <v>0</v>
      </c>
      <c r="Y27" s="45" t="s">
        <v>455</v>
      </c>
      <c r="Z27" s="45">
        <v>0</v>
      </c>
      <c r="AA27" s="51">
        <v>3</v>
      </c>
      <c r="AB27" s="45">
        <v>10</v>
      </c>
      <c r="AC27" s="45">
        <v>1</v>
      </c>
      <c r="AD27" s="45">
        <v>1</v>
      </c>
      <c r="AE27" s="45">
        <v>3</v>
      </c>
      <c r="AF27" s="45">
        <v>2000</v>
      </c>
      <c r="AG27" s="45">
        <v>400</v>
      </c>
      <c r="AH27" s="41">
        <f t="shared" si="0"/>
        <v>-1600</v>
      </c>
      <c r="AI27" s="45" t="s">
        <v>699</v>
      </c>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t="s">
        <v>700</v>
      </c>
      <c r="GV27" s="45"/>
      <c r="GW27" s="45" t="b">
        <v>1</v>
      </c>
      <c r="GX27" s="45" t="b">
        <v>1</v>
      </c>
      <c r="GY27" s="45"/>
      <c r="GZ27" s="45" t="b">
        <v>1</v>
      </c>
      <c r="HA27" s="45" t="b">
        <v>1</v>
      </c>
      <c r="HB27" s="45"/>
      <c r="HC27" s="45"/>
      <c r="HD27" s="45"/>
      <c r="HE27" s="45" t="b">
        <v>1</v>
      </c>
      <c r="HF27" s="45"/>
      <c r="HG27" s="45"/>
      <c r="HH27" s="45"/>
      <c r="HI27" s="45"/>
      <c r="HJ27" s="45"/>
      <c r="HK27" s="45"/>
      <c r="HL27" s="45"/>
      <c r="HM27" s="45"/>
      <c r="HN27" s="45" t="s">
        <v>471</v>
      </c>
      <c r="HO27" s="45"/>
      <c r="HP27" s="45"/>
      <c r="HQ27" s="45"/>
      <c r="HR27" s="45" t="b">
        <v>1</v>
      </c>
      <c r="HS27" s="45" t="s">
        <v>701</v>
      </c>
      <c r="HT27" s="45" t="s">
        <v>702</v>
      </c>
      <c r="HU27" s="45"/>
      <c r="HV27" s="45"/>
      <c r="HW27" s="45"/>
      <c r="HX27" s="45" t="b">
        <v>1</v>
      </c>
      <c r="HY27" s="45"/>
      <c r="HZ27" s="45"/>
      <c r="IA27" s="45" t="b">
        <v>1</v>
      </c>
      <c r="IB27" s="45"/>
      <c r="IC27" s="45"/>
      <c r="ID27" s="45"/>
      <c r="IE27" s="45"/>
      <c r="IF27" s="45" t="s">
        <v>458</v>
      </c>
      <c r="IG27" s="45" t="b">
        <v>1</v>
      </c>
      <c r="IH27" s="45"/>
      <c r="II27" s="45"/>
      <c r="IJ27" s="45"/>
      <c r="IK27" s="45"/>
      <c r="IL27" s="45"/>
      <c r="IM27" s="45"/>
      <c r="IN27" s="45"/>
      <c r="IO27" s="45"/>
      <c r="IP27" s="45" t="s">
        <v>347</v>
      </c>
      <c r="IQ27" s="45"/>
      <c r="IR27" s="45" t="s">
        <v>413</v>
      </c>
      <c r="IS27" s="45"/>
      <c r="IT27" s="45"/>
      <c r="IU27" s="45"/>
      <c r="IV27" s="45"/>
      <c r="IW27" s="45"/>
      <c r="IX27" s="45" t="b">
        <v>1</v>
      </c>
      <c r="IY27" s="45"/>
      <c r="IZ27" s="45"/>
      <c r="JA27" s="45"/>
      <c r="JB27" s="45" t="s">
        <v>413</v>
      </c>
      <c r="JC27" s="45"/>
      <c r="JD27" s="45"/>
      <c r="JE27" s="45"/>
      <c r="JF27" s="45"/>
      <c r="JG27" s="45"/>
      <c r="JH27" s="45" t="b">
        <v>1</v>
      </c>
      <c r="JI27" s="45"/>
      <c r="JJ27" s="45"/>
      <c r="JK27" s="45"/>
      <c r="JL27" s="45" t="s">
        <v>347</v>
      </c>
      <c r="JM27" s="45"/>
      <c r="JN27" s="45" t="s">
        <v>703</v>
      </c>
      <c r="JO27" s="45" t="b">
        <v>1</v>
      </c>
      <c r="JP27" s="45"/>
      <c r="JQ27" s="45"/>
      <c r="JR27" s="45"/>
      <c r="JS27" s="45" t="b">
        <v>1</v>
      </c>
      <c r="JT27" s="45" t="b">
        <v>1</v>
      </c>
      <c r="JU27" s="45" t="b">
        <v>1</v>
      </c>
      <c r="JV27" s="45"/>
      <c r="JW27" s="45" t="b">
        <v>1</v>
      </c>
      <c r="JX27" s="45"/>
      <c r="JY27" s="45"/>
      <c r="JZ27" s="45"/>
      <c r="KA27" s="45" t="b">
        <v>1</v>
      </c>
      <c r="KB27" s="45"/>
      <c r="KC27" s="45"/>
      <c r="KD27" s="45"/>
      <c r="KE27" s="45"/>
      <c r="KF27" s="45"/>
      <c r="KG27" s="45" t="s">
        <v>704</v>
      </c>
      <c r="KH27" s="45" t="s">
        <v>447</v>
      </c>
      <c r="KI27" s="45"/>
      <c r="KJ27" s="45"/>
      <c r="KK27" s="45"/>
      <c r="KL27" s="45"/>
      <c r="KM27" s="45" t="b">
        <v>1</v>
      </c>
      <c r="KN27" s="45"/>
      <c r="KO27" s="45"/>
      <c r="KP27" s="45"/>
      <c r="KQ27" s="45"/>
      <c r="KR27" s="45"/>
      <c r="KS27" s="45"/>
      <c r="KT27" s="45"/>
      <c r="KU27" s="45"/>
      <c r="KV27" s="45"/>
      <c r="KW27" s="45" t="s">
        <v>705</v>
      </c>
      <c r="KX27" s="45" t="b">
        <v>1</v>
      </c>
      <c r="KY27" s="45" t="b">
        <v>1</v>
      </c>
      <c r="KZ27" s="45" t="b">
        <v>1</v>
      </c>
      <c r="LA27" s="45" t="b">
        <v>1</v>
      </c>
      <c r="LB27" s="45" t="b">
        <v>1</v>
      </c>
      <c r="LC27" s="45" t="b">
        <v>1</v>
      </c>
      <c r="LD27" s="45"/>
      <c r="LE27" s="45"/>
      <c r="LF27" s="45"/>
      <c r="LG27" s="45" t="s">
        <v>611</v>
      </c>
      <c r="LH27" s="45" t="b">
        <v>1</v>
      </c>
      <c r="LI27" s="45"/>
      <c r="LJ27" s="45" t="b">
        <v>1</v>
      </c>
      <c r="LK27" s="45" t="b">
        <v>1</v>
      </c>
      <c r="LL27" s="45" t="b">
        <v>1</v>
      </c>
      <c r="LM27" s="45"/>
      <c r="LN27" s="45"/>
      <c r="LO27" s="45" t="s">
        <v>359</v>
      </c>
      <c r="LP27" s="45" t="s">
        <v>5170</v>
      </c>
      <c r="LQ27" s="45" t="s">
        <v>706</v>
      </c>
      <c r="LR27" s="45"/>
      <c r="LS27" s="45"/>
      <c r="LT27" s="45"/>
      <c r="LU27" s="45"/>
      <c r="LV27" s="45"/>
      <c r="LW27" s="45"/>
      <c r="LX27" s="45"/>
      <c r="LY27" s="45"/>
      <c r="LZ27" s="45" t="b">
        <v>1</v>
      </c>
      <c r="MA27" s="45"/>
      <c r="MB27" s="45" t="s">
        <v>359</v>
      </c>
      <c r="MC27" s="45"/>
      <c r="MD27" s="45"/>
      <c r="ME27" s="45"/>
      <c r="MF27" s="45"/>
      <c r="MG27" s="45"/>
      <c r="MH27" s="45" t="s">
        <v>359</v>
      </c>
      <c r="MI27" s="45"/>
      <c r="MJ27" s="45" t="s">
        <v>707</v>
      </c>
      <c r="MK27" s="45">
        <v>73100331</v>
      </c>
      <c r="ML27" s="45" t="s">
        <v>708</v>
      </c>
      <c r="MM27" s="47">
        <v>44216.487708333327</v>
      </c>
      <c r="MN27" s="45">
        <v>26</v>
      </c>
      <c r="MO27" s="45"/>
      <c r="MP27" s="45">
        <v>-1</v>
      </c>
      <c r="MQ27" s="45"/>
      <c r="MR27" s="45"/>
      <c r="MS27" s="45" t="s">
        <v>376</v>
      </c>
      <c r="MT27" s="45">
        <v>11263</v>
      </c>
      <c r="MU27" s="45" t="s">
        <v>402</v>
      </c>
      <c r="MV27" s="45">
        <v>569832</v>
      </c>
    </row>
    <row r="28" spans="1:360" ht="15.6" hidden="1" thickTop="1" thickBot="1" x14ac:dyDescent="0.35">
      <c r="A28" s="48" t="s">
        <v>709</v>
      </c>
      <c r="B28" s="37" t="s">
        <v>710</v>
      </c>
      <c r="C28" s="37"/>
      <c r="D28" s="37" t="s">
        <v>697</v>
      </c>
      <c r="E28" s="37" t="s">
        <v>343</v>
      </c>
      <c r="F28" s="37" t="s">
        <v>380</v>
      </c>
      <c r="G28" s="49">
        <v>44216</v>
      </c>
      <c r="H28" s="37" t="s">
        <v>698</v>
      </c>
      <c r="I28" s="37" t="s">
        <v>382</v>
      </c>
      <c r="J28" s="37" t="s">
        <v>347</v>
      </c>
      <c r="K28" s="37">
        <v>50</v>
      </c>
      <c r="L28" s="37" t="str">
        <f>IF(data!$K28&lt;31,"18-30 Years",IF(data!$K28&lt;51,"31-50 Years",IF(data!$K28&lt;61,"51-60 Years",IF(data!$K28&gt;60,"Elderly&gt;60"))))</f>
        <v>31-50 Years</v>
      </c>
      <c r="M28" s="37" t="s">
        <v>405</v>
      </c>
      <c r="N28" s="37" t="s">
        <v>349</v>
      </c>
      <c r="O28" s="37" t="s">
        <v>350</v>
      </c>
      <c r="P28" s="49">
        <v>42294</v>
      </c>
      <c r="Q28" s="37"/>
      <c r="R28" s="37">
        <v>1</v>
      </c>
      <c r="S28" s="37" t="s">
        <v>347</v>
      </c>
      <c r="T28" s="37">
        <v>0</v>
      </c>
      <c r="U28" s="37">
        <v>0</v>
      </c>
      <c r="V28" s="37">
        <v>1</v>
      </c>
      <c r="W28" s="37" t="s">
        <v>351</v>
      </c>
      <c r="X28" s="37">
        <v>2</v>
      </c>
      <c r="Y28" s="37" t="s">
        <v>455</v>
      </c>
      <c r="Z28" s="37">
        <v>3</v>
      </c>
      <c r="AA28" s="52">
        <v>6</v>
      </c>
      <c r="AB28" s="37">
        <v>11</v>
      </c>
      <c r="AC28" s="37">
        <v>0</v>
      </c>
      <c r="AD28" s="37">
        <v>0</v>
      </c>
      <c r="AE28" s="37">
        <v>1</v>
      </c>
      <c r="AF28" s="37">
        <v>1500</v>
      </c>
      <c r="AG28" s="37">
        <v>500</v>
      </c>
      <c r="AH28" s="41">
        <f t="shared" si="0"/>
        <v>-1000</v>
      </c>
      <c r="AI28" s="37" t="s">
        <v>711</v>
      </c>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c r="DY28" s="37"/>
      <c r="DZ28" s="37"/>
      <c r="EA28" s="37"/>
      <c r="EB28" s="37"/>
      <c r="EC28" s="37"/>
      <c r="ED28" s="37"/>
      <c r="EE28" s="37"/>
      <c r="EF28" s="37"/>
      <c r="EG28" s="37"/>
      <c r="EH28" s="37"/>
      <c r="EI28" s="37"/>
      <c r="EJ28" s="37"/>
      <c r="EK28" s="37"/>
      <c r="EL28" s="37"/>
      <c r="EM28" s="37"/>
      <c r="EN28" s="37"/>
      <c r="EO28" s="37"/>
      <c r="EP28" s="37"/>
      <c r="EQ28" s="37"/>
      <c r="ER28" s="37"/>
      <c r="ES28" s="37"/>
      <c r="ET28" s="37"/>
      <c r="EU28" s="37"/>
      <c r="EV28" s="37"/>
      <c r="EW28" s="37"/>
      <c r="EX28" s="37"/>
      <c r="EY28" s="37"/>
      <c r="EZ28" s="37"/>
      <c r="FA28" s="37"/>
      <c r="FB28" s="37"/>
      <c r="FC28" s="37"/>
      <c r="FD28" s="37"/>
      <c r="FE28" s="37"/>
      <c r="FF28" s="37"/>
      <c r="FG28" s="37"/>
      <c r="FH28" s="37"/>
      <c r="FI28" s="37"/>
      <c r="FJ28" s="37"/>
      <c r="FK28" s="37"/>
      <c r="FL28" s="37"/>
      <c r="FM28" s="37"/>
      <c r="FN28" s="37"/>
      <c r="FO28" s="37"/>
      <c r="FP28" s="37"/>
      <c r="FQ28" s="37"/>
      <c r="FR28" s="37"/>
      <c r="FS28" s="37"/>
      <c r="FT28" s="37"/>
      <c r="FU28" s="37"/>
      <c r="FV28" s="37"/>
      <c r="FW28" s="37"/>
      <c r="FX28" s="37"/>
      <c r="FY28" s="37"/>
      <c r="FZ28" s="37"/>
      <c r="GA28" s="37"/>
      <c r="GB28" s="37"/>
      <c r="GC28" s="37"/>
      <c r="GD28" s="37"/>
      <c r="GE28" s="37"/>
      <c r="GF28" s="37"/>
      <c r="GG28" s="37"/>
      <c r="GH28" s="37"/>
      <c r="GI28" s="37"/>
      <c r="GJ28" s="37"/>
      <c r="GK28" s="37"/>
      <c r="GL28" s="37"/>
      <c r="GM28" s="37"/>
      <c r="GN28" s="37"/>
      <c r="GO28" s="37"/>
      <c r="GP28" s="37"/>
      <c r="GQ28" s="37"/>
      <c r="GR28" s="37"/>
      <c r="GS28" s="37"/>
      <c r="GT28" s="37"/>
      <c r="GU28" s="37" t="s">
        <v>712</v>
      </c>
      <c r="GV28" s="37"/>
      <c r="GW28" s="37" t="b">
        <v>1</v>
      </c>
      <c r="GX28" s="37" t="b">
        <v>1</v>
      </c>
      <c r="GY28" s="37" t="b">
        <v>1</v>
      </c>
      <c r="GZ28" s="37" t="b">
        <v>1</v>
      </c>
      <c r="HA28" s="37" t="b">
        <v>1</v>
      </c>
      <c r="HB28" s="37"/>
      <c r="HC28" s="37"/>
      <c r="HD28" s="37"/>
      <c r="HE28" s="37"/>
      <c r="HF28" s="37" t="b">
        <v>1</v>
      </c>
      <c r="HG28" s="37"/>
      <c r="HH28" s="37"/>
      <c r="HI28" s="37"/>
      <c r="HJ28" s="37"/>
      <c r="HK28" s="37"/>
      <c r="HL28" s="37"/>
      <c r="HM28" s="37"/>
      <c r="HN28" s="37" t="s">
        <v>713</v>
      </c>
      <c r="HO28" s="37" t="b">
        <v>1</v>
      </c>
      <c r="HP28" s="37" t="b">
        <v>1</v>
      </c>
      <c r="HQ28" s="37"/>
      <c r="HR28" s="37"/>
      <c r="HS28" s="37" t="s">
        <v>714</v>
      </c>
      <c r="HT28" s="37" t="s">
        <v>715</v>
      </c>
      <c r="HU28" s="37" t="b">
        <v>1</v>
      </c>
      <c r="HV28" s="37" t="b">
        <v>1</v>
      </c>
      <c r="HW28" s="37"/>
      <c r="HX28" s="37" t="b">
        <v>1</v>
      </c>
      <c r="HY28" s="37"/>
      <c r="HZ28" s="37"/>
      <c r="IA28" s="37"/>
      <c r="IB28" s="37"/>
      <c r="IC28" s="37"/>
      <c r="ID28" s="37"/>
      <c r="IE28" s="37"/>
      <c r="IF28" s="37" t="s">
        <v>458</v>
      </c>
      <c r="IG28" s="37" t="b">
        <v>1</v>
      </c>
      <c r="IH28" s="37"/>
      <c r="II28" s="37"/>
      <c r="IJ28" s="37"/>
      <c r="IK28" s="37"/>
      <c r="IL28" s="37"/>
      <c r="IM28" s="37"/>
      <c r="IN28" s="37"/>
      <c r="IO28" s="37"/>
      <c r="IP28" s="37" t="s">
        <v>347</v>
      </c>
      <c r="IQ28" s="37"/>
      <c r="IR28" s="37" t="s">
        <v>413</v>
      </c>
      <c r="IS28" s="37"/>
      <c r="IT28" s="37"/>
      <c r="IU28" s="37"/>
      <c r="IV28" s="37"/>
      <c r="IW28" s="37"/>
      <c r="IX28" s="37" t="b">
        <v>1</v>
      </c>
      <c r="IY28" s="37"/>
      <c r="IZ28" s="37"/>
      <c r="JA28" s="37"/>
      <c r="JB28" s="37" t="s">
        <v>413</v>
      </c>
      <c r="JC28" s="37"/>
      <c r="JD28" s="37"/>
      <c r="JE28" s="37"/>
      <c r="JF28" s="37"/>
      <c r="JG28" s="37"/>
      <c r="JH28" s="37" t="b">
        <v>1</v>
      </c>
      <c r="JI28" s="37"/>
      <c r="JJ28" s="37"/>
      <c r="JK28" s="37"/>
      <c r="JL28" s="37" t="s">
        <v>347</v>
      </c>
      <c r="JM28" s="37"/>
      <c r="JN28" s="37" t="s">
        <v>716</v>
      </c>
      <c r="JO28" s="37"/>
      <c r="JP28" s="37"/>
      <c r="JQ28" s="37"/>
      <c r="JR28" s="37" t="b">
        <v>1</v>
      </c>
      <c r="JS28" s="37" t="b">
        <v>1</v>
      </c>
      <c r="JT28" s="37"/>
      <c r="JU28" s="37" t="b">
        <v>1</v>
      </c>
      <c r="JV28" s="37"/>
      <c r="JW28" s="37" t="b">
        <v>1</v>
      </c>
      <c r="JX28" s="37"/>
      <c r="JY28" s="37"/>
      <c r="JZ28" s="37"/>
      <c r="KA28" s="37"/>
      <c r="KB28" s="37"/>
      <c r="KC28" s="37"/>
      <c r="KD28" s="37"/>
      <c r="KE28" s="37"/>
      <c r="KF28" s="37"/>
      <c r="KG28" s="37" t="s">
        <v>717</v>
      </c>
      <c r="KH28" s="37" t="s">
        <v>718</v>
      </c>
      <c r="KI28" s="37"/>
      <c r="KJ28" s="37"/>
      <c r="KK28" s="37"/>
      <c r="KL28" s="37"/>
      <c r="KM28" s="37" t="b">
        <v>1</v>
      </c>
      <c r="KN28" s="37"/>
      <c r="KO28" s="37"/>
      <c r="KP28" s="37" t="b">
        <v>1</v>
      </c>
      <c r="KQ28" s="37"/>
      <c r="KR28" s="37"/>
      <c r="KS28" s="37"/>
      <c r="KT28" s="37"/>
      <c r="KU28" s="37"/>
      <c r="KV28" s="37"/>
      <c r="KW28" s="37" t="s">
        <v>719</v>
      </c>
      <c r="KX28" s="37" t="b">
        <v>1</v>
      </c>
      <c r="KY28" s="37"/>
      <c r="KZ28" s="37" t="b">
        <v>1</v>
      </c>
      <c r="LA28" s="37" t="b">
        <v>1</v>
      </c>
      <c r="LB28" s="37" t="b">
        <v>1</v>
      </c>
      <c r="LC28" s="37" t="b">
        <v>1</v>
      </c>
      <c r="LD28" s="37"/>
      <c r="LE28" s="37"/>
      <c r="LF28" s="37"/>
      <c r="LG28" s="37" t="s">
        <v>720</v>
      </c>
      <c r="LH28" s="37" t="b">
        <v>1</v>
      </c>
      <c r="LI28" s="37"/>
      <c r="LJ28" s="37" t="b">
        <v>1</v>
      </c>
      <c r="LK28" s="37"/>
      <c r="LL28" s="37"/>
      <c r="LM28" s="37"/>
      <c r="LN28" s="37"/>
      <c r="LO28" s="37" t="s">
        <v>347</v>
      </c>
      <c r="LP28" s="37"/>
      <c r="LQ28" s="37" t="s">
        <v>706</v>
      </c>
      <c r="LR28" s="37"/>
      <c r="LS28" s="37"/>
      <c r="LT28" s="37"/>
      <c r="LU28" s="37"/>
      <c r="LV28" s="37"/>
      <c r="LW28" s="37"/>
      <c r="LX28" s="37"/>
      <c r="LY28" s="37"/>
      <c r="LZ28" s="37" t="b">
        <v>1</v>
      </c>
      <c r="MA28" s="37"/>
      <c r="MB28" s="37" t="s">
        <v>359</v>
      </c>
      <c r="MC28" s="37"/>
      <c r="MD28" s="37"/>
      <c r="ME28" s="37" t="s">
        <v>359</v>
      </c>
      <c r="MF28" s="37"/>
      <c r="MG28" s="37"/>
      <c r="MH28" s="37" t="s">
        <v>359</v>
      </c>
      <c r="MI28" s="37"/>
      <c r="MJ28" s="37" t="s">
        <v>721</v>
      </c>
      <c r="MK28" s="37">
        <v>73100333</v>
      </c>
      <c r="ML28" s="37" t="s">
        <v>722</v>
      </c>
      <c r="MM28" s="50">
        <v>44216.487719907411</v>
      </c>
      <c r="MN28" s="37">
        <v>27</v>
      </c>
      <c r="MO28" s="37"/>
      <c r="MP28" s="37">
        <v>-1</v>
      </c>
      <c r="MQ28" s="37"/>
      <c r="MR28" s="37"/>
      <c r="MS28" s="37" t="s">
        <v>376</v>
      </c>
      <c r="MT28" s="37">
        <v>4871</v>
      </c>
      <c r="MU28" s="37" t="s">
        <v>402</v>
      </c>
      <c r="MV28" s="37">
        <v>569832</v>
      </c>
    </row>
    <row r="29" spans="1:360" ht="15.6" hidden="1" thickTop="1" thickBot="1" x14ac:dyDescent="0.35">
      <c r="A29" s="44" t="s">
        <v>723</v>
      </c>
      <c r="B29" s="45" t="s">
        <v>724</v>
      </c>
      <c r="C29" s="45"/>
      <c r="D29" s="45" t="s">
        <v>697</v>
      </c>
      <c r="E29" s="45" t="s">
        <v>343</v>
      </c>
      <c r="F29" s="45" t="s">
        <v>380</v>
      </c>
      <c r="G29" s="46">
        <v>44216</v>
      </c>
      <c r="H29" s="45" t="s">
        <v>698</v>
      </c>
      <c r="I29" s="45" t="s">
        <v>382</v>
      </c>
      <c r="J29" s="45" t="s">
        <v>347</v>
      </c>
      <c r="K29" s="45">
        <v>68</v>
      </c>
      <c r="L29" s="45" t="str">
        <f>IF(data!$K29&lt;31,"18-30 Years",IF(data!$K29&lt;51,"31-50 Years",IF(data!$K29&lt;61,"51-60 Years",IF(data!$K29&gt;60,"Elderly&gt;60"))))</f>
        <v>Elderly&gt;60</v>
      </c>
      <c r="M29" s="45" t="s">
        <v>405</v>
      </c>
      <c r="N29" s="45" t="s">
        <v>349</v>
      </c>
      <c r="O29" s="45" t="s">
        <v>350</v>
      </c>
      <c r="P29" s="46">
        <v>42005</v>
      </c>
      <c r="Q29" s="45"/>
      <c r="R29" s="45">
        <v>1</v>
      </c>
      <c r="S29" s="45" t="s">
        <v>347</v>
      </c>
      <c r="T29" s="45">
        <v>1</v>
      </c>
      <c r="U29" s="45">
        <v>1</v>
      </c>
      <c r="V29" s="45">
        <v>0</v>
      </c>
      <c r="W29" s="45" t="s">
        <v>351</v>
      </c>
      <c r="X29" s="45">
        <v>0</v>
      </c>
      <c r="Y29" s="45" t="s">
        <v>406</v>
      </c>
      <c r="Z29" s="45">
        <v>1</v>
      </c>
      <c r="AA29" s="51">
        <v>3</v>
      </c>
      <c r="AB29" s="45">
        <v>9</v>
      </c>
      <c r="AC29" s="45">
        <v>1</v>
      </c>
      <c r="AD29" s="45">
        <v>1</v>
      </c>
      <c r="AE29" s="45">
        <v>1</v>
      </c>
      <c r="AF29" s="45">
        <v>1000</v>
      </c>
      <c r="AG29" s="45">
        <v>1000</v>
      </c>
      <c r="AH29" s="41">
        <f t="shared" si="0"/>
        <v>0</v>
      </c>
      <c r="AI29" s="45" t="s">
        <v>725</v>
      </c>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5"/>
      <c r="BT29" s="45"/>
      <c r="BU29" s="45"/>
      <c r="BV29" s="45"/>
      <c r="BW29" s="45"/>
      <c r="BX29" s="45"/>
      <c r="BY29" s="45"/>
      <c r="BZ29" s="45"/>
      <c r="CA29" s="45"/>
      <c r="CB29" s="45"/>
      <c r="CC29" s="45"/>
      <c r="CD29" s="45"/>
      <c r="CE29" s="45"/>
      <c r="CF29" s="45"/>
      <c r="CG29" s="45"/>
      <c r="CH29" s="45"/>
      <c r="CI29" s="45"/>
      <c r="CJ29" s="45"/>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5"/>
      <c r="EF29" s="45"/>
      <c r="EG29" s="45"/>
      <c r="EH29" s="45"/>
      <c r="EI29" s="45"/>
      <c r="EJ29" s="45"/>
      <c r="EK29" s="45"/>
      <c r="EL29" s="45"/>
      <c r="EM29" s="45"/>
      <c r="EN29" s="45"/>
      <c r="EO29" s="45"/>
      <c r="EP29" s="45"/>
      <c r="EQ29" s="45"/>
      <c r="ER29" s="45"/>
      <c r="ES29" s="45"/>
      <c r="ET29" s="45"/>
      <c r="EU29" s="45"/>
      <c r="EV29" s="45"/>
      <c r="EW29" s="45"/>
      <c r="EX29" s="45"/>
      <c r="EY29" s="45"/>
      <c r="EZ29" s="45"/>
      <c r="FA29" s="45"/>
      <c r="FB29" s="45"/>
      <c r="FC29" s="45"/>
      <c r="FD29" s="45"/>
      <c r="FE29" s="45"/>
      <c r="FF29" s="45"/>
      <c r="FG29" s="45"/>
      <c r="FH29" s="45"/>
      <c r="FI29" s="45"/>
      <c r="FJ29" s="45"/>
      <c r="FK29" s="45"/>
      <c r="FL29" s="45"/>
      <c r="FM29" s="45"/>
      <c r="FN29" s="45"/>
      <c r="FO29" s="45"/>
      <c r="FP29" s="45"/>
      <c r="FQ29" s="45"/>
      <c r="FR29" s="45"/>
      <c r="FS29" s="45"/>
      <c r="FT29" s="45"/>
      <c r="FU29" s="45"/>
      <c r="FV29" s="45"/>
      <c r="FW29" s="45"/>
      <c r="FX29" s="45"/>
      <c r="FY29" s="45"/>
      <c r="FZ29" s="45"/>
      <c r="GA29" s="45"/>
      <c r="GB29" s="45"/>
      <c r="GC29" s="45"/>
      <c r="GD29" s="45"/>
      <c r="GE29" s="45"/>
      <c r="GF29" s="45"/>
      <c r="GG29" s="45"/>
      <c r="GH29" s="45"/>
      <c r="GI29" s="45"/>
      <c r="GJ29" s="45"/>
      <c r="GK29" s="45"/>
      <c r="GL29" s="45"/>
      <c r="GM29" s="45"/>
      <c r="GN29" s="45"/>
      <c r="GO29" s="45"/>
      <c r="GP29" s="45"/>
      <c r="GQ29" s="45"/>
      <c r="GR29" s="45"/>
      <c r="GS29" s="45"/>
      <c r="GT29" s="45"/>
      <c r="GU29" s="45" t="s">
        <v>457</v>
      </c>
      <c r="GV29" s="45"/>
      <c r="GW29" s="45"/>
      <c r="GX29" s="45"/>
      <c r="GY29" s="45"/>
      <c r="GZ29" s="45"/>
      <c r="HA29" s="45"/>
      <c r="HB29" s="45"/>
      <c r="HC29" s="45"/>
      <c r="HD29" s="45"/>
      <c r="HE29" s="45"/>
      <c r="HF29" s="45"/>
      <c r="HG29" s="45"/>
      <c r="HH29" s="45"/>
      <c r="HI29" s="45"/>
      <c r="HJ29" s="45"/>
      <c r="HK29" s="45" t="b">
        <v>1</v>
      </c>
      <c r="HL29" s="45"/>
      <c r="HM29" s="45"/>
      <c r="HN29" s="45"/>
      <c r="HO29" s="45"/>
      <c r="HP29" s="45"/>
      <c r="HQ29" s="45"/>
      <c r="HR29" s="45"/>
      <c r="HS29" s="45"/>
      <c r="HT29" s="45"/>
      <c r="HU29" s="45"/>
      <c r="HV29" s="45"/>
      <c r="HW29" s="45"/>
      <c r="HX29" s="45"/>
      <c r="HY29" s="45"/>
      <c r="HZ29" s="45"/>
      <c r="IA29" s="45"/>
      <c r="IB29" s="45"/>
      <c r="IC29" s="45"/>
      <c r="ID29" s="45"/>
      <c r="IE29" s="45"/>
      <c r="IF29" s="45" t="s">
        <v>458</v>
      </c>
      <c r="IG29" s="45" t="b">
        <v>1</v>
      </c>
      <c r="IH29" s="45"/>
      <c r="II29" s="45"/>
      <c r="IJ29" s="45"/>
      <c r="IK29" s="45"/>
      <c r="IL29" s="45"/>
      <c r="IM29" s="45"/>
      <c r="IN29" s="45"/>
      <c r="IO29" s="45"/>
      <c r="IP29" s="45" t="s">
        <v>442</v>
      </c>
      <c r="IQ29" s="45"/>
      <c r="IR29" s="45" t="s">
        <v>413</v>
      </c>
      <c r="IS29" s="45"/>
      <c r="IT29" s="45"/>
      <c r="IU29" s="45"/>
      <c r="IV29" s="45"/>
      <c r="IW29" s="45"/>
      <c r="IX29" s="45" t="b">
        <v>1</v>
      </c>
      <c r="IY29" s="45"/>
      <c r="IZ29" s="45"/>
      <c r="JA29" s="45"/>
      <c r="JB29" s="45" t="s">
        <v>726</v>
      </c>
      <c r="JC29" s="45" t="b">
        <v>1</v>
      </c>
      <c r="JD29" s="45" t="b">
        <v>1</v>
      </c>
      <c r="JE29" s="45" t="b">
        <v>1</v>
      </c>
      <c r="JF29" s="45"/>
      <c r="JG29" s="45"/>
      <c r="JH29" s="45"/>
      <c r="JI29" s="45"/>
      <c r="JJ29" s="45"/>
      <c r="JK29" s="45" t="s">
        <v>5169</v>
      </c>
      <c r="JL29" s="45" t="s">
        <v>359</v>
      </c>
      <c r="JM29" s="45" t="s">
        <v>727</v>
      </c>
      <c r="JN29" s="45" t="s">
        <v>728</v>
      </c>
      <c r="JO29" s="45"/>
      <c r="JP29" s="45"/>
      <c r="JQ29" s="45"/>
      <c r="JR29" s="45" t="b">
        <v>1</v>
      </c>
      <c r="JS29" s="45" t="b">
        <v>1</v>
      </c>
      <c r="JT29" s="45"/>
      <c r="JU29" s="45"/>
      <c r="JV29" s="45"/>
      <c r="JW29" s="45"/>
      <c r="JX29" s="45"/>
      <c r="JY29" s="45"/>
      <c r="JZ29" s="45"/>
      <c r="KA29" s="45" t="b">
        <v>1</v>
      </c>
      <c r="KB29" s="45"/>
      <c r="KC29" s="45"/>
      <c r="KD29" s="45"/>
      <c r="KE29" s="45"/>
      <c r="KF29" s="45"/>
      <c r="KG29" s="45" t="s">
        <v>729</v>
      </c>
      <c r="KH29" s="45" t="s">
        <v>730</v>
      </c>
      <c r="KI29" s="45"/>
      <c r="KJ29" s="45" t="b">
        <v>1</v>
      </c>
      <c r="KK29" s="45"/>
      <c r="KL29" s="45"/>
      <c r="KM29" s="45" t="b">
        <v>1</v>
      </c>
      <c r="KN29" s="45"/>
      <c r="KO29" s="45"/>
      <c r="KP29" s="45"/>
      <c r="KQ29" s="45"/>
      <c r="KR29" s="45"/>
      <c r="KS29" s="45" t="b">
        <v>1</v>
      </c>
      <c r="KT29" s="45"/>
      <c r="KU29" s="45"/>
      <c r="KV29" s="45"/>
      <c r="KW29" s="45" t="s">
        <v>731</v>
      </c>
      <c r="KX29" s="45" t="b">
        <v>1</v>
      </c>
      <c r="KY29" s="45" t="b">
        <v>1</v>
      </c>
      <c r="KZ29" s="45"/>
      <c r="LA29" s="45" t="b">
        <v>1</v>
      </c>
      <c r="LB29" s="45" t="b">
        <v>1</v>
      </c>
      <c r="LC29" s="45" t="b">
        <v>1</v>
      </c>
      <c r="LD29" s="45"/>
      <c r="LE29" s="45"/>
      <c r="LF29" s="45"/>
      <c r="LG29" s="45" t="s">
        <v>732</v>
      </c>
      <c r="LH29" s="45" t="b">
        <v>1</v>
      </c>
      <c r="LI29" s="45"/>
      <c r="LJ29" s="45" t="b">
        <v>1</v>
      </c>
      <c r="LK29" s="45" t="b">
        <v>1</v>
      </c>
      <c r="LL29" s="45"/>
      <c r="LM29" s="45"/>
      <c r="LN29" s="45"/>
      <c r="LO29" s="45" t="s">
        <v>347</v>
      </c>
      <c r="LP29" s="45"/>
      <c r="LQ29" s="45" t="s">
        <v>450</v>
      </c>
      <c r="LR29" s="45"/>
      <c r="LS29" s="45" t="b">
        <v>1</v>
      </c>
      <c r="LT29" s="45"/>
      <c r="LU29" s="45"/>
      <c r="LV29" s="45"/>
      <c r="LW29" s="45"/>
      <c r="LX29" s="45"/>
      <c r="LY29" s="45"/>
      <c r="LZ29" s="45"/>
      <c r="MA29" s="45"/>
      <c r="MB29" s="45" t="s">
        <v>359</v>
      </c>
      <c r="MC29" s="45"/>
      <c r="MD29" s="45"/>
      <c r="ME29" s="45" t="s">
        <v>359</v>
      </c>
      <c r="MF29" s="45"/>
      <c r="MG29" s="45"/>
      <c r="MH29" s="45" t="s">
        <v>359</v>
      </c>
      <c r="MI29" s="45"/>
      <c r="MJ29" s="45" t="s">
        <v>733</v>
      </c>
      <c r="MK29" s="45">
        <v>73100337</v>
      </c>
      <c r="ML29" s="45" t="s">
        <v>734</v>
      </c>
      <c r="MM29" s="47">
        <v>44216.48773148148</v>
      </c>
      <c r="MN29" s="45">
        <v>28</v>
      </c>
      <c r="MO29" s="45"/>
      <c r="MP29" s="45">
        <v>-1</v>
      </c>
      <c r="MQ29" s="45"/>
      <c r="MR29" s="45"/>
      <c r="MS29" s="45" t="s">
        <v>376</v>
      </c>
      <c r="MT29" s="45">
        <v>2366</v>
      </c>
      <c r="MU29" s="45" t="s">
        <v>402</v>
      </c>
      <c r="MV29" s="45">
        <v>569832</v>
      </c>
    </row>
    <row r="30" spans="1:360" ht="15.6" hidden="1" thickTop="1" thickBot="1" x14ac:dyDescent="0.35">
      <c r="A30" s="48" t="s">
        <v>735</v>
      </c>
      <c r="B30" s="37" t="s">
        <v>736</v>
      </c>
      <c r="C30" s="37"/>
      <c r="D30" s="37" t="s">
        <v>737</v>
      </c>
      <c r="E30" s="37" t="s">
        <v>343</v>
      </c>
      <c r="F30" s="37" t="s">
        <v>738</v>
      </c>
      <c r="G30" s="49">
        <v>44216</v>
      </c>
      <c r="H30" s="37" t="s">
        <v>698</v>
      </c>
      <c r="I30" s="37" t="s">
        <v>382</v>
      </c>
      <c r="J30" s="37" t="s">
        <v>347</v>
      </c>
      <c r="K30" s="37">
        <v>59</v>
      </c>
      <c r="L30" s="37" t="str">
        <f>IF(data!$K30&lt;31,"18-30 Years",IF(data!$K30&lt;51,"31-50 Years",IF(data!$K30&lt;61,"51-60 Years",IF(data!$K30&gt;60,"Elderly&gt;60"))))</f>
        <v>51-60 Years</v>
      </c>
      <c r="M30" s="37" t="s">
        <v>405</v>
      </c>
      <c r="N30" s="37" t="s">
        <v>349</v>
      </c>
      <c r="O30" s="37" t="s">
        <v>383</v>
      </c>
      <c r="P30" s="37"/>
      <c r="Q30" s="37"/>
      <c r="R30" s="37">
        <v>0</v>
      </c>
      <c r="S30" s="37" t="s">
        <v>347</v>
      </c>
      <c r="T30" s="37">
        <v>0</v>
      </c>
      <c r="U30" s="37">
        <v>1</v>
      </c>
      <c r="V30" s="37">
        <v>1</v>
      </c>
      <c r="W30" s="37" t="s">
        <v>406</v>
      </c>
      <c r="X30" s="37">
        <v>4</v>
      </c>
      <c r="Y30" s="37" t="s">
        <v>353</v>
      </c>
      <c r="Z30" s="37">
        <v>0</v>
      </c>
      <c r="AA30" s="52">
        <v>6</v>
      </c>
      <c r="AB30" s="37">
        <v>9</v>
      </c>
      <c r="AC30" s="37">
        <v>0</v>
      </c>
      <c r="AD30" s="37">
        <v>0</v>
      </c>
      <c r="AE30" s="37">
        <v>1</v>
      </c>
      <c r="AF30" s="37">
        <v>1500</v>
      </c>
      <c r="AG30" s="37">
        <v>500</v>
      </c>
      <c r="AH30" s="41">
        <f t="shared" si="0"/>
        <v>-1000</v>
      </c>
      <c r="AI30" s="37" t="s">
        <v>739</v>
      </c>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c r="DY30" s="37"/>
      <c r="DZ30" s="37"/>
      <c r="EA30" s="37"/>
      <c r="EB30" s="37"/>
      <c r="EC30" s="37"/>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t="s">
        <v>740</v>
      </c>
      <c r="GV30" s="37"/>
      <c r="GW30" s="37" t="b">
        <v>1</v>
      </c>
      <c r="GX30" s="37"/>
      <c r="GY30" s="37"/>
      <c r="GZ30" s="37" t="b">
        <v>1</v>
      </c>
      <c r="HA30" s="37"/>
      <c r="HB30" s="37" t="b">
        <v>1</v>
      </c>
      <c r="HC30" s="37"/>
      <c r="HD30" s="37"/>
      <c r="HE30" s="37" t="b">
        <v>1</v>
      </c>
      <c r="HF30" s="37"/>
      <c r="HG30" s="37"/>
      <c r="HH30" s="37"/>
      <c r="HI30" s="37"/>
      <c r="HJ30" s="37"/>
      <c r="HK30" s="37"/>
      <c r="HL30" s="37"/>
      <c r="HM30" s="37"/>
      <c r="HN30" s="37" t="s">
        <v>497</v>
      </c>
      <c r="HO30" s="37"/>
      <c r="HP30" s="37" t="b">
        <v>1</v>
      </c>
      <c r="HQ30" s="37"/>
      <c r="HR30" s="37"/>
      <c r="HS30" s="37" t="s">
        <v>741</v>
      </c>
      <c r="HT30" s="37" t="s">
        <v>742</v>
      </c>
      <c r="HU30" s="37" t="b">
        <v>1</v>
      </c>
      <c r="HV30" s="37"/>
      <c r="HW30" s="37"/>
      <c r="HX30" s="37"/>
      <c r="HY30" s="37"/>
      <c r="HZ30" s="37" t="b">
        <v>1</v>
      </c>
      <c r="IA30" s="37" t="b">
        <v>1</v>
      </c>
      <c r="IB30" s="37"/>
      <c r="IC30" s="37" t="b">
        <v>1</v>
      </c>
      <c r="ID30" s="37"/>
      <c r="IE30" s="37"/>
      <c r="IF30" s="37" t="s">
        <v>743</v>
      </c>
      <c r="IG30" s="37" t="b">
        <v>1</v>
      </c>
      <c r="IH30" s="37"/>
      <c r="II30" s="37"/>
      <c r="IJ30" s="37"/>
      <c r="IK30" s="37" t="b">
        <v>1</v>
      </c>
      <c r="IL30" s="37"/>
      <c r="IM30" s="37"/>
      <c r="IN30" s="37"/>
      <c r="IO30" s="37"/>
      <c r="IP30" s="37" t="s">
        <v>347</v>
      </c>
      <c r="IQ30" s="37"/>
      <c r="IR30" s="37" t="s">
        <v>413</v>
      </c>
      <c r="IS30" s="37"/>
      <c r="IT30" s="37"/>
      <c r="IU30" s="37"/>
      <c r="IV30" s="37"/>
      <c r="IW30" s="37"/>
      <c r="IX30" s="37" t="b">
        <v>1</v>
      </c>
      <c r="IY30" s="37"/>
      <c r="IZ30" s="37"/>
      <c r="JA30" s="37"/>
      <c r="JB30" s="37" t="s">
        <v>413</v>
      </c>
      <c r="JC30" s="37"/>
      <c r="JD30" s="37"/>
      <c r="JE30" s="37"/>
      <c r="JF30" s="37"/>
      <c r="JG30" s="37"/>
      <c r="JH30" s="37" t="b">
        <v>1</v>
      </c>
      <c r="JI30" s="37"/>
      <c r="JJ30" s="37"/>
      <c r="JK30" s="37"/>
      <c r="JL30" s="37" t="s">
        <v>347</v>
      </c>
      <c r="JM30" s="37"/>
      <c r="JN30" s="37" t="s">
        <v>744</v>
      </c>
      <c r="JO30" s="37"/>
      <c r="JP30" s="37"/>
      <c r="JQ30" s="37"/>
      <c r="JR30" s="37"/>
      <c r="JS30" s="37" t="b">
        <v>1</v>
      </c>
      <c r="JT30" s="37"/>
      <c r="JU30" s="37"/>
      <c r="JV30" s="37"/>
      <c r="JW30" s="37"/>
      <c r="JX30" s="37"/>
      <c r="JY30" s="37" t="b">
        <v>1</v>
      </c>
      <c r="JZ30" s="37"/>
      <c r="KA30" s="37" t="b">
        <v>1</v>
      </c>
      <c r="KB30" s="37"/>
      <c r="KC30" s="37"/>
      <c r="KD30" s="37"/>
      <c r="KE30" s="37"/>
      <c r="KF30" s="37"/>
      <c r="KG30" s="37" t="s">
        <v>745</v>
      </c>
      <c r="KH30" s="37" t="s">
        <v>746</v>
      </c>
      <c r="KI30" s="37"/>
      <c r="KJ30" s="37"/>
      <c r="KK30" s="37" t="b">
        <v>1</v>
      </c>
      <c r="KL30" s="37" t="b">
        <v>1</v>
      </c>
      <c r="KM30" s="37" t="b">
        <v>1</v>
      </c>
      <c r="KN30" s="37"/>
      <c r="KO30" s="37"/>
      <c r="KP30" s="37"/>
      <c r="KQ30" s="37"/>
      <c r="KR30" s="37"/>
      <c r="KS30" s="37" t="b">
        <v>1</v>
      </c>
      <c r="KT30" s="37"/>
      <c r="KU30" s="37"/>
      <c r="KV30" s="37"/>
      <c r="KW30" s="37" t="s">
        <v>731</v>
      </c>
      <c r="KX30" s="37" t="b">
        <v>1</v>
      </c>
      <c r="KY30" s="37" t="b">
        <v>1</v>
      </c>
      <c r="KZ30" s="37"/>
      <c r="LA30" s="37" t="b">
        <v>1</v>
      </c>
      <c r="LB30" s="37" t="b">
        <v>1</v>
      </c>
      <c r="LC30" s="37" t="b">
        <v>1</v>
      </c>
      <c r="LD30" s="37"/>
      <c r="LE30" s="37"/>
      <c r="LF30" s="37"/>
      <c r="LG30" s="37" t="s">
        <v>720</v>
      </c>
      <c r="LH30" s="37" t="b">
        <v>1</v>
      </c>
      <c r="LI30" s="37"/>
      <c r="LJ30" s="37" t="b">
        <v>1</v>
      </c>
      <c r="LK30" s="37"/>
      <c r="LL30" s="37"/>
      <c r="LM30" s="37"/>
      <c r="LN30" s="37"/>
      <c r="LO30" s="37" t="s">
        <v>347</v>
      </c>
      <c r="LP30" s="37"/>
      <c r="LQ30" s="37" t="s">
        <v>397</v>
      </c>
      <c r="LR30" s="37"/>
      <c r="LS30" s="37" t="b">
        <v>1</v>
      </c>
      <c r="LT30" s="37" t="b">
        <v>1</v>
      </c>
      <c r="LU30" s="37"/>
      <c r="LV30" s="37"/>
      <c r="LW30" s="37"/>
      <c r="LX30" s="37"/>
      <c r="LY30" s="37"/>
      <c r="LZ30" s="37"/>
      <c r="MA30" s="37"/>
      <c r="MB30" s="37" t="s">
        <v>359</v>
      </c>
      <c r="MC30" s="37"/>
      <c r="MD30" s="37"/>
      <c r="ME30" s="37"/>
      <c r="MF30" s="37"/>
      <c r="MG30" s="37"/>
      <c r="MH30" s="37" t="s">
        <v>359</v>
      </c>
      <c r="MI30" s="37"/>
      <c r="MJ30" s="37" t="s">
        <v>747</v>
      </c>
      <c r="MK30" s="37">
        <v>73100400</v>
      </c>
      <c r="ML30" s="37" t="s">
        <v>748</v>
      </c>
      <c r="MM30" s="50">
        <v>44216.48814814815</v>
      </c>
      <c r="MN30" s="37">
        <v>29</v>
      </c>
      <c r="MO30" s="37"/>
      <c r="MP30" s="37">
        <v>-1</v>
      </c>
      <c r="MQ30" s="37"/>
      <c r="MR30" s="37"/>
      <c r="MS30" s="37" t="s">
        <v>376</v>
      </c>
      <c r="MT30" s="37">
        <v>10366</v>
      </c>
      <c r="MU30" s="37" t="s">
        <v>402</v>
      </c>
      <c r="MV30" s="37">
        <v>569832</v>
      </c>
    </row>
    <row r="31" spans="1:360" ht="15.6" hidden="1" thickTop="1" thickBot="1" x14ac:dyDescent="0.35">
      <c r="A31" s="44" t="s">
        <v>749</v>
      </c>
      <c r="B31" s="45" t="s">
        <v>750</v>
      </c>
      <c r="C31" s="45"/>
      <c r="D31" s="45" t="s">
        <v>737</v>
      </c>
      <c r="E31" s="45" t="s">
        <v>343</v>
      </c>
      <c r="F31" s="45" t="s">
        <v>738</v>
      </c>
      <c r="G31" s="46">
        <v>44216</v>
      </c>
      <c r="H31" s="45" t="s">
        <v>698</v>
      </c>
      <c r="I31" s="45" t="s">
        <v>382</v>
      </c>
      <c r="J31" s="45" t="s">
        <v>347</v>
      </c>
      <c r="K31" s="45">
        <v>49</v>
      </c>
      <c r="L31" s="45" t="str">
        <f>IF(data!$K31&lt;31,"18-30 Years",IF(data!$K31&lt;51,"31-50 Years",IF(data!$K31&lt;61,"51-60 Years",IF(data!$K31&gt;60,"Elderly&gt;60"))))</f>
        <v>31-50 Years</v>
      </c>
      <c r="M31" s="45" t="s">
        <v>405</v>
      </c>
      <c r="N31" s="45" t="s">
        <v>349</v>
      </c>
      <c r="O31" s="45" t="s">
        <v>383</v>
      </c>
      <c r="P31" s="45"/>
      <c r="Q31" s="45"/>
      <c r="R31" s="45">
        <v>0</v>
      </c>
      <c r="S31" s="45" t="s">
        <v>347</v>
      </c>
      <c r="T31" s="45">
        <v>0</v>
      </c>
      <c r="U31" s="45">
        <v>0</v>
      </c>
      <c r="V31" s="45">
        <v>1</v>
      </c>
      <c r="W31" s="45" t="s">
        <v>351</v>
      </c>
      <c r="X31" s="45">
        <v>1</v>
      </c>
      <c r="Y31" s="45" t="s">
        <v>406</v>
      </c>
      <c r="Z31" s="45">
        <v>2</v>
      </c>
      <c r="AA31" s="51">
        <v>4</v>
      </c>
      <c r="AB31" s="45">
        <v>11</v>
      </c>
      <c r="AC31" s="45">
        <v>1</v>
      </c>
      <c r="AD31" s="45">
        <v>1</v>
      </c>
      <c r="AE31" s="45">
        <v>2</v>
      </c>
      <c r="AF31" s="45">
        <v>2000</v>
      </c>
      <c r="AG31" s="45">
        <v>1200</v>
      </c>
      <c r="AH31" s="41">
        <f t="shared" si="0"/>
        <v>-800</v>
      </c>
      <c r="AI31" s="45" t="s">
        <v>751</v>
      </c>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t="s">
        <v>752</v>
      </c>
      <c r="GV31" s="45"/>
      <c r="GW31" s="45" t="b">
        <v>1</v>
      </c>
      <c r="GX31" s="45" t="b">
        <v>1</v>
      </c>
      <c r="GY31" s="45" t="b">
        <v>1</v>
      </c>
      <c r="GZ31" s="45"/>
      <c r="HA31" s="45"/>
      <c r="HB31" s="45"/>
      <c r="HC31" s="45"/>
      <c r="HD31" s="45"/>
      <c r="HE31" s="45" t="b">
        <v>1</v>
      </c>
      <c r="HF31" s="45"/>
      <c r="HG31" s="45"/>
      <c r="HH31" s="45"/>
      <c r="HI31" s="45"/>
      <c r="HJ31" s="45"/>
      <c r="HK31" s="45"/>
      <c r="HL31" s="45"/>
      <c r="HM31" s="45"/>
      <c r="HN31" s="45" t="s">
        <v>471</v>
      </c>
      <c r="HO31" s="45"/>
      <c r="HP31" s="45"/>
      <c r="HQ31" s="45"/>
      <c r="HR31" s="45" t="b">
        <v>1</v>
      </c>
      <c r="HS31" s="45" t="s">
        <v>753</v>
      </c>
      <c r="HT31" s="45" t="s">
        <v>754</v>
      </c>
      <c r="HU31" s="45" t="b">
        <v>1</v>
      </c>
      <c r="HV31" s="45" t="b">
        <v>1</v>
      </c>
      <c r="HW31" s="45"/>
      <c r="HX31" s="45"/>
      <c r="HY31" s="45"/>
      <c r="HZ31" s="45" t="b">
        <v>1</v>
      </c>
      <c r="IA31" s="45"/>
      <c r="IB31" s="45"/>
      <c r="IC31" s="45" t="b">
        <v>1</v>
      </c>
      <c r="ID31" s="45"/>
      <c r="IE31" s="45"/>
      <c r="IF31" s="45" t="s">
        <v>743</v>
      </c>
      <c r="IG31" s="45" t="b">
        <v>1</v>
      </c>
      <c r="IH31" s="45"/>
      <c r="II31" s="45"/>
      <c r="IJ31" s="45"/>
      <c r="IK31" s="45" t="b">
        <v>1</v>
      </c>
      <c r="IL31" s="45"/>
      <c r="IM31" s="45"/>
      <c r="IN31" s="45"/>
      <c r="IO31" s="45"/>
      <c r="IP31" s="45" t="s">
        <v>347</v>
      </c>
      <c r="IQ31" s="45"/>
      <c r="IR31" s="45" t="s">
        <v>413</v>
      </c>
      <c r="IS31" s="45"/>
      <c r="IT31" s="45"/>
      <c r="IU31" s="45"/>
      <c r="IV31" s="45"/>
      <c r="IW31" s="45"/>
      <c r="IX31" s="45" t="b">
        <v>1</v>
      </c>
      <c r="IY31" s="45"/>
      <c r="IZ31" s="45"/>
      <c r="JA31" s="45"/>
      <c r="JB31" s="45" t="s">
        <v>459</v>
      </c>
      <c r="JC31" s="45" t="b">
        <v>1</v>
      </c>
      <c r="JD31" s="45"/>
      <c r="JE31" s="45"/>
      <c r="JF31" s="45"/>
      <c r="JG31" s="45"/>
      <c r="JH31" s="45"/>
      <c r="JI31" s="45"/>
      <c r="JJ31" s="45"/>
      <c r="JK31" s="45" t="s">
        <v>5169</v>
      </c>
      <c r="JL31" s="45" t="s">
        <v>347</v>
      </c>
      <c r="JM31" s="45"/>
      <c r="JN31" s="45" t="s">
        <v>755</v>
      </c>
      <c r="JO31" s="45"/>
      <c r="JP31" s="45" t="b">
        <v>1</v>
      </c>
      <c r="JQ31" s="45"/>
      <c r="JR31" s="45" t="b">
        <v>1</v>
      </c>
      <c r="JS31" s="45" t="b">
        <v>1</v>
      </c>
      <c r="JT31" s="45"/>
      <c r="JU31" s="45"/>
      <c r="JV31" s="45"/>
      <c r="JW31" s="45"/>
      <c r="JX31" s="45"/>
      <c r="JY31" s="45" t="b">
        <v>1</v>
      </c>
      <c r="JZ31" s="45"/>
      <c r="KA31" s="45" t="b">
        <v>1</v>
      </c>
      <c r="KB31" s="45"/>
      <c r="KC31" s="45"/>
      <c r="KD31" s="45"/>
      <c r="KE31" s="45"/>
      <c r="KF31" s="45"/>
      <c r="KG31" s="45" t="s">
        <v>704</v>
      </c>
      <c r="KH31" s="45" t="s">
        <v>756</v>
      </c>
      <c r="KI31" s="45"/>
      <c r="KJ31" s="45"/>
      <c r="KK31" s="45"/>
      <c r="KL31" s="45" t="b">
        <v>1</v>
      </c>
      <c r="KM31" s="45" t="b">
        <v>1</v>
      </c>
      <c r="KN31" s="45"/>
      <c r="KO31" s="45"/>
      <c r="KP31" s="45" t="b">
        <v>1</v>
      </c>
      <c r="KQ31" s="45"/>
      <c r="KR31" s="45"/>
      <c r="KS31" s="45" t="b">
        <v>1</v>
      </c>
      <c r="KT31" s="45"/>
      <c r="KU31" s="45"/>
      <c r="KV31" s="45"/>
      <c r="KW31" s="45" t="s">
        <v>757</v>
      </c>
      <c r="KX31" s="45" t="b">
        <v>1</v>
      </c>
      <c r="KY31" s="45" t="b">
        <v>1</v>
      </c>
      <c r="KZ31" s="45"/>
      <c r="LA31" s="45"/>
      <c r="LB31" s="45" t="b">
        <v>1</v>
      </c>
      <c r="LC31" s="45" t="b">
        <v>1</v>
      </c>
      <c r="LD31" s="45"/>
      <c r="LE31" s="45"/>
      <c r="LF31" s="45"/>
      <c r="LG31" s="45" t="s">
        <v>758</v>
      </c>
      <c r="LH31" s="45" t="b">
        <v>1</v>
      </c>
      <c r="LI31" s="45"/>
      <c r="LJ31" s="45" t="b">
        <v>1</v>
      </c>
      <c r="LK31" s="45"/>
      <c r="LL31" s="45" t="b">
        <v>1</v>
      </c>
      <c r="LM31" s="45"/>
      <c r="LN31" s="45"/>
      <c r="LO31" s="45" t="s">
        <v>347</v>
      </c>
      <c r="LP31" s="45"/>
      <c r="LQ31" s="45" t="s">
        <v>706</v>
      </c>
      <c r="LR31" s="45"/>
      <c r="LS31" s="45"/>
      <c r="LT31" s="45"/>
      <c r="LU31" s="45"/>
      <c r="LV31" s="45"/>
      <c r="LW31" s="45"/>
      <c r="LX31" s="45"/>
      <c r="LY31" s="45"/>
      <c r="LZ31" s="45" t="b">
        <v>1</v>
      </c>
      <c r="MA31" s="45"/>
      <c r="MB31" s="45" t="s">
        <v>359</v>
      </c>
      <c r="MC31" s="45"/>
      <c r="MD31" s="45"/>
      <c r="ME31" s="45" t="s">
        <v>359</v>
      </c>
      <c r="MF31" s="45"/>
      <c r="MG31" s="45"/>
      <c r="MH31" s="45" t="s">
        <v>359</v>
      </c>
      <c r="MI31" s="45"/>
      <c r="MJ31" s="45" t="s">
        <v>759</v>
      </c>
      <c r="MK31" s="45">
        <v>73100403</v>
      </c>
      <c r="ML31" s="45" t="s">
        <v>760</v>
      </c>
      <c r="MM31" s="47">
        <v>44216.48814814815</v>
      </c>
      <c r="MN31" s="45">
        <v>30</v>
      </c>
      <c r="MO31" s="45"/>
      <c r="MP31" s="45">
        <v>-1</v>
      </c>
      <c r="MQ31" s="45"/>
      <c r="MR31" s="45"/>
      <c r="MS31" s="45" t="s">
        <v>376</v>
      </c>
      <c r="MT31" s="45">
        <v>2403</v>
      </c>
      <c r="MU31" s="45" t="s">
        <v>402</v>
      </c>
      <c r="MV31" s="45">
        <v>569832</v>
      </c>
    </row>
    <row r="32" spans="1:360" ht="15.6" thickTop="1" thickBot="1" x14ac:dyDescent="0.35">
      <c r="A32" s="48" t="s">
        <v>761</v>
      </c>
      <c r="B32" s="37" t="s">
        <v>762</v>
      </c>
      <c r="C32" s="37" t="s">
        <v>763</v>
      </c>
      <c r="D32" s="37" t="s">
        <v>342</v>
      </c>
      <c r="E32" s="37" t="s">
        <v>343</v>
      </c>
      <c r="F32" s="37" t="s">
        <v>344</v>
      </c>
      <c r="G32" s="49">
        <v>44216</v>
      </c>
      <c r="H32" s="37" t="s">
        <v>345</v>
      </c>
      <c r="I32" s="37" t="s">
        <v>346</v>
      </c>
      <c r="J32" s="37" t="s">
        <v>347</v>
      </c>
      <c r="K32" s="37">
        <v>27</v>
      </c>
      <c r="L32" s="37" t="str">
        <f>IF(data!$K32&lt;31,"18-30 Years",IF(data!$K32&lt;51,"31-50 Years",IF(data!$K32&lt;61,"51-60 Years",IF(data!$K32&gt;60,"Elderly&gt;60"))))</f>
        <v>18-30 Years</v>
      </c>
      <c r="M32" s="37" t="s">
        <v>348</v>
      </c>
      <c r="N32" s="37" t="s">
        <v>349</v>
      </c>
      <c r="O32" s="37" t="s">
        <v>350</v>
      </c>
      <c r="P32" s="49">
        <v>44216</v>
      </c>
      <c r="Q32" s="37">
        <v>1</v>
      </c>
      <c r="R32" s="37">
        <v>0</v>
      </c>
      <c r="S32" s="37" t="s">
        <v>347</v>
      </c>
      <c r="T32" s="37">
        <v>0</v>
      </c>
      <c r="U32" s="37">
        <v>0</v>
      </c>
      <c r="V32" s="37">
        <v>1</v>
      </c>
      <c r="W32" s="37" t="s">
        <v>351</v>
      </c>
      <c r="X32" s="37">
        <v>5</v>
      </c>
      <c r="Y32" s="37" t="s">
        <v>353</v>
      </c>
      <c r="Z32" s="37">
        <v>0</v>
      </c>
      <c r="AA32" s="52">
        <v>6</v>
      </c>
      <c r="AB32" s="37">
        <v>8</v>
      </c>
      <c r="AC32" s="37">
        <v>0</v>
      </c>
      <c r="AD32" s="37">
        <v>0</v>
      </c>
      <c r="AE32" s="37">
        <v>1</v>
      </c>
      <c r="AF32" s="37">
        <v>1000</v>
      </c>
      <c r="AG32" s="37">
        <v>150</v>
      </c>
      <c r="AH32" s="41">
        <f t="shared" si="0"/>
        <v>-850</v>
      </c>
      <c r="AI32" s="37" t="s">
        <v>764</v>
      </c>
      <c r="AJ32" s="37"/>
      <c r="AK32" s="37" t="s">
        <v>355</v>
      </c>
      <c r="AL32" s="37"/>
      <c r="AM32" s="37" t="b">
        <v>1</v>
      </c>
      <c r="AN32" s="37"/>
      <c r="AO32" s="37"/>
      <c r="AP32" s="37"/>
      <c r="AQ32" s="37"/>
      <c r="AR32" s="37"/>
      <c r="AS32" s="37"/>
      <c r="AT32" s="37">
        <v>10</v>
      </c>
      <c r="AU32" s="37" t="s">
        <v>356</v>
      </c>
      <c r="AV32" s="37"/>
      <c r="AW32" s="37" t="s">
        <v>347</v>
      </c>
      <c r="AX32" s="41" t="s">
        <v>372</v>
      </c>
      <c r="AY32" s="37" t="s">
        <v>480</v>
      </c>
      <c r="AZ32" s="37" t="b">
        <v>1</v>
      </c>
      <c r="BA32" s="37"/>
      <c r="BB32" s="37"/>
      <c r="BC32" s="37" t="b">
        <v>1</v>
      </c>
      <c r="BD32" s="37"/>
      <c r="BE32" s="37"/>
      <c r="BF32" s="37"/>
      <c r="BG32" s="37"/>
      <c r="BH32" s="37"/>
      <c r="BI32" s="37"/>
      <c r="BJ32" s="37"/>
      <c r="BK32" s="37" t="s">
        <v>359</v>
      </c>
      <c r="BL32" s="37"/>
      <c r="BM32" s="37"/>
      <c r="BN32" s="37"/>
      <c r="BO32" s="37"/>
      <c r="BP32" s="37" t="s">
        <v>347</v>
      </c>
      <c r="BQ32" s="37" t="s">
        <v>347</v>
      </c>
      <c r="BR32" s="37"/>
      <c r="BS32" s="37" t="s">
        <v>347</v>
      </c>
      <c r="BT32" s="37" t="s">
        <v>347</v>
      </c>
      <c r="BU32" s="37"/>
      <c r="BV32" s="37"/>
      <c r="BW32" s="37"/>
      <c r="BX32" s="37"/>
      <c r="BY32" s="37"/>
      <c r="BZ32" s="37"/>
      <c r="CA32" s="37"/>
      <c r="CB32" s="37"/>
      <c r="CC32" s="37"/>
      <c r="CD32" s="37"/>
      <c r="CE32" s="37"/>
      <c r="CF32" s="37" t="s">
        <v>360</v>
      </c>
      <c r="CG32" s="37"/>
      <c r="CH32" s="37" t="b">
        <v>1</v>
      </c>
      <c r="CI32" s="37"/>
      <c r="CJ32" s="37" t="b">
        <v>1</v>
      </c>
      <c r="CK32" s="37"/>
      <c r="CL32" s="37"/>
      <c r="CM32" s="37"/>
      <c r="CN32" s="37"/>
      <c r="CO32" s="37" t="s">
        <v>347</v>
      </c>
      <c r="CP32" s="37"/>
      <c r="CQ32" s="37"/>
      <c r="CR32" s="37"/>
      <c r="CS32" s="37"/>
      <c r="CT32" s="37"/>
      <c r="CU32" s="37"/>
      <c r="CV32" s="37"/>
      <c r="CW32" s="37"/>
      <c r="CX32" s="37"/>
      <c r="CY32" s="37" t="s">
        <v>361</v>
      </c>
      <c r="CZ32" s="37"/>
      <c r="DA32" s="37"/>
      <c r="DB32" s="37"/>
      <c r="DC32" s="37"/>
      <c r="DD32" s="37"/>
      <c r="DE32" s="37" t="b">
        <v>1</v>
      </c>
      <c r="DF32" s="37" t="b">
        <v>1</v>
      </c>
      <c r="DG32" s="37"/>
      <c r="DH32" s="37"/>
      <c r="DI32" s="37"/>
      <c r="DJ32" s="37"/>
      <c r="DK32" s="37"/>
      <c r="DL32" s="37"/>
      <c r="DM32" s="37"/>
      <c r="DN32" s="37"/>
      <c r="DO32" s="37"/>
      <c r="DP32" s="37"/>
      <c r="DQ32" s="37"/>
      <c r="DR32" s="37"/>
      <c r="DS32" s="37"/>
      <c r="DT32" s="37"/>
      <c r="DU32" s="37"/>
      <c r="DV32" s="37"/>
      <c r="DW32" s="37" t="s">
        <v>362</v>
      </c>
      <c r="DX32" s="37"/>
      <c r="DY32" s="37"/>
      <c r="DZ32" s="37"/>
      <c r="EA32" s="37" t="s">
        <v>765</v>
      </c>
      <c r="EB32" s="37" t="b">
        <v>1</v>
      </c>
      <c r="EC32" s="37" t="b">
        <v>1</v>
      </c>
      <c r="ED32" s="37" t="b">
        <v>1</v>
      </c>
      <c r="EE32" s="37"/>
      <c r="EF32" s="37"/>
      <c r="EG32" s="37"/>
      <c r="EH32" s="37"/>
      <c r="EI32" s="37"/>
      <c r="EJ32" s="37" t="b">
        <v>1</v>
      </c>
      <c r="EK32" s="37" t="b">
        <v>1</v>
      </c>
      <c r="EL32" s="37"/>
      <c r="EM32" s="52">
        <v>5</v>
      </c>
      <c r="EN32" s="37" t="s">
        <v>366</v>
      </c>
      <c r="EO32" s="37" t="s">
        <v>765</v>
      </c>
      <c r="EP32" s="37" t="b">
        <v>1</v>
      </c>
      <c r="EQ32" s="37" t="b">
        <v>1</v>
      </c>
      <c r="ER32" s="37" t="b">
        <v>1</v>
      </c>
      <c r="ES32" s="37"/>
      <c r="ET32" s="37"/>
      <c r="EU32" s="37"/>
      <c r="EV32" s="37"/>
      <c r="EW32" s="37"/>
      <c r="EX32" s="37" t="b">
        <v>1</v>
      </c>
      <c r="EY32" s="37" t="b">
        <v>1</v>
      </c>
      <c r="EZ32" s="37"/>
      <c r="FA32" s="52">
        <v>5</v>
      </c>
      <c r="FB32" s="37" t="s">
        <v>366</v>
      </c>
      <c r="FC32" s="37" t="s">
        <v>347</v>
      </c>
      <c r="FD32" s="37"/>
      <c r="FE32" s="37" t="s">
        <v>367</v>
      </c>
      <c r="FF32" s="37"/>
      <c r="FG32" s="37" t="b">
        <v>1</v>
      </c>
      <c r="FH32" s="37"/>
      <c r="FI32" s="37"/>
      <c r="FJ32" s="37"/>
      <c r="FK32" s="37"/>
      <c r="FL32" s="37"/>
      <c r="FM32" s="37"/>
      <c r="FN32" s="37" t="s">
        <v>347</v>
      </c>
      <c r="FO32" s="37"/>
      <c r="FP32" s="37" t="s">
        <v>347</v>
      </c>
      <c r="FQ32" s="37" t="s">
        <v>367</v>
      </c>
      <c r="FR32" s="37" t="b">
        <v>1</v>
      </c>
      <c r="FS32" s="37"/>
      <c r="FT32" s="37"/>
      <c r="FU32" s="37"/>
      <c r="FV32" s="37"/>
      <c r="FW32" s="37"/>
      <c r="FX32" s="37" t="s">
        <v>368</v>
      </c>
      <c r="FY32" s="37" t="s">
        <v>359</v>
      </c>
      <c r="FZ32" s="37"/>
      <c r="GA32" s="37"/>
      <c r="GB32" s="37"/>
      <c r="GC32" s="37" t="s">
        <v>384</v>
      </c>
      <c r="GD32" s="37" t="s">
        <v>351</v>
      </c>
      <c r="GE32" s="37" t="s">
        <v>359</v>
      </c>
      <c r="GF32" s="37" t="s">
        <v>369</v>
      </c>
      <c r="GG32" s="37" t="s">
        <v>370</v>
      </c>
      <c r="GH32" s="37" t="s">
        <v>489</v>
      </c>
      <c r="GI32" s="37" t="s">
        <v>347</v>
      </c>
      <c r="GJ32" s="37" t="s">
        <v>490</v>
      </c>
      <c r="GK32" s="37"/>
      <c r="GL32" s="37"/>
      <c r="GM32" s="37"/>
      <c r="GN32" s="37"/>
      <c r="GO32" s="37"/>
      <c r="GP32" s="37"/>
      <c r="GQ32" s="37" t="b">
        <v>1</v>
      </c>
      <c r="GR32" s="37"/>
      <c r="GS32" s="37" t="s">
        <v>373</v>
      </c>
      <c r="GT32" s="37"/>
      <c r="GU32" s="37"/>
      <c r="GV32" s="37"/>
      <c r="GW32" s="37"/>
      <c r="GX32" s="37"/>
      <c r="GY32" s="37"/>
      <c r="GZ32" s="37"/>
      <c r="HA32" s="37"/>
      <c r="HB32" s="37"/>
      <c r="HC32" s="37"/>
      <c r="HD32" s="37"/>
      <c r="HE32" s="37"/>
      <c r="HF32" s="37"/>
      <c r="HG32" s="37"/>
      <c r="HH32" s="37"/>
      <c r="HI32" s="37"/>
      <c r="HJ32" s="37"/>
      <c r="HK32" s="37"/>
      <c r="HL32" s="37"/>
      <c r="HM32" s="37"/>
      <c r="HN32" s="37"/>
      <c r="HO32" s="37"/>
      <c r="HP32" s="37"/>
      <c r="HQ32" s="37"/>
      <c r="HR32" s="37"/>
      <c r="HS32" s="37"/>
      <c r="HT32" s="37"/>
      <c r="HU32" s="37"/>
      <c r="HV32" s="37"/>
      <c r="HW32" s="37"/>
      <c r="HX32" s="37"/>
      <c r="HY32" s="37"/>
      <c r="HZ32" s="37"/>
      <c r="IA32" s="37"/>
      <c r="IB32" s="37"/>
      <c r="IC32" s="37"/>
      <c r="ID32" s="37"/>
      <c r="IE32" s="37"/>
      <c r="IF32" s="37"/>
      <c r="IG32" s="37"/>
      <c r="IH32" s="37"/>
      <c r="II32" s="37"/>
      <c r="IJ32" s="37"/>
      <c r="IK32" s="37"/>
      <c r="IL32" s="37"/>
      <c r="IM32" s="37"/>
      <c r="IN32" s="37"/>
      <c r="IO32" s="37"/>
      <c r="IP32" s="37"/>
      <c r="IQ32" s="37"/>
      <c r="IR32" s="37"/>
      <c r="IS32" s="37"/>
      <c r="IT32" s="37"/>
      <c r="IU32" s="37"/>
      <c r="IV32" s="37"/>
      <c r="IW32" s="37"/>
      <c r="IX32" s="37"/>
      <c r="IY32" s="37"/>
      <c r="IZ32" s="37"/>
      <c r="JA32" s="37"/>
      <c r="JB32" s="37"/>
      <c r="JC32" s="37"/>
      <c r="JD32" s="37"/>
      <c r="JE32" s="37"/>
      <c r="JF32" s="37"/>
      <c r="JG32" s="37"/>
      <c r="JH32" s="37"/>
      <c r="JI32" s="37"/>
      <c r="JJ32" s="37"/>
      <c r="JK32" s="37"/>
      <c r="JL32" s="37"/>
      <c r="JM32" s="37"/>
      <c r="JN32" s="37"/>
      <c r="JO32" s="37"/>
      <c r="JP32" s="37"/>
      <c r="JQ32" s="37"/>
      <c r="JR32" s="37"/>
      <c r="JS32" s="37"/>
      <c r="JT32" s="37"/>
      <c r="JU32" s="37"/>
      <c r="JV32" s="37"/>
      <c r="JW32" s="37"/>
      <c r="JX32" s="37"/>
      <c r="JY32" s="37"/>
      <c r="JZ32" s="37"/>
      <c r="KA32" s="37"/>
      <c r="KB32" s="37"/>
      <c r="KC32" s="37"/>
      <c r="KD32" s="37"/>
      <c r="KE32" s="37"/>
      <c r="KF32" s="37"/>
      <c r="KG32" s="37"/>
      <c r="KH32" s="37"/>
      <c r="KI32" s="37"/>
      <c r="KJ32" s="37"/>
      <c r="KK32" s="37"/>
      <c r="KL32" s="37"/>
      <c r="KM32" s="37"/>
      <c r="KN32" s="37"/>
      <c r="KO32" s="37"/>
      <c r="KP32" s="37"/>
      <c r="KQ32" s="37"/>
      <c r="KR32" s="37"/>
      <c r="KS32" s="37"/>
      <c r="KT32" s="37"/>
      <c r="KU32" s="37"/>
      <c r="KV32" s="37"/>
      <c r="KW32" s="37"/>
      <c r="KX32" s="37"/>
      <c r="KY32" s="37"/>
      <c r="KZ32" s="37"/>
      <c r="LA32" s="37"/>
      <c r="LB32" s="37"/>
      <c r="LC32" s="37"/>
      <c r="LD32" s="37"/>
      <c r="LE32" s="37"/>
      <c r="LF32" s="37"/>
      <c r="LG32" s="37"/>
      <c r="LH32" s="37"/>
      <c r="LI32" s="37"/>
      <c r="LJ32" s="37"/>
      <c r="LK32" s="37"/>
      <c r="LL32" s="37"/>
      <c r="LM32" s="37"/>
      <c r="LN32" s="37"/>
      <c r="LO32" s="37"/>
      <c r="LP32" s="37"/>
      <c r="LQ32" s="37"/>
      <c r="LR32" s="37"/>
      <c r="LS32" s="37"/>
      <c r="LT32" s="37"/>
      <c r="LU32" s="37"/>
      <c r="LV32" s="37"/>
      <c r="LW32" s="37"/>
      <c r="LX32" s="37"/>
      <c r="LY32" s="37"/>
      <c r="LZ32" s="37"/>
      <c r="MA32" s="37"/>
      <c r="MB32" s="37"/>
      <c r="MC32" s="37"/>
      <c r="MD32" s="37"/>
      <c r="ME32" s="37"/>
      <c r="MF32" s="37"/>
      <c r="MG32" s="37"/>
      <c r="MH32" s="37"/>
      <c r="MI32" s="37"/>
      <c r="MJ32" s="37" t="s">
        <v>766</v>
      </c>
      <c r="MK32" s="37">
        <v>73100561</v>
      </c>
      <c r="ML32" s="37" t="s">
        <v>767</v>
      </c>
      <c r="MM32" s="50">
        <v>44216.489571759259</v>
      </c>
      <c r="MN32" s="37">
        <v>31</v>
      </c>
      <c r="MO32" s="37"/>
      <c r="MP32" s="37">
        <v>-1</v>
      </c>
      <c r="MQ32" s="37"/>
      <c r="MR32" s="37"/>
      <c r="MS32" s="37" t="s">
        <v>376</v>
      </c>
      <c r="MT32" s="37">
        <v>1902</v>
      </c>
      <c r="MU32" s="37"/>
      <c r="MV32" s="37">
        <v>569832</v>
      </c>
    </row>
    <row r="33" spans="1:360" ht="15.6" thickTop="1" thickBot="1" x14ac:dyDescent="0.35">
      <c r="A33" s="44" t="s">
        <v>768</v>
      </c>
      <c r="B33" s="45" t="s">
        <v>769</v>
      </c>
      <c r="C33" s="45" t="s">
        <v>770</v>
      </c>
      <c r="D33" s="45" t="s">
        <v>342</v>
      </c>
      <c r="E33" s="45" t="s">
        <v>343</v>
      </c>
      <c r="F33" s="45" t="s">
        <v>344</v>
      </c>
      <c r="G33" s="46">
        <v>44216</v>
      </c>
      <c r="H33" s="45" t="s">
        <v>345</v>
      </c>
      <c r="I33" s="45" t="s">
        <v>346</v>
      </c>
      <c r="J33" s="45" t="s">
        <v>347</v>
      </c>
      <c r="K33" s="45">
        <v>25</v>
      </c>
      <c r="L33" s="45" t="str">
        <f>IF(data!$K33&lt;31,"18-30 Years",IF(data!$K33&lt;51,"31-50 Years",IF(data!$K33&lt;61,"51-60 Years",IF(data!$K33&gt;60,"Elderly&gt;60"))))</f>
        <v>18-30 Years</v>
      </c>
      <c r="M33" s="45" t="s">
        <v>348</v>
      </c>
      <c r="N33" s="45" t="s">
        <v>349</v>
      </c>
      <c r="O33" s="45" t="s">
        <v>350</v>
      </c>
      <c r="P33" s="46">
        <v>42389</v>
      </c>
      <c r="Q33" s="45">
        <v>1</v>
      </c>
      <c r="R33" s="45">
        <v>0</v>
      </c>
      <c r="S33" s="45" t="s">
        <v>347</v>
      </c>
      <c r="T33" s="45">
        <v>0</v>
      </c>
      <c r="U33" s="45">
        <v>2</v>
      </c>
      <c r="V33" s="45">
        <v>2</v>
      </c>
      <c r="W33" s="45" t="s">
        <v>364</v>
      </c>
      <c r="X33" s="45">
        <v>0</v>
      </c>
      <c r="Y33" s="45" t="s">
        <v>364</v>
      </c>
      <c r="Z33" s="45">
        <v>0</v>
      </c>
      <c r="AA33" s="51">
        <v>4</v>
      </c>
      <c r="AB33" s="45">
        <v>6</v>
      </c>
      <c r="AC33" s="45">
        <v>0</v>
      </c>
      <c r="AD33" s="45">
        <v>0</v>
      </c>
      <c r="AE33" s="45">
        <v>1</v>
      </c>
      <c r="AF33" s="45">
        <v>700</v>
      </c>
      <c r="AG33" s="45">
        <v>200</v>
      </c>
      <c r="AH33" s="41">
        <f t="shared" si="0"/>
        <v>-500</v>
      </c>
      <c r="AI33" s="45" t="s">
        <v>771</v>
      </c>
      <c r="AJ33" s="45"/>
      <c r="AK33" s="45" t="s">
        <v>772</v>
      </c>
      <c r="AL33" s="45" t="b">
        <v>1</v>
      </c>
      <c r="AM33" s="45"/>
      <c r="AN33" s="45"/>
      <c r="AO33" s="45"/>
      <c r="AP33" s="45"/>
      <c r="AQ33" s="45"/>
      <c r="AR33" s="45"/>
      <c r="AS33" s="45"/>
      <c r="AT33" s="45">
        <v>15</v>
      </c>
      <c r="AU33" s="45" t="s">
        <v>356</v>
      </c>
      <c r="AV33" s="45"/>
      <c r="AW33" s="45" t="s">
        <v>347</v>
      </c>
      <c r="AX33" s="41" t="s">
        <v>372</v>
      </c>
      <c r="AY33" s="45" t="s">
        <v>480</v>
      </c>
      <c r="AZ33" s="45" t="b">
        <v>1</v>
      </c>
      <c r="BA33" s="45"/>
      <c r="BB33" s="45"/>
      <c r="BC33" s="45" t="b">
        <v>1</v>
      </c>
      <c r="BD33" s="45"/>
      <c r="BE33" s="45"/>
      <c r="BF33" s="45"/>
      <c r="BG33" s="45"/>
      <c r="BH33" s="45"/>
      <c r="BI33" s="45"/>
      <c r="BJ33" s="45"/>
      <c r="BK33" s="45" t="s">
        <v>359</v>
      </c>
      <c r="BL33" s="45"/>
      <c r="BM33" s="45"/>
      <c r="BN33" s="45"/>
      <c r="BO33" s="45"/>
      <c r="BP33" s="45" t="s">
        <v>359</v>
      </c>
      <c r="BQ33" s="45"/>
      <c r="BR33" s="45"/>
      <c r="BS33" s="45"/>
      <c r="BT33" s="45"/>
      <c r="BU33" s="45"/>
      <c r="BV33" s="45"/>
      <c r="BW33" s="45"/>
      <c r="BX33" s="45"/>
      <c r="BY33" s="45"/>
      <c r="BZ33" s="45"/>
      <c r="CA33" s="45"/>
      <c r="CB33" s="45"/>
      <c r="CC33" s="45"/>
      <c r="CD33" s="45"/>
      <c r="CE33" s="45"/>
      <c r="CF33" s="45" t="s">
        <v>360</v>
      </c>
      <c r="CG33" s="45"/>
      <c r="CH33" s="45" t="b">
        <v>1</v>
      </c>
      <c r="CI33" s="45"/>
      <c r="CJ33" s="45" t="b">
        <v>1</v>
      </c>
      <c r="CK33" s="45"/>
      <c r="CL33" s="45"/>
      <c r="CM33" s="45"/>
      <c r="CN33" s="45"/>
      <c r="CO33" s="45" t="s">
        <v>347</v>
      </c>
      <c r="CP33" s="45"/>
      <c r="CQ33" s="45"/>
      <c r="CR33" s="45"/>
      <c r="CS33" s="45"/>
      <c r="CT33" s="45"/>
      <c r="CU33" s="45"/>
      <c r="CV33" s="45"/>
      <c r="CW33" s="45"/>
      <c r="CX33" s="45"/>
      <c r="CY33" s="45" t="s">
        <v>361</v>
      </c>
      <c r="CZ33" s="45"/>
      <c r="DA33" s="45"/>
      <c r="DB33" s="45"/>
      <c r="DC33" s="45"/>
      <c r="DD33" s="45"/>
      <c r="DE33" s="45" t="b">
        <v>1</v>
      </c>
      <c r="DF33" s="45" t="b">
        <v>1</v>
      </c>
      <c r="DG33" s="45"/>
      <c r="DH33" s="45"/>
      <c r="DI33" s="45"/>
      <c r="DJ33" s="45"/>
      <c r="DK33" s="45"/>
      <c r="DL33" s="45"/>
      <c r="DM33" s="45"/>
      <c r="DN33" s="45"/>
      <c r="DO33" s="45"/>
      <c r="DP33" s="45"/>
      <c r="DQ33" s="45"/>
      <c r="DR33" s="45"/>
      <c r="DS33" s="45"/>
      <c r="DT33" s="45"/>
      <c r="DU33" s="45"/>
      <c r="DV33" s="45"/>
      <c r="DW33" s="45" t="s">
        <v>362</v>
      </c>
      <c r="DX33" s="45"/>
      <c r="DY33" s="45"/>
      <c r="DZ33" s="45"/>
      <c r="EA33" s="45" t="s">
        <v>773</v>
      </c>
      <c r="EB33" s="45" t="b">
        <v>1</v>
      </c>
      <c r="EC33" s="45"/>
      <c r="ED33" s="45"/>
      <c r="EE33" s="45"/>
      <c r="EF33" s="45" t="b">
        <v>1</v>
      </c>
      <c r="EG33" s="45"/>
      <c r="EH33" s="45"/>
      <c r="EI33" s="45"/>
      <c r="EJ33" s="45"/>
      <c r="EK33" s="45" t="b">
        <v>1</v>
      </c>
      <c r="EL33" s="45" t="b">
        <v>1</v>
      </c>
      <c r="EM33" s="51">
        <v>4</v>
      </c>
      <c r="EN33" s="45" t="s">
        <v>365</v>
      </c>
      <c r="EO33" s="45" t="s">
        <v>774</v>
      </c>
      <c r="EP33" s="45" t="b">
        <v>1</v>
      </c>
      <c r="EQ33" s="45"/>
      <c r="ER33" s="45"/>
      <c r="ES33" s="45"/>
      <c r="ET33" s="45" t="b">
        <v>1</v>
      </c>
      <c r="EU33" s="45"/>
      <c r="EV33" s="45"/>
      <c r="EW33" s="45"/>
      <c r="EX33" s="45"/>
      <c r="EY33" s="45" t="b">
        <v>1</v>
      </c>
      <c r="EZ33" s="45"/>
      <c r="FA33" s="51">
        <v>3</v>
      </c>
      <c r="FB33" s="45" t="s">
        <v>365</v>
      </c>
      <c r="FC33" s="45" t="s">
        <v>347</v>
      </c>
      <c r="FD33" s="45"/>
      <c r="FE33" s="45" t="s">
        <v>367</v>
      </c>
      <c r="FF33" s="45"/>
      <c r="FG33" s="45" t="b">
        <v>1</v>
      </c>
      <c r="FH33" s="45"/>
      <c r="FI33" s="45"/>
      <c r="FJ33" s="45"/>
      <c r="FK33" s="45"/>
      <c r="FL33" s="45"/>
      <c r="FM33" s="45"/>
      <c r="FN33" s="45" t="s">
        <v>347</v>
      </c>
      <c r="FO33" s="45"/>
      <c r="FP33" s="45" t="s">
        <v>347</v>
      </c>
      <c r="FQ33" s="45" t="s">
        <v>367</v>
      </c>
      <c r="FR33" s="45" t="b">
        <v>1</v>
      </c>
      <c r="FS33" s="45"/>
      <c r="FT33" s="45"/>
      <c r="FU33" s="45"/>
      <c r="FV33" s="45"/>
      <c r="FW33" s="45"/>
      <c r="FX33" s="45" t="s">
        <v>368</v>
      </c>
      <c r="FY33" s="45" t="s">
        <v>347</v>
      </c>
      <c r="FZ33" s="45"/>
      <c r="GA33" s="45"/>
      <c r="GB33" s="45"/>
      <c r="GC33" s="45" t="s">
        <v>406</v>
      </c>
      <c r="GD33" s="45" t="s">
        <v>351</v>
      </c>
      <c r="GE33" s="45" t="s">
        <v>359</v>
      </c>
      <c r="GF33" s="45" t="s">
        <v>370</v>
      </c>
      <c r="GG33" s="45" t="s">
        <v>370</v>
      </c>
      <c r="GH33" s="45"/>
      <c r="GI33" s="45"/>
      <c r="GJ33" s="45"/>
      <c r="GK33" s="45"/>
      <c r="GL33" s="45"/>
      <c r="GM33" s="45"/>
      <c r="GN33" s="45"/>
      <c r="GO33" s="45"/>
      <c r="GP33" s="45"/>
      <c r="GQ33" s="45"/>
      <c r="GR33" s="45"/>
      <c r="GS33" s="45"/>
      <c r="GT33" s="45"/>
      <c r="GU33" s="45"/>
      <c r="GV33" s="45"/>
      <c r="GW33" s="45"/>
      <c r="GX33" s="45"/>
      <c r="GY33" s="45"/>
      <c r="GZ33" s="45"/>
      <c r="HA33" s="45"/>
      <c r="HB33" s="45"/>
      <c r="HC33" s="45"/>
      <c r="HD33" s="45"/>
      <c r="HE33" s="45"/>
      <c r="HF33" s="45"/>
      <c r="HG33" s="45"/>
      <c r="HH33" s="45"/>
      <c r="HI33" s="45"/>
      <c r="HJ33" s="45"/>
      <c r="HK33" s="45"/>
      <c r="HL33" s="45"/>
      <c r="HM33" s="45"/>
      <c r="HN33" s="45"/>
      <c r="HO33" s="45"/>
      <c r="HP33" s="45"/>
      <c r="HQ33" s="45"/>
      <c r="HR33" s="45"/>
      <c r="HS33" s="45"/>
      <c r="HT33" s="45"/>
      <c r="HU33" s="45"/>
      <c r="HV33" s="45"/>
      <c r="HW33" s="45"/>
      <c r="HX33" s="45"/>
      <c r="HY33" s="45"/>
      <c r="HZ33" s="45"/>
      <c r="IA33" s="45"/>
      <c r="IB33" s="45"/>
      <c r="IC33" s="45"/>
      <c r="ID33" s="45"/>
      <c r="IE33" s="45"/>
      <c r="IF33" s="45"/>
      <c r="IG33" s="45"/>
      <c r="IH33" s="45"/>
      <c r="II33" s="45"/>
      <c r="IJ33" s="45"/>
      <c r="IK33" s="45"/>
      <c r="IL33" s="45"/>
      <c r="IM33" s="45"/>
      <c r="IN33" s="45"/>
      <c r="IO33" s="45"/>
      <c r="IP33" s="45"/>
      <c r="IQ33" s="45"/>
      <c r="IR33" s="45"/>
      <c r="IS33" s="45"/>
      <c r="IT33" s="45"/>
      <c r="IU33" s="45"/>
      <c r="IV33" s="45"/>
      <c r="IW33" s="45"/>
      <c r="IX33" s="45"/>
      <c r="IY33" s="45"/>
      <c r="IZ33" s="45"/>
      <c r="JA33" s="45"/>
      <c r="JB33" s="45"/>
      <c r="JC33" s="45"/>
      <c r="JD33" s="45"/>
      <c r="JE33" s="45"/>
      <c r="JF33" s="45"/>
      <c r="JG33" s="45"/>
      <c r="JH33" s="45"/>
      <c r="JI33" s="45"/>
      <c r="JJ33" s="45"/>
      <c r="JK33" s="45"/>
      <c r="JL33" s="45"/>
      <c r="JM33" s="45"/>
      <c r="JN33" s="45"/>
      <c r="JO33" s="45"/>
      <c r="JP33" s="45"/>
      <c r="JQ33" s="45"/>
      <c r="JR33" s="45"/>
      <c r="JS33" s="45"/>
      <c r="JT33" s="45"/>
      <c r="JU33" s="45"/>
      <c r="JV33" s="45"/>
      <c r="JW33" s="45"/>
      <c r="JX33" s="45"/>
      <c r="JY33" s="45"/>
      <c r="JZ33" s="45"/>
      <c r="KA33" s="45"/>
      <c r="KB33" s="45"/>
      <c r="KC33" s="45"/>
      <c r="KD33" s="45"/>
      <c r="KE33" s="45"/>
      <c r="KF33" s="45"/>
      <c r="KG33" s="45"/>
      <c r="KH33" s="45"/>
      <c r="KI33" s="45"/>
      <c r="KJ33" s="45"/>
      <c r="KK33" s="45"/>
      <c r="KL33" s="45"/>
      <c r="KM33" s="45"/>
      <c r="KN33" s="45"/>
      <c r="KO33" s="45"/>
      <c r="KP33" s="45"/>
      <c r="KQ33" s="45"/>
      <c r="KR33" s="45"/>
      <c r="KS33" s="45"/>
      <c r="KT33" s="45"/>
      <c r="KU33" s="45"/>
      <c r="KV33" s="45"/>
      <c r="KW33" s="45"/>
      <c r="KX33" s="45"/>
      <c r="KY33" s="45"/>
      <c r="KZ33" s="45"/>
      <c r="LA33" s="45"/>
      <c r="LB33" s="45"/>
      <c r="LC33" s="45"/>
      <c r="LD33" s="45"/>
      <c r="LE33" s="45"/>
      <c r="LF33" s="45"/>
      <c r="LG33" s="45"/>
      <c r="LH33" s="45"/>
      <c r="LI33" s="45"/>
      <c r="LJ33" s="45"/>
      <c r="LK33" s="45"/>
      <c r="LL33" s="45"/>
      <c r="LM33" s="45"/>
      <c r="LN33" s="45"/>
      <c r="LO33" s="45"/>
      <c r="LP33" s="45"/>
      <c r="LQ33" s="45"/>
      <c r="LR33" s="45"/>
      <c r="LS33" s="45"/>
      <c r="LT33" s="45"/>
      <c r="LU33" s="45"/>
      <c r="LV33" s="45"/>
      <c r="LW33" s="45"/>
      <c r="LX33" s="45"/>
      <c r="LY33" s="45"/>
      <c r="LZ33" s="45"/>
      <c r="MA33" s="45"/>
      <c r="MB33" s="45"/>
      <c r="MC33" s="45"/>
      <c r="MD33" s="45"/>
      <c r="ME33" s="45"/>
      <c r="MF33" s="45"/>
      <c r="MG33" s="45"/>
      <c r="MH33" s="45"/>
      <c r="MI33" s="45"/>
      <c r="MJ33" s="45" t="s">
        <v>775</v>
      </c>
      <c r="MK33" s="45">
        <v>73100562</v>
      </c>
      <c r="ML33" s="45" t="s">
        <v>776</v>
      </c>
      <c r="MM33" s="47">
        <v>44216.489571759259</v>
      </c>
      <c r="MN33" s="45">
        <v>32</v>
      </c>
      <c r="MO33" s="45"/>
      <c r="MP33" s="45">
        <v>-1</v>
      </c>
      <c r="MQ33" s="45"/>
      <c r="MR33" s="45"/>
      <c r="MS33" s="45" t="s">
        <v>376</v>
      </c>
      <c r="MT33" s="45">
        <v>1374</v>
      </c>
      <c r="MU33" s="45"/>
      <c r="MV33" s="45">
        <v>569832</v>
      </c>
    </row>
    <row r="34" spans="1:360" ht="15.6" hidden="1" thickTop="1" thickBot="1" x14ac:dyDescent="0.35">
      <c r="A34" s="48" t="s">
        <v>777</v>
      </c>
      <c r="B34" s="37" t="s">
        <v>778</v>
      </c>
      <c r="C34" s="37" t="s">
        <v>779</v>
      </c>
      <c r="D34" s="37" t="s">
        <v>342</v>
      </c>
      <c r="E34" s="37" t="s">
        <v>343</v>
      </c>
      <c r="F34" s="37" t="s">
        <v>344</v>
      </c>
      <c r="G34" s="49">
        <v>44216</v>
      </c>
      <c r="H34" s="37" t="s">
        <v>345</v>
      </c>
      <c r="I34" s="37" t="s">
        <v>346</v>
      </c>
      <c r="J34" s="37" t="s">
        <v>347</v>
      </c>
      <c r="K34" s="37">
        <v>45</v>
      </c>
      <c r="L34" s="37" t="str">
        <f>IF(data!$K34&lt;31,"18-30 Years",IF(data!$K34&lt;51,"31-50 Years",IF(data!$K34&lt;61,"51-60 Years",IF(data!$K34&gt;60,"Elderly&gt;60"))))</f>
        <v>31-50 Years</v>
      </c>
      <c r="M34" s="37" t="s">
        <v>405</v>
      </c>
      <c r="N34" s="37" t="s">
        <v>349</v>
      </c>
      <c r="O34" s="37" t="s">
        <v>350</v>
      </c>
      <c r="P34" s="49">
        <v>41593</v>
      </c>
      <c r="Q34" s="37">
        <v>0</v>
      </c>
      <c r="R34" s="37">
        <v>0</v>
      </c>
      <c r="S34" s="37" t="s">
        <v>347</v>
      </c>
      <c r="T34" s="37">
        <v>0</v>
      </c>
      <c r="U34" s="37">
        <v>0</v>
      </c>
      <c r="V34" s="37">
        <v>2</v>
      </c>
      <c r="W34" s="37" t="s">
        <v>406</v>
      </c>
      <c r="X34" s="37">
        <v>1</v>
      </c>
      <c r="Y34" s="37" t="s">
        <v>455</v>
      </c>
      <c r="Z34" s="37">
        <v>2</v>
      </c>
      <c r="AA34" s="52">
        <v>5</v>
      </c>
      <c r="AB34" s="37">
        <v>8</v>
      </c>
      <c r="AC34" s="37">
        <v>0</v>
      </c>
      <c r="AD34" s="37">
        <v>0</v>
      </c>
      <c r="AE34" s="37">
        <v>1</v>
      </c>
      <c r="AF34" s="37">
        <v>1000</v>
      </c>
      <c r="AG34" s="37">
        <v>400</v>
      </c>
      <c r="AH34" s="41">
        <f t="shared" si="0"/>
        <v>-600</v>
      </c>
      <c r="AI34" s="37" t="s">
        <v>780</v>
      </c>
      <c r="AJ34" s="37"/>
      <c r="AK34" s="37" t="s">
        <v>772</v>
      </c>
      <c r="AL34" s="37" t="b">
        <v>1</v>
      </c>
      <c r="AM34" s="37"/>
      <c r="AN34" s="37"/>
      <c r="AO34" s="37"/>
      <c r="AP34" s="37"/>
      <c r="AQ34" s="37"/>
      <c r="AR34" s="37"/>
      <c r="AS34" s="37"/>
      <c r="AT34" s="37">
        <v>5</v>
      </c>
      <c r="AU34" s="37" t="s">
        <v>356</v>
      </c>
      <c r="AV34" s="37"/>
      <c r="AW34" s="37" t="s">
        <v>347</v>
      </c>
      <c r="AX34" s="37" t="s">
        <v>781</v>
      </c>
      <c r="AY34" s="37" t="s">
        <v>357</v>
      </c>
      <c r="AZ34" s="37"/>
      <c r="BA34" s="37" t="b">
        <v>1</v>
      </c>
      <c r="BB34" s="37"/>
      <c r="BC34" s="37" t="b">
        <v>1</v>
      </c>
      <c r="BD34" s="37"/>
      <c r="BE34" s="37"/>
      <c r="BF34" s="37"/>
      <c r="BG34" s="37"/>
      <c r="BH34" s="37"/>
      <c r="BI34" s="37"/>
      <c r="BJ34" s="37"/>
      <c r="BK34" s="37" t="s">
        <v>359</v>
      </c>
      <c r="BL34" s="37"/>
      <c r="BM34" s="37"/>
      <c r="BN34" s="37"/>
      <c r="BO34" s="37"/>
      <c r="BP34" s="37" t="s">
        <v>359</v>
      </c>
      <c r="BQ34" s="37"/>
      <c r="BR34" s="37"/>
      <c r="BS34" s="37"/>
      <c r="BT34" s="37"/>
      <c r="BU34" s="37"/>
      <c r="BV34" s="37"/>
      <c r="BW34" s="37"/>
      <c r="BX34" s="37"/>
      <c r="BY34" s="37"/>
      <c r="BZ34" s="37"/>
      <c r="CA34" s="37"/>
      <c r="CB34" s="37"/>
      <c r="CC34" s="37"/>
      <c r="CD34" s="37"/>
      <c r="CE34" s="37"/>
      <c r="CF34" s="37" t="s">
        <v>481</v>
      </c>
      <c r="CG34" s="37"/>
      <c r="CH34" s="37" t="b">
        <v>1</v>
      </c>
      <c r="CI34" s="37" t="b">
        <v>1</v>
      </c>
      <c r="CJ34" s="37" t="b">
        <v>1</v>
      </c>
      <c r="CK34" s="37"/>
      <c r="CL34" s="37"/>
      <c r="CM34" s="37"/>
      <c r="CN34" s="37"/>
      <c r="CO34" s="37" t="s">
        <v>347</v>
      </c>
      <c r="CP34" s="37"/>
      <c r="CQ34" s="37"/>
      <c r="CR34" s="37"/>
      <c r="CS34" s="37"/>
      <c r="CT34" s="37"/>
      <c r="CU34" s="37"/>
      <c r="CV34" s="37"/>
      <c r="CW34" s="37"/>
      <c r="CX34" s="37"/>
      <c r="CY34" s="37" t="s">
        <v>361</v>
      </c>
      <c r="CZ34" s="37"/>
      <c r="DA34" s="37"/>
      <c r="DB34" s="37"/>
      <c r="DC34" s="37"/>
      <c r="DD34" s="37"/>
      <c r="DE34" s="37" t="b">
        <v>1</v>
      </c>
      <c r="DF34" s="37" t="b">
        <v>1</v>
      </c>
      <c r="DG34" s="37"/>
      <c r="DH34" s="37"/>
      <c r="DI34" s="37"/>
      <c r="DJ34" s="37"/>
      <c r="DK34" s="37"/>
      <c r="DL34" s="37"/>
      <c r="DM34" s="37"/>
      <c r="DN34" s="37"/>
      <c r="DO34" s="37"/>
      <c r="DP34" s="37"/>
      <c r="DQ34" s="37"/>
      <c r="DR34" s="37"/>
      <c r="DS34" s="37"/>
      <c r="DT34" s="37"/>
      <c r="DU34" s="37"/>
      <c r="DV34" s="37"/>
      <c r="DW34" s="37" t="s">
        <v>427</v>
      </c>
      <c r="DX34" s="37"/>
      <c r="DY34" s="37"/>
      <c r="DZ34" s="37"/>
      <c r="EA34" s="37"/>
      <c r="EB34" s="37"/>
      <c r="EC34" s="37"/>
      <c r="ED34" s="37"/>
      <c r="EE34" s="37"/>
      <c r="EF34" s="37"/>
      <c r="EG34" s="37"/>
      <c r="EH34" s="37"/>
      <c r="EI34" s="37"/>
      <c r="EJ34" s="37"/>
      <c r="EK34" s="37"/>
      <c r="EL34" s="37"/>
      <c r="EM34" s="37"/>
      <c r="EN34" s="37"/>
      <c r="EO34" s="37" t="s">
        <v>782</v>
      </c>
      <c r="EP34" s="37" t="b">
        <v>1</v>
      </c>
      <c r="EQ34" s="37" t="b">
        <v>1</v>
      </c>
      <c r="ER34" s="37"/>
      <c r="ES34" s="37"/>
      <c r="ET34" s="37"/>
      <c r="EU34" s="37"/>
      <c r="EV34" s="37"/>
      <c r="EW34" s="37"/>
      <c r="EX34" s="37" t="b">
        <v>1</v>
      </c>
      <c r="EY34" s="37"/>
      <c r="EZ34" s="37" t="b">
        <v>1</v>
      </c>
      <c r="FA34" s="52">
        <v>4</v>
      </c>
      <c r="FB34" s="37" t="s">
        <v>366</v>
      </c>
      <c r="FC34" s="37" t="s">
        <v>347</v>
      </c>
      <c r="FD34" s="37"/>
      <c r="FE34" s="37" t="s">
        <v>367</v>
      </c>
      <c r="FF34" s="37"/>
      <c r="FG34" s="37" t="b">
        <v>1</v>
      </c>
      <c r="FH34" s="37"/>
      <c r="FI34" s="37"/>
      <c r="FJ34" s="37"/>
      <c r="FK34" s="37"/>
      <c r="FL34" s="37"/>
      <c r="FM34" s="37"/>
      <c r="FN34" s="37" t="s">
        <v>347</v>
      </c>
      <c r="FO34" s="37"/>
      <c r="FP34" s="37" t="s">
        <v>347</v>
      </c>
      <c r="FQ34" s="37" t="s">
        <v>367</v>
      </c>
      <c r="FR34" s="37" t="b">
        <v>1</v>
      </c>
      <c r="FS34" s="37"/>
      <c r="FT34" s="37"/>
      <c r="FU34" s="37"/>
      <c r="FV34" s="37"/>
      <c r="FW34" s="37"/>
      <c r="FX34" s="37" t="s">
        <v>368</v>
      </c>
      <c r="FY34" s="37" t="s">
        <v>359</v>
      </c>
      <c r="FZ34" s="37"/>
      <c r="GA34" s="37"/>
      <c r="GB34" s="37"/>
      <c r="GC34" s="37" t="s">
        <v>384</v>
      </c>
      <c r="GD34" s="37" t="s">
        <v>384</v>
      </c>
      <c r="GE34" s="37" t="s">
        <v>347</v>
      </c>
      <c r="GF34" s="37"/>
      <c r="GG34" s="37"/>
      <c r="GH34" s="37" t="s">
        <v>783</v>
      </c>
      <c r="GI34" s="37" t="s">
        <v>347</v>
      </c>
      <c r="GJ34" s="37" t="s">
        <v>784</v>
      </c>
      <c r="GK34" s="37"/>
      <c r="GL34" s="37" t="b">
        <v>1</v>
      </c>
      <c r="GM34" s="37"/>
      <c r="GN34" s="37"/>
      <c r="GO34" s="37"/>
      <c r="GP34" s="37"/>
      <c r="GQ34" s="37"/>
      <c r="GR34" s="37"/>
      <c r="GS34" s="37" t="s">
        <v>347</v>
      </c>
      <c r="GT34" s="37" t="s">
        <v>347</v>
      </c>
      <c r="GU34" s="37"/>
      <c r="GV34" s="37"/>
      <c r="GW34" s="37"/>
      <c r="GX34" s="37"/>
      <c r="GY34" s="37"/>
      <c r="GZ34" s="37"/>
      <c r="HA34" s="37"/>
      <c r="HB34" s="37"/>
      <c r="HC34" s="37"/>
      <c r="HD34" s="37"/>
      <c r="HE34" s="37"/>
      <c r="HF34" s="37"/>
      <c r="HG34" s="37"/>
      <c r="HH34" s="37"/>
      <c r="HI34" s="37"/>
      <c r="HJ34" s="37"/>
      <c r="HK34" s="37"/>
      <c r="HL34" s="37"/>
      <c r="HM34" s="37"/>
      <c r="HN34" s="37"/>
      <c r="HO34" s="37"/>
      <c r="HP34" s="37"/>
      <c r="HQ34" s="37"/>
      <c r="HR34" s="37"/>
      <c r="HS34" s="37"/>
      <c r="HT34" s="37"/>
      <c r="HU34" s="37"/>
      <c r="HV34" s="37"/>
      <c r="HW34" s="37"/>
      <c r="HX34" s="37"/>
      <c r="HY34" s="37"/>
      <c r="HZ34" s="37"/>
      <c r="IA34" s="37"/>
      <c r="IB34" s="37"/>
      <c r="IC34" s="37"/>
      <c r="ID34" s="37"/>
      <c r="IE34" s="37"/>
      <c r="IF34" s="37"/>
      <c r="IG34" s="37"/>
      <c r="IH34" s="37"/>
      <c r="II34" s="37"/>
      <c r="IJ34" s="37"/>
      <c r="IK34" s="37"/>
      <c r="IL34" s="37"/>
      <c r="IM34" s="37"/>
      <c r="IN34" s="37"/>
      <c r="IO34" s="37"/>
      <c r="IP34" s="37"/>
      <c r="IQ34" s="37"/>
      <c r="IR34" s="37"/>
      <c r="IS34" s="37"/>
      <c r="IT34" s="37"/>
      <c r="IU34" s="37"/>
      <c r="IV34" s="37"/>
      <c r="IW34" s="37"/>
      <c r="IX34" s="37"/>
      <c r="IY34" s="37"/>
      <c r="IZ34" s="37"/>
      <c r="JA34" s="37"/>
      <c r="JB34" s="37"/>
      <c r="JC34" s="37"/>
      <c r="JD34" s="37"/>
      <c r="JE34" s="37"/>
      <c r="JF34" s="37"/>
      <c r="JG34" s="37"/>
      <c r="JH34" s="37"/>
      <c r="JI34" s="37"/>
      <c r="JJ34" s="37"/>
      <c r="JK34" s="37"/>
      <c r="JL34" s="37"/>
      <c r="JM34" s="37"/>
      <c r="JN34" s="37"/>
      <c r="JO34" s="37"/>
      <c r="JP34" s="37"/>
      <c r="JQ34" s="37"/>
      <c r="JR34" s="37"/>
      <c r="JS34" s="37"/>
      <c r="JT34" s="37"/>
      <c r="JU34" s="37"/>
      <c r="JV34" s="37"/>
      <c r="JW34" s="37"/>
      <c r="JX34" s="37"/>
      <c r="JY34" s="37"/>
      <c r="JZ34" s="37"/>
      <c r="KA34" s="37"/>
      <c r="KB34" s="37"/>
      <c r="KC34" s="37"/>
      <c r="KD34" s="37"/>
      <c r="KE34" s="37"/>
      <c r="KF34" s="37"/>
      <c r="KG34" s="37"/>
      <c r="KH34" s="37"/>
      <c r="KI34" s="37"/>
      <c r="KJ34" s="37"/>
      <c r="KK34" s="37"/>
      <c r="KL34" s="37"/>
      <c r="KM34" s="37"/>
      <c r="KN34" s="37"/>
      <c r="KO34" s="37"/>
      <c r="KP34" s="37"/>
      <c r="KQ34" s="37"/>
      <c r="KR34" s="37"/>
      <c r="KS34" s="37"/>
      <c r="KT34" s="37"/>
      <c r="KU34" s="37"/>
      <c r="KV34" s="37"/>
      <c r="KW34" s="37"/>
      <c r="KX34" s="37"/>
      <c r="KY34" s="37"/>
      <c r="KZ34" s="37"/>
      <c r="LA34" s="37"/>
      <c r="LB34" s="37"/>
      <c r="LC34" s="37"/>
      <c r="LD34" s="37"/>
      <c r="LE34" s="37"/>
      <c r="LF34" s="37"/>
      <c r="LG34" s="37"/>
      <c r="LH34" s="37"/>
      <c r="LI34" s="37"/>
      <c r="LJ34" s="37"/>
      <c r="LK34" s="37"/>
      <c r="LL34" s="37"/>
      <c r="LM34" s="37"/>
      <c r="LN34" s="37"/>
      <c r="LO34" s="37"/>
      <c r="LP34" s="37"/>
      <c r="LQ34" s="37"/>
      <c r="LR34" s="37"/>
      <c r="LS34" s="37"/>
      <c r="LT34" s="37"/>
      <c r="LU34" s="37"/>
      <c r="LV34" s="37"/>
      <c r="LW34" s="37"/>
      <c r="LX34" s="37"/>
      <c r="LY34" s="37"/>
      <c r="LZ34" s="37"/>
      <c r="MA34" s="37"/>
      <c r="MB34" s="37"/>
      <c r="MC34" s="37"/>
      <c r="MD34" s="37"/>
      <c r="ME34" s="37"/>
      <c r="MF34" s="37"/>
      <c r="MG34" s="37"/>
      <c r="MH34" s="37"/>
      <c r="MI34" s="37"/>
      <c r="MJ34" s="37" t="s">
        <v>785</v>
      </c>
      <c r="MK34" s="37">
        <v>73100565</v>
      </c>
      <c r="ML34" s="37" t="s">
        <v>786</v>
      </c>
      <c r="MM34" s="50">
        <v>44216.489594907413</v>
      </c>
      <c r="MN34" s="37">
        <v>33</v>
      </c>
      <c r="MO34" s="37"/>
      <c r="MP34" s="37">
        <v>-1</v>
      </c>
      <c r="MQ34" s="37"/>
      <c r="MR34" s="37"/>
      <c r="MS34" s="37" t="s">
        <v>376</v>
      </c>
      <c r="MT34" s="37">
        <v>870</v>
      </c>
      <c r="MU34" s="37"/>
      <c r="MV34" s="37">
        <v>569832</v>
      </c>
    </row>
    <row r="35" spans="1:360" ht="15.6" hidden="1" thickTop="1" thickBot="1" x14ac:dyDescent="0.35">
      <c r="A35" s="44" t="s">
        <v>787</v>
      </c>
      <c r="B35" s="45" t="s">
        <v>788</v>
      </c>
      <c r="C35" s="45" t="s">
        <v>789</v>
      </c>
      <c r="D35" s="45" t="s">
        <v>637</v>
      </c>
      <c r="E35" s="45" t="s">
        <v>343</v>
      </c>
      <c r="F35" s="45" t="s">
        <v>638</v>
      </c>
      <c r="G35" s="46">
        <v>44216</v>
      </c>
      <c r="H35" s="45" t="s">
        <v>345</v>
      </c>
      <c r="I35" s="45" t="s">
        <v>346</v>
      </c>
      <c r="J35" s="45" t="s">
        <v>347</v>
      </c>
      <c r="K35" s="45">
        <v>33</v>
      </c>
      <c r="L35" s="45" t="str">
        <f>IF(data!$K35&lt;31,"18-30 Years",IF(data!$K35&lt;51,"31-50 Years",IF(data!$K35&lt;61,"51-60 Years",IF(data!$K35&gt;60,"Elderly&gt;60"))))</f>
        <v>31-50 Years</v>
      </c>
      <c r="M35" s="45" t="s">
        <v>405</v>
      </c>
      <c r="N35" s="45" t="s">
        <v>349</v>
      </c>
      <c r="O35" s="45" t="s">
        <v>350</v>
      </c>
      <c r="P35" s="46">
        <v>42448</v>
      </c>
      <c r="Q35" s="45">
        <v>0</v>
      </c>
      <c r="R35" s="45">
        <v>1</v>
      </c>
      <c r="S35" s="45" t="s">
        <v>347</v>
      </c>
      <c r="T35" s="45">
        <v>0</v>
      </c>
      <c r="U35" s="45">
        <v>1</v>
      </c>
      <c r="V35" s="45">
        <v>1</v>
      </c>
      <c r="W35" s="45" t="s">
        <v>406</v>
      </c>
      <c r="X35" s="45">
        <v>1</v>
      </c>
      <c r="Y35" s="45" t="s">
        <v>455</v>
      </c>
      <c r="Z35" s="45">
        <v>1</v>
      </c>
      <c r="AA35" s="51">
        <v>4</v>
      </c>
      <c r="AB35" s="45">
        <v>6</v>
      </c>
      <c r="AC35" s="45">
        <v>1</v>
      </c>
      <c r="AD35" s="45">
        <v>0</v>
      </c>
      <c r="AE35" s="45">
        <v>1</v>
      </c>
      <c r="AF35" s="45">
        <v>50</v>
      </c>
      <c r="AG35" s="45">
        <v>2000</v>
      </c>
      <c r="AH35" s="41">
        <f t="shared" si="0"/>
        <v>1950</v>
      </c>
      <c r="AI35" s="45" t="s">
        <v>790</v>
      </c>
      <c r="AJ35" s="45"/>
      <c r="AK35" s="45" t="s">
        <v>663</v>
      </c>
      <c r="AL35" s="45" t="b">
        <v>1</v>
      </c>
      <c r="AM35" s="45" t="b">
        <v>1</v>
      </c>
      <c r="AN35" s="45"/>
      <c r="AO35" s="45"/>
      <c r="AP35" s="45"/>
      <c r="AQ35" s="45"/>
      <c r="AR35" s="45"/>
      <c r="AS35" s="45"/>
      <c r="AT35" s="45">
        <v>15</v>
      </c>
      <c r="AU35" s="45" t="s">
        <v>356</v>
      </c>
      <c r="AV35" s="45"/>
      <c r="AW35" s="45" t="s">
        <v>359</v>
      </c>
      <c r="AX35" s="45" t="s">
        <v>791</v>
      </c>
      <c r="AY35" s="45" t="s">
        <v>480</v>
      </c>
      <c r="AZ35" s="45" t="b">
        <v>1</v>
      </c>
      <c r="BA35" s="45"/>
      <c r="BB35" s="45"/>
      <c r="BC35" s="45" t="b">
        <v>1</v>
      </c>
      <c r="BD35" s="45"/>
      <c r="BE35" s="45"/>
      <c r="BF35" s="45"/>
      <c r="BG35" s="45"/>
      <c r="BH35" s="45"/>
      <c r="BI35" s="45"/>
      <c r="BJ35" s="45"/>
      <c r="BK35" s="45" t="s">
        <v>359</v>
      </c>
      <c r="BL35" s="45"/>
      <c r="BM35" s="45"/>
      <c r="BN35" s="45"/>
      <c r="BO35" s="45"/>
      <c r="BP35" s="45" t="s">
        <v>359</v>
      </c>
      <c r="BQ35" s="45"/>
      <c r="BR35" s="45"/>
      <c r="BS35" s="45"/>
      <c r="BT35" s="45"/>
      <c r="BU35" s="45"/>
      <c r="BV35" s="45"/>
      <c r="BW35" s="45"/>
      <c r="BX35" s="45"/>
      <c r="BY35" s="45"/>
      <c r="BZ35" s="45"/>
      <c r="CA35" s="45"/>
      <c r="CB35" s="45"/>
      <c r="CC35" s="45"/>
      <c r="CD35" s="45"/>
      <c r="CE35" s="45"/>
      <c r="CF35" s="45" t="s">
        <v>665</v>
      </c>
      <c r="CG35" s="45" t="b">
        <v>1</v>
      </c>
      <c r="CH35" s="45" t="b">
        <v>1</v>
      </c>
      <c r="CI35" s="45"/>
      <c r="CJ35" s="45" t="b">
        <v>1</v>
      </c>
      <c r="CK35" s="45"/>
      <c r="CL35" s="45"/>
      <c r="CM35" s="45"/>
      <c r="CN35" s="45"/>
      <c r="CO35" s="45" t="s">
        <v>347</v>
      </c>
      <c r="CP35" s="45"/>
      <c r="CQ35" s="45"/>
      <c r="CR35" s="45"/>
      <c r="CS35" s="45"/>
      <c r="CT35" s="45"/>
      <c r="CU35" s="45"/>
      <c r="CV35" s="45"/>
      <c r="CW35" s="45"/>
      <c r="CX35" s="45"/>
      <c r="CY35" s="45" t="s">
        <v>361</v>
      </c>
      <c r="CZ35" s="45"/>
      <c r="DA35" s="45"/>
      <c r="DB35" s="45"/>
      <c r="DC35" s="45"/>
      <c r="DD35" s="45"/>
      <c r="DE35" s="45" t="b">
        <v>1</v>
      </c>
      <c r="DF35" s="45" t="b">
        <v>1</v>
      </c>
      <c r="DG35" s="45"/>
      <c r="DH35" s="45"/>
      <c r="DI35" s="45"/>
      <c r="DJ35" s="45"/>
      <c r="DK35" s="45"/>
      <c r="DL35" s="45"/>
      <c r="DM35" s="45"/>
      <c r="DN35" s="45"/>
      <c r="DO35" s="45"/>
      <c r="DP35" s="45"/>
      <c r="DQ35" s="45"/>
      <c r="DR35" s="45"/>
      <c r="DS35" s="45"/>
      <c r="DT35" s="45"/>
      <c r="DU35" s="45"/>
      <c r="DV35" s="45"/>
      <c r="DW35" s="45" t="s">
        <v>646</v>
      </c>
      <c r="DX35" s="45"/>
      <c r="DY35" s="45"/>
      <c r="DZ35" s="45"/>
      <c r="EA35" s="45"/>
      <c r="EB35" s="45"/>
      <c r="EC35" s="45"/>
      <c r="ED35" s="45"/>
      <c r="EE35" s="45"/>
      <c r="EF35" s="45"/>
      <c r="EG35" s="45"/>
      <c r="EH35" s="45"/>
      <c r="EI35" s="45"/>
      <c r="EJ35" s="45"/>
      <c r="EK35" s="45"/>
      <c r="EL35" s="45"/>
      <c r="EM35" s="45"/>
      <c r="EN35" s="45"/>
      <c r="EO35" s="45" t="s">
        <v>792</v>
      </c>
      <c r="EP35" s="45" t="b">
        <v>1</v>
      </c>
      <c r="EQ35" s="45"/>
      <c r="ER35" s="45" t="b">
        <v>1</v>
      </c>
      <c r="ES35" s="45"/>
      <c r="ET35" s="45"/>
      <c r="EU35" s="45"/>
      <c r="EV35" s="45" t="b">
        <v>1</v>
      </c>
      <c r="EW35" s="45"/>
      <c r="EX35" s="45" t="b">
        <v>1</v>
      </c>
      <c r="EY35" s="45"/>
      <c r="EZ35" s="45" t="b">
        <v>1</v>
      </c>
      <c r="FA35" s="51">
        <v>5</v>
      </c>
      <c r="FB35" s="45" t="s">
        <v>366</v>
      </c>
      <c r="FC35" s="45" t="s">
        <v>347</v>
      </c>
      <c r="FD35" s="45"/>
      <c r="FE35" s="45" t="s">
        <v>367</v>
      </c>
      <c r="FF35" s="45"/>
      <c r="FG35" s="45" t="b">
        <v>1</v>
      </c>
      <c r="FH35" s="45"/>
      <c r="FI35" s="45"/>
      <c r="FJ35" s="45"/>
      <c r="FK35" s="45"/>
      <c r="FL35" s="45"/>
      <c r="FM35" s="45"/>
      <c r="FN35" s="45" t="s">
        <v>347</v>
      </c>
      <c r="FO35" s="45"/>
      <c r="FP35" s="45" t="s">
        <v>347</v>
      </c>
      <c r="FQ35" s="45" t="s">
        <v>367</v>
      </c>
      <c r="FR35" s="45" t="b">
        <v>1</v>
      </c>
      <c r="FS35" s="45"/>
      <c r="FT35" s="45"/>
      <c r="FU35" s="45"/>
      <c r="FV35" s="45"/>
      <c r="FW35" s="45"/>
      <c r="FX35" s="45" t="s">
        <v>656</v>
      </c>
      <c r="FY35" s="45" t="s">
        <v>359</v>
      </c>
      <c r="FZ35" s="45"/>
      <c r="GA35" s="45"/>
      <c r="GB35" s="45"/>
      <c r="GC35" s="45" t="s">
        <v>351</v>
      </c>
      <c r="GD35" s="45" t="s">
        <v>384</v>
      </c>
      <c r="GE35" s="45" t="s">
        <v>359</v>
      </c>
      <c r="GF35" s="45" t="s">
        <v>370</v>
      </c>
      <c r="GG35" s="45" t="s">
        <v>370</v>
      </c>
      <c r="GH35" s="45"/>
      <c r="GI35" s="45"/>
      <c r="GJ35" s="45"/>
      <c r="GK35" s="45"/>
      <c r="GL35" s="45"/>
      <c r="GM35" s="45"/>
      <c r="GN35" s="45"/>
      <c r="GO35" s="45"/>
      <c r="GP35" s="45"/>
      <c r="GQ35" s="45"/>
      <c r="GR35" s="45"/>
      <c r="GS35" s="45"/>
      <c r="GT35" s="45"/>
      <c r="GU35" s="45"/>
      <c r="GV35" s="45"/>
      <c r="GW35" s="45"/>
      <c r="GX35" s="45"/>
      <c r="GY35" s="45"/>
      <c r="GZ35" s="45"/>
      <c r="HA35" s="45"/>
      <c r="HB35" s="45"/>
      <c r="HC35" s="45"/>
      <c r="HD35" s="45"/>
      <c r="HE35" s="45"/>
      <c r="HF35" s="45"/>
      <c r="HG35" s="45"/>
      <c r="HH35" s="45"/>
      <c r="HI35" s="45"/>
      <c r="HJ35" s="45"/>
      <c r="HK35" s="45"/>
      <c r="HL35" s="45"/>
      <c r="HM35" s="45"/>
      <c r="HN35" s="45"/>
      <c r="HO35" s="45"/>
      <c r="HP35" s="45"/>
      <c r="HQ35" s="45"/>
      <c r="HR35" s="45"/>
      <c r="HS35" s="45"/>
      <c r="HT35" s="45"/>
      <c r="HU35" s="45"/>
      <c r="HV35" s="45"/>
      <c r="HW35" s="45"/>
      <c r="HX35" s="45"/>
      <c r="HY35" s="45"/>
      <c r="HZ35" s="45"/>
      <c r="IA35" s="45"/>
      <c r="IB35" s="45"/>
      <c r="IC35" s="45"/>
      <c r="ID35" s="45"/>
      <c r="IE35" s="45"/>
      <c r="IF35" s="45"/>
      <c r="IG35" s="45"/>
      <c r="IH35" s="45"/>
      <c r="II35" s="45"/>
      <c r="IJ35" s="45"/>
      <c r="IK35" s="45"/>
      <c r="IL35" s="45"/>
      <c r="IM35" s="45"/>
      <c r="IN35" s="45"/>
      <c r="IO35" s="45"/>
      <c r="IP35" s="45"/>
      <c r="IQ35" s="45"/>
      <c r="IR35" s="45"/>
      <c r="IS35" s="45"/>
      <c r="IT35" s="45"/>
      <c r="IU35" s="45"/>
      <c r="IV35" s="45"/>
      <c r="IW35" s="45"/>
      <c r="IX35" s="45"/>
      <c r="IY35" s="45"/>
      <c r="IZ35" s="45"/>
      <c r="JA35" s="45"/>
      <c r="JB35" s="45"/>
      <c r="JC35" s="45"/>
      <c r="JD35" s="45"/>
      <c r="JE35" s="45"/>
      <c r="JF35" s="45"/>
      <c r="JG35" s="45"/>
      <c r="JH35" s="45"/>
      <c r="JI35" s="45"/>
      <c r="JJ35" s="45"/>
      <c r="JK35" s="45"/>
      <c r="JL35" s="45"/>
      <c r="JM35" s="45"/>
      <c r="JN35" s="45"/>
      <c r="JO35" s="45"/>
      <c r="JP35" s="45"/>
      <c r="JQ35" s="45"/>
      <c r="JR35" s="45"/>
      <c r="JS35" s="45"/>
      <c r="JT35" s="45"/>
      <c r="JU35" s="45"/>
      <c r="JV35" s="45"/>
      <c r="JW35" s="45"/>
      <c r="JX35" s="45"/>
      <c r="JY35" s="45"/>
      <c r="JZ35" s="45"/>
      <c r="KA35" s="45"/>
      <c r="KB35" s="45"/>
      <c r="KC35" s="45"/>
      <c r="KD35" s="45"/>
      <c r="KE35" s="45"/>
      <c r="KF35" s="45"/>
      <c r="KG35" s="45"/>
      <c r="KH35" s="45"/>
      <c r="KI35" s="45"/>
      <c r="KJ35" s="45"/>
      <c r="KK35" s="45"/>
      <c r="KL35" s="45"/>
      <c r="KM35" s="45"/>
      <c r="KN35" s="45"/>
      <c r="KO35" s="45"/>
      <c r="KP35" s="45"/>
      <c r="KQ35" s="45"/>
      <c r="KR35" s="45"/>
      <c r="KS35" s="45"/>
      <c r="KT35" s="45"/>
      <c r="KU35" s="45"/>
      <c r="KV35" s="45"/>
      <c r="KW35" s="45"/>
      <c r="KX35" s="45"/>
      <c r="KY35" s="45"/>
      <c r="KZ35" s="45"/>
      <c r="LA35" s="45"/>
      <c r="LB35" s="45"/>
      <c r="LC35" s="45"/>
      <c r="LD35" s="45"/>
      <c r="LE35" s="45"/>
      <c r="LF35" s="45"/>
      <c r="LG35" s="45"/>
      <c r="LH35" s="45"/>
      <c r="LI35" s="45"/>
      <c r="LJ35" s="45"/>
      <c r="LK35" s="45"/>
      <c r="LL35" s="45"/>
      <c r="LM35" s="45"/>
      <c r="LN35" s="45"/>
      <c r="LO35" s="45"/>
      <c r="LP35" s="45"/>
      <c r="LQ35" s="45"/>
      <c r="LR35" s="45"/>
      <c r="LS35" s="45"/>
      <c r="LT35" s="45"/>
      <c r="LU35" s="45"/>
      <c r="LV35" s="45"/>
      <c r="LW35" s="45"/>
      <c r="LX35" s="45"/>
      <c r="LY35" s="45"/>
      <c r="LZ35" s="45"/>
      <c r="MA35" s="45"/>
      <c r="MB35" s="45"/>
      <c r="MC35" s="45"/>
      <c r="MD35" s="45"/>
      <c r="ME35" s="45"/>
      <c r="MF35" s="45"/>
      <c r="MG35" s="45"/>
      <c r="MH35" s="45"/>
      <c r="MI35" s="45"/>
      <c r="MJ35" s="45" t="s">
        <v>793</v>
      </c>
      <c r="MK35" s="45">
        <v>73101874</v>
      </c>
      <c r="ML35" s="45" t="s">
        <v>794</v>
      </c>
      <c r="MM35" s="47">
        <v>44216.503182870372</v>
      </c>
      <c r="MN35" s="45">
        <v>34</v>
      </c>
      <c r="MO35" s="45"/>
      <c r="MP35" s="45">
        <v>-1</v>
      </c>
      <c r="MQ35" s="45"/>
      <c r="MR35" s="45"/>
      <c r="MS35" s="45" t="s">
        <v>376</v>
      </c>
      <c r="MT35" s="45">
        <v>1878</v>
      </c>
      <c r="MU35" s="45"/>
      <c r="MV35" s="45">
        <v>569832</v>
      </c>
    </row>
    <row r="36" spans="1:360" ht="15.6" hidden="1" thickTop="1" thickBot="1" x14ac:dyDescent="0.35">
      <c r="A36" s="48" t="s">
        <v>795</v>
      </c>
      <c r="B36" s="37" t="s">
        <v>796</v>
      </c>
      <c r="C36" s="37" t="s">
        <v>797</v>
      </c>
      <c r="D36" s="37" t="s">
        <v>637</v>
      </c>
      <c r="E36" s="37" t="s">
        <v>343</v>
      </c>
      <c r="F36" s="37" t="s">
        <v>638</v>
      </c>
      <c r="G36" s="49">
        <v>44216</v>
      </c>
      <c r="H36" s="37" t="s">
        <v>345</v>
      </c>
      <c r="I36" s="37" t="s">
        <v>346</v>
      </c>
      <c r="J36" s="37" t="s">
        <v>347</v>
      </c>
      <c r="K36" s="37">
        <v>30</v>
      </c>
      <c r="L36" s="37" t="str">
        <f>IF(data!$K36&lt;31,"18-30 Years",IF(data!$K36&lt;51,"31-50 Years",IF(data!$K36&lt;61,"51-60 Years",IF(data!$K36&gt;60,"Elderly&gt;60"))))</f>
        <v>18-30 Years</v>
      </c>
      <c r="M36" s="37" t="s">
        <v>405</v>
      </c>
      <c r="N36" s="37" t="s">
        <v>349</v>
      </c>
      <c r="O36" s="37" t="s">
        <v>350</v>
      </c>
      <c r="P36" s="49">
        <v>42846</v>
      </c>
      <c r="Q36" s="37">
        <v>0</v>
      </c>
      <c r="R36" s="37">
        <v>0</v>
      </c>
      <c r="S36" s="37" t="s">
        <v>347</v>
      </c>
      <c r="T36" s="37">
        <v>0</v>
      </c>
      <c r="U36" s="37">
        <v>0</v>
      </c>
      <c r="V36" s="37">
        <v>1</v>
      </c>
      <c r="W36" s="37" t="s">
        <v>351</v>
      </c>
      <c r="X36" s="37">
        <v>2</v>
      </c>
      <c r="Y36" s="37" t="s">
        <v>455</v>
      </c>
      <c r="Z36" s="37">
        <v>1</v>
      </c>
      <c r="AA36" s="52">
        <v>4</v>
      </c>
      <c r="AB36" s="37">
        <v>6</v>
      </c>
      <c r="AC36" s="37">
        <v>0</v>
      </c>
      <c r="AD36" s="37">
        <v>0</v>
      </c>
      <c r="AE36" s="37">
        <v>1</v>
      </c>
      <c r="AF36" s="37">
        <v>15</v>
      </c>
      <c r="AG36" s="37">
        <v>1000</v>
      </c>
      <c r="AH36" s="41">
        <f t="shared" si="0"/>
        <v>985</v>
      </c>
      <c r="AI36" s="37" t="s">
        <v>385</v>
      </c>
      <c r="AJ36" s="37"/>
      <c r="AK36" s="37" t="s">
        <v>355</v>
      </c>
      <c r="AL36" s="37"/>
      <c r="AM36" s="37" t="b">
        <v>1</v>
      </c>
      <c r="AN36" s="37"/>
      <c r="AO36" s="37"/>
      <c r="AP36" s="37"/>
      <c r="AQ36" s="37"/>
      <c r="AR36" s="37"/>
      <c r="AS36" s="37"/>
      <c r="AT36" s="37">
        <v>20</v>
      </c>
      <c r="AU36" s="37" t="s">
        <v>356</v>
      </c>
      <c r="AV36" s="37"/>
      <c r="AW36" s="37" t="s">
        <v>359</v>
      </c>
      <c r="AX36" s="37" t="s">
        <v>798</v>
      </c>
      <c r="AY36" s="37" t="s">
        <v>357</v>
      </c>
      <c r="AZ36" s="37"/>
      <c r="BA36" s="37" t="b">
        <v>1</v>
      </c>
      <c r="BB36" s="37"/>
      <c r="BC36" s="37" t="b">
        <v>1</v>
      </c>
      <c r="BD36" s="37"/>
      <c r="BE36" s="37"/>
      <c r="BF36" s="37"/>
      <c r="BG36" s="37"/>
      <c r="BH36" s="37"/>
      <c r="BI36" s="37"/>
      <c r="BJ36" s="37"/>
      <c r="BK36" s="37" t="s">
        <v>359</v>
      </c>
      <c r="BL36" s="37"/>
      <c r="BM36" s="37"/>
      <c r="BN36" s="37"/>
      <c r="BO36" s="37"/>
      <c r="BP36" s="37" t="s">
        <v>359</v>
      </c>
      <c r="BQ36" s="37"/>
      <c r="BR36" s="37"/>
      <c r="BS36" s="37"/>
      <c r="BT36" s="37"/>
      <c r="BU36" s="37"/>
      <c r="BV36" s="37"/>
      <c r="BW36" s="37"/>
      <c r="BX36" s="37"/>
      <c r="BY36" s="37"/>
      <c r="BZ36" s="37"/>
      <c r="CA36" s="37"/>
      <c r="CB36" s="37"/>
      <c r="CC36" s="37"/>
      <c r="CD36" s="37"/>
      <c r="CE36" s="37"/>
      <c r="CF36" s="37" t="s">
        <v>481</v>
      </c>
      <c r="CG36" s="37"/>
      <c r="CH36" s="37" t="b">
        <v>1</v>
      </c>
      <c r="CI36" s="37" t="b">
        <v>1</v>
      </c>
      <c r="CJ36" s="37" t="b">
        <v>1</v>
      </c>
      <c r="CK36" s="37"/>
      <c r="CL36" s="37"/>
      <c r="CM36" s="37"/>
      <c r="CN36" s="37"/>
      <c r="CO36" s="37" t="s">
        <v>347</v>
      </c>
      <c r="CP36" s="37"/>
      <c r="CQ36" s="37"/>
      <c r="CR36" s="37"/>
      <c r="CS36" s="37"/>
      <c r="CT36" s="37"/>
      <c r="CU36" s="37"/>
      <c r="CV36" s="37"/>
      <c r="CW36" s="37"/>
      <c r="CX36" s="37"/>
      <c r="CY36" s="37" t="s">
        <v>361</v>
      </c>
      <c r="CZ36" s="37"/>
      <c r="DA36" s="37"/>
      <c r="DB36" s="37"/>
      <c r="DC36" s="37"/>
      <c r="DD36" s="37"/>
      <c r="DE36" s="37" t="b">
        <v>1</v>
      </c>
      <c r="DF36" s="37" t="b">
        <v>1</v>
      </c>
      <c r="DG36" s="37"/>
      <c r="DH36" s="37"/>
      <c r="DI36" s="37"/>
      <c r="DJ36" s="37"/>
      <c r="DK36" s="37"/>
      <c r="DL36" s="37"/>
      <c r="DM36" s="37"/>
      <c r="DN36" s="37"/>
      <c r="DO36" s="37"/>
      <c r="DP36" s="37"/>
      <c r="DQ36" s="37"/>
      <c r="DR36" s="37"/>
      <c r="DS36" s="37"/>
      <c r="DT36" s="37"/>
      <c r="DU36" s="37"/>
      <c r="DV36" s="37"/>
      <c r="DW36" s="37" t="s">
        <v>646</v>
      </c>
      <c r="DX36" s="37"/>
      <c r="DY36" s="37"/>
      <c r="DZ36" s="37"/>
      <c r="EA36" s="37"/>
      <c r="EB36" s="37"/>
      <c r="EC36" s="37"/>
      <c r="ED36" s="37"/>
      <c r="EE36" s="37"/>
      <c r="EF36" s="37"/>
      <c r="EG36" s="37"/>
      <c r="EH36" s="37"/>
      <c r="EI36" s="37"/>
      <c r="EJ36" s="37"/>
      <c r="EK36" s="37"/>
      <c r="EL36" s="37"/>
      <c r="EM36" s="37"/>
      <c r="EN36" s="37"/>
      <c r="EO36" s="37" t="s">
        <v>799</v>
      </c>
      <c r="EP36" s="37" t="b">
        <v>1</v>
      </c>
      <c r="EQ36" s="37"/>
      <c r="ER36" s="37" t="b">
        <v>1</v>
      </c>
      <c r="ES36" s="37"/>
      <c r="ET36" s="37"/>
      <c r="EU36" s="37"/>
      <c r="EV36" s="37" t="b">
        <v>1</v>
      </c>
      <c r="EW36" s="37"/>
      <c r="EX36" s="37"/>
      <c r="EY36" s="37"/>
      <c r="EZ36" s="37" t="b">
        <v>1</v>
      </c>
      <c r="FA36" s="52">
        <v>4</v>
      </c>
      <c r="FB36" s="37" t="s">
        <v>366</v>
      </c>
      <c r="FC36" s="37" t="s">
        <v>347</v>
      </c>
      <c r="FD36" s="37"/>
      <c r="FE36" s="37" t="s">
        <v>367</v>
      </c>
      <c r="FF36" s="37"/>
      <c r="FG36" s="37" t="b">
        <v>1</v>
      </c>
      <c r="FH36" s="37"/>
      <c r="FI36" s="37"/>
      <c r="FJ36" s="37"/>
      <c r="FK36" s="37"/>
      <c r="FL36" s="37"/>
      <c r="FM36" s="37"/>
      <c r="FN36" s="37" t="s">
        <v>347</v>
      </c>
      <c r="FO36" s="37"/>
      <c r="FP36" s="37" t="s">
        <v>347</v>
      </c>
      <c r="FQ36" s="37" t="s">
        <v>367</v>
      </c>
      <c r="FR36" s="37" t="b">
        <v>1</v>
      </c>
      <c r="FS36" s="37"/>
      <c r="FT36" s="37"/>
      <c r="FU36" s="37"/>
      <c r="FV36" s="37"/>
      <c r="FW36" s="37"/>
      <c r="FX36" s="37" t="s">
        <v>656</v>
      </c>
      <c r="FY36" s="37" t="s">
        <v>347</v>
      </c>
      <c r="FZ36" s="37"/>
      <c r="GA36" s="37"/>
      <c r="GB36" s="37"/>
      <c r="GC36" s="37" t="s">
        <v>384</v>
      </c>
      <c r="GD36" s="37" t="s">
        <v>384</v>
      </c>
      <c r="GE36" s="37" t="s">
        <v>359</v>
      </c>
      <c r="GF36" s="37" t="s">
        <v>370</v>
      </c>
      <c r="GG36" s="37" t="s">
        <v>370</v>
      </c>
      <c r="GH36" s="37"/>
      <c r="GI36" s="37"/>
      <c r="GJ36" s="37"/>
      <c r="GK36" s="37"/>
      <c r="GL36" s="37"/>
      <c r="GM36" s="37"/>
      <c r="GN36" s="37"/>
      <c r="GO36" s="37"/>
      <c r="GP36" s="37"/>
      <c r="GQ36" s="37"/>
      <c r="GR36" s="37"/>
      <c r="GS36" s="37"/>
      <c r="GT36" s="37"/>
      <c r="GU36" s="37"/>
      <c r="GV36" s="37"/>
      <c r="GW36" s="37"/>
      <c r="GX36" s="37"/>
      <c r="GY36" s="37"/>
      <c r="GZ36" s="37"/>
      <c r="HA36" s="37"/>
      <c r="HB36" s="37"/>
      <c r="HC36" s="37"/>
      <c r="HD36" s="37"/>
      <c r="HE36" s="37"/>
      <c r="HF36" s="37"/>
      <c r="HG36" s="37"/>
      <c r="HH36" s="37"/>
      <c r="HI36" s="37"/>
      <c r="HJ36" s="37"/>
      <c r="HK36" s="37"/>
      <c r="HL36" s="37"/>
      <c r="HM36" s="37"/>
      <c r="HN36" s="37"/>
      <c r="HO36" s="37"/>
      <c r="HP36" s="37"/>
      <c r="HQ36" s="37"/>
      <c r="HR36" s="37"/>
      <c r="HS36" s="37"/>
      <c r="HT36" s="37"/>
      <c r="HU36" s="37"/>
      <c r="HV36" s="37"/>
      <c r="HW36" s="37"/>
      <c r="HX36" s="37"/>
      <c r="HY36" s="37"/>
      <c r="HZ36" s="37"/>
      <c r="IA36" s="37"/>
      <c r="IB36" s="37"/>
      <c r="IC36" s="37"/>
      <c r="ID36" s="37"/>
      <c r="IE36" s="37"/>
      <c r="IF36" s="37"/>
      <c r="IG36" s="37"/>
      <c r="IH36" s="37"/>
      <c r="II36" s="37"/>
      <c r="IJ36" s="37"/>
      <c r="IK36" s="37"/>
      <c r="IL36" s="37"/>
      <c r="IM36" s="37"/>
      <c r="IN36" s="37"/>
      <c r="IO36" s="37"/>
      <c r="IP36" s="37"/>
      <c r="IQ36" s="37"/>
      <c r="IR36" s="37"/>
      <c r="IS36" s="37"/>
      <c r="IT36" s="37"/>
      <c r="IU36" s="37"/>
      <c r="IV36" s="37"/>
      <c r="IW36" s="37"/>
      <c r="IX36" s="37"/>
      <c r="IY36" s="37"/>
      <c r="IZ36" s="37"/>
      <c r="JA36" s="37"/>
      <c r="JB36" s="37"/>
      <c r="JC36" s="37"/>
      <c r="JD36" s="37"/>
      <c r="JE36" s="37"/>
      <c r="JF36" s="37"/>
      <c r="JG36" s="37"/>
      <c r="JH36" s="37"/>
      <c r="JI36" s="37"/>
      <c r="JJ36" s="37"/>
      <c r="JK36" s="37"/>
      <c r="JL36" s="37"/>
      <c r="JM36" s="37"/>
      <c r="JN36" s="37"/>
      <c r="JO36" s="37"/>
      <c r="JP36" s="37"/>
      <c r="JQ36" s="37"/>
      <c r="JR36" s="37"/>
      <c r="JS36" s="37"/>
      <c r="JT36" s="37"/>
      <c r="JU36" s="37"/>
      <c r="JV36" s="37"/>
      <c r="JW36" s="37"/>
      <c r="JX36" s="37"/>
      <c r="JY36" s="37"/>
      <c r="JZ36" s="37"/>
      <c r="KA36" s="37"/>
      <c r="KB36" s="37"/>
      <c r="KC36" s="37"/>
      <c r="KD36" s="37"/>
      <c r="KE36" s="37"/>
      <c r="KF36" s="37"/>
      <c r="KG36" s="37"/>
      <c r="KH36" s="37"/>
      <c r="KI36" s="37"/>
      <c r="KJ36" s="37"/>
      <c r="KK36" s="37"/>
      <c r="KL36" s="37"/>
      <c r="KM36" s="37"/>
      <c r="KN36" s="37"/>
      <c r="KO36" s="37"/>
      <c r="KP36" s="37"/>
      <c r="KQ36" s="37"/>
      <c r="KR36" s="37"/>
      <c r="KS36" s="37"/>
      <c r="KT36" s="37"/>
      <c r="KU36" s="37"/>
      <c r="KV36" s="37"/>
      <c r="KW36" s="37"/>
      <c r="KX36" s="37"/>
      <c r="KY36" s="37"/>
      <c r="KZ36" s="37"/>
      <c r="LA36" s="37"/>
      <c r="LB36" s="37"/>
      <c r="LC36" s="37"/>
      <c r="LD36" s="37"/>
      <c r="LE36" s="37"/>
      <c r="LF36" s="37"/>
      <c r="LG36" s="37"/>
      <c r="LH36" s="37"/>
      <c r="LI36" s="37"/>
      <c r="LJ36" s="37"/>
      <c r="LK36" s="37"/>
      <c r="LL36" s="37"/>
      <c r="LM36" s="37"/>
      <c r="LN36" s="37"/>
      <c r="LO36" s="37"/>
      <c r="LP36" s="37"/>
      <c r="LQ36" s="37"/>
      <c r="LR36" s="37"/>
      <c r="LS36" s="37"/>
      <c r="LT36" s="37"/>
      <c r="LU36" s="37"/>
      <c r="LV36" s="37"/>
      <c r="LW36" s="37"/>
      <c r="LX36" s="37"/>
      <c r="LY36" s="37"/>
      <c r="LZ36" s="37"/>
      <c r="MA36" s="37"/>
      <c r="MB36" s="37"/>
      <c r="MC36" s="37"/>
      <c r="MD36" s="37"/>
      <c r="ME36" s="37"/>
      <c r="MF36" s="37"/>
      <c r="MG36" s="37"/>
      <c r="MH36" s="37"/>
      <c r="MI36" s="37"/>
      <c r="MJ36" s="37" t="s">
        <v>800</v>
      </c>
      <c r="MK36" s="37">
        <v>73102150</v>
      </c>
      <c r="ML36" s="37" t="s">
        <v>801</v>
      </c>
      <c r="MM36" s="50">
        <v>44216.506423611107</v>
      </c>
      <c r="MN36" s="37">
        <v>35</v>
      </c>
      <c r="MO36" s="37"/>
      <c r="MP36" s="37">
        <v>-1</v>
      </c>
      <c r="MQ36" s="37"/>
      <c r="MR36" s="37"/>
      <c r="MS36" s="37" t="s">
        <v>376</v>
      </c>
      <c r="MT36" s="37">
        <v>277</v>
      </c>
      <c r="MU36" s="37"/>
      <c r="MV36" s="37">
        <v>569832</v>
      </c>
    </row>
    <row r="37" spans="1:360" ht="15.6" hidden="1" thickTop="1" thickBot="1" x14ac:dyDescent="0.35">
      <c r="A37" s="44" t="s">
        <v>802</v>
      </c>
      <c r="B37" s="45" t="s">
        <v>803</v>
      </c>
      <c r="C37" s="45" t="s">
        <v>804</v>
      </c>
      <c r="D37" s="45" t="s">
        <v>637</v>
      </c>
      <c r="E37" s="45" t="s">
        <v>343</v>
      </c>
      <c r="F37" s="45" t="s">
        <v>638</v>
      </c>
      <c r="G37" s="46">
        <v>44216</v>
      </c>
      <c r="H37" s="45" t="s">
        <v>345</v>
      </c>
      <c r="I37" s="45" t="s">
        <v>346</v>
      </c>
      <c r="J37" s="45" t="s">
        <v>347</v>
      </c>
      <c r="K37" s="45">
        <v>42</v>
      </c>
      <c r="L37" s="45" t="str">
        <f>IF(data!$K37&lt;31,"18-30 Years",IF(data!$K37&lt;51,"31-50 Years",IF(data!$K37&lt;61,"51-60 Years",IF(data!$K37&gt;60,"Elderly&gt;60"))))</f>
        <v>31-50 Years</v>
      </c>
      <c r="M37" s="45" t="s">
        <v>348</v>
      </c>
      <c r="N37" s="45" t="s">
        <v>349</v>
      </c>
      <c r="O37" s="45" t="s">
        <v>350</v>
      </c>
      <c r="P37" s="46">
        <v>43056</v>
      </c>
      <c r="Q37" s="45">
        <v>0</v>
      </c>
      <c r="R37" s="45">
        <v>0</v>
      </c>
      <c r="S37" s="45" t="s">
        <v>347</v>
      </c>
      <c r="T37" s="45">
        <v>0</v>
      </c>
      <c r="U37" s="45">
        <v>0</v>
      </c>
      <c r="V37" s="45">
        <v>1</v>
      </c>
      <c r="W37" s="45" t="s">
        <v>351</v>
      </c>
      <c r="X37" s="45">
        <v>2</v>
      </c>
      <c r="Y37" s="45" t="s">
        <v>455</v>
      </c>
      <c r="Z37" s="45">
        <v>1</v>
      </c>
      <c r="AA37" s="51">
        <v>4</v>
      </c>
      <c r="AB37" s="45">
        <v>6</v>
      </c>
      <c r="AC37" s="45">
        <v>0</v>
      </c>
      <c r="AD37" s="45">
        <v>0</v>
      </c>
      <c r="AE37" s="45">
        <v>0</v>
      </c>
      <c r="AF37" s="45">
        <v>20</v>
      </c>
      <c r="AG37" s="45">
        <v>2500</v>
      </c>
      <c r="AH37" s="41">
        <f t="shared" si="0"/>
        <v>2480</v>
      </c>
      <c r="AI37" s="45" t="s">
        <v>805</v>
      </c>
      <c r="AJ37" s="45"/>
      <c r="AK37" s="45" t="s">
        <v>772</v>
      </c>
      <c r="AL37" s="45" t="b">
        <v>1</v>
      </c>
      <c r="AM37" s="45"/>
      <c r="AN37" s="45"/>
      <c r="AO37" s="45"/>
      <c r="AP37" s="45"/>
      <c r="AQ37" s="45"/>
      <c r="AR37" s="45"/>
      <c r="AS37" s="45"/>
      <c r="AT37" s="45">
        <v>20</v>
      </c>
      <c r="AU37" s="45" t="s">
        <v>356</v>
      </c>
      <c r="AV37" s="45"/>
      <c r="AW37" s="45" t="s">
        <v>359</v>
      </c>
      <c r="AX37" s="45" t="s">
        <v>806</v>
      </c>
      <c r="AY37" s="45" t="s">
        <v>480</v>
      </c>
      <c r="AZ37" s="45" t="b">
        <v>1</v>
      </c>
      <c r="BA37" s="45"/>
      <c r="BB37" s="45"/>
      <c r="BC37" s="45" t="b">
        <v>1</v>
      </c>
      <c r="BD37" s="45"/>
      <c r="BE37" s="45"/>
      <c r="BF37" s="45"/>
      <c r="BG37" s="45"/>
      <c r="BH37" s="45"/>
      <c r="BI37" s="45"/>
      <c r="BJ37" s="45"/>
      <c r="BK37" s="45" t="s">
        <v>359</v>
      </c>
      <c r="BL37" s="45"/>
      <c r="BM37" s="45"/>
      <c r="BN37" s="45"/>
      <c r="BO37" s="45"/>
      <c r="BP37" s="45" t="s">
        <v>359</v>
      </c>
      <c r="BQ37" s="45"/>
      <c r="BR37" s="45"/>
      <c r="BS37" s="45"/>
      <c r="BT37" s="45"/>
      <c r="BU37" s="45"/>
      <c r="BV37" s="45"/>
      <c r="BW37" s="45"/>
      <c r="BX37" s="45"/>
      <c r="BY37" s="45"/>
      <c r="BZ37" s="45"/>
      <c r="CA37" s="45"/>
      <c r="CB37" s="45"/>
      <c r="CC37" s="45"/>
      <c r="CD37" s="45"/>
      <c r="CE37" s="45"/>
      <c r="CF37" s="45" t="s">
        <v>563</v>
      </c>
      <c r="CG37" s="45" t="b">
        <v>1</v>
      </c>
      <c r="CH37" s="45" t="b">
        <v>1</v>
      </c>
      <c r="CI37" s="45" t="b">
        <v>1</v>
      </c>
      <c r="CJ37" s="45" t="b">
        <v>1</v>
      </c>
      <c r="CK37" s="45"/>
      <c r="CL37" s="45"/>
      <c r="CM37" s="45"/>
      <c r="CN37" s="45"/>
      <c r="CO37" s="45" t="s">
        <v>347</v>
      </c>
      <c r="CP37" s="45"/>
      <c r="CQ37" s="45"/>
      <c r="CR37" s="45"/>
      <c r="CS37" s="45"/>
      <c r="CT37" s="45"/>
      <c r="CU37" s="45"/>
      <c r="CV37" s="45"/>
      <c r="CW37" s="45"/>
      <c r="CX37" s="45"/>
      <c r="CY37" s="45" t="s">
        <v>361</v>
      </c>
      <c r="CZ37" s="45"/>
      <c r="DA37" s="45"/>
      <c r="DB37" s="45"/>
      <c r="DC37" s="45"/>
      <c r="DD37" s="45"/>
      <c r="DE37" s="45" t="b">
        <v>1</v>
      </c>
      <c r="DF37" s="45" t="b">
        <v>1</v>
      </c>
      <c r="DG37" s="45"/>
      <c r="DH37" s="45"/>
      <c r="DI37" s="45"/>
      <c r="DJ37" s="45"/>
      <c r="DK37" s="45"/>
      <c r="DL37" s="45"/>
      <c r="DM37" s="45"/>
      <c r="DN37" s="45"/>
      <c r="DO37" s="45"/>
      <c r="DP37" s="45"/>
      <c r="DQ37" s="45"/>
      <c r="DR37" s="45"/>
      <c r="DS37" s="45"/>
      <c r="DT37" s="45"/>
      <c r="DU37" s="45"/>
      <c r="DV37" s="45"/>
      <c r="DW37" s="45" t="s">
        <v>564</v>
      </c>
      <c r="DX37" s="45" t="s">
        <v>483</v>
      </c>
      <c r="DY37" s="45"/>
      <c r="DZ37" s="45"/>
      <c r="EA37" s="45"/>
      <c r="EB37" s="45"/>
      <c r="EC37" s="45"/>
      <c r="ED37" s="45"/>
      <c r="EE37" s="45"/>
      <c r="EF37" s="45"/>
      <c r="EG37" s="45"/>
      <c r="EH37" s="45"/>
      <c r="EI37" s="45"/>
      <c r="EJ37" s="45"/>
      <c r="EK37" s="45"/>
      <c r="EL37" s="45"/>
      <c r="EM37" s="45"/>
      <c r="EN37" s="45"/>
      <c r="EO37" s="45" t="s">
        <v>807</v>
      </c>
      <c r="EP37" s="45" t="b">
        <v>1</v>
      </c>
      <c r="EQ37" s="45"/>
      <c r="ER37" s="45" t="b">
        <v>1</v>
      </c>
      <c r="ES37" s="45"/>
      <c r="ET37" s="45"/>
      <c r="EU37" s="45"/>
      <c r="EV37" s="45" t="b">
        <v>1</v>
      </c>
      <c r="EW37" s="45"/>
      <c r="EX37" s="45"/>
      <c r="EY37" s="45" t="b">
        <v>1</v>
      </c>
      <c r="EZ37" s="45" t="b">
        <v>1</v>
      </c>
      <c r="FA37" s="51">
        <v>5</v>
      </c>
      <c r="FB37" s="45" t="s">
        <v>366</v>
      </c>
      <c r="FC37" s="45" t="s">
        <v>347</v>
      </c>
      <c r="FD37" s="45"/>
      <c r="FE37" s="45" t="s">
        <v>367</v>
      </c>
      <c r="FF37" s="45"/>
      <c r="FG37" s="45" t="b">
        <v>1</v>
      </c>
      <c r="FH37" s="45"/>
      <c r="FI37" s="45"/>
      <c r="FJ37" s="45"/>
      <c r="FK37" s="45"/>
      <c r="FL37" s="45"/>
      <c r="FM37" s="45"/>
      <c r="FN37" s="45" t="s">
        <v>372</v>
      </c>
      <c r="FO37" s="45"/>
      <c r="FP37" s="45" t="s">
        <v>347</v>
      </c>
      <c r="FQ37" s="45" t="s">
        <v>367</v>
      </c>
      <c r="FR37" s="45" t="b">
        <v>1</v>
      </c>
      <c r="FS37" s="45"/>
      <c r="FT37" s="45"/>
      <c r="FU37" s="45"/>
      <c r="FV37" s="45"/>
      <c r="FW37" s="45"/>
      <c r="FX37" s="45" t="s">
        <v>368</v>
      </c>
      <c r="FY37" s="45" t="s">
        <v>359</v>
      </c>
      <c r="FZ37" s="45"/>
      <c r="GA37" s="45"/>
      <c r="GB37" s="45"/>
      <c r="GC37" s="45" t="s">
        <v>384</v>
      </c>
      <c r="GD37" s="45" t="s">
        <v>384</v>
      </c>
      <c r="GE37" s="45" t="s">
        <v>359</v>
      </c>
      <c r="GF37" s="45" t="s">
        <v>370</v>
      </c>
      <c r="GG37" s="45" t="s">
        <v>370</v>
      </c>
      <c r="GH37" s="45"/>
      <c r="GI37" s="45"/>
      <c r="GJ37" s="45"/>
      <c r="GK37" s="45"/>
      <c r="GL37" s="45"/>
      <c r="GM37" s="45"/>
      <c r="GN37" s="45"/>
      <c r="GO37" s="45"/>
      <c r="GP37" s="45"/>
      <c r="GQ37" s="45"/>
      <c r="GR37" s="45"/>
      <c r="GS37" s="45"/>
      <c r="GT37" s="45"/>
      <c r="GU37" s="45"/>
      <c r="GV37" s="45"/>
      <c r="GW37" s="45"/>
      <c r="GX37" s="45"/>
      <c r="GY37" s="45"/>
      <c r="GZ37" s="45"/>
      <c r="HA37" s="45"/>
      <c r="HB37" s="45"/>
      <c r="HC37" s="45"/>
      <c r="HD37" s="45"/>
      <c r="HE37" s="45"/>
      <c r="HF37" s="45"/>
      <c r="HG37" s="45"/>
      <c r="HH37" s="45"/>
      <c r="HI37" s="45"/>
      <c r="HJ37" s="45"/>
      <c r="HK37" s="45"/>
      <c r="HL37" s="45"/>
      <c r="HM37" s="45"/>
      <c r="HN37" s="45"/>
      <c r="HO37" s="45"/>
      <c r="HP37" s="45"/>
      <c r="HQ37" s="45"/>
      <c r="HR37" s="45"/>
      <c r="HS37" s="45"/>
      <c r="HT37" s="45"/>
      <c r="HU37" s="45"/>
      <c r="HV37" s="45"/>
      <c r="HW37" s="45"/>
      <c r="HX37" s="45"/>
      <c r="HY37" s="45"/>
      <c r="HZ37" s="45"/>
      <c r="IA37" s="45"/>
      <c r="IB37" s="45"/>
      <c r="IC37" s="45"/>
      <c r="ID37" s="45"/>
      <c r="IE37" s="45"/>
      <c r="IF37" s="45"/>
      <c r="IG37" s="45"/>
      <c r="IH37" s="45"/>
      <c r="II37" s="45"/>
      <c r="IJ37" s="45"/>
      <c r="IK37" s="45"/>
      <c r="IL37" s="45"/>
      <c r="IM37" s="45"/>
      <c r="IN37" s="45"/>
      <c r="IO37" s="45"/>
      <c r="IP37" s="45"/>
      <c r="IQ37" s="45"/>
      <c r="IR37" s="45"/>
      <c r="IS37" s="45"/>
      <c r="IT37" s="45"/>
      <c r="IU37" s="45"/>
      <c r="IV37" s="45"/>
      <c r="IW37" s="45"/>
      <c r="IX37" s="45"/>
      <c r="IY37" s="45"/>
      <c r="IZ37" s="45"/>
      <c r="JA37" s="45"/>
      <c r="JB37" s="45"/>
      <c r="JC37" s="45"/>
      <c r="JD37" s="45"/>
      <c r="JE37" s="45"/>
      <c r="JF37" s="45"/>
      <c r="JG37" s="45"/>
      <c r="JH37" s="45"/>
      <c r="JI37" s="45"/>
      <c r="JJ37" s="45"/>
      <c r="JK37" s="45"/>
      <c r="JL37" s="45"/>
      <c r="JM37" s="45"/>
      <c r="JN37" s="45"/>
      <c r="JO37" s="45"/>
      <c r="JP37" s="45"/>
      <c r="JQ37" s="45"/>
      <c r="JR37" s="45"/>
      <c r="JS37" s="45"/>
      <c r="JT37" s="45"/>
      <c r="JU37" s="45"/>
      <c r="JV37" s="45"/>
      <c r="JW37" s="45"/>
      <c r="JX37" s="45"/>
      <c r="JY37" s="45"/>
      <c r="JZ37" s="45"/>
      <c r="KA37" s="45"/>
      <c r="KB37" s="45"/>
      <c r="KC37" s="45"/>
      <c r="KD37" s="45"/>
      <c r="KE37" s="45"/>
      <c r="KF37" s="45"/>
      <c r="KG37" s="45"/>
      <c r="KH37" s="45"/>
      <c r="KI37" s="45"/>
      <c r="KJ37" s="45"/>
      <c r="KK37" s="45"/>
      <c r="KL37" s="45"/>
      <c r="KM37" s="45"/>
      <c r="KN37" s="45"/>
      <c r="KO37" s="45"/>
      <c r="KP37" s="45"/>
      <c r="KQ37" s="45"/>
      <c r="KR37" s="45"/>
      <c r="KS37" s="45"/>
      <c r="KT37" s="45"/>
      <c r="KU37" s="45"/>
      <c r="KV37" s="45"/>
      <c r="KW37" s="45"/>
      <c r="KX37" s="45"/>
      <c r="KY37" s="45"/>
      <c r="KZ37" s="45"/>
      <c r="LA37" s="45"/>
      <c r="LB37" s="45"/>
      <c r="LC37" s="45"/>
      <c r="LD37" s="45"/>
      <c r="LE37" s="45"/>
      <c r="LF37" s="45"/>
      <c r="LG37" s="45"/>
      <c r="LH37" s="45"/>
      <c r="LI37" s="45"/>
      <c r="LJ37" s="45"/>
      <c r="LK37" s="45"/>
      <c r="LL37" s="45"/>
      <c r="LM37" s="45"/>
      <c r="LN37" s="45"/>
      <c r="LO37" s="45"/>
      <c r="LP37" s="45"/>
      <c r="LQ37" s="45"/>
      <c r="LR37" s="45"/>
      <c r="LS37" s="45"/>
      <c r="LT37" s="45"/>
      <c r="LU37" s="45"/>
      <c r="LV37" s="45"/>
      <c r="LW37" s="45"/>
      <c r="LX37" s="45"/>
      <c r="LY37" s="45"/>
      <c r="LZ37" s="45"/>
      <c r="MA37" s="45"/>
      <c r="MB37" s="45"/>
      <c r="MC37" s="45"/>
      <c r="MD37" s="45"/>
      <c r="ME37" s="45"/>
      <c r="MF37" s="45"/>
      <c r="MG37" s="45"/>
      <c r="MH37" s="45"/>
      <c r="MI37" s="45"/>
      <c r="MJ37" s="45" t="s">
        <v>808</v>
      </c>
      <c r="MK37" s="45">
        <v>73105661</v>
      </c>
      <c r="ML37" s="45" t="s">
        <v>809</v>
      </c>
      <c r="MM37" s="47">
        <v>44216.51635416667</v>
      </c>
      <c r="MN37" s="45">
        <v>36</v>
      </c>
      <c r="MO37" s="45"/>
      <c r="MP37" s="45">
        <v>-1</v>
      </c>
      <c r="MQ37" s="45"/>
      <c r="MR37" s="45"/>
      <c r="MS37" s="45" t="s">
        <v>376</v>
      </c>
      <c r="MT37" s="45">
        <v>488</v>
      </c>
      <c r="MU37" s="45"/>
      <c r="MV37" s="45">
        <v>569832</v>
      </c>
    </row>
    <row r="38" spans="1:360" ht="15.6" hidden="1" thickTop="1" thickBot="1" x14ac:dyDescent="0.35">
      <c r="A38" s="48" t="s">
        <v>810</v>
      </c>
      <c r="B38" s="37" t="s">
        <v>811</v>
      </c>
      <c r="C38" s="37" t="s">
        <v>812</v>
      </c>
      <c r="D38" s="37" t="s">
        <v>342</v>
      </c>
      <c r="E38" s="37" t="s">
        <v>343</v>
      </c>
      <c r="F38" s="37" t="s">
        <v>344</v>
      </c>
      <c r="G38" s="49">
        <v>44216</v>
      </c>
      <c r="H38" s="37" t="s">
        <v>345</v>
      </c>
      <c r="I38" s="37" t="s">
        <v>346</v>
      </c>
      <c r="J38" s="37" t="s">
        <v>347</v>
      </c>
      <c r="K38" s="37">
        <v>26</v>
      </c>
      <c r="L38" s="37" t="str">
        <f>IF(data!$K38&lt;31,"18-30 Years",IF(data!$K38&lt;51,"31-50 Years",IF(data!$K38&lt;61,"51-60 Years",IF(data!$K38&gt;60,"Elderly&gt;60"))))</f>
        <v>18-30 Years</v>
      </c>
      <c r="M38" s="37" t="s">
        <v>405</v>
      </c>
      <c r="N38" s="37" t="s">
        <v>349</v>
      </c>
      <c r="O38" s="37" t="s">
        <v>350</v>
      </c>
      <c r="P38" s="49">
        <v>41690</v>
      </c>
      <c r="Q38" s="37">
        <v>0</v>
      </c>
      <c r="R38" s="37">
        <v>2</v>
      </c>
      <c r="S38" s="37" t="s">
        <v>359</v>
      </c>
      <c r="T38" s="37"/>
      <c r="U38" s="37"/>
      <c r="V38" s="37"/>
      <c r="W38" s="37"/>
      <c r="X38" s="37"/>
      <c r="Y38" s="37"/>
      <c r="Z38" s="37"/>
      <c r="AA38" s="37"/>
      <c r="AB38" s="37">
        <v>4</v>
      </c>
      <c r="AC38" s="37">
        <v>1</v>
      </c>
      <c r="AD38" s="37"/>
      <c r="AE38" s="37">
        <v>1</v>
      </c>
      <c r="AF38" s="37">
        <v>2000</v>
      </c>
      <c r="AG38" s="37">
        <v>1000</v>
      </c>
      <c r="AH38" s="41">
        <f t="shared" si="0"/>
        <v>-1000</v>
      </c>
      <c r="AI38" s="37" t="s">
        <v>813</v>
      </c>
      <c r="AJ38" s="37"/>
      <c r="AK38" s="37" t="s">
        <v>355</v>
      </c>
      <c r="AL38" s="37"/>
      <c r="AM38" s="37" t="b">
        <v>1</v>
      </c>
      <c r="AN38" s="37"/>
      <c r="AO38" s="37"/>
      <c r="AP38" s="37"/>
      <c r="AQ38" s="37"/>
      <c r="AR38" s="37"/>
      <c r="AS38" s="37"/>
      <c r="AT38" s="37">
        <v>5</v>
      </c>
      <c r="AU38" s="37" t="s">
        <v>356</v>
      </c>
      <c r="AV38" s="37"/>
      <c r="AW38" s="37" t="s">
        <v>347</v>
      </c>
      <c r="AX38" s="37" t="s">
        <v>814</v>
      </c>
      <c r="AY38" s="37" t="s">
        <v>357</v>
      </c>
      <c r="AZ38" s="37"/>
      <c r="BA38" s="37" t="b">
        <v>1</v>
      </c>
      <c r="BB38" s="37"/>
      <c r="BC38" s="37" t="b">
        <v>1</v>
      </c>
      <c r="BD38" s="37"/>
      <c r="BE38" s="37"/>
      <c r="BF38" s="37"/>
      <c r="BG38" s="37"/>
      <c r="BH38" s="37"/>
      <c r="BI38" s="37"/>
      <c r="BJ38" s="37"/>
      <c r="BK38" s="37" t="s">
        <v>347</v>
      </c>
      <c r="BL38" s="37" t="s">
        <v>372</v>
      </c>
      <c r="BM38" s="37"/>
      <c r="BN38" s="37" t="s">
        <v>372</v>
      </c>
      <c r="BO38" s="37"/>
      <c r="BP38" s="37" t="s">
        <v>359</v>
      </c>
      <c r="BQ38" s="37"/>
      <c r="BR38" s="37"/>
      <c r="BS38" s="37"/>
      <c r="BT38" s="37"/>
      <c r="BU38" s="37"/>
      <c r="BV38" s="37"/>
      <c r="BW38" s="37"/>
      <c r="BX38" s="37"/>
      <c r="BY38" s="37"/>
      <c r="BZ38" s="37"/>
      <c r="CA38" s="37"/>
      <c r="CB38" s="37"/>
      <c r="CC38" s="37"/>
      <c r="CD38" s="37"/>
      <c r="CE38" s="37"/>
      <c r="CF38" s="37" t="s">
        <v>815</v>
      </c>
      <c r="CG38" s="37" t="b">
        <v>1</v>
      </c>
      <c r="CH38" s="37" t="b">
        <v>1</v>
      </c>
      <c r="CI38" s="37" t="b">
        <v>1</v>
      </c>
      <c r="CJ38" s="37"/>
      <c r="CK38" s="37"/>
      <c r="CL38" s="37"/>
      <c r="CM38" s="37"/>
      <c r="CN38" s="37"/>
      <c r="CO38" s="37" t="s">
        <v>347</v>
      </c>
      <c r="CP38" s="37"/>
      <c r="CQ38" s="37"/>
      <c r="CR38" s="37"/>
      <c r="CS38" s="37"/>
      <c r="CT38" s="37"/>
      <c r="CU38" s="37"/>
      <c r="CV38" s="37"/>
      <c r="CW38" s="37"/>
      <c r="CX38" s="37"/>
      <c r="CY38" s="37" t="s">
        <v>361</v>
      </c>
      <c r="CZ38" s="37"/>
      <c r="DA38" s="37"/>
      <c r="DB38" s="37"/>
      <c r="DC38" s="37"/>
      <c r="DD38" s="37"/>
      <c r="DE38" s="37" t="b">
        <v>1</v>
      </c>
      <c r="DF38" s="37" t="b">
        <v>1</v>
      </c>
      <c r="DG38" s="37"/>
      <c r="DH38" s="37"/>
      <c r="DI38" s="37"/>
      <c r="DJ38" s="37"/>
      <c r="DK38" s="37"/>
      <c r="DL38" s="37"/>
      <c r="DM38" s="37"/>
      <c r="DN38" s="37"/>
      <c r="DO38" s="37"/>
      <c r="DP38" s="37"/>
      <c r="DQ38" s="37"/>
      <c r="DR38" s="37"/>
      <c r="DS38" s="37"/>
      <c r="DT38" s="37"/>
      <c r="DU38" s="37"/>
      <c r="DV38" s="37"/>
      <c r="DW38" s="37" t="s">
        <v>427</v>
      </c>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37"/>
      <c r="EW38" s="37"/>
      <c r="EX38" s="37"/>
      <c r="EY38" s="37"/>
      <c r="EZ38" s="37"/>
      <c r="FA38" s="37"/>
      <c r="FB38" s="37"/>
      <c r="FC38" s="37" t="s">
        <v>347</v>
      </c>
      <c r="FD38" s="37"/>
      <c r="FE38" s="37" t="s">
        <v>367</v>
      </c>
      <c r="FF38" s="37"/>
      <c r="FG38" s="37" t="b">
        <v>1</v>
      </c>
      <c r="FH38" s="37"/>
      <c r="FI38" s="37"/>
      <c r="FJ38" s="37"/>
      <c r="FK38" s="37"/>
      <c r="FL38" s="37"/>
      <c r="FM38" s="37"/>
      <c r="FN38" s="37" t="s">
        <v>347</v>
      </c>
      <c r="FO38" s="37"/>
      <c r="FP38" s="37" t="s">
        <v>347</v>
      </c>
      <c r="FQ38" s="37" t="s">
        <v>367</v>
      </c>
      <c r="FR38" s="37" t="b">
        <v>1</v>
      </c>
      <c r="FS38" s="37"/>
      <c r="FT38" s="37"/>
      <c r="FU38" s="37"/>
      <c r="FV38" s="37"/>
      <c r="FW38" s="37"/>
      <c r="FX38" s="37"/>
      <c r="FY38" s="37"/>
      <c r="FZ38" s="37"/>
      <c r="GA38" s="37"/>
      <c r="GB38" s="37"/>
      <c r="GC38" s="37"/>
      <c r="GD38" s="37" t="s">
        <v>384</v>
      </c>
      <c r="GE38" s="37" t="s">
        <v>359</v>
      </c>
      <c r="GF38" s="37" t="s">
        <v>370</v>
      </c>
      <c r="GG38" s="37" t="s">
        <v>370</v>
      </c>
      <c r="GH38" s="37"/>
      <c r="GI38" s="37"/>
      <c r="GJ38" s="37"/>
      <c r="GK38" s="37"/>
      <c r="GL38" s="37"/>
      <c r="GM38" s="37"/>
      <c r="GN38" s="37"/>
      <c r="GO38" s="37"/>
      <c r="GP38" s="37"/>
      <c r="GQ38" s="37"/>
      <c r="GR38" s="37"/>
      <c r="GS38" s="37"/>
      <c r="GT38" s="37"/>
      <c r="GU38" s="37"/>
      <c r="GV38" s="37"/>
      <c r="GW38" s="37"/>
      <c r="GX38" s="37"/>
      <c r="GY38" s="37"/>
      <c r="GZ38" s="37"/>
      <c r="HA38" s="37"/>
      <c r="HB38" s="37"/>
      <c r="HC38" s="37"/>
      <c r="HD38" s="37"/>
      <c r="HE38" s="37"/>
      <c r="HF38" s="37"/>
      <c r="HG38" s="37"/>
      <c r="HH38" s="37"/>
      <c r="HI38" s="37"/>
      <c r="HJ38" s="37"/>
      <c r="HK38" s="37"/>
      <c r="HL38" s="37"/>
      <c r="HM38" s="37"/>
      <c r="HN38" s="37"/>
      <c r="HO38" s="37"/>
      <c r="HP38" s="37"/>
      <c r="HQ38" s="37"/>
      <c r="HR38" s="37"/>
      <c r="HS38" s="37"/>
      <c r="HT38" s="37"/>
      <c r="HU38" s="37"/>
      <c r="HV38" s="37"/>
      <c r="HW38" s="37"/>
      <c r="HX38" s="37"/>
      <c r="HY38" s="37"/>
      <c r="HZ38" s="37"/>
      <c r="IA38" s="37"/>
      <c r="IB38" s="37"/>
      <c r="IC38" s="37"/>
      <c r="ID38" s="37"/>
      <c r="IE38" s="37"/>
      <c r="IF38" s="37"/>
      <c r="IG38" s="37"/>
      <c r="IH38" s="37"/>
      <c r="II38" s="37"/>
      <c r="IJ38" s="37"/>
      <c r="IK38" s="37"/>
      <c r="IL38" s="37"/>
      <c r="IM38" s="37"/>
      <c r="IN38" s="37"/>
      <c r="IO38" s="37"/>
      <c r="IP38" s="37"/>
      <c r="IQ38" s="37"/>
      <c r="IR38" s="37"/>
      <c r="IS38" s="37"/>
      <c r="IT38" s="37"/>
      <c r="IU38" s="37"/>
      <c r="IV38" s="37"/>
      <c r="IW38" s="37"/>
      <c r="IX38" s="37"/>
      <c r="IY38" s="37"/>
      <c r="IZ38" s="37"/>
      <c r="JA38" s="37"/>
      <c r="JB38" s="37"/>
      <c r="JC38" s="37"/>
      <c r="JD38" s="37"/>
      <c r="JE38" s="37"/>
      <c r="JF38" s="37"/>
      <c r="JG38" s="37"/>
      <c r="JH38" s="37"/>
      <c r="JI38" s="37"/>
      <c r="JJ38" s="37"/>
      <c r="JK38" s="37"/>
      <c r="JL38" s="37"/>
      <c r="JM38" s="37"/>
      <c r="JN38" s="37"/>
      <c r="JO38" s="37"/>
      <c r="JP38" s="37"/>
      <c r="JQ38" s="37"/>
      <c r="JR38" s="37"/>
      <c r="JS38" s="37"/>
      <c r="JT38" s="37"/>
      <c r="JU38" s="37"/>
      <c r="JV38" s="37"/>
      <c r="JW38" s="37"/>
      <c r="JX38" s="37"/>
      <c r="JY38" s="37"/>
      <c r="JZ38" s="37"/>
      <c r="KA38" s="37"/>
      <c r="KB38" s="37"/>
      <c r="KC38" s="37"/>
      <c r="KD38" s="37"/>
      <c r="KE38" s="37"/>
      <c r="KF38" s="37"/>
      <c r="KG38" s="37"/>
      <c r="KH38" s="37"/>
      <c r="KI38" s="37"/>
      <c r="KJ38" s="37"/>
      <c r="KK38" s="37"/>
      <c r="KL38" s="37"/>
      <c r="KM38" s="37"/>
      <c r="KN38" s="37"/>
      <c r="KO38" s="37"/>
      <c r="KP38" s="37"/>
      <c r="KQ38" s="37"/>
      <c r="KR38" s="37"/>
      <c r="KS38" s="37"/>
      <c r="KT38" s="37"/>
      <c r="KU38" s="37"/>
      <c r="KV38" s="37"/>
      <c r="KW38" s="37"/>
      <c r="KX38" s="37"/>
      <c r="KY38" s="37"/>
      <c r="KZ38" s="37"/>
      <c r="LA38" s="37"/>
      <c r="LB38" s="37"/>
      <c r="LC38" s="37"/>
      <c r="LD38" s="37"/>
      <c r="LE38" s="37"/>
      <c r="LF38" s="37"/>
      <c r="LG38" s="37"/>
      <c r="LH38" s="37"/>
      <c r="LI38" s="37"/>
      <c r="LJ38" s="37"/>
      <c r="LK38" s="37"/>
      <c r="LL38" s="37"/>
      <c r="LM38" s="37"/>
      <c r="LN38" s="37"/>
      <c r="LO38" s="37"/>
      <c r="LP38" s="37"/>
      <c r="LQ38" s="37"/>
      <c r="LR38" s="37"/>
      <c r="LS38" s="37"/>
      <c r="LT38" s="37"/>
      <c r="LU38" s="37"/>
      <c r="LV38" s="37"/>
      <c r="LW38" s="37"/>
      <c r="LX38" s="37"/>
      <c r="LY38" s="37"/>
      <c r="LZ38" s="37"/>
      <c r="MA38" s="37"/>
      <c r="MB38" s="37"/>
      <c r="MC38" s="37"/>
      <c r="MD38" s="37"/>
      <c r="ME38" s="37"/>
      <c r="MF38" s="37"/>
      <c r="MG38" s="37"/>
      <c r="MH38" s="37"/>
      <c r="MI38" s="37"/>
      <c r="MJ38" s="37" t="s">
        <v>816</v>
      </c>
      <c r="MK38" s="37">
        <v>73105673</v>
      </c>
      <c r="ML38" s="37" t="s">
        <v>817</v>
      </c>
      <c r="MM38" s="50">
        <v>44216.516504629632</v>
      </c>
      <c r="MN38" s="37">
        <v>37</v>
      </c>
      <c r="MO38" s="37"/>
      <c r="MP38" s="37">
        <v>-1</v>
      </c>
      <c r="MQ38" s="37"/>
      <c r="MR38" s="37"/>
      <c r="MS38" s="37" t="s">
        <v>376</v>
      </c>
      <c r="MT38" s="37">
        <v>1505</v>
      </c>
      <c r="MU38" s="37"/>
      <c r="MV38" s="37">
        <v>569832</v>
      </c>
    </row>
    <row r="39" spans="1:360" ht="15.6" thickTop="1" thickBot="1" x14ac:dyDescent="0.35">
      <c r="A39" s="44" t="s">
        <v>818</v>
      </c>
      <c r="B39" s="45" t="s">
        <v>819</v>
      </c>
      <c r="C39" s="45" t="s">
        <v>820</v>
      </c>
      <c r="D39" s="45" t="s">
        <v>342</v>
      </c>
      <c r="E39" s="45" t="s">
        <v>343</v>
      </c>
      <c r="F39" s="45" t="s">
        <v>344</v>
      </c>
      <c r="G39" s="46">
        <v>44216</v>
      </c>
      <c r="H39" s="45" t="s">
        <v>345</v>
      </c>
      <c r="I39" s="45" t="s">
        <v>346</v>
      </c>
      <c r="J39" s="45" t="s">
        <v>347</v>
      </c>
      <c r="K39" s="45">
        <v>55</v>
      </c>
      <c r="L39" s="45" t="str">
        <f>IF(data!$K39&lt;31,"18-30 Years",IF(data!$K39&lt;51,"31-50 Years",IF(data!$K39&lt;61,"51-60 Years",IF(data!$K39&gt;60,"Elderly&gt;60"))))</f>
        <v>51-60 Years</v>
      </c>
      <c r="M39" s="45" t="s">
        <v>405</v>
      </c>
      <c r="N39" s="45" t="s">
        <v>349</v>
      </c>
      <c r="O39" s="45" t="s">
        <v>350</v>
      </c>
      <c r="P39" s="46">
        <v>42019</v>
      </c>
      <c r="Q39" s="45">
        <v>1</v>
      </c>
      <c r="R39" s="45">
        <v>0</v>
      </c>
      <c r="S39" s="45" t="s">
        <v>347</v>
      </c>
      <c r="T39" s="45">
        <v>0</v>
      </c>
      <c r="U39" s="45">
        <v>1</v>
      </c>
      <c r="V39" s="45">
        <v>2</v>
      </c>
      <c r="W39" s="45" t="s">
        <v>455</v>
      </c>
      <c r="X39" s="45">
        <v>0</v>
      </c>
      <c r="Y39" s="45" t="s">
        <v>455</v>
      </c>
      <c r="Z39" s="45">
        <v>0</v>
      </c>
      <c r="AA39" s="51">
        <v>3</v>
      </c>
      <c r="AB39" s="45">
        <v>7</v>
      </c>
      <c r="AC39" s="45">
        <v>2</v>
      </c>
      <c r="AD39" s="45">
        <v>0</v>
      </c>
      <c r="AE39" s="45">
        <v>2</v>
      </c>
      <c r="AF39" s="45">
        <v>1500</v>
      </c>
      <c r="AG39" s="45">
        <v>600</v>
      </c>
      <c r="AH39" s="41">
        <f t="shared" si="0"/>
        <v>-900</v>
      </c>
      <c r="AI39" s="45" t="s">
        <v>354</v>
      </c>
      <c r="AJ39" s="45"/>
      <c r="AK39" s="45" t="s">
        <v>355</v>
      </c>
      <c r="AL39" s="45"/>
      <c r="AM39" s="45" t="b">
        <v>1</v>
      </c>
      <c r="AN39" s="45"/>
      <c r="AO39" s="45"/>
      <c r="AP39" s="45"/>
      <c r="AQ39" s="45"/>
      <c r="AR39" s="45"/>
      <c r="AS39" s="45"/>
      <c r="AT39" s="45">
        <v>10</v>
      </c>
      <c r="AU39" s="45" t="s">
        <v>356</v>
      </c>
      <c r="AV39" s="45"/>
      <c r="AW39" s="45" t="s">
        <v>347</v>
      </c>
      <c r="AX39" s="45" t="s">
        <v>821</v>
      </c>
      <c r="AY39" s="45" t="s">
        <v>357</v>
      </c>
      <c r="AZ39" s="45"/>
      <c r="BA39" s="45" t="b">
        <v>1</v>
      </c>
      <c r="BB39" s="45"/>
      <c r="BC39" s="45" t="b">
        <v>1</v>
      </c>
      <c r="BD39" s="45"/>
      <c r="BE39" s="45"/>
      <c r="BF39" s="45"/>
      <c r="BG39" s="45"/>
      <c r="BH39" s="45"/>
      <c r="BI39" s="45"/>
      <c r="BJ39" s="45"/>
      <c r="BK39" s="45" t="s">
        <v>347</v>
      </c>
      <c r="BL39" s="45" t="s">
        <v>347</v>
      </c>
      <c r="BM39" s="45" t="s">
        <v>822</v>
      </c>
      <c r="BN39" s="45" t="s">
        <v>359</v>
      </c>
      <c r="BO39" s="45"/>
      <c r="BP39" s="45" t="s">
        <v>347</v>
      </c>
      <c r="BQ39" s="45" t="s">
        <v>347</v>
      </c>
      <c r="BR39" s="45"/>
      <c r="BS39" s="45" t="s">
        <v>347</v>
      </c>
      <c r="BT39" s="45" t="s">
        <v>359</v>
      </c>
      <c r="BU39" s="45" t="s">
        <v>426</v>
      </c>
      <c r="BV39" s="45"/>
      <c r="BW39" s="45"/>
      <c r="BX39" s="45"/>
      <c r="BY39" s="45" t="b">
        <v>1</v>
      </c>
      <c r="BZ39" s="45"/>
      <c r="CA39" s="45"/>
      <c r="CB39" s="45"/>
      <c r="CC39" s="45"/>
      <c r="CD39" s="45"/>
      <c r="CE39" s="45"/>
      <c r="CF39" s="45" t="s">
        <v>563</v>
      </c>
      <c r="CG39" s="45" t="b">
        <v>1</v>
      </c>
      <c r="CH39" s="45" t="b">
        <v>1</v>
      </c>
      <c r="CI39" s="45" t="b">
        <v>1</v>
      </c>
      <c r="CJ39" s="45" t="b">
        <v>1</v>
      </c>
      <c r="CK39" s="45"/>
      <c r="CL39" s="45"/>
      <c r="CM39" s="45"/>
      <c r="CN39" s="45"/>
      <c r="CO39" s="45" t="s">
        <v>347</v>
      </c>
      <c r="CP39" s="45"/>
      <c r="CQ39" s="45"/>
      <c r="CR39" s="45"/>
      <c r="CS39" s="45"/>
      <c r="CT39" s="45"/>
      <c r="CU39" s="45"/>
      <c r="CV39" s="45"/>
      <c r="CW39" s="45"/>
      <c r="CX39" s="45"/>
      <c r="CY39" s="45" t="s">
        <v>361</v>
      </c>
      <c r="CZ39" s="45"/>
      <c r="DA39" s="45"/>
      <c r="DB39" s="45"/>
      <c r="DC39" s="45"/>
      <c r="DD39" s="45"/>
      <c r="DE39" s="45" t="b">
        <v>1</v>
      </c>
      <c r="DF39" s="45" t="b">
        <v>1</v>
      </c>
      <c r="DG39" s="45"/>
      <c r="DH39" s="45"/>
      <c r="DI39" s="45"/>
      <c r="DJ39" s="45"/>
      <c r="DK39" s="45"/>
      <c r="DL39" s="45"/>
      <c r="DM39" s="45"/>
      <c r="DN39" s="45"/>
      <c r="DO39" s="45"/>
      <c r="DP39" s="45"/>
      <c r="DQ39" s="45"/>
      <c r="DR39" s="45"/>
      <c r="DS39" s="45"/>
      <c r="DT39" s="45"/>
      <c r="DU39" s="45"/>
      <c r="DV39" s="45"/>
      <c r="DW39" s="45" t="s">
        <v>482</v>
      </c>
      <c r="DX39" s="45" t="s">
        <v>483</v>
      </c>
      <c r="DY39" s="45"/>
      <c r="DZ39" s="45"/>
      <c r="EA39" s="45" t="s">
        <v>823</v>
      </c>
      <c r="EB39" s="45" t="b">
        <v>1</v>
      </c>
      <c r="EC39" s="45"/>
      <c r="ED39" s="45" t="b">
        <v>1</v>
      </c>
      <c r="EE39" s="45"/>
      <c r="EF39" s="45"/>
      <c r="EG39" s="45"/>
      <c r="EH39" s="45"/>
      <c r="EI39" s="45"/>
      <c r="EJ39" s="45" t="b">
        <v>1</v>
      </c>
      <c r="EK39" s="45" t="b">
        <v>1</v>
      </c>
      <c r="EL39" s="45"/>
      <c r="EM39" s="51">
        <v>4</v>
      </c>
      <c r="EN39" s="45" t="s">
        <v>365</v>
      </c>
      <c r="EO39" s="45" t="s">
        <v>823</v>
      </c>
      <c r="EP39" s="45" t="b">
        <v>1</v>
      </c>
      <c r="EQ39" s="45"/>
      <c r="ER39" s="45" t="b">
        <v>1</v>
      </c>
      <c r="ES39" s="45"/>
      <c r="ET39" s="45"/>
      <c r="EU39" s="45"/>
      <c r="EV39" s="45"/>
      <c r="EW39" s="45"/>
      <c r="EX39" s="45" t="b">
        <v>1</v>
      </c>
      <c r="EY39" s="45" t="b">
        <v>1</v>
      </c>
      <c r="EZ39" s="45"/>
      <c r="FA39" s="51">
        <v>4</v>
      </c>
      <c r="FB39" s="45" t="s">
        <v>366</v>
      </c>
      <c r="FC39" s="45" t="s">
        <v>347</v>
      </c>
      <c r="FD39" s="45"/>
      <c r="FE39" s="45" t="s">
        <v>824</v>
      </c>
      <c r="FF39" s="45"/>
      <c r="FG39" s="45" t="b">
        <v>1</v>
      </c>
      <c r="FH39" s="45"/>
      <c r="FI39" s="45"/>
      <c r="FJ39" s="45"/>
      <c r="FK39" s="45" t="b">
        <v>1</v>
      </c>
      <c r="FL39" s="45"/>
      <c r="FM39" s="45"/>
      <c r="FN39" s="45" t="s">
        <v>347</v>
      </c>
      <c r="FO39" s="45"/>
      <c r="FP39" s="45" t="s">
        <v>347</v>
      </c>
      <c r="FQ39" s="45" t="s">
        <v>367</v>
      </c>
      <c r="FR39" s="45" t="b">
        <v>1</v>
      </c>
      <c r="FS39" s="45"/>
      <c r="FT39" s="45"/>
      <c r="FU39" s="45"/>
      <c r="FV39" s="45"/>
      <c r="FW39" s="45"/>
      <c r="FX39" s="45" t="s">
        <v>368</v>
      </c>
      <c r="FY39" s="45" t="s">
        <v>359</v>
      </c>
      <c r="FZ39" s="45"/>
      <c r="GA39" s="45"/>
      <c r="GB39" s="45"/>
      <c r="GC39" s="45" t="s">
        <v>351</v>
      </c>
      <c r="GD39" s="45" t="s">
        <v>351</v>
      </c>
      <c r="GE39" s="45" t="s">
        <v>359</v>
      </c>
      <c r="GF39" s="45" t="s">
        <v>370</v>
      </c>
      <c r="GG39" s="45" t="s">
        <v>370</v>
      </c>
      <c r="GH39" s="45"/>
      <c r="GI39" s="45"/>
      <c r="GJ39" s="45"/>
      <c r="GK39" s="45"/>
      <c r="GL39" s="45"/>
      <c r="GM39" s="45"/>
      <c r="GN39" s="45"/>
      <c r="GO39" s="45"/>
      <c r="GP39" s="45"/>
      <c r="GQ39" s="45"/>
      <c r="GR39" s="45"/>
      <c r="GS39" s="45"/>
      <c r="GT39" s="45"/>
      <c r="GU39" s="45"/>
      <c r="GV39" s="45"/>
      <c r="GW39" s="45"/>
      <c r="GX39" s="45"/>
      <c r="GY39" s="45"/>
      <c r="GZ39" s="45"/>
      <c r="HA39" s="45"/>
      <c r="HB39" s="45"/>
      <c r="HC39" s="45"/>
      <c r="HD39" s="45"/>
      <c r="HE39" s="45"/>
      <c r="HF39" s="45"/>
      <c r="HG39" s="45"/>
      <c r="HH39" s="45"/>
      <c r="HI39" s="45"/>
      <c r="HJ39" s="45"/>
      <c r="HK39" s="45"/>
      <c r="HL39" s="45"/>
      <c r="HM39" s="45"/>
      <c r="HN39" s="45"/>
      <c r="HO39" s="45"/>
      <c r="HP39" s="45"/>
      <c r="HQ39" s="45"/>
      <c r="HR39" s="45"/>
      <c r="HS39" s="45"/>
      <c r="HT39" s="45"/>
      <c r="HU39" s="45"/>
      <c r="HV39" s="45"/>
      <c r="HW39" s="45"/>
      <c r="HX39" s="45"/>
      <c r="HY39" s="45"/>
      <c r="HZ39" s="45"/>
      <c r="IA39" s="45"/>
      <c r="IB39" s="45"/>
      <c r="IC39" s="45"/>
      <c r="ID39" s="45"/>
      <c r="IE39" s="45"/>
      <c r="IF39" s="45"/>
      <c r="IG39" s="45"/>
      <c r="IH39" s="45"/>
      <c r="II39" s="45"/>
      <c r="IJ39" s="45"/>
      <c r="IK39" s="45"/>
      <c r="IL39" s="45"/>
      <c r="IM39" s="45"/>
      <c r="IN39" s="45"/>
      <c r="IO39" s="45"/>
      <c r="IP39" s="45"/>
      <c r="IQ39" s="45"/>
      <c r="IR39" s="45"/>
      <c r="IS39" s="45"/>
      <c r="IT39" s="45"/>
      <c r="IU39" s="45"/>
      <c r="IV39" s="45"/>
      <c r="IW39" s="45"/>
      <c r="IX39" s="45"/>
      <c r="IY39" s="45"/>
      <c r="IZ39" s="45"/>
      <c r="JA39" s="45"/>
      <c r="JB39" s="45"/>
      <c r="JC39" s="45"/>
      <c r="JD39" s="45"/>
      <c r="JE39" s="45"/>
      <c r="JF39" s="45"/>
      <c r="JG39" s="45"/>
      <c r="JH39" s="45"/>
      <c r="JI39" s="45"/>
      <c r="JJ39" s="45"/>
      <c r="JK39" s="45"/>
      <c r="JL39" s="45"/>
      <c r="JM39" s="45"/>
      <c r="JN39" s="45"/>
      <c r="JO39" s="45"/>
      <c r="JP39" s="45"/>
      <c r="JQ39" s="45"/>
      <c r="JR39" s="45"/>
      <c r="JS39" s="45"/>
      <c r="JT39" s="45"/>
      <c r="JU39" s="45"/>
      <c r="JV39" s="45"/>
      <c r="JW39" s="45"/>
      <c r="JX39" s="45"/>
      <c r="JY39" s="45"/>
      <c r="JZ39" s="45"/>
      <c r="KA39" s="45"/>
      <c r="KB39" s="45"/>
      <c r="KC39" s="45"/>
      <c r="KD39" s="45"/>
      <c r="KE39" s="45"/>
      <c r="KF39" s="45"/>
      <c r="KG39" s="45"/>
      <c r="KH39" s="45"/>
      <c r="KI39" s="45"/>
      <c r="KJ39" s="45"/>
      <c r="KK39" s="45"/>
      <c r="KL39" s="45"/>
      <c r="KM39" s="45"/>
      <c r="KN39" s="45"/>
      <c r="KO39" s="45"/>
      <c r="KP39" s="45"/>
      <c r="KQ39" s="45"/>
      <c r="KR39" s="45"/>
      <c r="KS39" s="45"/>
      <c r="KT39" s="45"/>
      <c r="KU39" s="45"/>
      <c r="KV39" s="45"/>
      <c r="KW39" s="45"/>
      <c r="KX39" s="45"/>
      <c r="KY39" s="45"/>
      <c r="KZ39" s="45"/>
      <c r="LA39" s="45"/>
      <c r="LB39" s="45"/>
      <c r="LC39" s="45"/>
      <c r="LD39" s="45"/>
      <c r="LE39" s="45"/>
      <c r="LF39" s="45"/>
      <c r="LG39" s="45"/>
      <c r="LH39" s="45"/>
      <c r="LI39" s="45"/>
      <c r="LJ39" s="45"/>
      <c r="LK39" s="45"/>
      <c r="LL39" s="45"/>
      <c r="LM39" s="45"/>
      <c r="LN39" s="45"/>
      <c r="LO39" s="45"/>
      <c r="LP39" s="45"/>
      <c r="LQ39" s="45"/>
      <c r="LR39" s="45"/>
      <c r="LS39" s="45"/>
      <c r="LT39" s="45"/>
      <c r="LU39" s="45"/>
      <c r="LV39" s="45"/>
      <c r="LW39" s="45"/>
      <c r="LX39" s="45"/>
      <c r="LY39" s="45"/>
      <c r="LZ39" s="45"/>
      <c r="MA39" s="45"/>
      <c r="MB39" s="45"/>
      <c r="MC39" s="45"/>
      <c r="MD39" s="45"/>
      <c r="ME39" s="45"/>
      <c r="MF39" s="45"/>
      <c r="MG39" s="45"/>
      <c r="MH39" s="45"/>
      <c r="MI39" s="45"/>
      <c r="MJ39" s="45" t="s">
        <v>825</v>
      </c>
      <c r="MK39" s="45">
        <v>73105675</v>
      </c>
      <c r="ML39" s="45" t="s">
        <v>826</v>
      </c>
      <c r="MM39" s="47">
        <v>44216.516516203701</v>
      </c>
      <c r="MN39" s="45">
        <v>38</v>
      </c>
      <c r="MO39" s="45"/>
      <c r="MP39" s="45">
        <v>-1</v>
      </c>
      <c r="MQ39" s="45"/>
      <c r="MR39" s="45"/>
      <c r="MS39" s="45" t="s">
        <v>376</v>
      </c>
      <c r="MT39" s="45">
        <v>1180</v>
      </c>
      <c r="MU39" s="45"/>
      <c r="MV39" s="45">
        <v>569832</v>
      </c>
    </row>
    <row r="40" spans="1:360" ht="15.6" hidden="1" thickTop="1" thickBot="1" x14ac:dyDescent="0.35">
      <c r="A40" s="48" t="s">
        <v>827</v>
      </c>
      <c r="B40" s="37" t="s">
        <v>828</v>
      </c>
      <c r="C40" s="37"/>
      <c r="D40" s="37" t="s">
        <v>829</v>
      </c>
      <c r="E40" s="37" t="s">
        <v>830</v>
      </c>
      <c r="F40" s="37"/>
      <c r="G40" s="49">
        <v>44216</v>
      </c>
      <c r="H40" s="37" t="s">
        <v>831</v>
      </c>
      <c r="I40" s="37" t="s">
        <v>832</v>
      </c>
      <c r="J40" s="37" t="s">
        <v>347</v>
      </c>
      <c r="K40" s="37">
        <v>55</v>
      </c>
      <c r="L40" s="37" t="str">
        <f>IF(data!$K40&lt;31,"18-30 Years",IF(data!$K40&lt;51,"31-50 Years",IF(data!$K40&lt;61,"51-60 Years",IF(data!$K40&gt;60,"Elderly&gt;60"))))</f>
        <v>51-60 Years</v>
      </c>
      <c r="M40" s="37" t="s">
        <v>405</v>
      </c>
      <c r="N40" s="37" t="s">
        <v>349</v>
      </c>
      <c r="O40" s="37" t="s">
        <v>383</v>
      </c>
      <c r="P40" s="37"/>
      <c r="Q40" s="37">
        <v>0</v>
      </c>
      <c r="R40" s="37">
        <v>0</v>
      </c>
      <c r="S40" s="37" t="s">
        <v>347</v>
      </c>
      <c r="T40" s="37">
        <v>0</v>
      </c>
      <c r="U40" s="37">
        <v>0</v>
      </c>
      <c r="V40" s="37">
        <v>0</v>
      </c>
      <c r="W40" s="37" t="s">
        <v>384</v>
      </c>
      <c r="X40" s="37">
        <v>0</v>
      </c>
      <c r="Y40" s="37" t="s">
        <v>384</v>
      </c>
      <c r="Z40" s="37">
        <v>1</v>
      </c>
      <c r="AA40" s="52">
        <v>1</v>
      </c>
      <c r="AB40" s="37">
        <v>3</v>
      </c>
      <c r="AC40" s="37">
        <v>2</v>
      </c>
      <c r="AD40" s="37">
        <v>0</v>
      </c>
      <c r="AE40" s="37">
        <v>1</v>
      </c>
      <c r="AF40" s="37">
        <v>1000</v>
      </c>
      <c r="AG40" s="37">
        <v>200</v>
      </c>
      <c r="AH40" s="41">
        <f t="shared" si="0"/>
        <v>-800</v>
      </c>
      <c r="AI40" s="37" t="s">
        <v>833</v>
      </c>
      <c r="AJ40" s="37"/>
      <c r="AK40" s="37" t="s">
        <v>663</v>
      </c>
      <c r="AL40" s="37" t="b">
        <v>1</v>
      </c>
      <c r="AM40" s="37" t="b">
        <v>1</v>
      </c>
      <c r="AN40" s="37"/>
      <c r="AO40" s="37"/>
      <c r="AP40" s="37"/>
      <c r="AQ40" s="37"/>
      <c r="AR40" s="37"/>
      <c r="AS40" s="37"/>
      <c r="AT40" s="37">
        <v>15</v>
      </c>
      <c r="AU40" s="37" t="s">
        <v>356</v>
      </c>
      <c r="AV40" s="37"/>
      <c r="AW40" s="37" t="s">
        <v>347</v>
      </c>
      <c r="AX40" s="41" t="s">
        <v>372</v>
      </c>
      <c r="AY40" s="37" t="s">
        <v>480</v>
      </c>
      <c r="AZ40" s="37" t="b">
        <v>1</v>
      </c>
      <c r="BA40" s="37"/>
      <c r="BB40" s="37"/>
      <c r="BC40" s="37" t="b">
        <v>1</v>
      </c>
      <c r="BD40" s="37"/>
      <c r="BE40" s="37"/>
      <c r="BF40" s="37"/>
      <c r="BG40" s="37"/>
      <c r="BH40" s="37"/>
      <c r="BI40" s="37"/>
      <c r="BJ40" s="37"/>
      <c r="BK40" s="37" t="s">
        <v>347</v>
      </c>
      <c r="BL40" s="37" t="s">
        <v>347</v>
      </c>
      <c r="BM40" s="37" t="s">
        <v>834</v>
      </c>
      <c r="BN40" s="37" t="s">
        <v>372</v>
      </c>
      <c r="BO40" s="37"/>
      <c r="BP40" s="37" t="s">
        <v>347</v>
      </c>
      <c r="BQ40" s="37" t="s">
        <v>359</v>
      </c>
      <c r="BR40" s="37" t="s">
        <v>5132</v>
      </c>
      <c r="BS40" s="37"/>
      <c r="BT40" s="37"/>
      <c r="BU40" s="37"/>
      <c r="BV40" s="37"/>
      <c r="BW40" s="37"/>
      <c r="BX40" s="37"/>
      <c r="BY40" s="37"/>
      <c r="BZ40" s="37"/>
      <c r="CA40" s="37"/>
      <c r="CB40" s="37"/>
      <c r="CC40" s="37"/>
      <c r="CD40" s="37"/>
      <c r="CE40" s="37"/>
      <c r="CF40" s="37" t="s">
        <v>835</v>
      </c>
      <c r="CG40" s="37" t="b">
        <v>1</v>
      </c>
      <c r="CH40" s="37"/>
      <c r="CI40" s="37"/>
      <c r="CJ40" s="37"/>
      <c r="CK40" s="37"/>
      <c r="CL40" s="37"/>
      <c r="CM40" s="37"/>
      <c r="CN40" s="37"/>
      <c r="CO40" s="37" t="s">
        <v>347</v>
      </c>
      <c r="CP40" s="37"/>
      <c r="CQ40" s="37"/>
      <c r="CR40" s="37"/>
      <c r="CS40" s="37"/>
      <c r="CT40" s="37"/>
      <c r="CU40" s="37"/>
      <c r="CV40" s="37"/>
      <c r="CW40" s="37"/>
      <c r="CX40" s="37"/>
      <c r="CY40" s="37" t="s">
        <v>836</v>
      </c>
      <c r="CZ40" s="37"/>
      <c r="DA40" s="37"/>
      <c r="DB40" s="37"/>
      <c r="DC40" s="37"/>
      <c r="DD40" s="37"/>
      <c r="DE40" s="37" t="b">
        <v>1</v>
      </c>
      <c r="DF40" s="37"/>
      <c r="DG40" s="37"/>
      <c r="DH40" s="37"/>
      <c r="DI40" s="37"/>
      <c r="DJ40" s="37"/>
      <c r="DK40" s="37"/>
      <c r="DL40" s="37"/>
      <c r="DM40" s="37"/>
      <c r="DN40" s="37"/>
      <c r="DO40" s="37"/>
      <c r="DP40" s="37"/>
      <c r="DQ40" s="37"/>
      <c r="DR40" s="37"/>
      <c r="DS40" s="37"/>
      <c r="DT40" s="37"/>
      <c r="DU40" s="37"/>
      <c r="DV40" s="37"/>
      <c r="DW40" s="37" t="s">
        <v>646</v>
      </c>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37"/>
      <c r="EY40" s="37"/>
      <c r="EZ40" s="37"/>
      <c r="FA40" s="37"/>
      <c r="FB40" s="37"/>
      <c r="FC40" s="37" t="s">
        <v>347</v>
      </c>
      <c r="FD40" s="37"/>
      <c r="FE40" s="37" t="s">
        <v>837</v>
      </c>
      <c r="FF40" s="37"/>
      <c r="FG40" s="37" t="b">
        <v>1</v>
      </c>
      <c r="FH40" s="37" t="b">
        <v>1</v>
      </c>
      <c r="FI40" s="37" t="b">
        <v>1</v>
      </c>
      <c r="FJ40" s="37"/>
      <c r="FK40" s="37"/>
      <c r="FL40" s="37"/>
      <c r="FM40" s="37"/>
      <c r="FN40" s="37" t="s">
        <v>347</v>
      </c>
      <c r="FO40" s="37"/>
      <c r="FP40" s="37" t="s">
        <v>372</v>
      </c>
      <c r="FQ40" s="37"/>
      <c r="FR40" s="37"/>
      <c r="FS40" s="37"/>
      <c r="FT40" s="37"/>
      <c r="FU40" s="37"/>
      <c r="FV40" s="37"/>
      <c r="FW40" s="37"/>
      <c r="FX40" s="37"/>
      <c r="FY40" s="37"/>
      <c r="FZ40" s="37"/>
      <c r="GA40" s="37"/>
      <c r="GB40" s="37"/>
      <c r="GC40" s="37" t="s">
        <v>384</v>
      </c>
      <c r="GD40" s="37" t="s">
        <v>384</v>
      </c>
      <c r="GE40" s="37" t="s">
        <v>359</v>
      </c>
      <c r="GF40" s="37" t="s">
        <v>370</v>
      </c>
      <c r="GG40" s="37" t="s">
        <v>370</v>
      </c>
      <c r="GH40" s="37"/>
      <c r="GI40" s="37"/>
      <c r="GJ40" s="37"/>
      <c r="GK40" s="37"/>
      <c r="GL40" s="37"/>
      <c r="GM40" s="37"/>
      <c r="GN40" s="37"/>
      <c r="GO40" s="37"/>
      <c r="GP40" s="37"/>
      <c r="GQ40" s="37"/>
      <c r="GR40" s="37"/>
      <c r="GS40" s="37"/>
      <c r="GT40" s="37"/>
      <c r="GU40" s="37" t="s">
        <v>838</v>
      </c>
      <c r="GV40" s="37" t="b">
        <v>1</v>
      </c>
      <c r="GW40" s="37" t="b">
        <v>1</v>
      </c>
      <c r="GX40" s="37" t="b">
        <v>1</v>
      </c>
      <c r="GY40" s="37" t="b">
        <v>1</v>
      </c>
      <c r="GZ40" s="37" t="b">
        <v>1</v>
      </c>
      <c r="HA40" s="37" t="b">
        <v>1</v>
      </c>
      <c r="HB40" s="37" t="b">
        <v>1</v>
      </c>
      <c r="HC40" s="37" t="b">
        <v>1</v>
      </c>
      <c r="HD40" s="37" t="b">
        <v>1</v>
      </c>
      <c r="HE40" s="37" t="b">
        <v>1</v>
      </c>
      <c r="HF40" s="37" t="b">
        <v>1</v>
      </c>
      <c r="HG40" s="37" t="b">
        <v>1</v>
      </c>
      <c r="HH40" s="37"/>
      <c r="HI40" s="37"/>
      <c r="HJ40" s="37"/>
      <c r="HK40" s="37"/>
      <c r="HL40" s="37"/>
      <c r="HM40" s="37"/>
      <c r="HN40" s="37" t="s">
        <v>387</v>
      </c>
      <c r="HO40" s="37"/>
      <c r="HP40" s="37"/>
      <c r="HQ40" s="37" t="b">
        <v>1</v>
      </c>
      <c r="HR40" s="37"/>
      <c r="HS40" s="37" t="s">
        <v>839</v>
      </c>
      <c r="HT40" s="37" t="s">
        <v>840</v>
      </c>
      <c r="HU40" s="37"/>
      <c r="HV40" s="37"/>
      <c r="HW40" s="37"/>
      <c r="HX40" s="37" t="b">
        <v>1</v>
      </c>
      <c r="HY40" s="37" t="b">
        <v>1</v>
      </c>
      <c r="HZ40" s="37"/>
      <c r="IA40" s="37"/>
      <c r="IB40" s="37"/>
      <c r="IC40" s="37"/>
      <c r="ID40" s="37"/>
      <c r="IE40" s="37"/>
      <c r="IF40" s="37" t="s">
        <v>743</v>
      </c>
      <c r="IG40" s="37" t="b">
        <v>1</v>
      </c>
      <c r="IH40" s="37"/>
      <c r="II40" s="37"/>
      <c r="IJ40" s="37"/>
      <c r="IK40" s="37" t="b">
        <v>1</v>
      </c>
      <c r="IL40" s="37"/>
      <c r="IM40" s="37"/>
      <c r="IN40" s="37"/>
      <c r="IO40" s="37"/>
      <c r="IP40" s="37" t="s">
        <v>347</v>
      </c>
      <c r="IQ40" s="37"/>
      <c r="IR40" s="37" t="s">
        <v>537</v>
      </c>
      <c r="IS40" s="37"/>
      <c r="IT40" s="37" t="b">
        <v>1</v>
      </c>
      <c r="IU40" s="37" t="b">
        <v>1</v>
      </c>
      <c r="IV40" s="37"/>
      <c r="IW40" s="37"/>
      <c r="IX40" s="37"/>
      <c r="IY40" s="37"/>
      <c r="IZ40" s="37"/>
      <c r="JA40" s="37" t="s">
        <v>5161</v>
      </c>
      <c r="JB40" s="37" t="s">
        <v>500</v>
      </c>
      <c r="JC40" s="37"/>
      <c r="JD40" s="37"/>
      <c r="JE40" s="37" t="b">
        <v>1</v>
      </c>
      <c r="JF40" s="37"/>
      <c r="JG40" s="37"/>
      <c r="JH40" s="37"/>
      <c r="JI40" s="37"/>
      <c r="JJ40" s="37"/>
      <c r="JK40" s="45" t="s">
        <v>5168</v>
      </c>
      <c r="JL40" s="37" t="s">
        <v>359</v>
      </c>
      <c r="JM40" s="37" t="s">
        <v>841</v>
      </c>
      <c r="JN40" s="37" t="s">
        <v>842</v>
      </c>
      <c r="JO40" s="37" t="b">
        <v>1</v>
      </c>
      <c r="JP40" s="37" t="b">
        <v>1</v>
      </c>
      <c r="JQ40" s="37"/>
      <c r="JR40" s="37" t="b">
        <v>1</v>
      </c>
      <c r="JS40" s="37" t="b">
        <v>1</v>
      </c>
      <c r="JT40" s="37"/>
      <c r="JU40" s="37" t="b">
        <v>1</v>
      </c>
      <c r="JV40" s="37" t="b">
        <v>1</v>
      </c>
      <c r="JW40" s="37" t="b">
        <v>1</v>
      </c>
      <c r="JX40" s="37" t="b">
        <v>1</v>
      </c>
      <c r="JY40" s="37" t="b">
        <v>1</v>
      </c>
      <c r="JZ40" s="37"/>
      <c r="KA40" s="37" t="b">
        <v>1</v>
      </c>
      <c r="KB40" s="37" t="b">
        <v>1</v>
      </c>
      <c r="KC40" s="37"/>
      <c r="KD40" s="37"/>
      <c r="KE40" s="37"/>
      <c r="KF40" s="37"/>
      <c r="KG40" s="37" t="s">
        <v>843</v>
      </c>
      <c r="KH40" s="37" t="s">
        <v>844</v>
      </c>
      <c r="KI40" s="37" t="b">
        <v>1</v>
      </c>
      <c r="KJ40" s="37"/>
      <c r="KK40" s="37"/>
      <c r="KL40" s="37" t="b">
        <v>1</v>
      </c>
      <c r="KM40" s="37" t="b">
        <v>1</v>
      </c>
      <c r="KN40" s="37" t="b">
        <v>1</v>
      </c>
      <c r="KO40" s="37"/>
      <c r="KP40" s="37"/>
      <c r="KQ40" s="37"/>
      <c r="KR40" s="37"/>
      <c r="KS40" s="37"/>
      <c r="KT40" s="37"/>
      <c r="KU40" s="37"/>
      <c r="KV40" s="37"/>
      <c r="KW40" s="37" t="s">
        <v>845</v>
      </c>
      <c r="KX40" s="37" t="b">
        <v>1</v>
      </c>
      <c r="KY40" s="37" t="b">
        <v>1</v>
      </c>
      <c r="KZ40" s="37" t="b">
        <v>1</v>
      </c>
      <c r="LA40" s="37"/>
      <c r="LB40" s="37" t="b">
        <v>1</v>
      </c>
      <c r="LC40" s="37"/>
      <c r="LD40" s="37"/>
      <c r="LE40" s="37"/>
      <c r="LF40" s="37"/>
      <c r="LG40" s="37" t="s">
        <v>504</v>
      </c>
      <c r="LH40" s="37"/>
      <c r="LI40" s="37"/>
      <c r="LJ40" s="37"/>
      <c r="LK40" s="37"/>
      <c r="LL40" s="37"/>
      <c r="LM40" s="37" t="b">
        <v>1</v>
      </c>
      <c r="LN40" s="37"/>
      <c r="LO40" s="37" t="s">
        <v>347</v>
      </c>
      <c r="LP40" s="37"/>
      <c r="LQ40" s="37" t="s">
        <v>397</v>
      </c>
      <c r="LR40" s="37"/>
      <c r="LS40" s="37" t="b">
        <v>1</v>
      </c>
      <c r="LT40" s="37" t="b">
        <v>1</v>
      </c>
      <c r="LU40" s="37"/>
      <c r="LV40" s="37"/>
      <c r="LW40" s="37"/>
      <c r="LX40" s="37"/>
      <c r="LY40" s="37"/>
      <c r="LZ40" s="37"/>
      <c r="MA40" s="37"/>
      <c r="MB40" s="37"/>
      <c r="MC40" s="37"/>
      <c r="MD40" s="37"/>
      <c r="ME40" s="37" t="s">
        <v>359</v>
      </c>
      <c r="MF40" s="37"/>
      <c r="MG40" s="37"/>
      <c r="MH40" s="37" t="s">
        <v>359</v>
      </c>
      <c r="MI40" s="37"/>
      <c r="MJ40" s="37" t="s">
        <v>846</v>
      </c>
      <c r="MK40" s="37">
        <v>73107636</v>
      </c>
      <c r="ML40" s="37" t="s">
        <v>847</v>
      </c>
      <c r="MM40" s="50">
        <v>44216.541666666657</v>
      </c>
      <c r="MN40" s="37">
        <v>39</v>
      </c>
      <c r="MO40" s="37"/>
      <c r="MP40" s="37">
        <v>-1</v>
      </c>
      <c r="MQ40" s="37"/>
      <c r="MR40" s="37"/>
      <c r="MS40" s="37" t="s">
        <v>376</v>
      </c>
      <c r="MT40" s="37">
        <v>1858</v>
      </c>
      <c r="MU40" s="37" t="s">
        <v>402</v>
      </c>
      <c r="MV40" s="37">
        <v>569832</v>
      </c>
    </row>
    <row r="41" spans="1:360" ht="15.6" hidden="1" thickTop="1" thickBot="1" x14ac:dyDescent="0.35">
      <c r="A41" s="44" t="s">
        <v>848</v>
      </c>
      <c r="B41" s="45" t="s">
        <v>849</v>
      </c>
      <c r="C41" s="45" t="s">
        <v>384</v>
      </c>
      <c r="D41" s="45" t="s">
        <v>850</v>
      </c>
      <c r="E41" s="45" t="s">
        <v>830</v>
      </c>
      <c r="F41" s="45"/>
      <c r="G41" s="46">
        <v>44216</v>
      </c>
      <c r="H41" s="45" t="s">
        <v>831</v>
      </c>
      <c r="I41" s="45" t="s">
        <v>832</v>
      </c>
      <c r="J41" s="45" t="s">
        <v>347</v>
      </c>
      <c r="K41" s="45">
        <v>50</v>
      </c>
      <c r="L41" s="45" t="str">
        <f>IF(data!$K41&lt;31,"18-30 Years",IF(data!$K41&lt;51,"31-50 Years",IF(data!$K41&lt;61,"51-60 Years",IF(data!$K41&gt;60,"Elderly&gt;60"))))</f>
        <v>31-50 Years</v>
      </c>
      <c r="M41" s="45" t="s">
        <v>348</v>
      </c>
      <c r="N41" s="45" t="s">
        <v>349</v>
      </c>
      <c r="O41" s="45" t="s">
        <v>383</v>
      </c>
      <c r="P41" s="45"/>
      <c r="Q41" s="45">
        <v>0</v>
      </c>
      <c r="R41" s="45">
        <v>0</v>
      </c>
      <c r="S41" s="45" t="s">
        <v>359</v>
      </c>
      <c r="T41" s="45"/>
      <c r="U41" s="45"/>
      <c r="V41" s="45"/>
      <c r="W41" s="45"/>
      <c r="X41" s="45"/>
      <c r="Y41" s="45"/>
      <c r="Z41" s="45"/>
      <c r="AA41" s="45"/>
      <c r="AB41" s="45">
        <v>6</v>
      </c>
      <c r="AC41" s="45">
        <v>0</v>
      </c>
      <c r="AD41" s="45"/>
      <c r="AE41" s="45">
        <v>2</v>
      </c>
      <c r="AF41" s="45">
        <v>2500</v>
      </c>
      <c r="AG41" s="45">
        <v>2000</v>
      </c>
      <c r="AH41" s="41">
        <f t="shared" si="0"/>
        <v>-500</v>
      </c>
      <c r="AI41" s="45" t="s">
        <v>851</v>
      </c>
      <c r="AJ41" s="45"/>
      <c r="AK41" s="45" t="s">
        <v>640</v>
      </c>
      <c r="AL41" s="45"/>
      <c r="AM41" s="45"/>
      <c r="AN41" s="45"/>
      <c r="AO41" s="45"/>
      <c r="AP41" s="45"/>
      <c r="AQ41" s="45"/>
      <c r="AR41" s="45" t="b">
        <v>1</v>
      </c>
      <c r="AS41" s="45"/>
      <c r="AT41" s="45"/>
      <c r="AU41" s="45"/>
      <c r="AV41" s="45"/>
      <c r="AW41" s="45" t="s">
        <v>359</v>
      </c>
      <c r="AX41" s="45" t="s">
        <v>852</v>
      </c>
      <c r="AY41" s="45" t="s">
        <v>426</v>
      </c>
      <c r="AZ41" s="45"/>
      <c r="BA41" s="45"/>
      <c r="BB41" s="45"/>
      <c r="BC41" s="45" t="b">
        <v>1</v>
      </c>
      <c r="BD41" s="45"/>
      <c r="BE41" s="45"/>
      <c r="BF41" s="45"/>
      <c r="BG41" s="45"/>
      <c r="BH41" s="45"/>
      <c r="BI41" s="45"/>
      <c r="BJ41" s="45"/>
      <c r="BK41" s="45" t="s">
        <v>347</v>
      </c>
      <c r="BL41" s="45" t="s">
        <v>372</v>
      </c>
      <c r="BM41" s="45"/>
      <c r="BN41" s="45" t="s">
        <v>347</v>
      </c>
      <c r="BO41" s="45" t="s">
        <v>853</v>
      </c>
      <c r="BP41" s="45" t="s">
        <v>347</v>
      </c>
      <c r="BQ41" s="45" t="s">
        <v>347</v>
      </c>
      <c r="BR41" s="45"/>
      <c r="BS41" s="45" t="s">
        <v>347</v>
      </c>
      <c r="BT41" s="45" t="s">
        <v>347</v>
      </c>
      <c r="BU41" s="45"/>
      <c r="BV41" s="45"/>
      <c r="BW41" s="45"/>
      <c r="BX41" s="45"/>
      <c r="BY41" s="45"/>
      <c r="BZ41" s="45"/>
      <c r="CA41" s="45"/>
      <c r="CB41" s="45"/>
      <c r="CC41" s="45"/>
      <c r="CD41" s="45"/>
      <c r="CE41" s="45"/>
      <c r="CF41" s="45" t="s">
        <v>854</v>
      </c>
      <c r="CG41" s="45" t="b">
        <v>1</v>
      </c>
      <c r="CH41" s="45"/>
      <c r="CI41" s="45"/>
      <c r="CJ41" s="45" t="b">
        <v>1</v>
      </c>
      <c r="CK41" s="45"/>
      <c r="CL41" s="45"/>
      <c r="CM41" s="45"/>
      <c r="CN41" s="45"/>
      <c r="CO41" s="45" t="s">
        <v>372</v>
      </c>
      <c r="CP41" s="45"/>
      <c r="CQ41" s="45"/>
      <c r="CR41" s="45"/>
      <c r="CS41" s="45"/>
      <c r="CT41" s="45"/>
      <c r="CU41" s="45"/>
      <c r="CV41" s="45"/>
      <c r="CW41" s="45"/>
      <c r="CX41" s="45"/>
      <c r="CY41" s="45" t="s">
        <v>836</v>
      </c>
      <c r="CZ41" s="45"/>
      <c r="DA41" s="45"/>
      <c r="DB41" s="45"/>
      <c r="DC41" s="45"/>
      <c r="DD41" s="45"/>
      <c r="DE41" s="45" t="b">
        <v>1</v>
      </c>
      <c r="DF41" s="45"/>
      <c r="DG41" s="45"/>
      <c r="DH41" s="45"/>
      <c r="DI41" s="45"/>
      <c r="DJ41" s="45"/>
      <c r="DK41" s="45"/>
      <c r="DL41" s="45"/>
      <c r="DM41" s="45"/>
      <c r="DN41" s="45"/>
      <c r="DO41" s="45"/>
      <c r="DP41" s="45"/>
      <c r="DQ41" s="45"/>
      <c r="DR41" s="45"/>
      <c r="DS41" s="45"/>
      <c r="DT41" s="45"/>
      <c r="DU41" s="45"/>
      <c r="DV41" s="45"/>
      <c r="DW41" s="45" t="s">
        <v>564</v>
      </c>
      <c r="DX41" s="45" t="s">
        <v>483</v>
      </c>
      <c r="DY41" s="45"/>
      <c r="DZ41" s="45"/>
      <c r="EA41" s="45"/>
      <c r="EB41" s="45"/>
      <c r="EC41" s="45"/>
      <c r="ED41" s="45"/>
      <c r="EE41" s="45"/>
      <c r="EF41" s="45"/>
      <c r="EG41" s="45"/>
      <c r="EH41" s="45"/>
      <c r="EI41" s="45"/>
      <c r="EJ41" s="45"/>
      <c r="EK41" s="45"/>
      <c r="EL41" s="45"/>
      <c r="EM41" s="45"/>
      <c r="EN41" s="45"/>
      <c r="EO41" s="45"/>
      <c r="EP41" s="45"/>
      <c r="EQ41" s="45"/>
      <c r="ER41" s="45"/>
      <c r="ES41" s="45"/>
      <c r="ET41" s="45"/>
      <c r="EU41" s="45"/>
      <c r="EV41" s="45"/>
      <c r="EW41" s="45"/>
      <c r="EX41" s="45"/>
      <c r="EY41" s="45"/>
      <c r="EZ41" s="45"/>
      <c r="FA41" s="45"/>
      <c r="FB41" s="45"/>
      <c r="FC41" s="45" t="s">
        <v>347</v>
      </c>
      <c r="FD41" s="45"/>
      <c r="FE41" s="45" t="s">
        <v>367</v>
      </c>
      <c r="FF41" s="45"/>
      <c r="FG41" s="45" t="b">
        <v>1</v>
      </c>
      <c r="FH41" s="45"/>
      <c r="FI41" s="45"/>
      <c r="FJ41" s="45"/>
      <c r="FK41" s="45"/>
      <c r="FL41" s="45"/>
      <c r="FM41" s="45"/>
      <c r="FN41" s="45" t="s">
        <v>347</v>
      </c>
      <c r="FO41" s="45"/>
      <c r="FP41" s="45" t="s">
        <v>347</v>
      </c>
      <c r="FQ41" s="45" t="s">
        <v>367</v>
      </c>
      <c r="FR41" s="45" t="b">
        <v>1</v>
      </c>
      <c r="FS41" s="45"/>
      <c r="FT41" s="45"/>
      <c r="FU41" s="45"/>
      <c r="FV41" s="45"/>
      <c r="FW41" s="45"/>
      <c r="FX41" s="45"/>
      <c r="FY41" s="45"/>
      <c r="FZ41" s="45"/>
      <c r="GA41" s="45"/>
      <c r="GB41" s="45"/>
      <c r="GC41" s="45"/>
      <c r="GD41" s="45" t="s">
        <v>384</v>
      </c>
      <c r="GE41" s="45" t="s">
        <v>359</v>
      </c>
      <c r="GF41" s="45" t="s">
        <v>370</v>
      </c>
      <c r="GG41" s="45" t="s">
        <v>370</v>
      </c>
      <c r="GH41" s="45"/>
      <c r="GI41" s="45"/>
      <c r="GJ41" s="45"/>
      <c r="GK41" s="45"/>
      <c r="GL41" s="45"/>
      <c r="GM41" s="45"/>
      <c r="GN41" s="45"/>
      <c r="GO41" s="45"/>
      <c r="GP41" s="45"/>
      <c r="GQ41" s="45"/>
      <c r="GR41" s="45"/>
      <c r="GS41" s="45"/>
      <c r="GT41" s="45"/>
      <c r="GU41" s="45" t="s">
        <v>855</v>
      </c>
      <c r="GV41" s="45" t="b">
        <v>1</v>
      </c>
      <c r="GW41" s="45"/>
      <c r="GX41" s="45" t="b">
        <v>1</v>
      </c>
      <c r="GY41" s="45"/>
      <c r="GZ41" s="45"/>
      <c r="HA41" s="45"/>
      <c r="HB41" s="45" t="b">
        <v>1</v>
      </c>
      <c r="HC41" s="45"/>
      <c r="HD41" s="45"/>
      <c r="HE41" s="45"/>
      <c r="HF41" s="45"/>
      <c r="HG41" s="45"/>
      <c r="HH41" s="45"/>
      <c r="HI41" s="45"/>
      <c r="HJ41" s="45"/>
      <c r="HK41" s="45"/>
      <c r="HL41" s="45"/>
      <c r="HM41" s="45"/>
      <c r="HN41" s="45" t="s">
        <v>438</v>
      </c>
      <c r="HO41" s="45" t="b">
        <v>1</v>
      </c>
      <c r="HP41" s="45"/>
      <c r="HQ41" s="45"/>
      <c r="HR41" s="45"/>
      <c r="HS41" s="45" t="s">
        <v>856</v>
      </c>
      <c r="HT41" s="45" t="s">
        <v>550</v>
      </c>
      <c r="HU41" s="45" t="b">
        <v>1</v>
      </c>
      <c r="HV41" s="45"/>
      <c r="HW41" s="45"/>
      <c r="HX41" s="45" t="b">
        <v>1</v>
      </c>
      <c r="HY41" s="45"/>
      <c r="HZ41" s="45"/>
      <c r="IA41" s="45"/>
      <c r="IB41" s="45"/>
      <c r="IC41" s="45"/>
      <c r="ID41" s="45"/>
      <c r="IE41" s="45"/>
      <c r="IF41" s="45" t="s">
        <v>372</v>
      </c>
      <c r="IG41" s="45"/>
      <c r="IH41" s="45"/>
      <c r="II41" s="45"/>
      <c r="IJ41" s="45"/>
      <c r="IK41" s="45"/>
      <c r="IL41" s="45"/>
      <c r="IM41" s="45" t="b">
        <v>1</v>
      </c>
      <c r="IN41" s="45"/>
      <c r="IO41" s="45"/>
      <c r="IP41" s="45" t="s">
        <v>347</v>
      </c>
      <c r="IQ41" s="45"/>
      <c r="IR41" s="45" t="s">
        <v>857</v>
      </c>
      <c r="IS41" s="45" t="b">
        <v>1</v>
      </c>
      <c r="IT41" s="45" t="b">
        <v>1</v>
      </c>
      <c r="IU41" s="45"/>
      <c r="IV41" s="45" t="b">
        <v>1</v>
      </c>
      <c r="IW41" s="45"/>
      <c r="IX41" s="45"/>
      <c r="IY41" s="45"/>
      <c r="IZ41" s="45"/>
      <c r="JA41" s="45"/>
      <c r="JB41" s="45" t="s">
        <v>551</v>
      </c>
      <c r="JC41" s="45"/>
      <c r="JD41" s="45" t="b">
        <v>1</v>
      </c>
      <c r="JE41" s="45" t="b">
        <v>1</v>
      </c>
      <c r="JF41" s="45" t="b">
        <v>1</v>
      </c>
      <c r="JG41" s="45"/>
      <c r="JH41" s="45"/>
      <c r="JI41" s="45"/>
      <c r="JJ41" s="45"/>
      <c r="JK41" s="45"/>
      <c r="JL41" s="45" t="s">
        <v>347</v>
      </c>
      <c r="JM41" s="45"/>
      <c r="JN41" s="45" t="s">
        <v>858</v>
      </c>
      <c r="JO41" s="45" t="b">
        <v>1</v>
      </c>
      <c r="JP41" s="45"/>
      <c r="JQ41" s="45"/>
      <c r="JR41" s="45" t="b">
        <v>1</v>
      </c>
      <c r="JS41" s="45"/>
      <c r="JT41" s="45"/>
      <c r="JU41" s="45"/>
      <c r="JV41" s="45"/>
      <c r="JW41" s="45" t="b">
        <v>1</v>
      </c>
      <c r="JX41" s="45"/>
      <c r="JY41" s="45"/>
      <c r="JZ41" s="45"/>
      <c r="KA41" s="45"/>
      <c r="KB41" s="45" t="b">
        <v>1</v>
      </c>
      <c r="KC41" s="45"/>
      <c r="KD41" s="45"/>
      <c r="KE41" s="45"/>
      <c r="KF41" s="45"/>
      <c r="KG41" s="45"/>
      <c r="KH41" s="45" t="s">
        <v>859</v>
      </c>
      <c r="KI41" s="45"/>
      <c r="KJ41" s="45"/>
      <c r="KK41" s="45"/>
      <c r="KL41" s="45"/>
      <c r="KM41" s="45" t="b">
        <v>1</v>
      </c>
      <c r="KN41" s="45" t="b">
        <v>1</v>
      </c>
      <c r="KO41" s="45"/>
      <c r="KP41" s="45"/>
      <c r="KQ41" s="45"/>
      <c r="KR41" s="45"/>
      <c r="KS41" s="45"/>
      <c r="KT41" s="45"/>
      <c r="KU41" s="45"/>
      <c r="KV41" s="45"/>
      <c r="KW41" s="45" t="s">
        <v>860</v>
      </c>
      <c r="KX41" s="45"/>
      <c r="KY41" s="45" t="b">
        <v>1</v>
      </c>
      <c r="KZ41" s="45"/>
      <c r="LA41" s="45" t="b">
        <v>1</v>
      </c>
      <c r="LB41" s="45"/>
      <c r="LC41" s="45" t="b">
        <v>1</v>
      </c>
      <c r="LD41" s="45"/>
      <c r="LE41" s="45"/>
      <c r="LF41" s="45"/>
      <c r="LG41" s="45" t="s">
        <v>861</v>
      </c>
      <c r="LH41" s="45"/>
      <c r="LI41" s="45"/>
      <c r="LJ41" s="45"/>
      <c r="LK41" s="45" t="b">
        <v>1</v>
      </c>
      <c r="LL41" s="45" t="b">
        <v>1</v>
      </c>
      <c r="LM41" s="45"/>
      <c r="LN41" s="45"/>
      <c r="LO41" s="45"/>
      <c r="LP41" s="45"/>
      <c r="LQ41" s="45"/>
      <c r="LR41" s="45"/>
      <c r="LS41" s="45"/>
      <c r="LT41" s="45"/>
      <c r="LU41" s="45"/>
      <c r="LV41" s="45"/>
      <c r="LW41" s="45"/>
      <c r="LX41" s="45"/>
      <c r="LY41" s="45"/>
      <c r="LZ41" s="45"/>
      <c r="MA41" s="45"/>
      <c r="MB41" s="45"/>
      <c r="MC41" s="45"/>
      <c r="MD41" s="45"/>
      <c r="ME41" s="45"/>
      <c r="MF41" s="45"/>
      <c r="MG41" s="45"/>
      <c r="MH41" s="45"/>
      <c r="MI41" s="45"/>
      <c r="MJ41" s="45" t="s">
        <v>862</v>
      </c>
      <c r="MK41" s="45">
        <v>73107637</v>
      </c>
      <c r="ML41" s="45" t="s">
        <v>863</v>
      </c>
      <c r="MM41" s="47">
        <v>44216.541678240741</v>
      </c>
      <c r="MN41" s="45">
        <v>40</v>
      </c>
      <c r="MO41" s="45"/>
      <c r="MP41" s="45">
        <v>-1</v>
      </c>
      <c r="MQ41" s="45"/>
      <c r="MR41" s="45"/>
      <c r="MS41" s="45" t="s">
        <v>376</v>
      </c>
      <c r="MT41" s="45">
        <v>12440</v>
      </c>
      <c r="MU41" s="45" t="s">
        <v>402</v>
      </c>
      <c r="MV41" s="45">
        <v>569832</v>
      </c>
    </row>
    <row r="42" spans="1:360" ht="15.6" hidden="1" thickTop="1" thickBot="1" x14ac:dyDescent="0.35">
      <c r="A42" s="48" t="s">
        <v>864</v>
      </c>
      <c r="B42" s="37" t="s">
        <v>865</v>
      </c>
      <c r="C42" s="37"/>
      <c r="D42" s="37" t="s">
        <v>829</v>
      </c>
      <c r="E42" s="37" t="s">
        <v>830</v>
      </c>
      <c r="F42" s="37"/>
      <c r="G42" s="49">
        <v>44216</v>
      </c>
      <c r="H42" s="37" t="s">
        <v>831</v>
      </c>
      <c r="I42" s="37" t="s">
        <v>832</v>
      </c>
      <c r="J42" s="37" t="s">
        <v>347</v>
      </c>
      <c r="K42" s="37">
        <v>60</v>
      </c>
      <c r="L42" s="37" t="str">
        <f>IF(data!$K42&lt;31,"18-30 Years",IF(data!$K42&lt;51,"31-50 Years",IF(data!$K42&lt;61,"51-60 Years",IF(data!$K42&gt;60,"Elderly&gt;60"))))</f>
        <v>51-60 Years</v>
      </c>
      <c r="M42" s="37" t="s">
        <v>405</v>
      </c>
      <c r="N42" s="37" t="s">
        <v>349</v>
      </c>
      <c r="O42" s="37" t="s">
        <v>350</v>
      </c>
      <c r="P42" s="49">
        <v>43789</v>
      </c>
      <c r="Q42" s="37">
        <v>0</v>
      </c>
      <c r="R42" s="37">
        <v>1</v>
      </c>
      <c r="S42" s="37" t="s">
        <v>347</v>
      </c>
      <c r="T42" s="37">
        <v>0</v>
      </c>
      <c r="U42" s="37">
        <v>0</v>
      </c>
      <c r="V42" s="37">
        <v>0</v>
      </c>
      <c r="W42" s="37" t="s">
        <v>384</v>
      </c>
      <c r="X42" s="37">
        <v>0</v>
      </c>
      <c r="Y42" s="37" t="s">
        <v>384</v>
      </c>
      <c r="Z42" s="37">
        <v>1</v>
      </c>
      <c r="AA42" s="52">
        <v>1</v>
      </c>
      <c r="AB42" s="37">
        <v>4</v>
      </c>
      <c r="AC42" s="37">
        <v>1</v>
      </c>
      <c r="AD42" s="37">
        <v>1</v>
      </c>
      <c r="AE42" s="37">
        <v>0</v>
      </c>
      <c r="AF42" s="37">
        <v>1000</v>
      </c>
      <c r="AG42" s="37">
        <v>200</v>
      </c>
      <c r="AH42" s="41">
        <f t="shared" si="0"/>
        <v>-800</v>
      </c>
      <c r="AI42" s="37" t="s">
        <v>866</v>
      </c>
      <c r="AJ42" s="37"/>
      <c r="AK42" s="37" t="s">
        <v>867</v>
      </c>
      <c r="AL42" s="37" t="b">
        <v>1</v>
      </c>
      <c r="AM42" s="37" t="b">
        <v>1</v>
      </c>
      <c r="AN42" s="37" t="b">
        <v>1</v>
      </c>
      <c r="AO42" s="37"/>
      <c r="AP42" s="37"/>
      <c r="AQ42" s="37"/>
      <c r="AR42" s="37"/>
      <c r="AS42" s="37"/>
      <c r="AT42" s="37">
        <v>30</v>
      </c>
      <c r="AU42" s="37" t="s">
        <v>356</v>
      </c>
      <c r="AV42" s="37"/>
      <c r="AW42" s="37" t="s">
        <v>347</v>
      </c>
      <c r="AX42" s="41" t="s">
        <v>372</v>
      </c>
      <c r="AY42" s="37" t="s">
        <v>868</v>
      </c>
      <c r="AZ42" s="37" t="b">
        <v>1</v>
      </c>
      <c r="BA42" s="37" t="b">
        <v>1</v>
      </c>
      <c r="BB42" s="37"/>
      <c r="BC42" s="37" t="b">
        <v>1</v>
      </c>
      <c r="BD42" s="37" t="b">
        <v>1</v>
      </c>
      <c r="BE42" s="37"/>
      <c r="BF42" s="37"/>
      <c r="BG42" s="37"/>
      <c r="BH42" s="37"/>
      <c r="BI42" s="37"/>
      <c r="BJ42" s="37"/>
      <c r="BK42" s="37" t="s">
        <v>347</v>
      </c>
      <c r="BL42" s="37" t="s">
        <v>347</v>
      </c>
      <c r="BM42" s="37" t="s">
        <v>869</v>
      </c>
      <c r="BN42" s="37" t="s">
        <v>372</v>
      </c>
      <c r="BO42" s="37"/>
      <c r="BP42" s="37" t="s">
        <v>347</v>
      </c>
      <c r="BQ42" s="37" t="s">
        <v>347</v>
      </c>
      <c r="BR42" s="37"/>
      <c r="BS42" s="37" t="s">
        <v>347</v>
      </c>
      <c r="BT42" s="37" t="s">
        <v>347</v>
      </c>
      <c r="BU42" s="37"/>
      <c r="BV42" s="37"/>
      <c r="BW42" s="37"/>
      <c r="BX42" s="37"/>
      <c r="BY42" s="37"/>
      <c r="BZ42" s="37"/>
      <c r="CA42" s="37"/>
      <c r="CB42" s="37"/>
      <c r="CC42" s="37"/>
      <c r="CD42" s="37"/>
      <c r="CE42" s="37"/>
      <c r="CF42" s="37" t="s">
        <v>870</v>
      </c>
      <c r="CG42" s="37" t="b">
        <v>1</v>
      </c>
      <c r="CH42" s="37" t="b">
        <v>1</v>
      </c>
      <c r="CI42" s="37"/>
      <c r="CJ42" s="37"/>
      <c r="CK42" s="37"/>
      <c r="CL42" s="37"/>
      <c r="CM42" s="37"/>
      <c r="CN42" s="37"/>
      <c r="CO42" s="37" t="s">
        <v>347</v>
      </c>
      <c r="CP42" s="37"/>
      <c r="CQ42" s="37"/>
      <c r="CR42" s="37"/>
      <c r="CS42" s="37"/>
      <c r="CT42" s="37"/>
      <c r="CU42" s="37"/>
      <c r="CV42" s="37"/>
      <c r="CW42" s="37"/>
      <c r="CX42" s="37"/>
      <c r="CY42" s="37" t="s">
        <v>871</v>
      </c>
      <c r="CZ42" s="37"/>
      <c r="DA42" s="37" t="b">
        <v>1</v>
      </c>
      <c r="DB42" s="37"/>
      <c r="DC42" s="37"/>
      <c r="DD42" s="37"/>
      <c r="DE42" s="37"/>
      <c r="DF42" s="37"/>
      <c r="DG42" s="37"/>
      <c r="DH42" s="37"/>
      <c r="DI42" s="37"/>
      <c r="DJ42" s="37" t="s">
        <v>872</v>
      </c>
      <c r="DK42" s="37"/>
      <c r="DL42" s="37"/>
      <c r="DM42" s="37"/>
      <c r="DN42" s="37"/>
      <c r="DO42" s="37"/>
      <c r="DP42" s="37"/>
      <c r="DQ42" s="37"/>
      <c r="DR42" s="37"/>
      <c r="DS42" s="37"/>
      <c r="DT42" s="37"/>
      <c r="DU42" s="37"/>
      <c r="DV42" s="37"/>
      <c r="DW42" s="37" t="s">
        <v>646</v>
      </c>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c r="FA42" s="37"/>
      <c r="FB42" s="37"/>
      <c r="FC42" s="37" t="s">
        <v>359</v>
      </c>
      <c r="FD42" s="37" t="s">
        <v>5150</v>
      </c>
      <c r="FE42" s="37" t="s">
        <v>837</v>
      </c>
      <c r="FF42" s="37"/>
      <c r="FG42" s="37" t="b">
        <v>1</v>
      </c>
      <c r="FH42" s="37" t="b">
        <v>1</v>
      </c>
      <c r="FI42" s="37" t="b">
        <v>1</v>
      </c>
      <c r="FJ42" s="37"/>
      <c r="FK42" s="37"/>
      <c r="FL42" s="37"/>
      <c r="FM42" s="37"/>
      <c r="FN42" s="37" t="s">
        <v>372</v>
      </c>
      <c r="FO42" s="37"/>
      <c r="FP42" s="37" t="s">
        <v>372</v>
      </c>
      <c r="FQ42" s="37"/>
      <c r="FR42" s="37"/>
      <c r="FS42" s="37"/>
      <c r="FT42" s="37"/>
      <c r="FU42" s="37"/>
      <c r="FV42" s="37"/>
      <c r="FW42" s="37"/>
      <c r="FX42" s="37"/>
      <c r="FY42" s="37"/>
      <c r="FZ42" s="37"/>
      <c r="GA42" s="37"/>
      <c r="GB42" s="37"/>
      <c r="GC42" s="37" t="s">
        <v>384</v>
      </c>
      <c r="GD42" s="37" t="s">
        <v>384</v>
      </c>
      <c r="GE42" s="37" t="s">
        <v>873</v>
      </c>
      <c r="GF42" s="37"/>
      <c r="GG42" s="37"/>
      <c r="GH42" s="37"/>
      <c r="GI42" s="37"/>
      <c r="GJ42" s="37"/>
      <c r="GK42" s="37"/>
      <c r="GL42" s="37"/>
      <c r="GM42" s="37"/>
      <c r="GN42" s="37"/>
      <c r="GO42" s="37"/>
      <c r="GP42" s="37"/>
      <c r="GQ42" s="37"/>
      <c r="GR42" s="37"/>
      <c r="GS42" s="37"/>
      <c r="GT42" s="37"/>
      <c r="GU42" s="37" t="s">
        <v>874</v>
      </c>
      <c r="GV42" s="37" t="b">
        <v>1</v>
      </c>
      <c r="GW42" s="37" t="b">
        <v>1</v>
      </c>
      <c r="GX42" s="37" t="b">
        <v>1</v>
      </c>
      <c r="GY42" s="37" t="b">
        <v>1</v>
      </c>
      <c r="GZ42" s="37" t="b">
        <v>1</v>
      </c>
      <c r="HA42" s="37" t="b">
        <v>1</v>
      </c>
      <c r="HB42" s="37" t="b">
        <v>1</v>
      </c>
      <c r="HC42" s="37" t="b">
        <v>1</v>
      </c>
      <c r="HD42" s="37" t="b">
        <v>1</v>
      </c>
      <c r="HE42" s="37" t="b">
        <v>1</v>
      </c>
      <c r="HF42" s="37" t="b">
        <v>1</v>
      </c>
      <c r="HG42" s="37" t="b">
        <v>1</v>
      </c>
      <c r="HH42" s="37" t="b">
        <v>1</v>
      </c>
      <c r="HI42" s="37" t="b">
        <v>1</v>
      </c>
      <c r="HJ42" s="37"/>
      <c r="HK42" s="37"/>
      <c r="HL42" s="37"/>
      <c r="HM42" s="37"/>
      <c r="HN42" s="37" t="s">
        <v>605</v>
      </c>
      <c r="HO42" s="37" t="b">
        <v>1</v>
      </c>
      <c r="HP42" s="37" t="b">
        <v>1</v>
      </c>
      <c r="HQ42" s="37" t="b">
        <v>1</v>
      </c>
      <c r="HR42" s="37" t="b">
        <v>1</v>
      </c>
      <c r="HS42" s="37" t="s">
        <v>875</v>
      </c>
      <c r="HT42" s="37" t="s">
        <v>876</v>
      </c>
      <c r="HU42" s="37" t="b">
        <v>1</v>
      </c>
      <c r="HV42" s="37" t="b">
        <v>1</v>
      </c>
      <c r="HW42" s="37"/>
      <c r="HX42" s="37" t="b">
        <v>1</v>
      </c>
      <c r="HY42" s="37" t="b">
        <v>1</v>
      </c>
      <c r="HZ42" s="37"/>
      <c r="IA42" s="37" t="b">
        <v>1</v>
      </c>
      <c r="IB42" s="37"/>
      <c r="IC42" s="37" t="b">
        <v>1</v>
      </c>
      <c r="ID42" s="37"/>
      <c r="IE42" s="37"/>
      <c r="IF42" s="37" t="s">
        <v>877</v>
      </c>
      <c r="IG42" s="37" t="b">
        <v>1</v>
      </c>
      <c r="IH42" s="37"/>
      <c r="II42" s="37"/>
      <c r="IJ42" s="37"/>
      <c r="IK42" s="37" t="b">
        <v>1</v>
      </c>
      <c r="IL42" s="37"/>
      <c r="IM42" s="37"/>
      <c r="IN42" s="37"/>
      <c r="IO42" s="37"/>
      <c r="IP42" s="37" t="s">
        <v>347</v>
      </c>
      <c r="IQ42" s="37"/>
      <c r="IR42" s="37" t="s">
        <v>372</v>
      </c>
      <c r="IS42" s="37"/>
      <c r="IT42" s="37"/>
      <c r="IU42" s="37"/>
      <c r="IV42" s="37"/>
      <c r="IW42" s="37"/>
      <c r="IX42" s="37"/>
      <c r="IY42" s="37" t="b">
        <v>1</v>
      </c>
      <c r="IZ42" s="37"/>
      <c r="JA42" s="37"/>
      <c r="JB42" s="37" t="s">
        <v>372</v>
      </c>
      <c r="JC42" s="37"/>
      <c r="JD42" s="37"/>
      <c r="JE42" s="37"/>
      <c r="JF42" s="37"/>
      <c r="JG42" s="37"/>
      <c r="JH42" s="37"/>
      <c r="JI42" s="37" t="b">
        <v>1</v>
      </c>
      <c r="JJ42" s="37"/>
      <c r="JK42" s="37"/>
      <c r="JL42" s="37" t="s">
        <v>359</v>
      </c>
      <c r="JM42" s="37" t="s">
        <v>878</v>
      </c>
      <c r="JN42" s="37" t="s">
        <v>879</v>
      </c>
      <c r="JO42" s="37" t="b">
        <v>1</v>
      </c>
      <c r="JP42" s="37" t="b">
        <v>1</v>
      </c>
      <c r="JQ42" s="37" t="b">
        <v>1</v>
      </c>
      <c r="JR42" s="37" t="b">
        <v>1</v>
      </c>
      <c r="JS42" s="37" t="b">
        <v>1</v>
      </c>
      <c r="JT42" s="37" t="b">
        <v>1</v>
      </c>
      <c r="JU42" s="37" t="b">
        <v>1</v>
      </c>
      <c r="JV42" s="37" t="b">
        <v>1</v>
      </c>
      <c r="JW42" s="37" t="b">
        <v>1</v>
      </c>
      <c r="JX42" s="37" t="b">
        <v>1</v>
      </c>
      <c r="JY42" s="37" t="b">
        <v>1</v>
      </c>
      <c r="JZ42" s="37" t="b">
        <v>1</v>
      </c>
      <c r="KA42" s="37" t="b">
        <v>1</v>
      </c>
      <c r="KB42" s="37" t="b">
        <v>1</v>
      </c>
      <c r="KC42" s="37"/>
      <c r="KD42" s="37"/>
      <c r="KE42" s="37"/>
      <c r="KF42" s="37"/>
      <c r="KG42" s="37" t="s">
        <v>880</v>
      </c>
      <c r="KH42" s="37" t="s">
        <v>881</v>
      </c>
      <c r="KI42" s="37"/>
      <c r="KJ42" s="37" t="b">
        <v>1</v>
      </c>
      <c r="KK42" s="37"/>
      <c r="KL42" s="37" t="b">
        <v>1</v>
      </c>
      <c r="KM42" s="37" t="b">
        <v>1</v>
      </c>
      <c r="KN42" s="37" t="b">
        <v>1</v>
      </c>
      <c r="KO42" s="37"/>
      <c r="KP42" s="37" t="b">
        <v>1</v>
      </c>
      <c r="KQ42" s="37"/>
      <c r="KR42" s="37"/>
      <c r="KS42" s="37"/>
      <c r="KT42" s="37"/>
      <c r="KU42" s="37"/>
      <c r="KV42" s="37"/>
      <c r="KW42" s="37" t="s">
        <v>882</v>
      </c>
      <c r="KX42" s="37" t="b">
        <v>1</v>
      </c>
      <c r="KY42" s="37" t="b">
        <v>1</v>
      </c>
      <c r="KZ42" s="37"/>
      <c r="LA42" s="37"/>
      <c r="LB42" s="37" t="b">
        <v>1</v>
      </c>
      <c r="LC42" s="37"/>
      <c r="LD42" s="37"/>
      <c r="LE42" s="37"/>
      <c r="LF42" s="37"/>
      <c r="LG42" s="37" t="s">
        <v>427</v>
      </c>
      <c r="LH42" s="37"/>
      <c r="LI42" s="37"/>
      <c r="LJ42" s="37"/>
      <c r="LK42" s="37"/>
      <c r="LL42" s="37"/>
      <c r="LM42" s="37"/>
      <c r="LN42" s="37" t="b">
        <v>1</v>
      </c>
      <c r="LO42" s="37" t="s">
        <v>347</v>
      </c>
      <c r="LP42" s="37"/>
      <c r="LQ42" s="37" t="s">
        <v>612</v>
      </c>
      <c r="LR42" s="37" t="b">
        <v>1</v>
      </c>
      <c r="LS42" s="37" t="b">
        <v>1</v>
      </c>
      <c r="LT42" s="37" t="b">
        <v>1</v>
      </c>
      <c r="LU42" s="37"/>
      <c r="LV42" s="37"/>
      <c r="LW42" s="37"/>
      <c r="LX42" s="37"/>
      <c r="LY42" s="37"/>
      <c r="LZ42" s="37"/>
      <c r="MA42" s="37"/>
      <c r="MB42" s="37"/>
      <c r="MC42" s="37"/>
      <c r="MD42" s="37"/>
      <c r="ME42" s="37" t="s">
        <v>347</v>
      </c>
      <c r="MF42" s="37">
        <v>2</v>
      </c>
      <c r="MG42" s="37" t="s">
        <v>883</v>
      </c>
      <c r="MH42" s="37" t="s">
        <v>359</v>
      </c>
      <c r="MI42" s="37"/>
      <c r="MJ42" s="37" t="s">
        <v>884</v>
      </c>
      <c r="MK42" s="37">
        <v>73107638</v>
      </c>
      <c r="ML42" s="37" t="s">
        <v>885</v>
      </c>
      <c r="MM42" s="50">
        <v>44216.541678240741</v>
      </c>
      <c r="MN42" s="37">
        <v>41</v>
      </c>
      <c r="MO42" s="37"/>
      <c r="MP42" s="37">
        <v>-1</v>
      </c>
      <c r="MQ42" s="37"/>
      <c r="MR42" s="37"/>
      <c r="MS42" s="37" t="s">
        <v>376</v>
      </c>
      <c r="MT42" s="37">
        <v>1322</v>
      </c>
      <c r="MU42" s="37" t="s">
        <v>402</v>
      </c>
      <c r="MV42" s="37">
        <v>569832</v>
      </c>
    </row>
    <row r="43" spans="1:360" ht="15.6" thickTop="1" thickBot="1" x14ac:dyDescent="0.35">
      <c r="A43" s="44" t="s">
        <v>886</v>
      </c>
      <c r="B43" s="45" t="s">
        <v>887</v>
      </c>
      <c r="C43" s="45" t="s">
        <v>384</v>
      </c>
      <c r="D43" s="45" t="s">
        <v>850</v>
      </c>
      <c r="E43" s="45" t="s">
        <v>830</v>
      </c>
      <c r="F43" s="45"/>
      <c r="G43" s="46">
        <v>44216</v>
      </c>
      <c r="H43" s="45" t="s">
        <v>831</v>
      </c>
      <c r="I43" s="45" t="s">
        <v>832</v>
      </c>
      <c r="J43" s="45" t="s">
        <v>347</v>
      </c>
      <c r="K43" s="45">
        <v>30</v>
      </c>
      <c r="L43" s="45" t="str">
        <f>IF(data!$K43&lt;31,"18-30 Years",IF(data!$K43&lt;51,"31-50 Years",IF(data!$K43&lt;61,"51-60 Years",IF(data!$K43&gt;60,"Elderly&gt;60"))))</f>
        <v>18-30 Years</v>
      </c>
      <c r="M43" s="45" t="s">
        <v>405</v>
      </c>
      <c r="N43" s="45" t="s">
        <v>349</v>
      </c>
      <c r="O43" s="45" t="s">
        <v>350</v>
      </c>
      <c r="P43" s="46">
        <v>42487</v>
      </c>
      <c r="Q43" s="45">
        <v>1</v>
      </c>
      <c r="R43" s="45">
        <v>0</v>
      </c>
      <c r="S43" s="45" t="s">
        <v>347</v>
      </c>
      <c r="T43" s="45">
        <v>1</v>
      </c>
      <c r="U43" s="45">
        <v>0</v>
      </c>
      <c r="V43" s="45">
        <v>1</v>
      </c>
      <c r="W43" s="45" t="s">
        <v>351</v>
      </c>
      <c r="X43" s="45">
        <v>0</v>
      </c>
      <c r="Y43" s="45" t="s">
        <v>406</v>
      </c>
      <c r="Z43" s="45">
        <v>0</v>
      </c>
      <c r="AA43" s="51">
        <v>2</v>
      </c>
      <c r="AB43" s="45">
        <v>4</v>
      </c>
      <c r="AC43" s="45">
        <v>0</v>
      </c>
      <c r="AD43" s="45">
        <v>0</v>
      </c>
      <c r="AE43" s="45">
        <v>1</v>
      </c>
      <c r="AF43" s="45">
        <v>1700</v>
      </c>
      <c r="AG43" s="45">
        <v>2500</v>
      </c>
      <c r="AH43" s="41">
        <f t="shared" si="0"/>
        <v>800</v>
      </c>
      <c r="AI43" s="45" t="s">
        <v>888</v>
      </c>
      <c r="AJ43" s="45"/>
      <c r="AK43" s="45" t="s">
        <v>355</v>
      </c>
      <c r="AL43" s="45"/>
      <c r="AM43" s="45" t="b">
        <v>1</v>
      </c>
      <c r="AN43" s="45"/>
      <c r="AO43" s="45"/>
      <c r="AP43" s="45"/>
      <c r="AQ43" s="45"/>
      <c r="AR43" s="45"/>
      <c r="AS43" s="45"/>
      <c r="AT43" s="45">
        <v>5</v>
      </c>
      <c r="AU43" s="45" t="s">
        <v>356</v>
      </c>
      <c r="AV43" s="45"/>
      <c r="AW43" s="45" t="s">
        <v>347</v>
      </c>
      <c r="AX43" s="41" t="s">
        <v>372</v>
      </c>
      <c r="AY43" s="45" t="s">
        <v>889</v>
      </c>
      <c r="AZ43" s="45" t="b">
        <v>1</v>
      </c>
      <c r="BA43" s="45"/>
      <c r="BB43" s="45"/>
      <c r="BC43" s="45" t="b">
        <v>1</v>
      </c>
      <c r="BD43" s="45"/>
      <c r="BE43" s="45"/>
      <c r="BF43" s="45"/>
      <c r="BG43" s="45"/>
      <c r="BH43" s="45"/>
      <c r="BI43" s="45"/>
      <c r="BJ43" s="45"/>
      <c r="BK43" s="45" t="s">
        <v>347</v>
      </c>
      <c r="BL43" s="45" t="s">
        <v>347</v>
      </c>
      <c r="BM43" s="45" t="s">
        <v>890</v>
      </c>
      <c r="BN43" s="45" t="s">
        <v>347</v>
      </c>
      <c r="BO43" s="45" t="s">
        <v>891</v>
      </c>
      <c r="BP43" s="45" t="s">
        <v>359</v>
      </c>
      <c r="BQ43" s="45"/>
      <c r="BR43" s="45"/>
      <c r="BS43" s="45"/>
      <c r="BT43" s="45"/>
      <c r="BU43" s="45"/>
      <c r="BV43" s="45"/>
      <c r="BW43" s="45"/>
      <c r="BX43" s="45"/>
      <c r="BY43" s="45"/>
      <c r="BZ43" s="45"/>
      <c r="CA43" s="45"/>
      <c r="CB43" s="45"/>
      <c r="CC43" s="45"/>
      <c r="CD43" s="45"/>
      <c r="CE43" s="45"/>
      <c r="CF43" s="45" t="s">
        <v>360</v>
      </c>
      <c r="CG43" s="45"/>
      <c r="CH43" s="45" t="b">
        <v>1</v>
      </c>
      <c r="CI43" s="45"/>
      <c r="CJ43" s="45" t="b">
        <v>1</v>
      </c>
      <c r="CK43" s="45"/>
      <c r="CL43" s="45"/>
      <c r="CM43" s="45"/>
      <c r="CN43" s="45"/>
      <c r="CO43" s="45" t="s">
        <v>347</v>
      </c>
      <c r="CP43" s="45"/>
      <c r="CQ43" s="45"/>
      <c r="CR43" s="45"/>
      <c r="CS43" s="45"/>
      <c r="CT43" s="45"/>
      <c r="CU43" s="45"/>
      <c r="CV43" s="45"/>
      <c r="CW43" s="45"/>
      <c r="CX43" s="45"/>
      <c r="CY43" s="45" t="s">
        <v>836</v>
      </c>
      <c r="CZ43" s="45"/>
      <c r="DA43" s="45"/>
      <c r="DB43" s="45"/>
      <c r="DC43" s="45"/>
      <c r="DD43" s="45"/>
      <c r="DE43" s="45" t="b">
        <v>1</v>
      </c>
      <c r="DF43" s="45"/>
      <c r="DG43" s="45"/>
      <c r="DH43" s="45"/>
      <c r="DI43" s="45"/>
      <c r="DJ43" s="45"/>
      <c r="DK43" s="45" t="s">
        <v>359</v>
      </c>
      <c r="DL43" s="45"/>
      <c r="DM43" s="45"/>
      <c r="DN43" s="45"/>
      <c r="DO43" s="45"/>
      <c r="DP43" s="45"/>
      <c r="DQ43" s="45"/>
      <c r="DR43" s="45"/>
      <c r="DS43" s="45"/>
      <c r="DT43" s="45"/>
      <c r="DU43" s="45"/>
      <c r="DV43" s="45"/>
      <c r="DW43" s="45" t="s">
        <v>646</v>
      </c>
      <c r="DX43" s="45"/>
      <c r="DY43" s="45"/>
      <c r="DZ43" s="45"/>
      <c r="EA43" s="45" t="s">
        <v>892</v>
      </c>
      <c r="EB43" s="45" t="b">
        <v>1</v>
      </c>
      <c r="EC43" s="45" t="b">
        <v>1</v>
      </c>
      <c r="ED43" s="45"/>
      <c r="EE43" s="45"/>
      <c r="EF43" s="45"/>
      <c r="EG43" s="45"/>
      <c r="EH43" s="45" t="b">
        <v>1</v>
      </c>
      <c r="EI43" s="45"/>
      <c r="EJ43" s="45"/>
      <c r="EK43" s="45"/>
      <c r="EL43" s="45"/>
      <c r="EM43" s="51">
        <v>3</v>
      </c>
      <c r="EN43" s="45" t="s">
        <v>365</v>
      </c>
      <c r="EO43" s="45" t="s">
        <v>893</v>
      </c>
      <c r="EP43" s="45" t="b">
        <v>1</v>
      </c>
      <c r="EQ43" s="45"/>
      <c r="ER43" s="45" t="b">
        <v>1</v>
      </c>
      <c r="ES43" s="45"/>
      <c r="ET43" s="45"/>
      <c r="EU43" s="45"/>
      <c r="EV43" s="45"/>
      <c r="EW43" s="45"/>
      <c r="EX43" s="45"/>
      <c r="EY43" s="45" t="b">
        <v>1</v>
      </c>
      <c r="EZ43" s="45"/>
      <c r="FA43" s="51">
        <v>3</v>
      </c>
      <c r="FB43" s="45" t="s">
        <v>365</v>
      </c>
      <c r="FC43" s="45" t="s">
        <v>347</v>
      </c>
      <c r="FD43" s="45"/>
      <c r="FE43" s="45" t="s">
        <v>367</v>
      </c>
      <c r="FF43" s="45"/>
      <c r="FG43" s="45" t="b">
        <v>1</v>
      </c>
      <c r="FH43" s="45"/>
      <c r="FI43" s="45"/>
      <c r="FJ43" s="45"/>
      <c r="FK43" s="45"/>
      <c r="FL43" s="45"/>
      <c r="FM43" s="45"/>
      <c r="FN43" s="45" t="s">
        <v>347</v>
      </c>
      <c r="FO43" s="45"/>
      <c r="FP43" s="45" t="s">
        <v>347</v>
      </c>
      <c r="FQ43" s="45" t="s">
        <v>367</v>
      </c>
      <c r="FR43" s="45" t="b">
        <v>1</v>
      </c>
      <c r="FS43" s="45"/>
      <c r="FT43" s="45"/>
      <c r="FU43" s="45"/>
      <c r="FV43" s="45"/>
      <c r="FW43" s="45"/>
      <c r="FX43" s="45" t="s">
        <v>368</v>
      </c>
      <c r="FY43" s="45" t="s">
        <v>359</v>
      </c>
      <c r="FZ43" s="45" t="s">
        <v>359</v>
      </c>
      <c r="GA43" s="45"/>
      <c r="GB43" s="45"/>
      <c r="GC43" s="45" t="s">
        <v>384</v>
      </c>
      <c r="GD43" s="45" t="s">
        <v>351</v>
      </c>
      <c r="GE43" s="45" t="s">
        <v>359</v>
      </c>
      <c r="GF43" s="45" t="s">
        <v>370</v>
      </c>
      <c r="GG43" s="45" t="s">
        <v>370</v>
      </c>
      <c r="GH43" s="45"/>
      <c r="GI43" s="45"/>
      <c r="GJ43" s="45"/>
      <c r="GK43" s="45"/>
      <c r="GL43" s="45"/>
      <c r="GM43" s="45"/>
      <c r="GN43" s="45"/>
      <c r="GO43" s="45"/>
      <c r="GP43" s="45"/>
      <c r="GQ43" s="45"/>
      <c r="GR43" s="45"/>
      <c r="GS43" s="45"/>
      <c r="GT43" s="45"/>
      <c r="GU43" s="45" t="s">
        <v>894</v>
      </c>
      <c r="GV43" s="45" t="b">
        <v>1</v>
      </c>
      <c r="GW43" s="45"/>
      <c r="GX43" s="45" t="b">
        <v>1</v>
      </c>
      <c r="GY43" s="45"/>
      <c r="GZ43" s="45"/>
      <c r="HA43" s="45"/>
      <c r="HB43" s="45"/>
      <c r="HC43" s="45"/>
      <c r="HD43" s="45"/>
      <c r="HE43" s="45"/>
      <c r="HF43" s="45" t="b">
        <v>1</v>
      </c>
      <c r="HG43" s="45"/>
      <c r="HH43" s="45"/>
      <c r="HI43" s="45"/>
      <c r="HJ43" s="45"/>
      <c r="HK43" s="45"/>
      <c r="HL43" s="45"/>
      <c r="HM43" s="45"/>
      <c r="HN43" s="45" t="s">
        <v>895</v>
      </c>
      <c r="HO43" s="45" t="b">
        <v>1</v>
      </c>
      <c r="HP43" s="45"/>
      <c r="HQ43" s="45" t="b">
        <v>1</v>
      </c>
      <c r="HR43" s="45"/>
      <c r="HS43" s="45" t="s">
        <v>896</v>
      </c>
      <c r="HT43" s="45" t="s">
        <v>440</v>
      </c>
      <c r="HU43" s="45"/>
      <c r="HV43" s="45"/>
      <c r="HW43" s="45"/>
      <c r="HX43" s="45" t="b">
        <v>1</v>
      </c>
      <c r="HY43" s="45"/>
      <c r="HZ43" s="45"/>
      <c r="IA43" s="45"/>
      <c r="IB43" s="45"/>
      <c r="IC43" s="45"/>
      <c r="ID43" s="45"/>
      <c r="IE43" s="45"/>
      <c r="IF43" s="45" t="s">
        <v>441</v>
      </c>
      <c r="IG43" s="45"/>
      <c r="IH43" s="45" t="b">
        <v>1</v>
      </c>
      <c r="II43" s="45"/>
      <c r="IJ43" s="45"/>
      <c r="IK43" s="45"/>
      <c r="IL43" s="45"/>
      <c r="IM43" s="45"/>
      <c r="IN43" s="45"/>
      <c r="IO43" s="45"/>
      <c r="IP43" s="45" t="s">
        <v>347</v>
      </c>
      <c r="IQ43" s="45"/>
      <c r="IR43" s="45" t="s">
        <v>413</v>
      </c>
      <c r="IS43" s="45"/>
      <c r="IT43" s="45"/>
      <c r="IU43" s="45"/>
      <c r="IV43" s="45"/>
      <c r="IW43" s="45"/>
      <c r="IX43" s="45" t="b">
        <v>1</v>
      </c>
      <c r="IY43" s="45"/>
      <c r="IZ43" s="45"/>
      <c r="JA43" s="45"/>
      <c r="JB43" s="45" t="s">
        <v>413</v>
      </c>
      <c r="JC43" s="45"/>
      <c r="JD43" s="45"/>
      <c r="JE43" s="45"/>
      <c r="JF43" s="45"/>
      <c r="JG43" s="45"/>
      <c r="JH43" s="45" t="b">
        <v>1</v>
      </c>
      <c r="JI43" s="45"/>
      <c r="JJ43" s="45"/>
      <c r="JK43" s="45"/>
      <c r="JL43" s="45" t="s">
        <v>359</v>
      </c>
      <c r="JM43" s="45" t="s">
        <v>897</v>
      </c>
      <c r="JN43" s="45" t="s">
        <v>898</v>
      </c>
      <c r="JO43" s="45" t="b">
        <v>1</v>
      </c>
      <c r="JP43" s="45"/>
      <c r="JQ43" s="45"/>
      <c r="JR43" s="45" t="b">
        <v>1</v>
      </c>
      <c r="JS43" s="45"/>
      <c r="JT43" s="45"/>
      <c r="JU43" s="45"/>
      <c r="JV43" s="45"/>
      <c r="JW43" s="45"/>
      <c r="JX43" s="45"/>
      <c r="JY43" s="45" t="b">
        <v>1</v>
      </c>
      <c r="JZ43" s="45"/>
      <c r="KA43" s="45"/>
      <c r="KB43" s="45"/>
      <c r="KC43" s="45"/>
      <c r="KD43" s="45"/>
      <c r="KE43" s="45"/>
      <c r="KF43" s="45"/>
      <c r="KG43" s="45"/>
      <c r="KH43" s="45" t="s">
        <v>899</v>
      </c>
      <c r="KI43" s="45"/>
      <c r="KJ43" s="45"/>
      <c r="KK43" s="45"/>
      <c r="KL43" s="45" t="b">
        <v>1</v>
      </c>
      <c r="KM43" s="45"/>
      <c r="KN43" s="45"/>
      <c r="KO43" s="45"/>
      <c r="KP43" s="45"/>
      <c r="KQ43" s="45"/>
      <c r="KR43" s="45" t="b">
        <v>1</v>
      </c>
      <c r="KS43" s="45"/>
      <c r="KT43" s="45"/>
      <c r="KU43" s="45"/>
      <c r="KV43" s="45"/>
      <c r="KW43" s="45" t="s">
        <v>900</v>
      </c>
      <c r="KX43" s="45" t="b">
        <v>1</v>
      </c>
      <c r="KY43" s="45"/>
      <c r="KZ43" s="45"/>
      <c r="LA43" s="45"/>
      <c r="LB43" s="45" t="b">
        <v>1</v>
      </c>
      <c r="LC43" s="45"/>
      <c r="LD43" s="45"/>
      <c r="LE43" s="45"/>
      <c r="LF43" s="45"/>
      <c r="LG43" s="45" t="s">
        <v>901</v>
      </c>
      <c r="LH43" s="45"/>
      <c r="LI43" s="45"/>
      <c r="LJ43" s="45" t="b">
        <v>1</v>
      </c>
      <c r="LK43" s="45" t="b">
        <v>1</v>
      </c>
      <c r="LL43" s="45"/>
      <c r="LM43" s="45"/>
      <c r="LN43" s="45"/>
      <c r="LO43" s="45" t="s">
        <v>347</v>
      </c>
      <c r="LP43" s="45"/>
      <c r="LQ43" s="45" t="s">
        <v>450</v>
      </c>
      <c r="LR43" s="45"/>
      <c r="LS43" s="45" t="b">
        <v>1</v>
      </c>
      <c r="LT43" s="45"/>
      <c r="LU43" s="45"/>
      <c r="LV43" s="45"/>
      <c r="LW43" s="45"/>
      <c r="LX43" s="45"/>
      <c r="LY43" s="45"/>
      <c r="LZ43" s="45"/>
      <c r="MA43" s="45"/>
      <c r="MB43" s="45" t="s">
        <v>359</v>
      </c>
      <c r="MC43" s="45"/>
      <c r="MD43" s="45"/>
      <c r="ME43" s="45"/>
      <c r="MF43" s="45"/>
      <c r="MG43" s="45"/>
      <c r="MH43" s="45" t="s">
        <v>359</v>
      </c>
      <c r="MI43" s="45"/>
      <c r="MJ43" s="45" t="s">
        <v>902</v>
      </c>
      <c r="MK43" s="45">
        <v>73107639</v>
      </c>
      <c r="ML43" s="45" t="s">
        <v>903</v>
      </c>
      <c r="MM43" s="47">
        <v>44216.541689814818</v>
      </c>
      <c r="MN43" s="45">
        <v>42</v>
      </c>
      <c r="MO43" s="45"/>
      <c r="MP43" s="45">
        <v>-1</v>
      </c>
      <c r="MQ43" s="45"/>
      <c r="MR43" s="45"/>
      <c r="MS43" s="45" t="s">
        <v>376</v>
      </c>
      <c r="MT43" s="45">
        <v>8299</v>
      </c>
      <c r="MU43" s="45" t="s">
        <v>402</v>
      </c>
      <c r="MV43" s="45">
        <v>569832</v>
      </c>
    </row>
    <row r="44" spans="1:360" ht="15.6" hidden="1" thickTop="1" thickBot="1" x14ac:dyDescent="0.35">
      <c r="A44" s="48" t="s">
        <v>904</v>
      </c>
      <c r="B44" s="37" t="s">
        <v>905</v>
      </c>
      <c r="C44" s="37"/>
      <c r="D44" s="37" t="s">
        <v>829</v>
      </c>
      <c r="E44" s="37" t="s">
        <v>830</v>
      </c>
      <c r="F44" s="37"/>
      <c r="G44" s="49">
        <v>44216</v>
      </c>
      <c r="H44" s="37" t="s">
        <v>831</v>
      </c>
      <c r="I44" s="37" t="s">
        <v>832</v>
      </c>
      <c r="J44" s="37" t="s">
        <v>359</v>
      </c>
      <c r="K44" s="37"/>
      <c r="L44" s="37"/>
      <c r="M44" s="37"/>
      <c r="N44" s="37"/>
      <c r="O44" s="37"/>
      <c r="P44" s="37"/>
      <c r="Q44" s="37"/>
      <c r="R44" s="37"/>
      <c r="S44" s="37"/>
      <c r="T44" s="37"/>
      <c r="U44" s="37"/>
      <c r="V44" s="37"/>
      <c r="W44" s="37"/>
      <c r="X44" s="37"/>
      <c r="Y44" s="37"/>
      <c r="Z44" s="37"/>
      <c r="AA44" s="37"/>
      <c r="AB44" s="37"/>
      <c r="AC44" s="37"/>
      <c r="AD44" s="37"/>
      <c r="AE44" s="37"/>
      <c r="AF44" s="37"/>
      <c r="AG44" s="37"/>
      <c r="AH44" s="41"/>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c r="FA44" s="37"/>
      <c r="FB44" s="37"/>
      <c r="FC44" s="37"/>
      <c r="FD44" s="37"/>
      <c r="FE44" s="37"/>
      <c r="FF44" s="37"/>
      <c r="FG44" s="37"/>
      <c r="FH44" s="37"/>
      <c r="FI44" s="37"/>
      <c r="FJ44" s="37"/>
      <c r="FK44" s="37"/>
      <c r="FL44" s="37"/>
      <c r="FM44" s="37"/>
      <c r="FN44" s="37"/>
      <c r="FO44" s="37"/>
      <c r="FP44" s="37"/>
      <c r="FQ44" s="37"/>
      <c r="FR44" s="37"/>
      <c r="FS44" s="37"/>
      <c r="FT44" s="37"/>
      <c r="FU44" s="37"/>
      <c r="FV44" s="37"/>
      <c r="FW44" s="37"/>
      <c r="FX44" s="37"/>
      <c r="FY44" s="37"/>
      <c r="FZ44" s="37"/>
      <c r="GA44" s="37"/>
      <c r="GB44" s="37"/>
      <c r="GC44" s="37"/>
      <c r="GD44" s="37"/>
      <c r="GE44" s="37"/>
      <c r="GF44" s="37"/>
      <c r="GG44" s="37"/>
      <c r="GH44" s="37"/>
      <c r="GI44" s="37"/>
      <c r="GJ44" s="37"/>
      <c r="GK44" s="37"/>
      <c r="GL44" s="37"/>
      <c r="GM44" s="37"/>
      <c r="GN44" s="37"/>
      <c r="GO44" s="37"/>
      <c r="GP44" s="37"/>
      <c r="GQ44" s="37"/>
      <c r="GR44" s="37"/>
      <c r="GS44" s="37"/>
      <c r="GT44" s="37"/>
      <c r="GU44" s="37"/>
      <c r="GV44" s="37"/>
      <c r="GW44" s="37"/>
      <c r="GX44" s="37"/>
      <c r="GY44" s="37"/>
      <c r="GZ44" s="37"/>
      <c r="HA44" s="37"/>
      <c r="HB44" s="37"/>
      <c r="HC44" s="37"/>
      <c r="HD44" s="37"/>
      <c r="HE44" s="37"/>
      <c r="HF44" s="37"/>
      <c r="HG44" s="37"/>
      <c r="HH44" s="37"/>
      <c r="HI44" s="37"/>
      <c r="HJ44" s="37"/>
      <c r="HK44" s="37"/>
      <c r="HL44" s="37"/>
      <c r="HM44" s="37"/>
      <c r="HN44" s="37"/>
      <c r="HO44" s="37"/>
      <c r="HP44" s="37"/>
      <c r="HQ44" s="37"/>
      <c r="HR44" s="37"/>
      <c r="HS44" s="37"/>
      <c r="HT44" s="37"/>
      <c r="HU44" s="37"/>
      <c r="HV44" s="37"/>
      <c r="HW44" s="37"/>
      <c r="HX44" s="37"/>
      <c r="HY44" s="37"/>
      <c r="HZ44" s="37"/>
      <c r="IA44" s="37"/>
      <c r="IB44" s="37"/>
      <c r="IC44" s="37"/>
      <c r="ID44" s="37"/>
      <c r="IE44" s="37"/>
      <c r="IF44" s="37"/>
      <c r="IG44" s="37"/>
      <c r="IH44" s="37"/>
      <c r="II44" s="37"/>
      <c r="IJ44" s="37"/>
      <c r="IK44" s="37"/>
      <c r="IL44" s="37"/>
      <c r="IM44" s="37"/>
      <c r="IN44" s="37"/>
      <c r="IO44" s="37"/>
      <c r="IP44" s="37"/>
      <c r="IQ44" s="37"/>
      <c r="IR44" s="37"/>
      <c r="IS44" s="37"/>
      <c r="IT44" s="37"/>
      <c r="IU44" s="37"/>
      <c r="IV44" s="37"/>
      <c r="IW44" s="37"/>
      <c r="IX44" s="37"/>
      <c r="IY44" s="37"/>
      <c r="IZ44" s="37"/>
      <c r="JA44" s="37"/>
      <c r="JB44" s="37"/>
      <c r="JC44" s="37"/>
      <c r="JD44" s="37"/>
      <c r="JE44" s="37"/>
      <c r="JF44" s="37"/>
      <c r="JG44" s="37"/>
      <c r="JH44" s="37"/>
      <c r="JI44" s="37"/>
      <c r="JJ44" s="37"/>
      <c r="JK44" s="37"/>
      <c r="JL44" s="37"/>
      <c r="JM44" s="37"/>
      <c r="JN44" s="37"/>
      <c r="JO44" s="37"/>
      <c r="JP44" s="37"/>
      <c r="JQ44" s="37"/>
      <c r="JR44" s="37"/>
      <c r="JS44" s="37"/>
      <c r="JT44" s="37"/>
      <c r="JU44" s="37"/>
      <c r="JV44" s="37"/>
      <c r="JW44" s="37"/>
      <c r="JX44" s="37"/>
      <c r="JY44" s="37"/>
      <c r="JZ44" s="37"/>
      <c r="KA44" s="37"/>
      <c r="KB44" s="37"/>
      <c r="KC44" s="37"/>
      <c r="KD44" s="37"/>
      <c r="KE44" s="37"/>
      <c r="KF44" s="37"/>
      <c r="KG44" s="37"/>
      <c r="KH44" s="37"/>
      <c r="KI44" s="37"/>
      <c r="KJ44" s="37"/>
      <c r="KK44" s="37"/>
      <c r="KL44" s="37"/>
      <c r="KM44" s="37"/>
      <c r="KN44" s="37"/>
      <c r="KO44" s="37"/>
      <c r="KP44" s="37"/>
      <c r="KQ44" s="37"/>
      <c r="KR44" s="37"/>
      <c r="KS44" s="37"/>
      <c r="KT44" s="37"/>
      <c r="KU44" s="37"/>
      <c r="KV44" s="37"/>
      <c r="KW44" s="37"/>
      <c r="KX44" s="37"/>
      <c r="KY44" s="37"/>
      <c r="KZ44" s="37"/>
      <c r="LA44" s="37"/>
      <c r="LB44" s="37"/>
      <c r="LC44" s="37"/>
      <c r="LD44" s="37"/>
      <c r="LE44" s="37"/>
      <c r="LF44" s="37"/>
      <c r="LG44" s="37"/>
      <c r="LH44" s="37"/>
      <c r="LI44" s="37"/>
      <c r="LJ44" s="37"/>
      <c r="LK44" s="37"/>
      <c r="LL44" s="37"/>
      <c r="LM44" s="37"/>
      <c r="LN44" s="37"/>
      <c r="LO44" s="37"/>
      <c r="LP44" s="37"/>
      <c r="LQ44" s="37"/>
      <c r="LR44" s="37"/>
      <c r="LS44" s="37"/>
      <c r="LT44" s="37"/>
      <c r="LU44" s="37"/>
      <c r="LV44" s="37"/>
      <c r="LW44" s="37"/>
      <c r="LX44" s="37"/>
      <c r="LY44" s="37"/>
      <c r="LZ44" s="37"/>
      <c r="MA44" s="37"/>
      <c r="MB44" s="37"/>
      <c r="MC44" s="37"/>
      <c r="MD44" s="37"/>
      <c r="ME44" s="37"/>
      <c r="MF44" s="37"/>
      <c r="MG44" s="37"/>
      <c r="MH44" s="37"/>
      <c r="MI44" s="37"/>
      <c r="MJ44" s="37" t="s">
        <v>906</v>
      </c>
      <c r="MK44" s="37">
        <v>73107640</v>
      </c>
      <c r="ML44" s="37" t="s">
        <v>907</v>
      </c>
      <c r="MM44" s="50">
        <v>44216.541689814818</v>
      </c>
      <c r="MN44" s="37">
        <v>43</v>
      </c>
      <c r="MO44" s="37"/>
      <c r="MP44" s="37">
        <v>-1</v>
      </c>
      <c r="MQ44" s="37"/>
      <c r="MR44" s="37"/>
      <c r="MS44" s="37" t="s">
        <v>376</v>
      </c>
      <c r="MT44" s="37">
        <v>184</v>
      </c>
      <c r="MU44" s="37" t="s">
        <v>402</v>
      </c>
      <c r="MV44" s="37">
        <v>569832</v>
      </c>
    </row>
    <row r="45" spans="1:360" ht="15.6" thickTop="1" thickBot="1" x14ac:dyDescent="0.35">
      <c r="A45" s="44" t="s">
        <v>908</v>
      </c>
      <c r="B45" s="45" t="s">
        <v>909</v>
      </c>
      <c r="C45" s="45"/>
      <c r="D45" s="45" t="s">
        <v>829</v>
      </c>
      <c r="E45" s="45" t="s">
        <v>830</v>
      </c>
      <c r="F45" s="45"/>
      <c r="G45" s="46">
        <v>44216</v>
      </c>
      <c r="H45" s="45" t="s">
        <v>831</v>
      </c>
      <c r="I45" s="45" t="s">
        <v>832</v>
      </c>
      <c r="J45" s="45" t="s">
        <v>347</v>
      </c>
      <c r="K45" s="45">
        <v>33</v>
      </c>
      <c r="L45" s="45" t="str">
        <f>IF(data!$K45&lt;31,"18-30 Years",IF(data!$K45&lt;51,"31-50 Years",IF(data!$K45&lt;61,"51-60 Years",IF(data!$K45&gt;60,"Elderly&gt;60"))))</f>
        <v>31-50 Years</v>
      </c>
      <c r="M45" s="45" t="s">
        <v>405</v>
      </c>
      <c r="N45" s="45" t="s">
        <v>349</v>
      </c>
      <c r="O45" s="45" t="s">
        <v>383</v>
      </c>
      <c r="P45" s="45"/>
      <c r="Q45" s="45">
        <v>2</v>
      </c>
      <c r="R45" s="45">
        <v>1</v>
      </c>
      <c r="S45" s="45" t="s">
        <v>347</v>
      </c>
      <c r="T45" s="45">
        <v>0</v>
      </c>
      <c r="U45" s="45">
        <v>0</v>
      </c>
      <c r="V45" s="45">
        <v>3</v>
      </c>
      <c r="W45" s="45" t="s">
        <v>455</v>
      </c>
      <c r="X45" s="45">
        <v>1</v>
      </c>
      <c r="Y45" s="45" t="s">
        <v>364</v>
      </c>
      <c r="Z45" s="45">
        <v>0</v>
      </c>
      <c r="AA45" s="51">
        <v>4</v>
      </c>
      <c r="AB45" s="45">
        <v>15</v>
      </c>
      <c r="AC45" s="45">
        <v>3</v>
      </c>
      <c r="AD45" s="45">
        <v>0</v>
      </c>
      <c r="AE45" s="45">
        <v>0</v>
      </c>
      <c r="AF45" s="45">
        <v>3000</v>
      </c>
      <c r="AG45" s="45">
        <v>500</v>
      </c>
      <c r="AH45" s="41">
        <f t="shared" si="0"/>
        <v>-2500</v>
      </c>
      <c r="AI45" s="45" t="s">
        <v>910</v>
      </c>
      <c r="AJ45" s="45"/>
      <c r="AK45" s="45" t="s">
        <v>663</v>
      </c>
      <c r="AL45" s="45" t="b">
        <v>1</v>
      </c>
      <c r="AM45" s="45" t="b">
        <v>1</v>
      </c>
      <c r="AN45" s="45"/>
      <c r="AO45" s="45"/>
      <c r="AP45" s="45"/>
      <c r="AQ45" s="45"/>
      <c r="AR45" s="45"/>
      <c r="AS45" s="45"/>
      <c r="AT45" s="45">
        <v>3</v>
      </c>
      <c r="AU45" s="45" t="s">
        <v>356</v>
      </c>
      <c r="AV45" s="45"/>
      <c r="AW45" s="45" t="s">
        <v>372</v>
      </c>
      <c r="AX45" s="41" t="s">
        <v>372</v>
      </c>
      <c r="AY45" s="45" t="s">
        <v>480</v>
      </c>
      <c r="AZ45" s="45" t="b">
        <v>1</v>
      </c>
      <c r="BA45" s="45"/>
      <c r="BB45" s="45"/>
      <c r="BC45" s="45" t="b">
        <v>1</v>
      </c>
      <c r="BD45" s="45"/>
      <c r="BE45" s="45"/>
      <c r="BF45" s="45"/>
      <c r="BG45" s="45"/>
      <c r="BH45" s="45"/>
      <c r="BI45" s="45"/>
      <c r="BJ45" s="45"/>
      <c r="BK45" s="45" t="s">
        <v>359</v>
      </c>
      <c r="BL45" s="45"/>
      <c r="BM45" s="45"/>
      <c r="BN45" s="45"/>
      <c r="BO45" s="45"/>
      <c r="BP45" s="45" t="s">
        <v>347</v>
      </c>
      <c r="BQ45" s="45" t="s">
        <v>347</v>
      </c>
      <c r="BR45" s="45"/>
      <c r="BS45" s="45" t="s">
        <v>347</v>
      </c>
      <c r="BT45" s="45" t="s">
        <v>359</v>
      </c>
      <c r="BU45" s="45" t="s">
        <v>911</v>
      </c>
      <c r="BV45" s="45" t="b">
        <v>1</v>
      </c>
      <c r="BW45" s="45"/>
      <c r="BX45" s="45" t="b">
        <v>1</v>
      </c>
      <c r="BY45" s="45"/>
      <c r="BZ45" s="45"/>
      <c r="CA45" s="45"/>
      <c r="CB45" s="45"/>
      <c r="CC45" s="45"/>
      <c r="CD45" s="45"/>
      <c r="CE45" s="45"/>
      <c r="CF45" s="45" t="s">
        <v>835</v>
      </c>
      <c r="CG45" s="45" t="b">
        <v>1</v>
      </c>
      <c r="CH45" s="45"/>
      <c r="CI45" s="45"/>
      <c r="CJ45" s="45"/>
      <c r="CK45" s="45"/>
      <c r="CL45" s="45"/>
      <c r="CM45" s="45"/>
      <c r="CN45" s="45"/>
      <c r="CO45" s="45" t="s">
        <v>347</v>
      </c>
      <c r="CP45" s="45"/>
      <c r="CQ45" s="45"/>
      <c r="CR45" s="45"/>
      <c r="CS45" s="45"/>
      <c r="CT45" s="45"/>
      <c r="CU45" s="45"/>
      <c r="CV45" s="45"/>
      <c r="CW45" s="45"/>
      <c r="CX45" s="45"/>
      <c r="CY45" s="45" t="s">
        <v>836</v>
      </c>
      <c r="CZ45" s="45"/>
      <c r="DA45" s="45"/>
      <c r="DB45" s="45"/>
      <c r="DC45" s="45"/>
      <c r="DD45" s="45"/>
      <c r="DE45" s="45" t="b">
        <v>1</v>
      </c>
      <c r="DF45" s="45"/>
      <c r="DG45" s="45"/>
      <c r="DH45" s="45"/>
      <c r="DI45" s="45"/>
      <c r="DJ45" s="45"/>
      <c r="DK45" s="45"/>
      <c r="DL45" s="45"/>
      <c r="DM45" s="45"/>
      <c r="DN45" s="45"/>
      <c r="DO45" s="45"/>
      <c r="DP45" s="45"/>
      <c r="DQ45" s="45"/>
      <c r="DR45" s="45"/>
      <c r="DS45" s="45"/>
      <c r="DT45" s="45"/>
      <c r="DU45" s="45"/>
      <c r="DV45" s="45"/>
      <c r="DW45" s="45" t="s">
        <v>564</v>
      </c>
      <c r="DX45" s="45" t="s">
        <v>483</v>
      </c>
      <c r="DY45" s="45"/>
      <c r="DZ45" s="45"/>
      <c r="EA45" s="45" t="s">
        <v>912</v>
      </c>
      <c r="EB45" s="45" t="b">
        <v>1</v>
      </c>
      <c r="EC45" s="45"/>
      <c r="ED45" s="45" t="b">
        <v>1</v>
      </c>
      <c r="EE45" s="45"/>
      <c r="EF45" s="45"/>
      <c r="EG45" s="45"/>
      <c r="EH45" s="45" t="b">
        <v>1</v>
      </c>
      <c r="EI45" s="45"/>
      <c r="EJ45" s="45"/>
      <c r="EK45" s="45"/>
      <c r="EL45" s="45"/>
      <c r="EM45" s="51">
        <v>3</v>
      </c>
      <c r="EN45" s="45" t="s">
        <v>365</v>
      </c>
      <c r="EO45" s="45" t="s">
        <v>913</v>
      </c>
      <c r="EP45" s="45"/>
      <c r="EQ45" s="45" t="b">
        <v>1</v>
      </c>
      <c r="ER45" s="45"/>
      <c r="ES45" s="45"/>
      <c r="ET45" s="45" t="b">
        <v>1</v>
      </c>
      <c r="EU45" s="45"/>
      <c r="EV45" s="45"/>
      <c r="EW45" s="45"/>
      <c r="EX45" s="45"/>
      <c r="EY45" s="45"/>
      <c r="EZ45" s="45"/>
      <c r="FA45" s="51">
        <v>2</v>
      </c>
      <c r="FB45" s="45" t="s">
        <v>365</v>
      </c>
      <c r="FC45" s="45" t="s">
        <v>347</v>
      </c>
      <c r="FD45" s="45"/>
      <c r="FE45" s="45" t="s">
        <v>429</v>
      </c>
      <c r="FF45" s="45"/>
      <c r="FG45" s="45" t="b">
        <v>1</v>
      </c>
      <c r="FH45" s="45" t="b">
        <v>1</v>
      </c>
      <c r="FI45" s="45"/>
      <c r="FJ45" s="45"/>
      <c r="FK45" s="45"/>
      <c r="FL45" s="45"/>
      <c r="FM45" s="45"/>
      <c r="FN45" s="45" t="s">
        <v>347</v>
      </c>
      <c r="FO45" s="45"/>
      <c r="FP45" s="45" t="s">
        <v>347</v>
      </c>
      <c r="FQ45" s="45" t="s">
        <v>914</v>
      </c>
      <c r="FR45" s="45" t="b">
        <v>1</v>
      </c>
      <c r="FS45" s="45"/>
      <c r="FT45" s="45" t="b">
        <v>1</v>
      </c>
      <c r="FU45" s="45"/>
      <c r="FV45" s="45"/>
      <c r="FW45" s="45"/>
      <c r="FX45" s="45" t="s">
        <v>372</v>
      </c>
      <c r="FY45" s="45" t="s">
        <v>359</v>
      </c>
      <c r="FZ45" s="45"/>
      <c r="GA45" s="45"/>
      <c r="GB45" s="45"/>
      <c r="GC45" s="45" t="s">
        <v>384</v>
      </c>
      <c r="GD45" s="45" t="s">
        <v>406</v>
      </c>
      <c r="GE45" s="45" t="s">
        <v>347</v>
      </c>
      <c r="GF45" s="45"/>
      <c r="GG45" s="45"/>
      <c r="GH45" s="45" t="s">
        <v>915</v>
      </c>
      <c r="GI45" s="45" t="s">
        <v>359</v>
      </c>
      <c r="GJ45" s="45"/>
      <c r="GK45" s="45"/>
      <c r="GL45" s="45"/>
      <c r="GM45" s="45"/>
      <c r="GN45" s="45"/>
      <c r="GO45" s="45"/>
      <c r="GP45" s="45"/>
      <c r="GQ45" s="45"/>
      <c r="GR45" s="45"/>
      <c r="GS45" s="45" t="s">
        <v>373</v>
      </c>
      <c r="GT45" s="45"/>
      <c r="GU45" s="45" t="s">
        <v>916</v>
      </c>
      <c r="GV45" s="45" t="b">
        <v>1</v>
      </c>
      <c r="GW45" s="45" t="b">
        <v>1</v>
      </c>
      <c r="GX45" s="45" t="b">
        <v>1</v>
      </c>
      <c r="GY45" s="45" t="b">
        <v>1</v>
      </c>
      <c r="GZ45" s="45" t="b">
        <v>1</v>
      </c>
      <c r="HA45" s="45" t="b">
        <v>1</v>
      </c>
      <c r="HB45" s="45"/>
      <c r="HC45" s="45" t="b">
        <v>1</v>
      </c>
      <c r="HD45" s="45" t="b">
        <v>1</v>
      </c>
      <c r="HE45" s="45" t="b">
        <v>1</v>
      </c>
      <c r="HF45" s="45" t="b">
        <v>1</v>
      </c>
      <c r="HG45" s="45"/>
      <c r="HH45" s="45"/>
      <c r="HI45" s="45"/>
      <c r="HJ45" s="45"/>
      <c r="HK45" s="45"/>
      <c r="HL45" s="45"/>
      <c r="HM45" s="45"/>
      <c r="HN45" s="45" t="s">
        <v>471</v>
      </c>
      <c r="HO45" s="45"/>
      <c r="HP45" s="45"/>
      <c r="HQ45" s="45"/>
      <c r="HR45" s="45" t="b">
        <v>1</v>
      </c>
      <c r="HS45" s="45" t="s">
        <v>917</v>
      </c>
      <c r="HT45" s="45" t="s">
        <v>918</v>
      </c>
      <c r="HU45" s="45"/>
      <c r="HV45" s="45"/>
      <c r="HW45" s="45"/>
      <c r="HX45" s="45" t="b">
        <v>1</v>
      </c>
      <c r="HY45" s="45"/>
      <c r="HZ45" s="45"/>
      <c r="IA45" s="45"/>
      <c r="IB45" s="45"/>
      <c r="IC45" s="45" t="b">
        <v>1</v>
      </c>
      <c r="ID45" s="45"/>
      <c r="IE45" s="45"/>
      <c r="IF45" s="45" t="s">
        <v>743</v>
      </c>
      <c r="IG45" s="45" t="b">
        <v>1</v>
      </c>
      <c r="IH45" s="45"/>
      <c r="II45" s="45"/>
      <c r="IJ45" s="45"/>
      <c r="IK45" s="45" t="b">
        <v>1</v>
      </c>
      <c r="IL45" s="45"/>
      <c r="IM45" s="45"/>
      <c r="IN45" s="45"/>
      <c r="IO45" s="45"/>
      <c r="IP45" s="45" t="s">
        <v>347</v>
      </c>
      <c r="IQ45" s="45"/>
      <c r="IR45" s="45" t="s">
        <v>391</v>
      </c>
      <c r="IS45" s="45" t="b">
        <v>1</v>
      </c>
      <c r="IT45" s="45" t="b">
        <v>1</v>
      </c>
      <c r="IU45" s="45"/>
      <c r="IV45" s="45"/>
      <c r="IW45" s="45"/>
      <c r="IX45" s="45"/>
      <c r="IY45" s="45"/>
      <c r="IZ45" s="45"/>
      <c r="JA45" s="45" t="s">
        <v>5162</v>
      </c>
      <c r="JB45" s="45" t="s">
        <v>919</v>
      </c>
      <c r="JC45" s="45" t="b">
        <v>1</v>
      </c>
      <c r="JD45" s="45" t="b">
        <v>1</v>
      </c>
      <c r="JE45" s="45" t="b">
        <v>1</v>
      </c>
      <c r="JF45" s="45" t="b">
        <v>1</v>
      </c>
      <c r="JG45" s="45"/>
      <c r="JH45" s="45"/>
      <c r="JI45" s="45"/>
      <c r="JJ45" s="45"/>
      <c r="JK45" s="45" t="s">
        <v>5168</v>
      </c>
      <c r="JL45" s="45" t="s">
        <v>359</v>
      </c>
      <c r="JM45" s="45" t="s">
        <v>841</v>
      </c>
      <c r="JN45" s="45" t="s">
        <v>920</v>
      </c>
      <c r="JO45" s="45" t="b">
        <v>1</v>
      </c>
      <c r="JP45" s="45"/>
      <c r="JQ45" s="45"/>
      <c r="JR45" s="45" t="b">
        <v>1</v>
      </c>
      <c r="JS45" s="45" t="b">
        <v>1</v>
      </c>
      <c r="JT45" s="45" t="b">
        <v>1</v>
      </c>
      <c r="JU45" s="45" t="b">
        <v>1</v>
      </c>
      <c r="JV45" s="45"/>
      <c r="JW45" s="45" t="b">
        <v>1</v>
      </c>
      <c r="JX45" s="45" t="b">
        <v>1</v>
      </c>
      <c r="JY45" s="45"/>
      <c r="JZ45" s="45"/>
      <c r="KA45" s="45" t="b">
        <v>1</v>
      </c>
      <c r="KB45" s="45" t="b">
        <v>1</v>
      </c>
      <c r="KC45" s="45"/>
      <c r="KD45" s="45"/>
      <c r="KE45" s="45"/>
      <c r="KF45" s="45"/>
      <c r="KG45" s="45" t="s">
        <v>581</v>
      </c>
      <c r="KH45" s="45" t="s">
        <v>921</v>
      </c>
      <c r="KI45" s="45"/>
      <c r="KJ45" s="45"/>
      <c r="KK45" s="45"/>
      <c r="KL45" s="45" t="b">
        <v>1</v>
      </c>
      <c r="KM45" s="45" t="b">
        <v>1</v>
      </c>
      <c r="KN45" s="45" t="b">
        <v>1</v>
      </c>
      <c r="KO45" s="45"/>
      <c r="KP45" s="45"/>
      <c r="KQ45" s="45"/>
      <c r="KR45" s="45"/>
      <c r="KS45" s="45"/>
      <c r="KT45" s="45"/>
      <c r="KU45" s="45"/>
      <c r="KV45" s="45"/>
      <c r="KW45" s="45" t="s">
        <v>922</v>
      </c>
      <c r="KX45" s="45"/>
      <c r="KY45" s="45" t="b">
        <v>1</v>
      </c>
      <c r="KZ45" s="45" t="b">
        <v>1</v>
      </c>
      <c r="LA45" s="45" t="b">
        <v>1</v>
      </c>
      <c r="LB45" s="45" t="b">
        <v>1</v>
      </c>
      <c r="LC45" s="45" t="b">
        <v>1</v>
      </c>
      <c r="LD45" s="45"/>
      <c r="LE45" s="45"/>
      <c r="LF45" s="45"/>
      <c r="LG45" s="45" t="s">
        <v>923</v>
      </c>
      <c r="LH45" s="45" t="b">
        <v>1</v>
      </c>
      <c r="LI45" s="45" t="b">
        <v>1</v>
      </c>
      <c r="LJ45" s="45"/>
      <c r="LK45" s="45" t="b">
        <v>1</v>
      </c>
      <c r="LL45" s="45"/>
      <c r="LM45" s="45"/>
      <c r="LN45" s="45"/>
      <c r="LO45" s="45" t="s">
        <v>347</v>
      </c>
      <c r="LP45" s="45"/>
      <c r="LQ45" s="45" t="s">
        <v>397</v>
      </c>
      <c r="LR45" s="45"/>
      <c r="LS45" s="45" t="b">
        <v>1</v>
      </c>
      <c r="LT45" s="45" t="b">
        <v>1</v>
      </c>
      <c r="LU45" s="45"/>
      <c r="LV45" s="45"/>
      <c r="LW45" s="45"/>
      <c r="LX45" s="45"/>
      <c r="LY45" s="45"/>
      <c r="LZ45" s="45"/>
      <c r="MA45" s="45"/>
      <c r="MB45" s="45" t="s">
        <v>359</v>
      </c>
      <c r="MC45" s="45"/>
      <c r="MD45" s="45"/>
      <c r="ME45" s="45"/>
      <c r="MF45" s="45"/>
      <c r="MG45" s="45"/>
      <c r="MH45" s="45" t="s">
        <v>359</v>
      </c>
      <c r="MI45" s="45"/>
      <c r="MJ45" s="45" t="s">
        <v>924</v>
      </c>
      <c r="MK45" s="45">
        <v>73107641</v>
      </c>
      <c r="ML45" s="45" t="s">
        <v>925</v>
      </c>
      <c r="MM45" s="47">
        <v>44216.541701388887</v>
      </c>
      <c r="MN45" s="45">
        <v>44</v>
      </c>
      <c r="MO45" s="45"/>
      <c r="MP45" s="45">
        <v>-1</v>
      </c>
      <c r="MQ45" s="45"/>
      <c r="MR45" s="45"/>
      <c r="MS45" s="45" t="s">
        <v>376</v>
      </c>
      <c r="MT45" s="45">
        <v>1403</v>
      </c>
      <c r="MU45" s="45" t="s">
        <v>402</v>
      </c>
      <c r="MV45" s="45">
        <v>569832</v>
      </c>
    </row>
    <row r="46" spans="1:360" ht="15.6" hidden="1" thickTop="1" thickBot="1" x14ac:dyDescent="0.35">
      <c r="A46" s="48" t="s">
        <v>926</v>
      </c>
      <c r="B46" s="37" t="s">
        <v>927</v>
      </c>
      <c r="C46" s="37"/>
      <c r="D46" s="37" t="s">
        <v>850</v>
      </c>
      <c r="E46" s="37" t="s">
        <v>830</v>
      </c>
      <c r="F46" s="37"/>
      <c r="G46" s="49">
        <v>44216</v>
      </c>
      <c r="H46" s="37" t="s">
        <v>831</v>
      </c>
      <c r="I46" s="37" t="s">
        <v>832</v>
      </c>
      <c r="J46" s="37" t="s">
        <v>347</v>
      </c>
      <c r="K46" s="37">
        <v>23</v>
      </c>
      <c r="L46" s="37" t="str">
        <f>IF(data!$K46&lt;31,"18-30 Years",IF(data!$K46&lt;51,"31-50 Years",IF(data!$K46&lt;61,"51-60 Years",IF(data!$K46&gt;60,"Elderly&gt;60"))))</f>
        <v>18-30 Years</v>
      </c>
      <c r="M46" s="37" t="s">
        <v>348</v>
      </c>
      <c r="N46" s="37" t="s">
        <v>349</v>
      </c>
      <c r="O46" s="37" t="s">
        <v>383</v>
      </c>
      <c r="P46" s="37"/>
      <c r="Q46" s="37">
        <v>0</v>
      </c>
      <c r="R46" s="37">
        <v>0</v>
      </c>
      <c r="S46" s="37" t="s">
        <v>347</v>
      </c>
      <c r="T46" s="37">
        <v>0</v>
      </c>
      <c r="U46" s="37">
        <v>0</v>
      </c>
      <c r="V46" s="37">
        <v>2</v>
      </c>
      <c r="W46" s="37" t="s">
        <v>406</v>
      </c>
      <c r="X46" s="37">
        <v>0</v>
      </c>
      <c r="Y46" s="37" t="s">
        <v>406</v>
      </c>
      <c r="Z46" s="37">
        <v>0</v>
      </c>
      <c r="AA46" s="52">
        <v>2</v>
      </c>
      <c r="AB46" s="37">
        <v>4</v>
      </c>
      <c r="AC46" s="37">
        <v>0</v>
      </c>
      <c r="AD46" s="37">
        <v>0</v>
      </c>
      <c r="AE46" s="37">
        <v>2</v>
      </c>
      <c r="AF46" s="37">
        <v>5000</v>
      </c>
      <c r="AG46" s="37">
        <v>5000</v>
      </c>
      <c r="AH46" s="41">
        <f t="shared" si="0"/>
        <v>0</v>
      </c>
      <c r="AI46" s="37" t="s">
        <v>928</v>
      </c>
      <c r="AJ46" s="37"/>
      <c r="AK46" s="37" t="s">
        <v>355</v>
      </c>
      <c r="AL46" s="37"/>
      <c r="AM46" s="37" t="b">
        <v>1</v>
      </c>
      <c r="AN46" s="37"/>
      <c r="AO46" s="37"/>
      <c r="AP46" s="37"/>
      <c r="AQ46" s="37"/>
      <c r="AR46" s="37"/>
      <c r="AS46" s="37"/>
      <c r="AT46" s="37">
        <v>10</v>
      </c>
      <c r="AU46" s="37" t="s">
        <v>356</v>
      </c>
      <c r="AV46" s="37"/>
      <c r="AW46" s="37" t="s">
        <v>347</v>
      </c>
      <c r="AX46" s="37" t="s">
        <v>929</v>
      </c>
      <c r="AY46" s="37" t="s">
        <v>480</v>
      </c>
      <c r="AZ46" s="37" t="b">
        <v>1</v>
      </c>
      <c r="BA46" s="37"/>
      <c r="BB46" s="37"/>
      <c r="BC46" s="37" t="b">
        <v>1</v>
      </c>
      <c r="BD46" s="37"/>
      <c r="BE46" s="37"/>
      <c r="BF46" s="37"/>
      <c r="BG46" s="37"/>
      <c r="BH46" s="37"/>
      <c r="BI46" s="37"/>
      <c r="BJ46" s="37"/>
      <c r="BK46" s="37" t="s">
        <v>347</v>
      </c>
      <c r="BL46" s="37" t="s">
        <v>372</v>
      </c>
      <c r="BM46" s="37"/>
      <c r="BN46" s="37" t="s">
        <v>347</v>
      </c>
      <c r="BO46" s="37" t="s">
        <v>930</v>
      </c>
      <c r="BP46" s="37" t="s">
        <v>347</v>
      </c>
      <c r="BQ46" s="37" t="s">
        <v>347</v>
      </c>
      <c r="BR46" s="37"/>
      <c r="BS46" s="37" t="s">
        <v>347</v>
      </c>
      <c r="BT46" s="37" t="s">
        <v>372</v>
      </c>
      <c r="BU46" s="37"/>
      <c r="BV46" s="37"/>
      <c r="BW46" s="37"/>
      <c r="BX46" s="37"/>
      <c r="BY46" s="37"/>
      <c r="BZ46" s="37"/>
      <c r="CA46" s="37"/>
      <c r="CB46" s="37"/>
      <c r="CC46" s="37"/>
      <c r="CD46" s="37"/>
      <c r="CE46" s="37"/>
      <c r="CF46" s="37" t="s">
        <v>931</v>
      </c>
      <c r="CG46" s="37" t="b">
        <v>1</v>
      </c>
      <c r="CH46" s="37"/>
      <c r="CI46" s="37" t="b">
        <v>1</v>
      </c>
      <c r="CJ46" s="37"/>
      <c r="CK46" s="37"/>
      <c r="CL46" s="37"/>
      <c r="CM46" s="37"/>
      <c r="CN46" s="37"/>
      <c r="CO46" s="37" t="s">
        <v>347</v>
      </c>
      <c r="CP46" s="37"/>
      <c r="CQ46" s="37"/>
      <c r="CR46" s="37"/>
      <c r="CS46" s="37"/>
      <c r="CT46" s="37"/>
      <c r="CU46" s="37"/>
      <c r="CV46" s="37"/>
      <c r="CW46" s="37"/>
      <c r="CX46" s="37"/>
      <c r="CY46" s="37" t="s">
        <v>932</v>
      </c>
      <c r="CZ46" s="37"/>
      <c r="DA46" s="37"/>
      <c r="DB46" s="37"/>
      <c r="DC46" s="37"/>
      <c r="DD46" s="37"/>
      <c r="DE46" s="37"/>
      <c r="DF46" s="37" t="b">
        <v>1</v>
      </c>
      <c r="DG46" s="37"/>
      <c r="DH46" s="37"/>
      <c r="DI46" s="37"/>
      <c r="DJ46" s="37"/>
      <c r="DK46" s="37"/>
      <c r="DL46" s="37"/>
      <c r="DM46" s="37"/>
      <c r="DN46" s="37"/>
      <c r="DO46" s="37"/>
      <c r="DP46" s="37"/>
      <c r="DQ46" s="37"/>
      <c r="DR46" s="37"/>
      <c r="DS46" s="37"/>
      <c r="DT46" s="37"/>
      <c r="DU46" s="37"/>
      <c r="DV46" s="37"/>
      <c r="DW46" s="37" t="s">
        <v>564</v>
      </c>
      <c r="DX46" s="37" t="s">
        <v>483</v>
      </c>
      <c r="DY46" s="37"/>
      <c r="DZ46" s="37"/>
      <c r="EA46" s="37"/>
      <c r="EB46" s="37"/>
      <c r="EC46" s="37"/>
      <c r="ED46" s="37"/>
      <c r="EE46" s="37"/>
      <c r="EF46" s="37"/>
      <c r="EG46" s="37"/>
      <c r="EH46" s="37"/>
      <c r="EI46" s="37"/>
      <c r="EJ46" s="37"/>
      <c r="EK46" s="37"/>
      <c r="EL46" s="37"/>
      <c r="EM46" s="37"/>
      <c r="EN46" s="37"/>
      <c r="EO46" s="37" t="s">
        <v>933</v>
      </c>
      <c r="EP46" s="37"/>
      <c r="EQ46" s="37"/>
      <c r="ER46" s="37" t="b">
        <v>1</v>
      </c>
      <c r="ES46" s="37" t="b">
        <v>1</v>
      </c>
      <c r="ET46" s="37" t="b">
        <v>1</v>
      </c>
      <c r="EU46" s="37"/>
      <c r="EV46" s="37"/>
      <c r="EW46" s="37"/>
      <c r="EX46" s="37"/>
      <c r="EY46" s="37" t="b">
        <v>1</v>
      </c>
      <c r="EZ46" s="37"/>
      <c r="FA46" s="52">
        <v>4</v>
      </c>
      <c r="FB46" s="37" t="s">
        <v>366</v>
      </c>
      <c r="FC46" s="37" t="s">
        <v>347</v>
      </c>
      <c r="FD46" s="37"/>
      <c r="FE46" s="37" t="s">
        <v>367</v>
      </c>
      <c r="FF46" s="37"/>
      <c r="FG46" s="37" t="b">
        <v>1</v>
      </c>
      <c r="FH46" s="37"/>
      <c r="FI46" s="37"/>
      <c r="FJ46" s="37"/>
      <c r="FK46" s="37"/>
      <c r="FL46" s="37"/>
      <c r="FM46" s="37"/>
      <c r="FN46" s="37" t="s">
        <v>347</v>
      </c>
      <c r="FO46" s="37"/>
      <c r="FP46" s="37" t="s">
        <v>347</v>
      </c>
      <c r="FQ46" s="37" t="s">
        <v>367</v>
      </c>
      <c r="FR46" s="37" t="b">
        <v>1</v>
      </c>
      <c r="FS46" s="37"/>
      <c r="FT46" s="37"/>
      <c r="FU46" s="37"/>
      <c r="FV46" s="37"/>
      <c r="FW46" s="37"/>
      <c r="FX46" s="37" t="s">
        <v>347</v>
      </c>
      <c r="FY46" s="37" t="s">
        <v>347</v>
      </c>
      <c r="FZ46" s="37"/>
      <c r="GA46" s="37"/>
      <c r="GB46" s="37"/>
      <c r="GC46" s="37" t="s">
        <v>384</v>
      </c>
      <c r="GD46" s="37" t="s">
        <v>384</v>
      </c>
      <c r="GE46" s="37" t="s">
        <v>359</v>
      </c>
      <c r="GF46" s="37" t="s">
        <v>370</v>
      </c>
      <c r="GG46" s="37" t="s">
        <v>370</v>
      </c>
      <c r="GH46" s="37"/>
      <c r="GI46" s="37"/>
      <c r="GJ46" s="37"/>
      <c r="GK46" s="37"/>
      <c r="GL46" s="37"/>
      <c r="GM46" s="37"/>
      <c r="GN46" s="37"/>
      <c r="GO46" s="37"/>
      <c r="GP46" s="37"/>
      <c r="GQ46" s="37"/>
      <c r="GR46" s="37"/>
      <c r="GS46" s="37"/>
      <c r="GT46" s="37"/>
      <c r="GU46" s="37" t="s">
        <v>934</v>
      </c>
      <c r="GV46" s="37" t="b">
        <v>1</v>
      </c>
      <c r="GW46" s="37" t="b">
        <v>1</v>
      </c>
      <c r="GX46" s="37"/>
      <c r="GY46" s="37" t="b">
        <v>1</v>
      </c>
      <c r="GZ46" s="37"/>
      <c r="HA46" s="37"/>
      <c r="HB46" s="37" t="b">
        <v>1</v>
      </c>
      <c r="HC46" s="37" t="b">
        <v>1</v>
      </c>
      <c r="HD46" s="37"/>
      <c r="HE46" s="37"/>
      <c r="HF46" s="37" t="b">
        <v>1</v>
      </c>
      <c r="HG46" s="37"/>
      <c r="HH46" s="37"/>
      <c r="HI46" s="37"/>
      <c r="HJ46" s="37"/>
      <c r="HK46" s="37"/>
      <c r="HL46" s="37"/>
      <c r="HM46" s="37"/>
      <c r="HN46" s="37" t="s">
        <v>713</v>
      </c>
      <c r="HO46" s="37" t="b">
        <v>1</v>
      </c>
      <c r="HP46" s="37" t="b">
        <v>1</v>
      </c>
      <c r="HQ46" s="37"/>
      <c r="HR46" s="37"/>
      <c r="HS46" s="37" t="s">
        <v>935</v>
      </c>
      <c r="HT46" s="37" t="s">
        <v>936</v>
      </c>
      <c r="HU46" s="37"/>
      <c r="HV46" s="37" t="b">
        <v>1</v>
      </c>
      <c r="HW46" s="37"/>
      <c r="HX46" s="37" t="b">
        <v>1</v>
      </c>
      <c r="HY46" s="37"/>
      <c r="HZ46" s="37"/>
      <c r="IA46" s="37"/>
      <c r="IB46" s="37"/>
      <c r="IC46" s="37"/>
      <c r="ID46" s="37"/>
      <c r="IE46" s="37"/>
      <c r="IF46" s="37" t="s">
        <v>372</v>
      </c>
      <c r="IG46" s="37"/>
      <c r="IH46" s="37"/>
      <c r="II46" s="37"/>
      <c r="IJ46" s="37"/>
      <c r="IK46" s="37"/>
      <c r="IL46" s="37"/>
      <c r="IM46" s="37" t="b">
        <v>1</v>
      </c>
      <c r="IN46" s="37"/>
      <c r="IO46" s="37"/>
      <c r="IP46" s="37" t="s">
        <v>347</v>
      </c>
      <c r="IQ46" s="37"/>
      <c r="IR46" s="37" t="s">
        <v>500</v>
      </c>
      <c r="IS46" s="37"/>
      <c r="IT46" s="37"/>
      <c r="IU46" s="37" t="b">
        <v>1</v>
      </c>
      <c r="IV46" s="37"/>
      <c r="IW46" s="37"/>
      <c r="IX46" s="37"/>
      <c r="IY46" s="37"/>
      <c r="IZ46" s="37"/>
      <c r="JA46" s="37"/>
      <c r="JB46" s="37" t="s">
        <v>937</v>
      </c>
      <c r="JC46" s="37"/>
      <c r="JD46" s="37"/>
      <c r="JE46" s="37" t="b">
        <v>1</v>
      </c>
      <c r="JF46" s="37" t="b">
        <v>1</v>
      </c>
      <c r="JG46" s="37"/>
      <c r="JH46" s="37"/>
      <c r="JI46" s="37"/>
      <c r="JJ46" s="37"/>
      <c r="JK46" s="37"/>
      <c r="JL46" s="37" t="s">
        <v>347</v>
      </c>
      <c r="JM46" s="37"/>
      <c r="JN46" s="37" t="s">
        <v>938</v>
      </c>
      <c r="JO46" s="37" t="b">
        <v>1</v>
      </c>
      <c r="JP46" s="37"/>
      <c r="JQ46" s="37"/>
      <c r="JR46" s="37"/>
      <c r="JS46" s="37"/>
      <c r="JT46" s="37"/>
      <c r="JU46" s="37"/>
      <c r="JV46" s="37"/>
      <c r="JW46" s="37" t="b">
        <v>1</v>
      </c>
      <c r="JX46" s="37"/>
      <c r="JY46" s="37" t="b">
        <v>1</v>
      </c>
      <c r="JZ46" s="37"/>
      <c r="KA46" s="37"/>
      <c r="KB46" s="37" t="b">
        <v>1</v>
      </c>
      <c r="KC46" s="37"/>
      <c r="KD46" s="37"/>
      <c r="KE46" s="37"/>
      <c r="KF46" s="37"/>
      <c r="KG46" s="37"/>
      <c r="KH46" s="37" t="s">
        <v>859</v>
      </c>
      <c r="KI46" s="37"/>
      <c r="KJ46" s="37"/>
      <c r="KK46" s="37"/>
      <c r="KL46" s="37"/>
      <c r="KM46" s="37" t="b">
        <v>1</v>
      </c>
      <c r="KN46" s="37" t="b">
        <v>1</v>
      </c>
      <c r="KO46" s="37"/>
      <c r="KP46" s="37"/>
      <c r="KQ46" s="37"/>
      <c r="KR46" s="37"/>
      <c r="KS46" s="37"/>
      <c r="KT46" s="37"/>
      <c r="KU46" s="37"/>
      <c r="KV46" s="37"/>
      <c r="KW46" s="37" t="s">
        <v>939</v>
      </c>
      <c r="KX46" s="37"/>
      <c r="KY46" s="37" t="b">
        <v>1</v>
      </c>
      <c r="KZ46" s="37"/>
      <c r="LA46" s="37"/>
      <c r="LB46" s="37" t="b">
        <v>1</v>
      </c>
      <c r="LC46" s="37"/>
      <c r="LD46" s="37"/>
      <c r="LE46" s="37"/>
      <c r="LF46" s="37"/>
      <c r="LG46" s="37" t="s">
        <v>940</v>
      </c>
      <c r="LH46" s="37" t="b">
        <v>1</v>
      </c>
      <c r="LI46" s="37"/>
      <c r="LJ46" s="37"/>
      <c r="LK46" s="37" t="b">
        <v>1</v>
      </c>
      <c r="LL46" s="37"/>
      <c r="LM46" s="37"/>
      <c r="LN46" s="37"/>
      <c r="LO46" s="37" t="s">
        <v>347</v>
      </c>
      <c r="LP46" s="37"/>
      <c r="LQ46" s="37" t="s">
        <v>941</v>
      </c>
      <c r="LR46" s="37" t="b">
        <v>1</v>
      </c>
      <c r="LS46" s="37" t="b">
        <v>1</v>
      </c>
      <c r="LT46" s="37"/>
      <c r="LU46" s="37"/>
      <c r="LV46" s="37"/>
      <c r="LW46" s="37"/>
      <c r="LX46" s="37"/>
      <c r="LY46" s="37"/>
      <c r="LZ46" s="37"/>
      <c r="MA46" s="37"/>
      <c r="MB46" s="37" t="s">
        <v>347</v>
      </c>
      <c r="MC46" s="37">
        <v>8</v>
      </c>
      <c r="MD46" s="37" t="s">
        <v>942</v>
      </c>
      <c r="ME46" s="37"/>
      <c r="MF46" s="37"/>
      <c r="MG46" s="37"/>
      <c r="MH46" s="37" t="s">
        <v>359</v>
      </c>
      <c r="MI46" s="37"/>
      <c r="MJ46" s="37" t="s">
        <v>943</v>
      </c>
      <c r="MK46" s="37">
        <v>73107642</v>
      </c>
      <c r="ML46" s="37" t="s">
        <v>944</v>
      </c>
      <c r="MM46" s="50">
        <v>44216.541701388887</v>
      </c>
      <c r="MN46" s="37">
        <v>45</v>
      </c>
      <c r="MO46" s="37"/>
      <c r="MP46" s="37">
        <v>-1</v>
      </c>
      <c r="MQ46" s="37"/>
      <c r="MR46" s="37"/>
      <c r="MS46" s="37" t="s">
        <v>376</v>
      </c>
      <c r="MT46" s="37">
        <v>1186</v>
      </c>
      <c r="MU46" s="37" t="s">
        <v>402</v>
      </c>
      <c r="MV46" s="37">
        <v>569832</v>
      </c>
    </row>
    <row r="47" spans="1:360" ht="15.6" hidden="1" thickTop="1" thickBot="1" x14ac:dyDescent="0.35">
      <c r="A47" s="44" t="s">
        <v>945</v>
      </c>
      <c r="B47" s="45" t="s">
        <v>946</v>
      </c>
      <c r="C47" s="45"/>
      <c r="D47" s="45" t="s">
        <v>829</v>
      </c>
      <c r="E47" s="45" t="s">
        <v>830</v>
      </c>
      <c r="F47" s="45"/>
      <c r="G47" s="46">
        <v>44216</v>
      </c>
      <c r="H47" s="45" t="s">
        <v>831</v>
      </c>
      <c r="I47" s="45" t="s">
        <v>832</v>
      </c>
      <c r="J47" s="45" t="s">
        <v>347</v>
      </c>
      <c r="K47" s="45">
        <v>35</v>
      </c>
      <c r="L47" s="45" t="str">
        <f>IF(data!$K47&lt;31,"18-30 Years",IF(data!$K47&lt;51,"31-50 Years",IF(data!$K47&lt;61,"51-60 Years",IF(data!$K47&gt;60,"Elderly&gt;60"))))</f>
        <v>31-50 Years</v>
      </c>
      <c r="M47" s="45" t="s">
        <v>405</v>
      </c>
      <c r="N47" s="45" t="s">
        <v>349</v>
      </c>
      <c r="O47" s="45" t="s">
        <v>350</v>
      </c>
      <c r="P47" s="46">
        <v>43850</v>
      </c>
      <c r="Q47" s="45">
        <v>0</v>
      </c>
      <c r="R47" s="45">
        <v>0</v>
      </c>
      <c r="S47" s="45" t="s">
        <v>347</v>
      </c>
      <c r="T47" s="45">
        <v>0</v>
      </c>
      <c r="U47" s="45">
        <v>2</v>
      </c>
      <c r="V47" s="45">
        <v>1</v>
      </c>
      <c r="W47" s="45" t="s">
        <v>455</v>
      </c>
      <c r="X47" s="45">
        <v>2</v>
      </c>
      <c r="Y47" s="45" t="s">
        <v>352</v>
      </c>
      <c r="Z47" s="45">
        <v>0</v>
      </c>
      <c r="AA47" s="51">
        <v>5</v>
      </c>
      <c r="AB47" s="45">
        <v>7</v>
      </c>
      <c r="AC47" s="45">
        <v>0</v>
      </c>
      <c r="AD47" s="45">
        <v>0</v>
      </c>
      <c r="AE47" s="45">
        <v>1</v>
      </c>
      <c r="AF47" s="45">
        <v>1500</v>
      </c>
      <c r="AG47" s="45">
        <v>200</v>
      </c>
      <c r="AH47" s="41">
        <f t="shared" si="0"/>
        <v>-1300</v>
      </c>
      <c r="AI47" s="45" t="s">
        <v>910</v>
      </c>
      <c r="AJ47" s="45"/>
      <c r="AK47" s="45" t="s">
        <v>663</v>
      </c>
      <c r="AL47" s="45" t="b">
        <v>1</v>
      </c>
      <c r="AM47" s="45" t="b">
        <v>1</v>
      </c>
      <c r="AN47" s="45"/>
      <c r="AO47" s="45"/>
      <c r="AP47" s="45"/>
      <c r="AQ47" s="45"/>
      <c r="AR47" s="45"/>
      <c r="AS47" s="45"/>
      <c r="AT47" s="45">
        <v>30</v>
      </c>
      <c r="AU47" s="45" t="s">
        <v>356</v>
      </c>
      <c r="AV47" s="45"/>
      <c r="AW47" s="45" t="s">
        <v>347</v>
      </c>
      <c r="AX47" s="41" t="s">
        <v>372</v>
      </c>
      <c r="AY47" s="45" t="s">
        <v>947</v>
      </c>
      <c r="AZ47" s="45" t="b">
        <v>1</v>
      </c>
      <c r="BA47" s="45" t="b">
        <v>1</v>
      </c>
      <c r="BB47" s="45" t="b">
        <v>1</v>
      </c>
      <c r="BC47" s="45"/>
      <c r="BD47" s="45" t="b">
        <v>1</v>
      </c>
      <c r="BE47" s="45"/>
      <c r="BF47" s="45"/>
      <c r="BG47" s="45"/>
      <c r="BH47" s="45"/>
      <c r="BI47" s="45"/>
      <c r="BJ47" s="45"/>
      <c r="BK47" s="45" t="s">
        <v>347</v>
      </c>
      <c r="BL47" s="45" t="s">
        <v>347</v>
      </c>
      <c r="BM47" s="45" t="s">
        <v>948</v>
      </c>
      <c r="BN47" s="45" t="s">
        <v>359</v>
      </c>
      <c r="BO47" s="45"/>
      <c r="BP47" s="59" t="s">
        <v>359</v>
      </c>
      <c r="BQ47" s="45"/>
      <c r="BR47" s="59" t="s">
        <v>5133</v>
      </c>
      <c r="BS47" s="45"/>
      <c r="BT47" s="45"/>
      <c r="BU47" s="45"/>
      <c r="BV47" s="45"/>
      <c r="BW47" s="45"/>
      <c r="BX47" s="45"/>
      <c r="BY47" s="45"/>
      <c r="BZ47" s="45"/>
      <c r="CA47" s="45"/>
      <c r="CB47" s="45"/>
      <c r="CC47" s="45"/>
      <c r="CD47" s="45"/>
      <c r="CE47" s="45"/>
      <c r="CF47" s="45" t="s">
        <v>870</v>
      </c>
      <c r="CG47" s="45" t="b">
        <v>1</v>
      </c>
      <c r="CH47" s="45" t="b">
        <v>1</v>
      </c>
      <c r="CI47" s="45"/>
      <c r="CJ47" s="45"/>
      <c r="CK47" s="45"/>
      <c r="CL47" s="45"/>
      <c r="CM47" s="45"/>
      <c r="CN47" s="45"/>
      <c r="CO47" s="45" t="s">
        <v>347</v>
      </c>
      <c r="CP47" s="45"/>
      <c r="CQ47" s="45"/>
      <c r="CR47" s="45"/>
      <c r="CS47" s="45"/>
      <c r="CT47" s="45"/>
      <c r="CU47" s="45"/>
      <c r="CV47" s="45"/>
      <c r="CW47" s="45"/>
      <c r="CX47" s="45"/>
      <c r="CY47" s="45" t="s">
        <v>836</v>
      </c>
      <c r="CZ47" s="45"/>
      <c r="DA47" s="45"/>
      <c r="DB47" s="45"/>
      <c r="DC47" s="45"/>
      <c r="DD47" s="45"/>
      <c r="DE47" s="45" t="b">
        <v>1</v>
      </c>
      <c r="DF47" s="45"/>
      <c r="DG47" s="45"/>
      <c r="DH47" s="45"/>
      <c r="DI47" s="45"/>
      <c r="DJ47" s="45"/>
      <c r="DK47" s="45"/>
      <c r="DL47" s="45"/>
      <c r="DM47" s="45"/>
      <c r="DN47" s="45"/>
      <c r="DO47" s="45"/>
      <c r="DP47" s="45"/>
      <c r="DQ47" s="45"/>
      <c r="DR47" s="45"/>
      <c r="DS47" s="45"/>
      <c r="DT47" s="45"/>
      <c r="DU47" s="45"/>
      <c r="DV47" s="45"/>
      <c r="DW47" s="45" t="s">
        <v>482</v>
      </c>
      <c r="DX47" s="45" t="s">
        <v>483</v>
      </c>
      <c r="DY47" s="45"/>
      <c r="DZ47" s="45"/>
      <c r="EA47" s="45"/>
      <c r="EB47" s="45"/>
      <c r="EC47" s="45"/>
      <c r="ED47" s="45"/>
      <c r="EE47" s="45"/>
      <c r="EF47" s="45"/>
      <c r="EG47" s="45"/>
      <c r="EH47" s="45"/>
      <c r="EI47" s="45"/>
      <c r="EJ47" s="45"/>
      <c r="EK47" s="45"/>
      <c r="EL47" s="45"/>
      <c r="EM47" s="45"/>
      <c r="EN47" s="45"/>
      <c r="EO47" s="45" t="s">
        <v>949</v>
      </c>
      <c r="EP47" s="45" t="b">
        <v>1</v>
      </c>
      <c r="EQ47" s="45"/>
      <c r="ER47" s="45" t="b">
        <v>1</v>
      </c>
      <c r="ES47" s="45" t="b">
        <v>1</v>
      </c>
      <c r="ET47" s="45"/>
      <c r="EU47" s="45"/>
      <c r="EV47" s="45" t="b">
        <v>1</v>
      </c>
      <c r="EW47" s="45"/>
      <c r="EX47" s="45"/>
      <c r="EY47" s="45"/>
      <c r="EZ47" s="45"/>
      <c r="FA47" s="51">
        <v>4</v>
      </c>
      <c r="FB47" s="45" t="s">
        <v>366</v>
      </c>
      <c r="FC47" s="45" t="s">
        <v>372</v>
      </c>
      <c r="FD47" s="45"/>
      <c r="FE47" s="45" t="s">
        <v>429</v>
      </c>
      <c r="FF47" s="45"/>
      <c r="FG47" s="45" t="b">
        <v>1</v>
      </c>
      <c r="FH47" s="45" t="b">
        <v>1</v>
      </c>
      <c r="FI47" s="45"/>
      <c r="FJ47" s="45"/>
      <c r="FK47" s="45"/>
      <c r="FL47" s="45"/>
      <c r="FM47" s="45"/>
      <c r="FN47" s="45" t="s">
        <v>347</v>
      </c>
      <c r="FO47" s="45"/>
      <c r="FP47" s="45" t="s">
        <v>347</v>
      </c>
      <c r="FQ47" s="45" t="s">
        <v>914</v>
      </c>
      <c r="FR47" s="45" t="b">
        <v>1</v>
      </c>
      <c r="FS47" s="45"/>
      <c r="FT47" s="45" t="b">
        <v>1</v>
      </c>
      <c r="FU47" s="45"/>
      <c r="FV47" s="45"/>
      <c r="FW47" s="45"/>
      <c r="FX47" s="45" t="s">
        <v>372</v>
      </c>
      <c r="FY47" s="45" t="s">
        <v>359</v>
      </c>
      <c r="FZ47" s="45"/>
      <c r="GA47" s="45"/>
      <c r="GB47" s="45"/>
      <c r="GC47" s="45" t="s">
        <v>406</v>
      </c>
      <c r="GD47" s="45" t="s">
        <v>384</v>
      </c>
      <c r="GE47" s="45" t="s">
        <v>359</v>
      </c>
      <c r="GF47" s="45" t="s">
        <v>370</v>
      </c>
      <c r="GG47" s="45" t="s">
        <v>370</v>
      </c>
      <c r="GH47" s="45"/>
      <c r="GI47" s="45"/>
      <c r="GJ47" s="45"/>
      <c r="GK47" s="45"/>
      <c r="GL47" s="45"/>
      <c r="GM47" s="45"/>
      <c r="GN47" s="45"/>
      <c r="GO47" s="45"/>
      <c r="GP47" s="45"/>
      <c r="GQ47" s="45"/>
      <c r="GR47" s="45"/>
      <c r="GS47" s="45"/>
      <c r="GT47" s="45"/>
      <c r="GU47" s="45" t="s">
        <v>950</v>
      </c>
      <c r="GV47" s="45" t="b">
        <v>1</v>
      </c>
      <c r="GW47" s="45" t="b">
        <v>1</v>
      </c>
      <c r="GX47" s="45" t="b">
        <v>1</v>
      </c>
      <c r="GY47" s="45" t="b">
        <v>1</v>
      </c>
      <c r="GZ47" s="45" t="b">
        <v>1</v>
      </c>
      <c r="HA47" s="45" t="b">
        <v>1</v>
      </c>
      <c r="HB47" s="45" t="b">
        <v>1</v>
      </c>
      <c r="HC47" s="45" t="b">
        <v>1</v>
      </c>
      <c r="HD47" s="45" t="b">
        <v>1</v>
      </c>
      <c r="HE47" s="45"/>
      <c r="HF47" s="45"/>
      <c r="HG47" s="45" t="b">
        <v>1</v>
      </c>
      <c r="HH47" s="45"/>
      <c r="HI47" s="45"/>
      <c r="HJ47" s="45"/>
      <c r="HK47" s="45"/>
      <c r="HL47" s="45"/>
      <c r="HM47" s="45"/>
      <c r="HN47" s="45" t="s">
        <v>387</v>
      </c>
      <c r="HO47" s="45"/>
      <c r="HP47" s="45"/>
      <c r="HQ47" s="45" t="b">
        <v>1</v>
      </c>
      <c r="HR47" s="45"/>
      <c r="HS47" s="45" t="s">
        <v>951</v>
      </c>
      <c r="HT47" s="45" t="s">
        <v>952</v>
      </c>
      <c r="HU47" s="45"/>
      <c r="HV47" s="45"/>
      <c r="HW47" s="45"/>
      <c r="HX47" s="45" t="b">
        <v>1</v>
      </c>
      <c r="HY47" s="45" t="b">
        <v>1</v>
      </c>
      <c r="HZ47" s="45"/>
      <c r="IA47" s="45"/>
      <c r="IB47" s="45"/>
      <c r="IC47" s="45" t="b">
        <v>1</v>
      </c>
      <c r="ID47" s="45"/>
      <c r="IE47" s="45"/>
      <c r="IF47" s="45" t="s">
        <v>743</v>
      </c>
      <c r="IG47" s="45" t="b">
        <v>1</v>
      </c>
      <c r="IH47" s="45"/>
      <c r="II47" s="45"/>
      <c r="IJ47" s="45"/>
      <c r="IK47" s="45" t="b">
        <v>1</v>
      </c>
      <c r="IL47" s="45"/>
      <c r="IM47" s="45"/>
      <c r="IN47" s="45"/>
      <c r="IO47" s="45"/>
      <c r="IP47" s="45" t="s">
        <v>347</v>
      </c>
      <c r="IQ47" s="45"/>
      <c r="IR47" s="45" t="s">
        <v>953</v>
      </c>
      <c r="IS47" s="45"/>
      <c r="IT47" s="45" t="b">
        <v>1</v>
      </c>
      <c r="IU47" s="45" t="b">
        <v>1</v>
      </c>
      <c r="IV47" s="45" t="b">
        <v>1</v>
      </c>
      <c r="IW47" s="45"/>
      <c r="IX47" s="45"/>
      <c r="IY47" s="45"/>
      <c r="IZ47" s="45"/>
      <c r="JA47" s="45" t="s">
        <v>5162</v>
      </c>
      <c r="JB47" s="45" t="s">
        <v>953</v>
      </c>
      <c r="JC47" s="45"/>
      <c r="JD47" s="45" t="b">
        <v>1</v>
      </c>
      <c r="JE47" s="45" t="b">
        <v>1</v>
      </c>
      <c r="JF47" s="45" t="b">
        <v>1</v>
      </c>
      <c r="JG47" s="45"/>
      <c r="JH47" s="45"/>
      <c r="JI47" s="45"/>
      <c r="JJ47" s="45"/>
      <c r="JK47" s="45" t="s">
        <v>5168</v>
      </c>
      <c r="JL47" s="45" t="s">
        <v>359</v>
      </c>
      <c r="JM47" s="45" t="s">
        <v>841</v>
      </c>
      <c r="JN47" s="45" t="s">
        <v>954</v>
      </c>
      <c r="JO47" s="45" t="b">
        <v>1</v>
      </c>
      <c r="JP47" s="45"/>
      <c r="JQ47" s="45" t="b">
        <v>1</v>
      </c>
      <c r="JR47" s="45" t="b">
        <v>1</v>
      </c>
      <c r="JS47" s="45"/>
      <c r="JT47" s="45" t="b">
        <v>1</v>
      </c>
      <c r="JU47" s="45" t="b">
        <v>1</v>
      </c>
      <c r="JV47" s="45" t="b">
        <v>1</v>
      </c>
      <c r="JW47" s="45" t="b">
        <v>1</v>
      </c>
      <c r="JX47" s="45" t="b">
        <v>1</v>
      </c>
      <c r="JY47" s="45"/>
      <c r="JZ47" s="45"/>
      <c r="KA47" s="45"/>
      <c r="KB47" s="45" t="b">
        <v>1</v>
      </c>
      <c r="KC47" s="45"/>
      <c r="KD47" s="45"/>
      <c r="KE47" s="45"/>
      <c r="KF47" s="45"/>
      <c r="KG47" s="45"/>
      <c r="KH47" s="45" t="s">
        <v>955</v>
      </c>
      <c r="KI47" s="45" t="b">
        <v>1</v>
      </c>
      <c r="KJ47" s="45"/>
      <c r="KK47" s="45"/>
      <c r="KL47" s="45" t="b">
        <v>1</v>
      </c>
      <c r="KM47" s="45" t="b">
        <v>1</v>
      </c>
      <c r="KN47" s="45" t="b">
        <v>1</v>
      </c>
      <c r="KO47" s="45"/>
      <c r="KP47" s="45" t="b">
        <v>1</v>
      </c>
      <c r="KQ47" s="45"/>
      <c r="KR47" s="45"/>
      <c r="KS47" s="45"/>
      <c r="KT47" s="45"/>
      <c r="KU47" s="45"/>
      <c r="KV47" s="45"/>
      <c r="KW47" s="45" t="s">
        <v>956</v>
      </c>
      <c r="KX47" s="45" t="b">
        <v>1</v>
      </c>
      <c r="KY47" s="45" t="b">
        <v>1</v>
      </c>
      <c r="KZ47" s="45" t="b">
        <v>1</v>
      </c>
      <c r="LA47" s="45" t="b">
        <v>1</v>
      </c>
      <c r="LB47" s="45" t="b">
        <v>1</v>
      </c>
      <c r="LC47" s="45" t="b">
        <v>1</v>
      </c>
      <c r="LD47" s="45"/>
      <c r="LE47" s="45"/>
      <c r="LF47" s="45"/>
      <c r="LG47" s="45" t="s">
        <v>427</v>
      </c>
      <c r="LH47" s="45"/>
      <c r="LI47" s="45"/>
      <c r="LJ47" s="45"/>
      <c r="LK47" s="45"/>
      <c r="LL47" s="45"/>
      <c r="LM47" s="45"/>
      <c r="LN47" s="45" t="b">
        <v>1</v>
      </c>
      <c r="LO47" s="45" t="s">
        <v>347</v>
      </c>
      <c r="LP47" s="45"/>
      <c r="LQ47" s="45" t="s">
        <v>957</v>
      </c>
      <c r="LR47" s="45" t="b">
        <v>1</v>
      </c>
      <c r="LS47" s="45" t="b">
        <v>1</v>
      </c>
      <c r="LT47" s="45" t="b">
        <v>1</v>
      </c>
      <c r="LU47" s="45"/>
      <c r="LV47" s="45" t="b">
        <v>1</v>
      </c>
      <c r="LW47" s="45"/>
      <c r="LX47" s="45"/>
      <c r="LY47" s="45"/>
      <c r="LZ47" s="45"/>
      <c r="MA47" s="45"/>
      <c r="MB47" s="45" t="s">
        <v>359</v>
      </c>
      <c r="MC47" s="45"/>
      <c r="MD47" s="45"/>
      <c r="ME47" s="45"/>
      <c r="MF47" s="45"/>
      <c r="MG47" s="45"/>
      <c r="MH47" s="45" t="s">
        <v>359</v>
      </c>
      <c r="MI47" s="45"/>
      <c r="MJ47" s="45" t="s">
        <v>958</v>
      </c>
      <c r="MK47" s="45">
        <v>73107643</v>
      </c>
      <c r="ML47" s="45" t="s">
        <v>959</v>
      </c>
      <c r="MM47" s="47">
        <v>44216.541712962957</v>
      </c>
      <c r="MN47" s="45">
        <v>46</v>
      </c>
      <c r="MO47" s="45"/>
      <c r="MP47" s="45">
        <v>-1</v>
      </c>
      <c r="MQ47" s="45"/>
      <c r="MR47" s="45"/>
      <c r="MS47" s="45" t="s">
        <v>376</v>
      </c>
      <c r="MT47" s="45">
        <v>1013</v>
      </c>
      <c r="MU47" s="45" t="s">
        <v>402</v>
      </c>
      <c r="MV47" s="45">
        <v>569832</v>
      </c>
    </row>
    <row r="48" spans="1:360" ht="15.6" thickTop="1" thickBot="1" x14ac:dyDescent="0.35">
      <c r="A48" s="48" t="s">
        <v>960</v>
      </c>
      <c r="B48" s="37" t="s">
        <v>961</v>
      </c>
      <c r="C48" s="37"/>
      <c r="D48" s="37" t="s">
        <v>829</v>
      </c>
      <c r="E48" s="37" t="s">
        <v>830</v>
      </c>
      <c r="F48" s="37"/>
      <c r="G48" s="49">
        <v>44216</v>
      </c>
      <c r="H48" s="37" t="s">
        <v>831</v>
      </c>
      <c r="I48" s="37" t="s">
        <v>832</v>
      </c>
      <c r="J48" s="37" t="s">
        <v>347</v>
      </c>
      <c r="K48" s="37">
        <v>41</v>
      </c>
      <c r="L48" s="37" t="str">
        <f>IF(data!$K48&lt;31,"18-30 Years",IF(data!$K48&lt;51,"31-50 Years",IF(data!$K48&lt;61,"51-60 Years",IF(data!$K48&gt;60,"Elderly&gt;60"))))</f>
        <v>31-50 Years</v>
      </c>
      <c r="M48" s="37" t="s">
        <v>405</v>
      </c>
      <c r="N48" s="37" t="s">
        <v>349</v>
      </c>
      <c r="O48" s="37" t="s">
        <v>383</v>
      </c>
      <c r="P48" s="37"/>
      <c r="Q48" s="37">
        <v>1</v>
      </c>
      <c r="R48" s="37">
        <v>0</v>
      </c>
      <c r="S48" s="37" t="s">
        <v>347</v>
      </c>
      <c r="T48" s="37">
        <v>0</v>
      </c>
      <c r="U48" s="37">
        <v>1</v>
      </c>
      <c r="V48" s="37">
        <v>1</v>
      </c>
      <c r="W48" s="37" t="s">
        <v>406</v>
      </c>
      <c r="X48" s="37">
        <v>2</v>
      </c>
      <c r="Y48" s="37" t="s">
        <v>364</v>
      </c>
      <c r="Z48" s="37">
        <v>1</v>
      </c>
      <c r="AA48" s="52">
        <v>5</v>
      </c>
      <c r="AB48" s="37">
        <v>7</v>
      </c>
      <c r="AC48" s="37">
        <v>0</v>
      </c>
      <c r="AD48" s="37">
        <v>0</v>
      </c>
      <c r="AE48" s="37">
        <v>1</v>
      </c>
      <c r="AF48" s="37">
        <v>1000</v>
      </c>
      <c r="AG48" s="37">
        <v>400</v>
      </c>
      <c r="AH48" s="41">
        <f t="shared" si="0"/>
        <v>-600</v>
      </c>
      <c r="AI48" s="37" t="s">
        <v>962</v>
      </c>
      <c r="AJ48" s="37"/>
      <c r="AK48" s="37" t="s">
        <v>963</v>
      </c>
      <c r="AL48" s="37"/>
      <c r="AM48" s="37"/>
      <c r="AN48" s="37" t="b">
        <v>1</v>
      </c>
      <c r="AO48" s="37"/>
      <c r="AP48" s="37"/>
      <c r="AQ48" s="37"/>
      <c r="AR48" s="37"/>
      <c r="AS48" s="37"/>
      <c r="AT48" s="37">
        <v>5</v>
      </c>
      <c r="AU48" s="37" t="s">
        <v>356</v>
      </c>
      <c r="AV48" s="37"/>
      <c r="AW48" s="37" t="s">
        <v>359</v>
      </c>
      <c r="AX48" s="41" t="s">
        <v>372</v>
      </c>
      <c r="AY48" s="37" t="s">
        <v>480</v>
      </c>
      <c r="AZ48" s="37" t="b">
        <v>1</v>
      </c>
      <c r="BA48" s="37"/>
      <c r="BB48" s="37"/>
      <c r="BC48" s="37" t="b">
        <v>1</v>
      </c>
      <c r="BD48" s="37"/>
      <c r="BE48" s="37"/>
      <c r="BF48" s="37"/>
      <c r="BG48" s="37"/>
      <c r="BH48" s="37"/>
      <c r="BI48" s="37"/>
      <c r="BJ48" s="37"/>
      <c r="BK48" s="37" t="s">
        <v>359</v>
      </c>
      <c r="BL48" s="37"/>
      <c r="BM48" s="37"/>
      <c r="BN48" s="37"/>
      <c r="BO48" s="37"/>
      <c r="BP48" s="37" t="s">
        <v>359</v>
      </c>
      <c r="BQ48" s="37"/>
      <c r="BR48" s="37"/>
      <c r="BS48" s="37"/>
      <c r="BT48" s="37"/>
      <c r="BU48" s="37"/>
      <c r="BV48" s="37"/>
      <c r="BW48" s="37"/>
      <c r="BX48" s="37"/>
      <c r="BY48" s="37"/>
      <c r="BZ48" s="37"/>
      <c r="CA48" s="37"/>
      <c r="CB48" s="37"/>
      <c r="CC48" s="37"/>
      <c r="CD48" s="37"/>
      <c r="CE48" s="37"/>
      <c r="CF48" s="37" t="s">
        <v>427</v>
      </c>
      <c r="CG48" s="37"/>
      <c r="CH48" s="37"/>
      <c r="CI48" s="37"/>
      <c r="CJ48" s="37"/>
      <c r="CK48" s="37"/>
      <c r="CL48" s="37" t="b">
        <v>1</v>
      </c>
      <c r="CM48" s="37"/>
      <c r="CN48" s="37"/>
      <c r="CO48" s="37" t="s">
        <v>359</v>
      </c>
      <c r="CP48" s="37" t="s">
        <v>784</v>
      </c>
      <c r="CQ48" s="37"/>
      <c r="CR48" s="37" t="b">
        <v>1</v>
      </c>
      <c r="CS48" s="37"/>
      <c r="CT48" s="37"/>
      <c r="CU48" s="37"/>
      <c r="CV48" s="37"/>
      <c r="CW48" s="37"/>
      <c r="CX48" s="37"/>
      <c r="CY48" s="37" t="s">
        <v>836</v>
      </c>
      <c r="CZ48" s="37"/>
      <c r="DA48" s="37"/>
      <c r="DB48" s="37"/>
      <c r="DC48" s="37"/>
      <c r="DD48" s="37"/>
      <c r="DE48" s="37" t="b">
        <v>1</v>
      </c>
      <c r="DF48" s="37"/>
      <c r="DG48" s="37"/>
      <c r="DH48" s="37"/>
      <c r="DI48" s="37"/>
      <c r="DJ48" s="37"/>
      <c r="DK48" s="37"/>
      <c r="DL48" s="37"/>
      <c r="DM48" s="37"/>
      <c r="DN48" s="37"/>
      <c r="DO48" s="37"/>
      <c r="DP48" s="37"/>
      <c r="DQ48" s="37"/>
      <c r="DR48" s="37"/>
      <c r="DS48" s="37"/>
      <c r="DT48" s="37"/>
      <c r="DU48" s="37"/>
      <c r="DV48" s="37"/>
      <c r="DW48" s="37" t="s">
        <v>646</v>
      </c>
      <c r="DX48" s="37"/>
      <c r="DY48" s="37"/>
      <c r="DZ48" s="37"/>
      <c r="EA48" s="37" t="s">
        <v>964</v>
      </c>
      <c r="EB48" s="37" t="b">
        <v>1</v>
      </c>
      <c r="EC48" s="37"/>
      <c r="ED48" s="37" t="b">
        <v>1</v>
      </c>
      <c r="EE48" s="37"/>
      <c r="EF48" s="37"/>
      <c r="EG48" s="37"/>
      <c r="EH48" s="37"/>
      <c r="EI48" s="37" t="b">
        <v>1</v>
      </c>
      <c r="EJ48" s="37"/>
      <c r="EK48" s="37"/>
      <c r="EL48" s="37"/>
      <c r="EM48" s="52">
        <v>3</v>
      </c>
      <c r="EN48" s="37" t="s">
        <v>365</v>
      </c>
      <c r="EO48" s="37" t="s">
        <v>965</v>
      </c>
      <c r="EP48" s="37"/>
      <c r="EQ48" s="37"/>
      <c r="ER48" s="37" t="b">
        <v>1</v>
      </c>
      <c r="ES48" s="37"/>
      <c r="ET48" s="37"/>
      <c r="EU48" s="37"/>
      <c r="EV48" s="37" t="b">
        <v>1</v>
      </c>
      <c r="EW48" s="37"/>
      <c r="EX48" s="37"/>
      <c r="EY48" s="37"/>
      <c r="EZ48" s="37"/>
      <c r="FA48" s="52">
        <v>2</v>
      </c>
      <c r="FB48" s="37" t="s">
        <v>365</v>
      </c>
      <c r="FC48" s="37" t="s">
        <v>359</v>
      </c>
      <c r="FD48" s="37" t="s">
        <v>5150</v>
      </c>
      <c r="FE48" s="37" t="s">
        <v>367</v>
      </c>
      <c r="FF48" s="37"/>
      <c r="FG48" s="37" t="b">
        <v>1</v>
      </c>
      <c r="FH48" s="37"/>
      <c r="FI48" s="37"/>
      <c r="FJ48" s="37"/>
      <c r="FK48" s="37"/>
      <c r="FL48" s="37"/>
      <c r="FM48" s="37"/>
      <c r="FN48" s="37" t="s">
        <v>347</v>
      </c>
      <c r="FO48" s="37"/>
      <c r="FP48" s="37" t="s">
        <v>347</v>
      </c>
      <c r="FQ48" s="37" t="s">
        <v>367</v>
      </c>
      <c r="FR48" s="37" t="b">
        <v>1</v>
      </c>
      <c r="FS48" s="37"/>
      <c r="FT48" s="37"/>
      <c r="FU48" s="37"/>
      <c r="FV48" s="37"/>
      <c r="FW48" s="37"/>
      <c r="FX48" s="37" t="s">
        <v>656</v>
      </c>
      <c r="FY48" s="37" t="s">
        <v>359</v>
      </c>
      <c r="FZ48" s="37"/>
      <c r="GA48" s="37"/>
      <c r="GB48" s="37"/>
      <c r="GC48" s="37" t="s">
        <v>351</v>
      </c>
      <c r="GD48" s="37" t="s">
        <v>351</v>
      </c>
      <c r="GE48" s="37" t="s">
        <v>359</v>
      </c>
      <c r="GF48" s="37" t="s">
        <v>370</v>
      </c>
      <c r="GG48" s="37" t="s">
        <v>370</v>
      </c>
      <c r="GH48" s="37"/>
      <c r="GI48" s="37"/>
      <c r="GJ48" s="37"/>
      <c r="GK48" s="37"/>
      <c r="GL48" s="37"/>
      <c r="GM48" s="37"/>
      <c r="GN48" s="37"/>
      <c r="GO48" s="37"/>
      <c r="GP48" s="37"/>
      <c r="GQ48" s="37"/>
      <c r="GR48" s="37"/>
      <c r="GS48" s="37"/>
      <c r="GT48" s="37"/>
      <c r="GU48" s="37" t="s">
        <v>966</v>
      </c>
      <c r="GV48" s="37" t="b">
        <v>1</v>
      </c>
      <c r="GW48" s="37" t="b">
        <v>1</v>
      </c>
      <c r="GX48" s="37" t="b">
        <v>1</v>
      </c>
      <c r="GY48" s="37" t="b">
        <v>1</v>
      </c>
      <c r="GZ48" s="37" t="b">
        <v>1</v>
      </c>
      <c r="HA48" s="37" t="b">
        <v>1</v>
      </c>
      <c r="HB48" s="37" t="b">
        <v>1</v>
      </c>
      <c r="HC48" s="37" t="b">
        <v>1</v>
      </c>
      <c r="HD48" s="37" t="b">
        <v>1</v>
      </c>
      <c r="HE48" s="37" t="b">
        <v>1</v>
      </c>
      <c r="HF48" s="37" t="b">
        <v>1</v>
      </c>
      <c r="HG48" s="37"/>
      <c r="HH48" s="37" t="b">
        <v>1</v>
      </c>
      <c r="HI48" s="37"/>
      <c r="HJ48" s="37"/>
      <c r="HK48" s="37"/>
      <c r="HL48" s="37"/>
      <c r="HM48" s="37"/>
      <c r="HN48" s="37" t="s">
        <v>605</v>
      </c>
      <c r="HO48" s="37" t="b">
        <v>1</v>
      </c>
      <c r="HP48" s="37" t="b">
        <v>1</v>
      </c>
      <c r="HQ48" s="37" t="b">
        <v>1</v>
      </c>
      <c r="HR48" s="37" t="b">
        <v>1</v>
      </c>
      <c r="HS48" s="37" t="s">
        <v>967</v>
      </c>
      <c r="HT48" s="37" t="s">
        <v>968</v>
      </c>
      <c r="HU48" s="37" t="b">
        <v>1</v>
      </c>
      <c r="HV48" s="37"/>
      <c r="HW48" s="37"/>
      <c r="HX48" s="37" t="b">
        <v>1</v>
      </c>
      <c r="HY48" s="37"/>
      <c r="HZ48" s="37"/>
      <c r="IA48" s="37" t="b">
        <v>1</v>
      </c>
      <c r="IB48" s="37"/>
      <c r="IC48" s="37"/>
      <c r="ID48" s="37"/>
      <c r="IE48" s="37"/>
      <c r="IF48" s="37" t="s">
        <v>969</v>
      </c>
      <c r="IG48" s="37" t="b">
        <v>1</v>
      </c>
      <c r="IH48" s="37"/>
      <c r="II48" s="37" t="b">
        <v>1</v>
      </c>
      <c r="IJ48" s="37"/>
      <c r="IK48" s="37" t="b">
        <v>1</v>
      </c>
      <c r="IL48" s="37"/>
      <c r="IM48" s="37"/>
      <c r="IN48" s="37"/>
      <c r="IO48" s="37"/>
      <c r="IP48" s="37" t="s">
        <v>347</v>
      </c>
      <c r="IQ48" s="37"/>
      <c r="IR48" s="37" t="s">
        <v>919</v>
      </c>
      <c r="IS48" s="37" t="b">
        <v>1</v>
      </c>
      <c r="IT48" s="37" t="b">
        <v>1</v>
      </c>
      <c r="IU48" s="37" t="b">
        <v>1</v>
      </c>
      <c r="IV48" s="37" t="b">
        <v>1</v>
      </c>
      <c r="IW48" s="37"/>
      <c r="IX48" s="37"/>
      <c r="IY48" s="37"/>
      <c r="IZ48" s="37"/>
      <c r="JA48" s="45" t="s">
        <v>5162</v>
      </c>
      <c r="JB48" s="37" t="s">
        <v>919</v>
      </c>
      <c r="JC48" s="37" t="b">
        <v>1</v>
      </c>
      <c r="JD48" s="37" t="b">
        <v>1</v>
      </c>
      <c r="JE48" s="37" t="b">
        <v>1</v>
      </c>
      <c r="JF48" s="37" t="b">
        <v>1</v>
      </c>
      <c r="JG48" s="37"/>
      <c r="JH48" s="37"/>
      <c r="JI48" s="37"/>
      <c r="JJ48" s="37"/>
      <c r="JK48" s="45" t="s">
        <v>5168</v>
      </c>
      <c r="JL48" s="37" t="s">
        <v>359</v>
      </c>
      <c r="JM48" s="37" t="s">
        <v>841</v>
      </c>
      <c r="JN48" s="37" t="s">
        <v>970</v>
      </c>
      <c r="JO48" s="37" t="b">
        <v>1</v>
      </c>
      <c r="JP48" s="37" t="b">
        <v>1</v>
      </c>
      <c r="JQ48" s="37"/>
      <c r="JR48" s="37" t="b">
        <v>1</v>
      </c>
      <c r="JS48" s="37" t="b">
        <v>1</v>
      </c>
      <c r="JT48" s="37" t="b">
        <v>1</v>
      </c>
      <c r="JU48" s="37" t="b">
        <v>1</v>
      </c>
      <c r="JV48" s="37" t="b">
        <v>1</v>
      </c>
      <c r="JW48" s="37" t="b">
        <v>1</v>
      </c>
      <c r="JX48" s="37" t="b">
        <v>1</v>
      </c>
      <c r="JY48" s="37" t="b">
        <v>1</v>
      </c>
      <c r="JZ48" s="37" t="b">
        <v>1</v>
      </c>
      <c r="KA48" s="37"/>
      <c r="KB48" s="37"/>
      <c r="KC48" s="37"/>
      <c r="KD48" s="37"/>
      <c r="KE48" s="37"/>
      <c r="KF48" s="37"/>
      <c r="KG48" s="37" t="s">
        <v>581</v>
      </c>
      <c r="KH48" s="37" t="s">
        <v>971</v>
      </c>
      <c r="KI48" s="37" t="b">
        <v>1</v>
      </c>
      <c r="KJ48" s="37"/>
      <c r="KK48" s="37"/>
      <c r="KL48" s="37" t="b">
        <v>1</v>
      </c>
      <c r="KM48" s="37" t="b">
        <v>1</v>
      </c>
      <c r="KN48" s="37" t="b">
        <v>1</v>
      </c>
      <c r="KO48" s="37"/>
      <c r="KP48" s="37" t="b">
        <v>1</v>
      </c>
      <c r="KQ48" s="37"/>
      <c r="KR48" s="37"/>
      <c r="KS48" s="37"/>
      <c r="KT48" s="37"/>
      <c r="KU48" s="37"/>
      <c r="KV48" s="37"/>
      <c r="KW48" s="37" t="s">
        <v>972</v>
      </c>
      <c r="KX48" s="37" t="b">
        <v>1</v>
      </c>
      <c r="KY48" s="37" t="b">
        <v>1</v>
      </c>
      <c r="KZ48" s="37" t="b">
        <v>1</v>
      </c>
      <c r="LA48" s="37" t="b">
        <v>1</v>
      </c>
      <c r="LB48" s="37" t="b">
        <v>1</v>
      </c>
      <c r="LC48" s="37"/>
      <c r="LD48" s="37"/>
      <c r="LE48" s="37"/>
      <c r="LF48" s="37"/>
      <c r="LG48" s="37" t="s">
        <v>504</v>
      </c>
      <c r="LH48" s="37"/>
      <c r="LI48" s="37"/>
      <c r="LJ48" s="37"/>
      <c r="LK48" s="37"/>
      <c r="LL48" s="37"/>
      <c r="LM48" s="37" t="b">
        <v>1</v>
      </c>
      <c r="LN48" s="37"/>
      <c r="LO48" s="37" t="s">
        <v>347</v>
      </c>
      <c r="LP48" s="37"/>
      <c r="LQ48" s="37" t="s">
        <v>554</v>
      </c>
      <c r="LR48" s="37"/>
      <c r="LS48" s="37" t="b">
        <v>1</v>
      </c>
      <c r="LT48" s="37" t="b">
        <v>1</v>
      </c>
      <c r="LU48" s="37"/>
      <c r="LV48" s="37"/>
      <c r="LW48" s="37"/>
      <c r="LX48" s="37"/>
      <c r="LY48" s="37"/>
      <c r="LZ48" s="37"/>
      <c r="MA48" s="37"/>
      <c r="MB48" s="37" t="s">
        <v>359</v>
      </c>
      <c r="MC48" s="37"/>
      <c r="MD48" s="37"/>
      <c r="ME48" s="37" t="s">
        <v>359</v>
      </c>
      <c r="MF48" s="37"/>
      <c r="MG48" s="37"/>
      <c r="MH48" s="37" t="s">
        <v>359</v>
      </c>
      <c r="MI48" s="37"/>
      <c r="MJ48" s="37" t="s">
        <v>973</v>
      </c>
      <c r="MK48" s="37">
        <v>73107644</v>
      </c>
      <c r="ML48" s="37" t="s">
        <v>974</v>
      </c>
      <c r="MM48" s="50">
        <v>44216.541712962957</v>
      </c>
      <c r="MN48" s="37">
        <v>47</v>
      </c>
      <c r="MO48" s="37"/>
      <c r="MP48" s="37">
        <v>-1</v>
      </c>
      <c r="MQ48" s="37"/>
      <c r="MR48" s="37"/>
      <c r="MS48" s="37" t="s">
        <v>376</v>
      </c>
      <c r="MT48" s="37">
        <v>1503</v>
      </c>
      <c r="MU48" s="37" t="s">
        <v>402</v>
      </c>
      <c r="MV48" s="37">
        <v>569832</v>
      </c>
    </row>
    <row r="49" spans="1:360" ht="15.6" thickTop="1" thickBot="1" x14ac:dyDescent="0.35">
      <c r="A49" s="44" t="s">
        <v>975</v>
      </c>
      <c r="B49" s="45" t="s">
        <v>4949</v>
      </c>
      <c r="C49" s="45" t="s">
        <v>4950</v>
      </c>
      <c r="D49" s="45" t="s">
        <v>850</v>
      </c>
      <c r="E49" s="45" t="s">
        <v>830</v>
      </c>
      <c r="F49" s="45"/>
      <c r="G49" s="46">
        <v>44216</v>
      </c>
      <c r="H49" s="45" t="s">
        <v>831</v>
      </c>
      <c r="I49" s="45" t="s">
        <v>832</v>
      </c>
      <c r="J49" s="45" t="s">
        <v>347</v>
      </c>
      <c r="K49" s="45">
        <v>50</v>
      </c>
      <c r="L49" s="45" t="str">
        <f>IF(data!$K49&lt;31,"18-30 Years",IF(data!$K49&lt;51,"31-50 Years",IF(data!$K49&lt;61,"51-60 Years",IF(data!$K49&gt;60,"Elderly&gt;60"))))</f>
        <v>31-50 Years</v>
      </c>
      <c r="M49" s="45" t="s">
        <v>348</v>
      </c>
      <c r="N49" s="45" t="s">
        <v>976</v>
      </c>
      <c r="O49" s="45" t="s">
        <v>350</v>
      </c>
      <c r="P49" s="46">
        <v>40330</v>
      </c>
      <c r="Q49" s="45">
        <v>3</v>
      </c>
      <c r="R49" s="45">
        <v>0</v>
      </c>
      <c r="S49" s="45" t="s">
        <v>347</v>
      </c>
      <c r="T49" s="45">
        <v>2</v>
      </c>
      <c r="U49" s="45">
        <v>1</v>
      </c>
      <c r="V49" s="45">
        <v>1</v>
      </c>
      <c r="W49" s="45" t="s">
        <v>406</v>
      </c>
      <c r="X49" s="45">
        <v>0</v>
      </c>
      <c r="Y49" s="45" t="s">
        <v>364</v>
      </c>
      <c r="Z49" s="45">
        <v>1</v>
      </c>
      <c r="AA49" s="51">
        <v>5</v>
      </c>
      <c r="AB49" s="45">
        <v>12</v>
      </c>
      <c r="AC49" s="45">
        <v>1</v>
      </c>
      <c r="AD49" s="45">
        <v>0</v>
      </c>
      <c r="AE49" s="45">
        <v>3</v>
      </c>
      <c r="AF49" s="45">
        <v>800</v>
      </c>
      <c r="AG49" s="45">
        <v>400</v>
      </c>
      <c r="AH49" s="41">
        <f t="shared" si="0"/>
        <v>-400</v>
      </c>
      <c r="AI49" s="45" t="s">
        <v>977</v>
      </c>
      <c r="AJ49" s="45"/>
      <c r="AK49" s="45" t="s">
        <v>355</v>
      </c>
      <c r="AL49" s="45"/>
      <c r="AM49" s="45" t="b">
        <v>1</v>
      </c>
      <c r="AN49" s="45"/>
      <c r="AO49" s="45"/>
      <c r="AP49" s="45"/>
      <c r="AQ49" s="45"/>
      <c r="AR49" s="45"/>
      <c r="AS49" s="45"/>
      <c r="AT49" s="45">
        <v>15</v>
      </c>
      <c r="AU49" s="45" t="s">
        <v>356</v>
      </c>
      <c r="AV49" s="45"/>
      <c r="AW49" s="45" t="s">
        <v>347</v>
      </c>
      <c r="AX49" s="45" t="s">
        <v>978</v>
      </c>
      <c r="AY49" s="45" t="s">
        <v>480</v>
      </c>
      <c r="AZ49" s="45" t="b">
        <v>1</v>
      </c>
      <c r="BA49" s="45"/>
      <c r="BB49" s="45"/>
      <c r="BC49" s="45" t="b">
        <v>1</v>
      </c>
      <c r="BD49" s="45"/>
      <c r="BE49" s="45"/>
      <c r="BF49" s="45"/>
      <c r="BG49" s="45"/>
      <c r="BH49" s="45"/>
      <c r="BI49" s="45"/>
      <c r="BJ49" s="45"/>
      <c r="BK49" s="45" t="s">
        <v>347</v>
      </c>
      <c r="BL49" s="45" t="s">
        <v>347</v>
      </c>
      <c r="BM49" s="45" t="s">
        <v>979</v>
      </c>
      <c r="BN49" s="45" t="s">
        <v>372</v>
      </c>
      <c r="BO49" s="45"/>
      <c r="BP49" s="45" t="s">
        <v>347</v>
      </c>
      <c r="BQ49" s="45" t="s">
        <v>347</v>
      </c>
      <c r="BR49" s="45"/>
      <c r="BS49" s="45" t="s">
        <v>347</v>
      </c>
      <c r="BT49" s="45" t="s">
        <v>359</v>
      </c>
      <c r="BU49" s="45" t="s">
        <v>480</v>
      </c>
      <c r="BV49" s="45" t="b">
        <v>1</v>
      </c>
      <c r="BW49" s="45"/>
      <c r="BX49" s="45"/>
      <c r="BY49" s="45" t="b">
        <v>1</v>
      </c>
      <c r="BZ49" s="45"/>
      <c r="CA49" s="45"/>
      <c r="CB49" s="45"/>
      <c r="CC49" s="45"/>
      <c r="CD49" s="45"/>
      <c r="CE49" s="45"/>
      <c r="CF49" s="45" t="s">
        <v>870</v>
      </c>
      <c r="CG49" s="45" t="b">
        <v>1</v>
      </c>
      <c r="CH49" s="45" t="b">
        <v>1</v>
      </c>
      <c r="CI49" s="45"/>
      <c r="CJ49" s="45"/>
      <c r="CK49" s="45"/>
      <c r="CL49" s="45"/>
      <c r="CM49" s="45"/>
      <c r="CN49" s="45"/>
      <c r="CO49" s="45" t="s">
        <v>347</v>
      </c>
      <c r="CP49" s="45"/>
      <c r="CQ49" s="45"/>
      <c r="CR49" s="45"/>
      <c r="CS49" s="45"/>
      <c r="CT49" s="45"/>
      <c r="CU49" s="45"/>
      <c r="CV49" s="45"/>
      <c r="CW49" s="45"/>
      <c r="CX49" s="45"/>
      <c r="CY49" s="45" t="s">
        <v>836</v>
      </c>
      <c r="CZ49" s="45"/>
      <c r="DA49" s="45"/>
      <c r="DB49" s="45"/>
      <c r="DC49" s="45"/>
      <c r="DD49" s="45"/>
      <c r="DE49" s="45" t="b">
        <v>1</v>
      </c>
      <c r="DF49" s="45"/>
      <c r="DG49" s="45"/>
      <c r="DH49" s="45"/>
      <c r="DI49" s="45"/>
      <c r="DJ49" s="45"/>
      <c r="DK49" s="45" t="s">
        <v>347</v>
      </c>
      <c r="DL49" s="45" t="s">
        <v>980</v>
      </c>
      <c r="DM49" s="45"/>
      <c r="DN49" s="45"/>
      <c r="DO49" s="45"/>
      <c r="DP49" s="45" t="b">
        <v>1</v>
      </c>
      <c r="DQ49" s="45"/>
      <c r="DR49" s="45"/>
      <c r="DS49" s="45"/>
      <c r="DT49" s="45"/>
      <c r="DU49" s="45"/>
      <c r="DV49" s="45"/>
      <c r="DW49" s="45" t="s">
        <v>646</v>
      </c>
      <c r="DX49" s="45"/>
      <c r="DY49" s="45"/>
      <c r="DZ49" s="45"/>
      <c r="EA49" s="45" t="s">
        <v>981</v>
      </c>
      <c r="EB49" s="45" t="b">
        <v>1</v>
      </c>
      <c r="EC49" s="45" t="b">
        <v>1</v>
      </c>
      <c r="ED49" s="45"/>
      <c r="EE49" s="45"/>
      <c r="EF49" s="45"/>
      <c r="EG49" s="45"/>
      <c r="EH49" s="45"/>
      <c r="EI49" s="45"/>
      <c r="EJ49" s="45"/>
      <c r="EK49" s="45"/>
      <c r="EL49" s="45"/>
      <c r="EM49" s="51">
        <v>2</v>
      </c>
      <c r="EN49" s="45" t="s">
        <v>365</v>
      </c>
      <c r="EO49" s="45" t="s">
        <v>981</v>
      </c>
      <c r="EP49" s="45" t="b">
        <v>1</v>
      </c>
      <c r="EQ49" s="45" t="b">
        <v>1</v>
      </c>
      <c r="ER49" s="45"/>
      <c r="ES49" s="45"/>
      <c r="ET49" s="45"/>
      <c r="EU49" s="45"/>
      <c r="EV49" s="45"/>
      <c r="EW49" s="45"/>
      <c r="EX49" s="45"/>
      <c r="EY49" s="45"/>
      <c r="EZ49" s="45"/>
      <c r="FA49" s="51">
        <v>2</v>
      </c>
      <c r="FB49" s="45" t="s">
        <v>365</v>
      </c>
      <c r="FC49" s="45" t="s">
        <v>347</v>
      </c>
      <c r="FD49" s="45"/>
      <c r="FE49" s="45" t="s">
        <v>367</v>
      </c>
      <c r="FF49" s="45"/>
      <c r="FG49" s="45" t="b">
        <v>1</v>
      </c>
      <c r="FH49" s="45"/>
      <c r="FI49" s="45"/>
      <c r="FJ49" s="45"/>
      <c r="FK49" s="45"/>
      <c r="FL49" s="45"/>
      <c r="FM49" s="45"/>
      <c r="FN49" s="45" t="s">
        <v>372</v>
      </c>
      <c r="FO49" s="45"/>
      <c r="FP49" s="45" t="s">
        <v>347</v>
      </c>
      <c r="FQ49" s="45" t="s">
        <v>367</v>
      </c>
      <c r="FR49" s="45" t="b">
        <v>1</v>
      </c>
      <c r="FS49" s="45"/>
      <c r="FT49" s="45"/>
      <c r="FU49" s="45"/>
      <c r="FV49" s="45"/>
      <c r="FW49" s="45"/>
      <c r="FX49" s="45" t="s">
        <v>347</v>
      </c>
      <c r="FY49" s="45" t="s">
        <v>347</v>
      </c>
      <c r="FZ49" s="45" t="s">
        <v>359</v>
      </c>
      <c r="GA49" s="45"/>
      <c r="GB49" s="45"/>
      <c r="GC49" s="45" t="s">
        <v>351</v>
      </c>
      <c r="GD49" s="45" t="s">
        <v>455</v>
      </c>
      <c r="GE49" s="45" t="s">
        <v>359</v>
      </c>
      <c r="GF49" s="45" t="s">
        <v>370</v>
      </c>
      <c r="GG49" s="45" t="s">
        <v>369</v>
      </c>
      <c r="GH49" s="45" t="s">
        <v>489</v>
      </c>
      <c r="GI49" s="45" t="s">
        <v>359</v>
      </c>
      <c r="GJ49" s="45"/>
      <c r="GK49" s="45"/>
      <c r="GL49" s="45"/>
      <c r="GM49" s="45"/>
      <c r="GN49" s="45"/>
      <c r="GO49" s="45"/>
      <c r="GP49" s="45"/>
      <c r="GQ49" s="45"/>
      <c r="GR49" s="45"/>
      <c r="GS49" s="45" t="s">
        <v>373</v>
      </c>
      <c r="GT49" s="45"/>
      <c r="GU49" s="45" t="s">
        <v>982</v>
      </c>
      <c r="GV49" s="45" t="b">
        <v>1</v>
      </c>
      <c r="GW49" s="45"/>
      <c r="GX49" s="45" t="b">
        <v>1</v>
      </c>
      <c r="GY49" s="45"/>
      <c r="GZ49" s="45"/>
      <c r="HA49" s="45"/>
      <c r="HB49" s="45"/>
      <c r="HC49" s="45"/>
      <c r="HD49" s="45"/>
      <c r="HE49" s="45"/>
      <c r="HF49" s="45" t="b">
        <v>1</v>
      </c>
      <c r="HG49" s="45"/>
      <c r="HH49" s="45"/>
      <c r="HI49" s="45"/>
      <c r="HJ49" s="45"/>
      <c r="HK49" s="45"/>
      <c r="HL49" s="45"/>
      <c r="HM49" s="45"/>
      <c r="HN49" s="45" t="s">
        <v>983</v>
      </c>
      <c r="HO49" s="45" t="b">
        <v>1</v>
      </c>
      <c r="HP49" s="45"/>
      <c r="HQ49" s="45" t="b">
        <v>1</v>
      </c>
      <c r="HR49" s="45"/>
      <c r="HS49" s="45" t="s">
        <v>984</v>
      </c>
      <c r="HT49" s="45" t="s">
        <v>440</v>
      </c>
      <c r="HU49" s="45"/>
      <c r="HV49" s="45"/>
      <c r="HW49" s="45"/>
      <c r="HX49" s="45" t="b">
        <v>1</v>
      </c>
      <c r="HY49" s="45"/>
      <c r="HZ49" s="45"/>
      <c r="IA49" s="45"/>
      <c r="IB49" s="45"/>
      <c r="IC49" s="45"/>
      <c r="ID49" s="45"/>
      <c r="IE49" s="45"/>
      <c r="IF49" s="45" t="s">
        <v>458</v>
      </c>
      <c r="IG49" s="45" t="b">
        <v>1</v>
      </c>
      <c r="IH49" s="45"/>
      <c r="II49" s="45"/>
      <c r="IJ49" s="45"/>
      <c r="IK49" s="45"/>
      <c r="IL49" s="45"/>
      <c r="IM49" s="45"/>
      <c r="IN49" s="45"/>
      <c r="IO49" s="45"/>
      <c r="IP49" s="45" t="s">
        <v>347</v>
      </c>
      <c r="IQ49" s="45"/>
      <c r="IR49" s="45" t="s">
        <v>537</v>
      </c>
      <c r="IS49" s="45"/>
      <c r="IT49" s="45" t="b">
        <v>1</v>
      </c>
      <c r="IU49" s="45" t="b">
        <v>1</v>
      </c>
      <c r="IV49" s="45"/>
      <c r="IW49" s="45"/>
      <c r="IX49" s="45"/>
      <c r="IY49" s="45"/>
      <c r="IZ49" s="45"/>
      <c r="JA49" s="45"/>
      <c r="JB49" s="45" t="s">
        <v>985</v>
      </c>
      <c r="JC49" s="45"/>
      <c r="JD49" s="45" t="b">
        <v>1</v>
      </c>
      <c r="JE49" s="45" t="b">
        <v>1</v>
      </c>
      <c r="JF49" s="45"/>
      <c r="JG49" s="45"/>
      <c r="JH49" s="45"/>
      <c r="JI49" s="45"/>
      <c r="JJ49" s="45"/>
      <c r="JK49" s="45"/>
      <c r="JL49" s="45" t="s">
        <v>359</v>
      </c>
      <c r="JM49" s="45" t="s">
        <v>986</v>
      </c>
      <c r="JN49" s="45" t="s">
        <v>987</v>
      </c>
      <c r="JO49" s="45" t="b">
        <v>1</v>
      </c>
      <c r="JP49" s="45"/>
      <c r="JQ49" s="45"/>
      <c r="JR49" s="45"/>
      <c r="JS49" s="45" t="b">
        <v>1</v>
      </c>
      <c r="JT49" s="45"/>
      <c r="JU49" s="45"/>
      <c r="JV49" s="45"/>
      <c r="JW49" s="45" t="b">
        <v>1</v>
      </c>
      <c r="JX49" s="45"/>
      <c r="JY49" s="45"/>
      <c r="JZ49" s="45"/>
      <c r="KA49" s="45"/>
      <c r="KB49" s="45"/>
      <c r="KC49" s="45"/>
      <c r="KD49" s="45"/>
      <c r="KE49" s="45"/>
      <c r="KF49" s="45"/>
      <c r="KG49" s="45" t="s">
        <v>988</v>
      </c>
      <c r="KH49" s="45" t="s">
        <v>447</v>
      </c>
      <c r="KI49" s="45"/>
      <c r="KJ49" s="45"/>
      <c r="KK49" s="45"/>
      <c r="KL49" s="45"/>
      <c r="KM49" s="45" t="b">
        <v>1</v>
      </c>
      <c r="KN49" s="45"/>
      <c r="KO49" s="45"/>
      <c r="KP49" s="45"/>
      <c r="KQ49" s="45"/>
      <c r="KR49" s="45"/>
      <c r="KS49" s="45"/>
      <c r="KT49" s="45"/>
      <c r="KU49" s="45"/>
      <c r="KV49" s="45"/>
      <c r="KW49" s="45" t="s">
        <v>503</v>
      </c>
      <c r="KX49" s="45"/>
      <c r="KY49" s="45" t="b">
        <v>1</v>
      </c>
      <c r="KZ49" s="45" t="b">
        <v>1</v>
      </c>
      <c r="LA49" s="45"/>
      <c r="LB49" s="45"/>
      <c r="LC49" s="45"/>
      <c r="LD49" s="45"/>
      <c r="LE49" s="45"/>
      <c r="LF49" s="45"/>
      <c r="LG49" s="45" t="s">
        <v>720</v>
      </c>
      <c r="LH49" s="45" t="b">
        <v>1</v>
      </c>
      <c r="LI49" s="45"/>
      <c r="LJ49" s="45" t="b">
        <v>1</v>
      </c>
      <c r="LK49" s="45"/>
      <c r="LL49" s="45"/>
      <c r="LM49" s="45"/>
      <c r="LN49" s="45"/>
      <c r="LO49" s="45" t="s">
        <v>359</v>
      </c>
      <c r="LP49" s="45" t="s">
        <v>5172</v>
      </c>
      <c r="LQ49" s="45" t="s">
        <v>640</v>
      </c>
      <c r="LR49" s="45"/>
      <c r="LS49" s="45"/>
      <c r="LT49" s="45"/>
      <c r="LU49" s="45"/>
      <c r="LV49" s="45"/>
      <c r="LW49" s="45" t="b">
        <v>1</v>
      </c>
      <c r="LX49" s="45"/>
      <c r="LY49" s="45"/>
      <c r="LZ49" s="45"/>
      <c r="MA49" s="45"/>
      <c r="MB49" s="45" t="s">
        <v>359</v>
      </c>
      <c r="MC49" s="45"/>
      <c r="MD49" s="45"/>
      <c r="ME49" s="45" t="s">
        <v>359</v>
      </c>
      <c r="MF49" s="45"/>
      <c r="MG49" s="45"/>
      <c r="MH49" s="45" t="s">
        <v>347</v>
      </c>
      <c r="MI49" s="45" t="s">
        <v>989</v>
      </c>
      <c r="MJ49" s="45" t="s">
        <v>4979</v>
      </c>
      <c r="MK49" s="45">
        <v>73107645</v>
      </c>
      <c r="ML49" s="45" t="s">
        <v>4980</v>
      </c>
      <c r="MM49" s="47">
        <v>44216.541724537034</v>
      </c>
      <c r="MN49" s="45">
        <v>48</v>
      </c>
      <c r="MO49" s="45"/>
      <c r="MP49" s="45">
        <v>-1</v>
      </c>
      <c r="MQ49" s="45"/>
      <c r="MR49" s="45"/>
      <c r="MS49" s="45" t="s">
        <v>376</v>
      </c>
      <c r="MT49" s="45">
        <v>414707</v>
      </c>
      <c r="MU49" s="45" t="s">
        <v>402</v>
      </c>
      <c r="MV49" s="45">
        <v>569832</v>
      </c>
    </row>
    <row r="50" spans="1:360" ht="15.6" thickTop="1" thickBot="1" x14ac:dyDescent="0.35">
      <c r="A50" s="48" t="s">
        <v>990</v>
      </c>
      <c r="B50" s="37" t="s">
        <v>991</v>
      </c>
      <c r="C50" s="37"/>
      <c r="D50" s="37" t="s">
        <v>850</v>
      </c>
      <c r="E50" s="37" t="s">
        <v>830</v>
      </c>
      <c r="F50" s="37"/>
      <c r="G50" s="49">
        <v>44216</v>
      </c>
      <c r="H50" s="37" t="s">
        <v>831</v>
      </c>
      <c r="I50" s="37" t="s">
        <v>832</v>
      </c>
      <c r="J50" s="37" t="s">
        <v>347</v>
      </c>
      <c r="K50" s="37">
        <v>30</v>
      </c>
      <c r="L50" s="37" t="str">
        <f>IF(data!$K50&lt;31,"18-30 Years",IF(data!$K50&lt;51,"31-50 Years",IF(data!$K50&lt;61,"51-60 Years",IF(data!$K50&gt;60,"Elderly&gt;60"))))</f>
        <v>18-30 Years</v>
      </c>
      <c r="M50" s="37" t="s">
        <v>348</v>
      </c>
      <c r="N50" s="37" t="s">
        <v>349</v>
      </c>
      <c r="O50" s="37" t="s">
        <v>383</v>
      </c>
      <c r="P50" s="37"/>
      <c r="Q50" s="37">
        <v>1</v>
      </c>
      <c r="R50" s="37">
        <v>0</v>
      </c>
      <c r="S50" s="37" t="s">
        <v>347</v>
      </c>
      <c r="T50" s="37">
        <v>0</v>
      </c>
      <c r="U50" s="37">
        <v>1</v>
      </c>
      <c r="V50" s="37">
        <v>1</v>
      </c>
      <c r="W50" s="37" t="s">
        <v>406</v>
      </c>
      <c r="X50" s="37">
        <v>2</v>
      </c>
      <c r="Y50" s="37" t="s">
        <v>364</v>
      </c>
      <c r="Z50" s="37">
        <v>0</v>
      </c>
      <c r="AA50" s="52">
        <v>4</v>
      </c>
      <c r="AB50" s="37">
        <v>6</v>
      </c>
      <c r="AC50" s="37">
        <v>0</v>
      </c>
      <c r="AD50" s="37">
        <v>0</v>
      </c>
      <c r="AE50" s="37">
        <v>1</v>
      </c>
      <c r="AF50" s="37">
        <v>3000</v>
      </c>
      <c r="AG50" s="37">
        <v>2000</v>
      </c>
      <c r="AH50" s="41">
        <f t="shared" si="0"/>
        <v>-1000</v>
      </c>
      <c r="AI50" s="37" t="s">
        <v>992</v>
      </c>
      <c r="AJ50" s="37"/>
      <c r="AK50" s="37" t="s">
        <v>355</v>
      </c>
      <c r="AL50" s="37"/>
      <c r="AM50" s="37" t="b">
        <v>1</v>
      </c>
      <c r="AN50" s="37"/>
      <c r="AO50" s="37"/>
      <c r="AP50" s="37"/>
      <c r="AQ50" s="37"/>
      <c r="AR50" s="37"/>
      <c r="AS50" s="37"/>
      <c r="AT50" s="37">
        <v>5</v>
      </c>
      <c r="AU50" s="37" t="s">
        <v>356</v>
      </c>
      <c r="AV50" s="37"/>
      <c r="AW50" s="37" t="s">
        <v>347</v>
      </c>
      <c r="AX50" s="41" t="s">
        <v>372</v>
      </c>
      <c r="AY50" s="37" t="s">
        <v>993</v>
      </c>
      <c r="AZ50" s="37"/>
      <c r="BA50" s="37"/>
      <c r="BB50" s="37"/>
      <c r="BC50" s="37"/>
      <c r="BD50" s="37"/>
      <c r="BE50" s="37"/>
      <c r="BF50" s="37"/>
      <c r="BG50" s="37"/>
      <c r="BH50" s="37"/>
      <c r="BI50" s="37" t="b">
        <v>1</v>
      </c>
      <c r="BJ50" s="37"/>
      <c r="BK50" s="37" t="s">
        <v>359</v>
      </c>
      <c r="BL50" s="37"/>
      <c r="BM50" s="37"/>
      <c r="BN50" s="37"/>
      <c r="BO50" s="37"/>
      <c r="BP50" s="37" t="s">
        <v>359</v>
      </c>
      <c r="BQ50" s="37"/>
      <c r="BR50" s="37"/>
      <c r="BS50" s="37"/>
      <c r="BT50" s="37"/>
      <c r="BU50" s="37"/>
      <c r="BV50" s="37"/>
      <c r="BW50" s="37"/>
      <c r="BX50" s="37"/>
      <c r="BY50" s="37"/>
      <c r="BZ50" s="37"/>
      <c r="CA50" s="37"/>
      <c r="CB50" s="37"/>
      <c r="CC50" s="37"/>
      <c r="CD50" s="37"/>
      <c r="CE50" s="37"/>
      <c r="CF50" s="37" t="s">
        <v>360</v>
      </c>
      <c r="CG50" s="37"/>
      <c r="CH50" s="37" t="b">
        <v>1</v>
      </c>
      <c r="CI50" s="37"/>
      <c r="CJ50" s="37" t="b">
        <v>1</v>
      </c>
      <c r="CK50" s="37"/>
      <c r="CL50" s="37"/>
      <c r="CM50" s="37"/>
      <c r="CN50" s="37"/>
      <c r="CO50" s="37" t="s">
        <v>347</v>
      </c>
      <c r="CP50" s="37"/>
      <c r="CQ50" s="37"/>
      <c r="CR50" s="37"/>
      <c r="CS50" s="37"/>
      <c r="CT50" s="37"/>
      <c r="CU50" s="37"/>
      <c r="CV50" s="37"/>
      <c r="CW50" s="37"/>
      <c r="CX50" s="37"/>
      <c r="CY50" s="37" t="s">
        <v>994</v>
      </c>
      <c r="CZ50" s="37"/>
      <c r="DA50" s="37"/>
      <c r="DB50" s="37"/>
      <c r="DC50" s="37"/>
      <c r="DD50" s="37" t="b">
        <v>1</v>
      </c>
      <c r="DE50" s="37"/>
      <c r="DF50" s="37"/>
      <c r="DG50" s="37"/>
      <c r="DH50" s="37"/>
      <c r="DI50" s="37"/>
      <c r="DJ50" s="37"/>
      <c r="DK50" s="37"/>
      <c r="DL50" s="37"/>
      <c r="DM50" s="37"/>
      <c r="DN50" s="37"/>
      <c r="DO50" s="37"/>
      <c r="DP50" s="37"/>
      <c r="DQ50" s="37"/>
      <c r="DR50" s="37"/>
      <c r="DS50" s="37"/>
      <c r="DT50" s="37"/>
      <c r="DU50" s="37"/>
      <c r="DV50" s="37"/>
      <c r="DW50" s="37" t="s">
        <v>646</v>
      </c>
      <c r="DX50" s="37"/>
      <c r="DY50" s="37"/>
      <c r="DZ50" s="37"/>
      <c r="EA50" s="37" t="s">
        <v>995</v>
      </c>
      <c r="EB50" s="37" t="b">
        <v>1</v>
      </c>
      <c r="EC50" s="37"/>
      <c r="ED50" s="37"/>
      <c r="EE50" s="37" t="b">
        <v>1</v>
      </c>
      <c r="EF50" s="37" t="b">
        <v>1</v>
      </c>
      <c r="EG50" s="37"/>
      <c r="EH50" s="37" t="b">
        <v>1</v>
      </c>
      <c r="EI50" s="37"/>
      <c r="EJ50" s="37"/>
      <c r="EK50" s="37"/>
      <c r="EL50" s="37"/>
      <c r="EM50" s="52">
        <v>4</v>
      </c>
      <c r="EN50" s="37" t="s">
        <v>365</v>
      </c>
      <c r="EO50" s="37" t="s">
        <v>996</v>
      </c>
      <c r="EP50" s="37" t="b">
        <v>1</v>
      </c>
      <c r="EQ50" s="37" t="b">
        <v>1</v>
      </c>
      <c r="ER50" s="37"/>
      <c r="ES50" s="37"/>
      <c r="ET50" s="37" t="b">
        <v>1</v>
      </c>
      <c r="EU50" s="37"/>
      <c r="EV50" s="37"/>
      <c r="EW50" s="37"/>
      <c r="EX50" s="37"/>
      <c r="EY50" s="37"/>
      <c r="EZ50" s="37"/>
      <c r="FA50" s="52">
        <v>3</v>
      </c>
      <c r="FB50" s="37" t="s">
        <v>365</v>
      </c>
      <c r="FC50" s="37" t="s">
        <v>347</v>
      </c>
      <c r="FD50" s="37"/>
      <c r="FE50" s="37" t="s">
        <v>997</v>
      </c>
      <c r="FF50" s="37" t="b">
        <v>1</v>
      </c>
      <c r="FG50" s="37"/>
      <c r="FH50" s="37"/>
      <c r="FI50" s="37"/>
      <c r="FJ50" s="37"/>
      <c r="FK50" s="37"/>
      <c r="FL50" s="37"/>
      <c r="FM50" s="37"/>
      <c r="FN50" s="37" t="s">
        <v>347</v>
      </c>
      <c r="FO50" s="37"/>
      <c r="FP50" s="37" t="s">
        <v>372</v>
      </c>
      <c r="FQ50" s="37"/>
      <c r="FR50" s="37"/>
      <c r="FS50" s="37"/>
      <c r="FT50" s="37"/>
      <c r="FU50" s="37"/>
      <c r="FV50" s="37"/>
      <c r="FW50" s="37"/>
      <c r="FX50" s="37" t="s">
        <v>368</v>
      </c>
      <c r="FY50" s="37" t="s">
        <v>359</v>
      </c>
      <c r="FZ50" s="37"/>
      <c r="GA50" s="37"/>
      <c r="GB50" s="37"/>
      <c r="GC50" s="37" t="s">
        <v>351</v>
      </c>
      <c r="GD50" s="37" t="s">
        <v>351</v>
      </c>
      <c r="GE50" s="37" t="s">
        <v>359</v>
      </c>
      <c r="GF50" s="37" t="s">
        <v>370</v>
      </c>
      <c r="GG50" s="37" t="s">
        <v>370</v>
      </c>
      <c r="GH50" s="37"/>
      <c r="GI50" s="37"/>
      <c r="GJ50" s="37"/>
      <c r="GK50" s="37"/>
      <c r="GL50" s="37"/>
      <c r="GM50" s="37"/>
      <c r="GN50" s="37"/>
      <c r="GO50" s="37"/>
      <c r="GP50" s="37"/>
      <c r="GQ50" s="37"/>
      <c r="GR50" s="37"/>
      <c r="GS50" s="37"/>
      <c r="GT50" s="37"/>
      <c r="GU50" s="37" t="s">
        <v>998</v>
      </c>
      <c r="GV50" s="37" t="b">
        <v>1</v>
      </c>
      <c r="GW50" s="37"/>
      <c r="GX50" s="37"/>
      <c r="GY50" s="37" t="b">
        <v>1</v>
      </c>
      <c r="GZ50" s="37"/>
      <c r="HA50" s="37" t="b">
        <v>1</v>
      </c>
      <c r="HB50" s="37"/>
      <c r="HC50" s="37"/>
      <c r="HD50" s="37"/>
      <c r="HE50" s="37"/>
      <c r="HF50" s="37"/>
      <c r="HG50" s="37"/>
      <c r="HH50" s="37"/>
      <c r="HI50" s="37"/>
      <c r="HJ50" s="37"/>
      <c r="HK50" s="37"/>
      <c r="HL50" s="37"/>
      <c r="HM50" s="37"/>
      <c r="HN50" s="37" t="s">
        <v>387</v>
      </c>
      <c r="HO50" s="37"/>
      <c r="HP50" s="37"/>
      <c r="HQ50" s="37" t="b">
        <v>1</v>
      </c>
      <c r="HR50" s="37"/>
      <c r="HS50" s="37" t="s">
        <v>999</v>
      </c>
      <c r="HT50" s="37" t="s">
        <v>440</v>
      </c>
      <c r="HU50" s="37"/>
      <c r="HV50" s="37"/>
      <c r="HW50" s="37"/>
      <c r="HX50" s="37" t="b">
        <v>1</v>
      </c>
      <c r="HY50" s="37"/>
      <c r="HZ50" s="37"/>
      <c r="IA50" s="37"/>
      <c r="IB50" s="37"/>
      <c r="IC50" s="37"/>
      <c r="ID50" s="37"/>
      <c r="IE50" s="37"/>
      <c r="IF50" s="37" t="s">
        <v>372</v>
      </c>
      <c r="IG50" s="37"/>
      <c r="IH50" s="37"/>
      <c r="II50" s="37"/>
      <c r="IJ50" s="37"/>
      <c r="IK50" s="37"/>
      <c r="IL50" s="37"/>
      <c r="IM50" s="37" t="b">
        <v>1</v>
      </c>
      <c r="IN50" s="37"/>
      <c r="IO50" s="37"/>
      <c r="IP50" s="37" t="s">
        <v>442</v>
      </c>
      <c r="IQ50" s="37"/>
      <c r="IR50" s="37" t="s">
        <v>372</v>
      </c>
      <c r="IS50" s="37"/>
      <c r="IT50" s="37"/>
      <c r="IU50" s="37"/>
      <c r="IV50" s="37"/>
      <c r="IW50" s="37"/>
      <c r="IX50" s="37"/>
      <c r="IY50" s="37" t="b">
        <v>1</v>
      </c>
      <c r="IZ50" s="37"/>
      <c r="JA50" s="37"/>
      <c r="JB50" s="37" t="s">
        <v>372</v>
      </c>
      <c r="JC50" s="37"/>
      <c r="JD50" s="37"/>
      <c r="JE50" s="37"/>
      <c r="JF50" s="37"/>
      <c r="JG50" s="37"/>
      <c r="JH50" s="37"/>
      <c r="JI50" s="37" t="b">
        <v>1</v>
      </c>
      <c r="JJ50" s="37"/>
      <c r="JK50" s="37"/>
      <c r="JL50" s="37" t="s">
        <v>347</v>
      </c>
      <c r="JM50" s="37"/>
      <c r="JN50" s="37" t="s">
        <v>1000</v>
      </c>
      <c r="JO50" s="37" t="b">
        <v>1</v>
      </c>
      <c r="JP50" s="37"/>
      <c r="JQ50" s="37"/>
      <c r="JR50" s="37"/>
      <c r="JS50" s="37"/>
      <c r="JT50" s="37"/>
      <c r="JU50" s="37"/>
      <c r="JV50" s="37"/>
      <c r="JW50" s="37" t="b">
        <v>1</v>
      </c>
      <c r="JX50" s="37"/>
      <c r="JY50" s="37" t="b">
        <v>1</v>
      </c>
      <c r="JZ50" s="37"/>
      <c r="KA50" s="37"/>
      <c r="KB50" s="37"/>
      <c r="KC50" s="37"/>
      <c r="KD50" s="37"/>
      <c r="KE50" s="37"/>
      <c r="KF50" s="37"/>
      <c r="KG50" s="37"/>
      <c r="KH50" s="37" t="s">
        <v>447</v>
      </c>
      <c r="KI50" s="37"/>
      <c r="KJ50" s="37"/>
      <c r="KK50" s="37"/>
      <c r="KL50" s="37"/>
      <c r="KM50" s="37" t="b">
        <v>1</v>
      </c>
      <c r="KN50" s="37"/>
      <c r="KO50" s="37"/>
      <c r="KP50" s="37"/>
      <c r="KQ50" s="37"/>
      <c r="KR50" s="37"/>
      <c r="KS50" s="37"/>
      <c r="KT50" s="37"/>
      <c r="KU50" s="37"/>
      <c r="KV50" s="37"/>
      <c r="KW50" s="37" t="s">
        <v>464</v>
      </c>
      <c r="KX50" s="37"/>
      <c r="KY50" s="37" t="b">
        <v>1</v>
      </c>
      <c r="KZ50" s="37"/>
      <c r="LA50" s="37"/>
      <c r="LB50" s="37"/>
      <c r="LC50" s="37"/>
      <c r="LD50" s="37"/>
      <c r="LE50" s="37"/>
      <c r="LF50" s="37"/>
      <c r="LG50" s="37" t="s">
        <v>1001</v>
      </c>
      <c r="LH50" s="37" t="b">
        <v>1</v>
      </c>
      <c r="LI50" s="37" t="b">
        <v>1</v>
      </c>
      <c r="LJ50" s="37" t="b">
        <v>1</v>
      </c>
      <c r="LK50" s="37" t="b">
        <v>1</v>
      </c>
      <c r="LL50" s="37"/>
      <c r="LM50" s="37"/>
      <c r="LN50" s="37"/>
      <c r="LO50" s="37" t="s">
        <v>347</v>
      </c>
      <c r="LP50" s="37"/>
      <c r="LQ50" s="37" t="s">
        <v>1002</v>
      </c>
      <c r="LR50" s="37"/>
      <c r="LS50" s="37" t="b">
        <v>1</v>
      </c>
      <c r="LT50" s="37"/>
      <c r="LU50" s="37"/>
      <c r="LV50" s="37" t="b">
        <v>1</v>
      </c>
      <c r="LW50" s="37"/>
      <c r="LX50" s="37"/>
      <c r="LY50" s="37"/>
      <c r="LZ50" s="37"/>
      <c r="MA50" s="37"/>
      <c r="MB50" s="37" t="s">
        <v>347</v>
      </c>
      <c r="MC50" s="37">
        <v>2</v>
      </c>
      <c r="MD50" s="37" t="s">
        <v>1003</v>
      </c>
      <c r="ME50" s="37"/>
      <c r="MF50" s="37"/>
      <c r="MG50" s="37"/>
      <c r="MH50" s="37" t="s">
        <v>359</v>
      </c>
      <c r="MI50" s="37"/>
      <c r="MJ50" s="37" t="s">
        <v>1004</v>
      </c>
      <c r="MK50" s="37">
        <v>73107646</v>
      </c>
      <c r="ML50" s="37" t="s">
        <v>1005</v>
      </c>
      <c r="MM50" s="50">
        <v>44216.54173611111</v>
      </c>
      <c r="MN50" s="37">
        <v>49</v>
      </c>
      <c r="MO50" s="37"/>
      <c r="MP50" s="37">
        <v>-1</v>
      </c>
      <c r="MQ50" s="37"/>
      <c r="MR50" s="37"/>
      <c r="MS50" s="37" t="s">
        <v>376</v>
      </c>
      <c r="MT50" s="37">
        <v>1169</v>
      </c>
      <c r="MU50" s="37" t="s">
        <v>402</v>
      </c>
      <c r="MV50" s="37">
        <v>569832</v>
      </c>
    </row>
    <row r="51" spans="1:360" ht="15.6" hidden="1" thickTop="1" thickBot="1" x14ac:dyDescent="0.35">
      <c r="A51" s="44" t="s">
        <v>1006</v>
      </c>
      <c r="B51" s="45" t="s">
        <v>1007</v>
      </c>
      <c r="C51" s="45"/>
      <c r="D51" s="45" t="s">
        <v>850</v>
      </c>
      <c r="E51" s="45" t="s">
        <v>830</v>
      </c>
      <c r="F51" s="45"/>
      <c r="G51" s="46">
        <v>44217</v>
      </c>
      <c r="H51" s="45" t="s">
        <v>831</v>
      </c>
      <c r="I51" s="45" t="s">
        <v>832</v>
      </c>
      <c r="J51" s="45" t="s">
        <v>347</v>
      </c>
      <c r="K51" s="45">
        <v>36</v>
      </c>
      <c r="L51" s="45" t="str">
        <f>IF(data!$K51&lt;31,"18-30 Years",IF(data!$K51&lt;51,"31-50 Years",IF(data!$K51&lt;61,"51-60 Years",IF(data!$K51&gt;60,"Elderly&gt;60"))))</f>
        <v>31-50 Years</v>
      </c>
      <c r="M51" s="45" t="s">
        <v>348</v>
      </c>
      <c r="N51" s="45" t="s">
        <v>349</v>
      </c>
      <c r="O51" s="45" t="s">
        <v>350</v>
      </c>
      <c r="P51" s="46">
        <v>43851</v>
      </c>
      <c r="Q51" s="45">
        <v>0</v>
      </c>
      <c r="R51" s="45">
        <v>0</v>
      </c>
      <c r="S51" s="45" t="s">
        <v>347</v>
      </c>
      <c r="T51" s="45">
        <v>0</v>
      </c>
      <c r="U51" s="45">
        <v>0</v>
      </c>
      <c r="V51" s="45">
        <v>2</v>
      </c>
      <c r="W51" s="45" t="s">
        <v>406</v>
      </c>
      <c r="X51" s="45">
        <v>1</v>
      </c>
      <c r="Y51" s="45" t="s">
        <v>455</v>
      </c>
      <c r="Z51" s="45">
        <v>0</v>
      </c>
      <c r="AA51" s="51">
        <v>3</v>
      </c>
      <c r="AB51" s="45">
        <v>5</v>
      </c>
      <c r="AC51" s="45">
        <v>0</v>
      </c>
      <c r="AD51" s="45">
        <v>0</v>
      </c>
      <c r="AE51" s="45">
        <v>1</v>
      </c>
      <c r="AF51" s="45">
        <v>4000</v>
      </c>
      <c r="AG51" s="45">
        <v>1000</v>
      </c>
      <c r="AH51" s="41">
        <f t="shared" si="0"/>
        <v>-3000</v>
      </c>
      <c r="AI51" s="45" t="s">
        <v>540</v>
      </c>
      <c r="AJ51" s="45"/>
      <c r="AK51" s="45" t="s">
        <v>355</v>
      </c>
      <c r="AL51" s="45"/>
      <c r="AM51" s="45" t="b">
        <v>1</v>
      </c>
      <c r="AN51" s="45"/>
      <c r="AO51" s="45"/>
      <c r="AP51" s="45"/>
      <c r="AQ51" s="45"/>
      <c r="AR51" s="45"/>
      <c r="AS51" s="45"/>
      <c r="AT51" s="45">
        <v>15</v>
      </c>
      <c r="AU51" s="45" t="s">
        <v>356</v>
      </c>
      <c r="AV51" s="45"/>
      <c r="AW51" s="45" t="s">
        <v>372</v>
      </c>
      <c r="AX51" s="41" t="s">
        <v>372</v>
      </c>
      <c r="AY51" s="45" t="s">
        <v>993</v>
      </c>
      <c r="AZ51" s="45"/>
      <c r="BA51" s="45"/>
      <c r="BB51" s="45"/>
      <c r="BC51" s="45"/>
      <c r="BD51" s="45"/>
      <c r="BE51" s="45"/>
      <c r="BF51" s="45"/>
      <c r="BG51" s="45"/>
      <c r="BH51" s="45"/>
      <c r="BI51" s="45" t="b">
        <v>1</v>
      </c>
      <c r="BJ51" s="45"/>
      <c r="BK51" s="45" t="s">
        <v>359</v>
      </c>
      <c r="BL51" s="45"/>
      <c r="BM51" s="45"/>
      <c r="BN51" s="45"/>
      <c r="BO51" s="45"/>
      <c r="BP51" s="45" t="s">
        <v>359</v>
      </c>
      <c r="BQ51" s="45"/>
      <c r="BR51" s="45"/>
      <c r="BS51" s="45"/>
      <c r="BT51" s="45"/>
      <c r="BU51" s="45"/>
      <c r="BV51" s="45"/>
      <c r="BW51" s="45"/>
      <c r="BX51" s="45"/>
      <c r="BY51" s="45"/>
      <c r="BZ51" s="45"/>
      <c r="CA51" s="45"/>
      <c r="CB51" s="45"/>
      <c r="CC51" s="45"/>
      <c r="CD51" s="45"/>
      <c r="CE51" s="45"/>
      <c r="CF51" s="45" t="s">
        <v>360</v>
      </c>
      <c r="CG51" s="45"/>
      <c r="CH51" s="45" t="b">
        <v>1</v>
      </c>
      <c r="CI51" s="45"/>
      <c r="CJ51" s="45" t="b">
        <v>1</v>
      </c>
      <c r="CK51" s="45"/>
      <c r="CL51" s="45"/>
      <c r="CM51" s="45"/>
      <c r="CN51" s="45"/>
      <c r="CO51" s="45" t="s">
        <v>347</v>
      </c>
      <c r="CP51" s="45"/>
      <c r="CQ51" s="45"/>
      <c r="CR51" s="45"/>
      <c r="CS51" s="45"/>
      <c r="CT51" s="45"/>
      <c r="CU51" s="45"/>
      <c r="CV51" s="45"/>
      <c r="CW51" s="45"/>
      <c r="CX51" s="45"/>
      <c r="CY51" s="45" t="s">
        <v>994</v>
      </c>
      <c r="CZ51" s="45"/>
      <c r="DA51" s="45"/>
      <c r="DB51" s="45"/>
      <c r="DC51" s="45"/>
      <c r="DD51" s="45" t="b">
        <v>1</v>
      </c>
      <c r="DE51" s="45"/>
      <c r="DF51" s="45"/>
      <c r="DG51" s="45"/>
      <c r="DH51" s="45"/>
      <c r="DI51" s="45"/>
      <c r="DJ51" s="45"/>
      <c r="DK51" s="45"/>
      <c r="DL51" s="45"/>
      <c r="DM51" s="45"/>
      <c r="DN51" s="45"/>
      <c r="DO51" s="45"/>
      <c r="DP51" s="45"/>
      <c r="DQ51" s="45"/>
      <c r="DR51" s="45"/>
      <c r="DS51" s="45"/>
      <c r="DT51" s="45"/>
      <c r="DU51" s="45"/>
      <c r="DV51" s="45"/>
      <c r="DW51" s="45" t="s">
        <v>646</v>
      </c>
      <c r="DX51" s="45"/>
      <c r="DY51" s="45"/>
      <c r="DZ51" s="45"/>
      <c r="EA51" s="45"/>
      <c r="EB51" s="45"/>
      <c r="EC51" s="45"/>
      <c r="ED51" s="45"/>
      <c r="EE51" s="45"/>
      <c r="EF51" s="45"/>
      <c r="EG51" s="45"/>
      <c r="EH51" s="45"/>
      <c r="EI51" s="45"/>
      <c r="EJ51" s="45"/>
      <c r="EK51" s="45"/>
      <c r="EL51" s="45"/>
      <c r="EM51" s="45"/>
      <c r="EN51" s="45"/>
      <c r="EO51" s="45" t="s">
        <v>1008</v>
      </c>
      <c r="EP51" s="45"/>
      <c r="EQ51" s="45" t="b">
        <v>1</v>
      </c>
      <c r="ER51" s="45" t="b">
        <v>1</v>
      </c>
      <c r="ES51" s="45"/>
      <c r="ET51" s="45"/>
      <c r="EU51" s="45"/>
      <c r="EV51" s="45"/>
      <c r="EW51" s="45"/>
      <c r="EX51" s="45"/>
      <c r="EY51" s="45" t="b">
        <v>1</v>
      </c>
      <c r="EZ51" s="45"/>
      <c r="FA51" s="51">
        <v>3</v>
      </c>
      <c r="FB51" s="45" t="s">
        <v>365</v>
      </c>
      <c r="FC51" s="45" t="s">
        <v>347</v>
      </c>
      <c r="FD51" s="45"/>
      <c r="FE51" s="45" t="s">
        <v>367</v>
      </c>
      <c r="FF51" s="45"/>
      <c r="FG51" s="45" t="b">
        <v>1</v>
      </c>
      <c r="FH51" s="45"/>
      <c r="FI51" s="45"/>
      <c r="FJ51" s="45"/>
      <c r="FK51" s="45"/>
      <c r="FL51" s="45"/>
      <c r="FM51" s="45"/>
      <c r="FN51" s="45" t="s">
        <v>347</v>
      </c>
      <c r="FO51" s="45"/>
      <c r="FP51" s="45" t="s">
        <v>372</v>
      </c>
      <c r="FQ51" s="45"/>
      <c r="FR51" s="45"/>
      <c r="FS51" s="45"/>
      <c r="FT51" s="45"/>
      <c r="FU51" s="45"/>
      <c r="FV51" s="45"/>
      <c r="FW51" s="45"/>
      <c r="FX51" s="45" t="s">
        <v>656</v>
      </c>
      <c r="FY51" s="45" t="s">
        <v>359</v>
      </c>
      <c r="FZ51" s="45"/>
      <c r="GA51" s="45"/>
      <c r="GB51" s="45"/>
      <c r="GC51" s="45" t="s">
        <v>384</v>
      </c>
      <c r="GD51" s="45" t="s">
        <v>384</v>
      </c>
      <c r="GE51" s="45" t="s">
        <v>359</v>
      </c>
      <c r="GF51" s="45" t="s">
        <v>370</v>
      </c>
      <c r="GG51" s="45" t="s">
        <v>370</v>
      </c>
      <c r="GH51" s="45"/>
      <c r="GI51" s="45"/>
      <c r="GJ51" s="45"/>
      <c r="GK51" s="45"/>
      <c r="GL51" s="45"/>
      <c r="GM51" s="45"/>
      <c r="GN51" s="45"/>
      <c r="GO51" s="45"/>
      <c r="GP51" s="45"/>
      <c r="GQ51" s="45"/>
      <c r="GR51" s="45"/>
      <c r="GS51" s="45"/>
      <c r="GT51" s="45"/>
      <c r="GU51" s="45" t="s">
        <v>1009</v>
      </c>
      <c r="GV51" s="45" t="b">
        <v>1</v>
      </c>
      <c r="GW51" s="45"/>
      <c r="GX51" s="45"/>
      <c r="GY51" s="45" t="b">
        <v>1</v>
      </c>
      <c r="GZ51" s="45"/>
      <c r="HA51" s="45"/>
      <c r="HB51" s="45"/>
      <c r="HC51" s="45"/>
      <c r="HD51" s="45"/>
      <c r="HE51" s="45"/>
      <c r="HF51" s="45" t="b">
        <v>1</v>
      </c>
      <c r="HG51" s="45"/>
      <c r="HH51" s="45"/>
      <c r="HI51" s="45"/>
      <c r="HJ51" s="45"/>
      <c r="HK51" s="45"/>
      <c r="HL51" s="45"/>
      <c r="HM51" s="45"/>
      <c r="HN51" s="45" t="s">
        <v>387</v>
      </c>
      <c r="HO51" s="45"/>
      <c r="HP51" s="45"/>
      <c r="HQ51" s="45" t="b">
        <v>1</v>
      </c>
      <c r="HR51" s="45"/>
      <c r="HS51" s="45" t="s">
        <v>1010</v>
      </c>
      <c r="HT51" s="45" t="s">
        <v>550</v>
      </c>
      <c r="HU51" s="45" t="b">
        <v>1</v>
      </c>
      <c r="HV51" s="45"/>
      <c r="HW51" s="45"/>
      <c r="HX51" s="45" t="b">
        <v>1</v>
      </c>
      <c r="HY51" s="45"/>
      <c r="HZ51" s="45"/>
      <c r="IA51" s="45"/>
      <c r="IB51" s="45"/>
      <c r="IC51" s="45"/>
      <c r="ID51" s="45"/>
      <c r="IE51" s="45"/>
      <c r="IF51" s="45" t="s">
        <v>372</v>
      </c>
      <c r="IG51" s="45"/>
      <c r="IH51" s="45"/>
      <c r="II51" s="45"/>
      <c r="IJ51" s="45"/>
      <c r="IK51" s="45"/>
      <c r="IL51" s="45"/>
      <c r="IM51" s="45" t="b">
        <v>1</v>
      </c>
      <c r="IN51" s="45"/>
      <c r="IO51" s="45"/>
      <c r="IP51" s="45" t="s">
        <v>359</v>
      </c>
      <c r="IQ51" s="45" t="s">
        <v>1011</v>
      </c>
      <c r="IR51" s="45" t="s">
        <v>1012</v>
      </c>
      <c r="IS51" s="45" t="b">
        <v>1</v>
      </c>
      <c r="IT51" s="45"/>
      <c r="IU51" s="45"/>
      <c r="IV51" s="45" t="b">
        <v>1</v>
      </c>
      <c r="IW51" s="45"/>
      <c r="IX51" s="45"/>
      <c r="IY51" s="45"/>
      <c r="IZ51" s="45"/>
      <c r="JA51" s="37" t="s">
        <v>5161</v>
      </c>
      <c r="JB51" s="45" t="s">
        <v>372</v>
      </c>
      <c r="JC51" s="45"/>
      <c r="JD51" s="45"/>
      <c r="JE51" s="45"/>
      <c r="JF51" s="45"/>
      <c r="JG51" s="45"/>
      <c r="JH51" s="45"/>
      <c r="JI51" s="45" t="b">
        <v>1</v>
      </c>
      <c r="JJ51" s="45"/>
      <c r="JK51" s="45"/>
      <c r="JL51" s="45" t="s">
        <v>359</v>
      </c>
      <c r="JM51" s="45" t="s">
        <v>986</v>
      </c>
      <c r="JN51" s="45" t="s">
        <v>1013</v>
      </c>
      <c r="JO51" s="45" t="b">
        <v>1</v>
      </c>
      <c r="JP51" s="45"/>
      <c r="JQ51" s="45"/>
      <c r="JR51" s="45"/>
      <c r="JS51" s="45"/>
      <c r="JT51" s="45"/>
      <c r="JU51" s="45"/>
      <c r="JV51" s="45"/>
      <c r="JW51" s="45" t="b">
        <v>1</v>
      </c>
      <c r="JX51" s="45" t="b">
        <v>1</v>
      </c>
      <c r="JY51" s="45"/>
      <c r="JZ51" s="45"/>
      <c r="KA51" s="45"/>
      <c r="KB51" s="45"/>
      <c r="KC51" s="45"/>
      <c r="KD51" s="45"/>
      <c r="KE51" s="45"/>
      <c r="KF51" s="45"/>
      <c r="KG51" s="45"/>
      <c r="KH51" s="45" t="s">
        <v>447</v>
      </c>
      <c r="KI51" s="45"/>
      <c r="KJ51" s="45"/>
      <c r="KK51" s="45"/>
      <c r="KL51" s="45"/>
      <c r="KM51" s="45" t="b">
        <v>1</v>
      </c>
      <c r="KN51" s="45"/>
      <c r="KO51" s="45"/>
      <c r="KP51" s="45"/>
      <c r="KQ51" s="45"/>
      <c r="KR51" s="45"/>
      <c r="KS51" s="45"/>
      <c r="KT51" s="45"/>
      <c r="KU51" s="45"/>
      <c r="KV51" s="45"/>
      <c r="KW51" s="45" t="s">
        <v>464</v>
      </c>
      <c r="KX51" s="45"/>
      <c r="KY51" s="45" t="b">
        <v>1</v>
      </c>
      <c r="KZ51" s="45"/>
      <c r="LA51" s="45"/>
      <c r="LB51" s="45"/>
      <c r="LC51" s="45"/>
      <c r="LD51" s="45"/>
      <c r="LE51" s="45"/>
      <c r="LF51" s="45"/>
      <c r="LG51" s="45" t="s">
        <v>1014</v>
      </c>
      <c r="LH51" s="45" t="b">
        <v>1</v>
      </c>
      <c r="LI51" s="45" t="b">
        <v>1</v>
      </c>
      <c r="LJ51" s="45" t="b">
        <v>1</v>
      </c>
      <c r="LK51" s="45"/>
      <c r="LL51" s="45" t="b">
        <v>1</v>
      </c>
      <c r="LM51" s="45"/>
      <c r="LN51" s="45"/>
      <c r="LO51" s="45" t="s">
        <v>359</v>
      </c>
      <c r="LP51" s="45" t="s">
        <v>5170</v>
      </c>
      <c r="LQ51" s="45" t="s">
        <v>1016</v>
      </c>
      <c r="LR51" s="45"/>
      <c r="LS51" s="45"/>
      <c r="LT51" s="45"/>
      <c r="LU51" s="45"/>
      <c r="LV51" s="45" t="b">
        <v>1</v>
      </c>
      <c r="LW51" s="45"/>
      <c r="LX51" s="45"/>
      <c r="LY51" s="45"/>
      <c r="LZ51" s="45"/>
      <c r="MA51" s="45"/>
      <c r="MB51" s="45" t="s">
        <v>359</v>
      </c>
      <c r="MC51" s="45"/>
      <c r="MD51" s="45"/>
      <c r="ME51" s="45"/>
      <c r="MF51" s="45"/>
      <c r="MG51" s="45"/>
      <c r="MH51" s="45" t="s">
        <v>359</v>
      </c>
      <c r="MI51" s="45"/>
      <c r="MJ51" s="45" t="s">
        <v>1017</v>
      </c>
      <c r="MK51" s="45">
        <v>73107647</v>
      </c>
      <c r="ML51" s="45" t="s">
        <v>1018</v>
      </c>
      <c r="MM51" s="47">
        <v>44216.541747685187</v>
      </c>
      <c r="MN51" s="45">
        <v>50</v>
      </c>
      <c r="MO51" s="45"/>
      <c r="MP51" s="45">
        <v>-1</v>
      </c>
      <c r="MQ51" s="45"/>
      <c r="MR51" s="45"/>
      <c r="MS51" s="45" t="s">
        <v>376</v>
      </c>
      <c r="MT51" s="45">
        <v>1122</v>
      </c>
      <c r="MU51" s="45" t="s">
        <v>402</v>
      </c>
      <c r="MV51" s="45">
        <v>569832</v>
      </c>
    </row>
    <row r="52" spans="1:360" ht="15.6" hidden="1" thickTop="1" thickBot="1" x14ac:dyDescent="0.35">
      <c r="A52" s="48" t="s">
        <v>1019</v>
      </c>
      <c r="B52" s="37" t="s">
        <v>1020</v>
      </c>
      <c r="C52" s="37" t="s">
        <v>384</v>
      </c>
      <c r="D52" s="37" t="s">
        <v>850</v>
      </c>
      <c r="E52" s="37" t="s">
        <v>830</v>
      </c>
      <c r="F52" s="37"/>
      <c r="G52" s="49">
        <v>44217</v>
      </c>
      <c r="H52" s="37" t="s">
        <v>831</v>
      </c>
      <c r="I52" s="37" t="s">
        <v>832</v>
      </c>
      <c r="J52" s="37" t="s">
        <v>347</v>
      </c>
      <c r="K52" s="37">
        <v>40</v>
      </c>
      <c r="L52" s="37" t="str">
        <f>IF(data!$K52&lt;31,"18-30 Years",IF(data!$K52&lt;51,"31-50 Years",IF(data!$K52&lt;61,"51-60 Years",IF(data!$K52&gt;60,"Elderly&gt;60"))))</f>
        <v>31-50 Years</v>
      </c>
      <c r="M52" s="37" t="s">
        <v>348</v>
      </c>
      <c r="N52" s="37" t="s">
        <v>349</v>
      </c>
      <c r="O52" s="37" t="s">
        <v>383</v>
      </c>
      <c r="P52" s="37"/>
      <c r="Q52" s="37">
        <v>0</v>
      </c>
      <c r="R52" s="37">
        <v>0</v>
      </c>
      <c r="S52" s="37" t="s">
        <v>347</v>
      </c>
      <c r="T52" s="37">
        <v>0</v>
      </c>
      <c r="U52" s="37">
        <v>0</v>
      </c>
      <c r="V52" s="37">
        <v>1</v>
      </c>
      <c r="W52" s="37" t="s">
        <v>351</v>
      </c>
      <c r="X52" s="37">
        <v>2</v>
      </c>
      <c r="Y52" s="37" t="s">
        <v>455</v>
      </c>
      <c r="Z52" s="37">
        <v>1</v>
      </c>
      <c r="AA52" s="52">
        <v>4</v>
      </c>
      <c r="AB52" s="37">
        <v>6</v>
      </c>
      <c r="AC52" s="37">
        <v>1</v>
      </c>
      <c r="AD52" s="37">
        <v>0</v>
      </c>
      <c r="AE52" s="37">
        <v>1</v>
      </c>
      <c r="AF52" s="37">
        <v>5000</v>
      </c>
      <c r="AG52" s="37">
        <v>2200</v>
      </c>
      <c r="AH52" s="41">
        <f t="shared" si="0"/>
        <v>-2800</v>
      </c>
      <c r="AI52" s="37" t="s">
        <v>385</v>
      </c>
      <c r="AJ52" s="37"/>
      <c r="AK52" s="37" t="s">
        <v>355</v>
      </c>
      <c r="AL52" s="37"/>
      <c r="AM52" s="37" t="b">
        <v>1</v>
      </c>
      <c r="AN52" s="37"/>
      <c r="AO52" s="37"/>
      <c r="AP52" s="37"/>
      <c r="AQ52" s="37"/>
      <c r="AR52" s="37"/>
      <c r="AS52" s="37"/>
      <c r="AT52" s="37">
        <v>10</v>
      </c>
      <c r="AU52" s="37" t="s">
        <v>356</v>
      </c>
      <c r="AV52" s="37"/>
      <c r="AW52" s="37" t="s">
        <v>347</v>
      </c>
      <c r="AX52" s="41" t="s">
        <v>372</v>
      </c>
      <c r="AY52" s="37" t="s">
        <v>480</v>
      </c>
      <c r="AZ52" s="37" t="b">
        <v>1</v>
      </c>
      <c r="BA52" s="37"/>
      <c r="BB52" s="37"/>
      <c r="BC52" s="37" t="b">
        <v>1</v>
      </c>
      <c r="BD52" s="37"/>
      <c r="BE52" s="37"/>
      <c r="BF52" s="37"/>
      <c r="BG52" s="37"/>
      <c r="BH52" s="37"/>
      <c r="BI52" s="37"/>
      <c r="BJ52" s="37"/>
      <c r="BK52" s="37" t="s">
        <v>347</v>
      </c>
      <c r="BL52" s="37" t="s">
        <v>347</v>
      </c>
      <c r="BM52" s="37" t="s">
        <v>1021</v>
      </c>
      <c r="BN52" s="37" t="s">
        <v>372</v>
      </c>
      <c r="BO52" s="37"/>
      <c r="BP52" s="37" t="s">
        <v>347</v>
      </c>
      <c r="BQ52" s="37" t="s">
        <v>347</v>
      </c>
      <c r="BR52" s="37"/>
      <c r="BS52" s="37" t="s">
        <v>347</v>
      </c>
      <c r="BT52" s="37" t="s">
        <v>359</v>
      </c>
      <c r="BU52" s="37" t="s">
        <v>426</v>
      </c>
      <c r="BV52" s="37"/>
      <c r="BW52" s="37"/>
      <c r="BX52" s="37"/>
      <c r="BY52" s="37" t="b">
        <v>1</v>
      </c>
      <c r="BZ52" s="37"/>
      <c r="CA52" s="37"/>
      <c r="CB52" s="37"/>
      <c r="CC52" s="37"/>
      <c r="CD52" s="37"/>
      <c r="CE52" s="37"/>
      <c r="CF52" s="37" t="s">
        <v>360</v>
      </c>
      <c r="CG52" s="37"/>
      <c r="CH52" s="37" t="b">
        <v>1</v>
      </c>
      <c r="CI52" s="37"/>
      <c r="CJ52" s="37" t="b">
        <v>1</v>
      </c>
      <c r="CK52" s="37"/>
      <c r="CL52" s="37"/>
      <c r="CM52" s="37"/>
      <c r="CN52" s="37"/>
      <c r="CO52" s="37" t="s">
        <v>347</v>
      </c>
      <c r="CP52" s="37"/>
      <c r="CQ52" s="37"/>
      <c r="CR52" s="37"/>
      <c r="CS52" s="37"/>
      <c r="CT52" s="37"/>
      <c r="CU52" s="37"/>
      <c r="CV52" s="37"/>
      <c r="CW52" s="37"/>
      <c r="CX52" s="37"/>
      <c r="CY52" s="37" t="s">
        <v>836</v>
      </c>
      <c r="CZ52" s="37"/>
      <c r="DA52" s="37"/>
      <c r="DB52" s="37"/>
      <c r="DC52" s="37"/>
      <c r="DD52" s="37"/>
      <c r="DE52" s="37" t="b">
        <v>1</v>
      </c>
      <c r="DF52" s="37"/>
      <c r="DG52" s="37"/>
      <c r="DH52" s="37"/>
      <c r="DI52" s="37"/>
      <c r="DJ52" s="37"/>
      <c r="DK52" s="37"/>
      <c r="DL52" s="37"/>
      <c r="DM52" s="37"/>
      <c r="DN52" s="37"/>
      <c r="DO52" s="37"/>
      <c r="DP52" s="37"/>
      <c r="DQ52" s="37"/>
      <c r="DR52" s="37"/>
      <c r="DS52" s="37"/>
      <c r="DT52" s="37"/>
      <c r="DU52" s="37"/>
      <c r="DV52" s="37"/>
      <c r="DW52" s="37" t="s">
        <v>564</v>
      </c>
      <c r="DX52" s="37" t="s">
        <v>483</v>
      </c>
      <c r="DY52" s="37"/>
      <c r="DZ52" s="37"/>
      <c r="EA52" s="37"/>
      <c r="EB52" s="37"/>
      <c r="EC52" s="37"/>
      <c r="ED52" s="37"/>
      <c r="EE52" s="37"/>
      <c r="EF52" s="37"/>
      <c r="EG52" s="37"/>
      <c r="EH52" s="37"/>
      <c r="EI52" s="37"/>
      <c r="EJ52" s="37"/>
      <c r="EK52" s="37"/>
      <c r="EL52" s="37"/>
      <c r="EM52" s="37"/>
      <c r="EN52" s="37"/>
      <c r="EO52" s="37" t="s">
        <v>1022</v>
      </c>
      <c r="EP52" s="37" t="b">
        <v>1</v>
      </c>
      <c r="EQ52" s="37"/>
      <c r="ER52" s="37" t="b">
        <v>1</v>
      </c>
      <c r="ES52" s="37" t="b">
        <v>1</v>
      </c>
      <c r="ET52" s="37"/>
      <c r="EU52" s="37"/>
      <c r="EV52" s="37"/>
      <c r="EW52" s="37"/>
      <c r="EX52" s="37"/>
      <c r="EY52" s="37"/>
      <c r="EZ52" s="37"/>
      <c r="FA52" s="52">
        <v>3</v>
      </c>
      <c r="FB52" s="37" t="s">
        <v>365</v>
      </c>
      <c r="FC52" s="37" t="s">
        <v>347</v>
      </c>
      <c r="FD52" s="37"/>
      <c r="FE52" s="37" t="s">
        <v>367</v>
      </c>
      <c r="FF52" s="37"/>
      <c r="FG52" s="37" t="b">
        <v>1</v>
      </c>
      <c r="FH52" s="37"/>
      <c r="FI52" s="37"/>
      <c r="FJ52" s="37"/>
      <c r="FK52" s="37"/>
      <c r="FL52" s="37"/>
      <c r="FM52" s="37"/>
      <c r="FN52" s="37" t="s">
        <v>347</v>
      </c>
      <c r="FO52" s="37"/>
      <c r="FP52" s="37" t="s">
        <v>347</v>
      </c>
      <c r="FQ52" s="37" t="s">
        <v>367</v>
      </c>
      <c r="FR52" s="37" t="b">
        <v>1</v>
      </c>
      <c r="FS52" s="37"/>
      <c r="FT52" s="37"/>
      <c r="FU52" s="37"/>
      <c r="FV52" s="37"/>
      <c r="FW52" s="37"/>
      <c r="FX52" s="37" t="s">
        <v>368</v>
      </c>
      <c r="FY52" s="37" t="s">
        <v>359</v>
      </c>
      <c r="FZ52" s="37"/>
      <c r="GA52" s="37"/>
      <c r="GB52" s="37"/>
      <c r="GC52" s="37" t="s">
        <v>384</v>
      </c>
      <c r="GD52" s="37" t="s">
        <v>384</v>
      </c>
      <c r="GE52" s="37" t="s">
        <v>359</v>
      </c>
      <c r="GF52" s="37" t="s">
        <v>370</v>
      </c>
      <c r="GG52" s="37" t="s">
        <v>370</v>
      </c>
      <c r="GH52" s="37"/>
      <c r="GI52" s="37"/>
      <c r="GJ52" s="37"/>
      <c r="GK52" s="37"/>
      <c r="GL52" s="37"/>
      <c r="GM52" s="37"/>
      <c r="GN52" s="37"/>
      <c r="GO52" s="37"/>
      <c r="GP52" s="37"/>
      <c r="GQ52" s="37"/>
      <c r="GR52" s="37"/>
      <c r="GS52" s="37"/>
      <c r="GT52" s="37"/>
      <c r="GU52" s="37" t="s">
        <v>1023</v>
      </c>
      <c r="GV52" s="37" t="b">
        <v>1</v>
      </c>
      <c r="GW52" s="37"/>
      <c r="GX52" s="37"/>
      <c r="GY52" s="37"/>
      <c r="GZ52" s="37"/>
      <c r="HA52" s="37"/>
      <c r="HB52" s="37"/>
      <c r="HC52" s="37"/>
      <c r="HD52" s="37"/>
      <c r="HE52" s="37"/>
      <c r="HF52" s="37" t="b">
        <v>1</v>
      </c>
      <c r="HG52" s="37"/>
      <c r="HH52" s="37"/>
      <c r="HI52" s="37"/>
      <c r="HJ52" s="37"/>
      <c r="HK52" s="37"/>
      <c r="HL52" s="37"/>
      <c r="HM52" s="37"/>
      <c r="HN52" s="37" t="s">
        <v>387</v>
      </c>
      <c r="HO52" s="37"/>
      <c r="HP52" s="37"/>
      <c r="HQ52" s="37" t="b">
        <v>1</v>
      </c>
      <c r="HR52" s="37"/>
      <c r="HS52" s="37" t="s">
        <v>1024</v>
      </c>
      <c r="HT52" s="37" t="s">
        <v>591</v>
      </c>
      <c r="HU52" s="37" t="b">
        <v>1</v>
      </c>
      <c r="HV52" s="37"/>
      <c r="HW52" s="37"/>
      <c r="HX52" s="37" t="b">
        <v>1</v>
      </c>
      <c r="HY52" s="37"/>
      <c r="HZ52" s="37"/>
      <c r="IA52" s="37"/>
      <c r="IB52" s="37"/>
      <c r="IC52" s="37"/>
      <c r="ID52" s="37"/>
      <c r="IE52" s="37"/>
      <c r="IF52" s="37" t="s">
        <v>743</v>
      </c>
      <c r="IG52" s="37" t="b">
        <v>1</v>
      </c>
      <c r="IH52" s="37"/>
      <c r="II52" s="37"/>
      <c r="IJ52" s="37"/>
      <c r="IK52" s="37" t="b">
        <v>1</v>
      </c>
      <c r="IL52" s="37"/>
      <c r="IM52" s="37"/>
      <c r="IN52" s="37"/>
      <c r="IO52" s="37"/>
      <c r="IP52" s="37" t="s">
        <v>442</v>
      </c>
      <c r="IQ52" s="37"/>
      <c r="IR52" s="37" t="s">
        <v>459</v>
      </c>
      <c r="IS52" s="37" t="b">
        <v>1</v>
      </c>
      <c r="IT52" s="37"/>
      <c r="IU52" s="37"/>
      <c r="IV52" s="37"/>
      <c r="IW52" s="37"/>
      <c r="IX52" s="37"/>
      <c r="IY52" s="37"/>
      <c r="IZ52" s="37"/>
      <c r="JA52" s="37"/>
      <c r="JB52" s="37" t="s">
        <v>459</v>
      </c>
      <c r="JC52" s="37" t="b">
        <v>1</v>
      </c>
      <c r="JD52" s="37"/>
      <c r="JE52" s="37"/>
      <c r="JF52" s="37"/>
      <c r="JG52" s="37"/>
      <c r="JH52" s="37"/>
      <c r="JI52" s="37"/>
      <c r="JJ52" s="37"/>
      <c r="JK52" s="45" t="s">
        <v>5169</v>
      </c>
      <c r="JL52" s="37" t="s">
        <v>359</v>
      </c>
      <c r="JM52" s="37" t="s">
        <v>1025</v>
      </c>
      <c r="JN52" s="37" t="s">
        <v>858</v>
      </c>
      <c r="JO52" s="37" t="b">
        <v>1</v>
      </c>
      <c r="JP52" s="37"/>
      <c r="JQ52" s="37"/>
      <c r="JR52" s="37" t="b">
        <v>1</v>
      </c>
      <c r="JS52" s="37"/>
      <c r="JT52" s="37"/>
      <c r="JU52" s="37"/>
      <c r="JV52" s="37"/>
      <c r="JW52" s="37" t="b">
        <v>1</v>
      </c>
      <c r="JX52" s="37"/>
      <c r="JY52" s="37"/>
      <c r="JZ52" s="37"/>
      <c r="KA52" s="37"/>
      <c r="KB52" s="37" t="b">
        <v>1</v>
      </c>
      <c r="KC52" s="37"/>
      <c r="KD52" s="37"/>
      <c r="KE52" s="37"/>
      <c r="KF52" s="37"/>
      <c r="KG52" s="37"/>
      <c r="KH52" s="37" t="s">
        <v>859</v>
      </c>
      <c r="KI52" s="37"/>
      <c r="KJ52" s="37"/>
      <c r="KK52" s="37"/>
      <c r="KL52" s="37"/>
      <c r="KM52" s="37" t="b">
        <v>1</v>
      </c>
      <c r="KN52" s="37" t="b">
        <v>1</v>
      </c>
      <c r="KO52" s="37"/>
      <c r="KP52" s="37"/>
      <c r="KQ52" s="37"/>
      <c r="KR52" s="37"/>
      <c r="KS52" s="37"/>
      <c r="KT52" s="37"/>
      <c r="KU52" s="37"/>
      <c r="KV52" s="37"/>
      <c r="KW52" s="37" t="s">
        <v>464</v>
      </c>
      <c r="KX52" s="37"/>
      <c r="KY52" s="37" t="b">
        <v>1</v>
      </c>
      <c r="KZ52" s="37"/>
      <c r="LA52" s="37"/>
      <c r="LB52" s="37"/>
      <c r="LC52" s="37"/>
      <c r="LD52" s="37"/>
      <c r="LE52" s="37"/>
      <c r="LF52" s="37"/>
      <c r="LG52" s="37" t="s">
        <v>1026</v>
      </c>
      <c r="LH52" s="37"/>
      <c r="LI52" s="37"/>
      <c r="LJ52" s="37" t="b">
        <v>1</v>
      </c>
      <c r="LK52" s="37" t="b">
        <v>1</v>
      </c>
      <c r="LL52" s="37" t="b">
        <v>1</v>
      </c>
      <c r="LM52" s="37"/>
      <c r="LN52" s="37"/>
      <c r="LO52" s="37" t="s">
        <v>347</v>
      </c>
      <c r="LP52" s="37"/>
      <c r="LQ52" s="37" t="s">
        <v>1002</v>
      </c>
      <c r="LR52" s="37"/>
      <c r="LS52" s="37" t="b">
        <v>1</v>
      </c>
      <c r="LT52" s="37"/>
      <c r="LU52" s="37"/>
      <c r="LV52" s="37" t="b">
        <v>1</v>
      </c>
      <c r="LW52" s="37"/>
      <c r="LX52" s="37"/>
      <c r="LY52" s="37"/>
      <c r="LZ52" s="37"/>
      <c r="MA52" s="37"/>
      <c r="MB52" s="37" t="s">
        <v>359</v>
      </c>
      <c r="MC52" s="37"/>
      <c r="MD52" s="37"/>
      <c r="ME52" s="37" t="s">
        <v>359</v>
      </c>
      <c r="MF52" s="37"/>
      <c r="MG52" s="37"/>
      <c r="MH52" s="37" t="s">
        <v>359</v>
      </c>
      <c r="MI52" s="37"/>
      <c r="MJ52" s="37" t="s">
        <v>1027</v>
      </c>
      <c r="MK52" s="37">
        <v>73107648</v>
      </c>
      <c r="ML52" s="37" t="s">
        <v>1028</v>
      </c>
      <c r="MM52" s="50">
        <v>44216.541759259257</v>
      </c>
      <c r="MN52" s="37">
        <v>51</v>
      </c>
      <c r="MO52" s="37"/>
      <c r="MP52" s="37">
        <v>-1</v>
      </c>
      <c r="MQ52" s="37"/>
      <c r="MR52" s="37"/>
      <c r="MS52" s="37" t="s">
        <v>376</v>
      </c>
      <c r="MT52" s="37">
        <v>1648</v>
      </c>
      <c r="MU52" s="37" t="s">
        <v>402</v>
      </c>
      <c r="MV52" s="37">
        <v>569832</v>
      </c>
    </row>
    <row r="53" spans="1:360" ht="15.6" thickTop="1" thickBot="1" x14ac:dyDescent="0.35">
      <c r="A53" s="44" t="s">
        <v>1029</v>
      </c>
      <c r="B53" s="45" t="s">
        <v>1030</v>
      </c>
      <c r="C53" s="45"/>
      <c r="D53" s="45" t="s">
        <v>850</v>
      </c>
      <c r="E53" s="45" t="s">
        <v>830</v>
      </c>
      <c r="F53" s="45"/>
      <c r="G53" s="46">
        <v>44217</v>
      </c>
      <c r="H53" s="45" t="s">
        <v>831</v>
      </c>
      <c r="I53" s="45" t="s">
        <v>832</v>
      </c>
      <c r="J53" s="45" t="s">
        <v>347</v>
      </c>
      <c r="K53" s="45">
        <v>26</v>
      </c>
      <c r="L53" s="45" t="str">
        <f>IF(data!$K53&lt;31,"18-30 Years",IF(data!$K53&lt;51,"31-50 Years",IF(data!$K53&lt;61,"51-60 Years",IF(data!$K53&gt;60,"Elderly&gt;60"))))</f>
        <v>18-30 Years</v>
      </c>
      <c r="M53" s="45" t="s">
        <v>348</v>
      </c>
      <c r="N53" s="45" t="s">
        <v>349</v>
      </c>
      <c r="O53" s="45" t="s">
        <v>350</v>
      </c>
      <c r="P53" s="46">
        <v>42837</v>
      </c>
      <c r="Q53" s="45">
        <v>1</v>
      </c>
      <c r="R53" s="45">
        <v>0</v>
      </c>
      <c r="S53" s="45" t="s">
        <v>347</v>
      </c>
      <c r="T53" s="45">
        <v>0</v>
      </c>
      <c r="U53" s="45">
        <v>1</v>
      </c>
      <c r="V53" s="45">
        <v>1</v>
      </c>
      <c r="W53" s="45" t="s">
        <v>406</v>
      </c>
      <c r="X53" s="45">
        <v>0</v>
      </c>
      <c r="Y53" s="45" t="s">
        <v>406</v>
      </c>
      <c r="Z53" s="45">
        <v>0</v>
      </c>
      <c r="AA53" s="51">
        <v>2</v>
      </c>
      <c r="AB53" s="45">
        <v>4</v>
      </c>
      <c r="AC53" s="45">
        <v>0</v>
      </c>
      <c r="AD53" s="45">
        <v>0</v>
      </c>
      <c r="AE53" s="45">
        <v>1</v>
      </c>
      <c r="AF53" s="45">
        <v>3000</v>
      </c>
      <c r="AG53" s="45">
        <v>450</v>
      </c>
      <c r="AH53" s="41">
        <f t="shared" si="0"/>
        <v>-2550</v>
      </c>
      <c r="AI53" s="45" t="s">
        <v>385</v>
      </c>
      <c r="AJ53" s="45"/>
      <c r="AK53" s="45" t="s">
        <v>355</v>
      </c>
      <c r="AL53" s="45"/>
      <c r="AM53" s="45" t="b">
        <v>1</v>
      </c>
      <c r="AN53" s="45"/>
      <c r="AO53" s="45"/>
      <c r="AP53" s="45"/>
      <c r="AQ53" s="45"/>
      <c r="AR53" s="45"/>
      <c r="AS53" s="45"/>
      <c r="AT53" s="45">
        <v>5</v>
      </c>
      <c r="AU53" s="45" t="s">
        <v>356</v>
      </c>
      <c r="AV53" s="45"/>
      <c r="AW53" s="45" t="s">
        <v>359</v>
      </c>
      <c r="AX53" s="41" t="s">
        <v>372</v>
      </c>
      <c r="AY53" s="45" t="s">
        <v>426</v>
      </c>
      <c r="AZ53" s="45"/>
      <c r="BA53" s="45"/>
      <c r="BB53" s="45"/>
      <c r="BC53" s="45" t="b">
        <v>1</v>
      </c>
      <c r="BD53" s="45"/>
      <c r="BE53" s="45"/>
      <c r="BF53" s="45"/>
      <c r="BG53" s="45"/>
      <c r="BH53" s="45"/>
      <c r="BI53" s="45"/>
      <c r="BJ53" s="45"/>
      <c r="BK53" s="45" t="s">
        <v>347</v>
      </c>
      <c r="BL53" s="45" t="s">
        <v>359</v>
      </c>
      <c r="BM53" s="45"/>
      <c r="BN53" s="45" t="s">
        <v>372</v>
      </c>
      <c r="BO53" s="45"/>
      <c r="BP53" s="45" t="s">
        <v>359</v>
      </c>
      <c r="BQ53" s="45"/>
      <c r="BR53" s="45"/>
      <c r="BS53" s="45"/>
      <c r="BT53" s="45"/>
      <c r="BU53" s="45"/>
      <c r="BV53" s="45"/>
      <c r="BW53" s="45"/>
      <c r="BX53" s="45"/>
      <c r="BY53" s="45"/>
      <c r="BZ53" s="45"/>
      <c r="CA53" s="45"/>
      <c r="CB53" s="45"/>
      <c r="CC53" s="45"/>
      <c r="CD53" s="45"/>
      <c r="CE53" s="45"/>
      <c r="CF53" s="45" t="s">
        <v>360</v>
      </c>
      <c r="CG53" s="45"/>
      <c r="CH53" s="45" t="b">
        <v>1</v>
      </c>
      <c r="CI53" s="45"/>
      <c r="CJ53" s="45" t="b">
        <v>1</v>
      </c>
      <c r="CK53" s="45"/>
      <c r="CL53" s="45"/>
      <c r="CM53" s="45"/>
      <c r="CN53" s="45"/>
      <c r="CO53" s="45" t="s">
        <v>347</v>
      </c>
      <c r="CP53" s="45"/>
      <c r="CQ53" s="45"/>
      <c r="CR53" s="45"/>
      <c r="CS53" s="45"/>
      <c r="CT53" s="45"/>
      <c r="CU53" s="45"/>
      <c r="CV53" s="45"/>
      <c r="CW53" s="45"/>
      <c r="CX53" s="45"/>
      <c r="CY53" s="45" t="s">
        <v>836</v>
      </c>
      <c r="CZ53" s="45"/>
      <c r="DA53" s="45"/>
      <c r="DB53" s="45"/>
      <c r="DC53" s="45"/>
      <c r="DD53" s="45"/>
      <c r="DE53" s="45" t="b">
        <v>1</v>
      </c>
      <c r="DF53" s="45"/>
      <c r="DG53" s="45"/>
      <c r="DH53" s="45"/>
      <c r="DI53" s="45"/>
      <c r="DJ53" s="45"/>
      <c r="DK53" s="45"/>
      <c r="DL53" s="45"/>
      <c r="DM53" s="45"/>
      <c r="DN53" s="45"/>
      <c r="DO53" s="45"/>
      <c r="DP53" s="45"/>
      <c r="DQ53" s="45"/>
      <c r="DR53" s="45"/>
      <c r="DS53" s="45"/>
      <c r="DT53" s="45"/>
      <c r="DU53" s="45"/>
      <c r="DV53" s="45"/>
      <c r="DW53" s="45" t="s">
        <v>362</v>
      </c>
      <c r="DX53" s="45"/>
      <c r="DY53" s="45"/>
      <c r="DZ53" s="45"/>
      <c r="EA53" s="45" t="s">
        <v>1031</v>
      </c>
      <c r="EB53" s="45" t="b">
        <v>1</v>
      </c>
      <c r="EC53" s="45" t="b">
        <v>1</v>
      </c>
      <c r="ED53" s="45" t="b">
        <v>1</v>
      </c>
      <c r="EE53" s="45"/>
      <c r="EF53" s="45"/>
      <c r="EG53" s="45"/>
      <c r="EH53" s="45"/>
      <c r="EI53" s="45"/>
      <c r="EJ53" s="45"/>
      <c r="EK53" s="45"/>
      <c r="EL53" s="45"/>
      <c r="EM53" s="51">
        <v>3</v>
      </c>
      <c r="EN53" s="45" t="s">
        <v>365</v>
      </c>
      <c r="EO53" s="45" t="s">
        <v>1031</v>
      </c>
      <c r="EP53" s="45" t="b">
        <v>1</v>
      </c>
      <c r="EQ53" s="45" t="b">
        <v>1</v>
      </c>
      <c r="ER53" s="45" t="b">
        <v>1</v>
      </c>
      <c r="ES53" s="45"/>
      <c r="ET53" s="45"/>
      <c r="EU53" s="45"/>
      <c r="EV53" s="45"/>
      <c r="EW53" s="45"/>
      <c r="EX53" s="45"/>
      <c r="EY53" s="45"/>
      <c r="EZ53" s="45"/>
      <c r="FA53" s="51">
        <v>3</v>
      </c>
      <c r="FB53" s="45" t="s">
        <v>365</v>
      </c>
      <c r="FC53" s="45" t="s">
        <v>347</v>
      </c>
      <c r="FD53" s="45"/>
      <c r="FE53" s="45" t="s">
        <v>367</v>
      </c>
      <c r="FF53" s="45"/>
      <c r="FG53" s="45" t="b">
        <v>1</v>
      </c>
      <c r="FH53" s="45"/>
      <c r="FI53" s="45"/>
      <c r="FJ53" s="45"/>
      <c r="FK53" s="45"/>
      <c r="FL53" s="45"/>
      <c r="FM53" s="45"/>
      <c r="FN53" s="45" t="s">
        <v>347</v>
      </c>
      <c r="FO53" s="45"/>
      <c r="FP53" s="45" t="s">
        <v>347</v>
      </c>
      <c r="FQ53" s="45" t="s">
        <v>367</v>
      </c>
      <c r="FR53" s="45" t="b">
        <v>1</v>
      </c>
      <c r="FS53" s="45"/>
      <c r="FT53" s="45"/>
      <c r="FU53" s="45"/>
      <c r="FV53" s="45"/>
      <c r="FW53" s="45"/>
      <c r="FX53" s="45" t="s">
        <v>347</v>
      </c>
      <c r="FY53" s="45" t="s">
        <v>347</v>
      </c>
      <c r="FZ53" s="45"/>
      <c r="GA53" s="45"/>
      <c r="GB53" s="45"/>
      <c r="GC53" s="45" t="s">
        <v>351</v>
      </c>
      <c r="GD53" s="45" t="s">
        <v>351</v>
      </c>
      <c r="GE53" s="45" t="s">
        <v>873</v>
      </c>
      <c r="GF53" s="45"/>
      <c r="GG53" s="45"/>
      <c r="GH53" s="45"/>
      <c r="GI53" s="45"/>
      <c r="GJ53" s="45"/>
      <c r="GK53" s="45"/>
      <c r="GL53" s="45"/>
      <c r="GM53" s="45"/>
      <c r="GN53" s="45"/>
      <c r="GO53" s="45"/>
      <c r="GP53" s="45"/>
      <c r="GQ53" s="45"/>
      <c r="GR53" s="45"/>
      <c r="GS53" s="45"/>
      <c r="GT53" s="45"/>
      <c r="GU53" s="45" t="s">
        <v>1032</v>
      </c>
      <c r="GV53" s="45"/>
      <c r="GW53" s="45"/>
      <c r="GX53" s="45"/>
      <c r="GY53" s="45"/>
      <c r="GZ53" s="45" t="b">
        <v>1</v>
      </c>
      <c r="HA53" s="45"/>
      <c r="HB53" s="45" t="b">
        <v>1</v>
      </c>
      <c r="HC53" s="45"/>
      <c r="HD53" s="45"/>
      <c r="HE53" s="45"/>
      <c r="HF53" s="45" t="b">
        <v>1</v>
      </c>
      <c r="HG53" s="45"/>
      <c r="HH53" s="45"/>
      <c r="HI53" s="45"/>
      <c r="HJ53" s="45"/>
      <c r="HK53" s="45"/>
      <c r="HL53" s="45"/>
      <c r="HM53" s="45"/>
      <c r="HN53" s="45" t="s">
        <v>1033</v>
      </c>
      <c r="HO53" s="45" t="b">
        <v>1</v>
      </c>
      <c r="HP53" s="45" t="b">
        <v>1</v>
      </c>
      <c r="HQ53" s="45" t="b">
        <v>1</v>
      </c>
      <c r="HR53" s="45"/>
      <c r="HS53" s="45" t="s">
        <v>1034</v>
      </c>
      <c r="HT53" s="45" t="s">
        <v>1035</v>
      </c>
      <c r="HU53" s="45"/>
      <c r="HV53" s="45"/>
      <c r="HW53" s="45"/>
      <c r="HX53" s="45"/>
      <c r="HY53" s="45"/>
      <c r="HZ53" s="45" t="b">
        <v>1</v>
      </c>
      <c r="IA53" s="45"/>
      <c r="IB53" s="45"/>
      <c r="IC53" s="45"/>
      <c r="ID53" s="45"/>
      <c r="IE53" s="45"/>
      <c r="IF53" s="45" t="s">
        <v>458</v>
      </c>
      <c r="IG53" s="45" t="b">
        <v>1</v>
      </c>
      <c r="IH53" s="45"/>
      <c r="II53" s="45"/>
      <c r="IJ53" s="45"/>
      <c r="IK53" s="45"/>
      <c r="IL53" s="45"/>
      <c r="IM53" s="45"/>
      <c r="IN53" s="45"/>
      <c r="IO53" s="45"/>
      <c r="IP53" s="45" t="s">
        <v>442</v>
      </c>
      <c r="IQ53" s="45"/>
      <c r="IR53" s="45" t="s">
        <v>413</v>
      </c>
      <c r="IS53" s="45"/>
      <c r="IT53" s="45"/>
      <c r="IU53" s="45"/>
      <c r="IV53" s="45"/>
      <c r="IW53" s="45"/>
      <c r="IX53" s="45" t="b">
        <v>1</v>
      </c>
      <c r="IY53" s="45"/>
      <c r="IZ53" s="45"/>
      <c r="JA53" s="45"/>
      <c r="JB53" s="45" t="s">
        <v>413</v>
      </c>
      <c r="JC53" s="45"/>
      <c r="JD53" s="45"/>
      <c r="JE53" s="45"/>
      <c r="JF53" s="45"/>
      <c r="JG53" s="45"/>
      <c r="JH53" s="45" t="b">
        <v>1</v>
      </c>
      <c r="JI53" s="45"/>
      <c r="JJ53" s="45"/>
      <c r="JK53" s="45"/>
      <c r="JL53" s="45" t="s">
        <v>347</v>
      </c>
      <c r="JM53" s="45"/>
      <c r="JN53" s="45" t="s">
        <v>1036</v>
      </c>
      <c r="JO53" s="45" t="b">
        <v>1</v>
      </c>
      <c r="JP53" s="45"/>
      <c r="JQ53" s="45"/>
      <c r="JR53" s="45"/>
      <c r="JS53" s="45"/>
      <c r="JT53" s="45"/>
      <c r="JU53" s="45"/>
      <c r="JV53" s="45"/>
      <c r="JW53" s="45"/>
      <c r="JX53" s="45"/>
      <c r="JY53" s="45"/>
      <c r="JZ53" s="45"/>
      <c r="KA53" s="45"/>
      <c r="KB53" s="45" t="b">
        <v>1</v>
      </c>
      <c r="KC53" s="45"/>
      <c r="KD53" s="45"/>
      <c r="KE53" s="45"/>
      <c r="KF53" s="45"/>
      <c r="KG53" s="45"/>
      <c r="KH53" s="45" t="s">
        <v>447</v>
      </c>
      <c r="KI53" s="45"/>
      <c r="KJ53" s="45"/>
      <c r="KK53" s="45"/>
      <c r="KL53" s="45"/>
      <c r="KM53" s="45" t="b">
        <v>1</v>
      </c>
      <c r="KN53" s="45"/>
      <c r="KO53" s="45"/>
      <c r="KP53" s="45"/>
      <c r="KQ53" s="45"/>
      <c r="KR53" s="45"/>
      <c r="KS53" s="45"/>
      <c r="KT53" s="45"/>
      <c r="KU53" s="45"/>
      <c r="KV53" s="45"/>
      <c r="KW53" s="45" t="s">
        <v>705</v>
      </c>
      <c r="KX53" s="45" t="b">
        <v>1</v>
      </c>
      <c r="KY53" s="45" t="b">
        <v>1</v>
      </c>
      <c r="KZ53" s="45" t="b">
        <v>1</v>
      </c>
      <c r="LA53" s="45" t="b">
        <v>1</v>
      </c>
      <c r="LB53" s="45" t="b">
        <v>1</v>
      </c>
      <c r="LC53" s="45" t="b">
        <v>1</v>
      </c>
      <c r="LD53" s="45"/>
      <c r="LE53" s="45"/>
      <c r="LF53" s="45"/>
      <c r="LG53" s="45" t="s">
        <v>1037</v>
      </c>
      <c r="LH53" s="45" t="b">
        <v>1</v>
      </c>
      <c r="LI53" s="45" t="b">
        <v>1</v>
      </c>
      <c r="LJ53" s="45" t="b">
        <v>1</v>
      </c>
      <c r="LK53" s="45" t="b">
        <v>1</v>
      </c>
      <c r="LL53" s="45"/>
      <c r="LM53" s="45"/>
      <c r="LN53" s="45"/>
      <c r="LO53" s="45" t="s">
        <v>359</v>
      </c>
      <c r="LP53" s="45" t="s">
        <v>5170</v>
      </c>
      <c r="LQ53" s="45" t="s">
        <v>372</v>
      </c>
      <c r="LR53" s="45"/>
      <c r="LS53" s="45"/>
      <c r="LT53" s="45"/>
      <c r="LU53" s="45"/>
      <c r="LV53" s="45"/>
      <c r="LW53" s="45"/>
      <c r="LX53" s="45"/>
      <c r="LY53" s="45" t="b">
        <v>1</v>
      </c>
      <c r="LZ53" s="45"/>
      <c r="MA53" s="45"/>
      <c r="MB53" s="45" t="s">
        <v>359</v>
      </c>
      <c r="MC53" s="45"/>
      <c r="MD53" s="45"/>
      <c r="ME53" s="45"/>
      <c r="MF53" s="45"/>
      <c r="MG53" s="45"/>
      <c r="MH53" s="45" t="s">
        <v>359</v>
      </c>
      <c r="MI53" s="45"/>
      <c r="MJ53" s="45" t="s">
        <v>1038</v>
      </c>
      <c r="MK53" s="45">
        <v>73107650</v>
      </c>
      <c r="ML53" s="45" t="s">
        <v>1039</v>
      </c>
      <c r="MM53" s="47">
        <v>44216.541770833333</v>
      </c>
      <c r="MN53" s="45">
        <v>52</v>
      </c>
      <c r="MO53" s="45"/>
      <c r="MP53" s="45">
        <v>-1</v>
      </c>
      <c r="MQ53" s="45"/>
      <c r="MR53" s="45"/>
      <c r="MS53" s="45" t="s">
        <v>376</v>
      </c>
      <c r="MT53" s="45">
        <v>780</v>
      </c>
      <c r="MU53" s="45" t="s">
        <v>402</v>
      </c>
      <c r="MV53" s="45">
        <v>569832</v>
      </c>
    </row>
    <row r="54" spans="1:360" ht="15.6" hidden="1" thickTop="1" thickBot="1" x14ac:dyDescent="0.35">
      <c r="A54" s="48" t="s">
        <v>1040</v>
      </c>
      <c r="B54" s="37" t="s">
        <v>1041</v>
      </c>
      <c r="C54" s="37"/>
      <c r="D54" s="37" t="s">
        <v>850</v>
      </c>
      <c r="E54" s="37" t="s">
        <v>830</v>
      </c>
      <c r="F54" s="37"/>
      <c r="G54" s="49">
        <v>44217</v>
      </c>
      <c r="H54" s="37" t="s">
        <v>831</v>
      </c>
      <c r="I54" s="37" t="s">
        <v>832</v>
      </c>
      <c r="J54" s="37" t="s">
        <v>347</v>
      </c>
      <c r="K54" s="37">
        <v>48</v>
      </c>
      <c r="L54" s="37" t="str">
        <f>IF(data!$K54&lt;31,"18-30 Years",IF(data!$K54&lt;51,"31-50 Years",IF(data!$K54&lt;61,"51-60 Years",IF(data!$K54&gt;60,"Elderly&gt;60"))))</f>
        <v>31-50 Years</v>
      </c>
      <c r="M54" s="37" t="s">
        <v>348</v>
      </c>
      <c r="N54" s="37" t="s">
        <v>349</v>
      </c>
      <c r="O54" s="37" t="s">
        <v>350</v>
      </c>
      <c r="P54" s="49">
        <v>43174</v>
      </c>
      <c r="Q54" s="37">
        <v>0</v>
      </c>
      <c r="R54" s="37">
        <v>0</v>
      </c>
      <c r="S54" s="37" t="s">
        <v>347</v>
      </c>
      <c r="T54" s="37">
        <v>0</v>
      </c>
      <c r="U54" s="37">
        <v>0</v>
      </c>
      <c r="V54" s="37">
        <v>0</v>
      </c>
      <c r="W54" s="37" t="s">
        <v>384</v>
      </c>
      <c r="X54" s="37">
        <v>1</v>
      </c>
      <c r="Y54" s="37" t="s">
        <v>351</v>
      </c>
      <c r="Z54" s="37">
        <v>1</v>
      </c>
      <c r="AA54" s="52">
        <v>2</v>
      </c>
      <c r="AB54" s="37">
        <v>5</v>
      </c>
      <c r="AC54" s="37">
        <v>0</v>
      </c>
      <c r="AD54" s="37">
        <v>0</v>
      </c>
      <c r="AE54" s="37">
        <v>0</v>
      </c>
      <c r="AF54" s="37">
        <v>1000</v>
      </c>
      <c r="AG54" s="37">
        <v>1000</v>
      </c>
      <c r="AH54" s="41">
        <f t="shared" si="0"/>
        <v>0</v>
      </c>
      <c r="AI54" s="37" t="s">
        <v>1042</v>
      </c>
      <c r="AJ54" s="37"/>
      <c r="AK54" s="37" t="s">
        <v>355</v>
      </c>
      <c r="AL54" s="37"/>
      <c r="AM54" s="37" t="b">
        <v>1</v>
      </c>
      <c r="AN54" s="37"/>
      <c r="AO54" s="37"/>
      <c r="AP54" s="37"/>
      <c r="AQ54" s="37"/>
      <c r="AR54" s="37"/>
      <c r="AS54" s="37"/>
      <c r="AT54" s="37">
        <v>5</v>
      </c>
      <c r="AU54" s="37" t="s">
        <v>356</v>
      </c>
      <c r="AV54" s="37"/>
      <c r="AW54" s="37" t="s">
        <v>347</v>
      </c>
      <c r="AX54" s="41" t="s">
        <v>372</v>
      </c>
      <c r="AY54" s="37" t="s">
        <v>426</v>
      </c>
      <c r="AZ54" s="37"/>
      <c r="BA54" s="37"/>
      <c r="BB54" s="37"/>
      <c r="BC54" s="37" t="b">
        <v>1</v>
      </c>
      <c r="BD54" s="37"/>
      <c r="BE54" s="37"/>
      <c r="BF54" s="37"/>
      <c r="BG54" s="37"/>
      <c r="BH54" s="37"/>
      <c r="BI54" s="37"/>
      <c r="BJ54" s="37"/>
      <c r="BK54" s="37" t="s">
        <v>347</v>
      </c>
      <c r="BL54" s="37" t="s">
        <v>359</v>
      </c>
      <c r="BM54" s="37"/>
      <c r="BN54" s="37" t="s">
        <v>347</v>
      </c>
      <c r="BO54" s="37" t="s">
        <v>1043</v>
      </c>
      <c r="BP54" s="37" t="s">
        <v>359</v>
      </c>
      <c r="BQ54" s="37"/>
      <c r="BR54" s="37"/>
      <c r="BS54" s="37"/>
      <c r="BT54" s="37"/>
      <c r="BU54" s="37"/>
      <c r="BV54" s="37"/>
      <c r="BW54" s="37"/>
      <c r="BX54" s="37"/>
      <c r="BY54" s="37"/>
      <c r="BZ54" s="37"/>
      <c r="CA54" s="37"/>
      <c r="CB54" s="37"/>
      <c r="CC54" s="37"/>
      <c r="CD54" s="37"/>
      <c r="CE54" s="37"/>
      <c r="CF54" s="37" t="s">
        <v>1044</v>
      </c>
      <c r="CG54" s="37"/>
      <c r="CH54" s="37"/>
      <c r="CI54" s="37"/>
      <c r="CJ54" s="37" t="b">
        <v>1</v>
      </c>
      <c r="CK54" s="37" t="b">
        <v>1</v>
      </c>
      <c r="CL54" s="37"/>
      <c r="CM54" s="37"/>
      <c r="CN54" s="37" t="s">
        <v>1045</v>
      </c>
      <c r="CO54" s="37" t="s">
        <v>359</v>
      </c>
      <c r="CP54" s="37" t="s">
        <v>691</v>
      </c>
      <c r="CQ54" s="37"/>
      <c r="CR54" s="37"/>
      <c r="CS54" s="37"/>
      <c r="CT54" s="37"/>
      <c r="CU54" s="37" t="b">
        <v>1</v>
      </c>
      <c r="CV54" s="37"/>
      <c r="CW54" s="37"/>
      <c r="CX54" s="37"/>
      <c r="CY54" s="37" t="s">
        <v>1046</v>
      </c>
      <c r="CZ54" s="37"/>
      <c r="DA54" s="37" t="b">
        <v>1</v>
      </c>
      <c r="DB54" s="37"/>
      <c r="DC54" s="37"/>
      <c r="DD54" s="37"/>
      <c r="DE54" s="37" t="b">
        <v>1</v>
      </c>
      <c r="DF54" s="37"/>
      <c r="DG54" s="37"/>
      <c r="DH54" s="37"/>
      <c r="DI54" s="37"/>
      <c r="DJ54" s="37" t="s">
        <v>1047</v>
      </c>
      <c r="DK54" s="37"/>
      <c r="DL54" s="37"/>
      <c r="DM54" s="37"/>
      <c r="DN54" s="37"/>
      <c r="DO54" s="37"/>
      <c r="DP54" s="37"/>
      <c r="DQ54" s="37"/>
      <c r="DR54" s="37"/>
      <c r="DS54" s="37"/>
      <c r="DT54" s="37"/>
      <c r="DU54" s="37"/>
      <c r="DV54" s="37"/>
      <c r="DW54" s="37" t="s">
        <v>646</v>
      </c>
      <c r="DX54" s="37"/>
      <c r="DY54" s="37"/>
      <c r="DZ54" s="37"/>
      <c r="EA54" s="37"/>
      <c r="EB54" s="37"/>
      <c r="EC54" s="37"/>
      <c r="ED54" s="37"/>
      <c r="EE54" s="37"/>
      <c r="EF54" s="37"/>
      <c r="EG54" s="37"/>
      <c r="EH54" s="37"/>
      <c r="EI54" s="37"/>
      <c r="EJ54" s="37"/>
      <c r="EK54" s="37"/>
      <c r="EL54" s="37"/>
      <c r="EM54" s="37"/>
      <c r="EN54" s="37"/>
      <c r="EO54" s="37"/>
      <c r="EP54" s="37"/>
      <c r="EQ54" s="37"/>
      <c r="ER54" s="37"/>
      <c r="ES54" s="37"/>
      <c r="ET54" s="37"/>
      <c r="EU54" s="37"/>
      <c r="EV54" s="37"/>
      <c r="EW54" s="37"/>
      <c r="EX54" s="37"/>
      <c r="EY54" s="37"/>
      <c r="EZ54" s="37"/>
      <c r="FA54" s="37"/>
      <c r="FB54" s="37"/>
      <c r="FC54" s="37" t="s">
        <v>372</v>
      </c>
      <c r="FD54" s="37"/>
      <c r="FE54" s="37" t="s">
        <v>367</v>
      </c>
      <c r="FF54" s="37"/>
      <c r="FG54" s="37" t="b">
        <v>1</v>
      </c>
      <c r="FH54" s="37"/>
      <c r="FI54" s="37"/>
      <c r="FJ54" s="37"/>
      <c r="FK54" s="37"/>
      <c r="FL54" s="37"/>
      <c r="FM54" s="37"/>
      <c r="FN54" s="37" t="s">
        <v>372</v>
      </c>
      <c r="FO54" s="37"/>
      <c r="FP54" s="37" t="s">
        <v>372</v>
      </c>
      <c r="FQ54" s="37"/>
      <c r="FR54" s="37"/>
      <c r="FS54" s="37"/>
      <c r="FT54" s="37"/>
      <c r="FU54" s="37"/>
      <c r="FV54" s="37"/>
      <c r="FW54" s="37"/>
      <c r="FX54" s="37"/>
      <c r="FY54" s="37"/>
      <c r="FZ54" s="37"/>
      <c r="GA54" s="37"/>
      <c r="GB54" s="37"/>
      <c r="GC54" s="37" t="s">
        <v>384</v>
      </c>
      <c r="GD54" s="37" t="s">
        <v>384</v>
      </c>
      <c r="GE54" s="37" t="s">
        <v>359</v>
      </c>
      <c r="GF54" s="37" t="s">
        <v>370</v>
      </c>
      <c r="GG54" s="37" t="s">
        <v>370</v>
      </c>
      <c r="GH54" s="37"/>
      <c r="GI54" s="37"/>
      <c r="GJ54" s="37"/>
      <c r="GK54" s="37"/>
      <c r="GL54" s="37"/>
      <c r="GM54" s="37"/>
      <c r="GN54" s="37"/>
      <c r="GO54" s="37"/>
      <c r="GP54" s="37"/>
      <c r="GQ54" s="37"/>
      <c r="GR54" s="37"/>
      <c r="GS54" s="37"/>
      <c r="GT54" s="37"/>
      <c r="GU54" s="37" t="s">
        <v>1048</v>
      </c>
      <c r="GV54" s="37" t="b">
        <v>1</v>
      </c>
      <c r="GW54" s="37"/>
      <c r="GX54" s="37"/>
      <c r="GY54" s="37"/>
      <c r="GZ54" s="37"/>
      <c r="HA54" s="37"/>
      <c r="HB54" s="37" t="b">
        <v>1</v>
      </c>
      <c r="HC54" s="37"/>
      <c r="HD54" s="37"/>
      <c r="HE54" s="37"/>
      <c r="HF54" s="37"/>
      <c r="HG54" s="37"/>
      <c r="HH54" s="37"/>
      <c r="HI54" s="37"/>
      <c r="HJ54" s="37"/>
      <c r="HK54" s="37"/>
      <c r="HL54" s="37"/>
      <c r="HM54" s="37"/>
      <c r="HN54" s="37" t="s">
        <v>605</v>
      </c>
      <c r="HO54" s="37" t="b">
        <v>1</v>
      </c>
      <c r="HP54" s="37" t="b">
        <v>1</v>
      </c>
      <c r="HQ54" s="37" t="b">
        <v>1</v>
      </c>
      <c r="HR54" s="37" t="b">
        <v>1</v>
      </c>
      <c r="HS54" s="37" t="s">
        <v>1034</v>
      </c>
      <c r="HT54" s="37" t="s">
        <v>440</v>
      </c>
      <c r="HU54" s="37"/>
      <c r="HV54" s="37"/>
      <c r="HW54" s="37"/>
      <c r="HX54" s="37" t="b">
        <v>1</v>
      </c>
      <c r="HY54" s="37"/>
      <c r="HZ54" s="37"/>
      <c r="IA54" s="37"/>
      <c r="IB54" s="37"/>
      <c r="IC54" s="37"/>
      <c r="ID54" s="37"/>
      <c r="IE54" s="37"/>
      <c r="IF54" s="37" t="s">
        <v>1049</v>
      </c>
      <c r="IG54" s="37"/>
      <c r="IH54" s="37"/>
      <c r="II54" s="37"/>
      <c r="IJ54" s="37"/>
      <c r="IK54" s="37"/>
      <c r="IL54" s="37" t="b">
        <v>1</v>
      </c>
      <c r="IM54" s="37"/>
      <c r="IN54" s="37"/>
      <c r="IO54" s="37" t="s">
        <v>1050</v>
      </c>
      <c r="IP54" s="37" t="s">
        <v>347</v>
      </c>
      <c r="IQ54" s="37"/>
      <c r="IR54" s="37" t="s">
        <v>372</v>
      </c>
      <c r="IS54" s="37"/>
      <c r="IT54" s="37"/>
      <c r="IU54" s="37"/>
      <c r="IV54" s="37"/>
      <c r="IW54" s="37"/>
      <c r="IX54" s="37"/>
      <c r="IY54" s="37" t="b">
        <v>1</v>
      </c>
      <c r="IZ54" s="37"/>
      <c r="JA54" s="37"/>
      <c r="JB54" s="37" t="s">
        <v>372</v>
      </c>
      <c r="JC54" s="37"/>
      <c r="JD54" s="37"/>
      <c r="JE54" s="37"/>
      <c r="JF54" s="37"/>
      <c r="JG54" s="37"/>
      <c r="JH54" s="37"/>
      <c r="JI54" s="37" t="b">
        <v>1</v>
      </c>
      <c r="JJ54" s="37"/>
      <c r="JK54" s="37"/>
      <c r="JL54" s="37" t="s">
        <v>347</v>
      </c>
      <c r="JM54" s="37"/>
      <c r="JN54" s="37" t="s">
        <v>1051</v>
      </c>
      <c r="JO54" s="37" t="b">
        <v>1</v>
      </c>
      <c r="JP54" s="37"/>
      <c r="JQ54" s="37"/>
      <c r="JR54" s="37" t="b">
        <v>1</v>
      </c>
      <c r="JS54" s="37"/>
      <c r="JT54" s="37"/>
      <c r="JU54" s="37" t="b">
        <v>1</v>
      </c>
      <c r="JV54" s="37"/>
      <c r="JW54" s="37"/>
      <c r="JX54" s="37"/>
      <c r="JY54" s="37"/>
      <c r="JZ54" s="37"/>
      <c r="KA54" s="37"/>
      <c r="KB54" s="37"/>
      <c r="KC54" s="37"/>
      <c r="KD54" s="37"/>
      <c r="KE54" s="37"/>
      <c r="KF54" s="37"/>
      <c r="KG54" s="37"/>
      <c r="KH54" s="37" t="s">
        <v>447</v>
      </c>
      <c r="KI54" s="37"/>
      <c r="KJ54" s="37"/>
      <c r="KK54" s="37"/>
      <c r="KL54" s="37"/>
      <c r="KM54" s="37" t="b">
        <v>1</v>
      </c>
      <c r="KN54" s="37"/>
      <c r="KO54" s="37"/>
      <c r="KP54" s="37"/>
      <c r="KQ54" s="37"/>
      <c r="KR54" s="37"/>
      <c r="KS54" s="37"/>
      <c r="KT54" s="37"/>
      <c r="KU54" s="37"/>
      <c r="KV54" s="37"/>
      <c r="KW54" s="37" t="s">
        <v>464</v>
      </c>
      <c r="KX54" s="37"/>
      <c r="KY54" s="37" t="b">
        <v>1</v>
      </c>
      <c r="KZ54" s="37"/>
      <c r="LA54" s="37"/>
      <c r="LB54" s="37"/>
      <c r="LC54" s="37"/>
      <c r="LD54" s="37"/>
      <c r="LE54" s="37"/>
      <c r="LF54" s="37"/>
      <c r="LG54" s="37" t="s">
        <v>1052</v>
      </c>
      <c r="LH54" s="37" t="b">
        <v>1</v>
      </c>
      <c r="LI54" s="37" t="b">
        <v>1</v>
      </c>
      <c r="LJ54" s="37" t="b">
        <v>1</v>
      </c>
      <c r="LK54" s="37" t="b">
        <v>1</v>
      </c>
      <c r="LL54" s="37"/>
      <c r="LM54" s="37"/>
      <c r="LN54" s="37"/>
      <c r="LO54" s="37" t="s">
        <v>359</v>
      </c>
      <c r="LP54" s="37" t="s">
        <v>5173</v>
      </c>
      <c r="LQ54" s="37" t="s">
        <v>640</v>
      </c>
      <c r="LR54" s="37"/>
      <c r="LS54" s="37"/>
      <c r="LT54" s="37"/>
      <c r="LU54" s="37"/>
      <c r="LV54" s="37"/>
      <c r="LW54" s="37" t="b">
        <v>1</v>
      </c>
      <c r="LX54" s="37"/>
      <c r="LY54" s="37"/>
      <c r="LZ54" s="37"/>
      <c r="MA54" s="37"/>
      <c r="MB54" s="37" t="s">
        <v>359</v>
      </c>
      <c r="MC54" s="37"/>
      <c r="MD54" s="37"/>
      <c r="ME54" s="37" t="s">
        <v>359</v>
      </c>
      <c r="MF54" s="37"/>
      <c r="MG54" s="37"/>
      <c r="MH54" s="37" t="s">
        <v>359</v>
      </c>
      <c r="MI54" s="37"/>
      <c r="MJ54" s="37" t="s">
        <v>1053</v>
      </c>
      <c r="MK54" s="37">
        <v>73107651</v>
      </c>
      <c r="ML54" s="37" t="s">
        <v>1054</v>
      </c>
      <c r="MM54" s="50">
        <v>44216.54178240741</v>
      </c>
      <c r="MN54" s="37">
        <v>53</v>
      </c>
      <c r="MO54" s="37"/>
      <c r="MP54" s="37">
        <v>-1</v>
      </c>
      <c r="MQ54" s="37"/>
      <c r="MR54" s="37"/>
      <c r="MS54" s="37" t="s">
        <v>376</v>
      </c>
      <c r="MT54" s="37">
        <v>721</v>
      </c>
      <c r="MU54" s="37" t="s">
        <v>402</v>
      </c>
      <c r="MV54" s="37">
        <v>569832</v>
      </c>
    </row>
    <row r="55" spans="1:360" ht="15.6" hidden="1" thickTop="1" thickBot="1" x14ac:dyDescent="0.35">
      <c r="A55" s="44" t="s">
        <v>1055</v>
      </c>
      <c r="B55" s="45" t="s">
        <v>1056</v>
      </c>
      <c r="C55" s="45"/>
      <c r="D55" s="45" t="s">
        <v>850</v>
      </c>
      <c r="E55" s="45" t="s">
        <v>830</v>
      </c>
      <c r="F55" s="45"/>
      <c r="G55" s="46">
        <v>44217</v>
      </c>
      <c r="H55" s="45" t="s">
        <v>831</v>
      </c>
      <c r="I55" s="45" t="s">
        <v>832</v>
      </c>
      <c r="J55" s="45" t="s">
        <v>359</v>
      </c>
      <c r="K55" s="45"/>
      <c r="L55" s="45"/>
      <c r="M55" s="45"/>
      <c r="N55" s="45"/>
      <c r="O55" s="45"/>
      <c r="P55" s="45"/>
      <c r="Q55" s="45"/>
      <c r="R55" s="45"/>
      <c r="S55" s="45"/>
      <c r="T55" s="45"/>
      <c r="U55" s="45"/>
      <c r="V55" s="45"/>
      <c r="W55" s="45"/>
      <c r="X55" s="45"/>
      <c r="Y55" s="45"/>
      <c r="Z55" s="45"/>
      <c r="AA55" s="45"/>
      <c r="AB55" s="45"/>
      <c r="AC55" s="45"/>
      <c r="AD55" s="45"/>
      <c r="AE55" s="45"/>
      <c r="AF55" s="45"/>
      <c r="AG55" s="45"/>
      <c r="AH55" s="41"/>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t="s">
        <v>1057</v>
      </c>
      <c r="MK55" s="45">
        <v>73107652</v>
      </c>
      <c r="ML55" s="45" t="s">
        <v>1058</v>
      </c>
      <c r="MM55" s="47">
        <v>44216.54178240741</v>
      </c>
      <c r="MN55" s="45">
        <v>54</v>
      </c>
      <c r="MO55" s="45"/>
      <c r="MP55" s="45">
        <v>-1</v>
      </c>
      <c r="MQ55" s="45"/>
      <c r="MR55" s="45"/>
      <c r="MS55" s="45" t="s">
        <v>376</v>
      </c>
      <c r="MT55" s="45">
        <v>289</v>
      </c>
      <c r="MU55" s="45" t="s">
        <v>402</v>
      </c>
      <c r="MV55" s="45">
        <v>569832</v>
      </c>
    </row>
    <row r="56" spans="1:360" ht="15.6" thickTop="1" thickBot="1" x14ac:dyDescent="0.35">
      <c r="A56" s="48" t="s">
        <v>1059</v>
      </c>
      <c r="B56" s="37" t="s">
        <v>1060</v>
      </c>
      <c r="C56" s="37" t="s">
        <v>384</v>
      </c>
      <c r="D56" s="37" t="s">
        <v>850</v>
      </c>
      <c r="E56" s="37" t="s">
        <v>830</v>
      </c>
      <c r="F56" s="37"/>
      <c r="G56" s="49">
        <v>44217</v>
      </c>
      <c r="H56" s="37" t="s">
        <v>831</v>
      </c>
      <c r="I56" s="37" t="s">
        <v>832</v>
      </c>
      <c r="J56" s="37" t="s">
        <v>347</v>
      </c>
      <c r="K56" s="37">
        <v>66</v>
      </c>
      <c r="L56" s="37" t="str">
        <f>IF(data!$K56&lt;31,"18-30 Years",IF(data!$K56&lt;51,"31-50 Years",IF(data!$K56&lt;61,"51-60 Years",IF(data!$K56&gt;60,"Elderly&gt;60"))))</f>
        <v>Elderly&gt;60</v>
      </c>
      <c r="M56" s="37" t="s">
        <v>348</v>
      </c>
      <c r="N56" s="37" t="s">
        <v>1061</v>
      </c>
      <c r="O56" s="37" t="s">
        <v>350</v>
      </c>
      <c r="P56" s="49">
        <v>43486</v>
      </c>
      <c r="Q56" s="37">
        <v>1</v>
      </c>
      <c r="R56" s="37">
        <v>1</v>
      </c>
      <c r="S56" s="37" t="s">
        <v>347</v>
      </c>
      <c r="T56" s="37">
        <v>1</v>
      </c>
      <c r="U56" s="37">
        <v>1</v>
      </c>
      <c r="V56" s="37">
        <v>1</v>
      </c>
      <c r="W56" s="37" t="s">
        <v>406</v>
      </c>
      <c r="X56" s="37">
        <v>4</v>
      </c>
      <c r="Y56" s="37" t="s">
        <v>485</v>
      </c>
      <c r="Z56" s="37">
        <v>1</v>
      </c>
      <c r="AA56" s="52">
        <v>8</v>
      </c>
      <c r="AB56" s="37">
        <v>13</v>
      </c>
      <c r="AC56" s="37">
        <v>1</v>
      </c>
      <c r="AD56" s="37">
        <v>0</v>
      </c>
      <c r="AE56" s="37">
        <v>2</v>
      </c>
      <c r="AF56" s="37">
        <v>5000</v>
      </c>
      <c r="AG56" s="37">
        <v>2000</v>
      </c>
      <c r="AH56" s="41">
        <f t="shared" si="0"/>
        <v>-3000</v>
      </c>
      <c r="AI56" s="37" t="s">
        <v>1062</v>
      </c>
      <c r="AJ56" s="37"/>
      <c r="AK56" s="37" t="s">
        <v>372</v>
      </c>
      <c r="AL56" s="37"/>
      <c r="AM56" s="37"/>
      <c r="AN56" s="37"/>
      <c r="AO56" s="37"/>
      <c r="AP56" s="37"/>
      <c r="AQ56" s="37" t="b">
        <v>1</v>
      </c>
      <c r="AR56" s="37"/>
      <c r="AS56" s="37"/>
      <c r="AT56" s="37"/>
      <c r="AU56" s="37"/>
      <c r="AV56" s="37"/>
      <c r="AW56" s="37" t="s">
        <v>372</v>
      </c>
      <c r="AX56" s="41" t="s">
        <v>372</v>
      </c>
      <c r="AY56" s="37" t="s">
        <v>889</v>
      </c>
      <c r="AZ56" s="37" t="b">
        <v>1</v>
      </c>
      <c r="BA56" s="37"/>
      <c r="BB56" s="37"/>
      <c r="BC56" s="37" t="b">
        <v>1</v>
      </c>
      <c r="BD56" s="37"/>
      <c r="BE56" s="37"/>
      <c r="BF56" s="37"/>
      <c r="BG56" s="37"/>
      <c r="BH56" s="37"/>
      <c r="BI56" s="37"/>
      <c r="BJ56" s="37"/>
      <c r="BK56" s="37" t="s">
        <v>359</v>
      </c>
      <c r="BL56" s="37"/>
      <c r="BM56" s="37"/>
      <c r="BN56" s="37"/>
      <c r="BO56" s="37"/>
      <c r="BP56" s="37" t="s">
        <v>359</v>
      </c>
      <c r="BQ56" s="37"/>
      <c r="BR56" s="37"/>
      <c r="BS56" s="37"/>
      <c r="BT56" s="37"/>
      <c r="BU56" s="37"/>
      <c r="BV56" s="37"/>
      <c r="BW56" s="37"/>
      <c r="BX56" s="37"/>
      <c r="BY56" s="37"/>
      <c r="BZ56" s="37"/>
      <c r="CA56" s="37"/>
      <c r="CB56" s="37"/>
      <c r="CC56" s="37"/>
      <c r="CD56" s="37"/>
      <c r="CE56" s="37"/>
      <c r="CF56" s="37" t="s">
        <v>854</v>
      </c>
      <c r="CG56" s="37" t="b">
        <v>1</v>
      </c>
      <c r="CH56" s="37"/>
      <c r="CI56" s="37"/>
      <c r="CJ56" s="37" t="b">
        <v>1</v>
      </c>
      <c r="CK56" s="37"/>
      <c r="CL56" s="37"/>
      <c r="CM56" s="37"/>
      <c r="CN56" s="37"/>
      <c r="CO56" s="37" t="s">
        <v>359</v>
      </c>
      <c r="CP56" s="37" t="s">
        <v>691</v>
      </c>
      <c r="CQ56" s="37"/>
      <c r="CR56" s="37"/>
      <c r="CS56" s="37"/>
      <c r="CT56" s="37"/>
      <c r="CU56" s="37" t="b">
        <v>1</v>
      </c>
      <c r="CV56" s="37"/>
      <c r="CW56" s="37"/>
      <c r="CX56" s="37"/>
      <c r="CY56" s="37" t="s">
        <v>1063</v>
      </c>
      <c r="CZ56" s="37" t="b">
        <v>1</v>
      </c>
      <c r="DA56" s="37"/>
      <c r="DB56" s="37"/>
      <c r="DC56" s="37"/>
      <c r="DD56" s="37"/>
      <c r="DE56" s="37"/>
      <c r="DF56" s="37"/>
      <c r="DG56" s="37"/>
      <c r="DH56" s="37"/>
      <c r="DI56" s="37"/>
      <c r="DJ56" s="37" t="s">
        <v>5138</v>
      </c>
      <c r="DK56" s="37" t="s">
        <v>359</v>
      </c>
      <c r="DL56" s="37"/>
      <c r="DM56" s="37"/>
      <c r="DN56" s="37"/>
      <c r="DO56" s="37"/>
      <c r="DP56" s="37"/>
      <c r="DQ56" s="37"/>
      <c r="DR56" s="37"/>
      <c r="DS56" s="37"/>
      <c r="DT56" s="37"/>
      <c r="DU56" s="37"/>
      <c r="DV56" s="37"/>
      <c r="DW56" s="37" t="s">
        <v>646</v>
      </c>
      <c r="DX56" s="37"/>
      <c r="DY56" s="37"/>
      <c r="DZ56" s="37"/>
      <c r="EA56" s="37" t="s">
        <v>683</v>
      </c>
      <c r="EB56" s="37" t="b">
        <v>1</v>
      </c>
      <c r="EC56" s="37"/>
      <c r="ED56" s="37"/>
      <c r="EE56" s="37"/>
      <c r="EF56" s="37"/>
      <c r="EG56" s="37"/>
      <c r="EH56" s="37"/>
      <c r="EI56" s="37"/>
      <c r="EJ56" s="37"/>
      <c r="EK56" s="37"/>
      <c r="EL56" s="37" t="b">
        <v>1</v>
      </c>
      <c r="EM56" s="52">
        <v>2</v>
      </c>
      <c r="EN56" s="37" t="s">
        <v>365</v>
      </c>
      <c r="EO56" s="37" t="s">
        <v>683</v>
      </c>
      <c r="EP56" s="37" t="b">
        <v>1</v>
      </c>
      <c r="EQ56" s="37"/>
      <c r="ER56" s="37"/>
      <c r="ES56" s="37"/>
      <c r="ET56" s="37"/>
      <c r="EU56" s="37"/>
      <c r="EV56" s="37"/>
      <c r="EW56" s="37"/>
      <c r="EX56" s="37"/>
      <c r="EY56" s="37"/>
      <c r="EZ56" s="37" t="b">
        <v>1</v>
      </c>
      <c r="FA56" s="52">
        <v>2</v>
      </c>
      <c r="FB56" s="37" t="s">
        <v>365</v>
      </c>
      <c r="FC56" s="37" t="s">
        <v>347</v>
      </c>
      <c r="FD56" s="37"/>
      <c r="FE56" s="37" t="s">
        <v>367</v>
      </c>
      <c r="FF56" s="37"/>
      <c r="FG56" s="37" t="b">
        <v>1</v>
      </c>
      <c r="FH56" s="37"/>
      <c r="FI56" s="37"/>
      <c r="FJ56" s="37"/>
      <c r="FK56" s="37"/>
      <c r="FL56" s="37"/>
      <c r="FM56" s="37"/>
      <c r="FN56" s="37" t="s">
        <v>347</v>
      </c>
      <c r="FO56" s="37"/>
      <c r="FP56" s="37" t="s">
        <v>347</v>
      </c>
      <c r="FQ56" s="37" t="s">
        <v>367</v>
      </c>
      <c r="FR56" s="37" t="b">
        <v>1</v>
      </c>
      <c r="FS56" s="37"/>
      <c r="FT56" s="37"/>
      <c r="FU56" s="37"/>
      <c r="FV56" s="37"/>
      <c r="FW56" s="37"/>
      <c r="FX56" s="37" t="s">
        <v>656</v>
      </c>
      <c r="FY56" s="37" t="s">
        <v>359</v>
      </c>
      <c r="FZ56" s="37" t="s">
        <v>359</v>
      </c>
      <c r="GA56" s="37"/>
      <c r="GB56" s="37"/>
      <c r="GC56" s="37" t="s">
        <v>351</v>
      </c>
      <c r="GD56" s="37" t="s">
        <v>351</v>
      </c>
      <c r="GE56" s="37" t="s">
        <v>347</v>
      </c>
      <c r="GF56" s="37"/>
      <c r="GG56" s="37"/>
      <c r="GH56" s="37" t="s">
        <v>783</v>
      </c>
      <c r="GI56" s="37" t="s">
        <v>359</v>
      </c>
      <c r="GJ56" s="37"/>
      <c r="GK56" s="37"/>
      <c r="GL56" s="37"/>
      <c r="GM56" s="37"/>
      <c r="GN56" s="37"/>
      <c r="GO56" s="37"/>
      <c r="GP56" s="37"/>
      <c r="GQ56" s="37"/>
      <c r="GR56" s="37"/>
      <c r="GS56" s="37" t="s">
        <v>1064</v>
      </c>
      <c r="GT56" s="37"/>
      <c r="GU56" s="37" t="s">
        <v>1065</v>
      </c>
      <c r="GV56" s="37" t="b">
        <v>1</v>
      </c>
      <c r="GW56" s="37" t="b">
        <v>1</v>
      </c>
      <c r="GX56" s="37" t="b">
        <v>1</v>
      </c>
      <c r="GY56" s="37"/>
      <c r="GZ56" s="37" t="b">
        <v>1</v>
      </c>
      <c r="HA56" s="37"/>
      <c r="HB56" s="37" t="b">
        <v>1</v>
      </c>
      <c r="HC56" s="37"/>
      <c r="HD56" s="37"/>
      <c r="HE56" s="37"/>
      <c r="HF56" s="37"/>
      <c r="HG56" s="37"/>
      <c r="HH56" s="37"/>
      <c r="HI56" s="37"/>
      <c r="HJ56" s="37"/>
      <c r="HK56" s="37"/>
      <c r="HL56" s="37"/>
      <c r="HM56" s="37"/>
      <c r="HN56" s="37" t="s">
        <v>605</v>
      </c>
      <c r="HO56" s="37" t="b">
        <v>1</v>
      </c>
      <c r="HP56" s="37" t="b">
        <v>1</v>
      </c>
      <c r="HQ56" s="37" t="b">
        <v>1</v>
      </c>
      <c r="HR56" s="37" t="b">
        <v>1</v>
      </c>
      <c r="HS56" s="37" t="s">
        <v>1034</v>
      </c>
      <c r="HT56" s="37" t="s">
        <v>550</v>
      </c>
      <c r="HU56" s="37" t="b">
        <v>1</v>
      </c>
      <c r="HV56" s="37"/>
      <c r="HW56" s="37"/>
      <c r="HX56" s="37" t="b">
        <v>1</v>
      </c>
      <c r="HY56" s="37"/>
      <c r="HZ56" s="37"/>
      <c r="IA56" s="37"/>
      <c r="IB56" s="37"/>
      <c r="IC56" s="37"/>
      <c r="ID56" s="37"/>
      <c r="IE56" s="37"/>
      <c r="IF56" s="37" t="s">
        <v>1049</v>
      </c>
      <c r="IG56" s="37"/>
      <c r="IH56" s="37"/>
      <c r="II56" s="37"/>
      <c r="IJ56" s="37"/>
      <c r="IK56" s="37"/>
      <c r="IL56" s="37" t="b">
        <v>1</v>
      </c>
      <c r="IM56" s="37"/>
      <c r="IN56" s="37"/>
      <c r="IO56" s="37" t="s">
        <v>1050</v>
      </c>
      <c r="IP56" s="37" t="s">
        <v>442</v>
      </c>
      <c r="IQ56" s="37"/>
      <c r="IR56" s="37" t="s">
        <v>459</v>
      </c>
      <c r="IS56" s="37" t="b">
        <v>1</v>
      </c>
      <c r="IT56" s="37"/>
      <c r="IU56" s="37"/>
      <c r="IV56" s="37"/>
      <c r="IW56" s="37"/>
      <c r="IX56" s="37"/>
      <c r="IY56" s="37"/>
      <c r="IZ56" s="37"/>
      <c r="JA56" s="37"/>
      <c r="JB56" s="37" t="s">
        <v>372</v>
      </c>
      <c r="JC56" s="37"/>
      <c r="JD56" s="37"/>
      <c r="JE56" s="37"/>
      <c r="JF56" s="37"/>
      <c r="JG56" s="37"/>
      <c r="JH56" s="37"/>
      <c r="JI56" s="37" t="b">
        <v>1</v>
      </c>
      <c r="JJ56" s="37"/>
      <c r="JK56" s="37"/>
      <c r="JL56" s="37" t="s">
        <v>347</v>
      </c>
      <c r="JM56" s="37"/>
      <c r="JN56" s="37" t="s">
        <v>524</v>
      </c>
      <c r="JO56" s="37" t="b">
        <v>1</v>
      </c>
      <c r="JP56" s="37"/>
      <c r="JQ56" s="37"/>
      <c r="JR56" s="37" t="b">
        <v>1</v>
      </c>
      <c r="JS56" s="37"/>
      <c r="JT56" s="37" t="b">
        <v>1</v>
      </c>
      <c r="JU56" s="37"/>
      <c r="JV56" s="37"/>
      <c r="JW56" s="37"/>
      <c r="JX56" s="37"/>
      <c r="JY56" s="37"/>
      <c r="JZ56" s="37"/>
      <c r="KA56" s="37"/>
      <c r="KB56" s="37"/>
      <c r="KC56" s="37"/>
      <c r="KD56" s="37"/>
      <c r="KE56" s="37"/>
      <c r="KF56" s="37"/>
      <c r="KG56" s="37"/>
      <c r="KH56" s="37" t="s">
        <v>1066</v>
      </c>
      <c r="KI56" s="37"/>
      <c r="KJ56" s="37"/>
      <c r="KK56" s="37"/>
      <c r="KL56" s="37"/>
      <c r="KM56" s="37"/>
      <c r="KN56" s="37" t="b">
        <v>1</v>
      </c>
      <c r="KO56" s="37"/>
      <c r="KP56" s="37"/>
      <c r="KQ56" s="37"/>
      <c r="KR56" s="37"/>
      <c r="KS56" s="37"/>
      <c r="KT56" s="37"/>
      <c r="KU56" s="37"/>
      <c r="KV56" s="37"/>
      <c r="KW56" s="37" t="s">
        <v>372</v>
      </c>
      <c r="KX56" s="37"/>
      <c r="KY56" s="37"/>
      <c r="KZ56" s="37"/>
      <c r="LA56" s="37"/>
      <c r="LB56" s="37"/>
      <c r="LC56" s="37"/>
      <c r="LD56" s="37"/>
      <c r="LE56" s="37" t="b">
        <v>1</v>
      </c>
      <c r="LF56" s="37"/>
      <c r="LG56" s="37" t="s">
        <v>1067</v>
      </c>
      <c r="LH56" s="37" t="b">
        <v>1</v>
      </c>
      <c r="LI56" s="37" t="b">
        <v>1</v>
      </c>
      <c r="LJ56" s="37"/>
      <c r="LK56" s="37"/>
      <c r="LL56" s="37"/>
      <c r="LM56" s="37"/>
      <c r="LN56" s="37"/>
      <c r="LO56" s="37" t="s">
        <v>359</v>
      </c>
      <c r="LP56" s="37" t="s">
        <v>5173</v>
      </c>
      <c r="LQ56" s="37" t="s">
        <v>514</v>
      </c>
      <c r="LR56" s="37" t="b">
        <v>1</v>
      </c>
      <c r="LS56" s="37"/>
      <c r="LT56" s="37"/>
      <c r="LU56" s="37"/>
      <c r="LV56" s="37"/>
      <c r="LW56" s="37"/>
      <c r="LX56" s="37"/>
      <c r="LY56" s="37"/>
      <c r="LZ56" s="37"/>
      <c r="MA56" s="37"/>
      <c r="MB56" s="37" t="s">
        <v>359</v>
      </c>
      <c r="MC56" s="37"/>
      <c r="MD56" s="37"/>
      <c r="ME56" s="37" t="s">
        <v>359</v>
      </c>
      <c r="MF56" s="37"/>
      <c r="MG56" s="37"/>
      <c r="MH56" s="37" t="s">
        <v>359</v>
      </c>
      <c r="MI56" s="37"/>
      <c r="MJ56" s="37" t="s">
        <v>1068</v>
      </c>
      <c r="MK56" s="37">
        <v>73107655</v>
      </c>
      <c r="ML56" s="37" t="s">
        <v>1069</v>
      </c>
      <c r="MM56" s="50">
        <v>44216.54179398148</v>
      </c>
      <c r="MN56" s="37">
        <v>55</v>
      </c>
      <c r="MO56" s="37"/>
      <c r="MP56" s="37">
        <v>-1</v>
      </c>
      <c r="MQ56" s="37"/>
      <c r="MR56" s="37"/>
      <c r="MS56" s="37" t="s">
        <v>376</v>
      </c>
      <c r="MT56" s="37">
        <v>3775</v>
      </c>
      <c r="MU56" s="37" t="s">
        <v>402</v>
      </c>
      <c r="MV56" s="37">
        <v>569832</v>
      </c>
    </row>
    <row r="57" spans="1:360" ht="15.6" hidden="1" thickTop="1" thickBot="1" x14ac:dyDescent="0.35">
      <c r="A57" s="44" t="s">
        <v>1070</v>
      </c>
      <c r="B57" s="45" t="s">
        <v>1071</v>
      </c>
      <c r="C57" s="45"/>
      <c r="D57" s="45" t="s">
        <v>1072</v>
      </c>
      <c r="E57" s="45" t="s">
        <v>830</v>
      </c>
      <c r="F57" s="45"/>
      <c r="G57" s="46">
        <v>44216</v>
      </c>
      <c r="H57" s="45" t="s">
        <v>831</v>
      </c>
      <c r="I57" s="45" t="s">
        <v>832</v>
      </c>
      <c r="J57" s="45" t="s">
        <v>347</v>
      </c>
      <c r="K57" s="45">
        <v>45</v>
      </c>
      <c r="L57" s="45" t="str">
        <f>IF(data!$K57&lt;31,"18-30 Years",IF(data!$K57&lt;51,"31-50 Years",IF(data!$K57&lt;61,"51-60 Years",IF(data!$K57&gt;60,"Elderly&gt;60"))))</f>
        <v>31-50 Years</v>
      </c>
      <c r="M57" s="45" t="s">
        <v>348</v>
      </c>
      <c r="N57" s="45" t="s">
        <v>976</v>
      </c>
      <c r="O57" s="45" t="s">
        <v>350</v>
      </c>
      <c r="P57" s="46">
        <v>41975</v>
      </c>
      <c r="Q57" s="45">
        <v>0</v>
      </c>
      <c r="R57" s="45">
        <v>0</v>
      </c>
      <c r="S57" s="45" t="s">
        <v>347</v>
      </c>
      <c r="T57" s="45">
        <v>0</v>
      </c>
      <c r="U57" s="45">
        <v>0</v>
      </c>
      <c r="V57" s="45">
        <v>0</v>
      </c>
      <c r="W57" s="45" t="s">
        <v>384</v>
      </c>
      <c r="X57" s="45">
        <v>1</v>
      </c>
      <c r="Y57" s="45" t="s">
        <v>351</v>
      </c>
      <c r="Z57" s="45">
        <v>1</v>
      </c>
      <c r="AA57" s="51">
        <v>2</v>
      </c>
      <c r="AB57" s="45">
        <v>5</v>
      </c>
      <c r="AC57" s="45">
        <v>0</v>
      </c>
      <c r="AD57" s="45">
        <v>0</v>
      </c>
      <c r="AE57" s="45">
        <v>1</v>
      </c>
      <c r="AF57" s="45">
        <v>500</v>
      </c>
      <c r="AG57" s="45">
        <v>400</v>
      </c>
      <c r="AH57" s="41">
        <f t="shared" si="0"/>
        <v>-100</v>
      </c>
      <c r="AI57" s="45" t="s">
        <v>1073</v>
      </c>
      <c r="AJ57" s="45"/>
      <c r="AK57" s="45" t="s">
        <v>355</v>
      </c>
      <c r="AL57" s="45"/>
      <c r="AM57" s="45" t="b">
        <v>1</v>
      </c>
      <c r="AN57" s="45"/>
      <c r="AO57" s="45"/>
      <c r="AP57" s="45"/>
      <c r="AQ57" s="45"/>
      <c r="AR57" s="45"/>
      <c r="AS57" s="45"/>
      <c r="AT57" s="45">
        <v>10</v>
      </c>
      <c r="AU57" s="45" t="s">
        <v>356</v>
      </c>
      <c r="AV57" s="45"/>
      <c r="AW57" s="45" t="s">
        <v>359</v>
      </c>
      <c r="AX57" s="45" t="s">
        <v>1074</v>
      </c>
      <c r="AY57" s="45" t="s">
        <v>993</v>
      </c>
      <c r="AZ57" s="45"/>
      <c r="BA57" s="45"/>
      <c r="BB57" s="45"/>
      <c r="BC57" s="45"/>
      <c r="BD57" s="45"/>
      <c r="BE57" s="45"/>
      <c r="BF57" s="45"/>
      <c r="BG57" s="45"/>
      <c r="BH57" s="45"/>
      <c r="BI57" s="45" t="b">
        <v>1</v>
      </c>
      <c r="BJ57" s="45"/>
      <c r="BK57" s="45" t="s">
        <v>359</v>
      </c>
      <c r="BL57" s="45"/>
      <c r="BM57" s="45"/>
      <c r="BN57" s="45"/>
      <c r="BO57" s="45"/>
      <c r="BP57" s="45" t="s">
        <v>359</v>
      </c>
      <c r="BQ57" s="45"/>
      <c r="BR57" s="45"/>
      <c r="BS57" s="45"/>
      <c r="BT57" s="45"/>
      <c r="BU57" s="45"/>
      <c r="BV57" s="45"/>
      <c r="BW57" s="45"/>
      <c r="BX57" s="45"/>
      <c r="BY57" s="45"/>
      <c r="BZ57" s="45"/>
      <c r="CA57" s="45"/>
      <c r="CB57" s="45"/>
      <c r="CC57" s="45"/>
      <c r="CD57" s="45"/>
      <c r="CE57" s="45"/>
      <c r="CF57" s="45" t="s">
        <v>835</v>
      </c>
      <c r="CG57" s="45" t="b">
        <v>1</v>
      </c>
      <c r="CH57" s="45"/>
      <c r="CI57" s="45"/>
      <c r="CJ57" s="45"/>
      <c r="CK57" s="45"/>
      <c r="CL57" s="45"/>
      <c r="CM57" s="45"/>
      <c r="CN57" s="45"/>
      <c r="CO57" s="45" t="s">
        <v>347</v>
      </c>
      <c r="CP57" s="45"/>
      <c r="CQ57" s="45"/>
      <c r="CR57" s="45"/>
      <c r="CS57" s="45"/>
      <c r="CT57" s="45"/>
      <c r="CU57" s="45"/>
      <c r="CV57" s="45"/>
      <c r="CW57" s="45"/>
      <c r="CX57" s="45"/>
      <c r="CY57" s="45" t="s">
        <v>836</v>
      </c>
      <c r="CZ57" s="45"/>
      <c r="DA57" s="45"/>
      <c r="DB57" s="45"/>
      <c r="DC57" s="45"/>
      <c r="DD57" s="45"/>
      <c r="DE57" s="45" t="b">
        <v>1</v>
      </c>
      <c r="DF57" s="45"/>
      <c r="DG57" s="45"/>
      <c r="DH57" s="45"/>
      <c r="DI57" s="45"/>
      <c r="DJ57" s="45"/>
      <c r="DK57" s="45"/>
      <c r="DL57" s="45"/>
      <c r="DM57" s="45"/>
      <c r="DN57" s="45"/>
      <c r="DO57" s="45"/>
      <c r="DP57" s="45"/>
      <c r="DQ57" s="45"/>
      <c r="DR57" s="45"/>
      <c r="DS57" s="45"/>
      <c r="DT57" s="45"/>
      <c r="DU57" s="45"/>
      <c r="DV57" s="45"/>
      <c r="DW57" s="45" t="s">
        <v>427</v>
      </c>
      <c r="DX57" s="45"/>
      <c r="DY57" s="45"/>
      <c r="DZ57" s="45"/>
      <c r="EA57" s="45"/>
      <c r="EB57" s="45"/>
      <c r="EC57" s="45"/>
      <c r="ED57" s="45"/>
      <c r="EE57" s="45"/>
      <c r="EF57" s="45"/>
      <c r="EG57" s="45"/>
      <c r="EH57" s="45"/>
      <c r="EI57" s="45"/>
      <c r="EJ57" s="45"/>
      <c r="EK57" s="45"/>
      <c r="EL57" s="45"/>
      <c r="EM57" s="45"/>
      <c r="EN57" s="45"/>
      <c r="EO57" s="45"/>
      <c r="EP57" s="45"/>
      <c r="EQ57" s="45"/>
      <c r="ER57" s="45"/>
      <c r="ES57" s="45"/>
      <c r="ET57" s="45"/>
      <c r="EU57" s="45"/>
      <c r="EV57" s="45"/>
      <c r="EW57" s="45"/>
      <c r="EX57" s="45"/>
      <c r="EY57" s="45"/>
      <c r="EZ57" s="45"/>
      <c r="FA57" s="45"/>
      <c r="FB57" s="45"/>
      <c r="FC57" s="45" t="s">
        <v>372</v>
      </c>
      <c r="FD57" s="45"/>
      <c r="FE57" s="45" t="s">
        <v>367</v>
      </c>
      <c r="FF57" s="45"/>
      <c r="FG57" s="45" t="b">
        <v>1</v>
      </c>
      <c r="FH57" s="45"/>
      <c r="FI57" s="45"/>
      <c r="FJ57" s="45"/>
      <c r="FK57" s="45"/>
      <c r="FL57" s="45"/>
      <c r="FM57" s="45"/>
      <c r="FN57" s="45" t="s">
        <v>372</v>
      </c>
      <c r="FO57" s="45"/>
      <c r="FP57" s="45" t="s">
        <v>372</v>
      </c>
      <c r="FQ57" s="45"/>
      <c r="FR57" s="45"/>
      <c r="FS57" s="45"/>
      <c r="FT57" s="45"/>
      <c r="FU57" s="45"/>
      <c r="FV57" s="45"/>
      <c r="FW57" s="45"/>
      <c r="FX57" s="45"/>
      <c r="FY57" s="45"/>
      <c r="FZ57" s="45"/>
      <c r="GA57" s="45"/>
      <c r="GB57" s="45"/>
      <c r="GC57" s="45" t="s">
        <v>384</v>
      </c>
      <c r="GD57" s="45" t="s">
        <v>384</v>
      </c>
      <c r="GE57" s="45" t="s">
        <v>347</v>
      </c>
      <c r="GF57" s="45"/>
      <c r="GG57" s="45"/>
      <c r="GH57" s="45" t="s">
        <v>489</v>
      </c>
      <c r="GI57" s="45" t="s">
        <v>359</v>
      </c>
      <c r="GJ57" s="45"/>
      <c r="GK57" s="45"/>
      <c r="GL57" s="45"/>
      <c r="GM57" s="45"/>
      <c r="GN57" s="45"/>
      <c r="GO57" s="45"/>
      <c r="GP57" s="45"/>
      <c r="GQ57" s="45"/>
      <c r="GR57" s="45"/>
      <c r="GS57" s="45" t="s">
        <v>1075</v>
      </c>
      <c r="GT57" s="45"/>
      <c r="GU57" s="45" t="s">
        <v>1076</v>
      </c>
      <c r="GV57" s="45"/>
      <c r="GW57" s="45"/>
      <c r="GX57" s="45" t="b">
        <v>1</v>
      </c>
      <c r="GY57" s="45"/>
      <c r="GZ57" s="45"/>
      <c r="HA57" s="45"/>
      <c r="HB57" s="45" t="b">
        <v>1</v>
      </c>
      <c r="HC57" s="45"/>
      <c r="HD57" s="45"/>
      <c r="HE57" s="45"/>
      <c r="HF57" s="45"/>
      <c r="HG57" s="45"/>
      <c r="HH57" s="45"/>
      <c r="HI57" s="45"/>
      <c r="HJ57" s="45"/>
      <c r="HK57" s="45"/>
      <c r="HL57" s="45"/>
      <c r="HM57" s="45"/>
      <c r="HN57" s="45" t="s">
        <v>438</v>
      </c>
      <c r="HO57" s="45" t="b">
        <v>1</v>
      </c>
      <c r="HP57" s="45"/>
      <c r="HQ57" s="45"/>
      <c r="HR57" s="45"/>
      <c r="HS57" s="45" t="s">
        <v>1077</v>
      </c>
      <c r="HT57" s="45" t="s">
        <v>936</v>
      </c>
      <c r="HU57" s="45"/>
      <c r="HV57" s="45" t="b">
        <v>1</v>
      </c>
      <c r="HW57" s="45"/>
      <c r="HX57" s="45" t="b">
        <v>1</v>
      </c>
      <c r="HY57" s="45"/>
      <c r="HZ57" s="45"/>
      <c r="IA57" s="45"/>
      <c r="IB57" s="45"/>
      <c r="IC57" s="45"/>
      <c r="ID57" s="45"/>
      <c r="IE57" s="45"/>
      <c r="IF57" s="45" t="s">
        <v>511</v>
      </c>
      <c r="IG57" s="45"/>
      <c r="IH57" s="45"/>
      <c r="II57" s="45"/>
      <c r="IJ57" s="45"/>
      <c r="IK57" s="45" t="b">
        <v>1</v>
      </c>
      <c r="IL57" s="45"/>
      <c r="IM57" s="45"/>
      <c r="IN57" s="45"/>
      <c r="IO57" s="45"/>
      <c r="IP57" s="45" t="s">
        <v>347</v>
      </c>
      <c r="IQ57" s="45"/>
      <c r="IR57" s="45" t="s">
        <v>413</v>
      </c>
      <c r="IS57" s="45"/>
      <c r="IT57" s="45"/>
      <c r="IU57" s="45"/>
      <c r="IV57" s="45"/>
      <c r="IW57" s="45"/>
      <c r="IX57" s="45" t="b">
        <v>1</v>
      </c>
      <c r="IY57" s="45"/>
      <c r="IZ57" s="45"/>
      <c r="JA57" s="45"/>
      <c r="JB57" s="45" t="s">
        <v>413</v>
      </c>
      <c r="JC57" s="45"/>
      <c r="JD57" s="45"/>
      <c r="JE57" s="45"/>
      <c r="JF57" s="45"/>
      <c r="JG57" s="45"/>
      <c r="JH57" s="45" t="b">
        <v>1</v>
      </c>
      <c r="JI57" s="45"/>
      <c r="JJ57" s="45"/>
      <c r="JK57" s="45"/>
      <c r="JL57" s="45" t="s">
        <v>347</v>
      </c>
      <c r="JM57" s="45"/>
      <c r="JN57" s="45" t="s">
        <v>1078</v>
      </c>
      <c r="JO57" s="45"/>
      <c r="JP57" s="45"/>
      <c r="JQ57" s="45"/>
      <c r="JR57" s="45" t="b">
        <v>1</v>
      </c>
      <c r="JS57" s="45"/>
      <c r="JT57" s="45"/>
      <c r="JU57" s="45"/>
      <c r="JV57" s="45"/>
      <c r="JW57" s="45" t="b">
        <v>1</v>
      </c>
      <c r="JX57" s="45"/>
      <c r="JY57" s="45" t="b">
        <v>1</v>
      </c>
      <c r="JZ57" s="45"/>
      <c r="KA57" s="45"/>
      <c r="KB57" s="45"/>
      <c r="KC57" s="45"/>
      <c r="KD57" s="45"/>
      <c r="KE57" s="45"/>
      <c r="KF57" s="45"/>
      <c r="KG57" s="45"/>
      <c r="KH57" s="45" t="s">
        <v>1079</v>
      </c>
      <c r="KI57" s="45"/>
      <c r="KJ57" s="45" t="b">
        <v>1</v>
      </c>
      <c r="KK57" s="45"/>
      <c r="KL57" s="45"/>
      <c r="KM57" s="45" t="b">
        <v>1</v>
      </c>
      <c r="KN57" s="45" t="b">
        <v>1</v>
      </c>
      <c r="KO57" s="45"/>
      <c r="KP57" s="45"/>
      <c r="KQ57" s="45"/>
      <c r="KR57" s="45"/>
      <c r="KS57" s="45"/>
      <c r="KT57" s="45"/>
      <c r="KU57" s="45"/>
      <c r="KV57" s="45"/>
      <c r="KW57" s="45" t="s">
        <v>1080</v>
      </c>
      <c r="KX57" s="45"/>
      <c r="KY57" s="45" t="b">
        <v>1</v>
      </c>
      <c r="KZ57" s="45" t="b">
        <v>1</v>
      </c>
      <c r="LA57" s="45"/>
      <c r="LB57" s="45"/>
      <c r="LC57" s="45" t="b">
        <v>1</v>
      </c>
      <c r="LD57" s="45"/>
      <c r="LE57" s="45"/>
      <c r="LF57" s="45"/>
      <c r="LG57" s="45" t="s">
        <v>427</v>
      </c>
      <c r="LH57" s="45"/>
      <c r="LI57" s="45"/>
      <c r="LJ57" s="45"/>
      <c r="LK57" s="45"/>
      <c r="LL57" s="45"/>
      <c r="LM57" s="45"/>
      <c r="LN57" s="45" t="b">
        <v>1</v>
      </c>
      <c r="LO57" s="45" t="s">
        <v>347</v>
      </c>
      <c r="LP57" s="45"/>
      <c r="LQ57" s="45" t="s">
        <v>372</v>
      </c>
      <c r="LR57" s="45"/>
      <c r="LS57" s="45"/>
      <c r="LT57" s="45"/>
      <c r="LU57" s="45"/>
      <c r="LV57" s="45"/>
      <c r="LW57" s="45"/>
      <c r="LX57" s="45"/>
      <c r="LY57" s="45" t="b">
        <v>1</v>
      </c>
      <c r="LZ57" s="45"/>
      <c r="MA57" s="45"/>
      <c r="MB57" s="45" t="s">
        <v>359</v>
      </c>
      <c r="MC57" s="45"/>
      <c r="MD57" s="45"/>
      <c r="ME57" s="45" t="s">
        <v>359</v>
      </c>
      <c r="MF57" s="45"/>
      <c r="MG57" s="45"/>
      <c r="MH57" s="45" t="s">
        <v>347</v>
      </c>
      <c r="MI57" s="45" t="s">
        <v>1081</v>
      </c>
      <c r="MJ57" s="45" t="s">
        <v>1082</v>
      </c>
      <c r="MK57" s="45">
        <v>73107692</v>
      </c>
      <c r="ML57" s="45" t="s">
        <v>1083</v>
      </c>
      <c r="MM57" s="47">
        <v>44216.542962962973</v>
      </c>
      <c r="MN57" s="45">
        <v>56</v>
      </c>
      <c r="MO57" s="45"/>
      <c r="MP57" s="45">
        <v>-1</v>
      </c>
      <c r="MQ57" s="45"/>
      <c r="MR57" s="45"/>
      <c r="MS57" s="45" t="s">
        <v>376</v>
      </c>
      <c r="MT57" s="45">
        <v>1016</v>
      </c>
      <c r="MU57" s="45" t="s">
        <v>402</v>
      </c>
      <c r="MV57" s="45">
        <v>569832</v>
      </c>
    </row>
    <row r="58" spans="1:360" ht="15.6" hidden="1" thickTop="1" thickBot="1" x14ac:dyDescent="0.35">
      <c r="A58" s="48" t="s">
        <v>1084</v>
      </c>
      <c r="B58" s="37" t="s">
        <v>1085</v>
      </c>
      <c r="C58" s="37"/>
      <c r="D58" s="37" t="s">
        <v>1086</v>
      </c>
      <c r="E58" s="37" t="s">
        <v>830</v>
      </c>
      <c r="F58" s="37"/>
      <c r="G58" s="49">
        <v>44216</v>
      </c>
      <c r="H58" s="37" t="s">
        <v>831</v>
      </c>
      <c r="I58" s="37" t="s">
        <v>832</v>
      </c>
      <c r="J58" s="37" t="s">
        <v>347</v>
      </c>
      <c r="K58" s="37">
        <v>34</v>
      </c>
      <c r="L58" s="37" t="str">
        <f>IF(data!$K58&lt;31,"18-30 Years",IF(data!$K58&lt;51,"31-50 Years",IF(data!$K58&lt;61,"51-60 Years",IF(data!$K58&gt;60,"Elderly&gt;60"))))</f>
        <v>31-50 Years</v>
      </c>
      <c r="M58" s="37" t="s">
        <v>405</v>
      </c>
      <c r="N58" s="37" t="s">
        <v>349</v>
      </c>
      <c r="O58" s="37" t="s">
        <v>383</v>
      </c>
      <c r="P58" s="37"/>
      <c r="Q58" s="37">
        <v>0</v>
      </c>
      <c r="R58" s="37">
        <v>0</v>
      </c>
      <c r="S58" s="37" t="s">
        <v>347</v>
      </c>
      <c r="T58" s="37">
        <v>0</v>
      </c>
      <c r="U58" s="37">
        <v>0</v>
      </c>
      <c r="V58" s="37">
        <v>0</v>
      </c>
      <c r="W58" s="37" t="s">
        <v>384</v>
      </c>
      <c r="X58" s="37">
        <v>1</v>
      </c>
      <c r="Y58" s="37" t="s">
        <v>351</v>
      </c>
      <c r="Z58" s="37">
        <v>2</v>
      </c>
      <c r="AA58" s="52">
        <v>3</v>
      </c>
      <c r="AB58" s="37">
        <v>6</v>
      </c>
      <c r="AC58" s="37">
        <v>0</v>
      </c>
      <c r="AD58" s="37">
        <v>0</v>
      </c>
      <c r="AE58" s="37">
        <v>2</v>
      </c>
      <c r="AF58" s="37">
        <v>800</v>
      </c>
      <c r="AG58" s="37">
        <v>700</v>
      </c>
      <c r="AH58" s="41">
        <f t="shared" si="0"/>
        <v>-100</v>
      </c>
      <c r="AI58" s="37" t="s">
        <v>1087</v>
      </c>
      <c r="AJ58" s="37"/>
      <c r="AK58" s="37" t="s">
        <v>1088</v>
      </c>
      <c r="AL58" s="37"/>
      <c r="AM58" s="37" t="b">
        <v>1</v>
      </c>
      <c r="AN58" s="37"/>
      <c r="AO58" s="37" t="b">
        <v>1</v>
      </c>
      <c r="AP58" s="37"/>
      <c r="AQ58" s="37"/>
      <c r="AR58" s="37"/>
      <c r="AS58" s="37"/>
      <c r="AT58" s="37">
        <v>8</v>
      </c>
      <c r="AU58" s="37" t="s">
        <v>356</v>
      </c>
      <c r="AV58" s="37"/>
      <c r="AW58" s="37" t="s">
        <v>372</v>
      </c>
      <c r="AX58" s="37" t="s">
        <v>1089</v>
      </c>
      <c r="AY58" s="37" t="s">
        <v>372</v>
      </c>
      <c r="AZ58" s="37"/>
      <c r="BA58" s="37"/>
      <c r="BB58" s="37"/>
      <c r="BC58" s="37"/>
      <c r="BD58" s="37"/>
      <c r="BE58" s="37"/>
      <c r="BF58" s="37"/>
      <c r="BG58" s="37"/>
      <c r="BH58" s="37" t="b">
        <v>1</v>
      </c>
      <c r="BI58" s="37"/>
      <c r="BJ58" s="37"/>
      <c r="BK58" s="37" t="s">
        <v>347</v>
      </c>
      <c r="BL58" s="37" t="s">
        <v>347</v>
      </c>
      <c r="BM58" s="37" t="s">
        <v>1090</v>
      </c>
      <c r="BN58" s="37" t="s">
        <v>372</v>
      </c>
      <c r="BO58" s="37"/>
      <c r="BP58" s="37" t="s">
        <v>372</v>
      </c>
      <c r="BQ58" s="37"/>
      <c r="BR58" s="37"/>
      <c r="BS58" s="37"/>
      <c r="BT58" s="37"/>
      <c r="BU58" s="37"/>
      <c r="BV58" s="37"/>
      <c r="BW58" s="37"/>
      <c r="BX58" s="37"/>
      <c r="BY58" s="37"/>
      <c r="BZ58" s="37"/>
      <c r="CA58" s="37"/>
      <c r="CB58" s="37"/>
      <c r="CC58" s="37"/>
      <c r="CD58" s="37"/>
      <c r="CE58" s="37"/>
      <c r="CF58" s="37" t="s">
        <v>427</v>
      </c>
      <c r="CG58" s="37"/>
      <c r="CH58" s="37"/>
      <c r="CI58" s="37"/>
      <c r="CJ58" s="37"/>
      <c r="CK58" s="37"/>
      <c r="CL58" s="37" t="b">
        <v>1</v>
      </c>
      <c r="CM58" s="37"/>
      <c r="CN58" s="37"/>
      <c r="CO58" s="37" t="s">
        <v>347</v>
      </c>
      <c r="CP58" s="37"/>
      <c r="CQ58" s="37"/>
      <c r="CR58" s="37"/>
      <c r="CS58" s="37"/>
      <c r="CT58" s="37"/>
      <c r="CU58" s="37"/>
      <c r="CV58" s="37"/>
      <c r="CW58" s="37"/>
      <c r="CX58" s="37"/>
      <c r="CY58" s="37" t="s">
        <v>836</v>
      </c>
      <c r="CZ58" s="37"/>
      <c r="DA58" s="37"/>
      <c r="DB58" s="37"/>
      <c r="DC58" s="37"/>
      <c r="DD58" s="37"/>
      <c r="DE58" s="37" t="b">
        <v>1</v>
      </c>
      <c r="DF58" s="37"/>
      <c r="DG58" s="37"/>
      <c r="DH58" s="37"/>
      <c r="DI58" s="37"/>
      <c r="DJ58" s="37"/>
      <c r="DK58" s="37"/>
      <c r="DL58" s="37"/>
      <c r="DM58" s="37"/>
      <c r="DN58" s="37"/>
      <c r="DO58" s="37"/>
      <c r="DP58" s="37"/>
      <c r="DQ58" s="37"/>
      <c r="DR58" s="37"/>
      <c r="DS58" s="37"/>
      <c r="DT58" s="37"/>
      <c r="DU58" s="37"/>
      <c r="DV58" s="37"/>
      <c r="DW58" s="37" t="s">
        <v>427</v>
      </c>
      <c r="DX58" s="37"/>
      <c r="DY58" s="37"/>
      <c r="DZ58" s="37"/>
      <c r="EA58" s="37"/>
      <c r="EB58" s="37"/>
      <c r="EC58" s="37"/>
      <c r="ED58" s="37"/>
      <c r="EE58" s="37"/>
      <c r="EF58" s="37"/>
      <c r="EG58" s="37"/>
      <c r="EH58" s="37"/>
      <c r="EI58" s="37"/>
      <c r="EJ58" s="37"/>
      <c r="EK58" s="37"/>
      <c r="EL58" s="37"/>
      <c r="EM58" s="37"/>
      <c r="EN58" s="37"/>
      <c r="EO58" s="37"/>
      <c r="EP58" s="37"/>
      <c r="EQ58" s="37"/>
      <c r="ER58" s="37"/>
      <c r="ES58" s="37"/>
      <c r="ET58" s="37"/>
      <c r="EU58" s="37"/>
      <c r="EV58" s="37"/>
      <c r="EW58" s="37"/>
      <c r="EX58" s="37"/>
      <c r="EY58" s="37"/>
      <c r="EZ58" s="37"/>
      <c r="FA58" s="37"/>
      <c r="FB58" s="37"/>
      <c r="FC58" s="37" t="s">
        <v>372</v>
      </c>
      <c r="FD58" s="37"/>
      <c r="FE58" s="37" t="s">
        <v>429</v>
      </c>
      <c r="FF58" s="37"/>
      <c r="FG58" s="37" t="b">
        <v>1</v>
      </c>
      <c r="FH58" s="37" t="b">
        <v>1</v>
      </c>
      <c r="FI58" s="37"/>
      <c r="FJ58" s="37"/>
      <c r="FK58" s="37"/>
      <c r="FL58" s="37"/>
      <c r="FM58" s="37"/>
      <c r="FN58" s="37" t="s">
        <v>347</v>
      </c>
      <c r="FO58" s="37"/>
      <c r="FP58" s="37" t="s">
        <v>372</v>
      </c>
      <c r="FQ58" s="37"/>
      <c r="FR58" s="37"/>
      <c r="FS58" s="37"/>
      <c r="FT58" s="37"/>
      <c r="FU58" s="37"/>
      <c r="FV58" s="37"/>
      <c r="FW58" s="37"/>
      <c r="FX58" s="37"/>
      <c r="FY58" s="37"/>
      <c r="FZ58" s="37"/>
      <c r="GA58" s="37"/>
      <c r="GB58" s="37"/>
      <c r="GC58" s="37" t="s">
        <v>384</v>
      </c>
      <c r="GD58" s="37" t="s">
        <v>384</v>
      </c>
      <c r="GE58" s="37" t="s">
        <v>347</v>
      </c>
      <c r="GF58" s="37"/>
      <c r="GG58" s="37"/>
      <c r="GH58" s="37" t="s">
        <v>915</v>
      </c>
      <c r="GI58" s="37" t="s">
        <v>372</v>
      </c>
      <c r="GJ58" s="37"/>
      <c r="GK58" s="37"/>
      <c r="GL58" s="37"/>
      <c r="GM58" s="37"/>
      <c r="GN58" s="37"/>
      <c r="GO58" s="37"/>
      <c r="GP58" s="37"/>
      <c r="GQ58" s="37"/>
      <c r="GR58" s="37"/>
      <c r="GS58" s="37" t="s">
        <v>1064</v>
      </c>
      <c r="GT58" s="37"/>
      <c r="GU58" s="37" t="s">
        <v>372</v>
      </c>
      <c r="GV58" s="37"/>
      <c r="GW58" s="37"/>
      <c r="GX58" s="37"/>
      <c r="GY58" s="37"/>
      <c r="GZ58" s="37"/>
      <c r="HA58" s="37"/>
      <c r="HB58" s="37"/>
      <c r="HC58" s="37"/>
      <c r="HD58" s="37"/>
      <c r="HE58" s="37"/>
      <c r="HF58" s="37"/>
      <c r="HG58" s="37"/>
      <c r="HH58" s="37"/>
      <c r="HI58" s="37"/>
      <c r="HJ58" s="37"/>
      <c r="HK58" s="37"/>
      <c r="HL58" s="37" t="b">
        <v>1</v>
      </c>
      <c r="HM58" s="37"/>
      <c r="HN58" s="37"/>
      <c r="HO58" s="37"/>
      <c r="HP58" s="37"/>
      <c r="HQ58" s="37"/>
      <c r="HR58" s="37"/>
      <c r="HS58" s="37"/>
      <c r="HT58" s="37"/>
      <c r="HU58" s="37"/>
      <c r="HV58" s="37"/>
      <c r="HW58" s="37"/>
      <c r="HX58" s="37"/>
      <c r="HY58" s="37"/>
      <c r="HZ58" s="37"/>
      <c r="IA58" s="37"/>
      <c r="IB58" s="37"/>
      <c r="IC58" s="37"/>
      <c r="ID58" s="37"/>
      <c r="IE58" s="37"/>
      <c r="IF58" s="37" t="s">
        <v>1091</v>
      </c>
      <c r="IG58" s="37"/>
      <c r="IH58" s="37"/>
      <c r="II58" s="37"/>
      <c r="IJ58" s="37"/>
      <c r="IK58" s="37"/>
      <c r="IL58" s="37"/>
      <c r="IM58" s="37"/>
      <c r="IN58" s="37" t="b">
        <v>1</v>
      </c>
      <c r="IO58" s="37"/>
      <c r="IP58" s="37" t="s">
        <v>442</v>
      </c>
      <c r="IQ58" s="37"/>
      <c r="IR58" s="37" t="s">
        <v>413</v>
      </c>
      <c r="IS58" s="37"/>
      <c r="IT58" s="37"/>
      <c r="IU58" s="37"/>
      <c r="IV58" s="37"/>
      <c r="IW58" s="37"/>
      <c r="IX58" s="37" t="b">
        <v>1</v>
      </c>
      <c r="IY58" s="37"/>
      <c r="IZ58" s="37"/>
      <c r="JA58" s="37"/>
      <c r="JB58" s="37" t="s">
        <v>413</v>
      </c>
      <c r="JC58" s="37"/>
      <c r="JD58" s="37"/>
      <c r="JE58" s="37"/>
      <c r="JF58" s="37"/>
      <c r="JG58" s="37"/>
      <c r="JH58" s="37" t="b">
        <v>1</v>
      </c>
      <c r="JI58" s="37"/>
      <c r="JJ58" s="37"/>
      <c r="JK58" s="37"/>
      <c r="JL58" s="37" t="s">
        <v>347</v>
      </c>
      <c r="JM58" s="37"/>
      <c r="JN58" s="37" t="s">
        <v>1078</v>
      </c>
      <c r="JO58" s="37"/>
      <c r="JP58" s="37"/>
      <c r="JQ58" s="37"/>
      <c r="JR58" s="37" t="b">
        <v>1</v>
      </c>
      <c r="JS58" s="37"/>
      <c r="JT58" s="37"/>
      <c r="JU58" s="37"/>
      <c r="JV58" s="37"/>
      <c r="JW58" s="37" t="b">
        <v>1</v>
      </c>
      <c r="JX58" s="37"/>
      <c r="JY58" s="37" t="b">
        <v>1</v>
      </c>
      <c r="JZ58" s="37"/>
      <c r="KA58" s="37"/>
      <c r="KB58" s="37"/>
      <c r="KC58" s="37"/>
      <c r="KD58" s="37"/>
      <c r="KE58" s="37"/>
      <c r="KF58" s="37"/>
      <c r="KG58" s="37"/>
      <c r="KH58" s="37" t="s">
        <v>1092</v>
      </c>
      <c r="KI58" s="37"/>
      <c r="KJ58" s="37" t="b">
        <v>1</v>
      </c>
      <c r="KK58" s="37"/>
      <c r="KL58" s="37"/>
      <c r="KM58" s="37"/>
      <c r="KN58" s="37" t="b">
        <v>1</v>
      </c>
      <c r="KO58" s="37"/>
      <c r="KP58" s="37"/>
      <c r="KQ58" s="37"/>
      <c r="KR58" s="37"/>
      <c r="KS58" s="37" t="b">
        <v>1</v>
      </c>
      <c r="KT58" s="37"/>
      <c r="KU58" s="37"/>
      <c r="KV58" s="37"/>
      <c r="KW58" s="37" t="s">
        <v>1093</v>
      </c>
      <c r="KX58" s="37"/>
      <c r="KY58" s="37" t="b">
        <v>1</v>
      </c>
      <c r="KZ58" s="37" t="b">
        <v>1</v>
      </c>
      <c r="LA58" s="37"/>
      <c r="LB58" s="37" t="b">
        <v>1</v>
      </c>
      <c r="LC58" s="37" t="b">
        <v>1</v>
      </c>
      <c r="LD58" s="37"/>
      <c r="LE58" s="37"/>
      <c r="LF58" s="37"/>
      <c r="LG58" s="37" t="s">
        <v>1094</v>
      </c>
      <c r="LH58" s="37" t="b">
        <v>1</v>
      </c>
      <c r="LI58" s="37"/>
      <c r="LJ58" s="37"/>
      <c r="LK58" s="37"/>
      <c r="LL58" s="37" t="b">
        <v>1</v>
      </c>
      <c r="LM58" s="37"/>
      <c r="LN58" s="37"/>
      <c r="LO58" s="37" t="s">
        <v>347</v>
      </c>
      <c r="LP58" s="37"/>
      <c r="LQ58" s="37" t="s">
        <v>514</v>
      </c>
      <c r="LR58" s="37" t="b">
        <v>1</v>
      </c>
      <c r="LS58" s="37"/>
      <c r="LT58" s="37"/>
      <c r="LU58" s="37"/>
      <c r="LV58" s="37"/>
      <c r="LW58" s="37"/>
      <c r="LX58" s="37"/>
      <c r="LY58" s="37"/>
      <c r="LZ58" s="37"/>
      <c r="MA58" s="37"/>
      <c r="MB58" s="37" t="s">
        <v>359</v>
      </c>
      <c r="MC58" s="37"/>
      <c r="MD58" s="37"/>
      <c r="ME58" s="37" t="s">
        <v>359</v>
      </c>
      <c r="MF58" s="37"/>
      <c r="MG58" s="37"/>
      <c r="MH58" s="37" t="s">
        <v>359</v>
      </c>
      <c r="MI58" s="37"/>
      <c r="MJ58" s="37" t="s">
        <v>1095</v>
      </c>
      <c r="MK58" s="37">
        <v>73107693</v>
      </c>
      <c r="ML58" s="37" t="s">
        <v>1096</v>
      </c>
      <c r="MM58" s="50">
        <v>44216.542962962973</v>
      </c>
      <c r="MN58" s="37">
        <v>57</v>
      </c>
      <c r="MO58" s="37"/>
      <c r="MP58" s="37">
        <v>-1</v>
      </c>
      <c r="MQ58" s="37"/>
      <c r="MR58" s="37"/>
      <c r="MS58" s="37" t="s">
        <v>376</v>
      </c>
      <c r="MT58" s="37">
        <v>1999</v>
      </c>
      <c r="MU58" s="37" t="s">
        <v>402</v>
      </c>
      <c r="MV58" s="37">
        <v>569832</v>
      </c>
    </row>
    <row r="59" spans="1:360" ht="15.6" hidden="1" thickTop="1" thickBot="1" x14ac:dyDescent="0.35">
      <c r="A59" s="44" t="s">
        <v>1097</v>
      </c>
      <c r="B59" s="45" t="s">
        <v>1098</v>
      </c>
      <c r="C59" s="45"/>
      <c r="D59" s="45" t="s">
        <v>1086</v>
      </c>
      <c r="E59" s="45" t="s">
        <v>830</v>
      </c>
      <c r="F59" s="45"/>
      <c r="G59" s="46">
        <v>44216</v>
      </c>
      <c r="H59" s="45" t="s">
        <v>831</v>
      </c>
      <c r="I59" s="45" t="s">
        <v>832</v>
      </c>
      <c r="J59" s="45" t="s">
        <v>347</v>
      </c>
      <c r="K59" s="45">
        <v>42</v>
      </c>
      <c r="L59" s="45" t="str">
        <f>IF(data!$K59&lt;31,"18-30 Years",IF(data!$K59&lt;51,"31-50 Years",IF(data!$K59&lt;61,"51-60 Years",IF(data!$K59&gt;60,"Elderly&gt;60"))))</f>
        <v>31-50 Years</v>
      </c>
      <c r="M59" s="45" t="s">
        <v>405</v>
      </c>
      <c r="N59" s="45" t="s">
        <v>349</v>
      </c>
      <c r="O59" s="45" t="s">
        <v>383</v>
      </c>
      <c r="P59" s="45"/>
      <c r="Q59" s="45">
        <v>0</v>
      </c>
      <c r="R59" s="45">
        <v>0</v>
      </c>
      <c r="S59" s="45" t="s">
        <v>347</v>
      </c>
      <c r="T59" s="45">
        <v>0</v>
      </c>
      <c r="U59" s="45">
        <v>0</v>
      </c>
      <c r="V59" s="45">
        <v>2</v>
      </c>
      <c r="W59" s="45" t="s">
        <v>406</v>
      </c>
      <c r="X59" s="45">
        <v>1</v>
      </c>
      <c r="Y59" s="45" t="s">
        <v>455</v>
      </c>
      <c r="Z59" s="45">
        <v>1</v>
      </c>
      <c r="AA59" s="51">
        <v>4</v>
      </c>
      <c r="AB59" s="45">
        <v>6</v>
      </c>
      <c r="AC59" s="45">
        <v>1</v>
      </c>
      <c r="AD59" s="45">
        <v>0</v>
      </c>
      <c r="AE59" s="45">
        <v>1</v>
      </c>
      <c r="AF59" s="45">
        <v>1000</v>
      </c>
      <c r="AG59" s="45">
        <v>800</v>
      </c>
      <c r="AH59" s="41">
        <f t="shared" si="0"/>
        <v>-200</v>
      </c>
      <c r="AI59" s="45" t="s">
        <v>1099</v>
      </c>
      <c r="AJ59" s="45"/>
      <c r="AK59" s="45" t="s">
        <v>1100</v>
      </c>
      <c r="AL59" s="45"/>
      <c r="AM59" s="45" t="b">
        <v>1</v>
      </c>
      <c r="AN59" s="45"/>
      <c r="AO59" s="45" t="b">
        <v>1</v>
      </c>
      <c r="AP59" s="45"/>
      <c r="AQ59" s="45"/>
      <c r="AR59" s="45"/>
      <c r="AS59" s="45"/>
      <c r="AT59" s="45">
        <v>5</v>
      </c>
      <c r="AU59" s="45" t="s">
        <v>356</v>
      </c>
      <c r="AV59" s="45"/>
      <c r="AW59" s="45" t="s">
        <v>372</v>
      </c>
      <c r="AX59" s="45" t="s">
        <v>1101</v>
      </c>
      <c r="AY59" s="45" t="s">
        <v>372</v>
      </c>
      <c r="AZ59" s="45"/>
      <c r="BA59" s="45"/>
      <c r="BB59" s="45"/>
      <c r="BC59" s="45"/>
      <c r="BD59" s="45"/>
      <c r="BE59" s="45"/>
      <c r="BF59" s="45"/>
      <c r="BG59" s="45"/>
      <c r="BH59" s="45" t="b">
        <v>1</v>
      </c>
      <c r="BI59" s="45"/>
      <c r="BJ59" s="45"/>
      <c r="BK59" s="45" t="s">
        <v>359</v>
      </c>
      <c r="BL59" s="45"/>
      <c r="BM59" s="45"/>
      <c r="BN59" s="45"/>
      <c r="BO59" s="45"/>
      <c r="BP59" s="45" t="s">
        <v>347</v>
      </c>
      <c r="BQ59" s="45" t="s">
        <v>347</v>
      </c>
      <c r="BR59" s="45"/>
      <c r="BS59" s="45" t="s">
        <v>347</v>
      </c>
      <c r="BT59" s="45" t="s">
        <v>347</v>
      </c>
      <c r="BU59" s="45"/>
      <c r="BV59" s="45"/>
      <c r="BW59" s="45"/>
      <c r="BX59" s="45"/>
      <c r="BY59" s="45"/>
      <c r="BZ59" s="45"/>
      <c r="CA59" s="45"/>
      <c r="CB59" s="45"/>
      <c r="CC59" s="45"/>
      <c r="CD59" s="45"/>
      <c r="CE59" s="45"/>
      <c r="CF59" s="45" t="s">
        <v>870</v>
      </c>
      <c r="CG59" s="45" t="b">
        <v>1</v>
      </c>
      <c r="CH59" s="45" t="b">
        <v>1</v>
      </c>
      <c r="CI59" s="45"/>
      <c r="CJ59" s="45"/>
      <c r="CK59" s="45"/>
      <c r="CL59" s="45"/>
      <c r="CM59" s="45"/>
      <c r="CN59" s="45"/>
      <c r="CO59" s="45" t="s">
        <v>347</v>
      </c>
      <c r="CP59" s="45"/>
      <c r="CQ59" s="45"/>
      <c r="CR59" s="45"/>
      <c r="CS59" s="45"/>
      <c r="CT59" s="45"/>
      <c r="CU59" s="45"/>
      <c r="CV59" s="45"/>
      <c r="CW59" s="45"/>
      <c r="CX59" s="45"/>
      <c r="CY59" s="45" t="s">
        <v>836</v>
      </c>
      <c r="CZ59" s="45"/>
      <c r="DA59" s="45"/>
      <c r="DB59" s="45"/>
      <c r="DC59" s="45"/>
      <c r="DD59" s="45"/>
      <c r="DE59" s="45" t="b">
        <v>1</v>
      </c>
      <c r="DF59" s="45"/>
      <c r="DG59" s="45"/>
      <c r="DH59" s="45"/>
      <c r="DI59" s="45"/>
      <c r="DJ59" s="45"/>
      <c r="DK59" s="45"/>
      <c r="DL59" s="45"/>
      <c r="DM59" s="45"/>
      <c r="DN59" s="45"/>
      <c r="DO59" s="45"/>
      <c r="DP59" s="45"/>
      <c r="DQ59" s="45"/>
      <c r="DR59" s="45"/>
      <c r="DS59" s="45"/>
      <c r="DT59" s="45"/>
      <c r="DU59" s="45"/>
      <c r="DV59" s="45"/>
      <c r="DW59" s="45" t="s">
        <v>427</v>
      </c>
      <c r="DX59" s="45"/>
      <c r="DY59" s="45"/>
      <c r="DZ59" s="45"/>
      <c r="EA59" s="45"/>
      <c r="EB59" s="45"/>
      <c r="EC59" s="45"/>
      <c r="ED59" s="45"/>
      <c r="EE59" s="45"/>
      <c r="EF59" s="45"/>
      <c r="EG59" s="45"/>
      <c r="EH59" s="45"/>
      <c r="EI59" s="45"/>
      <c r="EJ59" s="45"/>
      <c r="EK59" s="45"/>
      <c r="EL59" s="45"/>
      <c r="EM59" s="45"/>
      <c r="EN59" s="45"/>
      <c r="EO59" s="45" t="s">
        <v>1102</v>
      </c>
      <c r="EP59" s="45"/>
      <c r="EQ59" s="45"/>
      <c r="ER59" s="45" t="b">
        <v>1</v>
      </c>
      <c r="ES59" s="45"/>
      <c r="ET59" s="45"/>
      <c r="EU59" s="45"/>
      <c r="EV59" s="45"/>
      <c r="EW59" s="45"/>
      <c r="EX59" s="45"/>
      <c r="EY59" s="45" t="b">
        <v>1</v>
      </c>
      <c r="EZ59" s="45" t="b">
        <v>1</v>
      </c>
      <c r="FA59" s="51">
        <v>3</v>
      </c>
      <c r="FB59" s="45" t="s">
        <v>365</v>
      </c>
      <c r="FC59" s="45" t="s">
        <v>372</v>
      </c>
      <c r="FD59" s="45"/>
      <c r="FE59" s="45" t="s">
        <v>1103</v>
      </c>
      <c r="FF59" s="45"/>
      <c r="FG59" s="45" t="b">
        <v>1</v>
      </c>
      <c r="FH59" s="45"/>
      <c r="FI59" s="45"/>
      <c r="FJ59" s="45"/>
      <c r="FK59" s="45"/>
      <c r="FL59" s="45" t="b">
        <v>1</v>
      </c>
      <c r="FM59" s="45" t="s">
        <v>1104</v>
      </c>
      <c r="FN59" s="45" t="s">
        <v>372</v>
      </c>
      <c r="FO59" s="45"/>
      <c r="FP59" s="45" t="s">
        <v>372</v>
      </c>
      <c r="FQ59" s="45"/>
      <c r="FR59" s="45"/>
      <c r="FS59" s="45"/>
      <c r="FT59" s="45"/>
      <c r="FU59" s="45"/>
      <c r="FV59" s="45"/>
      <c r="FW59" s="45"/>
      <c r="FX59" s="45" t="s">
        <v>368</v>
      </c>
      <c r="FY59" s="45" t="s">
        <v>359</v>
      </c>
      <c r="FZ59" s="45"/>
      <c r="GA59" s="45"/>
      <c r="GB59" s="45"/>
      <c r="GC59" s="45" t="s">
        <v>384</v>
      </c>
      <c r="GD59" s="45" t="s">
        <v>384</v>
      </c>
      <c r="GE59" s="45" t="s">
        <v>359</v>
      </c>
      <c r="GF59" s="45" t="s">
        <v>370</v>
      </c>
      <c r="GG59" s="45" t="s">
        <v>370</v>
      </c>
      <c r="GH59" s="45"/>
      <c r="GI59" s="45"/>
      <c r="GJ59" s="45"/>
      <c r="GK59" s="45"/>
      <c r="GL59" s="45"/>
      <c r="GM59" s="45"/>
      <c r="GN59" s="45"/>
      <c r="GO59" s="45"/>
      <c r="GP59" s="45"/>
      <c r="GQ59" s="45"/>
      <c r="GR59" s="45"/>
      <c r="GS59" s="45"/>
      <c r="GT59" s="45"/>
      <c r="GU59" s="45" t="s">
        <v>1105</v>
      </c>
      <c r="GV59" s="45"/>
      <c r="GW59" s="45"/>
      <c r="GX59" s="45"/>
      <c r="GY59" s="45"/>
      <c r="GZ59" s="45"/>
      <c r="HA59" s="45" t="b">
        <v>1</v>
      </c>
      <c r="HB59" s="45"/>
      <c r="HC59" s="45"/>
      <c r="HD59" s="45" t="b">
        <v>1</v>
      </c>
      <c r="HE59" s="45"/>
      <c r="HF59" s="45"/>
      <c r="HG59" s="45"/>
      <c r="HH59" s="45"/>
      <c r="HI59" s="45"/>
      <c r="HJ59" s="45"/>
      <c r="HK59" s="45"/>
      <c r="HL59" s="45"/>
      <c r="HM59" s="45"/>
      <c r="HN59" s="45" t="s">
        <v>497</v>
      </c>
      <c r="HO59" s="45"/>
      <c r="HP59" s="45" t="b">
        <v>1</v>
      </c>
      <c r="HQ59" s="45"/>
      <c r="HR59" s="45"/>
      <c r="HS59" s="45" t="s">
        <v>1106</v>
      </c>
      <c r="HT59" s="45" t="s">
        <v>591</v>
      </c>
      <c r="HU59" s="45" t="b">
        <v>1</v>
      </c>
      <c r="HV59" s="45"/>
      <c r="HW59" s="45"/>
      <c r="HX59" s="45" t="b">
        <v>1</v>
      </c>
      <c r="HY59" s="45"/>
      <c r="HZ59" s="45"/>
      <c r="IA59" s="45"/>
      <c r="IB59" s="45"/>
      <c r="IC59" s="45"/>
      <c r="ID59" s="45"/>
      <c r="IE59" s="45"/>
      <c r="IF59" s="45" t="s">
        <v>441</v>
      </c>
      <c r="IG59" s="45"/>
      <c r="IH59" s="45" t="b">
        <v>1</v>
      </c>
      <c r="II59" s="45"/>
      <c r="IJ59" s="45"/>
      <c r="IK59" s="45"/>
      <c r="IL59" s="45"/>
      <c r="IM59" s="45"/>
      <c r="IN59" s="45"/>
      <c r="IO59" s="45"/>
      <c r="IP59" s="45" t="s">
        <v>442</v>
      </c>
      <c r="IQ59" s="45"/>
      <c r="IR59" s="45" t="s">
        <v>413</v>
      </c>
      <c r="IS59" s="45"/>
      <c r="IT59" s="45"/>
      <c r="IU59" s="45"/>
      <c r="IV59" s="45"/>
      <c r="IW59" s="45"/>
      <c r="IX59" s="45" t="b">
        <v>1</v>
      </c>
      <c r="IY59" s="45"/>
      <c r="IZ59" s="45"/>
      <c r="JA59" s="45"/>
      <c r="JB59" s="45" t="s">
        <v>413</v>
      </c>
      <c r="JC59" s="45"/>
      <c r="JD59" s="45"/>
      <c r="JE59" s="45"/>
      <c r="JF59" s="45"/>
      <c r="JG59" s="45"/>
      <c r="JH59" s="45" t="b">
        <v>1</v>
      </c>
      <c r="JI59" s="45"/>
      <c r="JJ59" s="45"/>
      <c r="JK59" s="45"/>
      <c r="JL59" s="45" t="s">
        <v>347</v>
      </c>
      <c r="JM59" s="45"/>
      <c r="JN59" s="45" t="s">
        <v>372</v>
      </c>
      <c r="JO59" s="45"/>
      <c r="JP59" s="45"/>
      <c r="JQ59" s="45"/>
      <c r="JR59" s="45"/>
      <c r="JS59" s="45"/>
      <c r="JT59" s="45"/>
      <c r="JU59" s="45"/>
      <c r="JV59" s="45"/>
      <c r="JW59" s="45"/>
      <c r="JX59" s="45"/>
      <c r="JY59" s="45"/>
      <c r="JZ59" s="45"/>
      <c r="KA59" s="45"/>
      <c r="KB59" s="45"/>
      <c r="KC59" s="45"/>
      <c r="KD59" s="45"/>
      <c r="KE59" s="45" t="b">
        <v>1</v>
      </c>
      <c r="KF59" s="45"/>
      <c r="KG59" s="45"/>
      <c r="KH59" s="45" t="s">
        <v>1107</v>
      </c>
      <c r="KI59" s="45"/>
      <c r="KJ59" s="45"/>
      <c r="KK59" s="45"/>
      <c r="KL59" s="45" t="b">
        <v>1</v>
      </c>
      <c r="KM59" s="45" t="b">
        <v>1</v>
      </c>
      <c r="KN59" s="45" t="b">
        <v>1</v>
      </c>
      <c r="KO59" s="45"/>
      <c r="KP59" s="45"/>
      <c r="KQ59" s="45"/>
      <c r="KR59" s="45"/>
      <c r="KS59" s="45"/>
      <c r="KT59" s="45"/>
      <c r="KU59" s="45"/>
      <c r="KV59" s="45"/>
      <c r="KW59" s="45" t="s">
        <v>1108</v>
      </c>
      <c r="KX59" s="45" t="b">
        <v>1</v>
      </c>
      <c r="KY59" s="45" t="b">
        <v>1</v>
      </c>
      <c r="KZ59" s="45"/>
      <c r="LA59" s="45" t="b">
        <v>1</v>
      </c>
      <c r="LB59" s="45"/>
      <c r="LC59" s="45" t="b">
        <v>1</v>
      </c>
      <c r="LD59" s="45"/>
      <c r="LE59" s="45"/>
      <c r="LF59" s="45"/>
      <c r="LG59" s="45" t="s">
        <v>901</v>
      </c>
      <c r="LH59" s="45"/>
      <c r="LI59" s="45"/>
      <c r="LJ59" s="45" t="b">
        <v>1</v>
      </c>
      <c r="LK59" s="45" t="b">
        <v>1</v>
      </c>
      <c r="LL59" s="45"/>
      <c r="LM59" s="45"/>
      <c r="LN59" s="45"/>
      <c r="LO59" s="45" t="s">
        <v>347</v>
      </c>
      <c r="LP59" s="45"/>
      <c r="LQ59" s="45" t="s">
        <v>1109</v>
      </c>
      <c r="LR59" s="45"/>
      <c r="LS59" s="45"/>
      <c r="LT59" s="45"/>
      <c r="LU59" s="45" t="b">
        <v>1</v>
      </c>
      <c r="LV59" s="45"/>
      <c r="LW59" s="45"/>
      <c r="LX59" s="45"/>
      <c r="LY59" s="45"/>
      <c r="LZ59" s="45"/>
      <c r="MA59" s="45"/>
      <c r="MB59" s="45" t="s">
        <v>359</v>
      </c>
      <c r="MC59" s="45"/>
      <c r="MD59" s="45"/>
      <c r="ME59" s="45" t="s">
        <v>359</v>
      </c>
      <c r="MF59" s="45"/>
      <c r="MG59" s="45"/>
      <c r="MH59" s="45" t="s">
        <v>359</v>
      </c>
      <c r="MI59" s="45"/>
      <c r="MJ59" s="45" t="s">
        <v>1110</v>
      </c>
      <c r="MK59" s="45">
        <v>73107695</v>
      </c>
      <c r="ML59" s="45" t="s">
        <v>1111</v>
      </c>
      <c r="MM59" s="47">
        <v>44216.542974537027</v>
      </c>
      <c r="MN59" s="45">
        <v>58</v>
      </c>
      <c r="MO59" s="45"/>
      <c r="MP59" s="45">
        <v>-1</v>
      </c>
      <c r="MQ59" s="45"/>
      <c r="MR59" s="45"/>
      <c r="MS59" s="45" t="s">
        <v>376</v>
      </c>
      <c r="MT59" s="45">
        <v>2261</v>
      </c>
      <c r="MU59" s="45" t="s">
        <v>402</v>
      </c>
      <c r="MV59" s="45">
        <v>569832</v>
      </c>
    </row>
    <row r="60" spans="1:360" ht="15.6" hidden="1" thickTop="1" thickBot="1" x14ac:dyDescent="0.35">
      <c r="A60" s="48" t="s">
        <v>1112</v>
      </c>
      <c r="B60" s="37" t="s">
        <v>1113</v>
      </c>
      <c r="C60" s="37"/>
      <c r="D60" s="37" t="s">
        <v>1072</v>
      </c>
      <c r="E60" s="37" t="s">
        <v>830</v>
      </c>
      <c r="F60" s="37"/>
      <c r="G60" s="49">
        <v>44216</v>
      </c>
      <c r="H60" s="37" t="s">
        <v>831</v>
      </c>
      <c r="I60" s="37" t="s">
        <v>832</v>
      </c>
      <c r="J60" s="37" t="s">
        <v>347</v>
      </c>
      <c r="K60" s="37">
        <v>50</v>
      </c>
      <c r="L60" s="37" t="str">
        <f>IF(data!$K60&lt;31,"18-30 Years",IF(data!$K60&lt;51,"31-50 Years",IF(data!$K60&lt;61,"51-60 Years",IF(data!$K60&gt;60,"Elderly&gt;60"))))</f>
        <v>31-50 Years</v>
      </c>
      <c r="M60" s="37" t="s">
        <v>405</v>
      </c>
      <c r="N60" s="37" t="s">
        <v>349</v>
      </c>
      <c r="O60" s="37" t="s">
        <v>383</v>
      </c>
      <c r="P60" s="37"/>
      <c r="Q60" s="37">
        <v>0</v>
      </c>
      <c r="R60" s="37">
        <v>0</v>
      </c>
      <c r="S60" s="37" t="s">
        <v>347</v>
      </c>
      <c r="T60" s="37">
        <v>0</v>
      </c>
      <c r="U60" s="37">
        <v>0</v>
      </c>
      <c r="V60" s="37">
        <v>1</v>
      </c>
      <c r="W60" s="37" t="s">
        <v>351</v>
      </c>
      <c r="X60" s="37">
        <v>2</v>
      </c>
      <c r="Y60" s="37" t="s">
        <v>455</v>
      </c>
      <c r="Z60" s="37">
        <v>5</v>
      </c>
      <c r="AA60" s="52">
        <v>8</v>
      </c>
      <c r="AB60" s="37">
        <v>10</v>
      </c>
      <c r="AC60" s="37">
        <v>0</v>
      </c>
      <c r="AD60" s="37">
        <v>0</v>
      </c>
      <c r="AE60" s="37">
        <v>1</v>
      </c>
      <c r="AF60" s="37">
        <v>1200</v>
      </c>
      <c r="AG60" s="37">
        <v>900</v>
      </c>
      <c r="AH60" s="41">
        <f t="shared" si="0"/>
        <v>-300</v>
      </c>
      <c r="AI60" s="37" t="s">
        <v>1099</v>
      </c>
      <c r="AJ60" s="37"/>
      <c r="AK60" s="37" t="s">
        <v>355</v>
      </c>
      <c r="AL60" s="37"/>
      <c r="AM60" s="37" t="b">
        <v>1</v>
      </c>
      <c r="AN60" s="37"/>
      <c r="AO60" s="37"/>
      <c r="AP60" s="37"/>
      <c r="AQ60" s="37"/>
      <c r="AR60" s="37"/>
      <c r="AS60" s="37"/>
      <c r="AT60" s="37">
        <v>10</v>
      </c>
      <c r="AU60" s="37" t="s">
        <v>356</v>
      </c>
      <c r="AV60" s="37"/>
      <c r="AW60" s="37" t="s">
        <v>372</v>
      </c>
      <c r="AX60" s="37" t="s">
        <v>1101</v>
      </c>
      <c r="AY60" s="37" t="s">
        <v>993</v>
      </c>
      <c r="AZ60" s="37"/>
      <c r="BA60" s="37"/>
      <c r="BB60" s="37"/>
      <c r="BC60" s="37"/>
      <c r="BD60" s="37"/>
      <c r="BE60" s="37"/>
      <c r="BF60" s="37"/>
      <c r="BG60" s="37"/>
      <c r="BH60" s="37"/>
      <c r="BI60" s="37" t="b">
        <v>1</v>
      </c>
      <c r="BJ60" s="37"/>
      <c r="BK60" s="37" t="s">
        <v>372</v>
      </c>
      <c r="BL60" s="37"/>
      <c r="BM60" s="37"/>
      <c r="BN60" s="37"/>
      <c r="BO60" s="37"/>
      <c r="BP60" s="37" t="s">
        <v>359</v>
      </c>
      <c r="BQ60" s="37"/>
      <c r="BR60" s="37"/>
      <c r="BS60" s="37"/>
      <c r="BT60" s="37"/>
      <c r="BU60" s="37"/>
      <c r="BV60" s="37"/>
      <c r="BW60" s="37"/>
      <c r="BX60" s="37"/>
      <c r="BY60" s="37"/>
      <c r="BZ60" s="37"/>
      <c r="CA60" s="37"/>
      <c r="CB60" s="37"/>
      <c r="CC60" s="37"/>
      <c r="CD60" s="37"/>
      <c r="CE60" s="37"/>
      <c r="CF60" s="37" t="s">
        <v>1114</v>
      </c>
      <c r="CG60" s="37"/>
      <c r="CH60" s="37"/>
      <c r="CI60" s="37"/>
      <c r="CJ60" s="37"/>
      <c r="CK60" s="37"/>
      <c r="CL60" s="37"/>
      <c r="CM60" s="37" t="b">
        <v>1</v>
      </c>
      <c r="CN60" s="37"/>
      <c r="CO60" s="37" t="s">
        <v>347</v>
      </c>
      <c r="CP60" s="37"/>
      <c r="CQ60" s="37"/>
      <c r="CR60" s="37"/>
      <c r="CS60" s="37"/>
      <c r="CT60" s="37"/>
      <c r="CU60" s="37"/>
      <c r="CV60" s="37"/>
      <c r="CW60" s="37"/>
      <c r="CX60" s="37"/>
      <c r="CY60" s="37" t="s">
        <v>836</v>
      </c>
      <c r="CZ60" s="37"/>
      <c r="DA60" s="37"/>
      <c r="DB60" s="37"/>
      <c r="DC60" s="37"/>
      <c r="DD60" s="37"/>
      <c r="DE60" s="37" t="b">
        <v>1</v>
      </c>
      <c r="DF60" s="37"/>
      <c r="DG60" s="37"/>
      <c r="DH60" s="37"/>
      <c r="DI60" s="37"/>
      <c r="DJ60" s="37"/>
      <c r="DK60" s="37"/>
      <c r="DL60" s="37"/>
      <c r="DM60" s="37"/>
      <c r="DN60" s="37"/>
      <c r="DO60" s="37"/>
      <c r="DP60" s="37"/>
      <c r="DQ60" s="37"/>
      <c r="DR60" s="37"/>
      <c r="DS60" s="37"/>
      <c r="DT60" s="37"/>
      <c r="DU60" s="37"/>
      <c r="DV60" s="37"/>
      <c r="DW60" s="37" t="s">
        <v>427</v>
      </c>
      <c r="DX60" s="37"/>
      <c r="DY60" s="37"/>
      <c r="DZ60" s="37"/>
      <c r="EA60" s="37"/>
      <c r="EB60" s="37"/>
      <c r="EC60" s="37"/>
      <c r="ED60" s="37"/>
      <c r="EE60" s="37"/>
      <c r="EF60" s="37"/>
      <c r="EG60" s="37"/>
      <c r="EH60" s="37"/>
      <c r="EI60" s="37"/>
      <c r="EJ60" s="37"/>
      <c r="EK60" s="37"/>
      <c r="EL60" s="37"/>
      <c r="EM60" s="37"/>
      <c r="EN60" s="37"/>
      <c r="EO60" s="37" t="s">
        <v>1115</v>
      </c>
      <c r="EP60" s="37"/>
      <c r="EQ60" s="37"/>
      <c r="ER60" s="37" t="b">
        <v>1</v>
      </c>
      <c r="ES60" s="37"/>
      <c r="ET60" s="37"/>
      <c r="EU60" s="37"/>
      <c r="EV60" s="37"/>
      <c r="EW60" s="37"/>
      <c r="EX60" s="37"/>
      <c r="EY60" s="37" t="b">
        <v>1</v>
      </c>
      <c r="EZ60" s="37"/>
      <c r="FA60" s="52">
        <v>2</v>
      </c>
      <c r="FB60" s="37" t="s">
        <v>365</v>
      </c>
      <c r="FC60" s="37" t="s">
        <v>372</v>
      </c>
      <c r="FD60" s="37"/>
      <c r="FE60" s="37" t="s">
        <v>429</v>
      </c>
      <c r="FF60" s="37"/>
      <c r="FG60" s="37" t="b">
        <v>1</v>
      </c>
      <c r="FH60" s="37" t="b">
        <v>1</v>
      </c>
      <c r="FI60" s="37"/>
      <c r="FJ60" s="37"/>
      <c r="FK60" s="37"/>
      <c r="FL60" s="37"/>
      <c r="FM60" s="37"/>
      <c r="FN60" s="37" t="s">
        <v>372</v>
      </c>
      <c r="FO60" s="37"/>
      <c r="FP60" s="37" t="s">
        <v>372</v>
      </c>
      <c r="FQ60" s="37"/>
      <c r="FR60" s="37"/>
      <c r="FS60" s="37"/>
      <c r="FT60" s="37"/>
      <c r="FU60" s="37"/>
      <c r="FV60" s="37"/>
      <c r="FW60" s="37"/>
      <c r="FX60" s="37" t="s">
        <v>368</v>
      </c>
      <c r="FY60" s="37" t="s">
        <v>359</v>
      </c>
      <c r="FZ60" s="37"/>
      <c r="GA60" s="37"/>
      <c r="GB60" s="37"/>
      <c r="GC60" s="37" t="s">
        <v>384</v>
      </c>
      <c r="GD60" s="37" t="s">
        <v>384</v>
      </c>
      <c r="GE60" s="37" t="s">
        <v>873</v>
      </c>
      <c r="GF60" s="37"/>
      <c r="GG60" s="37"/>
      <c r="GH60" s="37"/>
      <c r="GI60" s="37"/>
      <c r="GJ60" s="37"/>
      <c r="GK60" s="37"/>
      <c r="GL60" s="37"/>
      <c r="GM60" s="37"/>
      <c r="GN60" s="37"/>
      <c r="GO60" s="37"/>
      <c r="GP60" s="37"/>
      <c r="GQ60" s="37"/>
      <c r="GR60" s="37"/>
      <c r="GS60" s="37"/>
      <c r="GT60" s="37"/>
      <c r="GU60" s="37" t="s">
        <v>457</v>
      </c>
      <c r="GV60" s="37"/>
      <c r="GW60" s="37"/>
      <c r="GX60" s="37"/>
      <c r="GY60" s="37"/>
      <c r="GZ60" s="37"/>
      <c r="HA60" s="37"/>
      <c r="HB60" s="37"/>
      <c r="HC60" s="37"/>
      <c r="HD60" s="37"/>
      <c r="HE60" s="37"/>
      <c r="HF60" s="37"/>
      <c r="HG60" s="37"/>
      <c r="HH60" s="37"/>
      <c r="HI60" s="37"/>
      <c r="HJ60" s="37"/>
      <c r="HK60" s="37" t="b">
        <v>1</v>
      </c>
      <c r="HL60" s="37"/>
      <c r="HM60" s="37"/>
      <c r="HN60" s="37"/>
      <c r="HO60" s="37"/>
      <c r="HP60" s="37"/>
      <c r="HQ60" s="37"/>
      <c r="HR60" s="37"/>
      <c r="HS60" s="37"/>
      <c r="HT60" s="37"/>
      <c r="HU60" s="37"/>
      <c r="HV60" s="37"/>
      <c r="HW60" s="37"/>
      <c r="HX60" s="37"/>
      <c r="HY60" s="37"/>
      <c r="HZ60" s="37"/>
      <c r="IA60" s="37"/>
      <c r="IB60" s="37"/>
      <c r="IC60" s="37"/>
      <c r="ID60" s="37"/>
      <c r="IE60" s="37"/>
      <c r="IF60" s="37" t="s">
        <v>372</v>
      </c>
      <c r="IG60" s="37"/>
      <c r="IH60" s="37"/>
      <c r="II60" s="37"/>
      <c r="IJ60" s="37"/>
      <c r="IK60" s="37"/>
      <c r="IL60" s="37"/>
      <c r="IM60" s="37" t="b">
        <v>1</v>
      </c>
      <c r="IN60" s="37"/>
      <c r="IO60" s="37"/>
      <c r="IP60" s="37" t="s">
        <v>442</v>
      </c>
      <c r="IQ60" s="37"/>
      <c r="IR60" s="37" t="s">
        <v>413</v>
      </c>
      <c r="IS60" s="37"/>
      <c r="IT60" s="37"/>
      <c r="IU60" s="37"/>
      <c r="IV60" s="37"/>
      <c r="IW60" s="37"/>
      <c r="IX60" s="37" t="b">
        <v>1</v>
      </c>
      <c r="IY60" s="37"/>
      <c r="IZ60" s="37"/>
      <c r="JA60" s="37"/>
      <c r="JB60" s="37" t="s">
        <v>413</v>
      </c>
      <c r="JC60" s="37"/>
      <c r="JD60" s="37"/>
      <c r="JE60" s="37"/>
      <c r="JF60" s="37"/>
      <c r="JG60" s="37"/>
      <c r="JH60" s="37" t="b">
        <v>1</v>
      </c>
      <c r="JI60" s="37"/>
      <c r="JJ60" s="37"/>
      <c r="JK60" s="37"/>
      <c r="JL60" s="37" t="s">
        <v>347</v>
      </c>
      <c r="JM60" s="37"/>
      <c r="JN60" s="37" t="s">
        <v>1116</v>
      </c>
      <c r="JO60" s="37"/>
      <c r="JP60" s="37"/>
      <c r="JQ60" s="37"/>
      <c r="JR60" s="37" t="b">
        <v>1</v>
      </c>
      <c r="JS60" s="37"/>
      <c r="JT60" s="37"/>
      <c r="JU60" s="37" t="b">
        <v>1</v>
      </c>
      <c r="JV60" s="37"/>
      <c r="JW60" s="37" t="b">
        <v>1</v>
      </c>
      <c r="JX60" s="37"/>
      <c r="JY60" s="37"/>
      <c r="JZ60" s="37"/>
      <c r="KA60" s="37"/>
      <c r="KB60" s="37" t="b">
        <v>1</v>
      </c>
      <c r="KC60" s="37"/>
      <c r="KD60" s="37"/>
      <c r="KE60" s="37"/>
      <c r="KF60" s="37"/>
      <c r="KG60" s="37"/>
      <c r="KH60" s="37" t="s">
        <v>1117</v>
      </c>
      <c r="KI60" s="37"/>
      <c r="KJ60" s="37"/>
      <c r="KK60" s="37"/>
      <c r="KL60" s="37" t="b">
        <v>1</v>
      </c>
      <c r="KM60" s="37" t="b">
        <v>1</v>
      </c>
      <c r="KN60" s="37" t="b">
        <v>1</v>
      </c>
      <c r="KO60" s="37"/>
      <c r="KP60" s="37"/>
      <c r="KQ60" s="37"/>
      <c r="KR60" s="37"/>
      <c r="KS60" s="37" t="b">
        <v>1</v>
      </c>
      <c r="KT60" s="37"/>
      <c r="KU60" s="37"/>
      <c r="KV60" s="37"/>
      <c r="KW60" s="37" t="s">
        <v>1118</v>
      </c>
      <c r="KX60" s="37"/>
      <c r="KY60" s="37" t="b">
        <v>1</v>
      </c>
      <c r="KZ60" s="37" t="b">
        <v>1</v>
      </c>
      <c r="LA60" s="37"/>
      <c r="LB60" s="37"/>
      <c r="LC60" s="37" t="b">
        <v>1</v>
      </c>
      <c r="LD60" s="37"/>
      <c r="LE60" s="37"/>
      <c r="LF60" s="37"/>
      <c r="LG60" s="37" t="s">
        <v>1119</v>
      </c>
      <c r="LH60" s="37"/>
      <c r="LI60" s="37"/>
      <c r="LJ60" s="37" t="b">
        <v>1</v>
      </c>
      <c r="LK60" s="37"/>
      <c r="LL60" s="37" t="b">
        <v>1</v>
      </c>
      <c r="LM60" s="37"/>
      <c r="LN60" s="37"/>
      <c r="LO60" s="37" t="s">
        <v>347</v>
      </c>
      <c r="LP60" s="37"/>
      <c r="LQ60" s="37" t="s">
        <v>372</v>
      </c>
      <c r="LR60" s="37"/>
      <c r="LS60" s="37"/>
      <c r="LT60" s="37"/>
      <c r="LU60" s="37"/>
      <c r="LV60" s="37"/>
      <c r="LW60" s="37"/>
      <c r="LX60" s="37"/>
      <c r="LY60" s="37" t="b">
        <v>1</v>
      </c>
      <c r="LZ60" s="37"/>
      <c r="MA60" s="37"/>
      <c r="MB60" s="37" t="s">
        <v>359</v>
      </c>
      <c r="MC60" s="37"/>
      <c r="MD60" s="37"/>
      <c r="ME60" s="37" t="s">
        <v>359</v>
      </c>
      <c r="MF60" s="37"/>
      <c r="MG60" s="37"/>
      <c r="MH60" s="37" t="s">
        <v>359</v>
      </c>
      <c r="MI60" s="37"/>
      <c r="MJ60" s="37" t="s">
        <v>1120</v>
      </c>
      <c r="MK60" s="37">
        <v>73107697</v>
      </c>
      <c r="ML60" s="37" t="s">
        <v>1121</v>
      </c>
      <c r="MM60" s="50">
        <v>44216.542986111112</v>
      </c>
      <c r="MN60" s="37">
        <v>59</v>
      </c>
      <c r="MO60" s="37"/>
      <c r="MP60" s="37">
        <v>-1</v>
      </c>
      <c r="MQ60" s="37"/>
      <c r="MR60" s="37"/>
      <c r="MS60" s="37" t="s">
        <v>376</v>
      </c>
      <c r="MT60" s="37">
        <v>933</v>
      </c>
      <c r="MU60" s="37" t="s">
        <v>402</v>
      </c>
      <c r="MV60" s="37">
        <v>569832</v>
      </c>
    </row>
    <row r="61" spans="1:360" ht="15.6" hidden="1" thickTop="1" thickBot="1" x14ac:dyDescent="0.35">
      <c r="A61" s="44" t="s">
        <v>1122</v>
      </c>
      <c r="B61" s="45" t="s">
        <v>1123</v>
      </c>
      <c r="C61" s="45"/>
      <c r="D61" s="45" t="s">
        <v>1086</v>
      </c>
      <c r="E61" s="45" t="s">
        <v>830</v>
      </c>
      <c r="F61" s="45"/>
      <c r="G61" s="46">
        <v>44216</v>
      </c>
      <c r="H61" s="45" t="s">
        <v>831</v>
      </c>
      <c r="I61" s="45" t="s">
        <v>832</v>
      </c>
      <c r="J61" s="45" t="s">
        <v>347</v>
      </c>
      <c r="K61" s="45">
        <v>40</v>
      </c>
      <c r="L61" s="45" t="str">
        <f>IF(data!$K61&lt;31,"18-30 Years",IF(data!$K61&lt;51,"31-50 Years",IF(data!$K61&lt;61,"51-60 Years",IF(data!$K61&gt;60,"Elderly&gt;60"))))</f>
        <v>31-50 Years</v>
      </c>
      <c r="M61" s="45" t="s">
        <v>405</v>
      </c>
      <c r="N61" s="45" t="s">
        <v>349</v>
      </c>
      <c r="O61" s="45" t="s">
        <v>350</v>
      </c>
      <c r="P61" s="46">
        <v>43415</v>
      </c>
      <c r="Q61" s="45">
        <v>0</v>
      </c>
      <c r="R61" s="45">
        <v>0</v>
      </c>
      <c r="S61" s="45" t="s">
        <v>347</v>
      </c>
      <c r="T61" s="45">
        <v>1</v>
      </c>
      <c r="U61" s="45">
        <v>1</v>
      </c>
      <c r="V61" s="45">
        <v>1</v>
      </c>
      <c r="W61" s="45" t="s">
        <v>406</v>
      </c>
      <c r="X61" s="45">
        <v>1</v>
      </c>
      <c r="Y61" s="45" t="s">
        <v>364</v>
      </c>
      <c r="Z61" s="45">
        <v>2</v>
      </c>
      <c r="AA61" s="51">
        <v>6</v>
      </c>
      <c r="AB61" s="45">
        <v>8</v>
      </c>
      <c r="AC61" s="45">
        <v>0</v>
      </c>
      <c r="AD61" s="45">
        <v>0</v>
      </c>
      <c r="AE61" s="45">
        <v>1</v>
      </c>
      <c r="AF61" s="45">
        <v>1200</v>
      </c>
      <c r="AG61" s="45">
        <v>1000</v>
      </c>
      <c r="AH61" s="41">
        <f t="shared" si="0"/>
        <v>-200</v>
      </c>
      <c r="AI61" s="45" t="s">
        <v>1099</v>
      </c>
      <c r="AJ61" s="45"/>
      <c r="AK61" s="45" t="s">
        <v>355</v>
      </c>
      <c r="AL61" s="45"/>
      <c r="AM61" s="45" t="b">
        <v>1</v>
      </c>
      <c r="AN61" s="45"/>
      <c r="AO61" s="45"/>
      <c r="AP61" s="45"/>
      <c r="AQ61" s="45"/>
      <c r="AR61" s="45"/>
      <c r="AS61" s="45"/>
      <c r="AT61" s="45">
        <v>10</v>
      </c>
      <c r="AU61" s="45" t="s">
        <v>356</v>
      </c>
      <c r="AV61" s="45"/>
      <c r="AW61" s="45" t="s">
        <v>372</v>
      </c>
      <c r="AX61" s="45" t="s">
        <v>1124</v>
      </c>
      <c r="AY61" s="45" t="s">
        <v>993</v>
      </c>
      <c r="AZ61" s="45"/>
      <c r="BA61" s="45"/>
      <c r="BB61" s="45"/>
      <c r="BC61" s="45"/>
      <c r="BD61" s="45"/>
      <c r="BE61" s="45"/>
      <c r="BF61" s="45"/>
      <c r="BG61" s="45"/>
      <c r="BH61" s="45"/>
      <c r="BI61" s="45" t="b">
        <v>1</v>
      </c>
      <c r="BJ61" s="45"/>
      <c r="BK61" s="45" t="s">
        <v>359</v>
      </c>
      <c r="BL61" s="45"/>
      <c r="BM61" s="45"/>
      <c r="BN61" s="45"/>
      <c r="BO61" s="45"/>
      <c r="BP61" s="45" t="s">
        <v>347</v>
      </c>
      <c r="BQ61" s="45" t="s">
        <v>347</v>
      </c>
      <c r="BR61" s="45"/>
      <c r="BS61" s="45" t="s">
        <v>347</v>
      </c>
      <c r="BT61" s="45" t="s">
        <v>347</v>
      </c>
      <c r="BU61" s="45"/>
      <c r="BV61" s="45"/>
      <c r="BW61" s="45"/>
      <c r="BX61" s="45"/>
      <c r="BY61" s="45"/>
      <c r="BZ61" s="45"/>
      <c r="CA61" s="45"/>
      <c r="CB61" s="45"/>
      <c r="CC61" s="45"/>
      <c r="CD61" s="45"/>
      <c r="CE61" s="45"/>
      <c r="CF61" s="45" t="s">
        <v>1114</v>
      </c>
      <c r="CG61" s="45"/>
      <c r="CH61" s="45"/>
      <c r="CI61" s="45"/>
      <c r="CJ61" s="45"/>
      <c r="CK61" s="45"/>
      <c r="CL61" s="45"/>
      <c r="CM61" s="45" t="b">
        <v>1</v>
      </c>
      <c r="CN61" s="45"/>
      <c r="CO61" s="45" t="s">
        <v>347</v>
      </c>
      <c r="CP61" s="45"/>
      <c r="CQ61" s="45"/>
      <c r="CR61" s="45"/>
      <c r="CS61" s="45"/>
      <c r="CT61" s="45"/>
      <c r="CU61" s="45"/>
      <c r="CV61" s="45"/>
      <c r="CW61" s="45"/>
      <c r="CX61" s="45"/>
      <c r="CY61" s="45" t="s">
        <v>836</v>
      </c>
      <c r="CZ61" s="45"/>
      <c r="DA61" s="45"/>
      <c r="DB61" s="45"/>
      <c r="DC61" s="45"/>
      <c r="DD61" s="45"/>
      <c r="DE61" s="45" t="b">
        <v>1</v>
      </c>
      <c r="DF61" s="45"/>
      <c r="DG61" s="45"/>
      <c r="DH61" s="45"/>
      <c r="DI61" s="45"/>
      <c r="DJ61" s="45"/>
      <c r="DK61" s="45" t="s">
        <v>359</v>
      </c>
      <c r="DL61" s="45"/>
      <c r="DM61" s="45"/>
      <c r="DN61" s="45"/>
      <c r="DO61" s="45"/>
      <c r="DP61" s="45"/>
      <c r="DQ61" s="45"/>
      <c r="DR61" s="45"/>
      <c r="DS61" s="45"/>
      <c r="DT61" s="45"/>
      <c r="DU61" s="45"/>
      <c r="DV61" s="45"/>
      <c r="DW61" s="45" t="s">
        <v>427</v>
      </c>
      <c r="DX61" s="45"/>
      <c r="DY61" s="45"/>
      <c r="DZ61" s="45"/>
      <c r="EA61" s="45"/>
      <c r="EB61" s="45"/>
      <c r="EC61" s="45"/>
      <c r="ED61" s="45"/>
      <c r="EE61" s="45"/>
      <c r="EF61" s="45"/>
      <c r="EG61" s="45"/>
      <c r="EH61" s="45"/>
      <c r="EI61" s="45"/>
      <c r="EJ61" s="45"/>
      <c r="EK61" s="45"/>
      <c r="EL61" s="45"/>
      <c r="EM61" s="45"/>
      <c r="EN61" s="45"/>
      <c r="EO61" s="45" t="s">
        <v>1125</v>
      </c>
      <c r="EP61" s="45" t="b">
        <v>1</v>
      </c>
      <c r="EQ61" s="45"/>
      <c r="ER61" s="45" t="b">
        <v>1</v>
      </c>
      <c r="ES61" s="45"/>
      <c r="ET61" s="45"/>
      <c r="EU61" s="45"/>
      <c r="EV61" s="45"/>
      <c r="EW61" s="45"/>
      <c r="EX61" s="45"/>
      <c r="EY61" s="45"/>
      <c r="EZ61" s="45"/>
      <c r="FA61" s="51">
        <v>2</v>
      </c>
      <c r="FB61" s="45" t="s">
        <v>365</v>
      </c>
      <c r="FC61" s="45" t="s">
        <v>347</v>
      </c>
      <c r="FD61" s="45"/>
      <c r="FE61" s="45" t="s">
        <v>824</v>
      </c>
      <c r="FF61" s="45"/>
      <c r="FG61" s="45" t="b">
        <v>1</v>
      </c>
      <c r="FH61" s="45"/>
      <c r="FI61" s="45"/>
      <c r="FJ61" s="45"/>
      <c r="FK61" s="45" t="b">
        <v>1</v>
      </c>
      <c r="FL61" s="45"/>
      <c r="FM61" s="45"/>
      <c r="FN61" s="45" t="s">
        <v>372</v>
      </c>
      <c r="FO61" s="45"/>
      <c r="FP61" s="45" t="s">
        <v>372</v>
      </c>
      <c r="FQ61" s="45"/>
      <c r="FR61" s="45"/>
      <c r="FS61" s="45"/>
      <c r="FT61" s="45"/>
      <c r="FU61" s="45"/>
      <c r="FV61" s="45"/>
      <c r="FW61" s="45"/>
      <c r="FX61" s="45" t="s">
        <v>368</v>
      </c>
      <c r="FY61" s="45" t="s">
        <v>359</v>
      </c>
      <c r="FZ61" s="45" t="s">
        <v>359</v>
      </c>
      <c r="GA61" s="45"/>
      <c r="GB61" s="45"/>
      <c r="GC61" s="45" t="s">
        <v>351</v>
      </c>
      <c r="GD61" s="45" t="s">
        <v>384</v>
      </c>
      <c r="GE61" s="45" t="s">
        <v>359</v>
      </c>
      <c r="GF61" s="45" t="s">
        <v>370</v>
      </c>
      <c r="GG61" s="45" t="s">
        <v>370</v>
      </c>
      <c r="GH61" s="45"/>
      <c r="GI61" s="45"/>
      <c r="GJ61" s="45"/>
      <c r="GK61" s="45"/>
      <c r="GL61" s="45"/>
      <c r="GM61" s="45"/>
      <c r="GN61" s="45"/>
      <c r="GO61" s="45"/>
      <c r="GP61" s="45"/>
      <c r="GQ61" s="45"/>
      <c r="GR61" s="45"/>
      <c r="GS61" s="45"/>
      <c r="GT61" s="45"/>
      <c r="GU61" s="45" t="s">
        <v>457</v>
      </c>
      <c r="GV61" s="45"/>
      <c r="GW61" s="45"/>
      <c r="GX61" s="45"/>
      <c r="GY61" s="45"/>
      <c r="GZ61" s="45"/>
      <c r="HA61" s="45"/>
      <c r="HB61" s="45"/>
      <c r="HC61" s="45"/>
      <c r="HD61" s="45"/>
      <c r="HE61" s="45"/>
      <c r="HF61" s="45"/>
      <c r="HG61" s="45"/>
      <c r="HH61" s="45"/>
      <c r="HI61" s="45"/>
      <c r="HJ61" s="45"/>
      <c r="HK61" s="45" t="b">
        <v>1</v>
      </c>
      <c r="HL61" s="45"/>
      <c r="HM61" s="45"/>
      <c r="HN61" s="45"/>
      <c r="HO61" s="45"/>
      <c r="HP61" s="45"/>
      <c r="HQ61" s="45"/>
      <c r="HR61" s="45"/>
      <c r="HS61" s="45"/>
      <c r="HT61" s="45"/>
      <c r="HU61" s="45"/>
      <c r="HV61" s="45"/>
      <c r="HW61" s="45"/>
      <c r="HX61" s="45"/>
      <c r="HY61" s="45"/>
      <c r="HZ61" s="45"/>
      <c r="IA61" s="45"/>
      <c r="IB61" s="45"/>
      <c r="IC61" s="45"/>
      <c r="ID61" s="45"/>
      <c r="IE61" s="45"/>
      <c r="IF61" s="45" t="s">
        <v>1091</v>
      </c>
      <c r="IG61" s="45"/>
      <c r="IH61" s="45"/>
      <c r="II61" s="45"/>
      <c r="IJ61" s="45"/>
      <c r="IK61" s="45"/>
      <c r="IL61" s="45"/>
      <c r="IM61" s="45"/>
      <c r="IN61" s="45" t="b">
        <v>1</v>
      </c>
      <c r="IO61" s="45"/>
      <c r="IP61" s="45" t="s">
        <v>442</v>
      </c>
      <c r="IQ61" s="45"/>
      <c r="IR61" s="45" t="s">
        <v>372</v>
      </c>
      <c r="IS61" s="45"/>
      <c r="IT61" s="45"/>
      <c r="IU61" s="45"/>
      <c r="IV61" s="45"/>
      <c r="IW61" s="45"/>
      <c r="IX61" s="45"/>
      <c r="IY61" s="45" t="b">
        <v>1</v>
      </c>
      <c r="IZ61" s="45"/>
      <c r="JA61" s="45"/>
      <c r="JB61" s="45" t="s">
        <v>372</v>
      </c>
      <c r="JC61" s="45"/>
      <c r="JD61" s="45"/>
      <c r="JE61" s="45"/>
      <c r="JF61" s="45"/>
      <c r="JG61" s="45"/>
      <c r="JH61" s="45"/>
      <c r="JI61" s="45" t="b">
        <v>1</v>
      </c>
      <c r="JJ61" s="45"/>
      <c r="JK61" s="45"/>
      <c r="JL61" s="45" t="s">
        <v>347</v>
      </c>
      <c r="JM61" s="45"/>
      <c r="JN61" s="45" t="s">
        <v>1126</v>
      </c>
      <c r="JO61" s="45"/>
      <c r="JP61" s="45"/>
      <c r="JQ61" s="45"/>
      <c r="JR61" s="45"/>
      <c r="JS61" s="45"/>
      <c r="JT61" s="45" t="b">
        <v>1</v>
      </c>
      <c r="JU61" s="45" t="b">
        <v>1</v>
      </c>
      <c r="JV61" s="45"/>
      <c r="JW61" s="45" t="b">
        <v>1</v>
      </c>
      <c r="JX61" s="45"/>
      <c r="JY61" s="45"/>
      <c r="JZ61" s="45"/>
      <c r="KA61" s="45"/>
      <c r="KB61" s="45"/>
      <c r="KC61" s="45"/>
      <c r="KD61" s="45"/>
      <c r="KE61" s="45"/>
      <c r="KF61" s="45"/>
      <c r="KG61" s="45"/>
      <c r="KH61" s="45" t="s">
        <v>1127</v>
      </c>
      <c r="KI61" s="45"/>
      <c r="KJ61" s="45"/>
      <c r="KK61" s="45" t="b">
        <v>1</v>
      </c>
      <c r="KL61" s="45"/>
      <c r="KM61" s="45" t="b">
        <v>1</v>
      </c>
      <c r="KN61" s="45" t="b">
        <v>1</v>
      </c>
      <c r="KO61" s="45"/>
      <c r="KP61" s="45"/>
      <c r="KQ61" s="45"/>
      <c r="KR61" s="45" t="b">
        <v>1</v>
      </c>
      <c r="KS61" s="45"/>
      <c r="KT61" s="45"/>
      <c r="KU61" s="45"/>
      <c r="KV61" s="45"/>
      <c r="KW61" s="45" t="s">
        <v>1128</v>
      </c>
      <c r="KX61" s="45" t="b">
        <v>1</v>
      </c>
      <c r="KY61" s="45" t="b">
        <v>1</v>
      </c>
      <c r="KZ61" s="45"/>
      <c r="LA61" s="45" t="b">
        <v>1</v>
      </c>
      <c r="LB61" s="45"/>
      <c r="LC61" s="45" t="b">
        <v>1</v>
      </c>
      <c r="LD61" s="45"/>
      <c r="LE61" s="45"/>
      <c r="LF61" s="45"/>
      <c r="LG61" s="45" t="s">
        <v>427</v>
      </c>
      <c r="LH61" s="45"/>
      <c r="LI61" s="45"/>
      <c r="LJ61" s="45"/>
      <c r="LK61" s="45"/>
      <c r="LL61" s="45"/>
      <c r="LM61" s="45"/>
      <c r="LN61" s="45" t="b">
        <v>1</v>
      </c>
      <c r="LO61" s="45" t="s">
        <v>347</v>
      </c>
      <c r="LP61" s="45"/>
      <c r="LQ61" s="45" t="s">
        <v>372</v>
      </c>
      <c r="LR61" s="45"/>
      <c r="LS61" s="45"/>
      <c r="LT61" s="45"/>
      <c r="LU61" s="45"/>
      <c r="LV61" s="45"/>
      <c r="LW61" s="45"/>
      <c r="LX61" s="45"/>
      <c r="LY61" s="45" t="b">
        <v>1</v>
      </c>
      <c r="LZ61" s="45"/>
      <c r="MA61" s="45"/>
      <c r="MB61" s="45" t="s">
        <v>359</v>
      </c>
      <c r="MC61" s="45"/>
      <c r="MD61" s="45"/>
      <c r="ME61" s="45" t="s">
        <v>359</v>
      </c>
      <c r="MF61" s="45"/>
      <c r="MG61" s="45"/>
      <c r="MH61" s="45" t="s">
        <v>359</v>
      </c>
      <c r="MI61" s="45"/>
      <c r="MJ61" s="45" t="s">
        <v>1129</v>
      </c>
      <c r="MK61" s="45">
        <v>73107698</v>
      </c>
      <c r="ML61" s="45" t="s">
        <v>1130</v>
      </c>
      <c r="MM61" s="47">
        <v>44216.542997685188</v>
      </c>
      <c r="MN61" s="45">
        <v>60</v>
      </c>
      <c r="MO61" s="45"/>
      <c r="MP61" s="45">
        <v>-1</v>
      </c>
      <c r="MQ61" s="45"/>
      <c r="MR61" s="45"/>
      <c r="MS61" s="45" t="s">
        <v>376</v>
      </c>
      <c r="MT61" s="45">
        <v>917</v>
      </c>
      <c r="MU61" s="45" t="s">
        <v>402</v>
      </c>
      <c r="MV61" s="45">
        <v>569832</v>
      </c>
    </row>
    <row r="62" spans="1:360" ht="15.6" hidden="1" thickTop="1" thickBot="1" x14ac:dyDescent="0.35">
      <c r="A62" s="48" t="s">
        <v>1131</v>
      </c>
      <c r="B62" s="37" t="s">
        <v>1132</v>
      </c>
      <c r="C62" s="37"/>
      <c r="D62" s="37" t="s">
        <v>1086</v>
      </c>
      <c r="E62" s="37" t="s">
        <v>830</v>
      </c>
      <c r="F62" s="37"/>
      <c r="G62" s="49">
        <v>44216</v>
      </c>
      <c r="H62" s="37" t="s">
        <v>831</v>
      </c>
      <c r="I62" s="37" t="s">
        <v>832</v>
      </c>
      <c r="J62" s="37" t="s">
        <v>347</v>
      </c>
      <c r="K62" s="37">
        <v>66</v>
      </c>
      <c r="L62" s="37" t="str">
        <f>IF(data!$K62&lt;31,"18-30 Years",IF(data!$K62&lt;51,"31-50 Years",IF(data!$K62&lt;61,"51-60 Years",IF(data!$K62&gt;60,"Elderly&gt;60"))))</f>
        <v>Elderly&gt;60</v>
      </c>
      <c r="M62" s="37" t="s">
        <v>405</v>
      </c>
      <c r="N62" s="37" t="s">
        <v>349</v>
      </c>
      <c r="O62" s="37" t="s">
        <v>383</v>
      </c>
      <c r="P62" s="37"/>
      <c r="Q62" s="37">
        <v>0</v>
      </c>
      <c r="R62" s="37">
        <v>1</v>
      </c>
      <c r="S62" s="37" t="s">
        <v>347</v>
      </c>
      <c r="T62" s="37">
        <v>0</v>
      </c>
      <c r="U62" s="37">
        <v>0</v>
      </c>
      <c r="V62" s="37">
        <v>0</v>
      </c>
      <c r="W62" s="37" t="s">
        <v>384</v>
      </c>
      <c r="X62" s="37">
        <v>0</v>
      </c>
      <c r="Y62" s="37" t="s">
        <v>384</v>
      </c>
      <c r="Z62" s="37">
        <v>1</v>
      </c>
      <c r="AA62" s="52">
        <v>1</v>
      </c>
      <c r="AB62" s="37">
        <v>3</v>
      </c>
      <c r="AC62" s="37">
        <v>1</v>
      </c>
      <c r="AD62" s="37">
        <v>0</v>
      </c>
      <c r="AE62" s="37">
        <v>1</v>
      </c>
      <c r="AF62" s="37">
        <v>1100</v>
      </c>
      <c r="AG62" s="37">
        <v>1000</v>
      </c>
      <c r="AH62" s="41">
        <f t="shared" si="0"/>
        <v>-100</v>
      </c>
      <c r="AI62" s="37" t="s">
        <v>351</v>
      </c>
      <c r="AJ62" s="37"/>
      <c r="AK62" s="37" t="s">
        <v>1100</v>
      </c>
      <c r="AL62" s="37"/>
      <c r="AM62" s="37" t="b">
        <v>1</v>
      </c>
      <c r="AN62" s="37"/>
      <c r="AO62" s="37" t="b">
        <v>1</v>
      </c>
      <c r="AP62" s="37"/>
      <c r="AQ62" s="37"/>
      <c r="AR62" s="37"/>
      <c r="AS62" s="37"/>
      <c r="AT62" s="37">
        <v>5</v>
      </c>
      <c r="AU62" s="37" t="s">
        <v>356</v>
      </c>
      <c r="AV62" s="37"/>
      <c r="AW62" s="37" t="s">
        <v>372</v>
      </c>
      <c r="AX62" s="37" t="s">
        <v>1133</v>
      </c>
      <c r="AY62" s="37" t="s">
        <v>993</v>
      </c>
      <c r="AZ62" s="37"/>
      <c r="BA62" s="37"/>
      <c r="BB62" s="37"/>
      <c r="BC62" s="37"/>
      <c r="BD62" s="37"/>
      <c r="BE62" s="37"/>
      <c r="BF62" s="37"/>
      <c r="BG62" s="37"/>
      <c r="BH62" s="37"/>
      <c r="BI62" s="37" t="b">
        <v>1</v>
      </c>
      <c r="BJ62" s="37"/>
      <c r="BK62" s="37" t="s">
        <v>372</v>
      </c>
      <c r="BL62" s="37"/>
      <c r="BM62" s="37"/>
      <c r="BN62" s="37"/>
      <c r="BO62" s="37"/>
      <c r="BP62" s="37" t="s">
        <v>359</v>
      </c>
      <c r="BQ62" s="37"/>
      <c r="BR62" s="37"/>
      <c r="BS62" s="37"/>
      <c r="BT62" s="37"/>
      <c r="BU62" s="37"/>
      <c r="BV62" s="37"/>
      <c r="BW62" s="37"/>
      <c r="BX62" s="37"/>
      <c r="BY62" s="37"/>
      <c r="BZ62" s="37"/>
      <c r="CA62" s="37"/>
      <c r="CB62" s="37"/>
      <c r="CC62" s="37"/>
      <c r="CD62" s="37"/>
      <c r="CE62" s="37"/>
      <c r="CF62" s="37" t="s">
        <v>835</v>
      </c>
      <c r="CG62" s="37" t="b">
        <v>1</v>
      </c>
      <c r="CH62" s="37"/>
      <c r="CI62" s="37"/>
      <c r="CJ62" s="37"/>
      <c r="CK62" s="37"/>
      <c r="CL62" s="37"/>
      <c r="CM62" s="37"/>
      <c r="CN62" s="37"/>
      <c r="CO62" s="37" t="s">
        <v>347</v>
      </c>
      <c r="CP62" s="37"/>
      <c r="CQ62" s="37"/>
      <c r="CR62" s="37"/>
      <c r="CS62" s="37"/>
      <c r="CT62" s="37"/>
      <c r="CU62" s="37"/>
      <c r="CV62" s="37"/>
      <c r="CW62" s="37"/>
      <c r="CX62" s="37"/>
      <c r="CY62" s="37" t="s">
        <v>836</v>
      </c>
      <c r="CZ62" s="37"/>
      <c r="DA62" s="37"/>
      <c r="DB62" s="37"/>
      <c r="DC62" s="37"/>
      <c r="DD62" s="37"/>
      <c r="DE62" s="37" t="b">
        <v>1</v>
      </c>
      <c r="DF62" s="37"/>
      <c r="DG62" s="37"/>
      <c r="DH62" s="37"/>
      <c r="DI62" s="37"/>
      <c r="DJ62" s="37"/>
      <c r="DK62" s="37"/>
      <c r="DL62" s="37"/>
      <c r="DM62" s="37"/>
      <c r="DN62" s="37"/>
      <c r="DO62" s="37"/>
      <c r="DP62" s="37"/>
      <c r="DQ62" s="37"/>
      <c r="DR62" s="37"/>
      <c r="DS62" s="37"/>
      <c r="DT62" s="37"/>
      <c r="DU62" s="37"/>
      <c r="DV62" s="37"/>
      <c r="DW62" s="37" t="s">
        <v>427</v>
      </c>
      <c r="DX62" s="37"/>
      <c r="DY62" s="37"/>
      <c r="DZ62" s="37"/>
      <c r="EA62" s="37"/>
      <c r="EB62" s="37"/>
      <c r="EC62" s="37"/>
      <c r="ED62" s="37"/>
      <c r="EE62" s="37"/>
      <c r="EF62" s="37"/>
      <c r="EG62" s="37"/>
      <c r="EH62" s="37"/>
      <c r="EI62" s="37"/>
      <c r="EJ62" s="37"/>
      <c r="EK62" s="37"/>
      <c r="EL62" s="37"/>
      <c r="EM62" s="37"/>
      <c r="EN62" s="37"/>
      <c r="EO62" s="37"/>
      <c r="EP62" s="37"/>
      <c r="EQ62" s="37"/>
      <c r="ER62" s="37"/>
      <c r="ES62" s="37"/>
      <c r="ET62" s="37"/>
      <c r="EU62" s="37"/>
      <c r="EV62" s="37"/>
      <c r="EW62" s="37"/>
      <c r="EX62" s="37"/>
      <c r="EY62" s="37"/>
      <c r="EZ62" s="37"/>
      <c r="FA62" s="37"/>
      <c r="FB62" s="37"/>
      <c r="FC62" s="37" t="s">
        <v>372</v>
      </c>
      <c r="FD62" s="37"/>
      <c r="FE62" s="37" t="s">
        <v>429</v>
      </c>
      <c r="FF62" s="37"/>
      <c r="FG62" s="37" t="b">
        <v>1</v>
      </c>
      <c r="FH62" s="37" t="b">
        <v>1</v>
      </c>
      <c r="FI62" s="37"/>
      <c r="FJ62" s="37"/>
      <c r="FK62" s="37"/>
      <c r="FL62" s="37"/>
      <c r="FM62" s="37"/>
      <c r="FN62" s="37" t="s">
        <v>372</v>
      </c>
      <c r="FO62" s="37"/>
      <c r="FP62" s="37" t="s">
        <v>372</v>
      </c>
      <c r="FQ62" s="37"/>
      <c r="FR62" s="37"/>
      <c r="FS62" s="37"/>
      <c r="FT62" s="37"/>
      <c r="FU62" s="37"/>
      <c r="FV62" s="37"/>
      <c r="FW62" s="37"/>
      <c r="FX62" s="37"/>
      <c r="FY62" s="37"/>
      <c r="FZ62" s="37"/>
      <c r="GA62" s="37"/>
      <c r="GB62" s="37"/>
      <c r="GC62" s="37" t="s">
        <v>384</v>
      </c>
      <c r="GD62" s="37" t="s">
        <v>384</v>
      </c>
      <c r="GE62" s="37" t="s">
        <v>359</v>
      </c>
      <c r="GF62" s="37" t="s">
        <v>370</v>
      </c>
      <c r="GG62" s="37" t="s">
        <v>370</v>
      </c>
      <c r="GH62" s="37"/>
      <c r="GI62" s="37"/>
      <c r="GJ62" s="37"/>
      <c r="GK62" s="37"/>
      <c r="GL62" s="37"/>
      <c r="GM62" s="37"/>
      <c r="GN62" s="37"/>
      <c r="GO62" s="37"/>
      <c r="GP62" s="37"/>
      <c r="GQ62" s="37"/>
      <c r="GR62" s="37"/>
      <c r="GS62" s="37"/>
      <c r="GT62" s="37"/>
      <c r="GU62" s="37" t="s">
        <v>457</v>
      </c>
      <c r="GV62" s="37"/>
      <c r="GW62" s="37"/>
      <c r="GX62" s="37"/>
      <c r="GY62" s="37"/>
      <c r="GZ62" s="37"/>
      <c r="HA62" s="37"/>
      <c r="HB62" s="37"/>
      <c r="HC62" s="37"/>
      <c r="HD62" s="37"/>
      <c r="HE62" s="37"/>
      <c r="HF62" s="37"/>
      <c r="HG62" s="37"/>
      <c r="HH62" s="37"/>
      <c r="HI62" s="37"/>
      <c r="HJ62" s="37"/>
      <c r="HK62" s="37" t="b">
        <v>1</v>
      </c>
      <c r="HL62" s="37"/>
      <c r="HM62" s="37"/>
      <c r="HN62" s="37"/>
      <c r="HO62" s="37"/>
      <c r="HP62" s="37"/>
      <c r="HQ62" s="37"/>
      <c r="HR62" s="37"/>
      <c r="HS62" s="37"/>
      <c r="HT62" s="37"/>
      <c r="HU62" s="37"/>
      <c r="HV62" s="37"/>
      <c r="HW62" s="37"/>
      <c r="HX62" s="37"/>
      <c r="HY62" s="37"/>
      <c r="HZ62" s="37"/>
      <c r="IA62" s="37"/>
      <c r="IB62" s="37"/>
      <c r="IC62" s="37"/>
      <c r="ID62" s="37"/>
      <c r="IE62" s="37"/>
      <c r="IF62" s="37" t="s">
        <v>372</v>
      </c>
      <c r="IG62" s="37"/>
      <c r="IH62" s="37"/>
      <c r="II62" s="37"/>
      <c r="IJ62" s="37"/>
      <c r="IK62" s="37"/>
      <c r="IL62" s="37"/>
      <c r="IM62" s="37" t="b">
        <v>1</v>
      </c>
      <c r="IN62" s="37"/>
      <c r="IO62" s="37"/>
      <c r="IP62" s="37" t="s">
        <v>442</v>
      </c>
      <c r="IQ62" s="37"/>
      <c r="IR62" s="37" t="s">
        <v>372</v>
      </c>
      <c r="IS62" s="37"/>
      <c r="IT62" s="37"/>
      <c r="IU62" s="37"/>
      <c r="IV62" s="37"/>
      <c r="IW62" s="37"/>
      <c r="IX62" s="37"/>
      <c r="IY62" s="37" t="b">
        <v>1</v>
      </c>
      <c r="IZ62" s="37"/>
      <c r="JA62" s="37"/>
      <c r="JB62" s="37" t="s">
        <v>372</v>
      </c>
      <c r="JC62" s="37"/>
      <c r="JD62" s="37"/>
      <c r="JE62" s="37"/>
      <c r="JF62" s="37"/>
      <c r="JG62" s="37"/>
      <c r="JH62" s="37"/>
      <c r="JI62" s="37" t="b">
        <v>1</v>
      </c>
      <c r="JJ62" s="37"/>
      <c r="JK62" s="37"/>
      <c r="JL62" s="37" t="s">
        <v>347</v>
      </c>
      <c r="JM62" s="37"/>
      <c r="JN62" s="37" t="s">
        <v>1134</v>
      </c>
      <c r="JO62" s="37"/>
      <c r="JP62" s="37"/>
      <c r="JQ62" s="37" t="b">
        <v>1</v>
      </c>
      <c r="JR62" s="37"/>
      <c r="JS62" s="37"/>
      <c r="JT62" s="37"/>
      <c r="JU62" s="37"/>
      <c r="JV62" s="37" t="b">
        <v>1</v>
      </c>
      <c r="JW62" s="37"/>
      <c r="JX62" s="37"/>
      <c r="JY62" s="37"/>
      <c r="JZ62" s="37"/>
      <c r="KA62" s="37"/>
      <c r="KB62" s="37" t="b">
        <v>1</v>
      </c>
      <c r="KC62" s="37"/>
      <c r="KD62" s="37"/>
      <c r="KE62" s="37"/>
      <c r="KF62" s="37"/>
      <c r="KG62" s="37"/>
      <c r="KH62" s="37" t="s">
        <v>525</v>
      </c>
      <c r="KI62" s="37"/>
      <c r="KJ62" s="37"/>
      <c r="KK62" s="37"/>
      <c r="KL62" s="37" t="b">
        <v>1</v>
      </c>
      <c r="KM62" s="37" t="b">
        <v>1</v>
      </c>
      <c r="KN62" s="37"/>
      <c r="KO62" s="37"/>
      <c r="KP62" s="37"/>
      <c r="KQ62" s="37"/>
      <c r="KR62" s="37"/>
      <c r="KS62" s="37"/>
      <c r="KT62" s="37"/>
      <c r="KU62" s="37"/>
      <c r="KV62" s="37"/>
      <c r="KW62" s="37" t="s">
        <v>1135</v>
      </c>
      <c r="KX62" s="37"/>
      <c r="KY62" s="37" t="b">
        <v>1</v>
      </c>
      <c r="KZ62" s="37"/>
      <c r="LA62" s="37" t="b">
        <v>1</v>
      </c>
      <c r="LB62" s="37"/>
      <c r="LC62" s="37" t="b">
        <v>1</v>
      </c>
      <c r="LD62" s="37"/>
      <c r="LE62" s="37"/>
      <c r="LF62" s="37"/>
      <c r="LG62" s="37" t="s">
        <v>1136</v>
      </c>
      <c r="LH62" s="37" t="b">
        <v>1</v>
      </c>
      <c r="LI62" s="37"/>
      <c r="LJ62" s="37"/>
      <c r="LK62" s="37"/>
      <c r="LL62" s="37" t="b">
        <v>1</v>
      </c>
      <c r="LM62" s="37"/>
      <c r="LN62" s="37"/>
      <c r="LO62" s="37" t="s">
        <v>347</v>
      </c>
      <c r="LP62" s="37"/>
      <c r="LQ62" s="37" t="s">
        <v>372</v>
      </c>
      <c r="LR62" s="37"/>
      <c r="LS62" s="37"/>
      <c r="LT62" s="37"/>
      <c r="LU62" s="37"/>
      <c r="LV62" s="37"/>
      <c r="LW62" s="37"/>
      <c r="LX62" s="37"/>
      <c r="LY62" s="37" t="b">
        <v>1</v>
      </c>
      <c r="LZ62" s="37"/>
      <c r="MA62" s="37"/>
      <c r="MB62" s="37"/>
      <c r="MC62" s="37"/>
      <c r="MD62" s="37"/>
      <c r="ME62" s="37" t="s">
        <v>359</v>
      </c>
      <c r="MF62" s="37"/>
      <c r="MG62" s="37"/>
      <c r="MH62" s="37" t="s">
        <v>359</v>
      </c>
      <c r="MI62" s="37"/>
      <c r="MJ62" s="37" t="s">
        <v>1137</v>
      </c>
      <c r="MK62" s="37">
        <v>73107699</v>
      </c>
      <c r="ML62" s="37" t="s">
        <v>1138</v>
      </c>
      <c r="MM62" s="50">
        <v>44216.542997685188</v>
      </c>
      <c r="MN62" s="37">
        <v>61</v>
      </c>
      <c r="MO62" s="37"/>
      <c r="MP62" s="37">
        <v>-1</v>
      </c>
      <c r="MQ62" s="37"/>
      <c r="MR62" s="37"/>
      <c r="MS62" s="37" t="s">
        <v>376</v>
      </c>
      <c r="MT62" s="37">
        <v>1633</v>
      </c>
      <c r="MU62" s="37" t="s">
        <v>402</v>
      </c>
      <c r="MV62" s="37">
        <v>569832</v>
      </c>
    </row>
    <row r="63" spans="1:360" ht="15.6" hidden="1" thickTop="1" thickBot="1" x14ac:dyDescent="0.35">
      <c r="A63" s="44" t="s">
        <v>1139</v>
      </c>
      <c r="B63" s="45" t="s">
        <v>1140</v>
      </c>
      <c r="C63" s="45"/>
      <c r="D63" s="45" t="s">
        <v>1086</v>
      </c>
      <c r="E63" s="45" t="s">
        <v>830</v>
      </c>
      <c r="F63" s="45"/>
      <c r="G63" s="46">
        <v>44216</v>
      </c>
      <c r="H63" s="45" t="s">
        <v>831</v>
      </c>
      <c r="I63" s="45" t="s">
        <v>832</v>
      </c>
      <c r="J63" s="45" t="s">
        <v>347</v>
      </c>
      <c r="K63" s="45">
        <v>37</v>
      </c>
      <c r="L63" s="45" t="str">
        <f>IF(data!$K63&lt;31,"18-30 Years",IF(data!$K63&lt;51,"31-50 Years",IF(data!$K63&lt;61,"51-60 Years",IF(data!$K63&gt;60,"Elderly&gt;60"))))</f>
        <v>31-50 Years</v>
      </c>
      <c r="M63" s="45" t="s">
        <v>405</v>
      </c>
      <c r="N63" s="45" t="s">
        <v>349</v>
      </c>
      <c r="O63" s="45" t="s">
        <v>383</v>
      </c>
      <c r="P63" s="45"/>
      <c r="Q63" s="45">
        <v>0</v>
      </c>
      <c r="R63" s="45">
        <v>0</v>
      </c>
      <c r="S63" s="45" t="s">
        <v>347</v>
      </c>
      <c r="T63" s="45">
        <v>0</v>
      </c>
      <c r="U63" s="45">
        <v>1</v>
      </c>
      <c r="V63" s="45">
        <v>0</v>
      </c>
      <c r="W63" s="45" t="s">
        <v>351</v>
      </c>
      <c r="X63" s="45">
        <v>2</v>
      </c>
      <c r="Y63" s="45" t="s">
        <v>455</v>
      </c>
      <c r="Z63" s="45">
        <v>1</v>
      </c>
      <c r="AA63" s="51">
        <v>4</v>
      </c>
      <c r="AB63" s="45">
        <v>6</v>
      </c>
      <c r="AC63" s="45">
        <v>0</v>
      </c>
      <c r="AD63" s="45">
        <v>0</v>
      </c>
      <c r="AE63" s="45">
        <v>1</v>
      </c>
      <c r="AF63" s="45">
        <v>800</v>
      </c>
      <c r="AG63" s="45">
        <v>750</v>
      </c>
      <c r="AH63" s="41">
        <f t="shared" si="0"/>
        <v>-50</v>
      </c>
      <c r="AI63" s="45" t="s">
        <v>1099</v>
      </c>
      <c r="AJ63" s="45"/>
      <c r="AK63" s="45" t="s">
        <v>355</v>
      </c>
      <c r="AL63" s="45"/>
      <c r="AM63" s="45" t="b">
        <v>1</v>
      </c>
      <c r="AN63" s="45"/>
      <c r="AO63" s="45"/>
      <c r="AP63" s="45"/>
      <c r="AQ63" s="45"/>
      <c r="AR63" s="45"/>
      <c r="AS63" s="45"/>
      <c r="AT63" s="45">
        <v>10</v>
      </c>
      <c r="AU63" s="45" t="s">
        <v>356</v>
      </c>
      <c r="AV63" s="45"/>
      <c r="AW63" s="45" t="s">
        <v>372</v>
      </c>
      <c r="AX63" s="45" t="s">
        <v>1141</v>
      </c>
      <c r="AY63" s="45" t="s">
        <v>372</v>
      </c>
      <c r="AZ63" s="45"/>
      <c r="BA63" s="45"/>
      <c r="BB63" s="45"/>
      <c r="BC63" s="45"/>
      <c r="BD63" s="45"/>
      <c r="BE63" s="45"/>
      <c r="BF63" s="45"/>
      <c r="BG63" s="45"/>
      <c r="BH63" s="45" t="b">
        <v>1</v>
      </c>
      <c r="BI63" s="45"/>
      <c r="BJ63" s="45"/>
      <c r="BK63" s="45" t="s">
        <v>359</v>
      </c>
      <c r="BL63" s="45"/>
      <c r="BM63" s="45"/>
      <c r="BN63" s="45"/>
      <c r="BO63" s="45"/>
      <c r="BP63" s="45" t="s">
        <v>347</v>
      </c>
      <c r="BQ63" s="45" t="s">
        <v>347</v>
      </c>
      <c r="BR63" s="45"/>
      <c r="BS63" s="45" t="s">
        <v>347</v>
      </c>
      <c r="BT63" s="45" t="s">
        <v>347</v>
      </c>
      <c r="BU63" s="45"/>
      <c r="BV63" s="45"/>
      <c r="BW63" s="45"/>
      <c r="BX63" s="45"/>
      <c r="BY63" s="45"/>
      <c r="BZ63" s="45"/>
      <c r="CA63" s="45"/>
      <c r="CB63" s="45"/>
      <c r="CC63" s="45"/>
      <c r="CD63" s="45"/>
      <c r="CE63" s="45"/>
      <c r="CF63" s="45" t="s">
        <v>870</v>
      </c>
      <c r="CG63" s="45" t="b">
        <v>1</v>
      </c>
      <c r="CH63" s="45" t="b">
        <v>1</v>
      </c>
      <c r="CI63" s="45"/>
      <c r="CJ63" s="45"/>
      <c r="CK63" s="45"/>
      <c r="CL63" s="45"/>
      <c r="CM63" s="45"/>
      <c r="CN63" s="45"/>
      <c r="CO63" s="45" t="s">
        <v>347</v>
      </c>
      <c r="CP63" s="45"/>
      <c r="CQ63" s="45"/>
      <c r="CR63" s="45"/>
      <c r="CS63" s="45"/>
      <c r="CT63" s="45"/>
      <c r="CU63" s="45"/>
      <c r="CV63" s="45"/>
      <c r="CW63" s="45"/>
      <c r="CX63" s="45"/>
      <c r="CY63" s="45" t="s">
        <v>836</v>
      </c>
      <c r="CZ63" s="45"/>
      <c r="DA63" s="45"/>
      <c r="DB63" s="45"/>
      <c r="DC63" s="45"/>
      <c r="DD63" s="45"/>
      <c r="DE63" s="45" t="b">
        <v>1</v>
      </c>
      <c r="DF63" s="45"/>
      <c r="DG63" s="45"/>
      <c r="DH63" s="45"/>
      <c r="DI63" s="45"/>
      <c r="DJ63" s="45"/>
      <c r="DK63" s="45"/>
      <c r="DL63" s="45"/>
      <c r="DM63" s="45"/>
      <c r="DN63" s="45"/>
      <c r="DO63" s="45"/>
      <c r="DP63" s="45"/>
      <c r="DQ63" s="45"/>
      <c r="DR63" s="45"/>
      <c r="DS63" s="45"/>
      <c r="DT63" s="45"/>
      <c r="DU63" s="45"/>
      <c r="DV63" s="45"/>
      <c r="DW63" s="45" t="s">
        <v>427</v>
      </c>
      <c r="DX63" s="45"/>
      <c r="DY63" s="45"/>
      <c r="DZ63" s="45"/>
      <c r="EA63" s="45"/>
      <c r="EB63" s="45"/>
      <c r="EC63" s="45"/>
      <c r="ED63" s="45"/>
      <c r="EE63" s="45"/>
      <c r="EF63" s="45"/>
      <c r="EG63" s="45"/>
      <c r="EH63" s="45"/>
      <c r="EI63" s="45"/>
      <c r="EJ63" s="45"/>
      <c r="EK63" s="45"/>
      <c r="EL63" s="45"/>
      <c r="EM63" s="45"/>
      <c r="EN63" s="45"/>
      <c r="EO63" s="45" t="s">
        <v>1142</v>
      </c>
      <c r="EP63" s="45" t="b">
        <v>1</v>
      </c>
      <c r="EQ63" s="45"/>
      <c r="ER63" s="45"/>
      <c r="ES63" s="45"/>
      <c r="ET63" s="45"/>
      <c r="EU63" s="45"/>
      <c r="EV63" s="45"/>
      <c r="EW63" s="45"/>
      <c r="EX63" s="45"/>
      <c r="EY63" s="45" t="b">
        <v>1</v>
      </c>
      <c r="EZ63" s="45" t="b">
        <v>1</v>
      </c>
      <c r="FA63" s="51">
        <v>3</v>
      </c>
      <c r="FB63" s="45" t="s">
        <v>365</v>
      </c>
      <c r="FC63" s="45" t="s">
        <v>372</v>
      </c>
      <c r="FD63" s="45"/>
      <c r="FE63" s="45" t="s">
        <v>367</v>
      </c>
      <c r="FF63" s="45"/>
      <c r="FG63" s="45" t="b">
        <v>1</v>
      </c>
      <c r="FH63" s="45"/>
      <c r="FI63" s="45"/>
      <c r="FJ63" s="45"/>
      <c r="FK63" s="45"/>
      <c r="FL63" s="45"/>
      <c r="FM63" s="45"/>
      <c r="FN63" s="45" t="s">
        <v>372</v>
      </c>
      <c r="FO63" s="45"/>
      <c r="FP63" s="45" t="s">
        <v>372</v>
      </c>
      <c r="FQ63" s="45"/>
      <c r="FR63" s="45"/>
      <c r="FS63" s="45"/>
      <c r="FT63" s="45"/>
      <c r="FU63" s="45"/>
      <c r="FV63" s="45"/>
      <c r="FW63" s="45"/>
      <c r="FX63" s="45" t="s">
        <v>368</v>
      </c>
      <c r="FY63" s="45" t="s">
        <v>359</v>
      </c>
      <c r="FZ63" s="45"/>
      <c r="GA63" s="45"/>
      <c r="GB63" s="45"/>
      <c r="GC63" s="45" t="s">
        <v>351</v>
      </c>
      <c r="GD63" s="45" t="s">
        <v>384</v>
      </c>
      <c r="GE63" s="45" t="s">
        <v>359</v>
      </c>
      <c r="GF63" s="45" t="s">
        <v>370</v>
      </c>
      <c r="GG63" s="45" t="s">
        <v>370</v>
      </c>
      <c r="GH63" s="45"/>
      <c r="GI63" s="45"/>
      <c r="GJ63" s="45"/>
      <c r="GK63" s="45"/>
      <c r="GL63" s="45"/>
      <c r="GM63" s="45"/>
      <c r="GN63" s="45"/>
      <c r="GO63" s="45"/>
      <c r="GP63" s="45"/>
      <c r="GQ63" s="45"/>
      <c r="GR63" s="45"/>
      <c r="GS63" s="45"/>
      <c r="GT63" s="45"/>
      <c r="GU63" s="45" t="s">
        <v>372</v>
      </c>
      <c r="GV63" s="45"/>
      <c r="GW63" s="45"/>
      <c r="GX63" s="45"/>
      <c r="GY63" s="45"/>
      <c r="GZ63" s="45"/>
      <c r="HA63" s="45"/>
      <c r="HB63" s="45"/>
      <c r="HC63" s="45"/>
      <c r="HD63" s="45"/>
      <c r="HE63" s="45"/>
      <c r="HF63" s="45"/>
      <c r="HG63" s="45"/>
      <c r="HH63" s="45"/>
      <c r="HI63" s="45"/>
      <c r="HJ63" s="45"/>
      <c r="HK63" s="45"/>
      <c r="HL63" s="45" t="b">
        <v>1</v>
      </c>
      <c r="HM63" s="45"/>
      <c r="HN63" s="45"/>
      <c r="HO63" s="45"/>
      <c r="HP63" s="45"/>
      <c r="HQ63" s="45"/>
      <c r="HR63" s="45"/>
      <c r="HS63" s="45"/>
      <c r="HT63" s="45"/>
      <c r="HU63" s="45"/>
      <c r="HV63" s="45"/>
      <c r="HW63" s="45"/>
      <c r="HX63" s="45"/>
      <c r="HY63" s="45"/>
      <c r="HZ63" s="45"/>
      <c r="IA63" s="45"/>
      <c r="IB63" s="45"/>
      <c r="IC63" s="45"/>
      <c r="ID63" s="45"/>
      <c r="IE63" s="45"/>
      <c r="IF63" s="45" t="s">
        <v>877</v>
      </c>
      <c r="IG63" s="45" t="b">
        <v>1</v>
      </c>
      <c r="IH63" s="45"/>
      <c r="II63" s="45"/>
      <c r="IJ63" s="45"/>
      <c r="IK63" s="45" t="b">
        <v>1</v>
      </c>
      <c r="IL63" s="45"/>
      <c r="IM63" s="45"/>
      <c r="IN63" s="45"/>
      <c r="IO63" s="45"/>
      <c r="IP63" s="45" t="s">
        <v>442</v>
      </c>
      <c r="IQ63" s="45"/>
      <c r="IR63" s="45" t="s">
        <v>413</v>
      </c>
      <c r="IS63" s="45"/>
      <c r="IT63" s="45"/>
      <c r="IU63" s="45"/>
      <c r="IV63" s="45"/>
      <c r="IW63" s="45"/>
      <c r="IX63" s="45" t="b">
        <v>1</v>
      </c>
      <c r="IY63" s="45"/>
      <c r="IZ63" s="45"/>
      <c r="JA63" s="45"/>
      <c r="JB63" s="45" t="s">
        <v>372</v>
      </c>
      <c r="JC63" s="45"/>
      <c r="JD63" s="45"/>
      <c r="JE63" s="45"/>
      <c r="JF63" s="45"/>
      <c r="JG63" s="45"/>
      <c r="JH63" s="45"/>
      <c r="JI63" s="45" t="b">
        <v>1</v>
      </c>
      <c r="JJ63" s="45"/>
      <c r="JK63" s="45"/>
      <c r="JL63" s="45" t="s">
        <v>347</v>
      </c>
      <c r="JM63" s="45"/>
      <c r="JN63" s="45" t="s">
        <v>372</v>
      </c>
      <c r="JO63" s="45"/>
      <c r="JP63" s="45"/>
      <c r="JQ63" s="45"/>
      <c r="JR63" s="45"/>
      <c r="JS63" s="45"/>
      <c r="JT63" s="45"/>
      <c r="JU63" s="45"/>
      <c r="JV63" s="45"/>
      <c r="JW63" s="45"/>
      <c r="JX63" s="45"/>
      <c r="JY63" s="45"/>
      <c r="JZ63" s="45"/>
      <c r="KA63" s="45"/>
      <c r="KB63" s="45"/>
      <c r="KC63" s="45"/>
      <c r="KD63" s="45"/>
      <c r="KE63" s="45" t="b">
        <v>1</v>
      </c>
      <c r="KF63" s="45"/>
      <c r="KG63" s="45"/>
      <c r="KH63" s="45" t="s">
        <v>1143</v>
      </c>
      <c r="KI63" s="45"/>
      <c r="KJ63" s="45"/>
      <c r="KK63" s="45"/>
      <c r="KL63" s="45"/>
      <c r="KM63" s="45" t="b">
        <v>1</v>
      </c>
      <c r="KN63" s="45" t="b">
        <v>1</v>
      </c>
      <c r="KO63" s="45"/>
      <c r="KP63" s="45" t="b">
        <v>1</v>
      </c>
      <c r="KQ63" s="45"/>
      <c r="KR63" s="45"/>
      <c r="KS63" s="45"/>
      <c r="KT63" s="45"/>
      <c r="KU63" s="45"/>
      <c r="KV63" s="45"/>
      <c r="KW63" s="45" t="s">
        <v>1144</v>
      </c>
      <c r="KX63" s="45" t="b">
        <v>1</v>
      </c>
      <c r="KY63" s="45" t="b">
        <v>1</v>
      </c>
      <c r="KZ63" s="45"/>
      <c r="LA63" s="45" t="b">
        <v>1</v>
      </c>
      <c r="LB63" s="45"/>
      <c r="LC63" s="45"/>
      <c r="LD63" s="45"/>
      <c r="LE63" s="45"/>
      <c r="LF63" s="45"/>
      <c r="LG63" s="45" t="s">
        <v>1145</v>
      </c>
      <c r="LH63" s="45" t="b">
        <v>1</v>
      </c>
      <c r="LI63" s="45"/>
      <c r="LJ63" s="45" t="b">
        <v>1</v>
      </c>
      <c r="LK63" s="45" t="b">
        <v>1</v>
      </c>
      <c r="LL63" s="45" t="b">
        <v>1</v>
      </c>
      <c r="LM63" s="45"/>
      <c r="LN63" s="45"/>
      <c r="LO63" s="45" t="s">
        <v>347</v>
      </c>
      <c r="LP63" s="45"/>
      <c r="LQ63" s="45" t="s">
        <v>372</v>
      </c>
      <c r="LR63" s="45"/>
      <c r="LS63" s="45"/>
      <c r="LT63" s="45"/>
      <c r="LU63" s="45"/>
      <c r="LV63" s="45"/>
      <c r="LW63" s="45"/>
      <c r="LX63" s="45"/>
      <c r="LY63" s="45" t="b">
        <v>1</v>
      </c>
      <c r="LZ63" s="45"/>
      <c r="MA63" s="45"/>
      <c r="MB63" s="45" t="s">
        <v>359</v>
      </c>
      <c r="MC63" s="45"/>
      <c r="MD63" s="45"/>
      <c r="ME63" s="45" t="s">
        <v>359</v>
      </c>
      <c r="MF63" s="45"/>
      <c r="MG63" s="45"/>
      <c r="MH63" s="45" t="s">
        <v>359</v>
      </c>
      <c r="MI63" s="45"/>
      <c r="MJ63" s="45" t="s">
        <v>1146</v>
      </c>
      <c r="MK63" s="45">
        <v>73107700</v>
      </c>
      <c r="ML63" s="45" t="s">
        <v>1147</v>
      </c>
      <c r="MM63" s="47">
        <v>44216.543009259258</v>
      </c>
      <c r="MN63" s="45">
        <v>62</v>
      </c>
      <c r="MO63" s="45"/>
      <c r="MP63" s="45">
        <v>-1</v>
      </c>
      <c r="MQ63" s="45"/>
      <c r="MR63" s="45"/>
      <c r="MS63" s="45" t="s">
        <v>376</v>
      </c>
      <c r="MT63" s="45">
        <v>1155</v>
      </c>
      <c r="MU63" s="45" t="s">
        <v>402</v>
      </c>
      <c r="MV63" s="45">
        <v>569832</v>
      </c>
    </row>
    <row r="64" spans="1:360" ht="15.6" thickTop="1" thickBot="1" x14ac:dyDescent="0.35">
      <c r="A64" s="48" t="s">
        <v>1148</v>
      </c>
      <c r="B64" s="37" t="s">
        <v>1149</v>
      </c>
      <c r="C64" s="37"/>
      <c r="D64" s="37" t="s">
        <v>1150</v>
      </c>
      <c r="E64" s="37" t="s">
        <v>830</v>
      </c>
      <c r="F64" s="37"/>
      <c r="G64" s="49">
        <v>44216</v>
      </c>
      <c r="H64" s="37" t="s">
        <v>831</v>
      </c>
      <c r="I64" s="37" t="s">
        <v>832</v>
      </c>
      <c r="J64" s="37" t="s">
        <v>347</v>
      </c>
      <c r="K64" s="37">
        <v>36</v>
      </c>
      <c r="L64" s="37" t="str">
        <f>IF(data!$K64&lt;31,"18-30 Years",IF(data!$K64&lt;51,"31-50 Years",IF(data!$K64&lt;61,"51-60 Years",IF(data!$K64&gt;60,"Elderly&gt;60"))))</f>
        <v>31-50 Years</v>
      </c>
      <c r="M64" s="37" t="s">
        <v>348</v>
      </c>
      <c r="N64" s="37" t="s">
        <v>349</v>
      </c>
      <c r="O64" s="37" t="s">
        <v>350</v>
      </c>
      <c r="P64" s="49">
        <v>43831</v>
      </c>
      <c r="Q64" s="37">
        <v>1</v>
      </c>
      <c r="R64" s="37">
        <v>0</v>
      </c>
      <c r="S64" s="37" t="s">
        <v>347</v>
      </c>
      <c r="T64" s="37">
        <v>1</v>
      </c>
      <c r="U64" s="37">
        <v>1</v>
      </c>
      <c r="V64" s="37">
        <v>1</v>
      </c>
      <c r="W64" s="37" t="s">
        <v>406</v>
      </c>
      <c r="X64" s="37">
        <v>6</v>
      </c>
      <c r="Y64" s="37" t="s">
        <v>520</v>
      </c>
      <c r="Z64" s="37">
        <v>1</v>
      </c>
      <c r="AA64" s="52">
        <v>10</v>
      </c>
      <c r="AB64" s="37">
        <v>12</v>
      </c>
      <c r="AC64" s="37">
        <v>0</v>
      </c>
      <c r="AD64" s="37">
        <v>0</v>
      </c>
      <c r="AE64" s="37">
        <v>1</v>
      </c>
      <c r="AF64" s="37">
        <v>500</v>
      </c>
      <c r="AG64" s="37">
        <v>200</v>
      </c>
      <c r="AH64" s="41">
        <f t="shared" si="0"/>
        <v>-300</v>
      </c>
      <c r="AI64" s="37" t="s">
        <v>1152</v>
      </c>
      <c r="AJ64" s="37"/>
      <c r="AK64" s="37" t="s">
        <v>1153</v>
      </c>
      <c r="AL64" s="37" t="b">
        <v>1</v>
      </c>
      <c r="AM64" s="37"/>
      <c r="AN64" s="37" t="b">
        <v>1</v>
      </c>
      <c r="AO64" s="37"/>
      <c r="AP64" s="37"/>
      <c r="AQ64" s="37"/>
      <c r="AR64" s="37"/>
      <c r="AS64" s="37"/>
      <c r="AT64" s="37">
        <v>999</v>
      </c>
      <c r="AU64" s="37" t="s">
        <v>1154</v>
      </c>
      <c r="AV64" s="37"/>
      <c r="AW64" s="37" t="s">
        <v>347</v>
      </c>
      <c r="AX64" s="41" t="s">
        <v>372</v>
      </c>
      <c r="AY64" s="37" t="s">
        <v>426</v>
      </c>
      <c r="AZ64" s="37"/>
      <c r="BA64" s="37"/>
      <c r="BB64" s="37"/>
      <c r="BC64" s="37" t="b">
        <v>1</v>
      </c>
      <c r="BD64" s="37"/>
      <c r="BE64" s="37"/>
      <c r="BF64" s="37"/>
      <c r="BG64" s="37"/>
      <c r="BH64" s="37"/>
      <c r="BI64" s="37"/>
      <c r="BJ64" s="37"/>
      <c r="BK64" s="37" t="s">
        <v>347</v>
      </c>
      <c r="BL64" s="37" t="s">
        <v>347</v>
      </c>
      <c r="BM64" s="37" t="s">
        <v>1155</v>
      </c>
      <c r="BN64" s="37" t="s">
        <v>359</v>
      </c>
      <c r="BO64" s="37"/>
      <c r="BP64" s="37" t="s">
        <v>347</v>
      </c>
      <c r="BQ64" s="37" t="s">
        <v>359</v>
      </c>
      <c r="BR64" s="37" t="s">
        <v>5135</v>
      </c>
      <c r="BS64" s="37"/>
      <c r="BT64" s="37"/>
      <c r="BU64" s="37"/>
      <c r="BV64" s="37"/>
      <c r="BW64" s="37"/>
      <c r="BX64" s="37"/>
      <c r="BY64" s="37"/>
      <c r="BZ64" s="37"/>
      <c r="CA64" s="37"/>
      <c r="CB64" s="37"/>
      <c r="CC64" s="37"/>
      <c r="CD64" s="37"/>
      <c r="CE64" s="37"/>
      <c r="CF64" s="37" t="s">
        <v>1114</v>
      </c>
      <c r="CG64" s="37"/>
      <c r="CH64" s="37"/>
      <c r="CI64" s="37"/>
      <c r="CJ64" s="37"/>
      <c r="CK64" s="37"/>
      <c r="CL64" s="37"/>
      <c r="CM64" s="37" t="b">
        <v>1</v>
      </c>
      <c r="CN64" s="37"/>
      <c r="CO64" s="37" t="s">
        <v>359</v>
      </c>
      <c r="CP64" s="37" t="s">
        <v>1156</v>
      </c>
      <c r="CQ64" s="37"/>
      <c r="CR64" s="37"/>
      <c r="CS64" s="37" t="b">
        <v>1</v>
      </c>
      <c r="CT64" s="37"/>
      <c r="CU64" s="37" t="b">
        <v>1</v>
      </c>
      <c r="CV64" s="37"/>
      <c r="CW64" s="37"/>
      <c r="CX64" s="37"/>
      <c r="CY64" s="37" t="s">
        <v>836</v>
      </c>
      <c r="CZ64" s="37"/>
      <c r="DA64" s="37"/>
      <c r="DB64" s="37"/>
      <c r="DC64" s="37"/>
      <c r="DD64" s="37"/>
      <c r="DE64" s="37" t="b">
        <v>1</v>
      </c>
      <c r="DF64" s="37"/>
      <c r="DG64" s="37"/>
      <c r="DH64" s="37"/>
      <c r="DI64" s="37"/>
      <c r="DJ64" s="37"/>
      <c r="DK64" s="37" t="s">
        <v>359</v>
      </c>
      <c r="DL64" s="37"/>
      <c r="DM64" s="37"/>
      <c r="DN64" s="37"/>
      <c r="DO64" s="37"/>
      <c r="DP64" s="37"/>
      <c r="DQ64" s="37"/>
      <c r="DR64" s="37"/>
      <c r="DS64" s="37"/>
      <c r="DT64" s="37"/>
      <c r="DU64" s="37"/>
      <c r="DV64" s="37"/>
      <c r="DW64" s="37" t="s">
        <v>564</v>
      </c>
      <c r="DX64" s="37" t="s">
        <v>483</v>
      </c>
      <c r="DY64" s="37"/>
      <c r="DZ64" s="37"/>
      <c r="EA64" s="37" t="s">
        <v>1008</v>
      </c>
      <c r="EB64" s="37"/>
      <c r="EC64" s="37" t="b">
        <v>1</v>
      </c>
      <c r="ED64" s="37" t="b">
        <v>1</v>
      </c>
      <c r="EE64" s="37"/>
      <c r="EF64" s="37"/>
      <c r="EG64" s="37"/>
      <c r="EH64" s="37"/>
      <c r="EI64" s="37"/>
      <c r="EJ64" s="37"/>
      <c r="EK64" s="37" t="b">
        <v>1</v>
      </c>
      <c r="EL64" s="37"/>
      <c r="EM64" s="52">
        <v>3</v>
      </c>
      <c r="EN64" s="37" t="s">
        <v>365</v>
      </c>
      <c r="EO64" s="37" t="s">
        <v>1157</v>
      </c>
      <c r="EP64" s="37"/>
      <c r="EQ64" s="37" t="b">
        <v>1</v>
      </c>
      <c r="ER64" s="37" t="b">
        <v>1</v>
      </c>
      <c r="ES64" s="37"/>
      <c r="ET64" s="37"/>
      <c r="EU64" s="37"/>
      <c r="EV64" s="37"/>
      <c r="EW64" s="37"/>
      <c r="EX64" s="37"/>
      <c r="EY64" s="37" t="b">
        <v>1</v>
      </c>
      <c r="EZ64" s="37"/>
      <c r="FA64" s="52">
        <v>3</v>
      </c>
      <c r="FB64" s="37" t="s">
        <v>365</v>
      </c>
      <c r="FC64" s="37" t="s">
        <v>347</v>
      </c>
      <c r="FD64" s="37"/>
      <c r="FE64" s="37" t="s">
        <v>429</v>
      </c>
      <c r="FF64" s="37"/>
      <c r="FG64" s="37" t="b">
        <v>1</v>
      </c>
      <c r="FH64" s="37" t="b">
        <v>1</v>
      </c>
      <c r="FI64" s="37"/>
      <c r="FJ64" s="37"/>
      <c r="FK64" s="37"/>
      <c r="FL64" s="37"/>
      <c r="FM64" s="37"/>
      <c r="FN64" s="37" t="s">
        <v>347</v>
      </c>
      <c r="FO64" s="37"/>
      <c r="FP64" s="37" t="s">
        <v>347</v>
      </c>
      <c r="FQ64" s="37" t="s">
        <v>429</v>
      </c>
      <c r="FR64" s="37" t="b">
        <v>1</v>
      </c>
      <c r="FS64" s="37" t="b">
        <v>1</v>
      </c>
      <c r="FT64" s="37"/>
      <c r="FU64" s="37"/>
      <c r="FV64" s="37"/>
      <c r="FW64" s="37"/>
      <c r="FX64" s="37" t="s">
        <v>372</v>
      </c>
      <c r="FY64" s="37" t="s">
        <v>359</v>
      </c>
      <c r="FZ64" s="37" t="s">
        <v>359</v>
      </c>
      <c r="GA64" s="37"/>
      <c r="GB64" s="37"/>
      <c r="GC64" s="37" t="s">
        <v>351</v>
      </c>
      <c r="GD64" s="37" t="s">
        <v>351</v>
      </c>
      <c r="GE64" s="37" t="s">
        <v>359</v>
      </c>
      <c r="GF64" s="37" t="s">
        <v>370</v>
      </c>
      <c r="GG64" s="37" t="s">
        <v>370</v>
      </c>
      <c r="GH64" s="37"/>
      <c r="GI64" s="37"/>
      <c r="GJ64" s="37"/>
      <c r="GK64" s="37"/>
      <c r="GL64" s="37"/>
      <c r="GM64" s="37"/>
      <c r="GN64" s="37"/>
      <c r="GO64" s="37"/>
      <c r="GP64" s="37"/>
      <c r="GQ64" s="37"/>
      <c r="GR64" s="37"/>
      <c r="GS64" s="37"/>
      <c r="GT64" s="37"/>
      <c r="GU64" s="37" t="s">
        <v>1158</v>
      </c>
      <c r="GV64" s="37"/>
      <c r="GW64" s="37"/>
      <c r="GX64" s="37"/>
      <c r="GY64" s="37" t="b">
        <v>1</v>
      </c>
      <c r="GZ64" s="37" t="b">
        <v>1</v>
      </c>
      <c r="HA64" s="37"/>
      <c r="HB64" s="37"/>
      <c r="HC64" s="37"/>
      <c r="HD64" s="37"/>
      <c r="HE64" s="37"/>
      <c r="HF64" s="37"/>
      <c r="HG64" s="37"/>
      <c r="HH64" s="37"/>
      <c r="HI64" s="37"/>
      <c r="HJ64" s="37"/>
      <c r="HK64" s="37"/>
      <c r="HL64" s="37"/>
      <c r="HM64" s="37"/>
      <c r="HN64" s="37" t="s">
        <v>387</v>
      </c>
      <c r="HO64" s="37"/>
      <c r="HP64" s="37"/>
      <c r="HQ64" s="37" t="b">
        <v>1</v>
      </c>
      <c r="HR64" s="37"/>
      <c r="HS64" s="37" t="s">
        <v>1159</v>
      </c>
      <c r="HT64" s="37" t="s">
        <v>550</v>
      </c>
      <c r="HU64" s="37" t="b">
        <v>1</v>
      </c>
      <c r="HV64" s="37"/>
      <c r="HW64" s="37"/>
      <c r="HX64" s="37" t="b">
        <v>1</v>
      </c>
      <c r="HY64" s="37"/>
      <c r="HZ64" s="37"/>
      <c r="IA64" s="37"/>
      <c r="IB64" s="37"/>
      <c r="IC64" s="37"/>
      <c r="ID64" s="37"/>
      <c r="IE64" s="37"/>
      <c r="IF64" s="37" t="s">
        <v>1160</v>
      </c>
      <c r="IG64" s="37"/>
      <c r="IH64" s="37"/>
      <c r="II64" s="37" t="b">
        <v>1</v>
      </c>
      <c r="IJ64" s="37"/>
      <c r="IK64" s="37"/>
      <c r="IL64" s="37"/>
      <c r="IM64" s="37"/>
      <c r="IN64" s="37"/>
      <c r="IO64" s="37"/>
      <c r="IP64" s="37" t="s">
        <v>347</v>
      </c>
      <c r="IQ64" s="37"/>
      <c r="IR64" s="37" t="s">
        <v>372</v>
      </c>
      <c r="IS64" s="37"/>
      <c r="IT64" s="37"/>
      <c r="IU64" s="37"/>
      <c r="IV64" s="37"/>
      <c r="IW64" s="37"/>
      <c r="IX64" s="37"/>
      <c r="IY64" s="37" t="b">
        <v>1</v>
      </c>
      <c r="IZ64" s="37"/>
      <c r="JA64" s="37"/>
      <c r="JB64" s="37" t="s">
        <v>372</v>
      </c>
      <c r="JC64" s="37"/>
      <c r="JD64" s="37"/>
      <c r="JE64" s="37"/>
      <c r="JF64" s="37"/>
      <c r="JG64" s="37"/>
      <c r="JH64" s="37"/>
      <c r="JI64" s="37" t="b">
        <v>1</v>
      </c>
      <c r="JJ64" s="37"/>
      <c r="JK64" s="37"/>
      <c r="JL64" s="37" t="s">
        <v>347</v>
      </c>
      <c r="JM64" s="37"/>
      <c r="JN64" s="37" t="s">
        <v>1161</v>
      </c>
      <c r="JO64" s="37" t="b">
        <v>1</v>
      </c>
      <c r="JP64" s="37"/>
      <c r="JQ64" s="37"/>
      <c r="JR64" s="37" t="b">
        <v>1</v>
      </c>
      <c r="JS64" s="37"/>
      <c r="JT64" s="37"/>
      <c r="JU64" s="37"/>
      <c r="JV64" s="37"/>
      <c r="JW64" s="37" t="b">
        <v>1</v>
      </c>
      <c r="JX64" s="37"/>
      <c r="JY64" s="37"/>
      <c r="JZ64" s="37"/>
      <c r="KA64" s="37"/>
      <c r="KB64" s="37"/>
      <c r="KC64" s="37"/>
      <c r="KD64" s="37"/>
      <c r="KE64" s="37"/>
      <c r="KF64" s="37"/>
      <c r="KG64" s="37"/>
      <c r="KH64" s="37" t="s">
        <v>1162</v>
      </c>
      <c r="KI64" s="37"/>
      <c r="KJ64" s="37"/>
      <c r="KK64" s="37"/>
      <c r="KL64" s="37"/>
      <c r="KM64" s="37"/>
      <c r="KN64" s="37"/>
      <c r="KO64" s="37" t="b">
        <v>1</v>
      </c>
      <c r="KP64" s="37"/>
      <c r="KQ64" s="37" t="b">
        <v>1</v>
      </c>
      <c r="KR64" s="37"/>
      <c r="KS64" s="37"/>
      <c r="KT64" s="37"/>
      <c r="KU64" s="37"/>
      <c r="KV64" s="37"/>
      <c r="KW64" s="37" t="s">
        <v>1163</v>
      </c>
      <c r="KX64" s="37" t="b">
        <v>1</v>
      </c>
      <c r="KY64" s="37" t="b">
        <v>1</v>
      </c>
      <c r="KZ64" s="37" t="b">
        <v>1</v>
      </c>
      <c r="LA64" s="37"/>
      <c r="LB64" s="37"/>
      <c r="LC64" s="37" t="b">
        <v>1</v>
      </c>
      <c r="LD64" s="37"/>
      <c r="LE64" s="37"/>
      <c r="LF64" s="37"/>
      <c r="LG64" s="37" t="s">
        <v>1164</v>
      </c>
      <c r="LH64" s="37"/>
      <c r="LI64" s="37" t="b">
        <v>1</v>
      </c>
      <c r="LJ64" s="37"/>
      <c r="LK64" s="37" t="b">
        <v>1</v>
      </c>
      <c r="LL64" s="37"/>
      <c r="LM64" s="37"/>
      <c r="LN64" s="37"/>
      <c r="LO64" s="37" t="s">
        <v>347</v>
      </c>
      <c r="LP64" s="37"/>
      <c r="LQ64" s="37" t="s">
        <v>527</v>
      </c>
      <c r="LR64" s="37"/>
      <c r="LS64" s="37"/>
      <c r="LT64" s="37" t="b">
        <v>1</v>
      </c>
      <c r="LU64" s="37"/>
      <c r="LV64" s="37"/>
      <c r="LW64" s="37"/>
      <c r="LX64" s="37"/>
      <c r="LY64" s="37"/>
      <c r="LZ64" s="37"/>
      <c r="MA64" s="37"/>
      <c r="MB64" s="37" t="s">
        <v>359</v>
      </c>
      <c r="MC64" s="37"/>
      <c r="MD64" s="37"/>
      <c r="ME64" s="37" t="s">
        <v>359</v>
      </c>
      <c r="MF64" s="37"/>
      <c r="MG64" s="37"/>
      <c r="MH64" s="37" t="s">
        <v>359</v>
      </c>
      <c r="MI64" s="37"/>
      <c r="MJ64" s="37" t="s">
        <v>1165</v>
      </c>
      <c r="MK64" s="37">
        <v>73107851</v>
      </c>
      <c r="ML64" s="37" t="s">
        <v>1166</v>
      </c>
      <c r="MM64" s="50">
        <v>44216.54446759259</v>
      </c>
      <c r="MN64" s="37">
        <v>63</v>
      </c>
      <c r="MO64" s="37"/>
      <c r="MP64" s="37">
        <v>-1</v>
      </c>
      <c r="MQ64" s="37"/>
      <c r="MR64" s="37"/>
      <c r="MS64" s="37" t="s">
        <v>376</v>
      </c>
      <c r="MT64" s="37">
        <v>3102</v>
      </c>
      <c r="MU64" s="37" t="s">
        <v>402</v>
      </c>
      <c r="MV64" s="37">
        <v>569832</v>
      </c>
    </row>
    <row r="65" spans="1:360" ht="15.6" thickTop="1" thickBot="1" x14ac:dyDescent="0.35">
      <c r="A65" s="44" t="s">
        <v>1167</v>
      </c>
      <c r="B65" s="45" t="s">
        <v>1168</v>
      </c>
      <c r="C65" s="45" t="s">
        <v>384</v>
      </c>
      <c r="D65" s="45" t="s">
        <v>1150</v>
      </c>
      <c r="E65" s="45" t="s">
        <v>830</v>
      </c>
      <c r="F65" s="45"/>
      <c r="G65" s="46">
        <v>44216</v>
      </c>
      <c r="H65" s="45" t="s">
        <v>831</v>
      </c>
      <c r="I65" s="45" t="s">
        <v>832</v>
      </c>
      <c r="J65" s="45" t="s">
        <v>347</v>
      </c>
      <c r="K65" s="45">
        <v>18</v>
      </c>
      <c r="L65" s="45" t="str">
        <f>IF(data!$K65&lt;31,"18-30 Years",IF(data!$K65&lt;51,"31-50 Years",IF(data!$K65&lt;61,"51-60 Years",IF(data!$K65&gt;60,"Elderly&gt;60"))))</f>
        <v>18-30 Years</v>
      </c>
      <c r="M65" s="45" t="s">
        <v>348</v>
      </c>
      <c r="N65" s="45" t="s">
        <v>349</v>
      </c>
      <c r="O65" s="45" t="s">
        <v>383</v>
      </c>
      <c r="P65" s="45"/>
      <c r="Q65" s="45">
        <v>1</v>
      </c>
      <c r="R65" s="45">
        <v>1</v>
      </c>
      <c r="S65" s="45" t="s">
        <v>347</v>
      </c>
      <c r="T65" s="45">
        <v>0</v>
      </c>
      <c r="U65" s="45">
        <v>1</v>
      </c>
      <c r="V65" s="45">
        <v>0</v>
      </c>
      <c r="W65" s="45" t="s">
        <v>351</v>
      </c>
      <c r="X65" s="45">
        <v>1</v>
      </c>
      <c r="Y65" s="45" t="s">
        <v>406</v>
      </c>
      <c r="Z65" s="45">
        <v>3</v>
      </c>
      <c r="AA65" s="51">
        <v>5</v>
      </c>
      <c r="AB65" s="45">
        <v>9</v>
      </c>
      <c r="AC65" s="45">
        <v>1</v>
      </c>
      <c r="AD65" s="45">
        <v>0</v>
      </c>
      <c r="AE65" s="45">
        <v>1</v>
      </c>
      <c r="AF65" s="45">
        <v>400</v>
      </c>
      <c r="AG65" s="45">
        <v>20</v>
      </c>
      <c r="AH65" s="41">
        <f t="shared" si="0"/>
        <v>-380</v>
      </c>
      <c r="AI65" s="45" t="s">
        <v>910</v>
      </c>
      <c r="AJ65" s="45"/>
      <c r="AK65" s="45" t="s">
        <v>640</v>
      </c>
      <c r="AL65" s="45"/>
      <c r="AM65" s="45"/>
      <c r="AN65" s="45"/>
      <c r="AO65" s="45"/>
      <c r="AP65" s="45"/>
      <c r="AQ65" s="45"/>
      <c r="AR65" s="45" t="b">
        <v>1</v>
      </c>
      <c r="AS65" s="45"/>
      <c r="AT65" s="45"/>
      <c r="AU65" s="45"/>
      <c r="AV65" s="45"/>
      <c r="AW65" s="45" t="s">
        <v>372</v>
      </c>
      <c r="AX65" s="45" t="s">
        <v>1169</v>
      </c>
      <c r="AY65" s="45" t="s">
        <v>993</v>
      </c>
      <c r="AZ65" s="45"/>
      <c r="BA65" s="45"/>
      <c r="BB65" s="45"/>
      <c r="BC65" s="45"/>
      <c r="BD65" s="45"/>
      <c r="BE65" s="45"/>
      <c r="BF65" s="45"/>
      <c r="BG65" s="45"/>
      <c r="BH65" s="45"/>
      <c r="BI65" s="45" t="b">
        <v>1</v>
      </c>
      <c r="BJ65" s="45"/>
      <c r="BK65" s="45" t="s">
        <v>359</v>
      </c>
      <c r="BL65" s="45"/>
      <c r="BM65" s="45"/>
      <c r="BN65" s="45"/>
      <c r="BO65" s="45"/>
      <c r="BP65" s="45" t="s">
        <v>359</v>
      </c>
      <c r="BQ65" s="45"/>
      <c r="BR65" s="45"/>
      <c r="BS65" s="45"/>
      <c r="BT65" s="45"/>
      <c r="BU65" s="45"/>
      <c r="BV65" s="45"/>
      <c r="BW65" s="45"/>
      <c r="BX65" s="45"/>
      <c r="BY65" s="45"/>
      <c r="BZ65" s="45"/>
      <c r="CA65" s="45"/>
      <c r="CB65" s="45"/>
      <c r="CC65" s="45"/>
      <c r="CD65" s="45"/>
      <c r="CE65" s="45"/>
      <c r="CF65" s="45" t="s">
        <v>427</v>
      </c>
      <c r="CG65" s="45"/>
      <c r="CH65" s="45"/>
      <c r="CI65" s="45"/>
      <c r="CJ65" s="45"/>
      <c r="CK65" s="45"/>
      <c r="CL65" s="45" t="b">
        <v>1</v>
      </c>
      <c r="CM65" s="45"/>
      <c r="CN65" s="45"/>
      <c r="CO65" s="45" t="s">
        <v>347</v>
      </c>
      <c r="CP65" s="45"/>
      <c r="CQ65" s="45"/>
      <c r="CR65" s="45"/>
      <c r="CS65" s="45"/>
      <c r="CT65" s="45"/>
      <c r="CU65" s="45"/>
      <c r="CV65" s="45"/>
      <c r="CW65" s="45"/>
      <c r="CX65" s="45"/>
      <c r="CY65" s="45" t="s">
        <v>372</v>
      </c>
      <c r="CZ65" s="45"/>
      <c r="DA65" s="45"/>
      <c r="DB65" s="45"/>
      <c r="DC65" s="45"/>
      <c r="DD65" s="45"/>
      <c r="DE65" s="45"/>
      <c r="DF65" s="45"/>
      <c r="DG65" s="45"/>
      <c r="DH65" s="45" t="b">
        <v>1</v>
      </c>
      <c r="DI65" s="45"/>
      <c r="DJ65" s="45"/>
      <c r="DK65" s="45"/>
      <c r="DL65" s="45"/>
      <c r="DM65" s="45"/>
      <c r="DN65" s="45"/>
      <c r="DO65" s="45"/>
      <c r="DP65" s="45"/>
      <c r="DQ65" s="45"/>
      <c r="DR65" s="45"/>
      <c r="DS65" s="45"/>
      <c r="DT65" s="45"/>
      <c r="DU65" s="45"/>
      <c r="DV65" s="45"/>
      <c r="DW65" s="45" t="s">
        <v>427</v>
      </c>
      <c r="DX65" s="45"/>
      <c r="DY65" s="45"/>
      <c r="DZ65" s="45"/>
      <c r="EA65" s="45" t="s">
        <v>1170</v>
      </c>
      <c r="EB65" s="45"/>
      <c r="EC65" s="45"/>
      <c r="ED65" s="45" t="b">
        <v>1</v>
      </c>
      <c r="EE65" s="45"/>
      <c r="EF65" s="45"/>
      <c r="EG65" s="45"/>
      <c r="EH65" s="45"/>
      <c r="EI65" s="45"/>
      <c r="EJ65" s="45"/>
      <c r="EK65" s="45" t="b">
        <v>1</v>
      </c>
      <c r="EL65" s="45"/>
      <c r="EM65" s="51">
        <v>2</v>
      </c>
      <c r="EN65" s="45" t="s">
        <v>365</v>
      </c>
      <c r="EO65" s="45" t="s">
        <v>1171</v>
      </c>
      <c r="EP65" s="45"/>
      <c r="EQ65" s="45" t="b">
        <v>1</v>
      </c>
      <c r="ER65" s="45" t="b">
        <v>1</v>
      </c>
      <c r="ES65" s="45"/>
      <c r="ET65" s="45"/>
      <c r="EU65" s="45"/>
      <c r="EV65" s="45" t="b">
        <v>1</v>
      </c>
      <c r="EW65" s="45"/>
      <c r="EX65" s="45"/>
      <c r="EY65" s="45" t="b">
        <v>1</v>
      </c>
      <c r="EZ65" s="45"/>
      <c r="FA65" s="51">
        <v>4</v>
      </c>
      <c r="FB65" s="45" t="s">
        <v>366</v>
      </c>
      <c r="FC65" s="45" t="s">
        <v>347</v>
      </c>
      <c r="FD65" s="45"/>
      <c r="FE65" s="45" t="s">
        <v>1172</v>
      </c>
      <c r="FF65" s="45"/>
      <c r="FG65" s="45" t="b">
        <v>1</v>
      </c>
      <c r="FH65" s="45" t="b">
        <v>1</v>
      </c>
      <c r="FI65" s="45"/>
      <c r="FJ65" s="45"/>
      <c r="FK65" s="45" t="b">
        <v>1</v>
      </c>
      <c r="FL65" s="45"/>
      <c r="FM65" s="45"/>
      <c r="FN65" s="45" t="s">
        <v>347</v>
      </c>
      <c r="FO65" s="45"/>
      <c r="FP65" s="45" t="s">
        <v>359</v>
      </c>
      <c r="FQ65" s="45"/>
      <c r="FR65" s="45"/>
      <c r="FS65" s="45"/>
      <c r="FT65" s="45"/>
      <c r="FU65" s="45"/>
      <c r="FV65" s="45"/>
      <c r="FW65" s="45"/>
      <c r="FX65" s="45" t="s">
        <v>372</v>
      </c>
      <c r="FY65" s="45" t="s">
        <v>359</v>
      </c>
      <c r="FZ65" s="45"/>
      <c r="GA65" s="45"/>
      <c r="GB65" s="45"/>
      <c r="GC65" s="45" t="s">
        <v>351</v>
      </c>
      <c r="GD65" s="45" t="s">
        <v>351</v>
      </c>
      <c r="GE65" s="45" t="s">
        <v>347</v>
      </c>
      <c r="GF65" s="45"/>
      <c r="GG65" s="45"/>
      <c r="GH65" s="45" t="s">
        <v>783</v>
      </c>
      <c r="GI65" s="45" t="s">
        <v>359</v>
      </c>
      <c r="GJ65" s="45"/>
      <c r="GK65" s="45"/>
      <c r="GL65" s="45"/>
      <c r="GM65" s="45"/>
      <c r="GN65" s="45"/>
      <c r="GO65" s="45"/>
      <c r="GP65" s="45"/>
      <c r="GQ65" s="45"/>
      <c r="GR65" s="45"/>
      <c r="GS65" s="45" t="s">
        <v>1064</v>
      </c>
      <c r="GT65" s="45"/>
      <c r="GU65" s="45" t="s">
        <v>1173</v>
      </c>
      <c r="GV65" s="45"/>
      <c r="GW65" s="45"/>
      <c r="GX65" s="45" t="b">
        <v>1</v>
      </c>
      <c r="GY65" s="45" t="b">
        <v>1</v>
      </c>
      <c r="GZ65" s="45"/>
      <c r="HA65" s="45"/>
      <c r="HB65" s="45"/>
      <c r="HC65" s="45"/>
      <c r="HD65" s="45"/>
      <c r="HE65" s="45" t="b">
        <v>1</v>
      </c>
      <c r="HF65" s="45"/>
      <c r="HG65" s="45" t="b">
        <v>1</v>
      </c>
      <c r="HH65" s="45"/>
      <c r="HI65" s="45"/>
      <c r="HJ65" s="45"/>
      <c r="HK65" s="45"/>
      <c r="HL65" s="45"/>
      <c r="HM65" s="45"/>
      <c r="HN65" s="45" t="s">
        <v>438</v>
      </c>
      <c r="HO65" s="45" t="b">
        <v>1</v>
      </c>
      <c r="HP65" s="45"/>
      <c r="HQ65" s="45"/>
      <c r="HR65" s="45"/>
      <c r="HS65" s="45" t="s">
        <v>1174</v>
      </c>
      <c r="HT65" s="45" t="s">
        <v>1175</v>
      </c>
      <c r="HU65" s="45" t="b">
        <v>1</v>
      </c>
      <c r="HV65" s="45"/>
      <c r="HW65" s="45" t="b">
        <v>1</v>
      </c>
      <c r="HX65" s="45"/>
      <c r="HY65" s="45"/>
      <c r="HZ65" s="45"/>
      <c r="IA65" s="45"/>
      <c r="IB65" s="45"/>
      <c r="IC65" s="45"/>
      <c r="ID65" s="45"/>
      <c r="IE65" s="45"/>
      <c r="IF65" s="45" t="s">
        <v>511</v>
      </c>
      <c r="IG65" s="45"/>
      <c r="IH65" s="45"/>
      <c r="II65" s="45"/>
      <c r="IJ65" s="45"/>
      <c r="IK65" s="45" t="b">
        <v>1</v>
      </c>
      <c r="IL65" s="45"/>
      <c r="IM65" s="45"/>
      <c r="IN65" s="45"/>
      <c r="IO65" s="45"/>
      <c r="IP65" s="45" t="s">
        <v>442</v>
      </c>
      <c r="IQ65" s="45"/>
      <c r="IR65" s="45" t="s">
        <v>500</v>
      </c>
      <c r="IS65" s="45"/>
      <c r="IT65" s="45"/>
      <c r="IU65" s="45" t="b">
        <v>1</v>
      </c>
      <c r="IV65" s="45"/>
      <c r="IW65" s="45"/>
      <c r="IX65" s="45"/>
      <c r="IY65" s="45"/>
      <c r="IZ65" s="45"/>
      <c r="JA65" s="45"/>
      <c r="JB65" s="45" t="s">
        <v>1176</v>
      </c>
      <c r="JC65" s="45"/>
      <c r="JD65" s="45"/>
      <c r="JE65" s="45" t="b">
        <v>1</v>
      </c>
      <c r="JF65" s="45" t="b">
        <v>1</v>
      </c>
      <c r="JG65" s="45"/>
      <c r="JH65" s="45"/>
      <c r="JI65" s="45"/>
      <c r="JJ65" s="45"/>
      <c r="JK65" s="45"/>
      <c r="JL65" s="45" t="s">
        <v>347</v>
      </c>
      <c r="JM65" s="45"/>
      <c r="JN65" s="45" t="s">
        <v>1177</v>
      </c>
      <c r="JO65" s="45" t="b">
        <v>1</v>
      </c>
      <c r="JP65" s="45"/>
      <c r="JQ65" s="45"/>
      <c r="JR65" s="45"/>
      <c r="JS65" s="45" t="b">
        <v>1</v>
      </c>
      <c r="JT65" s="45"/>
      <c r="JU65" s="45" t="b">
        <v>1</v>
      </c>
      <c r="JV65" s="45"/>
      <c r="JW65" s="45"/>
      <c r="JX65" s="45"/>
      <c r="JY65" s="45" t="b">
        <v>1</v>
      </c>
      <c r="JZ65" s="45"/>
      <c r="KA65" s="45"/>
      <c r="KB65" s="45"/>
      <c r="KC65" s="45"/>
      <c r="KD65" s="45"/>
      <c r="KE65" s="45"/>
      <c r="KF65" s="45"/>
      <c r="KG65" s="45" t="s">
        <v>1178</v>
      </c>
      <c r="KH65" s="45" t="s">
        <v>1179</v>
      </c>
      <c r="KI65" s="45"/>
      <c r="KJ65" s="45"/>
      <c r="KK65" s="45"/>
      <c r="KL65" s="45"/>
      <c r="KM65" s="45"/>
      <c r="KN65" s="45" t="b">
        <v>1</v>
      </c>
      <c r="KO65" s="45"/>
      <c r="KP65" s="45"/>
      <c r="KQ65" s="45" t="b">
        <v>1</v>
      </c>
      <c r="KR65" s="45"/>
      <c r="KS65" s="45"/>
      <c r="KT65" s="45"/>
      <c r="KU65" s="45"/>
      <c r="KV65" s="45"/>
      <c r="KW65" s="45" t="s">
        <v>1180</v>
      </c>
      <c r="KX65" s="45"/>
      <c r="KY65" s="45" t="b">
        <v>1</v>
      </c>
      <c r="KZ65" s="45"/>
      <c r="LA65" s="45"/>
      <c r="LB65" s="45"/>
      <c r="LC65" s="45" t="b">
        <v>1</v>
      </c>
      <c r="LD65" s="45"/>
      <c r="LE65" s="45"/>
      <c r="LF65" s="45"/>
      <c r="LG65" s="45" t="s">
        <v>1181</v>
      </c>
      <c r="LH65" s="45"/>
      <c r="LI65" s="45"/>
      <c r="LJ65" s="45"/>
      <c r="LK65" s="45"/>
      <c r="LL65" s="45" t="b">
        <v>1</v>
      </c>
      <c r="LM65" s="45"/>
      <c r="LN65" s="45"/>
      <c r="LO65" s="45" t="s">
        <v>347</v>
      </c>
      <c r="LP65" s="45"/>
      <c r="LQ65" s="45" t="s">
        <v>1182</v>
      </c>
      <c r="LR65" s="45" t="b">
        <v>1</v>
      </c>
      <c r="LS65" s="45"/>
      <c r="LT65" s="45" t="b">
        <v>1</v>
      </c>
      <c r="LU65" s="45"/>
      <c r="LV65" s="45"/>
      <c r="LW65" s="45"/>
      <c r="LX65" s="45"/>
      <c r="LY65" s="45"/>
      <c r="LZ65" s="45"/>
      <c r="MA65" s="45"/>
      <c r="MB65" s="45" t="s">
        <v>359</v>
      </c>
      <c r="MC65" s="45"/>
      <c r="MD65" s="45"/>
      <c r="ME65" s="45" t="s">
        <v>359</v>
      </c>
      <c r="MF65" s="45"/>
      <c r="MG65" s="45"/>
      <c r="MH65" s="45" t="s">
        <v>359</v>
      </c>
      <c r="MI65" s="45"/>
      <c r="MJ65" s="45" t="s">
        <v>1183</v>
      </c>
      <c r="MK65" s="45">
        <v>73107854</v>
      </c>
      <c r="ML65" s="45" t="s">
        <v>1184</v>
      </c>
      <c r="MM65" s="47">
        <v>44216.544479166667</v>
      </c>
      <c r="MN65" s="45">
        <v>64</v>
      </c>
      <c r="MO65" s="45"/>
      <c r="MP65" s="45">
        <v>-1</v>
      </c>
      <c r="MQ65" s="45"/>
      <c r="MR65" s="45"/>
      <c r="MS65" s="45" t="s">
        <v>376</v>
      </c>
      <c r="MT65" s="45">
        <v>1718</v>
      </c>
      <c r="MU65" s="45" t="s">
        <v>402</v>
      </c>
      <c r="MV65" s="45">
        <v>569832</v>
      </c>
    </row>
    <row r="66" spans="1:360" ht="15.6" thickTop="1" thickBot="1" x14ac:dyDescent="0.35">
      <c r="A66" s="48" t="s">
        <v>1185</v>
      </c>
      <c r="B66" s="37" t="s">
        <v>1186</v>
      </c>
      <c r="C66" s="37"/>
      <c r="D66" s="37" t="s">
        <v>1187</v>
      </c>
      <c r="E66" s="37" t="s">
        <v>830</v>
      </c>
      <c r="F66" s="37"/>
      <c r="G66" s="49">
        <v>44216</v>
      </c>
      <c r="H66" s="37" t="s">
        <v>831</v>
      </c>
      <c r="I66" s="37" t="s">
        <v>832</v>
      </c>
      <c r="J66" s="37" t="s">
        <v>347</v>
      </c>
      <c r="K66" s="37">
        <v>49</v>
      </c>
      <c r="L66" s="37" t="str">
        <f>IF(data!$K66&lt;31,"18-30 Years",IF(data!$K66&lt;51,"31-50 Years",IF(data!$K66&lt;61,"51-60 Years",IF(data!$K66&gt;60,"Elderly&gt;60"))))</f>
        <v>31-50 Years</v>
      </c>
      <c r="M66" s="37" t="s">
        <v>348</v>
      </c>
      <c r="N66" s="37" t="s">
        <v>349</v>
      </c>
      <c r="O66" s="37" t="s">
        <v>383</v>
      </c>
      <c r="P66" s="37"/>
      <c r="Q66" s="37">
        <v>1</v>
      </c>
      <c r="R66" s="37">
        <v>0</v>
      </c>
      <c r="S66" s="37" t="s">
        <v>347</v>
      </c>
      <c r="T66" s="37">
        <v>0</v>
      </c>
      <c r="U66" s="37">
        <v>1</v>
      </c>
      <c r="V66" s="37">
        <v>1</v>
      </c>
      <c r="W66" s="37" t="s">
        <v>406</v>
      </c>
      <c r="X66" s="37">
        <v>0</v>
      </c>
      <c r="Y66" s="37" t="s">
        <v>406</v>
      </c>
      <c r="Z66" s="37">
        <v>1</v>
      </c>
      <c r="AA66" s="52">
        <v>3</v>
      </c>
      <c r="AB66" s="37">
        <v>9</v>
      </c>
      <c r="AC66" s="37">
        <v>0</v>
      </c>
      <c r="AD66" s="37">
        <v>0</v>
      </c>
      <c r="AE66" s="37">
        <v>1</v>
      </c>
      <c r="AF66" s="37">
        <v>900</v>
      </c>
      <c r="AG66" s="37">
        <v>200</v>
      </c>
      <c r="AH66" s="41">
        <f t="shared" si="0"/>
        <v>-700</v>
      </c>
      <c r="AI66" s="37" t="s">
        <v>910</v>
      </c>
      <c r="AJ66" s="37"/>
      <c r="AK66" s="37" t="s">
        <v>640</v>
      </c>
      <c r="AL66" s="37"/>
      <c r="AM66" s="37"/>
      <c r="AN66" s="37"/>
      <c r="AO66" s="37"/>
      <c r="AP66" s="37"/>
      <c r="AQ66" s="37"/>
      <c r="AR66" s="37" t="b">
        <v>1</v>
      </c>
      <c r="AS66" s="37"/>
      <c r="AT66" s="37"/>
      <c r="AU66" s="37"/>
      <c r="AV66" s="37"/>
      <c r="AW66" s="37" t="s">
        <v>359</v>
      </c>
      <c r="AX66" s="37" t="s">
        <v>1188</v>
      </c>
      <c r="AY66" s="37" t="s">
        <v>426</v>
      </c>
      <c r="AZ66" s="37"/>
      <c r="BA66" s="37"/>
      <c r="BB66" s="37"/>
      <c r="BC66" s="37" t="b">
        <v>1</v>
      </c>
      <c r="BD66" s="37"/>
      <c r="BE66" s="37"/>
      <c r="BF66" s="37"/>
      <c r="BG66" s="37"/>
      <c r="BH66" s="37"/>
      <c r="BI66" s="37"/>
      <c r="BJ66" s="37"/>
      <c r="BK66" s="37" t="s">
        <v>347</v>
      </c>
      <c r="BL66" s="37" t="s">
        <v>347</v>
      </c>
      <c r="BM66" s="37" t="s">
        <v>1189</v>
      </c>
      <c r="BN66" s="37" t="s">
        <v>359</v>
      </c>
      <c r="BO66" s="37"/>
      <c r="BP66" s="37" t="s">
        <v>359</v>
      </c>
      <c r="BQ66" s="37"/>
      <c r="BR66" s="37"/>
      <c r="BS66" s="37"/>
      <c r="BT66" s="37"/>
      <c r="BU66" s="37"/>
      <c r="BV66" s="37"/>
      <c r="BW66" s="37"/>
      <c r="BX66" s="37"/>
      <c r="BY66" s="37"/>
      <c r="BZ66" s="37"/>
      <c r="CA66" s="37"/>
      <c r="CB66" s="37"/>
      <c r="CC66" s="37"/>
      <c r="CD66" s="37"/>
      <c r="CE66" s="37"/>
      <c r="CF66" s="37" t="s">
        <v>835</v>
      </c>
      <c r="CG66" s="37" t="b">
        <v>1</v>
      </c>
      <c r="CH66" s="37"/>
      <c r="CI66" s="37"/>
      <c r="CJ66" s="37"/>
      <c r="CK66" s="37"/>
      <c r="CL66" s="37"/>
      <c r="CM66" s="37"/>
      <c r="CN66" s="37"/>
      <c r="CO66" s="37" t="s">
        <v>347</v>
      </c>
      <c r="CP66" s="37"/>
      <c r="CQ66" s="37"/>
      <c r="CR66" s="37"/>
      <c r="CS66" s="37"/>
      <c r="CT66" s="37"/>
      <c r="CU66" s="37"/>
      <c r="CV66" s="37"/>
      <c r="CW66" s="37"/>
      <c r="CX66" s="37"/>
      <c r="CY66" s="37" t="s">
        <v>836</v>
      </c>
      <c r="CZ66" s="37"/>
      <c r="DA66" s="37"/>
      <c r="DB66" s="37"/>
      <c r="DC66" s="37"/>
      <c r="DD66" s="37"/>
      <c r="DE66" s="37" t="b">
        <v>1</v>
      </c>
      <c r="DF66" s="37"/>
      <c r="DG66" s="37"/>
      <c r="DH66" s="37"/>
      <c r="DI66" s="37"/>
      <c r="DJ66" s="37"/>
      <c r="DK66" s="37"/>
      <c r="DL66" s="37"/>
      <c r="DM66" s="37"/>
      <c r="DN66" s="37"/>
      <c r="DO66" s="37"/>
      <c r="DP66" s="37"/>
      <c r="DQ66" s="37"/>
      <c r="DR66" s="37"/>
      <c r="DS66" s="37"/>
      <c r="DT66" s="37"/>
      <c r="DU66" s="37"/>
      <c r="DV66" s="37"/>
      <c r="DW66" s="37" t="s">
        <v>482</v>
      </c>
      <c r="DX66" s="37" t="s">
        <v>483</v>
      </c>
      <c r="DY66" s="37"/>
      <c r="DZ66" s="37"/>
      <c r="EA66" s="37" t="s">
        <v>1190</v>
      </c>
      <c r="EB66" s="37" t="b">
        <v>1</v>
      </c>
      <c r="EC66" s="37"/>
      <c r="ED66" s="37" t="b">
        <v>1</v>
      </c>
      <c r="EE66" s="37"/>
      <c r="EF66" s="37"/>
      <c r="EG66" s="37"/>
      <c r="EH66" s="37"/>
      <c r="EI66" s="37"/>
      <c r="EJ66" s="37" t="b">
        <v>1</v>
      </c>
      <c r="EK66" s="37"/>
      <c r="EL66" s="37"/>
      <c r="EM66" s="52">
        <v>3</v>
      </c>
      <c r="EN66" s="37" t="s">
        <v>365</v>
      </c>
      <c r="EO66" s="37" t="s">
        <v>1191</v>
      </c>
      <c r="EP66" s="37" t="b">
        <v>1</v>
      </c>
      <c r="EQ66" s="37" t="b">
        <v>1</v>
      </c>
      <c r="ER66" s="37" t="b">
        <v>1</v>
      </c>
      <c r="ES66" s="37"/>
      <c r="ET66" s="37"/>
      <c r="EU66" s="37"/>
      <c r="EV66" s="37"/>
      <c r="EW66" s="37" t="b">
        <v>1</v>
      </c>
      <c r="EX66" s="37"/>
      <c r="EY66" s="37"/>
      <c r="EZ66" s="37"/>
      <c r="FA66" s="52">
        <v>4</v>
      </c>
      <c r="FB66" s="37" t="s">
        <v>366</v>
      </c>
      <c r="FC66" s="37" t="s">
        <v>359</v>
      </c>
      <c r="FD66" s="37" t="s">
        <v>5150</v>
      </c>
      <c r="FE66" s="37" t="s">
        <v>1192</v>
      </c>
      <c r="FF66" s="37"/>
      <c r="FG66" s="37" t="b">
        <v>1</v>
      </c>
      <c r="FH66" s="37" t="b">
        <v>1</v>
      </c>
      <c r="FI66" s="37"/>
      <c r="FJ66" s="37"/>
      <c r="FK66" s="37"/>
      <c r="FL66" s="37"/>
      <c r="FM66" s="37"/>
      <c r="FN66" s="37" t="s">
        <v>347</v>
      </c>
      <c r="FO66" s="37"/>
      <c r="FP66" s="37" t="s">
        <v>347</v>
      </c>
      <c r="FQ66" s="37" t="s">
        <v>1049</v>
      </c>
      <c r="FR66" s="37"/>
      <c r="FS66" s="37"/>
      <c r="FT66" s="37"/>
      <c r="FU66" s="37"/>
      <c r="FV66" s="37" t="b">
        <v>1</v>
      </c>
      <c r="FW66" s="37" t="s">
        <v>1193</v>
      </c>
      <c r="FX66" s="37" t="s">
        <v>368</v>
      </c>
      <c r="FY66" s="37" t="s">
        <v>347</v>
      </c>
      <c r="FZ66" s="37"/>
      <c r="GA66" s="37"/>
      <c r="GB66" s="37"/>
      <c r="GC66" s="37" t="s">
        <v>351</v>
      </c>
      <c r="GD66" s="37" t="s">
        <v>351</v>
      </c>
      <c r="GE66" s="37" t="s">
        <v>359</v>
      </c>
      <c r="GF66" s="37" t="s">
        <v>370</v>
      </c>
      <c r="GG66" s="37" t="s">
        <v>370</v>
      </c>
      <c r="GH66" s="37"/>
      <c r="GI66" s="37"/>
      <c r="GJ66" s="37"/>
      <c r="GK66" s="37"/>
      <c r="GL66" s="37"/>
      <c r="GM66" s="37"/>
      <c r="GN66" s="37"/>
      <c r="GO66" s="37"/>
      <c r="GP66" s="37"/>
      <c r="GQ66" s="37"/>
      <c r="GR66" s="37"/>
      <c r="GS66" s="37"/>
      <c r="GT66" s="37"/>
      <c r="GU66" s="37" t="s">
        <v>457</v>
      </c>
      <c r="GV66" s="37"/>
      <c r="GW66" s="37"/>
      <c r="GX66" s="37"/>
      <c r="GY66" s="37"/>
      <c r="GZ66" s="37"/>
      <c r="HA66" s="37"/>
      <c r="HB66" s="37"/>
      <c r="HC66" s="37"/>
      <c r="HD66" s="37"/>
      <c r="HE66" s="37"/>
      <c r="HF66" s="37"/>
      <c r="HG66" s="37"/>
      <c r="HH66" s="37"/>
      <c r="HI66" s="37"/>
      <c r="HJ66" s="37"/>
      <c r="HK66" s="37" t="b">
        <v>1</v>
      </c>
      <c r="HL66" s="37"/>
      <c r="HM66" s="37"/>
      <c r="HN66" s="37"/>
      <c r="HO66" s="37"/>
      <c r="HP66" s="37"/>
      <c r="HQ66" s="37"/>
      <c r="HR66" s="37"/>
      <c r="HS66" s="37"/>
      <c r="HT66" s="37"/>
      <c r="HU66" s="37"/>
      <c r="HV66" s="37"/>
      <c r="HW66" s="37"/>
      <c r="HX66" s="37"/>
      <c r="HY66" s="37"/>
      <c r="HZ66" s="37"/>
      <c r="IA66" s="37"/>
      <c r="IB66" s="37"/>
      <c r="IC66" s="37"/>
      <c r="ID66" s="37"/>
      <c r="IE66" s="37"/>
      <c r="IF66" s="37" t="s">
        <v>511</v>
      </c>
      <c r="IG66" s="37"/>
      <c r="IH66" s="37"/>
      <c r="II66" s="37"/>
      <c r="IJ66" s="37"/>
      <c r="IK66" s="37" t="b">
        <v>1</v>
      </c>
      <c r="IL66" s="37"/>
      <c r="IM66" s="37"/>
      <c r="IN66" s="37"/>
      <c r="IO66" s="37"/>
      <c r="IP66" s="37" t="s">
        <v>347</v>
      </c>
      <c r="IQ66" s="37"/>
      <c r="IR66" s="37" t="s">
        <v>413</v>
      </c>
      <c r="IS66" s="37"/>
      <c r="IT66" s="37"/>
      <c r="IU66" s="37"/>
      <c r="IV66" s="37"/>
      <c r="IW66" s="37"/>
      <c r="IX66" s="37" t="b">
        <v>1</v>
      </c>
      <c r="IY66" s="37"/>
      <c r="IZ66" s="37"/>
      <c r="JA66" s="37"/>
      <c r="JB66" s="37" t="s">
        <v>372</v>
      </c>
      <c r="JC66" s="37"/>
      <c r="JD66" s="37"/>
      <c r="JE66" s="37"/>
      <c r="JF66" s="37"/>
      <c r="JG66" s="37"/>
      <c r="JH66" s="37"/>
      <c r="JI66" s="37" t="b">
        <v>1</v>
      </c>
      <c r="JJ66" s="37"/>
      <c r="JK66" s="37"/>
      <c r="JL66" s="37" t="s">
        <v>347</v>
      </c>
      <c r="JM66" s="37"/>
      <c r="JN66" s="37" t="s">
        <v>1194</v>
      </c>
      <c r="JO66" s="37" t="b">
        <v>1</v>
      </c>
      <c r="JP66" s="37"/>
      <c r="JQ66" s="37"/>
      <c r="JR66" s="37"/>
      <c r="JS66" s="37"/>
      <c r="JT66" s="37"/>
      <c r="JU66" s="37"/>
      <c r="JV66" s="37"/>
      <c r="JW66" s="37"/>
      <c r="JX66" s="37" t="b">
        <v>1</v>
      </c>
      <c r="JY66" s="37"/>
      <c r="JZ66" s="37"/>
      <c r="KA66" s="37"/>
      <c r="KB66" s="37" t="b">
        <v>1</v>
      </c>
      <c r="KC66" s="37"/>
      <c r="KD66" s="37"/>
      <c r="KE66" s="37"/>
      <c r="KF66" s="37"/>
      <c r="KG66" s="37"/>
      <c r="KH66" s="37" t="s">
        <v>1195</v>
      </c>
      <c r="KI66" s="37"/>
      <c r="KJ66" s="37" t="b">
        <v>1</v>
      </c>
      <c r="KK66" s="37"/>
      <c r="KL66" s="37"/>
      <c r="KM66" s="37"/>
      <c r="KN66" s="37" t="b">
        <v>1</v>
      </c>
      <c r="KO66" s="37"/>
      <c r="KP66" s="37"/>
      <c r="KQ66" s="37"/>
      <c r="KR66" s="37"/>
      <c r="KS66" s="37"/>
      <c r="KT66" s="37"/>
      <c r="KU66" s="37"/>
      <c r="KV66" s="37"/>
      <c r="KW66" s="37" t="s">
        <v>1196</v>
      </c>
      <c r="KX66" s="37"/>
      <c r="KY66" s="37"/>
      <c r="KZ66" s="37"/>
      <c r="LA66" s="37"/>
      <c r="LB66" s="37" t="b">
        <v>1</v>
      </c>
      <c r="LC66" s="37" t="b">
        <v>1</v>
      </c>
      <c r="LD66" s="37"/>
      <c r="LE66" s="37"/>
      <c r="LF66" s="37"/>
      <c r="LG66" s="37" t="s">
        <v>427</v>
      </c>
      <c r="LH66" s="37"/>
      <c r="LI66" s="37"/>
      <c r="LJ66" s="37"/>
      <c r="LK66" s="37"/>
      <c r="LL66" s="37"/>
      <c r="LM66" s="37"/>
      <c r="LN66" s="37" t="b">
        <v>1</v>
      </c>
      <c r="LO66" s="37" t="s">
        <v>359</v>
      </c>
      <c r="LP66" s="45" t="s">
        <v>5170</v>
      </c>
      <c r="LQ66" s="37" t="s">
        <v>941</v>
      </c>
      <c r="LR66" s="37" t="b">
        <v>1</v>
      </c>
      <c r="LS66" s="37" t="b">
        <v>1</v>
      </c>
      <c r="LT66" s="37"/>
      <c r="LU66" s="37"/>
      <c r="LV66" s="37"/>
      <c r="LW66" s="37"/>
      <c r="LX66" s="37"/>
      <c r="LY66" s="37"/>
      <c r="LZ66" s="37"/>
      <c r="MA66" s="37"/>
      <c r="MB66" s="37" t="s">
        <v>359</v>
      </c>
      <c r="MC66" s="37"/>
      <c r="MD66" s="37"/>
      <c r="ME66" s="37" t="s">
        <v>359</v>
      </c>
      <c r="MF66" s="37"/>
      <c r="MG66" s="37"/>
      <c r="MH66" s="37" t="s">
        <v>359</v>
      </c>
      <c r="MI66" s="37"/>
      <c r="MJ66" s="37" t="s">
        <v>1197</v>
      </c>
      <c r="MK66" s="37">
        <v>73107857</v>
      </c>
      <c r="ML66" s="37" t="s">
        <v>1198</v>
      </c>
      <c r="MM66" s="50">
        <v>44216.544479166667</v>
      </c>
      <c r="MN66" s="37">
        <v>65</v>
      </c>
      <c r="MO66" s="37"/>
      <c r="MP66" s="37">
        <v>-1</v>
      </c>
      <c r="MQ66" s="37"/>
      <c r="MR66" s="37"/>
      <c r="MS66" s="37" t="s">
        <v>376</v>
      </c>
      <c r="MT66" s="37">
        <v>1319</v>
      </c>
      <c r="MU66" s="37" t="s">
        <v>402</v>
      </c>
      <c r="MV66" s="37">
        <v>569832</v>
      </c>
    </row>
    <row r="67" spans="1:360" ht="15.6" thickTop="1" thickBot="1" x14ac:dyDescent="0.35">
      <c r="A67" s="44" t="s">
        <v>1199</v>
      </c>
      <c r="B67" s="45" t="s">
        <v>1200</v>
      </c>
      <c r="C67" s="45" t="s">
        <v>384</v>
      </c>
      <c r="D67" s="45" t="s">
        <v>1150</v>
      </c>
      <c r="E67" s="45" t="s">
        <v>830</v>
      </c>
      <c r="F67" s="45"/>
      <c r="G67" s="46">
        <v>44216</v>
      </c>
      <c r="H67" s="45" t="s">
        <v>831</v>
      </c>
      <c r="I67" s="45" t="s">
        <v>832</v>
      </c>
      <c r="J67" s="45" t="s">
        <v>347</v>
      </c>
      <c r="K67" s="45">
        <v>27</v>
      </c>
      <c r="L67" s="45" t="str">
        <f>IF(data!$K67&lt;31,"18-30 Years",IF(data!$K67&lt;51,"31-50 Years",IF(data!$K67&lt;61,"51-60 Years",IF(data!$K67&gt;60,"Elderly&gt;60"))))</f>
        <v>18-30 Years</v>
      </c>
      <c r="M67" s="45" t="s">
        <v>348</v>
      </c>
      <c r="N67" s="45" t="s">
        <v>349</v>
      </c>
      <c r="O67" s="45" t="s">
        <v>350</v>
      </c>
      <c r="P67" s="46">
        <v>42833</v>
      </c>
      <c r="Q67" s="45">
        <v>1</v>
      </c>
      <c r="R67" s="45">
        <v>0</v>
      </c>
      <c r="S67" s="45" t="s">
        <v>347</v>
      </c>
      <c r="T67" s="45">
        <v>0</v>
      </c>
      <c r="U67" s="45">
        <v>1</v>
      </c>
      <c r="V67" s="45">
        <v>1</v>
      </c>
      <c r="W67" s="45" t="s">
        <v>406</v>
      </c>
      <c r="X67" s="45">
        <v>3</v>
      </c>
      <c r="Y67" s="45" t="s">
        <v>352</v>
      </c>
      <c r="Z67" s="45">
        <v>0</v>
      </c>
      <c r="AA67" s="51">
        <v>5</v>
      </c>
      <c r="AB67" s="45">
        <v>7</v>
      </c>
      <c r="AC67" s="45">
        <v>0</v>
      </c>
      <c r="AD67" s="45">
        <v>0</v>
      </c>
      <c r="AE67" s="45">
        <v>1</v>
      </c>
      <c r="AF67" s="45">
        <v>1000</v>
      </c>
      <c r="AG67" s="45">
        <v>400</v>
      </c>
      <c r="AH67" s="41">
        <f t="shared" ref="AH67:AH130" si="1">AG67-AF67</f>
        <v>-600</v>
      </c>
      <c r="AI67" s="45" t="s">
        <v>1201</v>
      </c>
      <c r="AJ67" s="45"/>
      <c r="AK67" s="45" t="s">
        <v>640</v>
      </c>
      <c r="AL67" s="45"/>
      <c r="AM67" s="45"/>
      <c r="AN67" s="45"/>
      <c r="AO67" s="45"/>
      <c r="AP67" s="45"/>
      <c r="AQ67" s="45"/>
      <c r="AR67" s="45" t="b">
        <v>1</v>
      </c>
      <c r="AS67" s="45"/>
      <c r="AT67" s="45"/>
      <c r="AU67" s="45"/>
      <c r="AV67" s="45"/>
      <c r="AW67" s="45" t="s">
        <v>359</v>
      </c>
      <c r="AX67" s="41" t="s">
        <v>372</v>
      </c>
      <c r="AY67" s="45" t="s">
        <v>993</v>
      </c>
      <c r="AZ67" s="45"/>
      <c r="BA67" s="45"/>
      <c r="BB67" s="45"/>
      <c r="BC67" s="45"/>
      <c r="BD67" s="45"/>
      <c r="BE67" s="45"/>
      <c r="BF67" s="45"/>
      <c r="BG67" s="45"/>
      <c r="BH67" s="45"/>
      <c r="BI67" s="45" t="b">
        <v>1</v>
      </c>
      <c r="BJ67" s="45"/>
      <c r="BK67" s="45" t="s">
        <v>347</v>
      </c>
      <c r="BL67" s="45" t="s">
        <v>359</v>
      </c>
      <c r="BM67" s="45"/>
      <c r="BN67" s="45" t="s">
        <v>359</v>
      </c>
      <c r="BO67" s="45"/>
      <c r="BP67" s="45" t="s">
        <v>347</v>
      </c>
      <c r="BQ67" s="45" t="s">
        <v>347</v>
      </c>
      <c r="BR67" s="45"/>
      <c r="BS67" s="45" t="s">
        <v>347</v>
      </c>
      <c r="BT67" s="45" t="s">
        <v>372</v>
      </c>
      <c r="BU67" s="45"/>
      <c r="BV67" s="45"/>
      <c r="BW67" s="45"/>
      <c r="BX67" s="45"/>
      <c r="BY67" s="45"/>
      <c r="BZ67" s="45"/>
      <c r="CA67" s="45"/>
      <c r="CB67" s="45"/>
      <c r="CC67" s="45"/>
      <c r="CD67" s="45"/>
      <c r="CE67" s="45"/>
      <c r="CF67" s="45" t="s">
        <v>1114</v>
      </c>
      <c r="CG67" s="45"/>
      <c r="CH67" s="45"/>
      <c r="CI67" s="45"/>
      <c r="CJ67" s="45"/>
      <c r="CK67" s="45"/>
      <c r="CL67" s="45"/>
      <c r="CM67" s="45" t="b">
        <v>1</v>
      </c>
      <c r="CN67" s="45"/>
      <c r="CO67" s="45" t="s">
        <v>347</v>
      </c>
      <c r="CP67" s="45"/>
      <c r="CQ67" s="45"/>
      <c r="CR67" s="45"/>
      <c r="CS67" s="45"/>
      <c r="CT67" s="45"/>
      <c r="CU67" s="45"/>
      <c r="CV67" s="45"/>
      <c r="CW67" s="45"/>
      <c r="CX67" s="45"/>
      <c r="CY67" s="45" t="s">
        <v>836</v>
      </c>
      <c r="CZ67" s="45"/>
      <c r="DA67" s="45"/>
      <c r="DB67" s="45"/>
      <c r="DC67" s="45"/>
      <c r="DD67" s="45"/>
      <c r="DE67" s="45" t="b">
        <v>1</v>
      </c>
      <c r="DF67" s="45"/>
      <c r="DG67" s="45"/>
      <c r="DH67" s="45"/>
      <c r="DI67" s="45"/>
      <c r="DJ67" s="45"/>
      <c r="DK67" s="45"/>
      <c r="DL67" s="45"/>
      <c r="DM67" s="45"/>
      <c r="DN67" s="45"/>
      <c r="DO67" s="45"/>
      <c r="DP67" s="45"/>
      <c r="DQ67" s="45"/>
      <c r="DR67" s="45"/>
      <c r="DS67" s="45"/>
      <c r="DT67" s="45"/>
      <c r="DU67" s="45"/>
      <c r="DV67" s="45"/>
      <c r="DW67" s="45" t="s">
        <v>646</v>
      </c>
      <c r="DX67" s="45"/>
      <c r="DY67" s="45"/>
      <c r="DZ67" s="45"/>
      <c r="EA67" s="45" t="s">
        <v>1202</v>
      </c>
      <c r="EB67" s="45"/>
      <c r="EC67" s="45" t="b">
        <v>1</v>
      </c>
      <c r="ED67" s="45"/>
      <c r="EE67" s="45"/>
      <c r="EF67" s="45"/>
      <c r="EG67" s="45"/>
      <c r="EH67" s="45"/>
      <c r="EI67" s="45"/>
      <c r="EJ67" s="45"/>
      <c r="EK67" s="45"/>
      <c r="EL67" s="45"/>
      <c r="EM67" s="51">
        <v>1</v>
      </c>
      <c r="EN67" s="45" t="s">
        <v>365</v>
      </c>
      <c r="EO67" s="45" t="s">
        <v>1202</v>
      </c>
      <c r="EP67" s="45"/>
      <c r="EQ67" s="45" t="b">
        <v>1</v>
      </c>
      <c r="ER67" s="45"/>
      <c r="ES67" s="45"/>
      <c r="ET67" s="45"/>
      <c r="EU67" s="45"/>
      <c r="EV67" s="45"/>
      <c r="EW67" s="45"/>
      <c r="EX67" s="45"/>
      <c r="EY67" s="45"/>
      <c r="EZ67" s="45"/>
      <c r="FA67" s="51">
        <v>1</v>
      </c>
      <c r="FB67" s="45" t="s">
        <v>365</v>
      </c>
      <c r="FC67" s="45" t="s">
        <v>359</v>
      </c>
      <c r="FD67" s="37" t="s">
        <v>5150</v>
      </c>
      <c r="FE67" s="45" t="s">
        <v>367</v>
      </c>
      <c r="FF67" s="45"/>
      <c r="FG67" s="45" t="b">
        <v>1</v>
      </c>
      <c r="FH67" s="45"/>
      <c r="FI67" s="45"/>
      <c r="FJ67" s="45"/>
      <c r="FK67" s="45"/>
      <c r="FL67" s="45"/>
      <c r="FM67" s="45"/>
      <c r="FN67" s="45" t="s">
        <v>347</v>
      </c>
      <c r="FO67" s="45"/>
      <c r="FP67" s="45" t="s">
        <v>359</v>
      </c>
      <c r="FQ67" s="45"/>
      <c r="FR67" s="45"/>
      <c r="FS67" s="45"/>
      <c r="FT67" s="45"/>
      <c r="FU67" s="45"/>
      <c r="FV67" s="45"/>
      <c r="FW67" s="45"/>
      <c r="FX67" s="45" t="s">
        <v>368</v>
      </c>
      <c r="FY67" s="45" t="s">
        <v>347</v>
      </c>
      <c r="FZ67" s="45"/>
      <c r="GA67" s="45"/>
      <c r="GB67" s="45"/>
      <c r="GC67" s="45" t="s">
        <v>351</v>
      </c>
      <c r="GD67" s="45" t="s">
        <v>351</v>
      </c>
      <c r="GE67" s="45" t="s">
        <v>359</v>
      </c>
      <c r="GF67" s="45" t="s">
        <v>370</v>
      </c>
      <c r="GG67" s="45" t="s">
        <v>370</v>
      </c>
      <c r="GH67" s="45"/>
      <c r="GI67" s="45"/>
      <c r="GJ67" s="45"/>
      <c r="GK67" s="45"/>
      <c r="GL67" s="45"/>
      <c r="GM67" s="45"/>
      <c r="GN67" s="45"/>
      <c r="GO67" s="45"/>
      <c r="GP67" s="45"/>
      <c r="GQ67" s="45"/>
      <c r="GR67" s="45"/>
      <c r="GS67" s="45"/>
      <c r="GT67" s="45"/>
      <c r="GU67" s="45" t="s">
        <v>1203</v>
      </c>
      <c r="GV67" s="45"/>
      <c r="GW67" s="45" t="b">
        <v>1</v>
      </c>
      <c r="GX67" s="45"/>
      <c r="GY67" s="45" t="b">
        <v>1</v>
      </c>
      <c r="GZ67" s="45"/>
      <c r="HA67" s="45"/>
      <c r="HB67" s="45" t="b">
        <v>1</v>
      </c>
      <c r="HC67" s="45"/>
      <c r="HD67" s="45"/>
      <c r="HE67" s="45"/>
      <c r="HF67" s="45"/>
      <c r="HG67" s="45"/>
      <c r="HH67" s="45"/>
      <c r="HI67" s="45"/>
      <c r="HJ67" s="45"/>
      <c r="HK67" s="45"/>
      <c r="HL67" s="45"/>
      <c r="HM67" s="45"/>
      <c r="HN67" s="45" t="s">
        <v>983</v>
      </c>
      <c r="HO67" s="45" t="b">
        <v>1</v>
      </c>
      <c r="HP67" s="45"/>
      <c r="HQ67" s="45" t="b">
        <v>1</v>
      </c>
      <c r="HR67" s="45"/>
      <c r="HS67" s="45" t="s">
        <v>1204</v>
      </c>
      <c r="HT67" s="45" t="s">
        <v>1205</v>
      </c>
      <c r="HU67" s="45"/>
      <c r="HV67" s="45" t="b">
        <v>1</v>
      </c>
      <c r="HW67" s="45"/>
      <c r="HX67" s="45" t="b">
        <v>1</v>
      </c>
      <c r="HY67" s="45"/>
      <c r="HZ67" s="45"/>
      <c r="IA67" s="45"/>
      <c r="IB67" s="45"/>
      <c r="IC67" s="45" t="b">
        <v>1</v>
      </c>
      <c r="ID67" s="45"/>
      <c r="IE67" s="45"/>
      <c r="IF67" s="45" t="s">
        <v>441</v>
      </c>
      <c r="IG67" s="45"/>
      <c r="IH67" s="45" t="b">
        <v>1</v>
      </c>
      <c r="II67" s="45"/>
      <c r="IJ67" s="45"/>
      <c r="IK67" s="45"/>
      <c r="IL67" s="45"/>
      <c r="IM67" s="45"/>
      <c r="IN67" s="45"/>
      <c r="IO67" s="45"/>
      <c r="IP67" s="45" t="s">
        <v>347</v>
      </c>
      <c r="IQ67" s="45"/>
      <c r="IR67" s="45" t="s">
        <v>392</v>
      </c>
      <c r="IS67" s="45"/>
      <c r="IT67" s="45"/>
      <c r="IU67" s="45"/>
      <c r="IV67" s="45" t="b">
        <v>1</v>
      </c>
      <c r="IW67" s="45"/>
      <c r="IX67" s="45"/>
      <c r="IY67" s="45"/>
      <c r="IZ67" s="45"/>
      <c r="JA67" s="45"/>
      <c r="JB67" s="45" t="s">
        <v>1176</v>
      </c>
      <c r="JC67" s="45"/>
      <c r="JD67" s="45"/>
      <c r="JE67" s="45" t="b">
        <v>1</v>
      </c>
      <c r="JF67" s="45" t="b">
        <v>1</v>
      </c>
      <c r="JG67" s="45"/>
      <c r="JH67" s="45"/>
      <c r="JI67" s="45"/>
      <c r="JJ67" s="45"/>
      <c r="JK67" s="45"/>
      <c r="JL67" s="45" t="s">
        <v>347</v>
      </c>
      <c r="JM67" s="45"/>
      <c r="JN67" s="45" t="s">
        <v>1206</v>
      </c>
      <c r="JO67" s="45" t="b">
        <v>1</v>
      </c>
      <c r="JP67" s="45"/>
      <c r="JQ67" s="45"/>
      <c r="JR67" s="45"/>
      <c r="JS67" s="45"/>
      <c r="JT67" s="45"/>
      <c r="JU67" s="45" t="b">
        <v>1</v>
      </c>
      <c r="JV67" s="45"/>
      <c r="JW67" s="45"/>
      <c r="JX67" s="45"/>
      <c r="JY67" s="45"/>
      <c r="JZ67" s="45"/>
      <c r="KA67" s="45"/>
      <c r="KB67" s="45" t="b">
        <v>1</v>
      </c>
      <c r="KC67" s="45"/>
      <c r="KD67" s="45"/>
      <c r="KE67" s="45"/>
      <c r="KF67" s="45"/>
      <c r="KG67" s="45"/>
      <c r="KH67" s="45" t="s">
        <v>859</v>
      </c>
      <c r="KI67" s="45"/>
      <c r="KJ67" s="45"/>
      <c r="KK67" s="45"/>
      <c r="KL67" s="45"/>
      <c r="KM67" s="45" t="b">
        <v>1</v>
      </c>
      <c r="KN67" s="45" t="b">
        <v>1</v>
      </c>
      <c r="KO67" s="45"/>
      <c r="KP67" s="45"/>
      <c r="KQ67" s="45"/>
      <c r="KR67" s="45"/>
      <c r="KS67" s="45"/>
      <c r="KT67" s="45"/>
      <c r="KU67" s="45"/>
      <c r="KV67" s="45"/>
      <c r="KW67" s="45" t="s">
        <v>1207</v>
      </c>
      <c r="KX67" s="45" t="b">
        <v>1</v>
      </c>
      <c r="KY67" s="45" t="b">
        <v>1</v>
      </c>
      <c r="KZ67" s="45"/>
      <c r="LA67" s="45"/>
      <c r="LB67" s="45"/>
      <c r="LC67" s="45" t="b">
        <v>1</v>
      </c>
      <c r="LD67" s="45"/>
      <c r="LE67" s="45"/>
      <c r="LF67" s="45"/>
      <c r="LG67" s="45" t="s">
        <v>504</v>
      </c>
      <c r="LH67" s="45"/>
      <c r="LI67" s="45"/>
      <c r="LJ67" s="45"/>
      <c r="LK67" s="45"/>
      <c r="LL67" s="45"/>
      <c r="LM67" s="45" t="b">
        <v>1</v>
      </c>
      <c r="LN67" s="45"/>
      <c r="LO67" s="45" t="s">
        <v>347</v>
      </c>
      <c r="LP67" s="45"/>
      <c r="LQ67" s="45" t="s">
        <v>640</v>
      </c>
      <c r="LR67" s="45"/>
      <c r="LS67" s="45"/>
      <c r="LT67" s="45"/>
      <c r="LU67" s="45"/>
      <c r="LV67" s="45"/>
      <c r="LW67" s="45" t="b">
        <v>1</v>
      </c>
      <c r="LX67" s="45"/>
      <c r="LY67" s="45"/>
      <c r="LZ67" s="45"/>
      <c r="MA67" s="45"/>
      <c r="MB67" s="45" t="s">
        <v>359</v>
      </c>
      <c r="MC67" s="45"/>
      <c r="MD67" s="45"/>
      <c r="ME67" s="45"/>
      <c r="MF67" s="45"/>
      <c r="MG67" s="45"/>
      <c r="MH67" s="45" t="s">
        <v>359</v>
      </c>
      <c r="MI67" s="45"/>
      <c r="MJ67" s="45" t="s">
        <v>1208</v>
      </c>
      <c r="MK67" s="45">
        <v>73107860</v>
      </c>
      <c r="ML67" s="45" t="s">
        <v>1209</v>
      </c>
      <c r="MM67" s="47">
        <v>44216.544490740736</v>
      </c>
      <c r="MN67" s="45">
        <v>66</v>
      </c>
      <c r="MO67" s="45"/>
      <c r="MP67" s="45">
        <v>-1</v>
      </c>
      <c r="MQ67" s="45"/>
      <c r="MR67" s="45"/>
      <c r="MS67" s="45" t="s">
        <v>376</v>
      </c>
      <c r="MT67" s="45">
        <v>1387</v>
      </c>
      <c r="MU67" s="45" t="s">
        <v>402</v>
      </c>
      <c r="MV67" s="45">
        <v>569832</v>
      </c>
    </row>
    <row r="68" spans="1:360" ht="15.6" hidden="1" thickTop="1" thickBot="1" x14ac:dyDescent="0.35">
      <c r="A68" s="48" t="s">
        <v>1210</v>
      </c>
      <c r="B68" s="37" t="s">
        <v>1211</v>
      </c>
      <c r="C68" s="37" t="s">
        <v>384</v>
      </c>
      <c r="D68" s="37" t="s">
        <v>1150</v>
      </c>
      <c r="E68" s="37" t="s">
        <v>830</v>
      </c>
      <c r="F68" s="37"/>
      <c r="G68" s="49">
        <v>44216</v>
      </c>
      <c r="H68" s="37" t="s">
        <v>831</v>
      </c>
      <c r="I68" s="37" t="s">
        <v>832</v>
      </c>
      <c r="J68" s="37" t="s">
        <v>347</v>
      </c>
      <c r="K68" s="37">
        <v>37</v>
      </c>
      <c r="L68" s="37" t="str">
        <f>IF(data!$K68&lt;31,"18-30 Years",IF(data!$K68&lt;51,"31-50 Years",IF(data!$K68&lt;61,"51-60 Years",IF(data!$K68&gt;60,"Elderly&gt;60"))))</f>
        <v>31-50 Years</v>
      </c>
      <c r="M68" s="37" t="s">
        <v>348</v>
      </c>
      <c r="N68" s="37" t="s">
        <v>349</v>
      </c>
      <c r="O68" s="37" t="s">
        <v>350</v>
      </c>
      <c r="P68" s="49">
        <v>43831</v>
      </c>
      <c r="Q68" s="37">
        <v>0</v>
      </c>
      <c r="R68" s="37">
        <v>3</v>
      </c>
      <c r="S68" s="37" t="s">
        <v>347</v>
      </c>
      <c r="T68" s="37">
        <v>0</v>
      </c>
      <c r="U68" s="37">
        <v>0</v>
      </c>
      <c r="V68" s="37">
        <v>0</v>
      </c>
      <c r="W68" s="37" t="s">
        <v>384</v>
      </c>
      <c r="X68" s="37">
        <v>2</v>
      </c>
      <c r="Y68" s="37" t="s">
        <v>406</v>
      </c>
      <c r="Z68" s="37">
        <v>1</v>
      </c>
      <c r="AA68" s="52">
        <v>3</v>
      </c>
      <c r="AB68" s="37">
        <v>8</v>
      </c>
      <c r="AC68" s="37">
        <v>0</v>
      </c>
      <c r="AD68" s="37">
        <v>0</v>
      </c>
      <c r="AE68" s="37">
        <v>1</v>
      </c>
      <c r="AF68" s="37">
        <v>1200</v>
      </c>
      <c r="AG68" s="37">
        <v>500</v>
      </c>
      <c r="AH68" s="41">
        <f t="shared" si="1"/>
        <v>-700</v>
      </c>
      <c r="AI68" s="37" t="s">
        <v>1212</v>
      </c>
      <c r="AJ68" s="37"/>
      <c r="AK68" s="37" t="s">
        <v>372</v>
      </c>
      <c r="AL68" s="37"/>
      <c r="AM68" s="37"/>
      <c r="AN68" s="37"/>
      <c r="AO68" s="37"/>
      <c r="AP68" s="37"/>
      <c r="AQ68" s="37" t="b">
        <v>1</v>
      </c>
      <c r="AR68" s="37"/>
      <c r="AS68" s="37"/>
      <c r="AT68" s="37"/>
      <c r="AU68" s="37"/>
      <c r="AV68" s="37"/>
      <c r="AW68" s="37" t="s">
        <v>372</v>
      </c>
      <c r="AX68" s="41" t="s">
        <v>372</v>
      </c>
      <c r="AY68" s="37" t="s">
        <v>426</v>
      </c>
      <c r="AZ68" s="37"/>
      <c r="BA68" s="37"/>
      <c r="BB68" s="37"/>
      <c r="BC68" s="37" t="b">
        <v>1</v>
      </c>
      <c r="BD68" s="37"/>
      <c r="BE68" s="37"/>
      <c r="BF68" s="37"/>
      <c r="BG68" s="37"/>
      <c r="BH68" s="37"/>
      <c r="BI68" s="37"/>
      <c r="BJ68" s="37"/>
      <c r="BK68" s="37" t="s">
        <v>359</v>
      </c>
      <c r="BL68" s="37"/>
      <c r="BM68" s="37"/>
      <c r="BN68" s="37"/>
      <c r="BO68" s="37"/>
      <c r="BP68" s="37" t="s">
        <v>359</v>
      </c>
      <c r="BQ68" s="37"/>
      <c r="BR68" s="37"/>
      <c r="BS68" s="37"/>
      <c r="BT68" s="37"/>
      <c r="BU68" s="37"/>
      <c r="BV68" s="37"/>
      <c r="BW68" s="37"/>
      <c r="BX68" s="37"/>
      <c r="BY68" s="37"/>
      <c r="BZ68" s="37"/>
      <c r="CA68" s="37"/>
      <c r="CB68" s="37"/>
      <c r="CC68" s="37"/>
      <c r="CD68" s="37"/>
      <c r="CE68" s="37"/>
      <c r="CF68" s="37" t="s">
        <v>360</v>
      </c>
      <c r="CG68" s="37"/>
      <c r="CH68" s="37" t="b">
        <v>1</v>
      </c>
      <c r="CI68" s="37"/>
      <c r="CJ68" s="37" t="b">
        <v>1</v>
      </c>
      <c r="CK68" s="37"/>
      <c r="CL68" s="37"/>
      <c r="CM68" s="37"/>
      <c r="CN68" s="37"/>
      <c r="CO68" s="37" t="s">
        <v>372</v>
      </c>
      <c r="CP68" s="37"/>
      <c r="CQ68" s="37"/>
      <c r="CR68" s="37"/>
      <c r="CS68" s="37"/>
      <c r="CT68" s="37"/>
      <c r="CU68" s="37"/>
      <c r="CV68" s="37"/>
      <c r="CW68" s="37"/>
      <c r="CX68" s="37"/>
      <c r="CY68" s="37" t="s">
        <v>836</v>
      </c>
      <c r="CZ68" s="37"/>
      <c r="DA68" s="37"/>
      <c r="DB68" s="37"/>
      <c r="DC68" s="37"/>
      <c r="DD68" s="37"/>
      <c r="DE68" s="37" t="b">
        <v>1</v>
      </c>
      <c r="DF68" s="37"/>
      <c r="DG68" s="37"/>
      <c r="DH68" s="37"/>
      <c r="DI68" s="37"/>
      <c r="DJ68" s="37"/>
      <c r="DK68" s="37"/>
      <c r="DL68" s="37"/>
      <c r="DM68" s="37"/>
      <c r="DN68" s="37"/>
      <c r="DO68" s="37"/>
      <c r="DP68" s="37"/>
      <c r="DQ68" s="37"/>
      <c r="DR68" s="37"/>
      <c r="DS68" s="37"/>
      <c r="DT68" s="37"/>
      <c r="DU68" s="37"/>
      <c r="DV68" s="37"/>
      <c r="DW68" s="37" t="s">
        <v>427</v>
      </c>
      <c r="DX68" s="37"/>
      <c r="DY68" s="37"/>
      <c r="DZ68" s="37"/>
      <c r="EA68" s="37"/>
      <c r="EB68" s="37"/>
      <c r="EC68" s="37"/>
      <c r="ED68" s="37"/>
      <c r="EE68" s="37"/>
      <c r="EF68" s="37"/>
      <c r="EG68" s="37"/>
      <c r="EH68" s="37"/>
      <c r="EI68" s="37"/>
      <c r="EJ68" s="37"/>
      <c r="EK68" s="37"/>
      <c r="EL68" s="37"/>
      <c r="EM68" s="37"/>
      <c r="EN68" s="37"/>
      <c r="EO68" s="37"/>
      <c r="EP68" s="37"/>
      <c r="EQ68" s="37"/>
      <c r="ER68" s="37"/>
      <c r="ES68" s="37"/>
      <c r="ET68" s="37"/>
      <c r="EU68" s="37"/>
      <c r="EV68" s="37"/>
      <c r="EW68" s="37"/>
      <c r="EX68" s="37"/>
      <c r="EY68" s="37"/>
      <c r="EZ68" s="37"/>
      <c r="FA68" s="37"/>
      <c r="FB68" s="37"/>
      <c r="FC68" s="37" t="s">
        <v>359</v>
      </c>
      <c r="FD68" s="37" t="s">
        <v>5150</v>
      </c>
      <c r="FE68" s="37" t="s">
        <v>1192</v>
      </c>
      <c r="FF68" s="37"/>
      <c r="FG68" s="37" t="b">
        <v>1</v>
      </c>
      <c r="FH68" s="37" t="b">
        <v>1</v>
      </c>
      <c r="FI68" s="37"/>
      <c r="FJ68" s="37"/>
      <c r="FK68" s="37"/>
      <c r="FL68" s="37"/>
      <c r="FM68" s="37"/>
      <c r="FN68" s="37" t="s">
        <v>347</v>
      </c>
      <c r="FO68" s="37"/>
      <c r="FP68" s="37" t="s">
        <v>347</v>
      </c>
      <c r="FQ68" s="37" t="s">
        <v>1213</v>
      </c>
      <c r="FR68" s="37"/>
      <c r="FS68" s="37" t="b">
        <v>1</v>
      </c>
      <c r="FT68" s="37"/>
      <c r="FU68" s="37"/>
      <c r="FV68" s="37"/>
      <c r="FW68" s="37"/>
      <c r="FX68" s="37"/>
      <c r="FY68" s="37"/>
      <c r="FZ68" s="37"/>
      <c r="GA68" s="37"/>
      <c r="GB68" s="37"/>
      <c r="GC68" s="37" t="s">
        <v>384</v>
      </c>
      <c r="GD68" s="37" t="s">
        <v>384</v>
      </c>
      <c r="GE68" s="37" t="s">
        <v>359</v>
      </c>
      <c r="GF68" s="37" t="s">
        <v>369</v>
      </c>
      <c r="GG68" s="37" t="s">
        <v>369</v>
      </c>
      <c r="GH68" s="37" t="s">
        <v>489</v>
      </c>
      <c r="GI68" s="37" t="s">
        <v>372</v>
      </c>
      <c r="GJ68" s="37"/>
      <c r="GK68" s="37"/>
      <c r="GL68" s="37"/>
      <c r="GM68" s="37"/>
      <c r="GN68" s="37"/>
      <c r="GO68" s="37"/>
      <c r="GP68" s="37"/>
      <c r="GQ68" s="37"/>
      <c r="GR68" s="37"/>
      <c r="GS68" s="37" t="s">
        <v>373</v>
      </c>
      <c r="GT68" s="37"/>
      <c r="GU68" s="37" t="s">
        <v>1214</v>
      </c>
      <c r="GV68" s="37" t="b">
        <v>1</v>
      </c>
      <c r="GW68" s="37"/>
      <c r="GX68" s="37" t="b">
        <v>1</v>
      </c>
      <c r="GY68" s="37"/>
      <c r="GZ68" s="37"/>
      <c r="HA68" s="37"/>
      <c r="HB68" s="37"/>
      <c r="HC68" s="37" t="b">
        <v>1</v>
      </c>
      <c r="HD68" s="37"/>
      <c r="HE68" s="37"/>
      <c r="HF68" s="37"/>
      <c r="HG68" s="37"/>
      <c r="HH68" s="37"/>
      <c r="HI68" s="37"/>
      <c r="HJ68" s="37"/>
      <c r="HK68" s="37"/>
      <c r="HL68" s="37"/>
      <c r="HM68" s="37"/>
      <c r="HN68" s="37" t="s">
        <v>1215</v>
      </c>
      <c r="HO68" s="37" t="b">
        <v>1</v>
      </c>
      <c r="HP68" s="37" t="b">
        <v>1</v>
      </c>
      <c r="HQ68" s="37"/>
      <c r="HR68" s="37" t="b">
        <v>1</v>
      </c>
      <c r="HS68" s="37" t="s">
        <v>1216</v>
      </c>
      <c r="HT68" s="37" t="s">
        <v>936</v>
      </c>
      <c r="HU68" s="37"/>
      <c r="HV68" s="37" t="b">
        <v>1</v>
      </c>
      <c r="HW68" s="37"/>
      <c r="HX68" s="37" t="b">
        <v>1</v>
      </c>
      <c r="HY68" s="37"/>
      <c r="HZ68" s="37"/>
      <c r="IA68" s="37"/>
      <c r="IB68" s="37"/>
      <c r="IC68" s="37"/>
      <c r="ID68" s="37"/>
      <c r="IE68" s="37"/>
      <c r="IF68" s="37" t="s">
        <v>372</v>
      </c>
      <c r="IG68" s="37"/>
      <c r="IH68" s="37"/>
      <c r="II68" s="37"/>
      <c r="IJ68" s="37"/>
      <c r="IK68" s="37"/>
      <c r="IL68" s="37"/>
      <c r="IM68" s="37" t="b">
        <v>1</v>
      </c>
      <c r="IN68" s="37"/>
      <c r="IO68" s="37"/>
      <c r="IP68" s="37" t="s">
        <v>442</v>
      </c>
      <c r="IQ68" s="37"/>
      <c r="IR68" s="37" t="s">
        <v>372</v>
      </c>
      <c r="IS68" s="37"/>
      <c r="IT68" s="37"/>
      <c r="IU68" s="37"/>
      <c r="IV68" s="37"/>
      <c r="IW68" s="37"/>
      <c r="IX68" s="37"/>
      <c r="IY68" s="37" t="b">
        <v>1</v>
      </c>
      <c r="IZ68" s="37"/>
      <c r="JA68" s="37"/>
      <c r="JB68" s="37" t="s">
        <v>372</v>
      </c>
      <c r="JC68" s="37"/>
      <c r="JD68" s="37"/>
      <c r="JE68" s="37"/>
      <c r="JF68" s="37"/>
      <c r="JG68" s="37"/>
      <c r="JH68" s="37"/>
      <c r="JI68" s="37" t="b">
        <v>1</v>
      </c>
      <c r="JJ68" s="37"/>
      <c r="JK68" s="37"/>
      <c r="JL68" s="37" t="s">
        <v>359</v>
      </c>
      <c r="JM68" s="37" t="s">
        <v>1217</v>
      </c>
      <c r="JN68" s="37" t="s">
        <v>1218</v>
      </c>
      <c r="JO68" s="37"/>
      <c r="JP68" s="37"/>
      <c r="JQ68" s="37"/>
      <c r="JR68" s="37"/>
      <c r="JS68" s="37"/>
      <c r="JT68" s="37"/>
      <c r="JU68" s="37" t="b">
        <v>1</v>
      </c>
      <c r="JV68" s="37" t="b">
        <v>1</v>
      </c>
      <c r="JW68" s="37"/>
      <c r="JX68" s="37"/>
      <c r="JY68" s="37" t="b">
        <v>1</v>
      </c>
      <c r="JZ68" s="37"/>
      <c r="KA68" s="37"/>
      <c r="KB68" s="37"/>
      <c r="KC68" s="37"/>
      <c r="KD68" s="37"/>
      <c r="KE68" s="37"/>
      <c r="KF68" s="37"/>
      <c r="KG68" s="37"/>
      <c r="KH68" s="37" t="s">
        <v>1219</v>
      </c>
      <c r="KI68" s="37"/>
      <c r="KJ68" s="37" t="b">
        <v>1</v>
      </c>
      <c r="KK68" s="37"/>
      <c r="KL68" s="37"/>
      <c r="KM68" s="37" t="b">
        <v>1</v>
      </c>
      <c r="KN68" s="37" t="b">
        <v>1</v>
      </c>
      <c r="KO68" s="37"/>
      <c r="KP68" s="37"/>
      <c r="KQ68" s="37"/>
      <c r="KR68" s="37"/>
      <c r="KS68" s="37"/>
      <c r="KT68" s="37"/>
      <c r="KU68" s="37"/>
      <c r="KV68" s="37"/>
      <c r="KW68" s="37" t="s">
        <v>1220</v>
      </c>
      <c r="KX68" s="37"/>
      <c r="KY68" s="37"/>
      <c r="KZ68" s="37" t="b">
        <v>1</v>
      </c>
      <c r="LA68" s="37" t="b">
        <v>1</v>
      </c>
      <c r="LB68" s="37"/>
      <c r="LC68" s="37" t="b">
        <v>1</v>
      </c>
      <c r="LD68" s="37"/>
      <c r="LE68" s="37"/>
      <c r="LF68" s="37"/>
      <c r="LG68" s="37" t="s">
        <v>1221</v>
      </c>
      <c r="LH68" s="37"/>
      <c r="LI68" s="37"/>
      <c r="LJ68" s="37"/>
      <c r="LK68" s="37" t="b">
        <v>1</v>
      </c>
      <c r="LL68" s="37"/>
      <c r="LM68" s="37"/>
      <c r="LN68" s="37"/>
      <c r="LO68" s="37" t="s">
        <v>347</v>
      </c>
      <c r="LP68" s="37"/>
      <c r="LQ68" s="37" t="s">
        <v>372</v>
      </c>
      <c r="LR68" s="37"/>
      <c r="LS68" s="37"/>
      <c r="LT68" s="37"/>
      <c r="LU68" s="37"/>
      <c r="LV68" s="37"/>
      <c r="LW68" s="37"/>
      <c r="LX68" s="37"/>
      <c r="LY68" s="37" t="b">
        <v>1</v>
      </c>
      <c r="LZ68" s="37"/>
      <c r="MA68" s="37"/>
      <c r="MB68" s="37" t="s">
        <v>359</v>
      </c>
      <c r="MC68" s="37"/>
      <c r="MD68" s="37"/>
      <c r="ME68" s="37" t="s">
        <v>359</v>
      </c>
      <c r="MF68" s="37"/>
      <c r="MG68" s="37"/>
      <c r="MH68" s="37" t="s">
        <v>359</v>
      </c>
      <c r="MI68" s="37"/>
      <c r="MJ68" s="37" t="s">
        <v>1222</v>
      </c>
      <c r="MK68" s="37">
        <v>73107862</v>
      </c>
      <c r="ML68" s="37" t="s">
        <v>1223</v>
      </c>
      <c r="MM68" s="50">
        <v>44216.544502314813</v>
      </c>
      <c r="MN68" s="37">
        <v>67</v>
      </c>
      <c r="MO68" s="37"/>
      <c r="MP68" s="37">
        <v>-1</v>
      </c>
      <c r="MQ68" s="37"/>
      <c r="MR68" s="37"/>
      <c r="MS68" s="37" t="s">
        <v>376</v>
      </c>
      <c r="MT68" s="37">
        <v>2982</v>
      </c>
      <c r="MU68" s="37" t="s">
        <v>402</v>
      </c>
      <c r="MV68" s="37">
        <v>569832</v>
      </c>
    </row>
    <row r="69" spans="1:360" ht="15.6" hidden="1" thickTop="1" thickBot="1" x14ac:dyDescent="0.35">
      <c r="A69" s="44" t="s">
        <v>1224</v>
      </c>
      <c r="B69" s="45" t="s">
        <v>1225</v>
      </c>
      <c r="C69" s="45"/>
      <c r="D69" s="45" t="s">
        <v>1150</v>
      </c>
      <c r="E69" s="45" t="s">
        <v>830</v>
      </c>
      <c r="F69" s="45"/>
      <c r="G69" s="46">
        <v>44216</v>
      </c>
      <c r="H69" s="45" t="s">
        <v>831</v>
      </c>
      <c r="I69" s="45" t="s">
        <v>832</v>
      </c>
      <c r="J69" s="45" t="s">
        <v>347</v>
      </c>
      <c r="K69" s="45">
        <v>40</v>
      </c>
      <c r="L69" s="45" t="str">
        <f>IF(data!$K69&lt;31,"18-30 Years",IF(data!$K69&lt;51,"31-50 Years",IF(data!$K69&lt;61,"51-60 Years",IF(data!$K69&gt;60,"Elderly&gt;60"))))</f>
        <v>31-50 Years</v>
      </c>
      <c r="M69" s="45" t="s">
        <v>348</v>
      </c>
      <c r="N69" s="45" t="s">
        <v>976</v>
      </c>
      <c r="O69" s="45" t="s">
        <v>383</v>
      </c>
      <c r="P69" s="45"/>
      <c r="Q69" s="45">
        <v>0</v>
      </c>
      <c r="R69" s="45">
        <v>0</v>
      </c>
      <c r="S69" s="45" t="s">
        <v>347</v>
      </c>
      <c r="T69" s="45">
        <v>0</v>
      </c>
      <c r="U69" s="45">
        <v>0</v>
      </c>
      <c r="V69" s="45">
        <v>0</v>
      </c>
      <c r="W69" s="45" t="s">
        <v>384</v>
      </c>
      <c r="X69" s="45">
        <v>0</v>
      </c>
      <c r="Y69" s="45" t="s">
        <v>384</v>
      </c>
      <c r="Z69" s="45">
        <v>2</v>
      </c>
      <c r="AA69" s="51">
        <v>2</v>
      </c>
      <c r="AB69" s="45">
        <v>3</v>
      </c>
      <c r="AC69" s="45">
        <v>1</v>
      </c>
      <c r="AD69" s="45">
        <v>0</v>
      </c>
      <c r="AE69" s="45">
        <v>0</v>
      </c>
      <c r="AF69" s="45">
        <v>400</v>
      </c>
      <c r="AG69" s="45">
        <v>100</v>
      </c>
      <c r="AH69" s="41">
        <f t="shared" si="1"/>
        <v>-300</v>
      </c>
      <c r="AI69" s="45" t="s">
        <v>1226</v>
      </c>
      <c r="AJ69" s="45"/>
      <c r="AK69" s="45" t="s">
        <v>772</v>
      </c>
      <c r="AL69" s="45" t="b">
        <v>1</v>
      </c>
      <c r="AM69" s="45"/>
      <c r="AN69" s="45"/>
      <c r="AO69" s="45"/>
      <c r="AP69" s="45"/>
      <c r="AQ69" s="45"/>
      <c r="AR69" s="45"/>
      <c r="AS69" s="45"/>
      <c r="AT69" s="45">
        <v>999</v>
      </c>
      <c r="AU69" s="45" t="s">
        <v>1227</v>
      </c>
      <c r="AV69" s="45"/>
      <c r="AW69" s="45" t="s">
        <v>372</v>
      </c>
      <c r="AX69" s="41" t="s">
        <v>372</v>
      </c>
      <c r="AY69" s="45" t="s">
        <v>993</v>
      </c>
      <c r="AZ69" s="45"/>
      <c r="BA69" s="45"/>
      <c r="BB69" s="45"/>
      <c r="BC69" s="45"/>
      <c r="BD69" s="45"/>
      <c r="BE69" s="45"/>
      <c r="BF69" s="45"/>
      <c r="BG69" s="45"/>
      <c r="BH69" s="45"/>
      <c r="BI69" s="45" t="b">
        <v>1</v>
      </c>
      <c r="BJ69" s="45"/>
      <c r="BK69" s="45" t="s">
        <v>347</v>
      </c>
      <c r="BL69" s="45" t="s">
        <v>347</v>
      </c>
      <c r="BM69" s="45" t="s">
        <v>1228</v>
      </c>
      <c r="BN69" s="45" t="s">
        <v>347</v>
      </c>
      <c r="BO69" s="45" t="s">
        <v>1229</v>
      </c>
      <c r="BP69" s="45" t="s">
        <v>347</v>
      </c>
      <c r="BQ69" s="45" t="s">
        <v>347</v>
      </c>
      <c r="BR69" s="45"/>
      <c r="BS69" s="45" t="s">
        <v>347</v>
      </c>
      <c r="BT69" s="45" t="s">
        <v>372</v>
      </c>
      <c r="BU69" s="45"/>
      <c r="BV69" s="45"/>
      <c r="BW69" s="45"/>
      <c r="BX69" s="45"/>
      <c r="BY69" s="45"/>
      <c r="BZ69" s="45"/>
      <c r="CA69" s="45"/>
      <c r="CB69" s="45"/>
      <c r="CC69" s="45"/>
      <c r="CD69" s="45"/>
      <c r="CE69" s="45"/>
      <c r="CF69" s="45" t="s">
        <v>427</v>
      </c>
      <c r="CG69" s="45"/>
      <c r="CH69" s="45"/>
      <c r="CI69" s="45"/>
      <c r="CJ69" s="45"/>
      <c r="CK69" s="45"/>
      <c r="CL69" s="45" t="b">
        <v>1</v>
      </c>
      <c r="CM69" s="45"/>
      <c r="CN69" s="45"/>
      <c r="CO69" s="45" t="s">
        <v>372</v>
      </c>
      <c r="CP69" s="45"/>
      <c r="CQ69" s="45"/>
      <c r="CR69" s="45"/>
      <c r="CS69" s="45"/>
      <c r="CT69" s="45"/>
      <c r="CU69" s="45"/>
      <c r="CV69" s="45"/>
      <c r="CW69" s="45"/>
      <c r="CX69" s="45"/>
      <c r="CY69" s="45" t="s">
        <v>372</v>
      </c>
      <c r="CZ69" s="45"/>
      <c r="DA69" s="45"/>
      <c r="DB69" s="45"/>
      <c r="DC69" s="45"/>
      <c r="DD69" s="45"/>
      <c r="DE69" s="45"/>
      <c r="DF69" s="45"/>
      <c r="DG69" s="45"/>
      <c r="DH69" s="45" t="b">
        <v>1</v>
      </c>
      <c r="DI69" s="45"/>
      <c r="DJ69" s="45"/>
      <c r="DK69" s="45"/>
      <c r="DL69" s="45"/>
      <c r="DM69" s="45"/>
      <c r="DN69" s="45"/>
      <c r="DO69" s="45"/>
      <c r="DP69" s="45"/>
      <c r="DQ69" s="45"/>
      <c r="DR69" s="45"/>
      <c r="DS69" s="45"/>
      <c r="DT69" s="45"/>
      <c r="DU69" s="45"/>
      <c r="DV69" s="45"/>
      <c r="DW69" s="45" t="s">
        <v>564</v>
      </c>
      <c r="DX69" s="45" t="s">
        <v>565</v>
      </c>
      <c r="DY69" s="45" t="s">
        <v>1230</v>
      </c>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t="s">
        <v>347</v>
      </c>
      <c r="FD69" s="45"/>
      <c r="FE69" s="45" t="s">
        <v>367</v>
      </c>
      <c r="FF69" s="45"/>
      <c r="FG69" s="45" t="b">
        <v>1</v>
      </c>
      <c r="FH69" s="45"/>
      <c r="FI69" s="45"/>
      <c r="FJ69" s="45"/>
      <c r="FK69" s="45"/>
      <c r="FL69" s="45"/>
      <c r="FM69" s="45"/>
      <c r="FN69" s="45" t="s">
        <v>347</v>
      </c>
      <c r="FO69" s="45"/>
      <c r="FP69" s="45" t="s">
        <v>347</v>
      </c>
      <c r="FQ69" s="45" t="s">
        <v>367</v>
      </c>
      <c r="FR69" s="45" t="b">
        <v>1</v>
      </c>
      <c r="FS69" s="45"/>
      <c r="FT69" s="45"/>
      <c r="FU69" s="45"/>
      <c r="FV69" s="45"/>
      <c r="FW69" s="45"/>
      <c r="FX69" s="45"/>
      <c r="FY69" s="45"/>
      <c r="FZ69" s="45"/>
      <c r="GA69" s="45"/>
      <c r="GB69" s="45"/>
      <c r="GC69" s="45" t="s">
        <v>384</v>
      </c>
      <c r="GD69" s="45" t="s">
        <v>384</v>
      </c>
      <c r="GE69" s="45" t="s">
        <v>359</v>
      </c>
      <c r="GF69" s="45" t="s">
        <v>369</v>
      </c>
      <c r="GG69" s="45" t="s">
        <v>370</v>
      </c>
      <c r="GH69" s="45" t="s">
        <v>489</v>
      </c>
      <c r="GI69" s="45" t="s">
        <v>359</v>
      </c>
      <c r="GJ69" s="45"/>
      <c r="GK69" s="45"/>
      <c r="GL69" s="45"/>
      <c r="GM69" s="45"/>
      <c r="GN69" s="45"/>
      <c r="GO69" s="45"/>
      <c r="GP69" s="45"/>
      <c r="GQ69" s="45"/>
      <c r="GR69" s="45"/>
      <c r="GS69" s="45" t="s">
        <v>373</v>
      </c>
      <c r="GT69" s="45"/>
      <c r="GU69" s="45" t="s">
        <v>1231</v>
      </c>
      <c r="GV69" s="45" t="b">
        <v>1</v>
      </c>
      <c r="GW69" s="45"/>
      <c r="GX69" s="45"/>
      <c r="GY69" s="45"/>
      <c r="GZ69" s="45" t="b">
        <v>1</v>
      </c>
      <c r="HA69" s="45" t="b">
        <v>1</v>
      </c>
      <c r="HB69" s="45"/>
      <c r="HC69" s="45" t="b">
        <v>1</v>
      </c>
      <c r="HD69" s="45" t="b">
        <v>1</v>
      </c>
      <c r="HE69" s="45"/>
      <c r="HF69" s="45"/>
      <c r="HG69" s="45"/>
      <c r="HH69" s="45"/>
      <c r="HI69" s="45"/>
      <c r="HJ69" s="45"/>
      <c r="HK69" s="45"/>
      <c r="HL69" s="45"/>
      <c r="HM69" s="45"/>
      <c r="HN69" s="45" t="s">
        <v>438</v>
      </c>
      <c r="HO69" s="45" t="b">
        <v>1</v>
      </c>
      <c r="HP69" s="45"/>
      <c r="HQ69" s="45"/>
      <c r="HR69" s="45"/>
      <c r="HS69" s="45" t="s">
        <v>1232</v>
      </c>
      <c r="HT69" s="45" t="s">
        <v>411</v>
      </c>
      <c r="HU69" s="45"/>
      <c r="HV69" s="45" t="b">
        <v>1</v>
      </c>
      <c r="HW69" s="45" t="b">
        <v>1</v>
      </c>
      <c r="HX69" s="45" t="b">
        <v>1</v>
      </c>
      <c r="HY69" s="45"/>
      <c r="HZ69" s="45"/>
      <c r="IA69" s="45"/>
      <c r="IB69" s="45"/>
      <c r="IC69" s="45"/>
      <c r="ID69" s="45"/>
      <c r="IE69" s="45"/>
      <c r="IF69" s="45" t="s">
        <v>458</v>
      </c>
      <c r="IG69" s="45" t="b">
        <v>1</v>
      </c>
      <c r="IH69" s="45"/>
      <c r="II69" s="45"/>
      <c r="IJ69" s="45"/>
      <c r="IK69" s="45"/>
      <c r="IL69" s="45"/>
      <c r="IM69" s="45"/>
      <c r="IN69" s="45"/>
      <c r="IO69" s="45"/>
      <c r="IP69" s="45" t="s">
        <v>442</v>
      </c>
      <c r="IQ69" s="45"/>
      <c r="IR69" s="45" t="s">
        <v>413</v>
      </c>
      <c r="IS69" s="45"/>
      <c r="IT69" s="45"/>
      <c r="IU69" s="45"/>
      <c r="IV69" s="45"/>
      <c r="IW69" s="45"/>
      <c r="IX69" s="45" t="b">
        <v>1</v>
      </c>
      <c r="IY69" s="45"/>
      <c r="IZ69" s="45"/>
      <c r="JA69" s="45"/>
      <c r="JB69" s="45" t="s">
        <v>413</v>
      </c>
      <c r="JC69" s="45"/>
      <c r="JD69" s="45"/>
      <c r="JE69" s="45"/>
      <c r="JF69" s="45"/>
      <c r="JG69" s="45"/>
      <c r="JH69" s="45" t="b">
        <v>1</v>
      </c>
      <c r="JI69" s="45"/>
      <c r="JJ69" s="45"/>
      <c r="JK69" s="45"/>
      <c r="JL69" s="45" t="s">
        <v>347</v>
      </c>
      <c r="JM69" s="45"/>
      <c r="JN69" s="45" t="s">
        <v>1233</v>
      </c>
      <c r="JO69" s="45"/>
      <c r="JP69" s="45"/>
      <c r="JQ69" s="45"/>
      <c r="JR69" s="45"/>
      <c r="JS69" s="45"/>
      <c r="JT69" s="45"/>
      <c r="JU69" s="45" t="b">
        <v>1</v>
      </c>
      <c r="JV69" s="45"/>
      <c r="JW69" s="45"/>
      <c r="JX69" s="45" t="b">
        <v>1</v>
      </c>
      <c r="JY69" s="45"/>
      <c r="JZ69" s="45" t="b">
        <v>1</v>
      </c>
      <c r="KA69" s="45"/>
      <c r="KB69" s="45"/>
      <c r="KC69" s="45"/>
      <c r="KD69" s="45"/>
      <c r="KE69" s="45"/>
      <c r="KF69" s="45"/>
      <c r="KG69" s="45"/>
      <c r="KH69" s="45" t="s">
        <v>1234</v>
      </c>
      <c r="KI69" s="45"/>
      <c r="KJ69" s="45" t="b">
        <v>1</v>
      </c>
      <c r="KK69" s="45"/>
      <c r="KL69" s="45"/>
      <c r="KM69" s="45"/>
      <c r="KN69" s="45" t="b">
        <v>1</v>
      </c>
      <c r="KO69" s="45" t="b">
        <v>1</v>
      </c>
      <c r="KP69" s="45"/>
      <c r="KQ69" s="45"/>
      <c r="KR69" s="45"/>
      <c r="KS69" s="45"/>
      <c r="KT69" s="45"/>
      <c r="KU69" s="45"/>
      <c r="KV69" s="45"/>
      <c r="KW69" s="45" t="s">
        <v>1235</v>
      </c>
      <c r="KX69" s="45" t="b">
        <v>1</v>
      </c>
      <c r="KY69" s="45"/>
      <c r="KZ69" s="45" t="b">
        <v>1</v>
      </c>
      <c r="LA69" s="45"/>
      <c r="LB69" s="45"/>
      <c r="LC69" s="45"/>
      <c r="LD69" s="45"/>
      <c r="LE69" s="45"/>
      <c r="LF69" s="45"/>
      <c r="LG69" s="45" t="s">
        <v>449</v>
      </c>
      <c r="LH69" s="45"/>
      <c r="LI69" s="45"/>
      <c r="LJ69" s="45" t="b">
        <v>1</v>
      </c>
      <c r="LK69" s="45"/>
      <c r="LL69" s="45"/>
      <c r="LM69" s="45"/>
      <c r="LN69" s="45"/>
      <c r="LO69" s="45" t="s">
        <v>347</v>
      </c>
      <c r="LP69" s="45"/>
      <c r="LQ69" s="45" t="s">
        <v>372</v>
      </c>
      <c r="LR69" s="45"/>
      <c r="LS69" s="45"/>
      <c r="LT69" s="45"/>
      <c r="LU69" s="45"/>
      <c r="LV69" s="45"/>
      <c r="LW69" s="45"/>
      <c r="LX69" s="45"/>
      <c r="LY69" s="45" t="b">
        <v>1</v>
      </c>
      <c r="LZ69" s="45"/>
      <c r="MA69" s="45"/>
      <c r="MB69" s="45"/>
      <c r="MC69" s="45"/>
      <c r="MD69" s="45"/>
      <c r="ME69" s="45" t="s">
        <v>359</v>
      </c>
      <c r="MF69" s="45"/>
      <c r="MG69" s="45"/>
      <c r="MH69" s="45" t="s">
        <v>359</v>
      </c>
      <c r="MI69" s="45"/>
      <c r="MJ69" s="45" t="s">
        <v>1236</v>
      </c>
      <c r="MK69" s="45">
        <v>73107863</v>
      </c>
      <c r="ML69" s="45" t="s">
        <v>1237</v>
      </c>
      <c r="MM69" s="47">
        <v>44216.54451388889</v>
      </c>
      <c r="MN69" s="45">
        <v>68</v>
      </c>
      <c r="MO69" s="45"/>
      <c r="MP69" s="45">
        <v>-1</v>
      </c>
      <c r="MQ69" s="45"/>
      <c r="MR69" s="45"/>
      <c r="MS69" s="45" t="s">
        <v>376</v>
      </c>
      <c r="MT69" s="45">
        <v>1017</v>
      </c>
      <c r="MU69" s="45" t="s">
        <v>402</v>
      </c>
      <c r="MV69" s="45">
        <v>569832</v>
      </c>
    </row>
    <row r="70" spans="1:360" ht="15.6" thickTop="1" thickBot="1" x14ac:dyDescent="0.35">
      <c r="A70" s="48" t="s">
        <v>1238</v>
      </c>
      <c r="B70" s="37" t="s">
        <v>1239</v>
      </c>
      <c r="C70" s="37"/>
      <c r="D70" s="37" t="s">
        <v>1240</v>
      </c>
      <c r="E70" s="37" t="s">
        <v>830</v>
      </c>
      <c r="F70" s="37"/>
      <c r="G70" s="49">
        <v>44216</v>
      </c>
      <c r="H70" s="37" t="s">
        <v>831</v>
      </c>
      <c r="I70" s="37" t="s">
        <v>832</v>
      </c>
      <c r="J70" s="37" t="s">
        <v>347</v>
      </c>
      <c r="K70" s="37">
        <v>18</v>
      </c>
      <c r="L70" s="37" t="str">
        <f>IF(data!$K70&lt;31,"18-30 Years",IF(data!$K70&lt;51,"31-50 Years",IF(data!$K70&lt;61,"51-60 Years",IF(data!$K70&gt;60,"Elderly&gt;60"))))</f>
        <v>18-30 Years</v>
      </c>
      <c r="M70" s="37" t="s">
        <v>348</v>
      </c>
      <c r="N70" s="37" t="s">
        <v>349</v>
      </c>
      <c r="O70" s="37" t="s">
        <v>383</v>
      </c>
      <c r="P70" s="37"/>
      <c r="Q70" s="37">
        <v>1</v>
      </c>
      <c r="R70" s="37">
        <v>0</v>
      </c>
      <c r="S70" s="37" t="s">
        <v>359</v>
      </c>
      <c r="T70" s="37"/>
      <c r="U70" s="37"/>
      <c r="V70" s="37"/>
      <c r="W70" s="37"/>
      <c r="X70" s="37"/>
      <c r="Y70" s="37"/>
      <c r="Z70" s="37"/>
      <c r="AA70" s="37"/>
      <c r="AB70" s="37">
        <v>2</v>
      </c>
      <c r="AC70" s="37">
        <v>0</v>
      </c>
      <c r="AD70" s="37"/>
      <c r="AE70" s="37">
        <v>1</v>
      </c>
      <c r="AF70" s="37">
        <v>500</v>
      </c>
      <c r="AG70" s="37">
        <v>300</v>
      </c>
      <c r="AH70" s="41">
        <f t="shared" si="1"/>
        <v>-200</v>
      </c>
      <c r="AI70" s="37" t="s">
        <v>1241</v>
      </c>
      <c r="AJ70" s="37"/>
      <c r="AK70" s="37" t="s">
        <v>640</v>
      </c>
      <c r="AL70" s="37"/>
      <c r="AM70" s="37"/>
      <c r="AN70" s="37"/>
      <c r="AO70" s="37"/>
      <c r="AP70" s="37"/>
      <c r="AQ70" s="37"/>
      <c r="AR70" s="37" t="b">
        <v>1</v>
      </c>
      <c r="AS70" s="37"/>
      <c r="AT70" s="37"/>
      <c r="AU70" s="37"/>
      <c r="AV70" s="37"/>
      <c r="AW70" s="37" t="s">
        <v>359</v>
      </c>
      <c r="AX70" s="41" t="s">
        <v>372</v>
      </c>
      <c r="AY70" s="37" t="s">
        <v>426</v>
      </c>
      <c r="AZ70" s="37"/>
      <c r="BA70" s="37"/>
      <c r="BB70" s="37"/>
      <c r="BC70" s="37" t="b">
        <v>1</v>
      </c>
      <c r="BD70" s="37"/>
      <c r="BE70" s="37"/>
      <c r="BF70" s="37"/>
      <c r="BG70" s="37"/>
      <c r="BH70" s="37"/>
      <c r="BI70" s="37"/>
      <c r="BJ70" s="37"/>
      <c r="BK70" s="37" t="s">
        <v>359</v>
      </c>
      <c r="BL70" s="37"/>
      <c r="BM70" s="37"/>
      <c r="BN70" s="37"/>
      <c r="BO70" s="37"/>
      <c r="BP70" s="37" t="s">
        <v>359</v>
      </c>
      <c r="BQ70" s="37"/>
      <c r="BR70" s="37"/>
      <c r="BS70" s="37"/>
      <c r="BT70" s="37"/>
      <c r="BU70" s="37"/>
      <c r="BV70" s="37"/>
      <c r="BW70" s="37"/>
      <c r="BX70" s="37"/>
      <c r="BY70" s="37"/>
      <c r="BZ70" s="37"/>
      <c r="CA70" s="37"/>
      <c r="CB70" s="37"/>
      <c r="CC70" s="37"/>
      <c r="CD70" s="37"/>
      <c r="CE70" s="37"/>
      <c r="CF70" s="37" t="s">
        <v>1242</v>
      </c>
      <c r="CG70" s="37"/>
      <c r="CH70" s="37" t="b">
        <v>1</v>
      </c>
      <c r="CI70" s="37" t="b">
        <v>1</v>
      </c>
      <c r="CJ70" s="37"/>
      <c r="CK70" s="37"/>
      <c r="CL70" s="37"/>
      <c r="CM70" s="37"/>
      <c r="CN70" s="37"/>
      <c r="CO70" s="37" t="s">
        <v>359</v>
      </c>
      <c r="CP70" s="37" t="s">
        <v>1243</v>
      </c>
      <c r="CQ70" s="37" t="b">
        <v>1</v>
      </c>
      <c r="CR70" s="37"/>
      <c r="CS70" s="37"/>
      <c r="CT70" s="37" t="b">
        <v>1</v>
      </c>
      <c r="CU70" s="37"/>
      <c r="CV70" s="37"/>
      <c r="CW70" s="37"/>
      <c r="CX70" s="37"/>
      <c r="CY70" s="37" t="s">
        <v>836</v>
      </c>
      <c r="CZ70" s="37"/>
      <c r="DA70" s="37"/>
      <c r="DB70" s="37"/>
      <c r="DC70" s="37"/>
      <c r="DD70" s="37"/>
      <c r="DE70" s="37" t="b">
        <v>1</v>
      </c>
      <c r="DF70" s="37"/>
      <c r="DG70" s="37"/>
      <c r="DH70" s="37"/>
      <c r="DI70" s="37"/>
      <c r="DJ70" s="37"/>
      <c r="DK70" s="37"/>
      <c r="DL70" s="37"/>
      <c r="DM70" s="37"/>
      <c r="DN70" s="37"/>
      <c r="DO70" s="37"/>
      <c r="DP70" s="37"/>
      <c r="DQ70" s="37"/>
      <c r="DR70" s="37"/>
      <c r="DS70" s="37"/>
      <c r="DT70" s="37"/>
      <c r="DU70" s="37"/>
      <c r="DV70" s="37"/>
      <c r="DW70" s="37" t="s">
        <v>362</v>
      </c>
      <c r="DX70" s="37"/>
      <c r="DY70" s="37"/>
      <c r="DZ70" s="37"/>
      <c r="EA70" s="37" t="s">
        <v>1244</v>
      </c>
      <c r="EB70" s="37" t="b">
        <v>1</v>
      </c>
      <c r="EC70" s="37" t="b">
        <v>1</v>
      </c>
      <c r="ED70" s="37"/>
      <c r="EE70" s="37"/>
      <c r="EF70" s="37"/>
      <c r="EG70" s="37"/>
      <c r="EH70" s="37"/>
      <c r="EI70" s="37"/>
      <c r="EJ70" s="37" t="b">
        <v>1</v>
      </c>
      <c r="EK70" s="37"/>
      <c r="EL70" s="37"/>
      <c r="EM70" s="52">
        <v>3</v>
      </c>
      <c r="EN70" s="37" t="s">
        <v>365</v>
      </c>
      <c r="EO70" s="37"/>
      <c r="EP70" s="37"/>
      <c r="EQ70" s="37"/>
      <c r="ER70" s="37"/>
      <c r="ES70" s="37"/>
      <c r="ET70" s="37"/>
      <c r="EU70" s="37"/>
      <c r="EV70" s="37"/>
      <c r="EW70" s="37"/>
      <c r="EX70" s="37"/>
      <c r="EY70" s="37"/>
      <c r="EZ70" s="37"/>
      <c r="FA70" s="37"/>
      <c r="FB70" s="37"/>
      <c r="FC70" s="37" t="s">
        <v>347</v>
      </c>
      <c r="FD70" s="37"/>
      <c r="FE70" s="37" t="s">
        <v>1192</v>
      </c>
      <c r="FF70" s="37"/>
      <c r="FG70" s="37" t="b">
        <v>1</v>
      </c>
      <c r="FH70" s="37" t="b">
        <v>1</v>
      </c>
      <c r="FI70" s="37"/>
      <c r="FJ70" s="37"/>
      <c r="FK70" s="37"/>
      <c r="FL70" s="37"/>
      <c r="FM70" s="37"/>
      <c r="FN70" s="37" t="s">
        <v>359</v>
      </c>
      <c r="FO70" s="37" t="s">
        <v>1245</v>
      </c>
      <c r="FP70" s="37" t="s">
        <v>347</v>
      </c>
      <c r="FQ70" s="37" t="s">
        <v>1246</v>
      </c>
      <c r="FR70" s="37"/>
      <c r="FS70" s="37" t="b">
        <v>1</v>
      </c>
      <c r="FT70" s="37" t="b">
        <v>1</v>
      </c>
      <c r="FU70" s="37"/>
      <c r="FV70" s="37"/>
      <c r="FW70" s="37"/>
      <c r="FX70" s="37"/>
      <c r="FY70" s="37"/>
      <c r="FZ70" s="37"/>
      <c r="GA70" s="37"/>
      <c r="GB70" s="37"/>
      <c r="GC70" s="37"/>
      <c r="GD70" s="37" t="s">
        <v>351</v>
      </c>
      <c r="GE70" s="37" t="s">
        <v>359</v>
      </c>
      <c r="GF70" s="37" t="s">
        <v>370</v>
      </c>
      <c r="GG70" s="37" t="s">
        <v>370</v>
      </c>
      <c r="GH70" s="37"/>
      <c r="GI70" s="37"/>
      <c r="GJ70" s="37"/>
      <c r="GK70" s="37"/>
      <c r="GL70" s="37"/>
      <c r="GM70" s="37"/>
      <c r="GN70" s="37"/>
      <c r="GO70" s="37"/>
      <c r="GP70" s="37"/>
      <c r="GQ70" s="37"/>
      <c r="GR70" s="37"/>
      <c r="GS70" s="37"/>
      <c r="GT70" s="37"/>
      <c r="GU70" s="37" t="s">
        <v>521</v>
      </c>
      <c r="GV70" s="37"/>
      <c r="GW70" s="37"/>
      <c r="GX70" s="37"/>
      <c r="GY70" s="37"/>
      <c r="GZ70" s="37" t="b">
        <v>1</v>
      </c>
      <c r="HA70" s="37"/>
      <c r="HB70" s="37"/>
      <c r="HC70" s="37"/>
      <c r="HD70" s="37"/>
      <c r="HE70" s="37"/>
      <c r="HF70" s="37"/>
      <c r="HG70" s="37"/>
      <c r="HH70" s="37"/>
      <c r="HI70" s="37"/>
      <c r="HJ70" s="37"/>
      <c r="HK70" s="37"/>
      <c r="HL70" s="37"/>
      <c r="HM70" s="37"/>
      <c r="HN70" s="37" t="s">
        <v>387</v>
      </c>
      <c r="HO70" s="37"/>
      <c r="HP70" s="37"/>
      <c r="HQ70" s="37" t="b">
        <v>1</v>
      </c>
      <c r="HR70" s="37"/>
      <c r="HS70" s="37" t="s">
        <v>1247</v>
      </c>
      <c r="HT70" s="37" t="s">
        <v>591</v>
      </c>
      <c r="HU70" s="37" t="b">
        <v>1</v>
      </c>
      <c r="HV70" s="37"/>
      <c r="HW70" s="37"/>
      <c r="HX70" s="37" t="b">
        <v>1</v>
      </c>
      <c r="HY70" s="37"/>
      <c r="HZ70" s="37"/>
      <c r="IA70" s="37"/>
      <c r="IB70" s="37"/>
      <c r="IC70" s="37"/>
      <c r="ID70" s="37"/>
      <c r="IE70" s="37"/>
      <c r="IF70" s="37" t="s">
        <v>441</v>
      </c>
      <c r="IG70" s="37"/>
      <c r="IH70" s="37" t="b">
        <v>1</v>
      </c>
      <c r="II70" s="37"/>
      <c r="IJ70" s="37"/>
      <c r="IK70" s="37"/>
      <c r="IL70" s="37"/>
      <c r="IM70" s="37"/>
      <c r="IN70" s="37"/>
      <c r="IO70" s="37"/>
      <c r="IP70" s="37" t="s">
        <v>347</v>
      </c>
      <c r="IQ70" s="37"/>
      <c r="IR70" s="37" t="s">
        <v>1248</v>
      </c>
      <c r="IS70" s="37" t="b">
        <v>1</v>
      </c>
      <c r="IT70" s="37" t="b">
        <v>1</v>
      </c>
      <c r="IU70" s="37" t="b">
        <v>1</v>
      </c>
      <c r="IV70" s="37"/>
      <c r="IW70" s="37"/>
      <c r="IX70" s="37"/>
      <c r="IY70" s="37"/>
      <c r="IZ70" s="37"/>
      <c r="JA70" s="37"/>
      <c r="JB70" s="37" t="s">
        <v>1250</v>
      </c>
      <c r="JC70" s="37" t="b">
        <v>1</v>
      </c>
      <c r="JD70" s="37" t="b">
        <v>1</v>
      </c>
      <c r="JE70" s="37"/>
      <c r="JF70" s="37"/>
      <c r="JG70" s="37"/>
      <c r="JH70" s="37"/>
      <c r="JI70" s="37"/>
      <c r="JJ70" s="37"/>
      <c r="JK70" s="37" t="s">
        <v>5167</v>
      </c>
      <c r="JL70" s="37" t="s">
        <v>359</v>
      </c>
      <c r="JM70" s="37" t="s">
        <v>1251</v>
      </c>
      <c r="JN70" s="37" t="s">
        <v>1252</v>
      </c>
      <c r="JO70" s="37" t="b">
        <v>1</v>
      </c>
      <c r="JP70" s="37"/>
      <c r="JQ70" s="37"/>
      <c r="JR70" s="37"/>
      <c r="JS70" s="37"/>
      <c r="JT70" s="37"/>
      <c r="JU70" s="37"/>
      <c r="JV70" s="37"/>
      <c r="JW70" s="37" t="b">
        <v>1</v>
      </c>
      <c r="JX70" s="37"/>
      <c r="JY70" s="37"/>
      <c r="JZ70" s="37"/>
      <c r="KA70" s="37"/>
      <c r="KB70" s="37" t="b">
        <v>1</v>
      </c>
      <c r="KC70" s="37"/>
      <c r="KD70" s="37"/>
      <c r="KE70" s="37"/>
      <c r="KF70" s="37"/>
      <c r="KG70" s="37"/>
      <c r="KH70" s="37" t="s">
        <v>859</v>
      </c>
      <c r="KI70" s="37"/>
      <c r="KJ70" s="37"/>
      <c r="KK70" s="37"/>
      <c r="KL70" s="37"/>
      <c r="KM70" s="37" t="b">
        <v>1</v>
      </c>
      <c r="KN70" s="37" t="b">
        <v>1</v>
      </c>
      <c r="KO70" s="37"/>
      <c r="KP70" s="37"/>
      <c r="KQ70" s="37"/>
      <c r="KR70" s="37"/>
      <c r="KS70" s="37"/>
      <c r="KT70" s="37"/>
      <c r="KU70" s="37"/>
      <c r="KV70" s="37"/>
      <c r="KW70" s="37" t="s">
        <v>1253</v>
      </c>
      <c r="KX70" s="37" t="b">
        <v>1</v>
      </c>
      <c r="KY70" s="37" t="b">
        <v>1</v>
      </c>
      <c r="KZ70" s="37"/>
      <c r="LA70" s="37"/>
      <c r="LB70" s="37"/>
      <c r="LC70" s="37"/>
      <c r="LD70" s="37"/>
      <c r="LE70" s="37"/>
      <c r="LF70" s="37"/>
      <c r="LG70" s="37" t="s">
        <v>427</v>
      </c>
      <c r="LH70" s="37"/>
      <c r="LI70" s="37"/>
      <c r="LJ70" s="37"/>
      <c r="LK70" s="37"/>
      <c r="LL70" s="37"/>
      <c r="LM70" s="37"/>
      <c r="LN70" s="37" t="b">
        <v>1</v>
      </c>
      <c r="LO70" s="37"/>
      <c r="LP70" s="37"/>
      <c r="LQ70" s="37"/>
      <c r="LR70" s="37"/>
      <c r="LS70" s="37"/>
      <c r="LT70" s="37"/>
      <c r="LU70" s="37"/>
      <c r="LV70" s="37"/>
      <c r="LW70" s="37"/>
      <c r="LX70" s="37"/>
      <c r="LY70" s="37"/>
      <c r="LZ70" s="37"/>
      <c r="MA70" s="37"/>
      <c r="MB70" s="37"/>
      <c r="MC70" s="37"/>
      <c r="MD70" s="37"/>
      <c r="ME70" s="37"/>
      <c r="MF70" s="37"/>
      <c r="MG70" s="37"/>
      <c r="MH70" s="37"/>
      <c r="MI70" s="37"/>
      <c r="MJ70" s="37" t="s">
        <v>1254</v>
      </c>
      <c r="MK70" s="37">
        <v>73108026</v>
      </c>
      <c r="ML70" s="37" t="s">
        <v>1255</v>
      </c>
      <c r="MM70" s="50">
        <v>44216.545659722222</v>
      </c>
      <c r="MN70" s="37">
        <v>69</v>
      </c>
      <c r="MO70" s="37"/>
      <c r="MP70" s="37">
        <v>-1</v>
      </c>
      <c r="MQ70" s="37"/>
      <c r="MR70" s="37"/>
      <c r="MS70" s="37" t="s">
        <v>376</v>
      </c>
      <c r="MT70" s="37">
        <v>3856</v>
      </c>
      <c r="MU70" s="37" t="s">
        <v>402</v>
      </c>
      <c r="MV70" s="37">
        <v>569832</v>
      </c>
    </row>
    <row r="71" spans="1:360" ht="15.6" hidden="1" thickTop="1" thickBot="1" x14ac:dyDescent="0.35">
      <c r="A71" s="44" t="s">
        <v>1256</v>
      </c>
      <c r="B71" s="45" t="s">
        <v>1257</v>
      </c>
      <c r="C71" s="45"/>
      <c r="D71" s="45" t="s">
        <v>1240</v>
      </c>
      <c r="E71" s="45" t="s">
        <v>830</v>
      </c>
      <c r="F71" s="45"/>
      <c r="G71" s="46">
        <v>44216</v>
      </c>
      <c r="H71" s="45" t="s">
        <v>831</v>
      </c>
      <c r="I71" s="45" t="s">
        <v>832</v>
      </c>
      <c r="J71" s="45" t="s">
        <v>347</v>
      </c>
      <c r="K71" s="45">
        <v>47</v>
      </c>
      <c r="L71" s="45" t="str">
        <f>IF(data!$K71&lt;31,"18-30 Years",IF(data!$K71&lt;51,"31-50 Years",IF(data!$K71&lt;61,"51-60 Years",IF(data!$K71&gt;60,"Elderly&gt;60"))))</f>
        <v>31-50 Years</v>
      </c>
      <c r="M71" s="45" t="s">
        <v>348</v>
      </c>
      <c r="N71" s="45" t="s">
        <v>349</v>
      </c>
      <c r="O71" s="45" t="s">
        <v>350</v>
      </c>
      <c r="P71" s="46">
        <v>42705</v>
      </c>
      <c r="Q71" s="45">
        <v>0</v>
      </c>
      <c r="R71" s="45">
        <v>0</v>
      </c>
      <c r="S71" s="45" t="s">
        <v>347</v>
      </c>
      <c r="T71" s="45">
        <v>0</v>
      </c>
      <c r="U71" s="45">
        <v>0</v>
      </c>
      <c r="V71" s="45">
        <v>2</v>
      </c>
      <c r="W71" s="45" t="s">
        <v>406</v>
      </c>
      <c r="X71" s="45">
        <v>1</v>
      </c>
      <c r="Y71" s="45" t="s">
        <v>455</v>
      </c>
      <c r="Z71" s="45">
        <v>1</v>
      </c>
      <c r="AA71" s="51">
        <v>4</v>
      </c>
      <c r="AB71" s="45">
        <v>7</v>
      </c>
      <c r="AC71" s="45">
        <v>0</v>
      </c>
      <c r="AD71" s="45">
        <v>0</v>
      </c>
      <c r="AE71" s="45">
        <v>1</v>
      </c>
      <c r="AF71" s="45">
        <v>500</v>
      </c>
      <c r="AG71" s="45">
        <v>100</v>
      </c>
      <c r="AH71" s="41">
        <f t="shared" si="1"/>
        <v>-400</v>
      </c>
      <c r="AI71" s="45" t="s">
        <v>1258</v>
      </c>
      <c r="AJ71" s="45"/>
      <c r="AK71" s="45" t="s">
        <v>640</v>
      </c>
      <c r="AL71" s="45"/>
      <c r="AM71" s="45"/>
      <c r="AN71" s="45"/>
      <c r="AO71" s="45"/>
      <c r="AP71" s="45"/>
      <c r="AQ71" s="45"/>
      <c r="AR71" s="45" t="b">
        <v>1</v>
      </c>
      <c r="AS71" s="45"/>
      <c r="AT71" s="45"/>
      <c r="AU71" s="45"/>
      <c r="AV71" s="45"/>
      <c r="AW71" s="45" t="s">
        <v>359</v>
      </c>
      <c r="AX71" s="41" t="s">
        <v>372</v>
      </c>
      <c r="AY71" s="45" t="s">
        <v>1259</v>
      </c>
      <c r="AZ71" s="45"/>
      <c r="BA71" s="45"/>
      <c r="BB71" s="45"/>
      <c r="BC71" s="45" t="b">
        <v>1</v>
      </c>
      <c r="BD71" s="45" t="b">
        <v>1</v>
      </c>
      <c r="BE71" s="45"/>
      <c r="BF71" s="45"/>
      <c r="BG71" s="45"/>
      <c r="BH71" s="45"/>
      <c r="BI71" s="45"/>
      <c r="BJ71" s="45"/>
      <c r="BK71" s="45" t="s">
        <v>347</v>
      </c>
      <c r="BL71" s="45" t="s">
        <v>347</v>
      </c>
      <c r="BM71" s="45" t="s">
        <v>1260</v>
      </c>
      <c r="BN71" s="45" t="s">
        <v>347</v>
      </c>
      <c r="BO71" s="45" t="s">
        <v>1261</v>
      </c>
      <c r="BP71" s="45" t="s">
        <v>359</v>
      </c>
      <c r="BQ71" s="45"/>
      <c r="BR71" s="45"/>
      <c r="BS71" s="45"/>
      <c r="BT71" s="45"/>
      <c r="BU71" s="45"/>
      <c r="BV71" s="45"/>
      <c r="BW71" s="45"/>
      <c r="BX71" s="45"/>
      <c r="BY71" s="45"/>
      <c r="BZ71" s="45"/>
      <c r="CA71" s="45"/>
      <c r="CB71" s="45"/>
      <c r="CC71" s="45"/>
      <c r="CD71" s="45"/>
      <c r="CE71" s="45"/>
      <c r="CF71" s="45" t="s">
        <v>1262</v>
      </c>
      <c r="CG71" s="45"/>
      <c r="CH71" s="45" t="b">
        <v>1</v>
      </c>
      <c r="CI71" s="45" t="b">
        <v>1</v>
      </c>
      <c r="CJ71" s="45" t="b">
        <v>1</v>
      </c>
      <c r="CK71" s="45"/>
      <c r="CL71" s="45"/>
      <c r="CM71" s="45"/>
      <c r="CN71" s="45"/>
      <c r="CO71" s="45" t="s">
        <v>359</v>
      </c>
      <c r="CP71" s="45" t="s">
        <v>1263</v>
      </c>
      <c r="CQ71" s="45" t="b">
        <v>1</v>
      </c>
      <c r="CR71" s="45" t="b">
        <v>1</v>
      </c>
      <c r="CS71" s="45"/>
      <c r="CT71" s="45" t="b">
        <v>1</v>
      </c>
      <c r="CU71" s="45"/>
      <c r="CV71" s="45"/>
      <c r="CW71" s="45"/>
      <c r="CX71" s="45"/>
      <c r="CY71" s="45" t="s">
        <v>871</v>
      </c>
      <c r="CZ71" s="45"/>
      <c r="DA71" s="45" t="b">
        <v>1</v>
      </c>
      <c r="DB71" s="45"/>
      <c r="DC71" s="45"/>
      <c r="DD71" s="45"/>
      <c r="DE71" s="45"/>
      <c r="DF71" s="45"/>
      <c r="DG71" s="45"/>
      <c r="DH71" s="45"/>
      <c r="DI71" s="45"/>
      <c r="DJ71" s="45" t="s">
        <v>5140</v>
      </c>
      <c r="DK71" s="45"/>
      <c r="DL71" s="45"/>
      <c r="DM71" s="45"/>
      <c r="DN71" s="45"/>
      <c r="DO71" s="45"/>
      <c r="DP71" s="45"/>
      <c r="DQ71" s="45"/>
      <c r="DR71" s="45"/>
      <c r="DS71" s="45"/>
      <c r="DT71" s="45"/>
      <c r="DU71" s="45"/>
      <c r="DV71" s="45"/>
      <c r="DW71" s="45" t="s">
        <v>362</v>
      </c>
      <c r="DX71" s="45"/>
      <c r="DY71" s="45"/>
      <c r="DZ71" s="45"/>
      <c r="EA71" s="45"/>
      <c r="EB71" s="45"/>
      <c r="EC71" s="45"/>
      <c r="ED71" s="45"/>
      <c r="EE71" s="45"/>
      <c r="EF71" s="45"/>
      <c r="EG71" s="45"/>
      <c r="EH71" s="45"/>
      <c r="EI71" s="45"/>
      <c r="EJ71" s="45"/>
      <c r="EK71" s="45"/>
      <c r="EL71" s="45"/>
      <c r="EM71" s="45"/>
      <c r="EN71" s="45"/>
      <c r="EO71" s="45" t="s">
        <v>1264</v>
      </c>
      <c r="EP71" s="45"/>
      <c r="EQ71" s="45" t="b">
        <v>1</v>
      </c>
      <c r="ER71" s="45" t="b">
        <v>1</v>
      </c>
      <c r="ES71" s="45" t="b">
        <v>1</v>
      </c>
      <c r="ET71" s="45"/>
      <c r="EU71" s="45"/>
      <c r="EV71" s="45" t="b">
        <v>1</v>
      </c>
      <c r="EW71" s="45"/>
      <c r="EX71" s="45"/>
      <c r="EY71" s="45"/>
      <c r="EZ71" s="45"/>
      <c r="FA71" s="51">
        <v>4</v>
      </c>
      <c r="FB71" s="45" t="s">
        <v>366</v>
      </c>
      <c r="FC71" s="45" t="s">
        <v>347</v>
      </c>
      <c r="FD71" s="45"/>
      <c r="FE71" s="45" t="s">
        <v>429</v>
      </c>
      <c r="FF71" s="45"/>
      <c r="FG71" s="45" t="b">
        <v>1</v>
      </c>
      <c r="FH71" s="45" t="b">
        <v>1</v>
      </c>
      <c r="FI71" s="45"/>
      <c r="FJ71" s="45"/>
      <c r="FK71" s="45"/>
      <c r="FL71" s="45"/>
      <c r="FM71" s="45"/>
      <c r="FN71" s="45" t="s">
        <v>347</v>
      </c>
      <c r="FO71" s="45"/>
      <c r="FP71" s="45" t="s">
        <v>359</v>
      </c>
      <c r="FQ71" s="45"/>
      <c r="FR71" s="45"/>
      <c r="FS71" s="45"/>
      <c r="FT71" s="45"/>
      <c r="FU71" s="45"/>
      <c r="FV71" s="45"/>
      <c r="FW71" s="45"/>
      <c r="FX71" s="45" t="s">
        <v>656</v>
      </c>
      <c r="FY71" s="45" t="s">
        <v>359</v>
      </c>
      <c r="FZ71" s="45"/>
      <c r="GA71" s="45"/>
      <c r="GB71" s="45"/>
      <c r="GC71" s="45" t="s">
        <v>384</v>
      </c>
      <c r="GD71" s="45" t="s">
        <v>384</v>
      </c>
      <c r="GE71" s="45" t="s">
        <v>359</v>
      </c>
      <c r="GF71" s="45" t="s">
        <v>370</v>
      </c>
      <c r="GG71" s="45" t="s">
        <v>370</v>
      </c>
      <c r="GH71" s="45"/>
      <c r="GI71" s="45"/>
      <c r="GJ71" s="45"/>
      <c r="GK71" s="45"/>
      <c r="GL71" s="45"/>
      <c r="GM71" s="45"/>
      <c r="GN71" s="45"/>
      <c r="GO71" s="45"/>
      <c r="GP71" s="45"/>
      <c r="GQ71" s="45"/>
      <c r="GR71" s="45"/>
      <c r="GS71" s="45"/>
      <c r="GT71" s="45"/>
      <c r="GU71" s="45" t="s">
        <v>1023</v>
      </c>
      <c r="GV71" s="45" t="b">
        <v>1</v>
      </c>
      <c r="GW71" s="45"/>
      <c r="GX71" s="45"/>
      <c r="GY71" s="45"/>
      <c r="GZ71" s="45"/>
      <c r="HA71" s="45"/>
      <c r="HB71" s="45"/>
      <c r="HC71" s="45"/>
      <c r="HD71" s="45"/>
      <c r="HE71" s="45"/>
      <c r="HF71" s="45" t="b">
        <v>1</v>
      </c>
      <c r="HG71" s="45"/>
      <c r="HH71" s="45"/>
      <c r="HI71" s="45"/>
      <c r="HJ71" s="45"/>
      <c r="HK71" s="45"/>
      <c r="HL71" s="45"/>
      <c r="HM71" s="45"/>
      <c r="HN71" s="45" t="s">
        <v>438</v>
      </c>
      <c r="HO71" s="45" t="b">
        <v>1</v>
      </c>
      <c r="HP71" s="45"/>
      <c r="HQ71" s="45"/>
      <c r="HR71" s="45"/>
      <c r="HS71" s="45" t="s">
        <v>1265</v>
      </c>
      <c r="HT71" s="45" t="s">
        <v>1266</v>
      </c>
      <c r="HU71" s="45" t="b">
        <v>1</v>
      </c>
      <c r="HV71" s="45"/>
      <c r="HW71" s="45"/>
      <c r="HX71" s="45"/>
      <c r="HY71" s="45"/>
      <c r="HZ71" s="45"/>
      <c r="IA71" s="45"/>
      <c r="IB71" s="45"/>
      <c r="IC71" s="45"/>
      <c r="ID71" s="45" t="b">
        <v>1</v>
      </c>
      <c r="IE71" s="45" t="s">
        <v>1267</v>
      </c>
      <c r="IF71" s="45" t="s">
        <v>579</v>
      </c>
      <c r="IG71" s="45"/>
      <c r="IH71" s="45"/>
      <c r="II71" s="45"/>
      <c r="IJ71" s="45" t="b">
        <v>1</v>
      </c>
      <c r="IK71" s="45"/>
      <c r="IL71" s="45"/>
      <c r="IM71" s="45"/>
      <c r="IN71" s="45"/>
      <c r="IO71" s="45"/>
      <c r="IP71" s="45" t="s">
        <v>359</v>
      </c>
      <c r="IQ71" s="45" t="s">
        <v>1268</v>
      </c>
      <c r="IR71" s="45" t="s">
        <v>1250</v>
      </c>
      <c r="IS71" s="45" t="b">
        <v>1</v>
      </c>
      <c r="IT71" s="45" t="b">
        <v>1</v>
      </c>
      <c r="IU71" s="45"/>
      <c r="IV71" s="45"/>
      <c r="IW71" s="45"/>
      <c r="IX71" s="45"/>
      <c r="IY71" s="45"/>
      <c r="IZ71" s="45"/>
      <c r="JA71" s="45"/>
      <c r="JB71" s="45" t="s">
        <v>1250</v>
      </c>
      <c r="JC71" s="45" t="b">
        <v>1</v>
      </c>
      <c r="JD71" s="45" t="b">
        <v>1</v>
      </c>
      <c r="JE71" s="45"/>
      <c r="JF71" s="45"/>
      <c r="JG71" s="45"/>
      <c r="JH71" s="45"/>
      <c r="JI71" s="45"/>
      <c r="JJ71" s="45"/>
      <c r="JK71" s="37" t="s">
        <v>5167</v>
      </c>
      <c r="JL71" s="45" t="s">
        <v>347</v>
      </c>
      <c r="JM71" s="45"/>
      <c r="JN71" s="45" t="s">
        <v>1269</v>
      </c>
      <c r="JO71" s="45"/>
      <c r="JP71" s="45"/>
      <c r="JQ71" s="45"/>
      <c r="JR71" s="45"/>
      <c r="JS71" s="45"/>
      <c r="JT71" s="45"/>
      <c r="JU71" s="45"/>
      <c r="JV71" s="45"/>
      <c r="JW71" s="45"/>
      <c r="JX71" s="45"/>
      <c r="JY71" s="45" t="b">
        <v>1</v>
      </c>
      <c r="JZ71" s="45"/>
      <c r="KA71" s="45"/>
      <c r="KB71" s="45" t="b">
        <v>1</v>
      </c>
      <c r="KC71" s="45"/>
      <c r="KD71" s="45"/>
      <c r="KE71" s="45"/>
      <c r="KF71" s="45"/>
      <c r="KG71" s="45"/>
      <c r="KH71" s="45" t="s">
        <v>1270</v>
      </c>
      <c r="KI71" s="45"/>
      <c r="KJ71" s="45" t="b">
        <v>1</v>
      </c>
      <c r="KK71" s="45" t="b">
        <v>1</v>
      </c>
      <c r="KL71" s="45"/>
      <c r="KM71" s="45"/>
      <c r="KN71" s="45"/>
      <c r="KO71" s="45"/>
      <c r="KP71" s="45"/>
      <c r="KQ71" s="45"/>
      <c r="KR71" s="45"/>
      <c r="KS71" s="45"/>
      <c r="KT71" s="45"/>
      <c r="KU71" s="45"/>
      <c r="KV71" s="45"/>
      <c r="KW71" s="45" t="s">
        <v>1271</v>
      </c>
      <c r="KX71" s="45" t="b">
        <v>1</v>
      </c>
      <c r="KY71" s="45"/>
      <c r="KZ71" s="45"/>
      <c r="LA71" s="45"/>
      <c r="LB71" s="45"/>
      <c r="LC71" s="45"/>
      <c r="LD71" s="45"/>
      <c r="LE71" s="45"/>
      <c r="LF71" s="45"/>
      <c r="LG71" s="45" t="s">
        <v>1272</v>
      </c>
      <c r="LH71" s="45" t="b">
        <v>1</v>
      </c>
      <c r="LI71" s="45"/>
      <c r="LJ71" s="45"/>
      <c r="LK71" s="45"/>
      <c r="LL71" s="45"/>
      <c r="LM71" s="45"/>
      <c r="LN71" s="45"/>
      <c r="LO71" s="45" t="s">
        <v>359</v>
      </c>
      <c r="LP71" s="37" t="s">
        <v>5173</v>
      </c>
      <c r="LQ71" s="45" t="s">
        <v>1273</v>
      </c>
      <c r="LR71" s="45" t="b">
        <v>1</v>
      </c>
      <c r="LS71" s="45"/>
      <c r="LT71" s="45" t="b">
        <v>1</v>
      </c>
      <c r="LU71" s="45"/>
      <c r="LV71" s="45"/>
      <c r="LW71" s="45"/>
      <c r="LX71" s="45"/>
      <c r="LY71" s="45"/>
      <c r="LZ71" s="45"/>
      <c r="MA71" s="45"/>
      <c r="MB71" s="45" t="s">
        <v>359</v>
      </c>
      <c r="MC71" s="45"/>
      <c r="MD71" s="45"/>
      <c r="ME71" s="45" t="s">
        <v>359</v>
      </c>
      <c r="MF71" s="45"/>
      <c r="MG71" s="45"/>
      <c r="MH71" s="45" t="s">
        <v>359</v>
      </c>
      <c r="MI71" s="45"/>
      <c r="MJ71" s="45" t="s">
        <v>1274</v>
      </c>
      <c r="MK71" s="45">
        <v>73108027</v>
      </c>
      <c r="ML71" s="45" t="s">
        <v>1275</v>
      </c>
      <c r="MM71" s="47">
        <v>44216.545659722222</v>
      </c>
      <c r="MN71" s="45">
        <v>70</v>
      </c>
      <c r="MO71" s="45"/>
      <c r="MP71" s="45">
        <v>-1</v>
      </c>
      <c r="MQ71" s="45"/>
      <c r="MR71" s="45"/>
      <c r="MS71" s="45" t="s">
        <v>376</v>
      </c>
      <c r="MT71" s="45">
        <v>1945</v>
      </c>
      <c r="MU71" s="45" t="s">
        <v>402</v>
      </c>
      <c r="MV71" s="45">
        <v>569832</v>
      </c>
    </row>
    <row r="72" spans="1:360" ht="15.6" thickTop="1" thickBot="1" x14ac:dyDescent="0.35">
      <c r="A72" s="48" t="s">
        <v>1276</v>
      </c>
      <c r="B72" s="37" t="s">
        <v>1277</v>
      </c>
      <c r="C72" s="37"/>
      <c r="D72" s="37" t="s">
        <v>1240</v>
      </c>
      <c r="E72" s="37" t="s">
        <v>830</v>
      </c>
      <c r="F72" s="37"/>
      <c r="G72" s="49">
        <v>44216</v>
      </c>
      <c r="H72" s="37" t="s">
        <v>831</v>
      </c>
      <c r="I72" s="37" t="s">
        <v>832</v>
      </c>
      <c r="J72" s="37" t="s">
        <v>347</v>
      </c>
      <c r="K72" s="37">
        <v>23</v>
      </c>
      <c r="L72" s="37" t="str">
        <f>IF(data!$K72&lt;31,"18-30 Years",IF(data!$K72&lt;51,"31-50 Years",IF(data!$K72&lt;61,"51-60 Years",IF(data!$K72&gt;60,"Elderly&gt;60"))))</f>
        <v>18-30 Years</v>
      </c>
      <c r="M72" s="37" t="s">
        <v>348</v>
      </c>
      <c r="N72" s="37" t="s">
        <v>349</v>
      </c>
      <c r="O72" s="37" t="s">
        <v>383</v>
      </c>
      <c r="P72" s="37"/>
      <c r="Q72" s="37">
        <v>1</v>
      </c>
      <c r="R72" s="37">
        <v>0</v>
      </c>
      <c r="S72" s="37" t="s">
        <v>347</v>
      </c>
      <c r="T72" s="37">
        <v>0</v>
      </c>
      <c r="U72" s="37">
        <v>2</v>
      </c>
      <c r="V72" s="37">
        <v>1</v>
      </c>
      <c r="W72" s="37" t="s">
        <v>455</v>
      </c>
      <c r="X72" s="37">
        <v>0</v>
      </c>
      <c r="Y72" s="37" t="s">
        <v>455</v>
      </c>
      <c r="Z72" s="37">
        <v>0</v>
      </c>
      <c r="AA72" s="52">
        <v>3</v>
      </c>
      <c r="AB72" s="37">
        <v>5</v>
      </c>
      <c r="AC72" s="37">
        <v>0</v>
      </c>
      <c r="AD72" s="37">
        <v>0</v>
      </c>
      <c r="AE72" s="37">
        <v>1</v>
      </c>
      <c r="AF72" s="37">
        <v>3000</v>
      </c>
      <c r="AG72" s="37">
        <v>1500</v>
      </c>
      <c r="AH72" s="41">
        <f t="shared" si="1"/>
        <v>-1500</v>
      </c>
      <c r="AI72" s="37" t="s">
        <v>1278</v>
      </c>
      <c r="AJ72" s="37"/>
      <c r="AK72" s="37" t="s">
        <v>640</v>
      </c>
      <c r="AL72" s="37"/>
      <c r="AM72" s="37"/>
      <c r="AN72" s="37"/>
      <c r="AO72" s="37"/>
      <c r="AP72" s="37"/>
      <c r="AQ72" s="37"/>
      <c r="AR72" s="37" t="b">
        <v>1</v>
      </c>
      <c r="AS72" s="37"/>
      <c r="AT72" s="37"/>
      <c r="AU72" s="37"/>
      <c r="AV72" s="37"/>
      <c r="AW72" s="37" t="s">
        <v>359</v>
      </c>
      <c r="AX72" s="37" t="s">
        <v>1249</v>
      </c>
      <c r="AY72" s="37" t="s">
        <v>1279</v>
      </c>
      <c r="AZ72" s="37" t="b">
        <v>1</v>
      </c>
      <c r="BA72" s="37"/>
      <c r="BB72" s="37"/>
      <c r="BC72" s="37"/>
      <c r="BD72" s="37"/>
      <c r="BE72" s="37"/>
      <c r="BF72" s="37"/>
      <c r="BG72" s="37"/>
      <c r="BH72" s="37"/>
      <c r="BI72" s="37"/>
      <c r="BJ72" s="37"/>
      <c r="BK72" s="37" t="s">
        <v>347</v>
      </c>
      <c r="BL72" s="37" t="s">
        <v>347</v>
      </c>
      <c r="BM72" s="37" t="s">
        <v>1280</v>
      </c>
      <c r="BN72" s="37" t="s">
        <v>359</v>
      </c>
      <c r="BO72" s="37"/>
      <c r="BP72" s="37" t="s">
        <v>347</v>
      </c>
      <c r="BQ72" s="37" t="s">
        <v>359</v>
      </c>
      <c r="BR72" s="37" t="s">
        <v>5132</v>
      </c>
      <c r="BS72" s="37"/>
      <c r="BT72" s="37"/>
      <c r="BU72" s="37"/>
      <c r="BV72" s="37"/>
      <c r="BW72" s="37"/>
      <c r="BX72" s="37"/>
      <c r="BY72" s="37"/>
      <c r="BZ72" s="37"/>
      <c r="CA72" s="37"/>
      <c r="CB72" s="37"/>
      <c r="CC72" s="37"/>
      <c r="CD72" s="37"/>
      <c r="CE72" s="37"/>
      <c r="CF72" s="37" t="s">
        <v>1049</v>
      </c>
      <c r="CG72" s="37"/>
      <c r="CH72" s="37"/>
      <c r="CI72" s="37"/>
      <c r="CJ72" s="37"/>
      <c r="CK72" s="37" t="b">
        <v>1</v>
      </c>
      <c r="CL72" s="37"/>
      <c r="CM72" s="37"/>
      <c r="CN72" s="37" t="s">
        <v>1281</v>
      </c>
      <c r="CO72" s="37" t="s">
        <v>359</v>
      </c>
      <c r="CP72" s="37" t="s">
        <v>1243</v>
      </c>
      <c r="CQ72" s="37" t="b">
        <v>1</v>
      </c>
      <c r="CR72" s="37"/>
      <c r="CS72" s="37"/>
      <c r="CT72" s="37" t="b">
        <v>1</v>
      </c>
      <c r="CU72" s="37"/>
      <c r="CV72" s="37"/>
      <c r="CW72" s="37"/>
      <c r="CX72" s="37"/>
      <c r="CY72" s="37" t="s">
        <v>836</v>
      </c>
      <c r="CZ72" s="37"/>
      <c r="DA72" s="37"/>
      <c r="DB72" s="37"/>
      <c r="DC72" s="37"/>
      <c r="DD72" s="37"/>
      <c r="DE72" s="37" t="b">
        <v>1</v>
      </c>
      <c r="DF72" s="37"/>
      <c r="DG72" s="37"/>
      <c r="DH72" s="37"/>
      <c r="DI72" s="37"/>
      <c r="DJ72" s="37"/>
      <c r="DK72" s="37"/>
      <c r="DL72" s="37"/>
      <c r="DM72" s="37"/>
      <c r="DN72" s="37"/>
      <c r="DO72" s="37"/>
      <c r="DP72" s="37"/>
      <c r="DQ72" s="37"/>
      <c r="DR72" s="37"/>
      <c r="DS72" s="37"/>
      <c r="DT72" s="37"/>
      <c r="DU72" s="37"/>
      <c r="DV72" s="37"/>
      <c r="DW72" s="37" t="s">
        <v>362</v>
      </c>
      <c r="DX72" s="37"/>
      <c r="DY72" s="37"/>
      <c r="DZ72" s="37"/>
      <c r="EA72" s="37" t="s">
        <v>1282</v>
      </c>
      <c r="EB72" s="37" t="b">
        <v>1</v>
      </c>
      <c r="EC72" s="37" t="b">
        <v>1</v>
      </c>
      <c r="ED72" s="37" t="b">
        <v>1</v>
      </c>
      <c r="EE72" s="37" t="b">
        <v>1</v>
      </c>
      <c r="EF72" s="37" t="b">
        <v>1</v>
      </c>
      <c r="EG72" s="37"/>
      <c r="EH72" s="37" t="b">
        <v>1</v>
      </c>
      <c r="EI72" s="37" t="b">
        <v>1</v>
      </c>
      <c r="EJ72" s="37" t="b">
        <v>1</v>
      </c>
      <c r="EK72" s="37" t="b">
        <v>1</v>
      </c>
      <c r="EL72" s="37" t="b">
        <v>1</v>
      </c>
      <c r="EM72" s="52">
        <v>10</v>
      </c>
      <c r="EN72" s="37" t="s">
        <v>366</v>
      </c>
      <c r="EO72" s="37" t="s">
        <v>1283</v>
      </c>
      <c r="EP72" s="37" t="b">
        <v>1</v>
      </c>
      <c r="EQ72" s="37" t="b">
        <v>1</v>
      </c>
      <c r="ER72" s="37" t="b">
        <v>1</v>
      </c>
      <c r="ES72" s="37" t="b">
        <v>1</v>
      </c>
      <c r="ET72" s="37"/>
      <c r="EU72" s="37"/>
      <c r="EV72" s="37"/>
      <c r="EW72" s="37"/>
      <c r="EX72" s="37"/>
      <c r="EY72" s="37"/>
      <c r="EZ72" s="37"/>
      <c r="FA72" s="52">
        <v>4</v>
      </c>
      <c r="FB72" s="37" t="s">
        <v>366</v>
      </c>
      <c r="FC72" s="37" t="s">
        <v>347</v>
      </c>
      <c r="FD72" s="37"/>
      <c r="FE72" s="37" t="s">
        <v>429</v>
      </c>
      <c r="FF72" s="37"/>
      <c r="FG72" s="37" t="b">
        <v>1</v>
      </c>
      <c r="FH72" s="37" t="b">
        <v>1</v>
      </c>
      <c r="FI72" s="37"/>
      <c r="FJ72" s="37"/>
      <c r="FK72" s="37"/>
      <c r="FL72" s="37"/>
      <c r="FM72" s="37"/>
      <c r="FN72" s="37" t="s">
        <v>347</v>
      </c>
      <c r="FO72" s="37"/>
      <c r="FP72" s="37" t="s">
        <v>359</v>
      </c>
      <c r="FQ72" s="37"/>
      <c r="FR72" s="37"/>
      <c r="FS72" s="37"/>
      <c r="FT72" s="37"/>
      <c r="FU72" s="37"/>
      <c r="FV72" s="37"/>
      <c r="FW72" s="37"/>
      <c r="FX72" s="37" t="s">
        <v>368</v>
      </c>
      <c r="FY72" s="37" t="s">
        <v>359</v>
      </c>
      <c r="FZ72" s="37"/>
      <c r="GA72" s="37"/>
      <c r="GB72" s="37"/>
      <c r="GC72" s="37" t="s">
        <v>406</v>
      </c>
      <c r="GD72" s="37" t="s">
        <v>351</v>
      </c>
      <c r="GE72" s="37" t="s">
        <v>359</v>
      </c>
      <c r="GF72" s="37" t="s">
        <v>370</v>
      </c>
      <c r="GG72" s="37" t="s">
        <v>370</v>
      </c>
      <c r="GH72" s="37"/>
      <c r="GI72" s="37"/>
      <c r="GJ72" s="37"/>
      <c r="GK72" s="37"/>
      <c r="GL72" s="37"/>
      <c r="GM72" s="37"/>
      <c r="GN72" s="37"/>
      <c r="GO72" s="37"/>
      <c r="GP72" s="37"/>
      <c r="GQ72" s="37"/>
      <c r="GR72" s="37"/>
      <c r="GS72" s="37"/>
      <c r="GT72" s="37"/>
      <c r="GU72" s="37" t="s">
        <v>1284</v>
      </c>
      <c r="GV72" s="37" t="b">
        <v>1</v>
      </c>
      <c r="GW72" s="37"/>
      <c r="GX72" s="37"/>
      <c r="GY72" s="37"/>
      <c r="GZ72" s="37"/>
      <c r="HA72" s="37"/>
      <c r="HB72" s="37"/>
      <c r="HC72" s="37"/>
      <c r="HD72" s="37"/>
      <c r="HE72" s="37"/>
      <c r="HF72" s="37"/>
      <c r="HG72" s="37"/>
      <c r="HH72" s="37"/>
      <c r="HI72" s="37"/>
      <c r="HJ72" s="37"/>
      <c r="HK72" s="37"/>
      <c r="HL72" s="37"/>
      <c r="HM72" s="37"/>
      <c r="HN72" s="37" t="s">
        <v>438</v>
      </c>
      <c r="HO72" s="37" t="b">
        <v>1</v>
      </c>
      <c r="HP72" s="37"/>
      <c r="HQ72" s="37"/>
      <c r="HR72" s="37"/>
      <c r="HS72" s="37" t="s">
        <v>1285</v>
      </c>
      <c r="HT72" s="37" t="s">
        <v>591</v>
      </c>
      <c r="HU72" s="37" t="b">
        <v>1</v>
      </c>
      <c r="HV72" s="37"/>
      <c r="HW72" s="37"/>
      <c r="HX72" s="37" t="b">
        <v>1</v>
      </c>
      <c r="HY72" s="37"/>
      <c r="HZ72" s="37"/>
      <c r="IA72" s="37"/>
      <c r="IB72" s="37"/>
      <c r="IC72" s="37"/>
      <c r="ID72" s="37"/>
      <c r="IE72" s="37"/>
      <c r="IF72" s="37" t="s">
        <v>1286</v>
      </c>
      <c r="IG72" s="37"/>
      <c r="IH72" s="37"/>
      <c r="II72" s="37" t="b">
        <v>1</v>
      </c>
      <c r="IJ72" s="37"/>
      <c r="IK72" s="37" t="b">
        <v>1</v>
      </c>
      <c r="IL72" s="37"/>
      <c r="IM72" s="37"/>
      <c r="IN72" s="37"/>
      <c r="IO72" s="37"/>
      <c r="IP72" s="37" t="s">
        <v>347</v>
      </c>
      <c r="IQ72" s="37"/>
      <c r="IR72" s="37" t="s">
        <v>1250</v>
      </c>
      <c r="IS72" s="37" t="b">
        <v>1</v>
      </c>
      <c r="IT72" s="37" t="b">
        <v>1</v>
      </c>
      <c r="IU72" s="37"/>
      <c r="IV72" s="37"/>
      <c r="IW72" s="37"/>
      <c r="IX72" s="37"/>
      <c r="IY72" s="37"/>
      <c r="IZ72" s="37"/>
      <c r="JA72" s="37" t="s">
        <v>5165</v>
      </c>
      <c r="JB72" s="37" t="s">
        <v>1250</v>
      </c>
      <c r="JC72" s="37" t="b">
        <v>1</v>
      </c>
      <c r="JD72" s="37" t="b">
        <v>1</v>
      </c>
      <c r="JE72" s="37"/>
      <c r="JF72" s="37"/>
      <c r="JG72" s="37"/>
      <c r="JH72" s="37"/>
      <c r="JI72" s="37"/>
      <c r="JJ72" s="37"/>
      <c r="JK72" s="37" t="s">
        <v>5167</v>
      </c>
      <c r="JL72" s="37" t="s">
        <v>359</v>
      </c>
      <c r="JM72" s="37" t="s">
        <v>1287</v>
      </c>
      <c r="JN72" s="37" t="s">
        <v>463</v>
      </c>
      <c r="JO72" s="37" t="b">
        <v>1</v>
      </c>
      <c r="JP72" s="37"/>
      <c r="JQ72" s="37"/>
      <c r="JR72" s="37"/>
      <c r="JS72" s="37"/>
      <c r="JT72" s="37"/>
      <c r="JU72" s="37"/>
      <c r="JV72" s="37"/>
      <c r="JW72" s="37"/>
      <c r="JX72" s="37"/>
      <c r="JY72" s="37"/>
      <c r="JZ72" s="37"/>
      <c r="KA72" s="37"/>
      <c r="KB72" s="37"/>
      <c r="KC72" s="37"/>
      <c r="KD72" s="37"/>
      <c r="KE72" s="37"/>
      <c r="KF72" s="37"/>
      <c r="KG72" s="37"/>
      <c r="KH72" s="37" t="s">
        <v>447</v>
      </c>
      <c r="KI72" s="37"/>
      <c r="KJ72" s="37"/>
      <c r="KK72" s="37"/>
      <c r="KL72" s="37"/>
      <c r="KM72" s="37" t="b">
        <v>1</v>
      </c>
      <c r="KN72" s="37"/>
      <c r="KO72" s="37"/>
      <c r="KP72" s="37"/>
      <c r="KQ72" s="37"/>
      <c r="KR72" s="37"/>
      <c r="KS72" s="37"/>
      <c r="KT72" s="37"/>
      <c r="KU72" s="37"/>
      <c r="KV72" s="37"/>
      <c r="KW72" s="37" t="s">
        <v>1288</v>
      </c>
      <c r="KX72" s="37" t="b">
        <v>1</v>
      </c>
      <c r="KY72" s="37" t="b">
        <v>1</v>
      </c>
      <c r="KZ72" s="37"/>
      <c r="LA72" s="37" t="b">
        <v>1</v>
      </c>
      <c r="LB72" s="37" t="b">
        <v>1</v>
      </c>
      <c r="LC72" s="37" t="b">
        <v>1</v>
      </c>
      <c r="LD72" s="37"/>
      <c r="LE72" s="37"/>
      <c r="LF72" s="37"/>
      <c r="LG72" s="37" t="s">
        <v>427</v>
      </c>
      <c r="LH72" s="37"/>
      <c r="LI72" s="37"/>
      <c r="LJ72" s="37"/>
      <c r="LK72" s="37"/>
      <c r="LL72" s="37"/>
      <c r="LM72" s="37"/>
      <c r="LN72" s="37" t="b">
        <v>1</v>
      </c>
      <c r="LO72" s="37" t="s">
        <v>347</v>
      </c>
      <c r="LP72" s="37"/>
      <c r="LQ72" s="37" t="s">
        <v>450</v>
      </c>
      <c r="LR72" s="37"/>
      <c r="LS72" s="37" t="b">
        <v>1</v>
      </c>
      <c r="LT72" s="37"/>
      <c r="LU72" s="37"/>
      <c r="LV72" s="37"/>
      <c r="LW72" s="37"/>
      <c r="LX72" s="37"/>
      <c r="LY72" s="37"/>
      <c r="LZ72" s="37"/>
      <c r="MA72" s="37"/>
      <c r="MB72" s="37" t="s">
        <v>359</v>
      </c>
      <c r="MC72" s="37"/>
      <c r="MD72" s="37"/>
      <c r="ME72" s="37"/>
      <c r="MF72" s="37"/>
      <c r="MG72" s="37"/>
      <c r="MH72" s="37" t="s">
        <v>359</v>
      </c>
      <c r="MI72" s="37"/>
      <c r="MJ72" s="37" t="s">
        <v>1289</v>
      </c>
      <c r="MK72" s="37">
        <v>73108030</v>
      </c>
      <c r="ML72" s="37" t="s">
        <v>1290</v>
      </c>
      <c r="MM72" s="50">
        <v>44216.545682870368</v>
      </c>
      <c r="MN72" s="37">
        <v>71</v>
      </c>
      <c r="MO72" s="37"/>
      <c r="MP72" s="37">
        <v>-1</v>
      </c>
      <c r="MQ72" s="37"/>
      <c r="MR72" s="37"/>
      <c r="MS72" s="37" t="s">
        <v>376</v>
      </c>
      <c r="MT72" s="37">
        <v>1419</v>
      </c>
      <c r="MU72" s="37" t="s">
        <v>402</v>
      </c>
      <c r="MV72" s="37">
        <v>569832</v>
      </c>
    </row>
    <row r="73" spans="1:360" ht="15.6" thickTop="1" thickBot="1" x14ac:dyDescent="0.35">
      <c r="A73" s="44" t="s">
        <v>1291</v>
      </c>
      <c r="B73" s="45" t="s">
        <v>1292</v>
      </c>
      <c r="C73" s="45" t="s">
        <v>384</v>
      </c>
      <c r="D73" s="45" t="s">
        <v>1240</v>
      </c>
      <c r="E73" s="45" t="s">
        <v>830</v>
      </c>
      <c r="F73" s="45"/>
      <c r="G73" s="46">
        <v>44216</v>
      </c>
      <c r="H73" s="45" t="s">
        <v>831</v>
      </c>
      <c r="I73" s="45" t="s">
        <v>832</v>
      </c>
      <c r="J73" s="45" t="s">
        <v>347</v>
      </c>
      <c r="K73" s="45">
        <v>38</v>
      </c>
      <c r="L73" s="45" t="str">
        <f>IF(data!$K73&lt;31,"18-30 Years",IF(data!$K73&lt;51,"31-50 Years",IF(data!$K73&lt;61,"51-60 Years",IF(data!$K73&gt;60,"Elderly&gt;60"))))</f>
        <v>31-50 Years</v>
      </c>
      <c r="M73" s="45" t="s">
        <v>348</v>
      </c>
      <c r="N73" s="45" t="s">
        <v>349</v>
      </c>
      <c r="O73" s="45" t="s">
        <v>350</v>
      </c>
      <c r="P73" s="46">
        <v>44216</v>
      </c>
      <c r="Q73" s="45">
        <v>1</v>
      </c>
      <c r="R73" s="45">
        <v>0</v>
      </c>
      <c r="S73" s="45" t="s">
        <v>347</v>
      </c>
      <c r="T73" s="45">
        <v>0</v>
      </c>
      <c r="U73" s="45">
        <v>0</v>
      </c>
      <c r="V73" s="45">
        <v>1</v>
      </c>
      <c r="W73" s="45" t="s">
        <v>351</v>
      </c>
      <c r="X73" s="45">
        <v>2</v>
      </c>
      <c r="Y73" s="45" t="s">
        <v>455</v>
      </c>
      <c r="Z73" s="45">
        <v>1</v>
      </c>
      <c r="AA73" s="51">
        <v>4</v>
      </c>
      <c r="AB73" s="45">
        <v>7</v>
      </c>
      <c r="AC73" s="45">
        <v>0</v>
      </c>
      <c r="AD73" s="45">
        <v>0</v>
      </c>
      <c r="AE73" s="45">
        <v>1</v>
      </c>
      <c r="AF73" s="45">
        <v>700</v>
      </c>
      <c r="AG73" s="45">
        <v>100</v>
      </c>
      <c r="AH73" s="41">
        <f t="shared" si="1"/>
        <v>-600</v>
      </c>
      <c r="AI73" s="45" t="s">
        <v>1293</v>
      </c>
      <c r="AJ73" s="45"/>
      <c r="AK73" s="45" t="s">
        <v>640</v>
      </c>
      <c r="AL73" s="45"/>
      <c r="AM73" s="45"/>
      <c r="AN73" s="45"/>
      <c r="AO73" s="45"/>
      <c r="AP73" s="45"/>
      <c r="AQ73" s="45"/>
      <c r="AR73" s="45" t="b">
        <v>1</v>
      </c>
      <c r="AS73" s="45"/>
      <c r="AT73" s="45"/>
      <c r="AU73" s="45"/>
      <c r="AV73" s="45"/>
      <c r="AW73" s="45" t="s">
        <v>359</v>
      </c>
      <c r="AX73" s="45" t="s">
        <v>1294</v>
      </c>
      <c r="AY73" s="45" t="s">
        <v>426</v>
      </c>
      <c r="AZ73" s="45"/>
      <c r="BA73" s="45"/>
      <c r="BB73" s="45"/>
      <c r="BC73" s="45" t="b">
        <v>1</v>
      </c>
      <c r="BD73" s="45"/>
      <c r="BE73" s="45"/>
      <c r="BF73" s="45"/>
      <c r="BG73" s="45"/>
      <c r="BH73" s="45"/>
      <c r="BI73" s="45"/>
      <c r="BJ73" s="45"/>
      <c r="BK73" s="45" t="s">
        <v>347</v>
      </c>
      <c r="BL73" s="45" t="s">
        <v>347</v>
      </c>
      <c r="BM73" s="45" t="s">
        <v>1295</v>
      </c>
      <c r="BN73" s="45" t="s">
        <v>359</v>
      </c>
      <c r="BO73" s="45"/>
      <c r="BP73" s="45" t="s">
        <v>347</v>
      </c>
      <c r="BQ73" s="45" t="s">
        <v>347</v>
      </c>
      <c r="BR73" s="45"/>
      <c r="BS73" s="45" t="s">
        <v>347</v>
      </c>
      <c r="BT73" s="45" t="s">
        <v>359</v>
      </c>
      <c r="BU73" s="45" t="s">
        <v>426</v>
      </c>
      <c r="BV73" s="45"/>
      <c r="BW73" s="45"/>
      <c r="BX73" s="45"/>
      <c r="BY73" s="45" t="b">
        <v>1</v>
      </c>
      <c r="BZ73" s="45"/>
      <c r="CA73" s="45"/>
      <c r="CB73" s="45"/>
      <c r="CC73" s="45"/>
      <c r="CD73" s="45"/>
      <c r="CE73" s="45"/>
      <c r="CF73" s="45" t="s">
        <v>481</v>
      </c>
      <c r="CG73" s="45"/>
      <c r="CH73" s="45" t="b">
        <v>1</v>
      </c>
      <c r="CI73" s="45" t="b">
        <v>1</v>
      </c>
      <c r="CJ73" s="45" t="b">
        <v>1</v>
      </c>
      <c r="CK73" s="45"/>
      <c r="CL73" s="45"/>
      <c r="CM73" s="45"/>
      <c r="CN73" s="45"/>
      <c r="CO73" s="45" t="s">
        <v>359</v>
      </c>
      <c r="CP73" s="45" t="s">
        <v>1243</v>
      </c>
      <c r="CQ73" s="45" t="b">
        <v>1</v>
      </c>
      <c r="CR73" s="45"/>
      <c r="CS73" s="45"/>
      <c r="CT73" s="45" t="b">
        <v>1</v>
      </c>
      <c r="CU73" s="45"/>
      <c r="CV73" s="45"/>
      <c r="CW73" s="45"/>
      <c r="CX73" s="45"/>
      <c r="CY73" s="45" t="s">
        <v>836</v>
      </c>
      <c r="CZ73" s="45"/>
      <c r="DA73" s="45"/>
      <c r="DB73" s="45"/>
      <c r="DC73" s="45"/>
      <c r="DD73" s="45"/>
      <c r="DE73" s="45" t="b">
        <v>1</v>
      </c>
      <c r="DF73" s="45"/>
      <c r="DG73" s="45"/>
      <c r="DH73" s="45"/>
      <c r="DI73" s="45"/>
      <c r="DJ73" s="45"/>
      <c r="DK73" s="45"/>
      <c r="DL73" s="45"/>
      <c r="DM73" s="45"/>
      <c r="DN73" s="45"/>
      <c r="DO73" s="45"/>
      <c r="DP73" s="45"/>
      <c r="DQ73" s="45"/>
      <c r="DR73" s="45"/>
      <c r="DS73" s="45"/>
      <c r="DT73" s="45"/>
      <c r="DU73" s="45"/>
      <c r="DV73" s="45"/>
      <c r="DW73" s="45" t="s">
        <v>646</v>
      </c>
      <c r="DX73" s="45"/>
      <c r="DY73" s="45"/>
      <c r="DZ73" s="45"/>
      <c r="EA73" s="45" t="s">
        <v>893</v>
      </c>
      <c r="EB73" s="45" t="b">
        <v>1</v>
      </c>
      <c r="EC73" s="45"/>
      <c r="ED73" s="45" t="b">
        <v>1</v>
      </c>
      <c r="EE73" s="45"/>
      <c r="EF73" s="45"/>
      <c r="EG73" s="45"/>
      <c r="EH73" s="45"/>
      <c r="EI73" s="45"/>
      <c r="EJ73" s="45"/>
      <c r="EK73" s="45" t="b">
        <v>1</v>
      </c>
      <c r="EL73" s="45"/>
      <c r="EM73" s="51">
        <v>3</v>
      </c>
      <c r="EN73" s="45" t="s">
        <v>365</v>
      </c>
      <c r="EO73" s="45" t="s">
        <v>1031</v>
      </c>
      <c r="EP73" s="45" t="b">
        <v>1</v>
      </c>
      <c r="EQ73" s="45" t="b">
        <v>1</v>
      </c>
      <c r="ER73" s="45" t="b">
        <v>1</v>
      </c>
      <c r="ES73" s="45"/>
      <c r="ET73" s="45"/>
      <c r="EU73" s="45"/>
      <c r="EV73" s="45"/>
      <c r="EW73" s="45"/>
      <c r="EX73" s="45"/>
      <c r="EY73" s="45"/>
      <c r="EZ73" s="45"/>
      <c r="FA73" s="51">
        <v>3</v>
      </c>
      <c r="FB73" s="45" t="s">
        <v>365</v>
      </c>
      <c r="FC73" s="45" t="s">
        <v>347</v>
      </c>
      <c r="FD73" s="45"/>
      <c r="FE73" s="45" t="s">
        <v>1296</v>
      </c>
      <c r="FF73" s="45"/>
      <c r="FG73" s="45"/>
      <c r="FH73" s="45" t="b">
        <v>1</v>
      </c>
      <c r="FI73" s="45"/>
      <c r="FJ73" s="45" t="b">
        <v>1</v>
      </c>
      <c r="FK73" s="45"/>
      <c r="FL73" s="45"/>
      <c r="FM73" s="45"/>
      <c r="FN73" s="45" t="s">
        <v>347</v>
      </c>
      <c r="FO73" s="45"/>
      <c r="FP73" s="45" t="s">
        <v>347</v>
      </c>
      <c r="FQ73" s="45" t="s">
        <v>1296</v>
      </c>
      <c r="FR73" s="45"/>
      <c r="FS73" s="45" t="b">
        <v>1</v>
      </c>
      <c r="FT73" s="45"/>
      <c r="FU73" s="45" t="b">
        <v>1</v>
      </c>
      <c r="FV73" s="45"/>
      <c r="FW73" s="45"/>
      <c r="FX73" s="45" t="s">
        <v>347</v>
      </c>
      <c r="FY73" s="45" t="s">
        <v>359</v>
      </c>
      <c r="FZ73" s="45"/>
      <c r="GA73" s="45"/>
      <c r="GB73" s="45"/>
      <c r="GC73" s="45" t="s">
        <v>384</v>
      </c>
      <c r="GD73" s="45" t="s">
        <v>351</v>
      </c>
      <c r="GE73" s="45" t="s">
        <v>359</v>
      </c>
      <c r="GF73" s="45" t="s">
        <v>370</v>
      </c>
      <c r="GG73" s="45" t="s">
        <v>370</v>
      </c>
      <c r="GH73" s="45"/>
      <c r="GI73" s="45"/>
      <c r="GJ73" s="45"/>
      <c r="GK73" s="45"/>
      <c r="GL73" s="45"/>
      <c r="GM73" s="45"/>
      <c r="GN73" s="45"/>
      <c r="GO73" s="45"/>
      <c r="GP73" s="45"/>
      <c r="GQ73" s="45"/>
      <c r="GR73" s="45"/>
      <c r="GS73" s="45"/>
      <c r="GT73" s="45"/>
      <c r="GU73" s="45" t="s">
        <v>1297</v>
      </c>
      <c r="GV73" s="45" t="b">
        <v>1</v>
      </c>
      <c r="GW73" s="45"/>
      <c r="GX73" s="45"/>
      <c r="GY73" s="45"/>
      <c r="GZ73" s="45" t="b">
        <v>1</v>
      </c>
      <c r="HA73" s="45"/>
      <c r="HB73" s="45"/>
      <c r="HC73" s="45"/>
      <c r="HD73" s="45"/>
      <c r="HE73" s="45"/>
      <c r="HF73" s="45"/>
      <c r="HG73" s="45"/>
      <c r="HH73" s="45"/>
      <c r="HI73" s="45"/>
      <c r="HJ73" s="45"/>
      <c r="HK73" s="45"/>
      <c r="HL73" s="45"/>
      <c r="HM73" s="45"/>
      <c r="HN73" s="45" t="s">
        <v>387</v>
      </c>
      <c r="HO73" s="45"/>
      <c r="HP73" s="45"/>
      <c r="HQ73" s="45" t="b">
        <v>1</v>
      </c>
      <c r="HR73" s="45"/>
      <c r="HS73" s="45" t="s">
        <v>1298</v>
      </c>
      <c r="HT73" s="45" t="s">
        <v>623</v>
      </c>
      <c r="HU73" s="45" t="b">
        <v>1</v>
      </c>
      <c r="HV73" s="45"/>
      <c r="HW73" s="45"/>
      <c r="HX73" s="45"/>
      <c r="HY73" s="45"/>
      <c r="HZ73" s="45"/>
      <c r="IA73" s="45"/>
      <c r="IB73" s="45"/>
      <c r="IC73" s="45"/>
      <c r="ID73" s="45"/>
      <c r="IE73" s="45"/>
      <c r="IF73" s="45" t="s">
        <v>511</v>
      </c>
      <c r="IG73" s="45"/>
      <c r="IH73" s="45"/>
      <c r="II73" s="45"/>
      <c r="IJ73" s="45"/>
      <c r="IK73" s="45" t="b">
        <v>1</v>
      </c>
      <c r="IL73" s="45"/>
      <c r="IM73" s="45"/>
      <c r="IN73" s="45"/>
      <c r="IO73" s="45"/>
      <c r="IP73" s="45" t="s">
        <v>442</v>
      </c>
      <c r="IQ73" s="45"/>
      <c r="IR73" s="45" t="s">
        <v>459</v>
      </c>
      <c r="IS73" s="45" t="b">
        <v>1</v>
      </c>
      <c r="IT73" s="45"/>
      <c r="IU73" s="45"/>
      <c r="IV73" s="45"/>
      <c r="IW73" s="45"/>
      <c r="IX73" s="45"/>
      <c r="IY73" s="45"/>
      <c r="IZ73" s="45"/>
      <c r="JA73" s="37" t="s">
        <v>5165</v>
      </c>
      <c r="JB73" s="45" t="s">
        <v>500</v>
      </c>
      <c r="JC73" s="45"/>
      <c r="JD73" s="45"/>
      <c r="JE73" s="45" t="b">
        <v>1</v>
      </c>
      <c r="JF73" s="45"/>
      <c r="JG73" s="45"/>
      <c r="JH73" s="45"/>
      <c r="JI73" s="45"/>
      <c r="JJ73" s="45"/>
      <c r="JK73" s="45" t="s">
        <v>5169</v>
      </c>
      <c r="JL73" s="45" t="s">
        <v>359</v>
      </c>
      <c r="JM73" s="45" t="s">
        <v>1299</v>
      </c>
      <c r="JN73" s="45" t="s">
        <v>463</v>
      </c>
      <c r="JO73" s="45" t="b">
        <v>1</v>
      </c>
      <c r="JP73" s="45"/>
      <c r="JQ73" s="45"/>
      <c r="JR73" s="45"/>
      <c r="JS73" s="45"/>
      <c r="JT73" s="45"/>
      <c r="JU73" s="45"/>
      <c r="JV73" s="45"/>
      <c r="JW73" s="45"/>
      <c r="JX73" s="45"/>
      <c r="JY73" s="45"/>
      <c r="JZ73" s="45"/>
      <c r="KA73" s="45"/>
      <c r="KB73" s="45"/>
      <c r="KC73" s="45"/>
      <c r="KD73" s="45"/>
      <c r="KE73" s="45"/>
      <c r="KF73" s="45"/>
      <c r="KG73" s="45"/>
      <c r="KH73" s="45" t="s">
        <v>447</v>
      </c>
      <c r="KI73" s="45"/>
      <c r="KJ73" s="45"/>
      <c r="KK73" s="45"/>
      <c r="KL73" s="45"/>
      <c r="KM73" s="45" t="b">
        <v>1</v>
      </c>
      <c r="KN73" s="45"/>
      <c r="KO73" s="45"/>
      <c r="KP73" s="45"/>
      <c r="KQ73" s="45"/>
      <c r="KR73" s="45"/>
      <c r="KS73" s="45"/>
      <c r="KT73" s="45"/>
      <c r="KU73" s="45"/>
      <c r="KV73" s="45"/>
      <c r="KW73" s="45" t="s">
        <v>395</v>
      </c>
      <c r="KX73" s="45"/>
      <c r="KY73" s="45"/>
      <c r="KZ73" s="45"/>
      <c r="LA73" s="45" t="b">
        <v>1</v>
      </c>
      <c r="LB73" s="45" t="b">
        <v>1</v>
      </c>
      <c r="LC73" s="45"/>
      <c r="LD73" s="45"/>
      <c r="LE73" s="45"/>
      <c r="LF73" s="45"/>
      <c r="LG73" s="45" t="s">
        <v>1181</v>
      </c>
      <c r="LH73" s="45"/>
      <c r="LI73" s="45"/>
      <c r="LJ73" s="45"/>
      <c r="LK73" s="45"/>
      <c r="LL73" s="45" t="b">
        <v>1</v>
      </c>
      <c r="LM73" s="45"/>
      <c r="LN73" s="45"/>
      <c r="LO73" s="45" t="s">
        <v>347</v>
      </c>
      <c r="LP73" s="45"/>
      <c r="LQ73" s="45" t="s">
        <v>397</v>
      </c>
      <c r="LR73" s="45"/>
      <c r="LS73" s="45" t="b">
        <v>1</v>
      </c>
      <c r="LT73" s="45" t="b">
        <v>1</v>
      </c>
      <c r="LU73" s="45"/>
      <c r="LV73" s="45"/>
      <c r="LW73" s="45"/>
      <c r="LX73" s="45"/>
      <c r="LY73" s="45"/>
      <c r="LZ73" s="45"/>
      <c r="MA73" s="45"/>
      <c r="MB73" s="45" t="s">
        <v>359</v>
      </c>
      <c r="MC73" s="45"/>
      <c r="MD73" s="45"/>
      <c r="ME73" s="45" t="s">
        <v>359</v>
      </c>
      <c r="MF73" s="45"/>
      <c r="MG73" s="45"/>
      <c r="MH73" s="45" t="s">
        <v>359</v>
      </c>
      <c r="MI73" s="45"/>
      <c r="MJ73" s="45" t="s">
        <v>1300</v>
      </c>
      <c r="MK73" s="45">
        <v>73108034</v>
      </c>
      <c r="ML73" s="45" t="s">
        <v>1301</v>
      </c>
      <c r="MM73" s="47">
        <v>44216.545752314807</v>
      </c>
      <c r="MN73" s="45">
        <v>72</v>
      </c>
      <c r="MO73" s="45"/>
      <c r="MP73" s="45">
        <v>-1</v>
      </c>
      <c r="MQ73" s="45"/>
      <c r="MR73" s="45"/>
      <c r="MS73" s="45" t="s">
        <v>376</v>
      </c>
      <c r="MT73" s="45">
        <v>3856</v>
      </c>
      <c r="MU73" s="45" t="s">
        <v>402</v>
      </c>
      <c r="MV73" s="45">
        <v>569832</v>
      </c>
    </row>
    <row r="74" spans="1:360" ht="15.6" hidden="1" thickTop="1" thickBot="1" x14ac:dyDescent="0.35">
      <c r="A74" s="48" t="s">
        <v>1302</v>
      </c>
      <c r="B74" s="37" t="s">
        <v>1303</v>
      </c>
      <c r="C74" s="37"/>
      <c r="D74" s="37" t="s">
        <v>1240</v>
      </c>
      <c r="E74" s="37" t="s">
        <v>830</v>
      </c>
      <c r="F74" s="37"/>
      <c r="G74" s="49">
        <v>44216</v>
      </c>
      <c r="H74" s="37" t="s">
        <v>831</v>
      </c>
      <c r="I74" s="37" t="s">
        <v>832</v>
      </c>
      <c r="J74" s="37" t="s">
        <v>347</v>
      </c>
      <c r="K74" s="37">
        <v>28</v>
      </c>
      <c r="L74" s="37" t="str">
        <f>IF(data!$K74&lt;31,"18-30 Years",IF(data!$K74&lt;51,"31-50 Years",IF(data!$K74&lt;61,"51-60 Years",IF(data!$K74&gt;60,"Elderly&gt;60"))))</f>
        <v>18-30 Years</v>
      </c>
      <c r="M74" s="37" t="s">
        <v>348</v>
      </c>
      <c r="N74" s="37" t="s">
        <v>349</v>
      </c>
      <c r="O74" s="37" t="s">
        <v>350</v>
      </c>
      <c r="P74" s="49">
        <v>43466</v>
      </c>
      <c r="Q74" s="37">
        <v>0</v>
      </c>
      <c r="R74" s="37">
        <v>1</v>
      </c>
      <c r="S74" s="37" t="s">
        <v>347</v>
      </c>
      <c r="T74" s="37">
        <v>0</v>
      </c>
      <c r="U74" s="37">
        <v>0</v>
      </c>
      <c r="V74" s="37">
        <v>0</v>
      </c>
      <c r="W74" s="37" t="s">
        <v>384</v>
      </c>
      <c r="X74" s="37">
        <v>0</v>
      </c>
      <c r="Y74" s="37" t="s">
        <v>384</v>
      </c>
      <c r="Z74" s="37">
        <v>0</v>
      </c>
      <c r="AA74" s="52">
        <v>0</v>
      </c>
      <c r="AB74" s="37">
        <v>4</v>
      </c>
      <c r="AC74" s="37">
        <v>0</v>
      </c>
      <c r="AD74" s="37"/>
      <c r="AE74" s="37">
        <v>1</v>
      </c>
      <c r="AF74" s="37">
        <v>1500</v>
      </c>
      <c r="AG74" s="37">
        <v>900</v>
      </c>
      <c r="AH74" s="41">
        <f t="shared" si="1"/>
        <v>-600</v>
      </c>
      <c r="AI74" s="37" t="s">
        <v>1304</v>
      </c>
      <c r="AJ74" s="37"/>
      <c r="AK74" s="37" t="s">
        <v>772</v>
      </c>
      <c r="AL74" s="37" t="b">
        <v>1</v>
      </c>
      <c r="AM74" s="37"/>
      <c r="AN74" s="37"/>
      <c r="AO74" s="37"/>
      <c r="AP74" s="37"/>
      <c r="AQ74" s="37"/>
      <c r="AR74" s="37"/>
      <c r="AS74" s="37"/>
      <c r="AT74" s="37">
        <v>20</v>
      </c>
      <c r="AU74" s="37" t="s">
        <v>356</v>
      </c>
      <c r="AV74" s="37"/>
      <c r="AW74" s="37" t="s">
        <v>359</v>
      </c>
      <c r="AX74" s="37" t="s">
        <v>1305</v>
      </c>
      <c r="AY74" s="37" t="s">
        <v>480</v>
      </c>
      <c r="AZ74" s="37" t="b">
        <v>1</v>
      </c>
      <c r="BA74" s="37"/>
      <c r="BB74" s="37"/>
      <c r="BC74" s="37" t="b">
        <v>1</v>
      </c>
      <c r="BD74" s="37"/>
      <c r="BE74" s="37"/>
      <c r="BF74" s="37"/>
      <c r="BG74" s="37"/>
      <c r="BH74" s="37"/>
      <c r="BI74" s="37"/>
      <c r="BJ74" s="37"/>
      <c r="BK74" s="37" t="s">
        <v>359</v>
      </c>
      <c r="BL74" s="37"/>
      <c r="BM74" s="37"/>
      <c r="BN74" s="37"/>
      <c r="BO74" s="37"/>
      <c r="BP74" s="37" t="s">
        <v>359</v>
      </c>
      <c r="BQ74" s="37"/>
      <c r="BR74" s="37"/>
      <c r="BS74" s="37"/>
      <c r="BT74" s="37"/>
      <c r="BU74" s="37"/>
      <c r="BV74" s="37"/>
      <c r="BW74" s="37"/>
      <c r="BX74" s="37"/>
      <c r="BY74" s="37"/>
      <c r="BZ74" s="37"/>
      <c r="CA74" s="37"/>
      <c r="CB74" s="37"/>
      <c r="CC74" s="37"/>
      <c r="CD74" s="37"/>
      <c r="CE74" s="37"/>
      <c r="CF74" s="37" t="s">
        <v>1306</v>
      </c>
      <c r="CG74" s="37"/>
      <c r="CH74" s="37" t="b">
        <v>1</v>
      </c>
      <c r="CI74" s="37"/>
      <c r="CJ74" s="37"/>
      <c r="CK74" s="37"/>
      <c r="CL74" s="37"/>
      <c r="CM74" s="37"/>
      <c r="CN74" s="37"/>
      <c r="CO74" s="37" t="s">
        <v>347</v>
      </c>
      <c r="CP74" s="37"/>
      <c r="CQ74" s="37"/>
      <c r="CR74" s="37"/>
      <c r="CS74" s="37"/>
      <c r="CT74" s="37"/>
      <c r="CU74" s="37"/>
      <c r="CV74" s="37"/>
      <c r="CW74" s="37"/>
      <c r="CX74" s="37"/>
      <c r="CY74" s="37" t="s">
        <v>836</v>
      </c>
      <c r="CZ74" s="37"/>
      <c r="DA74" s="37"/>
      <c r="DB74" s="37"/>
      <c r="DC74" s="37"/>
      <c r="DD74" s="37"/>
      <c r="DE74" s="37" t="b">
        <v>1</v>
      </c>
      <c r="DF74" s="37"/>
      <c r="DG74" s="37"/>
      <c r="DH74" s="37"/>
      <c r="DI74" s="37"/>
      <c r="DJ74" s="37"/>
      <c r="DK74" s="37"/>
      <c r="DL74" s="37"/>
      <c r="DM74" s="37"/>
      <c r="DN74" s="37"/>
      <c r="DO74" s="37"/>
      <c r="DP74" s="37"/>
      <c r="DQ74" s="37"/>
      <c r="DR74" s="37"/>
      <c r="DS74" s="37"/>
      <c r="DT74" s="37"/>
      <c r="DU74" s="37"/>
      <c r="DV74" s="37"/>
      <c r="DW74" s="37" t="s">
        <v>646</v>
      </c>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t="s">
        <v>347</v>
      </c>
      <c r="FD74" s="37"/>
      <c r="FE74" s="37" t="s">
        <v>1307</v>
      </c>
      <c r="FF74" s="37"/>
      <c r="FG74" s="37" t="b">
        <v>1</v>
      </c>
      <c r="FH74" s="37" t="b">
        <v>1</v>
      </c>
      <c r="FI74" s="37" t="b">
        <v>1</v>
      </c>
      <c r="FJ74" s="37"/>
      <c r="FK74" s="37"/>
      <c r="FL74" s="37"/>
      <c r="FM74" s="37"/>
      <c r="FN74" s="37" t="s">
        <v>347</v>
      </c>
      <c r="FO74" s="37"/>
      <c r="FP74" s="37" t="s">
        <v>359</v>
      </c>
      <c r="FQ74" s="37"/>
      <c r="FR74" s="37"/>
      <c r="FS74" s="37"/>
      <c r="FT74" s="37"/>
      <c r="FU74" s="37"/>
      <c r="FV74" s="37"/>
      <c r="FW74" s="37"/>
      <c r="FX74" s="37"/>
      <c r="FY74" s="37"/>
      <c r="FZ74" s="37"/>
      <c r="GA74" s="37"/>
      <c r="GB74" s="37"/>
      <c r="GC74" s="37" t="s">
        <v>384</v>
      </c>
      <c r="GD74" s="37" t="s">
        <v>384</v>
      </c>
      <c r="GE74" s="37" t="s">
        <v>873</v>
      </c>
      <c r="GF74" s="37"/>
      <c r="GG74" s="37"/>
      <c r="GH74" s="37"/>
      <c r="GI74" s="37"/>
      <c r="GJ74" s="37"/>
      <c r="GK74" s="37"/>
      <c r="GL74" s="37"/>
      <c r="GM74" s="37"/>
      <c r="GN74" s="37"/>
      <c r="GO74" s="37"/>
      <c r="GP74" s="37"/>
      <c r="GQ74" s="37"/>
      <c r="GR74" s="37"/>
      <c r="GS74" s="37"/>
      <c r="GT74" s="37"/>
      <c r="GU74" s="37" t="s">
        <v>1308</v>
      </c>
      <c r="GV74" s="37"/>
      <c r="GW74" s="37"/>
      <c r="GX74" s="37"/>
      <c r="GY74" s="37" t="b">
        <v>1</v>
      </c>
      <c r="GZ74" s="37" t="b">
        <v>1</v>
      </c>
      <c r="HA74" s="37"/>
      <c r="HB74" s="37"/>
      <c r="HC74" s="37"/>
      <c r="HD74" s="37"/>
      <c r="HE74" s="37"/>
      <c r="HF74" s="37" t="b">
        <v>1</v>
      </c>
      <c r="HG74" s="37"/>
      <c r="HH74" s="37"/>
      <c r="HI74" s="37"/>
      <c r="HJ74" s="37"/>
      <c r="HK74" s="37"/>
      <c r="HL74" s="37"/>
      <c r="HM74" s="37"/>
      <c r="HN74" s="37" t="s">
        <v>387</v>
      </c>
      <c r="HO74" s="37"/>
      <c r="HP74" s="37"/>
      <c r="HQ74" s="37" t="b">
        <v>1</v>
      </c>
      <c r="HR74" s="37"/>
      <c r="HS74" s="37" t="s">
        <v>1309</v>
      </c>
      <c r="HT74" s="37" t="s">
        <v>1310</v>
      </c>
      <c r="HU74" s="37" t="b">
        <v>1</v>
      </c>
      <c r="HV74" s="37"/>
      <c r="HW74" s="37"/>
      <c r="HX74" s="37"/>
      <c r="HY74" s="37"/>
      <c r="HZ74" s="37"/>
      <c r="IA74" s="37" t="b">
        <v>1</v>
      </c>
      <c r="IB74" s="37"/>
      <c r="IC74" s="37"/>
      <c r="ID74" s="37"/>
      <c r="IE74" s="37"/>
      <c r="IF74" s="37" t="s">
        <v>1286</v>
      </c>
      <c r="IG74" s="37"/>
      <c r="IH74" s="37"/>
      <c r="II74" s="37" t="b">
        <v>1</v>
      </c>
      <c r="IJ74" s="37"/>
      <c r="IK74" s="37" t="b">
        <v>1</v>
      </c>
      <c r="IL74" s="37"/>
      <c r="IM74" s="37"/>
      <c r="IN74" s="37"/>
      <c r="IO74" s="37"/>
      <c r="IP74" s="37" t="s">
        <v>442</v>
      </c>
      <c r="IQ74" s="37"/>
      <c r="IR74" s="37" t="s">
        <v>1049</v>
      </c>
      <c r="IS74" s="37"/>
      <c r="IT74" s="37"/>
      <c r="IU74" s="37"/>
      <c r="IV74" s="37"/>
      <c r="IW74" s="37" t="b">
        <v>1</v>
      </c>
      <c r="IX74" s="37"/>
      <c r="IY74" s="37"/>
      <c r="IZ74" s="37" t="s">
        <v>1311</v>
      </c>
      <c r="JA74" s="37" t="s">
        <v>5165</v>
      </c>
      <c r="JB74" s="37" t="s">
        <v>392</v>
      </c>
      <c r="JC74" s="37"/>
      <c r="JD74" s="37"/>
      <c r="JE74" s="37"/>
      <c r="JF74" s="37" t="b">
        <v>1</v>
      </c>
      <c r="JG74" s="37"/>
      <c r="JH74" s="37"/>
      <c r="JI74" s="37"/>
      <c r="JJ74" s="37"/>
      <c r="JK74" s="37" t="s">
        <v>5167</v>
      </c>
      <c r="JL74" s="37" t="s">
        <v>359</v>
      </c>
      <c r="JM74" s="37" t="s">
        <v>1312</v>
      </c>
      <c r="JN74" s="37" t="s">
        <v>1049</v>
      </c>
      <c r="JO74" s="37"/>
      <c r="JP74" s="37"/>
      <c r="JQ74" s="37"/>
      <c r="JR74" s="37"/>
      <c r="JS74" s="37"/>
      <c r="JT74" s="37"/>
      <c r="JU74" s="37"/>
      <c r="JV74" s="37"/>
      <c r="JW74" s="37"/>
      <c r="JX74" s="37"/>
      <c r="JY74" s="37"/>
      <c r="JZ74" s="37"/>
      <c r="KA74" s="37"/>
      <c r="KB74" s="37"/>
      <c r="KC74" s="37" t="b">
        <v>1</v>
      </c>
      <c r="KD74" s="37"/>
      <c r="KE74" s="37"/>
      <c r="KF74" s="37" t="s">
        <v>1313</v>
      </c>
      <c r="KG74" s="37"/>
      <c r="KH74" s="37" t="s">
        <v>447</v>
      </c>
      <c r="KI74" s="37"/>
      <c r="KJ74" s="37"/>
      <c r="KK74" s="37"/>
      <c r="KL74" s="37"/>
      <c r="KM74" s="37" t="b">
        <v>1</v>
      </c>
      <c r="KN74" s="37"/>
      <c r="KO74" s="37"/>
      <c r="KP74" s="37"/>
      <c r="KQ74" s="37"/>
      <c r="KR74" s="37"/>
      <c r="KS74" s="37"/>
      <c r="KT74" s="37"/>
      <c r="KU74" s="37"/>
      <c r="KV74" s="37"/>
      <c r="KW74" s="37" t="s">
        <v>1314</v>
      </c>
      <c r="KX74" s="37"/>
      <c r="KY74" s="37" t="b">
        <v>1</v>
      </c>
      <c r="KZ74" s="37"/>
      <c r="LA74" s="37"/>
      <c r="LB74" s="37"/>
      <c r="LC74" s="37" t="b">
        <v>1</v>
      </c>
      <c r="LD74" s="37"/>
      <c r="LE74" s="37"/>
      <c r="LF74" s="37"/>
      <c r="LG74" s="37" t="s">
        <v>504</v>
      </c>
      <c r="LH74" s="37"/>
      <c r="LI74" s="37"/>
      <c r="LJ74" s="37"/>
      <c r="LK74" s="37"/>
      <c r="LL74" s="37"/>
      <c r="LM74" s="37" t="b">
        <v>1</v>
      </c>
      <c r="LN74" s="37"/>
      <c r="LO74" s="37"/>
      <c r="LP74" s="37"/>
      <c r="LQ74" s="37"/>
      <c r="LR74" s="37"/>
      <c r="LS74" s="37"/>
      <c r="LT74" s="37"/>
      <c r="LU74" s="37"/>
      <c r="LV74" s="37"/>
      <c r="LW74" s="37"/>
      <c r="LX74" s="37"/>
      <c r="LY74" s="37"/>
      <c r="LZ74" s="37"/>
      <c r="MA74" s="37"/>
      <c r="MB74" s="37"/>
      <c r="MC74" s="37"/>
      <c r="MD74" s="37"/>
      <c r="ME74" s="37"/>
      <c r="MF74" s="37"/>
      <c r="MG74" s="37"/>
      <c r="MH74" s="37"/>
      <c r="MI74" s="37"/>
      <c r="MJ74" s="37" t="s">
        <v>1315</v>
      </c>
      <c r="MK74" s="37">
        <v>73108036</v>
      </c>
      <c r="ML74" s="37" t="s">
        <v>1316</v>
      </c>
      <c r="MM74" s="50">
        <v>44216.545763888891</v>
      </c>
      <c r="MN74" s="37">
        <v>73</v>
      </c>
      <c r="MO74" s="37"/>
      <c r="MP74" s="37">
        <v>-1</v>
      </c>
      <c r="MQ74" s="37"/>
      <c r="MR74" s="37"/>
      <c r="MS74" s="37" t="s">
        <v>376</v>
      </c>
      <c r="MT74" s="37">
        <v>1073</v>
      </c>
      <c r="MU74" s="37" t="s">
        <v>402</v>
      </c>
      <c r="MV74" s="37">
        <v>569832</v>
      </c>
    </row>
    <row r="75" spans="1:360" ht="15.6" hidden="1" thickTop="1" thickBot="1" x14ac:dyDescent="0.35">
      <c r="A75" s="44" t="s">
        <v>1317</v>
      </c>
      <c r="B75" s="45" t="s">
        <v>1318</v>
      </c>
      <c r="C75" s="45" t="s">
        <v>384</v>
      </c>
      <c r="D75" s="45" t="s">
        <v>1319</v>
      </c>
      <c r="E75" s="45" t="s">
        <v>830</v>
      </c>
      <c r="F75" s="45"/>
      <c r="G75" s="46">
        <v>44216</v>
      </c>
      <c r="H75" s="45" t="s">
        <v>831</v>
      </c>
      <c r="I75" s="45" t="s">
        <v>832</v>
      </c>
      <c r="J75" s="45" t="s">
        <v>347</v>
      </c>
      <c r="K75" s="45">
        <v>30</v>
      </c>
      <c r="L75" s="45" t="str">
        <f>IF(data!$K75&lt;31,"18-30 Years",IF(data!$K75&lt;51,"31-50 Years",IF(data!$K75&lt;61,"51-60 Years",IF(data!$K75&gt;60,"Elderly&gt;60"))))</f>
        <v>18-30 Years</v>
      </c>
      <c r="M75" s="45" t="s">
        <v>348</v>
      </c>
      <c r="N75" s="45" t="s">
        <v>349</v>
      </c>
      <c r="O75" s="45" t="s">
        <v>350</v>
      </c>
      <c r="P75" s="46">
        <v>43120</v>
      </c>
      <c r="Q75" s="45">
        <v>0</v>
      </c>
      <c r="R75" s="45">
        <v>0</v>
      </c>
      <c r="S75" s="45" t="s">
        <v>347</v>
      </c>
      <c r="T75" s="45">
        <v>0</v>
      </c>
      <c r="U75" s="45">
        <v>0</v>
      </c>
      <c r="V75" s="45">
        <v>1</v>
      </c>
      <c r="W75" s="45" t="s">
        <v>351</v>
      </c>
      <c r="X75" s="45">
        <v>1</v>
      </c>
      <c r="Y75" s="45" t="s">
        <v>406</v>
      </c>
      <c r="Z75" s="45">
        <v>1</v>
      </c>
      <c r="AA75" s="51">
        <v>3</v>
      </c>
      <c r="AB75" s="45">
        <v>6</v>
      </c>
      <c r="AC75" s="45">
        <v>0</v>
      </c>
      <c r="AD75" s="45">
        <v>0</v>
      </c>
      <c r="AE75" s="45">
        <v>1</v>
      </c>
      <c r="AF75" s="45">
        <v>2000</v>
      </c>
      <c r="AG75" s="45">
        <v>2000</v>
      </c>
      <c r="AH75" s="41">
        <f t="shared" si="1"/>
        <v>0</v>
      </c>
      <c r="AI75" s="45" t="s">
        <v>1320</v>
      </c>
      <c r="AJ75" s="45"/>
      <c r="AK75" s="45" t="s">
        <v>772</v>
      </c>
      <c r="AL75" s="45" t="b">
        <v>1</v>
      </c>
      <c r="AM75" s="45"/>
      <c r="AN75" s="45"/>
      <c r="AO75" s="45"/>
      <c r="AP75" s="45"/>
      <c r="AQ75" s="45"/>
      <c r="AR75" s="45"/>
      <c r="AS75" s="45"/>
      <c r="AT75" s="45">
        <v>15</v>
      </c>
      <c r="AU75" s="45" t="s">
        <v>1154</v>
      </c>
      <c r="AV75" s="45"/>
      <c r="AW75" s="45" t="s">
        <v>347</v>
      </c>
      <c r="AX75" s="45" t="s">
        <v>1321</v>
      </c>
      <c r="AY75" s="45" t="s">
        <v>357</v>
      </c>
      <c r="AZ75" s="45"/>
      <c r="BA75" s="45" t="b">
        <v>1</v>
      </c>
      <c r="BB75" s="45"/>
      <c r="BC75" s="45" t="b">
        <v>1</v>
      </c>
      <c r="BD75" s="45"/>
      <c r="BE75" s="45"/>
      <c r="BF75" s="45"/>
      <c r="BG75" s="45"/>
      <c r="BH75" s="45"/>
      <c r="BI75" s="45"/>
      <c r="BJ75" s="45"/>
      <c r="BK75" s="45" t="s">
        <v>359</v>
      </c>
      <c r="BL75" s="45"/>
      <c r="BM75" s="45"/>
      <c r="BN75" s="45"/>
      <c r="BO75" s="45"/>
      <c r="BP75" s="45" t="s">
        <v>347</v>
      </c>
      <c r="BQ75" s="45" t="s">
        <v>347</v>
      </c>
      <c r="BR75" s="45"/>
      <c r="BS75" s="45" t="s">
        <v>359</v>
      </c>
      <c r="BT75" s="45"/>
      <c r="BU75" s="45"/>
      <c r="BV75" s="45"/>
      <c r="BW75" s="45"/>
      <c r="BX75" s="45"/>
      <c r="BY75" s="45"/>
      <c r="BZ75" s="45"/>
      <c r="CA75" s="45"/>
      <c r="CB75" s="45"/>
      <c r="CC75" s="45"/>
      <c r="CD75" s="45"/>
      <c r="CE75" s="45"/>
      <c r="CF75" s="45" t="s">
        <v>835</v>
      </c>
      <c r="CG75" s="45" t="b">
        <v>1</v>
      </c>
      <c r="CH75" s="45"/>
      <c r="CI75" s="45"/>
      <c r="CJ75" s="45"/>
      <c r="CK75" s="45"/>
      <c r="CL75" s="45"/>
      <c r="CM75" s="45"/>
      <c r="CN75" s="45"/>
      <c r="CO75" s="45" t="s">
        <v>347</v>
      </c>
      <c r="CP75" s="45"/>
      <c r="CQ75" s="45"/>
      <c r="CR75" s="45"/>
      <c r="CS75" s="45"/>
      <c r="CT75" s="45"/>
      <c r="CU75" s="45"/>
      <c r="CV75" s="45"/>
      <c r="CW75" s="45"/>
      <c r="CX75" s="45"/>
      <c r="CY75" s="45" t="s">
        <v>836</v>
      </c>
      <c r="CZ75" s="45"/>
      <c r="DA75" s="45"/>
      <c r="DB75" s="45"/>
      <c r="DC75" s="45"/>
      <c r="DD75" s="45"/>
      <c r="DE75" s="45" t="b">
        <v>1</v>
      </c>
      <c r="DF75" s="45"/>
      <c r="DG75" s="45"/>
      <c r="DH75" s="45"/>
      <c r="DI75" s="45"/>
      <c r="DJ75" s="45"/>
      <c r="DK75" s="45"/>
      <c r="DL75" s="45"/>
      <c r="DM75" s="45"/>
      <c r="DN75" s="45"/>
      <c r="DO75" s="45"/>
      <c r="DP75" s="45"/>
      <c r="DQ75" s="45"/>
      <c r="DR75" s="45"/>
      <c r="DS75" s="45"/>
      <c r="DT75" s="45"/>
      <c r="DU75" s="45"/>
      <c r="DV75" s="45"/>
      <c r="DW75" s="45" t="s">
        <v>646</v>
      </c>
      <c r="DX75" s="45"/>
      <c r="DY75" s="45"/>
      <c r="DZ75" s="45"/>
      <c r="EA75" s="45"/>
      <c r="EB75" s="45"/>
      <c r="EC75" s="45"/>
      <c r="ED75" s="45"/>
      <c r="EE75" s="45"/>
      <c r="EF75" s="45"/>
      <c r="EG75" s="45"/>
      <c r="EH75" s="45"/>
      <c r="EI75" s="45"/>
      <c r="EJ75" s="45"/>
      <c r="EK75" s="45"/>
      <c r="EL75" s="45"/>
      <c r="EM75" s="45"/>
      <c r="EN75" s="45"/>
      <c r="EO75" s="45" t="s">
        <v>1322</v>
      </c>
      <c r="EP75" s="45" t="b">
        <v>1</v>
      </c>
      <c r="EQ75" s="45"/>
      <c r="ER75" s="45"/>
      <c r="ES75" s="45" t="b">
        <v>1</v>
      </c>
      <c r="ET75" s="45"/>
      <c r="EU75" s="45"/>
      <c r="EV75" s="45"/>
      <c r="EW75" s="45"/>
      <c r="EX75" s="45" t="b">
        <v>1</v>
      </c>
      <c r="EY75" s="45"/>
      <c r="EZ75" s="45"/>
      <c r="FA75" s="51">
        <v>3</v>
      </c>
      <c r="FB75" s="45" t="s">
        <v>365</v>
      </c>
      <c r="FC75" s="45" t="s">
        <v>359</v>
      </c>
      <c r="FD75" s="37" t="s">
        <v>5150</v>
      </c>
      <c r="FE75" s="45" t="s">
        <v>997</v>
      </c>
      <c r="FF75" s="45" t="b">
        <v>1</v>
      </c>
      <c r="FG75" s="45"/>
      <c r="FH75" s="45"/>
      <c r="FI75" s="45"/>
      <c r="FJ75" s="45"/>
      <c r="FK75" s="45"/>
      <c r="FL75" s="45"/>
      <c r="FM75" s="45"/>
      <c r="FN75" s="45" t="s">
        <v>347</v>
      </c>
      <c r="FO75" s="45"/>
      <c r="FP75" s="45" t="s">
        <v>359</v>
      </c>
      <c r="FQ75" s="45"/>
      <c r="FR75" s="45"/>
      <c r="FS75" s="45"/>
      <c r="FT75" s="45"/>
      <c r="FU75" s="45"/>
      <c r="FV75" s="45"/>
      <c r="FW75" s="45"/>
      <c r="FX75" s="45" t="s">
        <v>368</v>
      </c>
      <c r="FY75" s="45" t="s">
        <v>359</v>
      </c>
      <c r="FZ75" s="45"/>
      <c r="GA75" s="45"/>
      <c r="GB75" s="45"/>
      <c r="GC75" s="45" t="s">
        <v>384</v>
      </c>
      <c r="GD75" s="45" t="s">
        <v>384</v>
      </c>
      <c r="GE75" s="45" t="s">
        <v>359</v>
      </c>
      <c r="GF75" s="45" t="s">
        <v>370</v>
      </c>
      <c r="GG75" s="45" t="s">
        <v>370</v>
      </c>
      <c r="GH75" s="45"/>
      <c r="GI75" s="45"/>
      <c r="GJ75" s="45"/>
      <c r="GK75" s="45"/>
      <c r="GL75" s="45"/>
      <c r="GM75" s="45"/>
      <c r="GN75" s="45"/>
      <c r="GO75" s="45"/>
      <c r="GP75" s="45"/>
      <c r="GQ75" s="45"/>
      <c r="GR75" s="45"/>
      <c r="GS75" s="45"/>
      <c r="GT75" s="45"/>
      <c r="GU75" s="45" t="s">
        <v>1323</v>
      </c>
      <c r="GV75" s="45" t="b">
        <v>1</v>
      </c>
      <c r="GW75" s="45"/>
      <c r="GX75" s="45"/>
      <c r="GY75" s="45"/>
      <c r="GZ75" s="45"/>
      <c r="HA75" s="45"/>
      <c r="HB75" s="45"/>
      <c r="HC75" s="45"/>
      <c r="HD75" s="45" t="b">
        <v>1</v>
      </c>
      <c r="HE75" s="45"/>
      <c r="HF75" s="45"/>
      <c r="HG75" s="45"/>
      <c r="HH75" s="45"/>
      <c r="HI75" s="45"/>
      <c r="HJ75" s="45"/>
      <c r="HK75" s="45"/>
      <c r="HL75" s="45"/>
      <c r="HM75" s="45"/>
      <c r="HN75" s="45" t="s">
        <v>387</v>
      </c>
      <c r="HO75" s="45"/>
      <c r="HP75" s="45"/>
      <c r="HQ75" s="45" t="b">
        <v>1</v>
      </c>
      <c r="HR75" s="45"/>
      <c r="HS75" s="45" t="s">
        <v>1324</v>
      </c>
      <c r="HT75" s="45" t="s">
        <v>623</v>
      </c>
      <c r="HU75" s="45" t="b">
        <v>1</v>
      </c>
      <c r="HV75" s="45"/>
      <c r="HW75" s="45"/>
      <c r="HX75" s="45"/>
      <c r="HY75" s="45"/>
      <c r="HZ75" s="45"/>
      <c r="IA75" s="45"/>
      <c r="IB75" s="45"/>
      <c r="IC75" s="45"/>
      <c r="ID75" s="45"/>
      <c r="IE75" s="45"/>
      <c r="IF75" s="45" t="s">
        <v>579</v>
      </c>
      <c r="IG75" s="45"/>
      <c r="IH75" s="45"/>
      <c r="II75" s="45"/>
      <c r="IJ75" s="45" t="b">
        <v>1</v>
      </c>
      <c r="IK75" s="45"/>
      <c r="IL75" s="45"/>
      <c r="IM75" s="45"/>
      <c r="IN75" s="45"/>
      <c r="IO75" s="45"/>
      <c r="IP75" s="45" t="s">
        <v>347</v>
      </c>
      <c r="IQ75" s="45"/>
      <c r="IR75" s="45" t="s">
        <v>413</v>
      </c>
      <c r="IS75" s="45"/>
      <c r="IT75" s="45"/>
      <c r="IU75" s="45"/>
      <c r="IV75" s="45"/>
      <c r="IW75" s="45"/>
      <c r="IX75" s="45" t="b">
        <v>1</v>
      </c>
      <c r="IY75" s="45"/>
      <c r="IZ75" s="45"/>
      <c r="JA75" s="45"/>
      <c r="JB75" s="45" t="s">
        <v>413</v>
      </c>
      <c r="JC75" s="45"/>
      <c r="JD75" s="45"/>
      <c r="JE75" s="45"/>
      <c r="JF75" s="45"/>
      <c r="JG75" s="45"/>
      <c r="JH75" s="45" t="b">
        <v>1</v>
      </c>
      <c r="JI75" s="45"/>
      <c r="JJ75" s="45"/>
      <c r="JK75" s="45"/>
      <c r="JL75" s="45" t="s">
        <v>347</v>
      </c>
      <c r="JM75" s="45"/>
      <c r="JN75" s="45" t="s">
        <v>1325</v>
      </c>
      <c r="JO75" s="45"/>
      <c r="JP75" s="45" t="b">
        <v>1</v>
      </c>
      <c r="JQ75" s="45" t="b">
        <v>1</v>
      </c>
      <c r="JR75" s="45"/>
      <c r="JS75" s="45"/>
      <c r="JT75" s="45"/>
      <c r="JU75" s="45"/>
      <c r="JV75" s="45"/>
      <c r="JW75" s="45"/>
      <c r="JX75" s="45"/>
      <c r="JY75" s="45"/>
      <c r="JZ75" s="45"/>
      <c r="KA75" s="45"/>
      <c r="KB75" s="45" t="b">
        <v>1</v>
      </c>
      <c r="KC75" s="45"/>
      <c r="KD75" s="45"/>
      <c r="KE75" s="45"/>
      <c r="KF75" s="45"/>
      <c r="KG75" s="45"/>
      <c r="KH75" s="45" t="s">
        <v>1326</v>
      </c>
      <c r="KI75" s="45"/>
      <c r="KJ75" s="45"/>
      <c r="KK75" s="45"/>
      <c r="KL75" s="45" t="b">
        <v>1</v>
      </c>
      <c r="KM75" s="45" t="b">
        <v>1</v>
      </c>
      <c r="KN75" s="45" t="b">
        <v>1</v>
      </c>
      <c r="KO75" s="45"/>
      <c r="KP75" s="45" t="b">
        <v>1</v>
      </c>
      <c r="KQ75" s="45"/>
      <c r="KR75" s="45"/>
      <c r="KS75" s="45"/>
      <c r="KT75" s="45"/>
      <c r="KU75" s="45"/>
      <c r="KV75" s="45"/>
      <c r="KW75" s="45" t="s">
        <v>939</v>
      </c>
      <c r="KX75" s="45"/>
      <c r="KY75" s="45" t="b">
        <v>1</v>
      </c>
      <c r="KZ75" s="45"/>
      <c r="LA75" s="45"/>
      <c r="LB75" s="45" t="b">
        <v>1</v>
      </c>
      <c r="LC75" s="45"/>
      <c r="LD75" s="45"/>
      <c r="LE75" s="45"/>
      <c r="LF75" s="45"/>
      <c r="LG75" s="45" t="s">
        <v>504</v>
      </c>
      <c r="LH75" s="45"/>
      <c r="LI75" s="45"/>
      <c r="LJ75" s="45"/>
      <c r="LK75" s="45"/>
      <c r="LL75" s="45"/>
      <c r="LM75" s="45" t="b">
        <v>1</v>
      </c>
      <c r="LN75" s="45"/>
      <c r="LO75" s="45" t="s">
        <v>347</v>
      </c>
      <c r="LP75" s="45"/>
      <c r="LQ75" s="45" t="s">
        <v>706</v>
      </c>
      <c r="LR75" s="45"/>
      <c r="LS75" s="45"/>
      <c r="LT75" s="45"/>
      <c r="LU75" s="45"/>
      <c r="LV75" s="45"/>
      <c r="LW75" s="45"/>
      <c r="LX75" s="45"/>
      <c r="LY75" s="45"/>
      <c r="LZ75" s="45" t="b">
        <v>1</v>
      </c>
      <c r="MA75" s="45"/>
      <c r="MB75" s="45" t="s">
        <v>359</v>
      </c>
      <c r="MC75" s="45"/>
      <c r="MD75" s="45"/>
      <c r="ME75" s="45" t="s">
        <v>359</v>
      </c>
      <c r="MF75" s="45"/>
      <c r="MG75" s="45"/>
      <c r="MH75" s="45" t="s">
        <v>359</v>
      </c>
      <c r="MI75" s="45"/>
      <c r="MJ75" s="45" t="s">
        <v>1327</v>
      </c>
      <c r="MK75" s="45">
        <v>73108185</v>
      </c>
      <c r="ML75" s="45" t="s">
        <v>1328</v>
      </c>
      <c r="MM75" s="47">
        <v>44216.548032407409</v>
      </c>
      <c r="MN75" s="45">
        <v>74</v>
      </c>
      <c r="MO75" s="45"/>
      <c r="MP75" s="45">
        <v>-1</v>
      </c>
      <c r="MQ75" s="45"/>
      <c r="MR75" s="45"/>
      <c r="MS75" s="45" t="s">
        <v>376</v>
      </c>
      <c r="MT75" s="45">
        <v>10372</v>
      </c>
      <c r="MU75" s="45" t="s">
        <v>402</v>
      </c>
      <c r="MV75" s="45">
        <v>569832</v>
      </c>
    </row>
    <row r="76" spans="1:360" ht="15.6" hidden="1" thickTop="1" thickBot="1" x14ac:dyDescent="0.35">
      <c r="A76" s="48" t="s">
        <v>1329</v>
      </c>
      <c r="B76" s="37" t="s">
        <v>1330</v>
      </c>
      <c r="C76" s="37" t="s">
        <v>384</v>
      </c>
      <c r="D76" s="37" t="s">
        <v>1331</v>
      </c>
      <c r="E76" s="37" t="s">
        <v>830</v>
      </c>
      <c r="F76" s="37"/>
      <c r="G76" s="49">
        <v>44216</v>
      </c>
      <c r="H76" s="37" t="s">
        <v>831</v>
      </c>
      <c r="I76" s="37" t="s">
        <v>832</v>
      </c>
      <c r="J76" s="37" t="s">
        <v>347</v>
      </c>
      <c r="K76" s="37">
        <v>31</v>
      </c>
      <c r="L76" s="37" t="str">
        <f>IF(data!$K76&lt;31,"18-30 Years",IF(data!$K76&lt;51,"31-50 Years",IF(data!$K76&lt;61,"51-60 Years",IF(data!$K76&gt;60,"Elderly&gt;60"))))</f>
        <v>31-50 Years</v>
      </c>
      <c r="M76" s="37" t="s">
        <v>405</v>
      </c>
      <c r="N76" s="37" t="s">
        <v>349</v>
      </c>
      <c r="O76" s="37" t="s">
        <v>350</v>
      </c>
      <c r="P76" s="49">
        <v>43872</v>
      </c>
      <c r="Q76" s="37">
        <v>0</v>
      </c>
      <c r="R76" s="37">
        <v>0</v>
      </c>
      <c r="S76" s="37" t="s">
        <v>347</v>
      </c>
      <c r="T76" s="37">
        <v>0</v>
      </c>
      <c r="U76" s="37">
        <v>0</v>
      </c>
      <c r="V76" s="37">
        <v>1</v>
      </c>
      <c r="W76" s="37" t="s">
        <v>351</v>
      </c>
      <c r="X76" s="37">
        <v>0</v>
      </c>
      <c r="Y76" s="37" t="s">
        <v>351</v>
      </c>
      <c r="Z76" s="37">
        <v>0</v>
      </c>
      <c r="AA76" s="52">
        <v>1</v>
      </c>
      <c r="AB76" s="37">
        <v>2</v>
      </c>
      <c r="AC76" s="37">
        <v>0</v>
      </c>
      <c r="AD76" s="37">
        <v>0</v>
      </c>
      <c r="AE76" s="37">
        <v>0</v>
      </c>
      <c r="AF76" s="37">
        <v>3000</v>
      </c>
      <c r="AG76" s="37">
        <v>1500</v>
      </c>
      <c r="AH76" s="41">
        <f t="shared" si="1"/>
        <v>-1500</v>
      </c>
      <c r="AI76" s="37" t="s">
        <v>1332</v>
      </c>
      <c r="AJ76" s="37"/>
      <c r="AK76" s="37" t="s">
        <v>663</v>
      </c>
      <c r="AL76" s="37" t="b">
        <v>1</v>
      </c>
      <c r="AM76" s="37" t="b">
        <v>1</v>
      </c>
      <c r="AN76" s="37"/>
      <c r="AO76" s="37"/>
      <c r="AP76" s="37"/>
      <c r="AQ76" s="37"/>
      <c r="AR76" s="37"/>
      <c r="AS76" s="37"/>
      <c r="AT76" s="37">
        <v>10</v>
      </c>
      <c r="AU76" s="37" t="s">
        <v>1333</v>
      </c>
      <c r="AV76" s="37"/>
      <c r="AW76" s="37" t="s">
        <v>359</v>
      </c>
      <c r="AX76" s="37" t="s">
        <v>1334</v>
      </c>
      <c r="AY76" s="37" t="s">
        <v>357</v>
      </c>
      <c r="AZ76" s="37"/>
      <c r="BA76" s="37" t="b">
        <v>1</v>
      </c>
      <c r="BB76" s="37"/>
      <c r="BC76" s="37" t="b">
        <v>1</v>
      </c>
      <c r="BD76" s="37"/>
      <c r="BE76" s="37"/>
      <c r="BF76" s="37"/>
      <c r="BG76" s="37"/>
      <c r="BH76" s="37"/>
      <c r="BI76" s="37"/>
      <c r="BJ76" s="37"/>
      <c r="BK76" s="37" t="s">
        <v>359</v>
      </c>
      <c r="BL76" s="37"/>
      <c r="BM76" s="37"/>
      <c r="BN76" s="37"/>
      <c r="BO76" s="37"/>
      <c r="BP76" s="59" t="s">
        <v>359</v>
      </c>
      <c r="BQ76" s="37"/>
      <c r="BR76" s="59" t="s">
        <v>5133</v>
      </c>
      <c r="BS76" s="37"/>
      <c r="BT76" s="37"/>
      <c r="BU76" s="37"/>
      <c r="BV76" s="37"/>
      <c r="BW76" s="37"/>
      <c r="BX76" s="37"/>
      <c r="BY76" s="37"/>
      <c r="BZ76" s="37"/>
      <c r="CA76" s="37"/>
      <c r="CB76" s="37"/>
      <c r="CC76" s="37"/>
      <c r="CD76" s="37"/>
      <c r="CE76" s="37"/>
      <c r="CF76" s="37" t="s">
        <v>835</v>
      </c>
      <c r="CG76" s="37" t="b">
        <v>1</v>
      </c>
      <c r="CH76" s="37"/>
      <c r="CI76" s="37"/>
      <c r="CJ76" s="37"/>
      <c r="CK76" s="37"/>
      <c r="CL76" s="37"/>
      <c r="CM76" s="37"/>
      <c r="CN76" s="37"/>
      <c r="CO76" s="37" t="s">
        <v>372</v>
      </c>
      <c r="CP76" s="37"/>
      <c r="CQ76" s="37"/>
      <c r="CR76" s="37"/>
      <c r="CS76" s="37"/>
      <c r="CT76" s="37"/>
      <c r="CU76" s="37"/>
      <c r="CV76" s="37"/>
      <c r="CW76" s="37"/>
      <c r="CX76" s="37"/>
      <c r="CY76" s="37" t="s">
        <v>836</v>
      </c>
      <c r="CZ76" s="37"/>
      <c r="DA76" s="37"/>
      <c r="DB76" s="37"/>
      <c r="DC76" s="37"/>
      <c r="DD76" s="37"/>
      <c r="DE76" s="37" t="b">
        <v>1</v>
      </c>
      <c r="DF76" s="37"/>
      <c r="DG76" s="37"/>
      <c r="DH76" s="37"/>
      <c r="DI76" s="37"/>
      <c r="DJ76" s="37"/>
      <c r="DK76" s="37"/>
      <c r="DL76" s="37"/>
      <c r="DM76" s="37"/>
      <c r="DN76" s="37"/>
      <c r="DO76" s="37"/>
      <c r="DP76" s="37"/>
      <c r="DQ76" s="37"/>
      <c r="DR76" s="37"/>
      <c r="DS76" s="37"/>
      <c r="DT76" s="37"/>
      <c r="DU76" s="37"/>
      <c r="DV76" s="37"/>
      <c r="DW76" s="37" t="s">
        <v>564</v>
      </c>
      <c r="DX76" s="37" t="s">
        <v>483</v>
      </c>
      <c r="DY76" s="37"/>
      <c r="DZ76" s="37"/>
      <c r="EA76" s="37"/>
      <c r="EB76" s="37"/>
      <c r="EC76" s="37"/>
      <c r="ED76" s="37"/>
      <c r="EE76" s="37"/>
      <c r="EF76" s="37"/>
      <c r="EG76" s="37"/>
      <c r="EH76" s="37"/>
      <c r="EI76" s="37"/>
      <c r="EJ76" s="37"/>
      <c r="EK76" s="37"/>
      <c r="EL76" s="37"/>
      <c r="EM76" s="37"/>
      <c r="EN76" s="37"/>
      <c r="EO76" s="37" t="s">
        <v>1335</v>
      </c>
      <c r="EP76" s="37"/>
      <c r="EQ76" s="37"/>
      <c r="ER76" s="37" t="b">
        <v>1</v>
      </c>
      <c r="ES76" s="37" t="b">
        <v>1</v>
      </c>
      <c r="ET76" s="37" t="b">
        <v>1</v>
      </c>
      <c r="EU76" s="37"/>
      <c r="EV76" s="37"/>
      <c r="EW76" s="37"/>
      <c r="EX76" s="37"/>
      <c r="EY76" s="37"/>
      <c r="EZ76" s="37"/>
      <c r="FA76" s="52">
        <v>3</v>
      </c>
      <c r="FB76" s="37" t="s">
        <v>365</v>
      </c>
      <c r="FC76" s="37" t="s">
        <v>347</v>
      </c>
      <c r="FD76" s="37"/>
      <c r="FE76" s="37" t="s">
        <v>914</v>
      </c>
      <c r="FF76" s="37"/>
      <c r="FG76" s="37" t="b">
        <v>1</v>
      </c>
      <c r="FH76" s="37"/>
      <c r="FI76" s="37" t="b">
        <v>1</v>
      </c>
      <c r="FJ76" s="37"/>
      <c r="FK76" s="37"/>
      <c r="FL76" s="37"/>
      <c r="FM76" s="37"/>
      <c r="FN76" s="37" t="s">
        <v>347</v>
      </c>
      <c r="FO76" s="37"/>
      <c r="FP76" s="37" t="s">
        <v>347</v>
      </c>
      <c r="FQ76" s="37" t="s">
        <v>367</v>
      </c>
      <c r="FR76" s="37" t="b">
        <v>1</v>
      </c>
      <c r="FS76" s="37"/>
      <c r="FT76" s="37"/>
      <c r="FU76" s="37"/>
      <c r="FV76" s="37"/>
      <c r="FW76" s="37"/>
      <c r="FX76" s="37" t="s">
        <v>368</v>
      </c>
      <c r="FY76" s="37" t="s">
        <v>359</v>
      </c>
      <c r="FZ76" s="37"/>
      <c r="GA76" s="37"/>
      <c r="GB76" s="37"/>
      <c r="GC76" s="37" t="s">
        <v>384</v>
      </c>
      <c r="GD76" s="37" t="s">
        <v>384</v>
      </c>
      <c r="GE76" s="37" t="s">
        <v>359</v>
      </c>
      <c r="GF76" s="37" t="s">
        <v>370</v>
      </c>
      <c r="GG76" s="37" t="s">
        <v>370</v>
      </c>
      <c r="GH76" s="37"/>
      <c r="GI76" s="37"/>
      <c r="GJ76" s="37"/>
      <c r="GK76" s="37"/>
      <c r="GL76" s="37"/>
      <c r="GM76" s="37"/>
      <c r="GN76" s="37"/>
      <c r="GO76" s="37"/>
      <c r="GP76" s="37"/>
      <c r="GQ76" s="37"/>
      <c r="GR76" s="37"/>
      <c r="GS76" s="37"/>
      <c r="GT76" s="37"/>
      <c r="GU76" s="37" t="s">
        <v>1336</v>
      </c>
      <c r="GV76" s="37"/>
      <c r="GW76" s="37"/>
      <c r="GX76" s="37"/>
      <c r="GY76" s="37" t="b">
        <v>1</v>
      </c>
      <c r="GZ76" s="37" t="b">
        <v>1</v>
      </c>
      <c r="HA76" s="37"/>
      <c r="HB76" s="37"/>
      <c r="HC76" s="37"/>
      <c r="HD76" s="37"/>
      <c r="HE76" s="37"/>
      <c r="HF76" s="37" t="b">
        <v>1</v>
      </c>
      <c r="HG76" s="37"/>
      <c r="HH76" s="37"/>
      <c r="HI76" s="37"/>
      <c r="HJ76" s="37"/>
      <c r="HK76" s="37"/>
      <c r="HL76" s="37"/>
      <c r="HM76" s="37"/>
      <c r="HN76" s="37" t="s">
        <v>438</v>
      </c>
      <c r="HO76" s="37" t="b">
        <v>1</v>
      </c>
      <c r="HP76" s="37"/>
      <c r="HQ76" s="37"/>
      <c r="HR76" s="37"/>
      <c r="HS76" s="37" t="s">
        <v>1337</v>
      </c>
      <c r="HT76" s="37" t="s">
        <v>499</v>
      </c>
      <c r="HU76" s="37"/>
      <c r="HV76" s="37" t="b">
        <v>1</v>
      </c>
      <c r="HW76" s="37"/>
      <c r="HX76" s="37"/>
      <c r="HY76" s="37"/>
      <c r="HZ76" s="37"/>
      <c r="IA76" s="37"/>
      <c r="IB76" s="37"/>
      <c r="IC76" s="37"/>
      <c r="ID76" s="37"/>
      <c r="IE76" s="37"/>
      <c r="IF76" s="37" t="s">
        <v>1338</v>
      </c>
      <c r="IG76" s="37"/>
      <c r="IH76" s="37" t="b">
        <v>1</v>
      </c>
      <c r="II76" s="37" t="b">
        <v>1</v>
      </c>
      <c r="IJ76" s="37"/>
      <c r="IK76" s="37"/>
      <c r="IL76" s="37"/>
      <c r="IM76" s="37"/>
      <c r="IN76" s="37"/>
      <c r="IO76" s="37"/>
      <c r="IP76" s="37" t="s">
        <v>359</v>
      </c>
      <c r="IQ76" s="37" t="s">
        <v>1339</v>
      </c>
      <c r="IR76" s="37" t="s">
        <v>937</v>
      </c>
      <c r="IS76" s="37"/>
      <c r="IT76" s="37"/>
      <c r="IU76" s="37" t="b">
        <v>1</v>
      </c>
      <c r="IV76" s="37" t="b">
        <v>1</v>
      </c>
      <c r="IW76" s="37"/>
      <c r="IX76" s="37"/>
      <c r="IY76" s="37"/>
      <c r="IZ76" s="37"/>
      <c r="JA76" s="37"/>
      <c r="JB76" s="37" t="s">
        <v>937</v>
      </c>
      <c r="JC76" s="37"/>
      <c r="JD76" s="37"/>
      <c r="JE76" s="37" t="b">
        <v>1</v>
      </c>
      <c r="JF76" s="37" t="b">
        <v>1</v>
      </c>
      <c r="JG76" s="37"/>
      <c r="JH76" s="37"/>
      <c r="JI76" s="37"/>
      <c r="JJ76" s="37"/>
      <c r="JK76" s="37"/>
      <c r="JL76" s="37" t="s">
        <v>347</v>
      </c>
      <c r="JM76" s="37"/>
      <c r="JN76" s="37" t="s">
        <v>1340</v>
      </c>
      <c r="JO76" s="37"/>
      <c r="JP76" s="37"/>
      <c r="JQ76" s="37" t="b">
        <v>1</v>
      </c>
      <c r="JR76" s="37" t="b">
        <v>1</v>
      </c>
      <c r="JS76" s="37" t="b">
        <v>1</v>
      </c>
      <c r="JT76" s="37"/>
      <c r="JU76" s="37"/>
      <c r="JV76" s="37" t="b">
        <v>1</v>
      </c>
      <c r="JW76" s="37"/>
      <c r="JX76" s="37"/>
      <c r="JY76" s="37"/>
      <c r="JZ76" s="37"/>
      <c r="KA76" s="37"/>
      <c r="KB76" s="37"/>
      <c r="KC76" s="37"/>
      <c r="KD76" s="37"/>
      <c r="KE76" s="37"/>
      <c r="KF76" s="37"/>
      <c r="KG76" s="37" t="s">
        <v>1341</v>
      </c>
      <c r="KH76" s="37" t="s">
        <v>447</v>
      </c>
      <c r="KI76" s="37"/>
      <c r="KJ76" s="37"/>
      <c r="KK76" s="37"/>
      <c r="KL76" s="37"/>
      <c r="KM76" s="37" t="b">
        <v>1</v>
      </c>
      <c r="KN76" s="37"/>
      <c r="KO76" s="37"/>
      <c r="KP76" s="37"/>
      <c r="KQ76" s="37"/>
      <c r="KR76" s="37"/>
      <c r="KS76" s="37"/>
      <c r="KT76" s="37"/>
      <c r="KU76" s="37"/>
      <c r="KV76" s="37"/>
      <c r="KW76" s="37" t="s">
        <v>1342</v>
      </c>
      <c r="KX76" s="37"/>
      <c r="KY76" s="37"/>
      <c r="KZ76" s="37"/>
      <c r="LA76" s="37"/>
      <c r="LB76" s="37" t="b">
        <v>1</v>
      </c>
      <c r="LC76" s="37"/>
      <c r="LD76" s="37"/>
      <c r="LE76" s="37"/>
      <c r="LF76" s="37"/>
      <c r="LG76" s="37" t="s">
        <v>1343</v>
      </c>
      <c r="LH76" s="37"/>
      <c r="LI76" s="37" t="b">
        <v>1</v>
      </c>
      <c r="LJ76" s="37" t="b">
        <v>1</v>
      </c>
      <c r="LK76" s="37"/>
      <c r="LL76" s="37"/>
      <c r="LM76" s="37"/>
      <c r="LN76" s="37"/>
      <c r="LO76" s="37" t="s">
        <v>359</v>
      </c>
      <c r="LP76" s="37" t="s">
        <v>5171</v>
      </c>
      <c r="LQ76" s="37" t="s">
        <v>1344</v>
      </c>
      <c r="LR76" s="37"/>
      <c r="LS76" s="37"/>
      <c r="LT76" s="37" t="b">
        <v>1</v>
      </c>
      <c r="LU76" s="37"/>
      <c r="LV76" s="37"/>
      <c r="LW76" s="37"/>
      <c r="LX76" s="37" t="b">
        <v>1</v>
      </c>
      <c r="LY76" s="37"/>
      <c r="LZ76" s="37"/>
      <c r="MA76" s="37" t="s">
        <v>1345</v>
      </c>
      <c r="MB76" s="37" t="s">
        <v>359</v>
      </c>
      <c r="MC76" s="37"/>
      <c r="MD76" s="37"/>
      <c r="ME76" s="37"/>
      <c r="MF76" s="37"/>
      <c r="MG76" s="37"/>
      <c r="MH76" s="37" t="s">
        <v>359</v>
      </c>
      <c r="MI76" s="37"/>
      <c r="MJ76" s="37" t="s">
        <v>1346</v>
      </c>
      <c r="MK76" s="37">
        <v>73108186</v>
      </c>
      <c r="ML76" s="37" t="s">
        <v>1347</v>
      </c>
      <c r="MM76" s="50">
        <v>44216.548043981478</v>
      </c>
      <c r="MN76" s="37">
        <v>75</v>
      </c>
      <c r="MO76" s="37"/>
      <c r="MP76" s="37">
        <v>-1</v>
      </c>
      <c r="MQ76" s="37"/>
      <c r="MR76" s="37"/>
      <c r="MS76" s="37" t="s">
        <v>376</v>
      </c>
      <c r="MT76" s="37">
        <v>10419</v>
      </c>
      <c r="MU76" s="37" t="s">
        <v>402</v>
      </c>
      <c r="MV76" s="37">
        <v>569832</v>
      </c>
    </row>
    <row r="77" spans="1:360" ht="15.6" thickTop="1" thickBot="1" x14ac:dyDescent="0.35">
      <c r="A77" s="44" t="s">
        <v>1348</v>
      </c>
      <c r="B77" s="45" t="s">
        <v>1349</v>
      </c>
      <c r="C77" s="45" t="s">
        <v>384</v>
      </c>
      <c r="D77" s="45" t="s">
        <v>1331</v>
      </c>
      <c r="E77" s="45" t="s">
        <v>830</v>
      </c>
      <c r="F77" s="45"/>
      <c r="G77" s="46">
        <v>44216</v>
      </c>
      <c r="H77" s="45" t="s">
        <v>831</v>
      </c>
      <c r="I77" s="45" t="s">
        <v>832</v>
      </c>
      <c r="J77" s="45" t="s">
        <v>347</v>
      </c>
      <c r="K77" s="45">
        <v>38</v>
      </c>
      <c r="L77" s="45" t="str">
        <f>IF(data!$K77&lt;31,"18-30 Years",IF(data!$K77&lt;51,"31-50 Years",IF(data!$K77&lt;61,"51-60 Years",IF(data!$K77&gt;60,"Elderly&gt;60"))))</f>
        <v>31-50 Years</v>
      </c>
      <c r="M77" s="45" t="s">
        <v>405</v>
      </c>
      <c r="N77" s="45" t="s">
        <v>349</v>
      </c>
      <c r="O77" s="45" t="s">
        <v>383</v>
      </c>
      <c r="P77" s="45"/>
      <c r="Q77" s="45">
        <v>1</v>
      </c>
      <c r="R77" s="45">
        <v>0</v>
      </c>
      <c r="S77" s="45" t="s">
        <v>347</v>
      </c>
      <c r="T77" s="45">
        <v>1</v>
      </c>
      <c r="U77" s="45">
        <v>1</v>
      </c>
      <c r="V77" s="45">
        <v>0</v>
      </c>
      <c r="W77" s="45" t="s">
        <v>351</v>
      </c>
      <c r="X77" s="45">
        <v>1</v>
      </c>
      <c r="Y77" s="45" t="s">
        <v>455</v>
      </c>
      <c r="Z77" s="45">
        <v>0</v>
      </c>
      <c r="AA77" s="51">
        <v>3</v>
      </c>
      <c r="AB77" s="45">
        <v>6</v>
      </c>
      <c r="AC77" s="45">
        <v>0</v>
      </c>
      <c r="AD77" s="45">
        <v>0</v>
      </c>
      <c r="AE77" s="45">
        <v>0</v>
      </c>
      <c r="AF77" s="45">
        <v>2200</v>
      </c>
      <c r="AG77" s="45">
        <v>1500</v>
      </c>
      <c r="AH77" s="41">
        <f t="shared" si="1"/>
        <v>-700</v>
      </c>
      <c r="AI77" s="45" t="s">
        <v>1350</v>
      </c>
      <c r="AJ77" s="45"/>
      <c r="AK77" s="45" t="s">
        <v>663</v>
      </c>
      <c r="AL77" s="45" t="b">
        <v>1</v>
      </c>
      <c r="AM77" s="45" t="b">
        <v>1</v>
      </c>
      <c r="AN77" s="45"/>
      <c r="AO77" s="45"/>
      <c r="AP77" s="45"/>
      <c r="AQ77" s="45"/>
      <c r="AR77" s="45"/>
      <c r="AS77" s="45"/>
      <c r="AT77" s="45">
        <v>15</v>
      </c>
      <c r="AU77" s="45" t="s">
        <v>356</v>
      </c>
      <c r="AV77" s="45"/>
      <c r="AW77" s="45" t="s">
        <v>359</v>
      </c>
      <c r="AX77" s="41" t="s">
        <v>372</v>
      </c>
      <c r="AY77" s="45" t="s">
        <v>357</v>
      </c>
      <c r="AZ77" s="45"/>
      <c r="BA77" s="45" t="b">
        <v>1</v>
      </c>
      <c r="BB77" s="45"/>
      <c r="BC77" s="45" t="b">
        <v>1</v>
      </c>
      <c r="BD77" s="45"/>
      <c r="BE77" s="45"/>
      <c r="BF77" s="45"/>
      <c r="BG77" s="45"/>
      <c r="BH77" s="45"/>
      <c r="BI77" s="45"/>
      <c r="BJ77" s="45"/>
      <c r="BK77" s="45" t="s">
        <v>359</v>
      </c>
      <c r="BL77" s="45"/>
      <c r="BM77" s="45"/>
      <c r="BN77" s="45"/>
      <c r="BO77" s="45"/>
      <c r="BP77" s="45" t="s">
        <v>347</v>
      </c>
      <c r="BQ77" s="45" t="s">
        <v>347</v>
      </c>
      <c r="BR77" s="45"/>
      <c r="BS77" s="45" t="s">
        <v>347</v>
      </c>
      <c r="BT77" s="45" t="s">
        <v>359</v>
      </c>
      <c r="BU77" s="45" t="s">
        <v>426</v>
      </c>
      <c r="BV77" s="45"/>
      <c r="BW77" s="45"/>
      <c r="BX77" s="45"/>
      <c r="BY77" s="45" t="b">
        <v>1</v>
      </c>
      <c r="BZ77" s="45"/>
      <c r="CA77" s="45"/>
      <c r="CB77" s="45"/>
      <c r="CC77" s="45"/>
      <c r="CD77" s="45"/>
      <c r="CE77" s="45"/>
      <c r="CF77" s="45" t="s">
        <v>1351</v>
      </c>
      <c r="CG77" s="45" t="b">
        <v>1</v>
      </c>
      <c r="CH77" s="45" t="b">
        <v>1</v>
      </c>
      <c r="CI77" s="45" t="b">
        <v>1</v>
      </c>
      <c r="CJ77" s="45"/>
      <c r="CK77" s="45"/>
      <c r="CL77" s="45"/>
      <c r="CM77" s="45"/>
      <c r="CN77" s="45"/>
      <c r="CO77" s="45" t="s">
        <v>347</v>
      </c>
      <c r="CP77" s="45"/>
      <c r="CQ77" s="45"/>
      <c r="CR77" s="45"/>
      <c r="CS77" s="45"/>
      <c r="CT77" s="45"/>
      <c r="CU77" s="45"/>
      <c r="CV77" s="45"/>
      <c r="CW77" s="45"/>
      <c r="CX77" s="45"/>
      <c r="CY77" s="45" t="s">
        <v>361</v>
      </c>
      <c r="CZ77" s="45"/>
      <c r="DA77" s="45"/>
      <c r="DB77" s="45"/>
      <c r="DC77" s="45"/>
      <c r="DD77" s="45"/>
      <c r="DE77" s="45" t="b">
        <v>1</v>
      </c>
      <c r="DF77" s="45" t="b">
        <v>1</v>
      </c>
      <c r="DG77" s="45"/>
      <c r="DH77" s="45"/>
      <c r="DI77" s="45"/>
      <c r="DJ77" s="45"/>
      <c r="DK77" s="45" t="s">
        <v>359</v>
      </c>
      <c r="DL77" s="45"/>
      <c r="DM77" s="45"/>
      <c r="DN77" s="45"/>
      <c r="DO77" s="45"/>
      <c r="DP77" s="45"/>
      <c r="DQ77" s="45"/>
      <c r="DR77" s="45"/>
      <c r="DS77" s="45"/>
      <c r="DT77" s="45"/>
      <c r="DU77" s="45"/>
      <c r="DV77" s="45"/>
      <c r="DW77" s="45" t="s">
        <v>564</v>
      </c>
      <c r="DX77" s="45" t="s">
        <v>483</v>
      </c>
      <c r="DY77" s="45"/>
      <c r="DZ77" s="45"/>
      <c r="EA77" s="45" t="s">
        <v>1352</v>
      </c>
      <c r="EB77" s="45"/>
      <c r="EC77" s="45"/>
      <c r="ED77" s="45" t="b">
        <v>1</v>
      </c>
      <c r="EE77" s="45" t="b">
        <v>1</v>
      </c>
      <c r="EF77" s="45"/>
      <c r="EG77" s="45"/>
      <c r="EH77" s="45" t="b">
        <v>1</v>
      </c>
      <c r="EI77" s="45"/>
      <c r="EJ77" s="45"/>
      <c r="EK77" s="45"/>
      <c r="EL77" s="45"/>
      <c r="EM77" s="51">
        <v>3</v>
      </c>
      <c r="EN77" s="45" t="s">
        <v>365</v>
      </c>
      <c r="EO77" s="45" t="s">
        <v>1353</v>
      </c>
      <c r="EP77" s="45" t="b">
        <v>1</v>
      </c>
      <c r="EQ77" s="45"/>
      <c r="ER77" s="45" t="b">
        <v>1</v>
      </c>
      <c r="ES77" s="45" t="b">
        <v>1</v>
      </c>
      <c r="ET77" s="45"/>
      <c r="EU77" s="45"/>
      <c r="EV77" s="45"/>
      <c r="EW77" s="45"/>
      <c r="EX77" s="45"/>
      <c r="EY77" s="45"/>
      <c r="EZ77" s="45"/>
      <c r="FA77" s="51">
        <v>3</v>
      </c>
      <c r="FB77" s="45" t="s">
        <v>365</v>
      </c>
      <c r="FC77" s="45" t="s">
        <v>359</v>
      </c>
      <c r="FD77" s="45" t="s">
        <v>1354</v>
      </c>
      <c r="FE77" s="45" t="s">
        <v>367</v>
      </c>
      <c r="FF77" s="45"/>
      <c r="FG77" s="45" t="b">
        <v>1</v>
      </c>
      <c r="FH77" s="45"/>
      <c r="FI77" s="45"/>
      <c r="FJ77" s="45"/>
      <c r="FK77" s="45"/>
      <c r="FL77" s="45"/>
      <c r="FM77" s="45"/>
      <c r="FN77" s="45" t="s">
        <v>347</v>
      </c>
      <c r="FO77" s="45"/>
      <c r="FP77" s="45" t="s">
        <v>359</v>
      </c>
      <c r="FQ77" s="45"/>
      <c r="FR77" s="45"/>
      <c r="FS77" s="45"/>
      <c r="FT77" s="45"/>
      <c r="FU77" s="45"/>
      <c r="FV77" s="45"/>
      <c r="FW77" s="45"/>
      <c r="FX77" s="45" t="s">
        <v>368</v>
      </c>
      <c r="FY77" s="45" t="s">
        <v>359</v>
      </c>
      <c r="FZ77" s="45" t="s">
        <v>359</v>
      </c>
      <c r="GA77" s="45"/>
      <c r="GB77" s="45"/>
      <c r="GC77" s="45" t="s">
        <v>351</v>
      </c>
      <c r="GD77" s="45" t="s">
        <v>351</v>
      </c>
      <c r="GE77" s="45" t="s">
        <v>359</v>
      </c>
      <c r="GF77" s="45" t="s">
        <v>370</v>
      </c>
      <c r="GG77" s="45" t="s">
        <v>370</v>
      </c>
      <c r="GH77" s="45"/>
      <c r="GI77" s="45"/>
      <c r="GJ77" s="45"/>
      <c r="GK77" s="45"/>
      <c r="GL77" s="45"/>
      <c r="GM77" s="45"/>
      <c r="GN77" s="45"/>
      <c r="GO77" s="45"/>
      <c r="GP77" s="45"/>
      <c r="GQ77" s="45"/>
      <c r="GR77" s="45"/>
      <c r="GS77" s="45"/>
      <c r="GT77" s="45"/>
      <c r="GU77" s="45" t="s">
        <v>1355</v>
      </c>
      <c r="GV77" s="45" t="b">
        <v>1</v>
      </c>
      <c r="GW77" s="45" t="b">
        <v>1</v>
      </c>
      <c r="GX77" s="45" t="b">
        <v>1</v>
      </c>
      <c r="GY77" s="45" t="b">
        <v>1</v>
      </c>
      <c r="GZ77" s="45" t="b">
        <v>1</v>
      </c>
      <c r="HA77" s="45"/>
      <c r="HB77" s="45"/>
      <c r="HC77" s="45"/>
      <c r="HD77" s="45"/>
      <c r="HE77" s="45"/>
      <c r="HF77" s="45"/>
      <c r="HG77" s="45"/>
      <c r="HH77" s="45"/>
      <c r="HI77" s="45"/>
      <c r="HJ77" s="45"/>
      <c r="HK77" s="45"/>
      <c r="HL77" s="45"/>
      <c r="HM77" s="45"/>
      <c r="HN77" s="45" t="s">
        <v>983</v>
      </c>
      <c r="HO77" s="45" t="b">
        <v>1</v>
      </c>
      <c r="HP77" s="45"/>
      <c r="HQ77" s="45" t="b">
        <v>1</v>
      </c>
      <c r="HR77" s="45"/>
      <c r="HS77" s="45" t="s">
        <v>984</v>
      </c>
      <c r="HT77" s="45" t="s">
        <v>623</v>
      </c>
      <c r="HU77" s="45" t="b">
        <v>1</v>
      </c>
      <c r="HV77" s="45"/>
      <c r="HW77" s="45"/>
      <c r="HX77" s="45"/>
      <c r="HY77" s="45"/>
      <c r="HZ77" s="45"/>
      <c r="IA77" s="45"/>
      <c r="IB77" s="45"/>
      <c r="IC77" s="45"/>
      <c r="ID77" s="45"/>
      <c r="IE77" s="45"/>
      <c r="IF77" s="45" t="s">
        <v>1286</v>
      </c>
      <c r="IG77" s="45"/>
      <c r="IH77" s="45"/>
      <c r="II77" s="45" t="b">
        <v>1</v>
      </c>
      <c r="IJ77" s="45"/>
      <c r="IK77" s="45" t="b">
        <v>1</v>
      </c>
      <c r="IL77" s="45"/>
      <c r="IM77" s="45"/>
      <c r="IN77" s="45"/>
      <c r="IO77" s="45"/>
      <c r="IP77" s="45" t="s">
        <v>359</v>
      </c>
      <c r="IQ77" s="45" t="s">
        <v>1339</v>
      </c>
      <c r="IR77" s="45" t="s">
        <v>1356</v>
      </c>
      <c r="IS77" s="45"/>
      <c r="IT77" s="45" t="b">
        <v>1</v>
      </c>
      <c r="IU77" s="45"/>
      <c r="IV77" s="45" t="b">
        <v>1</v>
      </c>
      <c r="IW77" s="45"/>
      <c r="IX77" s="45"/>
      <c r="IY77" s="45"/>
      <c r="IZ77" s="45"/>
      <c r="JA77" s="37" t="s">
        <v>5165</v>
      </c>
      <c r="JB77" s="45" t="s">
        <v>1356</v>
      </c>
      <c r="JC77" s="45"/>
      <c r="JD77" s="45" t="b">
        <v>1</v>
      </c>
      <c r="JE77" s="45"/>
      <c r="JF77" s="45" t="b">
        <v>1</v>
      </c>
      <c r="JG77" s="45"/>
      <c r="JH77" s="45"/>
      <c r="JI77" s="45"/>
      <c r="JJ77" s="45"/>
      <c r="JK77" s="45"/>
      <c r="JL77" s="45" t="s">
        <v>347</v>
      </c>
      <c r="JM77" s="45"/>
      <c r="JN77" s="45" t="s">
        <v>1357</v>
      </c>
      <c r="JO77" s="45"/>
      <c r="JP77" s="45"/>
      <c r="JQ77" s="45"/>
      <c r="JR77" s="45" t="b">
        <v>1</v>
      </c>
      <c r="JS77" s="45"/>
      <c r="JT77" s="45"/>
      <c r="JU77" s="45" t="b">
        <v>1</v>
      </c>
      <c r="JV77" s="45" t="b">
        <v>1</v>
      </c>
      <c r="JW77" s="45"/>
      <c r="JX77" s="45"/>
      <c r="JY77" s="45"/>
      <c r="JZ77" s="45"/>
      <c r="KA77" s="45"/>
      <c r="KB77" s="45"/>
      <c r="KC77" s="45"/>
      <c r="KD77" s="45"/>
      <c r="KE77" s="45"/>
      <c r="KF77" s="45"/>
      <c r="KG77" s="45"/>
      <c r="KH77" s="45" t="s">
        <v>447</v>
      </c>
      <c r="KI77" s="45"/>
      <c r="KJ77" s="45"/>
      <c r="KK77" s="45"/>
      <c r="KL77" s="45"/>
      <c r="KM77" s="45" t="b">
        <v>1</v>
      </c>
      <c r="KN77" s="45"/>
      <c r="KO77" s="45"/>
      <c r="KP77" s="45"/>
      <c r="KQ77" s="45"/>
      <c r="KR77" s="45"/>
      <c r="KS77" s="45"/>
      <c r="KT77" s="45"/>
      <c r="KU77" s="45"/>
      <c r="KV77" s="45"/>
      <c r="KW77" s="45" t="s">
        <v>1358</v>
      </c>
      <c r="KX77" s="45" t="b">
        <v>1</v>
      </c>
      <c r="KY77" s="45" t="b">
        <v>1</v>
      </c>
      <c r="KZ77" s="45"/>
      <c r="LA77" s="45"/>
      <c r="LB77" s="45" t="b">
        <v>1</v>
      </c>
      <c r="LC77" s="45"/>
      <c r="LD77" s="45"/>
      <c r="LE77" s="45"/>
      <c r="LF77" s="45"/>
      <c r="LG77" s="45" t="s">
        <v>449</v>
      </c>
      <c r="LH77" s="45"/>
      <c r="LI77" s="45"/>
      <c r="LJ77" s="45" t="b">
        <v>1</v>
      </c>
      <c r="LK77" s="45"/>
      <c r="LL77" s="45"/>
      <c r="LM77" s="45"/>
      <c r="LN77" s="45"/>
      <c r="LO77" s="45" t="s">
        <v>347</v>
      </c>
      <c r="LP77" s="45"/>
      <c r="LQ77" s="45" t="s">
        <v>1273</v>
      </c>
      <c r="LR77" s="45" t="b">
        <v>1</v>
      </c>
      <c r="LS77" s="45"/>
      <c r="LT77" s="45" t="b">
        <v>1</v>
      </c>
      <c r="LU77" s="45"/>
      <c r="LV77" s="45"/>
      <c r="LW77" s="45"/>
      <c r="LX77" s="45"/>
      <c r="LY77" s="45"/>
      <c r="LZ77" s="45"/>
      <c r="MA77" s="45"/>
      <c r="MB77" s="45" t="s">
        <v>359</v>
      </c>
      <c r="MC77" s="45"/>
      <c r="MD77" s="45"/>
      <c r="ME77" s="45"/>
      <c r="MF77" s="45"/>
      <c r="MG77" s="45"/>
      <c r="MH77" s="45" t="s">
        <v>359</v>
      </c>
      <c r="MI77" s="45"/>
      <c r="MJ77" s="45" t="s">
        <v>1359</v>
      </c>
      <c r="MK77" s="45">
        <v>73108188</v>
      </c>
      <c r="ML77" s="45" t="s">
        <v>1360</v>
      </c>
      <c r="MM77" s="47">
        <v>44216.548043981478</v>
      </c>
      <c r="MN77" s="45">
        <v>76</v>
      </c>
      <c r="MO77" s="45"/>
      <c r="MP77" s="45">
        <v>-1</v>
      </c>
      <c r="MQ77" s="45"/>
      <c r="MR77" s="45"/>
      <c r="MS77" s="45" t="s">
        <v>376</v>
      </c>
      <c r="MT77" s="45">
        <v>6646</v>
      </c>
      <c r="MU77" s="45" t="s">
        <v>402</v>
      </c>
      <c r="MV77" s="45">
        <v>569832</v>
      </c>
    </row>
    <row r="78" spans="1:360" ht="15.6" thickTop="1" thickBot="1" x14ac:dyDescent="0.35">
      <c r="A78" s="48" t="s">
        <v>1361</v>
      </c>
      <c r="B78" s="37" t="s">
        <v>1362</v>
      </c>
      <c r="C78" s="37" t="s">
        <v>384</v>
      </c>
      <c r="D78" s="37" t="s">
        <v>1363</v>
      </c>
      <c r="E78" s="37" t="s">
        <v>830</v>
      </c>
      <c r="F78" s="37"/>
      <c r="G78" s="49">
        <v>44216</v>
      </c>
      <c r="H78" s="37" t="s">
        <v>831</v>
      </c>
      <c r="I78" s="37" t="s">
        <v>832</v>
      </c>
      <c r="J78" s="37" t="s">
        <v>347</v>
      </c>
      <c r="K78" s="37">
        <v>29</v>
      </c>
      <c r="L78" s="37" t="str">
        <f>IF(data!$K78&lt;31,"18-30 Years",IF(data!$K78&lt;51,"31-50 Years",IF(data!$K78&lt;61,"51-60 Years",IF(data!$K78&gt;60,"Elderly&gt;60"))))</f>
        <v>18-30 Years</v>
      </c>
      <c r="M78" s="37" t="s">
        <v>405</v>
      </c>
      <c r="N78" s="37" t="s">
        <v>349</v>
      </c>
      <c r="O78" s="37" t="s">
        <v>350</v>
      </c>
      <c r="P78" s="49">
        <v>42447</v>
      </c>
      <c r="Q78" s="37">
        <v>1</v>
      </c>
      <c r="R78" s="37">
        <v>0</v>
      </c>
      <c r="S78" s="37" t="s">
        <v>359</v>
      </c>
      <c r="T78" s="37"/>
      <c r="U78" s="37"/>
      <c r="V78" s="37"/>
      <c r="W78" s="37"/>
      <c r="X78" s="37"/>
      <c r="Y78" s="37"/>
      <c r="Z78" s="37"/>
      <c r="AA78" s="37"/>
      <c r="AB78" s="37">
        <v>2</v>
      </c>
      <c r="AC78" s="37">
        <v>0</v>
      </c>
      <c r="AD78" s="37"/>
      <c r="AE78" s="37">
        <v>0</v>
      </c>
      <c r="AF78" s="37">
        <v>1800</v>
      </c>
      <c r="AG78" s="37">
        <v>0</v>
      </c>
      <c r="AH78" s="41">
        <f t="shared" si="1"/>
        <v>-1800</v>
      </c>
      <c r="AI78" s="37"/>
      <c r="AJ78" s="37" t="s">
        <v>1364</v>
      </c>
      <c r="AK78" s="37" t="s">
        <v>1365</v>
      </c>
      <c r="AL78" s="37" t="b">
        <v>1</v>
      </c>
      <c r="AM78" s="37" t="b">
        <v>1</v>
      </c>
      <c r="AN78" s="37" t="b">
        <v>1</v>
      </c>
      <c r="AO78" s="37"/>
      <c r="AP78" s="37"/>
      <c r="AQ78" s="37"/>
      <c r="AR78" s="37"/>
      <c r="AS78" s="37"/>
      <c r="AT78" s="37">
        <v>5</v>
      </c>
      <c r="AU78" s="37" t="s">
        <v>356</v>
      </c>
      <c r="AV78" s="37"/>
      <c r="AW78" s="37"/>
      <c r="AX78" s="37" t="s">
        <v>1366</v>
      </c>
      <c r="AY78" s="37" t="s">
        <v>889</v>
      </c>
      <c r="AZ78" s="37" t="b">
        <v>1</v>
      </c>
      <c r="BA78" s="37"/>
      <c r="BB78" s="37"/>
      <c r="BC78" s="37" t="b">
        <v>1</v>
      </c>
      <c r="BD78" s="37"/>
      <c r="BE78" s="37"/>
      <c r="BF78" s="37"/>
      <c r="BG78" s="37"/>
      <c r="BH78" s="37"/>
      <c r="BI78" s="37"/>
      <c r="BJ78" s="37"/>
      <c r="BK78" s="37" t="s">
        <v>359</v>
      </c>
      <c r="BL78" s="37"/>
      <c r="BM78" s="37"/>
      <c r="BN78" s="37"/>
      <c r="BO78" s="37"/>
      <c r="BP78" s="37" t="s">
        <v>359</v>
      </c>
      <c r="BQ78" s="37"/>
      <c r="BR78" s="37"/>
      <c r="BS78" s="37"/>
      <c r="BT78" s="37"/>
      <c r="BU78" s="37"/>
      <c r="BV78" s="37"/>
      <c r="BW78" s="37"/>
      <c r="BX78" s="37"/>
      <c r="BY78" s="37"/>
      <c r="BZ78" s="37"/>
      <c r="CA78" s="37"/>
      <c r="CB78" s="37"/>
      <c r="CC78" s="37"/>
      <c r="CD78" s="37"/>
      <c r="CE78" s="37"/>
      <c r="CF78" s="37" t="s">
        <v>835</v>
      </c>
      <c r="CG78" s="37" t="b">
        <v>1</v>
      </c>
      <c r="CH78" s="37"/>
      <c r="CI78" s="37"/>
      <c r="CJ78" s="37"/>
      <c r="CK78" s="37"/>
      <c r="CL78" s="37"/>
      <c r="CM78" s="37"/>
      <c r="CN78" s="37"/>
      <c r="CO78" s="37" t="s">
        <v>347</v>
      </c>
      <c r="CP78" s="37"/>
      <c r="CQ78" s="37"/>
      <c r="CR78" s="37"/>
      <c r="CS78" s="37"/>
      <c r="CT78" s="37"/>
      <c r="CU78" s="37"/>
      <c r="CV78" s="37"/>
      <c r="CW78" s="37"/>
      <c r="CX78" s="37"/>
      <c r="CY78" s="37" t="s">
        <v>1367</v>
      </c>
      <c r="CZ78" s="37"/>
      <c r="DA78" s="37"/>
      <c r="DB78" s="37"/>
      <c r="DC78" s="37"/>
      <c r="DD78" s="37" t="b">
        <v>1</v>
      </c>
      <c r="DE78" s="37"/>
      <c r="DF78" s="37" t="b">
        <v>1</v>
      </c>
      <c r="DG78" s="37"/>
      <c r="DH78" s="37"/>
      <c r="DI78" s="37"/>
      <c r="DJ78" s="37"/>
      <c r="DK78" s="37"/>
      <c r="DL78" s="37"/>
      <c r="DM78" s="37"/>
      <c r="DN78" s="37"/>
      <c r="DO78" s="37"/>
      <c r="DP78" s="37"/>
      <c r="DQ78" s="37"/>
      <c r="DR78" s="37"/>
      <c r="DS78" s="37"/>
      <c r="DT78" s="37"/>
      <c r="DU78" s="37"/>
      <c r="DV78" s="37"/>
      <c r="DW78" s="37" t="s">
        <v>564</v>
      </c>
      <c r="DX78" s="37" t="s">
        <v>483</v>
      </c>
      <c r="DY78" s="37"/>
      <c r="DZ78" s="37"/>
      <c r="EA78" s="37" t="s">
        <v>1368</v>
      </c>
      <c r="EB78" s="37" t="b">
        <v>1</v>
      </c>
      <c r="EC78" s="37"/>
      <c r="ED78" s="37" t="b">
        <v>1</v>
      </c>
      <c r="EE78" s="37" t="b">
        <v>1</v>
      </c>
      <c r="EF78" s="37" t="b">
        <v>1</v>
      </c>
      <c r="EG78" s="37"/>
      <c r="EH78" s="37"/>
      <c r="EI78" s="37"/>
      <c r="EJ78" s="37" t="b">
        <v>1</v>
      </c>
      <c r="EK78" s="37"/>
      <c r="EL78" s="37" t="b">
        <v>1</v>
      </c>
      <c r="EM78" s="52">
        <v>6</v>
      </c>
      <c r="EN78" s="37" t="s">
        <v>366</v>
      </c>
      <c r="EO78" s="37"/>
      <c r="EP78" s="37"/>
      <c r="EQ78" s="37"/>
      <c r="ER78" s="37"/>
      <c r="ES78" s="37"/>
      <c r="ET78" s="37"/>
      <c r="EU78" s="37"/>
      <c r="EV78" s="37"/>
      <c r="EW78" s="37"/>
      <c r="EX78" s="37"/>
      <c r="EY78" s="37"/>
      <c r="EZ78" s="37"/>
      <c r="FA78" s="37"/>
      <c r="FB78" s="37"/>
      <c r="FC78" s="37" t="s">
        <v>359</v>
      </c>
      <c r="FD78" s="37" t="s">
        <v>5150</v>
      </c>
      <c r="FE78" s="37" t="s">
        <v>367</v>
      </c>
      <c r="FF78" s="37"/>
      <c r="FG78" s="37" t="b">
        <v>1</v>
      </c>
      <c r="FH78" s="37"/>
      <c r="FI78" s="37"/>
      <c r="FJ78" s="37"/>
      <c r="FK78" s="37"/>
      <c r="FL78" s="37"/>
      <c r="FM78" s="37"/>
      <c r="FN78" s="37" t="s">
        <v>347</v>
      </c>
      <c r="FO78" s="37"/>
      <c r="FP78" s="37" t="s">
        <v>359</v>
      </c>
      <c r="FQ78" s="37"/>
      <c r="FR78" s="37"/>
      <c r="FS78" s="37"/>
      <c r="FT78" s="37"/>
      <c r="FU78" s="37"/>
      <c r="FV78" s="37"/>
      <c r="FW78" s="37"/>
      <c r="FX78" s="37"/>
      <c r="FY78" s="37"/>
      <c r="FZ78" s="37"/>
      <c r="GA78" s="37"/>
      <c r="GB78" s="37"/>
      <c r="GC78" s="37"/>
      <c r="GD78" s="37" t="s">
        <v>351</v>
      </c>
      <c r="GE78" s="37" t="s">
        <v>359</v>
      </c>
      <c r="GF78" s="37" t="s">
        <v>370</v>
      </c>
      <c r="GG78" s="37" t="s">
        <v>370</v>
      </c>
      <c r="GH78" s="37"/>
      <c r="GI78" s="37"/>
      <c r="GJ78" s="37"/>
      <c r="GK78" s="37"/>
      <c r="GL78" s="37"/>
      <c r="GM78" s="37"/>
      <c r="GN78" s="37"/>
      <c r="GO78" s="37"/>
      <c r="GP78" s="37"/>
      <c r="GQ78" s="37"/>
      <c r="GR78" s="37"/>
      <c r="GS78" s="37"/>
      <c r="GT78" s="37"/>
      <c r="GU78" s="37" t="s">
        <v>1369</v>
      </c>
      <c r="GV78" s="37"/>
      <c r="GW78" s="37"/>
      <c r="GX78" s="37"/>
      <c r="GY78" s="37" t="b">
        <v>1</v>
      </c>
      <c r="GZ78" s="37"/>
      <c r="HA78" s="37"/>
      <c r="HB78" s="37"/>
      <c r="HC78" s="37"/>
      <c r="HD78" s="37"/>
      <c r="HE78" s="37"/>
      <c r="HF78" s="37"/>
      <c r="HG78" s="37"/>
      <c r="HH78" s="37"/>
      <c r="HI78" s="37"/>
      <c r="HJ78" s="37"/>
      <c r="HK78" s="37"/>
      <c r="HL78" s="37"/>
      <c r="HM78" s="37"/>
      <c r="HN78" s="37" t="s">
        <v>438</v>
      </c>
      <c r="HO78" s="37" t="b">
        <v>1</v>
      </c>
      <c r="HP78" s="37"/>
      <c r="HQ78" s="37"/>
      <c r="HR78" s="37"/>
      <c r="HS78" s="37" t="s">
        <v>1370</v>
      </c>
      <c r="HT78" s="37" t="s">
        <v>623</v>
      </c>
      <c r="HU78" s="37" t="b">
        <v>1</v>
      </c>
      <c r="HV78" s="37"/>
      <c r="HW78" s="37"/>
      <c r="HX78" s="37"/>
      <c r="HY78" s="37"/>
      <c r="HZ78" s="37"/>
      <c r="IA78" s="37"/>
      <c r="IB78" s="37"/>
      <c r="IC78" s="37"/>
      <c r="ID78" s="37"/>
      <c r="IE78" s="37"/>
      <c r="IF78" s="37" t="s">
        <v>579</v>
      </c>
      <c r="IG78" s="37"/>
      <c r="IH78" s="37"/>
      <c r="II78" s="37"/>
      <c r="IJ78" s="37" t="b">
        <v>1</v>
      </c>
      <c r="IK78" s="37"/>
      <c r="IL78" s="37"/>
      <c r="IM78" s="37"/>
      <c r="IN78" s="37"/>
      <c r="IO78" s="37"/>
      <c r="IP78" s="37" t="s">
        <v>347</v>
      </c>
      <c r="IQ78" s="37"/>
      <c r="IR78" s="37" t="s">
        <v>372</v>
      </c>
      <c r="IS78" s="37"/>
      <c r="IT78" s="37"/>
      <c r="IU78" s="37"/>
      <c r="IV78" s="37"/>
      <c r="IW78" s="37"/>
      <c r="IX78" s="37"/>
      <c r="IY78" s="37" t="b">
        <v>1</v>
      </c>
      <c r="IZ78" s="37"/>
      <c r="JA78" s="37"/>
      <c r="JB78" s="37" t="s">
        <v>372</v>
      </c>
      <c r="JC78" s="37"/>
      <c r="JD78" s="37"/>
      <c r="JE78" s="37"/>
      <c r="JF78" s="37"/>
      <c r="JG78" s="37"/>
      <c r="JH78" s="37"/>
      <c r="JI78" s="37" t="b">
        <v>1</v>
      </c>
      <c r="JJ78" s="37"/>
      <c r="JK78" s="37"/>
      <c r="JL78" s="37" t="s">
        <v>347</v>
      </c>
      <c r="JM78" s="37"/>
      <c r="JN78" s="37" t="s">
        <v>1371</v>
      </c>
      <c r="JO78" s="37"/>
      <c r="JP78" s="37"/>
      <c r="JQ78" s="37"/>
      <c r="JR78" s="37" t="b">
        <v>1</v>
      </c>
      <c r="JS78" s="37" t="b">
        <v>1</v>
      </c>
      <c r="JT78" s="37"/>
      <c r="JU78" s="37"/>
      <c r="JV78" s="37"/>
      <c r="JW78" s="37"/>
      <c r="JX78" s="37"/>
      <c r="JY78" s="37"/>
      <c r="JZ78" s="37"/>
      <c r="KA78" s="37"/>
      <c r="KB78" s="37"/>
      <c r="KC78" s="37"/>
      <c r="KD78" s="37"/>
      <c r="KE78" s="37"/>
      <c r="KF78" s="37"/>
      <c r="KG78" s="37" t="s">
        <v>1372</v>
      </c>
      <c r="KH78" s="37" t="s">
        <v>1373</v>
      </c>
      <c r="KI78" s="37"/>
      <c r="KJ78" s="37"/>
      <c r="KK78" s="37"/>
      <c r="KL78" s="37" t="b">
        <v>1</v>
      </c>
      <c r="KM78" s="37" t="b">
        <v>1</v>
      </c>
      <c r="KN78" s="37"/>
      <c r="KO78" s="37"/>
      <c r="KP78" s="37"/>
      <c r="KQ78" s="37"/>
      <c r="KR78" s="37" t="b">
        <v>1</v>
      </c>
      <c r="KS78" s="37"/>
      <c r="KT78" s="37"/>
      <c r="KU78" s="37"/>
      <c r="KV78" s="37"/>
      <c r="KW78" s="37" t="s">
        <v>1374</v>
      </c>
      <c r="KX78" s="37"/>
      <c r="KY78" s="37" t="b">
        <v>1</v>
      </c>
      <c r="KZ78" s="37"/>
      <c r="LA78" s="37"/>
      <c r="LB78" s="37"/>
      <c r="LC78" s="37"/>
      <c r="LD78" s="37" t="b">
        <v>1</v>
      </c>
      <c r="LE78" s="37"/>
      <c r="LF78" s="37" t="s">
        <v>1375</v>
      </c>
      <c r="LG78" s="37" t="s">
        <v>449</v>
      </c>
      <c r="LH78" s="37"/>
      <c r="LI78" s="37"/>
      <c r="LJ78" s="37" t="b">
        <v>1</v>
      </c>
      <c r="LK78" s="37"/>
      <c r="LL78" s="37"/>
      <c r="LM78" s="37"/>
      <c r="LN78" s="37"/>
      <c r="LO78" s="37"/>
      <c r="LP78" s="37"/>
      <c r="LQ78" s="37"/>
      <c r="LR78" s="37"/>
      <c r="LS78" s="37"/>
      <c r="LT78" s="37"/>
      <c r="LU78" s="37"/>
      <c r="LV78" s="37"/>
      <c r="LW78" s="37"/>
      <c r="LX78" s="37"/>
      <c r="LY78" s="37"/>
      <c r="LZ78" s="37"/>
      <c r="MA78" s="37"/>
      <c r="MB78" s="37"/>
      <c r="MC78" s="37"/>
      <c r="MD78" s="37"/>
      <c r="ME78" s="37"/>
      <c r="MF78" s="37"/>
      <c r="MG78" s="37"/>
      <c r="MH78" s="37"/>
      <c r="MI78" s="37"/>
      <c r="MJ78" s="37" t="s">
        <v>1376</v>
      </c>
      <c r="MK78" s="37">
        <v>73108190</v>
      </c>
      <c r="ML78" s="37" t="s">
        <v>1377</v>
      </c>
      <c r="MM78" s="50">
        <v>44216.548055555562</v>
      </c>
      <c r="MN78" s="37">
        <v>77</v>
      </c>
      <c r="MO78" s="37"/>
      <c r="MP78" s="37">
        <v>-1</v>
      </c>
      <c r="MQ78" s="37"/>
      <c r="MR78" s="37"/>
      <c r="MS78" s="37" t="s">
        <v>376</v>
      </c>
      <c r="MT78" s="37">
        <v>6716</v>
      </c>
      <c r="MU78" s="37" t="s">
        <v>402</v>
      </c>
      <c r="MV78" s="37">
        <v>569832</v>
      </c>
    </row>
    <row r="79" spans="1:360" ht="15.6" thickTop="1" thickBot="1" x14ac:dyDescent="0.35">
      <c r="A79" s="44" t="s">
        <v>1378</v>
      </c>
      <c r="B79" s="45" t="s">
        <v>1379</v>
      </c>
      <c r="C79" s="45"/>
      <c r="D79" s="45" t="s">
        <v>1331</v>
      </c>
      <c r="E79" s="45" t="s">
        <v>830</v>
      </c>
      <c r="F79" s="45"/>
      <c r="G79" s="46">
        <v>44216</v>
      </c>
      <c r="H79" s="45" t="s">
        <v>831</v>
      </c>
      <c r="I79" s="45" t="s">
        <v>832</v>
      </c>
      <c r="J79" s="45" t="s">
        <v>347</v>
      </c>
      <c r="K79" s="45">
        <v>42</v>
      </c>
      <c r="L79" s="45" t="str">
        <f>IF(data!$K79&lt;31,"18-30 Years",IF(data!$K79&lt;51,"31-50 Years",IF(data!$K79&lt;61,"51-60 Years",IF(data!$K79&gt;60,"Elderly&gt;60"))))</f>
        <v>31-50 Years</v>
      </c>
      <c r="M79" s="45" t="s">
        <v>405</v>
      </c>
      <c r="N79" s="45" t="s">
        <v>349</v>
      </c>
      <c r="O79" s="45" t="s">
        <v>383</v>
      </c>
      <c r="P79" s="45"/>
      <c r="Q79" s="45">
        <v>1</v>
      </c>
      <c r="R79" s="45">
        <v>0</v>
      </c>
      <c r="S79" s="45" t="s">
        <v>347</v>
      </c>
      <c r="T79" s="45">
        <v>1</v>
      </c>
      <c r="U79" s="45">
        <v>0</v>
      </c>
      <c r="V79" s="45">
        <v>1</v>
      </c>
      <c r="W79" s="45" t="s">
        <v>351</v>
      </c>
      <c r="X79" s="45">
        <v>2</v>
      </c>
      <c r="Y79" s="45" t="s">
        <v>364</v>
      </c>
      <c r="Z79" s="45">
        <v>0</v>
      </c>
      <c r="AA79" s="51">
        <v>4</v>
      </c>
      <c r="AB79" s="45">
        <v>6</v>
      </c>
      <c r="AC79" s="45">
        <v>0</v>
      </c>
      <c r="AD79" s="45">
        <v>0</v>
      </c>
      <c r="AE79" s="45">
        <v>0</v>
      </c>
      <c r="AF79" s="45">
        <v>3000</v>
      </c>
      <c r="AG79" s="45">
        <v>2400</v>
      </c>
      <c r="AH79" s="41">
        <f t="shared" si="1"/>
        <v>-600</v>
      </c>
      <c r="AI79" s="45" t="s">
        <v>1380</v>
      </c>
      <c r="AJ79" s="45"/>
      <c r="AK79" s="45" t="s">
        <v>1381</v>
      </c>
      <c r="AL79" s="45" t="b">
        <v>1</v>
      </c>
      <c r="AM79" s="45" t="b">
        <v>1</v>
      </c>
      <c r="AN79" s="45"/>
      <c r="AO79" s="45" t="b">
        <v>1</v>
      </c>
      <c r="AP79" s="45"/>
      <c r="AQ79" s="45"/>
      <c r="AR79" s="45"/>
      <c r="AS79" s="45"/>
      <c r="AT79" s="45">
        <v>20</v>
      </c>
      <c r="AU79" s="45" t="s">
        <v>1227</v>
      </c>
      <c r="AV79" s="45"/>
      <c r="AW79" s="45" t="s">
        <v>347</v>
      </c>
      <c r="AX79" s="45" t="s">
        <v>1382</v>
      </c>
      <c r="AY79" s="45" t="s">
        <v>1383</v>
      </c>
      <c r="AZ79" s="45"/>
      <c r="BA79" s="45" t="b">
        <v>1</v>
      </c>
      <c r="BB79" s="45"/>
      <c r="BC79" s="45" t="b">
        <v>1</v>
      </c>
      <c r="BD79" s="45"/>
      <c r="BE79" s="45"/>
      <c r="BF79" s="45"/>
      <c r="BG79" s="45"/>
      <c r="BH79" s="45"/>
      <c r="BI79" s="45"/>
      <c r="BJ79" s="45"/>
      <c r="BK79" s="45" t="s">
        <v>347</v>
      </c>
      <c r="BL79" s="45" t="s">
        <v>347</v>
      </c>
      <c r="BM79" s="45" t="s">
        <v>1384</v>
      </c>
      <c r="BN79" s="45" t="s">
        <v>359</v>
      </c>
      <c r="BO79" s="45"/>
      <c r="BP79" s="45" t="s">
        <v>347</v>
      </c>
      <c r="BQ79" s="45" t="s">
        <v>347</v>
      </c>
      <c r="BR79" s="45"/>
      <c r="BS79" s="45" t="s">
        <v>347</v>
      </c>
      <c r="BT79" s="45" t="s">
        <v>359</v>
      </c>
      <c r="BU79" s="45" t="s">
        <v>480</v>
      </c>
      <c r="BV79" s="45" t="b">
        <v>1</v>
      </c>
      <c r="BW79" s="45"/>
      <c r="BX79" s="45"/>
      <c r="BY79" s="45" t="b">
        <v>1</v>
      </c>
      <c r="BZ79" s="45"/>
      <c r="CA79" s="45"/>
      <c r="CB79" s="45"/>
      <c r="CC79" s="45"/>
      <c r="CD79" s="45"/>
      <c r="CE79" s="45"/>
      <c r="CF79" s="45" t="s">
        <v>1351</v>
      </c>
      <c r="CG79" s="45" t="b">
        <v>1</v>
      </c>
      <c r="CH79" s="45" t="b">
        <v>1</v>
      </c>
      <c r="CI79" s="45" t="b">
        <v>1</v>
      </c>
      <c r="CJ79" s="45"/>
      <c r="CK79" s="45"/>
      <c r="CL79" s="45"/>
      <c r="CM79" s="45"/>
      <c r="CN79" s="45"/>
      <c r="CO79" s="45" t="s">
        <v>347</v>
      </c>
      <c r="CP79" s="45"/>
      <c r="CQ79" s="45"/>
      <c r="CR79" s="45"/>
      <c r="CS79" s="45"/>
      <c r="CT79" s="45"/>
      <c r="CU79" s="45"/>
      <c r="CV79" s="45"/>
      <c r="CW79" s="45"/>
      <c r="CX79" s="45"/>
      <c r="CY79" s="45" t="s">
        <v>994</v>
      </c>
      <c r="CZ79" s="45"/>
      <c r="DA79" s="45"/>
      <c r="DB79" s="45"/>
      <c r="DC79" s="45"/>
      <c r="DD79" s="45" t="b">
        <v>1</v>
      </c>
      <c r="DE79" s="45"/>
      <c r="DF79" s="45"/>
      <c r="DG79" s="45"/>
      <c r="DH79" s="45"/>
      <c r="DI79" s="45"/>
      <c r="DJ79" s="45"/>
      <c r="DK79" s="45" t="s">
        <v>359</v>
      </c>
      <c r="DL79" s="45"/>
      <c r="DM79" s="45"/>
      <c r="DN79" s="45"/>
      <c r="DO79" s="45"/>
      <c r="DP79" s="45"/>
      <c r="DQ79" s="45"/>
      <c r="DR79" s="45"/>
      <c r="DS79" s="45"/>
      <c r="DT79" s="45"/>
      <c r="DU79" s="45"/>
      <c r="DV79" s="45"/>
      <c r="DW79" s="45" t="s">
        <v>482</v>
      </c>
      <c r="DX79" s="45" t="s">
        <v>483</v>
      </c>
      <c r="DY79" s="45"/>
      <c r="DZ79" s="45"/>
      <c r="EA79" s="45" t="s">
        <v>1385</v>
      </c>
      <c r="EB79" s="45"/>
      <c r="EC79" s="45" t="b">
        <v>1</v>
      </c>
      <c r="ED79" s="45"/>
      <c r="EE79" s="45" t="b">
        <v>1</v>
      </c>
      <c r="EF79" s="45"/>
      <c r="EG79" s="45"/>
      <c r="EH79" s="45"/>
      <c r="EI79" s="45"/>
      <c r="EJ79" s="45"/>
      <c r="EK79" s="45"/>
      <c r="EL79" s="45"/>
      <c r="EM79" s="51">
        <v>2</v>
      </c>
      <c r="EN79" s="45" t="s">
        <v>365</v>
      </c>
      <c r="EO79" s="45" t="s">
        <v>1386</v>
      </c>
      <c r="EP79" s="45"/>
      <c r="EQ79" s="45"/>
      <c r="ER79" s="45" t="b">
        <v>1</v>
      </c>
      <c r="ES79" s="45" t="b">
        <v>1</v>
      </c>
      <c r="ET79" s="45"/>
      <c r="EU79" s="45"/>
      <c r="EV79" s="45"/>
      <c r="EW79" s="45"/>
      <c r="EX79" s="45" t="b">
        <v>1</v>
      </c>
      <c r="EY79" s="45"/>
      <c r="EZ79" s="45"/>
      <c r="FA79" s="51">
        <v>3</v>
      </c>
      <c r="FB79" s="45" t="s">
        <v>365</v>
      </c>
      <c r="FC79" s="45" t="s">
        <v>359</v>
      </c>
      <c r="FD79" s="37" t="s">
        <v>5150</v>
      </c>
      <c r="FE79" s="45" t="s">
        <v>367</v>
      </c>
      <c r="FF79" s="45"/>
      <c r="FG79" s="45" t="b">
        <v>1</v>
      </c>
      <c r="FH79" s="45"/>
      <c r="FI79" s="45"/>
      <c r="FJ79" s="45"/>
      <c r="FK79" s="45"/>
      <c r="FL79" s="45"/>
      <c r="FM79" s="45"/>
      <c r="FN79" s="45" t="s">
        <v>347</v>
      </c>
      <c r="FO79" s="45"/>
      <c r="FP79" s="45" t="s">
        <v>359</v>
      </c>
      <c r="FQ79" s="45"/>
      <c r="FR79" s="45"/>
      <c r="FS79" s="45"/>
      <c r="FT79" s="45"/>
      <c r="FU79" s="45"/>
      <c r="FV79" s="45"/>
      <c r="FW79" s="45"/>
      <c r="FX79" s="45" t="s">
        <v>368</v>
      </c>
      <c r="FY79" s="45" t="s">
        <v>359</v>
      </c>
      <c r="FZ79" s="45" t="s">
        <v>359</v>
      </c>
      <c r="GA79" s="45"/>
      <c r="GB79" s="45"/>
      <c r="GC79" s="45" t="s">
        <v>384</v>
      </c>
      <c r="GD79" s="45" t="s">
        <v>351</v>
      </c>
      <c r="GE79" s="45" t="s">
        <v>359</v>
      </c>
      <c r="GF79" s="45" t="s">
        <v>370</v>
      </c>
      <c r="GG79" s="45" t="s">
        <v>370</v>
      </c>
      <c r="GH79" s="45"/>
      <c r="GI79" s="45"/>
      <c r="GJ79" s="45"/>
      <c r="GK79" s="45"/>
      <c r="GL79" s="45"/>
      <c r="GM79" s="45"/>
      <c r="GN79" s="45"/>
      <c r="GO79" s="45"/>
      <c r="GP79" s="45"/>
      <c r="GQ79" s="45"/>
      <c r="GR79" s="45"/>
      <c r="GS79" s="45"/>
      <c r="GT79" s="45"/>
      <c r="GU79" s="45" t="s">
        <v>1387</v>
      </c>
      <c r="GV79" s="45" t="b">
        <v>1</v>
      </c>
      <c r="GW79" s="45"/>
      <c r="GX79" s="45"/>
      <c r="GY79" s="45" t="b">
        <v>1</v>
      </c>
      <c r="GZ79" s="45"/>
      <c r="HA79" s="45"/>
      <c r="HB79" s="45" t="b">
        <v>1</v>
      </c>
      <c r="HC79" s="45"/>
      <c r="HD79" s="45"/>
      <c r="HE79" s="45" t="b">
        <v>1</v>
      </c>
      <c r="HF79" s="45"/>
      <c r="HG79" s="45" t="b">
        <v>1</v>
      </c>
      <c r="HH79" s="45"/>
      <c r="HI79" s="45"/>
      <c r="HJ79" s="45"/>
      <c r="HK79" s="45"/>
      <c r="HL79" s="45"/>
      <c r="HM79" s="45"/>
      <c r="HN79" s="45" t="s">
        <v>895</v>
      </c>
      <c r="HO79" s="45" t="b">
        <v>1</v>
      </c>
      <c r="HP79" s="45"/>
      <c r="HQ79" s="45" t="b">
        <v>1</v>
      </c>
      <c r="HR79" s="45"/>
      <c r="HS79" s="45" t="s">
        <v>984</v>
      </c>
      <c r="HT79" s="45" t="s">
        <v>1310</v>
      </c>
      <c r="HU79" s="45" t="b">
        <v>1</v>
      </c>
      <c r="HV79" s="45"/>
      <c r="HW79" s="45"/>
      <c r="HX79" s="45"/>
      <c r="HY79" s="45"/>
      <c r="HZ79" s="45"/>
      <c r="IA79" s="45" t="b">
        <v>1</v>
      </c>
      <c r="IB79" s="45"/>
      <c r="IC79" s="45"/>
      <c r="ID79" s="45"/>
      <c r="IE79" s="45"/>
      <c r="IF79" s="45" t="s">
        <v>1338</v>
      </c>
      <c r="IG79" s="45"/>
      <c r="IH79" s="45" t="b">
        <v>1</v>
      </c>
      <c r="II79" s="45" t="b">
        <v>1</v>
      </c>
      <c r="IJ79" s="45"/>
      <c r="IK79" s="45"/>
      <c r="IL79" s="45"/>
      <c r="IM79" s="45"/>
      <c r="IN79" s="45"/>
      <c r="IO79" s="45"/>
      <c r="IP79" s="45" t="s">
        <v>347</v>
      </c>
      <c r="IQ79" s="45"/>
      <c r="IR79" s="45" t="s">
        <v>443</v>
      </c>
      <c r="IS79" s="45"/>
      <c r="IT79" s="45" t="b">
        <v>1</v>
      </c>
      <c r="IU79" s="45"/>
      <c r="IV79" s="45"/>
      <c r="IW79" s="45"/>
      <c r="IX79" s="45"/>
      <c r="IY79" s="45"/>
      <c r="IZ79" s="45"/>
      <c r="JA79" s="37" t="s">
        <v>5165</v>
      </c>
      <c r="JB79" s="45" t="s">
        <v>537</v>
      </c>
      <c r="JC79" s="45"/>
      <c r="JD79" s="45" t="b">
        <v>1</v>
      </c>
      <c r="JE79" s="45" t="b">
        <v>1</v>
      </c>
      <c r="JF79" s="45"/>
      <c r="JG79" s="45"/>
      <c r="JH79" s="45"/>
      <c r="JI79" s="45"/>
      <c r="JJ79" s="45"/>
      <c r="JK79" s="37" t="s">
        <v>5167</v>
      </c>
      <c r="JL79" s="45" t="s">
        <v>359</v>
      </c>
      <c r="JM79" s="45" t="s">
        <v>1388</v>
      </c>
      <c r="JN79" s="45" t="s">
        <v>1389</v>
      </c>
      <c r="JO79" s="45"/>
      <c r="JP79" s="45"/>
      <c r="JQ79" s="45" t="b">
        <v>1</v>
      </c>
      <c r="JR79" s="45" t="b">
        <v>1</v>
      </c>
      <c r="JS79" s="45"/>
      <c r="JT79" s="45"/>
      <c r="JU79" s="45"/>
      <c r="JV79" s="45"/>
      <c r="JW79" s="45" t="b">
        <v>1</v>
      </c>
      <c r="JX79" s="45"/>
      <c r="JY79" s="45" t="b">
        <v>1</v>
      </c>
      <c r="JZ79" s="45"/>
      <c r="KA79" s="45"/>
      <c r="KB79" s="45"/>
      <c r="KC79" s="45"/>
      <c r="KD79" s="45"/>
      <c r="KE79" s="45"/>
      <c r="KF79" s="45"/>
      <c r="KG79" s="45"/>
      <c r="KH79" s="45" t="s">
        <v>1390</v>
      </c>
      <c r="KI79" s="45"/>
      <c r="KJ79" s="45" t="b">
        <v>1</v>
      </c>
      <c r="KK79" s="45"/>
      <c r="KL79" s="45" t="b">
        <v>1</v>
      </c>
      <c r="KM79" s="45" t="b">
        <v>1</v>
      </c>
      <c r="KN79" s="45"/>
      <c r="KO79" s="45"/>
      <c r="KP79" s="45"/>
      <c r="KQ79" s="45"/>
      <c r="KR79" s="45"/>
      <c r="KS79" s="45"/>
      <c r="KT79" s="45"/>
      <c r="KU79" s="45"/>
      <c r="KV79" s="45"/>
      <c r="KW79" s="45" t="s">
        <v>1391</v>
      </c>
      <c r="KX79" s="45" t="b">
        <v>1</v>
      </c>
      <c r="KY79" s="45"/>
      <c r="KZ79" s="45" t="b">
        <v>1</v>
      </c>
      <c r="LA79" s="45"/>
      <c r="LB79" s="45" t="b">
        <v>1</v>
      </c>
      <c r="LC79" s="45"/>
      <c r="LD79" s="45"/>
      <c r="LE79" s="45"/>
      <c r="LF79" s="45"/>
      <c r="LG79" s="45" t="s">
        <v>1392</v>
      </c>
      <c r="LH79" s="45"/>
      <c r="LI79" s="45" t="b">
        <v>1</v>
      </c>
      <c r="LJ79" s="45"/>
      <c r="LK79" s="45" t="b">
        <v>1</v>
      </c>
      <c r="LL79" s="45" t="b">
        <v>1</v>
      </c>
      <c r="LM79" s="45"/>
      <c r="LN79" s="45"/>
      <c r="LO79" s="45" t="s">
        <v>347</v>
      </c>
      <c r="LP79" s="45"/>
      <c r="LQ79" s="45" t="s">
        <v>1393</v>
      </c>
      <c r="LR79" s="45" t="b">
        <v>1</v>
      </c>
      <c r="LS79" s="45"/>
      <c r="LT79" s="45" t="b">
        <v>1</v>
      </c>
      <c r="LU79" s="45" t="b">
        <v>1</v>
      </c>
      <c r="LV79" s="45"/>
      <c r="LW79" s="45"/>
      <c r="LX79" s="45"/>
      <c r="LY79" s="45"/>
      <c r="LZ79" s="45"/>
      <c r="MA79" s="45"/>
      <c r="MB79" s="45" t="s">
        <v>359</v>
      </c>
      <c r="MC79" s="45"/>
      <c r="MD79" s="45"/>
      <c r="ME79" s="45"/>
      <c r="MF79" s="45"/>
      <c r="MG79" s="45"/>
      <c r="MH79" s="45" t="s">
        <v>359</v>
      </c>
      <c r="MI79" s="45"/>
      <c r="MJ79" s="45" t="s">
        <v>1394</v>
      </c>
      <c r="MK79" s="45">
        <v>73108191</v>
      </c>
      <c r="ML79" s="45" t="s">
        <v>1395</v>
      </c>
      <c r="MM79" s="47">
        <v>44216.548067129632</v>
      </c>
      <c r="MN79" s="45">
        <v>78</v>
      </c>
      <c r="MO79" s="45"/>
      <c r="MP79" s="45">
        <v>-1</v>
      </c>
      <c r="MQ79" s="45"/>
      <c r="MR79" s="45"/>
      <c r="MS79" s="45" t="s">
        <v>376</v>
      </c>
      <c r="MT79" s="45">
        <v>1118</v>
      </c>
      <c r="MU79" s="45" t="s">
        <v>402</v>
      </c>
      <c r="MV79" s="45">
        <v>569832</v>
      </c>
    </row>
    <row r="80" spans="1:360" ht="15.6" hidden="1" thickTop="1" thickBot="1" x14ac:dyDescent="0.35">
      <c r="A80" s="48" t="s">
        <v>1396</v>
      </c>
      <c r="B80" s="37" t="s">
        <v>1397</v>
      </c>
      <c r="C80" s="37"/>
      <c r="D80" s="37" t="s">
        <v>1331</v>
      </c>
      <c r="E80" s="37" t="s">
        <v>830</v>
      </c>
      <c r="F80" s="37"/>
      <c r="G80" s="49">
        <v>44216</v>
      </c>
      <c r="H80" s="37" t="s">
        <v>831</v>
      </c>
      <c r="I80" s="37" t="s">
        <v>832</v>
      </c>
      <c r="J80" s="37" t="s">
        <v>347</v>
      </c>
      <c r="K80" s="37">
        <v>36</v>
      </c>
      <c r="L80" s="37" t="str">
        <f>IF(data!$K80&lt;31,"18-30 Years",IF(data!$K80&lt;51,"31-50 Years",IF(data!$K80&lt;61,"51-60 Years",IF(data!$K80&gt;60,"Elderly&gt;60"))))</f>
        <v>31-50 Years</v>
      </c>
      <c r="M80" s="37" t="s">
        <v>405</v>
      </c>
      <c r="N80" s="37" t="s">
        <v>1398</v>
      </c>
      <c r="O80" s="37" t="s">
        <v>383</v>
      </c>
      <c r="P80" s="37"/>
      <c r="Q80" s="37">
        <v>0</v>
      </c>
      <c r="R80" s="37">
        <v>2</v>
      </c>
      <c r="S80" s="37" t="s">
        <v>359</v>
      </c>
      <c r="T80" s="37"/>
      <c r="U80" s="37"/>
      <c r="V80" s="37"/>
      <c r="W80" s="37"/>
      <c r="X80" s="37"/>
      <c r="Y80" s="37"/>
      <c r="Z80" s="37"/>
      <c r="AA80" s="37"/>
      <c r="AB80" s="37">
        <v>5</v>
      </c>
      <c r="AC80" s="37">
        <v>2</v>
      </c>
      <c r="AD80" s="37"/>
      <c r="AE80" s="37">
        <v>2</v>
      </c>
      <c r="AF80" s="37">
        <v>3500</v>
      </c>
      <c r="AG80" s="37">
        <v>2800</v>
      </c>
      <c r="AH80" s="41">
        <f t="shared" si="1"/>
        <v>-700</v>
      </c>
      <c r="AI80" s="37" t="s">
        <v>1399</v>
      </c>
      <c r="AJ80" s="37"/>
      <c r="AK80" s="37" t="s">
        <v>1400</v>
      </c>
      <c r="AL80" s="37" t="b">
        <v>1</v>
      </c>
      <c r="AM80" s="37" t="b">
        <v>1</v>
      </c>
      <c r="AN80" s="37" t="b">
        <v>1</v>
      </c>
      <c r="AO80" s="37" t="b">
        <v>1</v>
      </c>
      <c r="AP80" s="37"/>
      <c r="AQ80" s="37"/>
      <c r="AR80" s="37"/>
      <c r="AS80" s="37"/>
      <c r="AT80" s="37">
        <v>15</v>
      </c>
      <c r="AU80" s="37" t="s">
        <v>1333</v>
      </c>
      <c r="AV80" s="37"/>
      <c r="AW80" s="37" t="s">
        <v>359</v>
      </c>
      <c r="AX80" s="41" t="s">
        <v>372</v>
      </c>
      <c r="AY80" s="37" t="s">
        <v>1383</v>
      </c>
      <c r="AZ80" s="37"/>
      <c r="BA80" s="37" t="b">
        <v>1</v>
      </c>
      <c r="BB80" s="37"/>
      <c r="BC80" s="37" t="b">
        <v>1</v>
      </c>
      <c r="BD80" s="37"/>
      <c r="BE80" s="37"/>
      <c r="BF80" s="37"/>
      <c r="BG80" s="37"/>
      <c r="BH80" s="37"/>
      <c r="BI80" s="37"/>
      <c r="BJ80" s="37"/>
      <c r="BK80" s="37" t="s">
        <v>347</v>
      </c>
      <c r="BL80" s="37" t="s">
        <v>359</v>
      </c>
      <c r="BM80" s="37"/>
      <c r="BN80" s="37" t="s">
        <v>359</v>
      </c>
      <c r="BO80" s="37"/>
      <c r="BP80" s="37" t="s">
        <v>347</v>
      </c>
      <c r="BQ80" s="37" t="s">
        <v>347</v>
      </c>
      <c r="BR80" s="37"/>
      <c r="BS80" s="37" t="s">
        <v>347</v>
      </c>
      <c r="BT80" s="37" t="s">
        <v>359</v>
      </c>
      <c r="BU80" s="37" t="s">
        <v>357</v>
      </c>
      <c r="BV80" s="37"/>
      <c r="BW80" s="37" t="b">
        <v>1</v>
      </c>
      <c r="BX80" s="37"/>
      <c r="BY80" s="37" t="b">
        <v>1</v>
      </c>
      <c r="BZ80" s="37"/>
      <c r="CA80" s="37"/>
      <c r="CB80" s="37"/>
      <c r="CC80" s="37"/>
      <c r="CD80" s="37"/>
      <c r="CE80" s="37"/>
      <c r="CF80" s="37" t="s">
        <v>931</v>
      </c>
      <c r="CG80" s="37" t="b">
        <v>1</v>
      </c>
      <c r="CH80" s="37"/>
      <c r="CI80" s="37" t="b">
        <v>1</v>
      </c>
      <c r="CJ80" s="37"/>
      <c r="CK80" s="37"/>
      <c r="CL80" s="37"/>
      <c r="CM80" s="37"/>
      <c r="CN80" s="37"/>
      <c r="CO80" s="37" t="s">
        <v>347</v>
      </c>
      <c r="CP80" s="37"/>
      <c r="CQ80" s="37"/>
      <c r="CR80" s="37"/>
      <c r="CS80" s="37"/>
      <c r="CT80" s="37"/>
      <c r="CU80" s="37"/>
      <c r="CV80" s="37"/>
      <c r="CW80" s="37"/>
      <c r="CX80" s="37"/>
      <c r="CY80" s="37" t="s">
        <v>1401</v>
      </c>
      <c r="CZ80" s="37"/>
      <c r="DA80" s="37"/>
      <c r="DB80" s="37"/>
      <c r="DC80" s="37" t="b">
        <v>1</v>
      </c>
      <c r="DD80" s="37"/>
      <c r="DE80" s="37" t="b">
        <v>1</v>
      </c>
      <c r="DF80" s="37"/>
      <c r="DG80" s="37"/>
      <c r="DH80" s="37"/>
      <c r="DI80" s="37"/>
      <c r="DJ80" s="37"/>
      <c r="DK80" s="37"/>
      <c r="DL80" s="37"/>
      <c r="DM80" s="37"/>
      <c r="DN80" s="37"/>
      <c r="DO80" s="37"/>
      <c r="DP80" s="37"/>
      <c r="DQ80" s="37"/>
      <c r="DR80" s="37"/>
      <c r="DS80" s="37"/>
      <c r="DT80" s="37"/>
      <c r="DU80" s="37"/>
      <c r="DV80" s="37"/>
      <c r="DW80" s="37" t="s">
        <v>564</v>
      </c>
      <c r="DX80" s="37" t="s">
        <v>565</v>
      </c>
      <c r="DY80" s="37" t="s">
        <v>1230</v>
      </c>
      <c r="DZ80" s="37"/>
      <c r="EA80" s="37"/>
      <c r="EB80" s="37"/>
      <c r="EC80" s="37"/>
      <c r="ED80" s="37"/>
      <c r="EE80" s="37"/>
      <c r="EF80" s="37"/>
      <c r="EG80" s="37"/>
      <c r="EH80" s="37"/>
      <c r="EI80" s="37"/>
      <c r="EJ80" s="37"/>
      <c r="EK80" s="37"/>
      <c r="EL80" s="37"/>
      <c r="EM80" s="37"/>
      <c r="EN80" s="37"/>
      <c r="EO80" s="37"/>
      <c r="EP80" s="37"/>
      <c r="EQ80" s="37"/>
      <c r="ER80" s="37"/>
      <c r="ES80" s="37"/>
      <c r="ET80" s="37"/>
      <c r="EU80" s="37"/>
      <c r="EV80" s="37"/>
      <c r="EW80" s="37"/>
      <c r="EX80" s="37"/>
      <c r="EY80" s="37"/>
      <c r="EZ80" s="37"/>
      <c r="FA80" s="37"/>
      <c r="FB80" s="37"/>
      <c r="FC80" s="37" t="s">
        <v>359</v>
      </c>
      <c r="FD80" s="37" t="s">
        <v>5150</v>
      </c>
      <c r="FE80" s="37" t="s">
        <v>367</v>
      </c>
      <c r="FF80" s="37"/>
      <c r="FG80" s="37" t="b">
        <v>1</v>
      </c>
      <c r="FH80" s="37"/>
      <c r="FI80" s="37"/>
      <c r="FJ80" s="37"/>
      <c r="FK80" s="37"/>
      <c r="FL80" s="37"/>
      <c r="FM80" s="37"/>
      <c r="FN80" s="37" t="s">
        <v>347</v>
      </c>
      <c r="FO80" s="37"/>
      <c r="FP80" s="37" t="s">
        <v>359</v>
      </c>
      <c r="FQ80" s="37"/>
      <c r="FR80" s="37"/>
      <c r="FS80" s="37"/>
      <c r="FT80" s="37"/>
      <c r="FU80" s="37"/>
      <c r="FV80" s="37"/>
      <c r="FW80" s="37"/>
      <c r="FX80" s="37"/>
      <c r="FY80" s="37"/>
      <c r="FZ80" s="37"/>
      <c r="GA80" s="37"/>
      <c r="GB80" s="37"/>
      <c r="GC80" s="37"/>
      <c r="GD80" s="37" t="s">
        <v>384</v>
      </c>
      <c r="GE80" s="37" t="s">
        <v>347</v>
      </c>
      <c r="GF80" s="37"/>
      <c r="GG80" s="37"/>
      <c r="GH80" s="37" t="s">
        <v>371</v>
      </c>
      <c r="GI80" s="37" t="s">
        <v>372</v>
      </c>
      <c r="GJ80" s="37"/>
      <c r="GK80" s="37"/>
      <c r="GL80" s="37"/>
      <c r="GM80" s="37"/>
      <c r="GN80" s="37"/>
      <c r="GO80" s="37"/>
      <c r="GP80" s="37"/>
      <c r="GQ80" s="37"/>
      <c r="GR80" s="37"/>
      <c r="GS80" s="37" t="s">
        <v>1064</v>
      </c>
      <c r="GT80" s="37"/>
      <c r="GU80" s="37" t="s">
        <v>1402</v>
      </c>
      <c r="GV80" s="37" t="b">
        <v>1</v>
      </c>
      <c r="GW80" s="37"/>
      <c r="GX80" s="37" t="b">
        <v>1</v>
      </c>
      <c r="GY80" s="37"/>
      <c r="GZ80" s="37" t="b">
        <v>1</v>
      </c>
      <c r="HA80" s="37"/>
      <c r="HB80" s="37" t="b">
        <v>1</v>
      </c>
      <c r="HC80" s="37"/>
      <c r="HD80" s="37"/>
      <c r="HE80" s="37"/>
      <c r="HF80" s="37"/>
      <c r="HG80" s="37"/>
      <c r="HH80" s="37" t="b">
        <v>1</v>
      </c>
      <c r="HI80" s="37"/>
      <c r="HJ80" s="37"/>
      <c r="HK80" s="37"/>
      <c r="HL80" s="37"/>
      <c r="HM80" s="37"/>
      <c r="HN80" s="37" t="s">
        <v>471</v>
      </c>
      <c r="HO80" s="37"/>
      <c r="HP80" s="37"/>
      <c r="HQ80" s="37"/>
      <c r="HR80" s="37" t="b">
        <v>1</v>
      </c>
      <c r="HS80" s="37" t="s">
        <v>1403</v>
      </c>
      <c r="HT80" s="37" t="s">
        <v>1404</v>
      </c>
      <c r="HU80" s="37"/>
      <c r="HV80" s="37"/>
      <c r="HW80" s="37"/>
      <c r="HX80" s="37" t="b">
        <v>1</v>
      </c>
      <c r="HY80" s="37"/>
      <c r="HZ80" s="37"/>
      <c r="IA80" s="37"/>
      <c r="IB80" s="37"/>
      <c r="IC80" s="37" t="b">
        <v>1</v>
      </c>
      <c r="ID80" s="37"/>
      <c r="IE80" s="37"/>
      <c r="IF80" s="37" t="s">
        <v>579</v>
      </c>
      <c r="IG80" s="37"/>
      <c r="IH80" s="37"/>
      <c r="II80" s="37"/>
      <c r="IJ80" s="37" t="b">
        <v>1</v>
      </c>
      <c r="IK80" s="37"/>
      <c r="IL80" s="37"/>
      <c r="IM80" s="37"/>
      <c r="IN80" s="37"/>
      <c r="IO80" s="37"/>
      <c r="IP80" s="37" t="s">
        <v>347</v>
      </c>
      <c r="IQ80" s="37"/>
      <c r="IR80" s="37" t="s">
        <v>413</v>
      </c>
      <c r="IS80" s="37"/>
      <c r="IT80" s="37"/>
      <c r="IU80" s="37"/>
      <c r="IV80" s="37"/>
      <c r="IW80" s="37"/>
      <c r="IX80" s="37" t="b">
        <v>1</v>
      </c>
      <c r="IY80" s="37"/>
      <c r="IZ80" s="37"/>
      <c r="JA80" s="37"/>
      <c r="JB80" s="37" t="s">
        <v>537</v>
      </c>
      <c r="JC80" s="37"/>
      <c r="JD80" s="37" t="b">
        <v>1</v>
      </c>
      <c r="JE80" s="37" t="b">
        <v>1</v>
      </c>
      <c r="JF80" s="37"/>
      <c r="JG80" s="37"/>
      <c r="JH80" s="37"/>
      <c r="JI80" s="37"/>
      <c r="JJ80" s="37"/>
      <c r="JK80" s="37" t="s">
        <v>1405</v>
      </c>
      <c r="JL80" s="37" t="s">
        <v>359</v>
      </c>
      <c r="JM80" s="37" t="s">
        <v>1406</v>
      </c>
      <c r="JN80" s="37" t="s">
        <v>1407</v>
      </c>
      <c r="JO80" s="37"/>
      <c r="JP80" s="37"/>
      <c r="JQ80" s="37"/>
      <c r="JR80" s="37" t="b">
        <v>1</v>
      </c>
      <c r="JS80" s="37"/>
      <c r="JT80" s="37"/>
      <c r="JU80" s="37"/>
      <c r="JV80" s="37" t="b">
        <v>1</v>
      </c>
      <c r="JW80" s="37" t="b">
        <v>1</v>
      </c>
      <c r="JX80" s="37"/>
      <c r="JY80" s="37" t="b">
        <v>1</v>
      </c>
      <c r="JZ80" s="37"/>
      <c r="KA80" s="37"/>
      <c r="KB80" s="37"/>
      <c r="KC80" s="37"/>
      <c r="KD80" s="37"/>
      <c r="KE80" s="37"/>
      <c r="KF80" s="37"/>
      <c r="KG80" s="37"/>
      <c r="KH80" s="37" t="s">
        <v>859</v>
      </c>
      <c r="KI80" s="37"/>
      <c r="KJ80" s="37"/>
      <c r="KK80" s="37"/>
      <c r="KL80" s="37"/>
      <c r="KM80" s="37" t="b">
        <v>1</v>
      </c>
      <c r="KN80" s="37" t="b">
        <v>1</v>
      </c>
      <c r="KO80" s="37"/>
      <c r="KP80" s="37"/>
      <c r="KQ80" s="37"/>
      <c r="KR80" s="37"/>
      <c r="KS80" s="37"/>
      <c r="KT80" s="37"/>
      <c r="KU80" s="37"/>
      <c r="KV80" s="37"/>
      <c r="KW80" s="37" t="s">
        <v>1408</v>
      </c>
      <c r="KX80" s="37" t="b">
        <v>1</v>
      </c>
      <c r="KY80" s="37" t="b">
        <v>1</v>
      </c>
      <c r="KZ80" s="37" t="b">
        <v>1</v>
      </c>
      <c r="LA80" s="37" t="b">
        <v>1</v>
      </c>
      <c r="LB80" s="37" t="b">
        <v>1</v>
      </c>
      <c r="LC80" s="37" t="b">
        <v>1</v>
      </c>
      <c r="LD80" s="37"/>
      <c r="LE80" s="37"/>
      <c r="LF80" s="37"/>
      <c r="LG80" s="37" t="s">
        <v>427</v>
      </c>
      <c r="LH80" s="37"/>
      <c r="LI80" s="37"/>
      <c r="LJ80" s="37"/>
      <c r="LK80" s="37"/>
      <c r="LL80" s="37"/>
      <c r="LM80" s="37"/>
      <c r="LN80" s="37" t="b">
        <v>1</v>
      </c>
      <c r="LO80" s="37"/>
      <c r="LP80" s="37"/>
      <c r="LQ80" s="37"/>
      <c r="LR80" s="37"/>
      <c r="LS80" s="37"/>
      <c r="LT80" s="37"/>
      <c r="LU80" s="37"/>
      <c r="LV80" s="37"/>
      <c r="LW80" s="37"/>
      <c r="LX80" s="37"/>
      <c r="LY80" s="37"/>
      <c r="LZ80" s="37"/>
      <c r="MA80" s="37"/>
      <c r="MB80" s="37"/>
      <c r="MC80" s="37"/>
      <c r="MD80" s="37"/>
      <c r="ME80" s="37"/>
      <c r="MF80" s="37"/>
      <c r="MG80" s="37"/>
      <c r="MH80" s="37"/>
      <c r="MI80" s="37"/>
      <c r="MJ80" s="37" t="s">
        <v>1409</v>
      </c>
      <c r="MK80" s="37">
        <v>73108193</v>
      </c>
      <c r="ML80" s="37" t="s">
        <v>1410</v>
      </c>
      <c r="MM80" s="50">
        <v>44216.548078703701</v>
      </c>
      <c r="MN80" s="37">
        <v>79</v>
      </c>
      <c r="MO80" s="37"/>
      <c r="MP80" s="37">
        <v>-1</v>
      </c>
      <c r="MQ80" s="37"/>
      <c r="MR80" s="37"/>
      <c r="MS80" s="37" t="s">
        <v>376</v>
      </c>
      <c r="MT80" s="37">
        <v>1361</v>
      </c>
      <c r="MU80" s="37" t="s">
        <v>402</v>
      </c>
      <c r="MV80" s="37">
        <v>569832</v>
      </c>
    </row>
    <row r="81" spans="1:360" ht="15.6" hidden="1" thickTop="1" thickBot="1" x14ac:dyDescent="0.35">
      <c r="A81" s="44" t="s">
        <v>1411</v>
      </c>
      <c r="B81" s="45" t="s">
        <v>1412</v>
      </c>
      <c r="C81" s="45"/>
      <c r="D81" s="45" t="s">
        <v>1331</v>
      </c>
      <c r="E81" s="45" t="s">
        <v>830</v>
      </c>
      <c r="F81" s="45"/>
      <c r="G81" s="46">
        <v>44216</v>
      </c>
      <c r="H81" s="45" t="s">
        <v>831</v>
      </c>
      <c r="I81" s="45" t="s">
        <v>832</v>
      </c>
      <c r="J81" s="45" t="s">
        <v>347</v>
      </c>
      <c r="K81" s="45">
        <v>53</v>
      </c>
      <c r="L81" s="45" t="str">
        <f>IF(data!$K81&lt;31,"18-30 Years",IF(data!$K81&lt;51,"31-50 Years",IF(data!$K81&lt;61,"51-60 Years",IF(data!$K81&gt;60,"Elderly&gt;60"))))</f>
        <v>51-60 Years</v>
      </c>
      <c r="M81" s="45" t="s">
        <v>405</v>
      </c>
      <c r="N81" s="45" t="s">
        <v>349</v>
      </c>
      <c r="O81" s="45" t="s">
        <v>350</v>
      </c>
      <c r="P81" s="46">
        <v>43485</v>
      </c>
      <c r="Q81" s="45">
        <v>0</v>
      </c>
      <c r="R81" s="45">
        <v>0</v>
      </c>
      <c r="S81" s="45" t="s">
        <v>347</v>
      </c>
      <c r="T81" s="45">
        <v>0</v>
      </c>
      <c r="U81" s="45">
        <v>0</v>
      </c>
      <c r="V81" s="45">
        <v>1</v>
      </c>
      <c r="W81" s="45" t="s">
        <v>351</v>
      </c>
      <c r="X81" s="45">
        <v>2</v>
      </c>
      <c r="Y81" s="45" t="s">
        <v>455</v>
      </c>
      <c r="Z81" s="45">
        <v>2</v>
      </c>
      <c r="AA81" s="51">
        <v>5</v>
      </c>
      <c r="AB81" s="45">
        <v>7</v>
      </c>
      <c r="AC81" s="45">
        <v>0</v>
      </c>
      <c r="AD81" s="45">
        <v>0</v>
      </c>
      <c r="AE81" s="45">
        <v>2</v>
      </c>
      <c r="AF81" s="45">
        <v>3200</v>
      </c>
      <c r="AG81" s="45">
        <v>1700</v>
      </c>
      <c r="AH81" s="41">
        <f t="shared" si="1"/>
        <v>-1500</v>
      </c>
      <c r="AI81" s="45" t="s">
        <v>1413</v>
      </c>
      <c r="AJ81" s="45"/>
      <c r="AK81" s="45" t="s">
        <v>772</v>
      </c>
      <c r="AL81" s="45" t="b">
        <v>1</v>
      </c>
      <c r="AM81" s="45"/>
      <c r="AN81" s="45"/>
      <c r="AO81" s="45"/>
      <c r="AP81" s="45"/>
      <c r="AQ81" s="45"/>
      <c r="AR81" s="45"/>
      <c r="AS81" s="45"/>
      <c r="AT81" s="45">
        <v>10</v>
      </c>
      <c r="AU81" s="45" t="s">
        <v>356</v>
      </c>
      <c r="AV81" s="45"/>
      <c r="AW81" s="45" t="s">
        <v>372</v>
      </c>
      <c r="AX81" s="45" t="s">
        <v>1414</v>
      </c>
      <c r="AY81" s="45" t="s">
        <v>1383</v>
      </c>
      <c r="AZ81" s="45"/>
      <c r="BA81" s="45" t="b">
        <v>1</v>
      </c>
      <c r="BB81" s="45"/>
      <c r="BC81" s="45" t="b">
        <v>1</v>
      </c>
      <c r="BD81" s="45"/>
      <c r="BE81" s="45"/>
      <c r="BF81" s="45"/>
      <c r="BG81" s="45"/>
      <c r="BH81" s="45"/>
      <c r="BI81" s="45"/>
      <c r="BJ81" s="45"/>
      <c r="BK81" s="45" t="s">
        <v>359</v>
      </c>
      <c r="BL81" s="45"/>
      <c r="BM81" s="45"/>
      <c r="BN81" s="45"/>
      <c r="BO81" s="45"/>
      <c r="BP81" s="45" t="s">
        <v>347</v>
      </c>
      <c r="BQ81" s="45" t="s">
        <v>347</v>
      </c>
      <c r="BR81" s="45"/>
      <c r="BS81" s="45" t="s">
        <v>347</v>
      </c>
      <c r="BT81" s="45" t="s">
        <v>359</v>
      </c>
      <c r="BU81" s="45" t="s">
        <v>357</v>
      </c>
      <c r="BV81" s="45"/>
      <c r="BW81" s="45" t="b">
        <v>1</v>
      </c>
      <c r="BX81" s="45"/>
      <c r="BY81" s="45" t="b">
        <v>1</v>
      </c>
      <c r="BZ81" s="45"/>
      <c r="CA81" s="45"/>
      <c r="CB81" s="45"/>
      <c r="CC81" s="45"/>
      <c r="CD81" s="45"/>
      <c r="CE81" s="45"/>
      <c r="CF81" s="45" t="s">
        <v>870</v>
      </c>
      <c r="CG81" s="45" t="b">
        <v>1</v>
      </c>
      <c r="CH81" s="45" t="b">
        <v>1</v>
      </c>
      <c r="CI81" s="45"/>
      <c r="CJ81" s="45"/>
      <c r="CK81" s="45"/>
      <c r="CL81" s="45"/>
      <c r="CM81" s="45"/>
      <c r="CN81" s="45"/>
      <c r="CO81" s="45" t="s">
        <v>347</v>
      </c>
      <c r="CP81" s="45"/>
      <c r="CQ81" s="45"/>
      <c r="CR81" s="45"/>
      <c r="CS81" s="45"/>
      <c r="CT81" s="45"/>
      <c r="CU81" s="45"/>
      <c r="CV81" s="45"/>
      <c r="CW81" s="45"/>
      <c r="CX81" s="45"/>
      <c r="CY81" s="45" t="s">
        <v>994</v>
      </c>
      <c r="CZ81" s="45"/>
      <c r="DA81" s="45"/>
      <c r="DB81" s="45"/>
      <c r="DC81" s="45"/>
      <c r="DD81" s="45" t="b">
        <v>1</v>
      </c>
      <c r="DE81" s="45"/>
      <c r="DF81" s="45"/>
      <c r="DG81" s="45"/>
      <c r="DH81" s="45"/>
      <c r="DI81" s="45"/>
      <c r="DJ81" s="45"/>
      <c r="DK81" s="45"/>
      <c r="DL81" s="45"/>
      <c r="DM81" s="45"/>
      <c r="DN81" s="45"/>
      <c r="DO81" s="45"/>
      <c r="DP81" s="45"/>
      <c r="DQ81" s="45"/>
      <c r="DR81" s="45"/>
      <c r="DS81" s="45"/>
      <c r="DT81" s="45"/>
      <c r="DU81" s="45"/>
      <c r="DV81" s="45"/>
      <c r="DW81" s="45" t="s">
        <v>646</v>
      </c>
      <c r="DX81" s="45"/>
      <c r="DY81" s="45"/>
      <c r="DZ81" s="45"/>
      <c r="EA81" s="45"/>
      <c r="EB81" s="45"/>
      <c r="EC81" s="45"/>
      <c r="ED81" s="45"/>
      <c r="EE81" s="45"/>
      <c r="EF81" s="45"/>
      <c r="EG81" s="45"/>
      <c r="EH81" s="45"/>
      <c r="EI81" s="45"/>
      <c r="EJ81" s="45"/>
      <c r="EK81" s="45"/>
      <c r="EL81" s="45"/>
      <c r="EM81" s="45"/>
      <c r="EN81" s="45"/>
      <c r="EO81" s="45" t="s">
        <v>1415</v>
      </c>
      <c r="EP81" s="45"/>
      <c r="EQ81" s="45" t="b">
        <v>1</v>
      </c>
      <c r="ER81" s="45" t="b">
        <v>1</v>
      </c>
      <c r="ES81" s="45" t="b">
        <v>1</v>
      </c>
      <c r="ET81" s="45"/>
      <c r="EU81" s="45"/>
      <c r="EV81" s="45"/>
      <c r="EW81" s="45"/>
      <c r="EX81" s="45"/>
      <c r="EY81" s="45"/>
      <c r="EZ81" s="45" t="b">
        <v>1</v>
      </c>
      <c r="FA81" s="51">
        <v>4</v>
      </c>
      <c r="FB81" s="45" t="s">
        <v>366</v>
      </c>
      <c r="FC81" s="45" t="s">
        <v>372</v>
      </c>
      <c r="FD81" s="45"/>
      <c r="FE81" s="45" t="s">
        <v>367</v>
      </c>
      <c r="FF81" s="45"/>
      <c r="FG81" s="45" t="b">
        <v>1</v>
      </c>
      <c r="FH81" s="45"/>
      <c r="FI81" s="45"/>
      <c r="FJ81" s="45"/>
      <c r="FK81" s="45"/>
      <c r="FL81" s="45"/>
      <c r="FM81" s="45"/>
      <c r="FN81" s="45" t="s">
        <v>347</v>
      </c>
      <c r="FO81" s="45"/>
      <c r="FP81" s="45" t="s">
        <v>372</v>
      </c>
      <c r="FQ81" s="45"/>
      <c r="FR81" s="45"/>
      <c r="FS81" s="45"/>
      <c r="FT81" s="45"/>
      <c r="FU81" s="45"/>
      <c r="FV81" s="45"/>
      <c r="FW81" s="45"/>
      <c r="FX81" s="45" t="s">
        <v>368</v>
      </c>
      <c r="FY81" s="45" t="s">
        <v>359</v>
      </c>
      <c r="FZ81" s="45"/>
      <c r="GA81" s="45"/>
      <c r="GB81" s="45"/>
      <c r="GC81" s="45" t="s">
        <v>384</v>
      </c>
      <c r="GD81" s="45" t="s">
        <v>384</v>
      </c>
      <c r="GE81" s="45" t="s">
        <v>359</v>
      </c>
      <c r="GF81" s="45" t="s">
        <v>370</v>
      </c>
      <c r="GG81" s="45" t="s">
        <v>370</v>
      </c>
      <c r="GH81" s="45"/>
      <c r="GI81" s="45"/>
      <c r="GJ81" s="45"/>
      <c r="GK81" s="45"/>
      <c r="GL81" s="45"/>
      <c r="GM81" s="45"/>
      <c r="GN81" s="45"/>
      <c r="GO81" s="45"/>
      <c r="GP81" s="45"/>
      <c r="GQ81" s="45"/>
      <c r="GR81" s="45"/>
      <c r="GS81" s="45"/>
      <c r="GT81" s="45"/>
      <c r="GU81" s="45" t="s">
        <v>1416</v>
      </c>
      <c r="GV81" s="45"/>
      <c r="GW81" s="45" t="b">
        <v>1</v>
      </c>
      <c r="GX81" s="45"/>
      <c r="GY81" s="45"/>
      <c r="GZ81" s="45" t="b">
        <v>1</v>
      </c>
      <c r="HA81" s="45"/>
      <c r="HB81" s="45" t="b">
        <v>1</v>
      </c>
      <c r="HC81" s="45"/>
      <c r="HD81" s="45"/>
      <c r="HE81" s="45"/>
      <c r="HF81" s="45"/>
      <c r="HG81" s="45"/>
      <c r="HH81" s="45"/>
      <c r="HI81" s="45"/>
      <c r="HJ81" s="45"/>
      <c r="HK81" s="45"/>
      <c r="HL81" s="45"/>
      <c r="HM81" s="45"/>
      <c r="HN81" s="45" t="s">
        <v>438</v>
      </c>
      <c r="HO81" s="45" t="b">
        <v>1</v>
      </c>
      <c r="HP81" s="45"/>
      <c r="HQ81" s="45"/>
      <c r="HR81" s="45"/>
      <c r="HS81" s="45" t="s">
        <v>1417</v>
      </c>
      <c r="HT81" s="45" t="s">
        <v>1418</v>
      </c>
      <c r="HU81" s="45" t="b">
        <v>1</v>
      </c>
      <c r="HV81" s="45"/>
      <c r="HW81" s="45"/>
      <c r="HX81" s="45"/>
      <c r="HY81" s="45"/>
      <c r="HZ81" s="45"/>
      <c r="IA81" s="45"/>
      <c r="IB81" s="45"/>
      <c r="IC81" s="45" t="b">
        <v>1</v>
      </c>
      <c r="ID81" s="45"/>
      <c r="IE81" s="45"/>
      <c r="IF81" s="45" t="s">
        <v>1419</v>
      </c>
      <c r="IG81" s="45"/>
      <c r="IH81" s="45"/>
      <c r="II81" s="45" t="b">
        <v>1</v>
      </c>
      <c r="IJ81" s="45" t="b">
        <v>1</v>
      </c>
      <c r="IK81" s="45"/>
      <c r="IL81" s="45"/>
      <c r="IM81" s="45"/>
      <c r="IN81" s="45"/>
      <c r="IO81" s="45"/>
      <c r="IP81" s="45" t="s">
        <v>442</v>
      </c>
      <c r="IQ81" s="45"/>
      <c r="IR81" s="45" t="s">
        <v>372</v>
      </c>
      <c r="IS81" s="45"/>
      <c r="IT81" s="45"/>
      <c r="IU81" s="45"/>
      <c r="IV81" s="45"/>
      <c r="IW81" s="45"/>
      <c r="IX81" s="45"/>
      <c r="IY81" s="45" t="b">
        <v>1</v>
      </c>
      <c r="IZ81" s="45"/>
      <c r="JA81" s="45"/>
      <c r="JB81" s="45" t="s">
        <v>372</v>
      </c>
      <c r="JC81" s="45"/>
      <c r="JD81" s="45"/>
      <c r="JE81" s="45"/>
      <c r="JF81" s="45"/>
      <c r="JG81" s="45"/>
      <c r="JH81" s="45"/>
      <c r="JI81" s="45" t="b">
        <v>1</v>
      </c>
      <c r="JJ81" s="45"/>
      <c r="JK81" s="45"/>
      <c r="JL81" s="45" t="s">
        <v>347</v>
      </c>
      <c r="JM81" s="45"/>
      <c r="JN81" s="45" t="s">
        <v>1420</v>
      </c>
      <c r="JO81" s="45"/>
      <c r="JP81" s="45"/>
      <c r="JQ81" s="45"/>
      <c r="JR81" s="45" t="b">
        <v>1</v>
      </c>
      <c r="JS81" s="45" t="b">
        <v>1</v>
      </c>
      <c r="JT81" s="45" t="b">
        <v>1</v>
      </c>
      <c r="JU81" s="45"/>
      <c r="JV81" s="45"/>
      <c r="JW81" s="45" t="b">
        <v>1</v>
      </c>
      <c r="JX81" s="45"/>
      <c r="JY81" s="45" t="b">
        <v>1</v>
      </c>
      <c r="JZ81" s="45"/>
      <c r="KA81" s="45"/>
      <c r="KB81" s="45"/>
      <c r="KC81" s="45"/>
      <c r="KD81" s="45"/>
      <c r="KE81" s="45"/>
      <c r="KF81" s="45"/>
      <c r="KG81" s="45" t="s">
        <v>1421</v>
      </c>
      <c r="KH81" s="45" t="s">
        <v>447</v>
      </c>
      <c r="KI81" s="45"/>
      <c r="KJ81" s="45"/>
      <c r="KK81" s="45"/>
      <c r="KL81" s="45"/>
      <c r="KM81" s="45" t="b">
        <v>1</v>
      </c>
      <c r="KN81" s="45"/>
      <c r="KO81" s="45"/>
      <c r="KP81" s="45"/>
      <c r="KQ81" s="45"/>
      <c r="KR81" s="45"/>
      <c r="KS81" s="45"/>
      <c r="KT81" s="45"/>
      <c r="KU81" s="45"/>
      <c r="KV81" s="45"/>
      <c r="KW81" s="45" t="s">
        <v>553</v>
      </c>
      <c r="KX81" s="45"/>
      <c r="KY81" s="45"/>
      <c r="KZ81" s="45" t="b">
        <v>1</v>
      </c>
      <c r="LA81" s="45"/>
      <c r="LB81" s="45" t="b">
        <v>1</v>
      </c>
      <c r="LC81" s="45"/>
      <c r="LD81" s="45"/>
      <c r="LE81" s="45"/>
      <c r="LF81" s="45"/>
      <c r="LG81" s="45" t="s">
        <v>427</v>
      </c>
      <c r="LH81" s="45"/>
      <c r="LI81" s="45"/>
      <c r="LJ81" s="45"/>
      <c r="LK81" s="45"/>
      <c r="LL81" s="45"/>
      <c r="LM81" s="45"/>
      <c r="LN81" s="45" t="b">
        <v>1</v>
      </c>
      <c r="LO81" s="45" t="s">
        <v>359</v>
      </c>
      <c r="LP81" s="37" t="s">
        <v>5173</v>
      </c>
      <c r="LQ81" s="45" t="s">
        <v>1273</v>
      </c>
      <c r="LR81" s="45" t="b">
        <v>1</v>
      </c>
      <c r="LS81" s="45"/>
      <c r="LT81" s="45" t="b">
        <v>1</v>
      </c>
      <c r="LU81" s="45"/>
      <c r="LV81" s="45"/>
      <c r="LW81" s="45"/>
      <c r="LX81" s="45"/>
      <c r="LY81" s="45"/>
      <c r="LZ81" s="45"/>
      <c r="MA81" s="45"/>
      <c r="MB81" s="45" t="s">
        <v>359</v>
      </c>
      <c r="MC81" s="45"/>
      <c r="MD81" s="45"/>
      <c r="ME81" s="45" t="s">
        <v>347</v>
      </c>
      <c r="MF81" s="45">
        <v>7</v>
      </c>
      <c r="MG81" s="45" t="s">
        <v>1422</v>
      </c>
      <c r="MH81" s="45" t="s">
        <v>347</v>
      </c>
      <c r="MI81" s="45" t="s">
        <v>1423</v>
      </c>
      <c r="MJ81" s="45" t="s">
        <v>1424</v>
      </c>
      <c r="MK81" s="45">
        <v>73108194</v>
      </c>
      <c r="ML81" s="45" t="s">
        <v>1425</v>
      </c>
      <c r="MM81" s="47">
        <v>44216.548090277778</v>
      </c>
      <c r="MN81" s="45">
        <v>80</v>
      </c>
      <c r="MO81" s="45"/>
      <c r="MP81" s="45">
        <v>-1</v>
      </c>
      <c r="MQ81" s="45"/>
      <c r="MR81" s="45"/>
      <c r="MS81" s="45" t="s">
        <v>376</v>
      </c>
      <c r="MT81" s="45">
        <v>1606</v>
      </c>
      <c r="MU81" s="45" t="s">
        <v>402</v>
      </c>
      <c r="MV81" s="45">
        <v>569832</v>
      </c>
    </row>
    <row r="82" spans="1:360" ht="15.6" hidden="1" thickTop="1" thickBot="1" x14ac:dyDescent="0.35">
      <c r="A82" s="48" t="s">
        <v>1426</v>
      </c>
      <c r="B82" s="37" t="s">
        <v>1427</v>
      </c>
      <c r="C82" s="37" t="s">
        <v>384</v>
      </c>
      <c r="D82" s="37" t="s">
        <v>1319</v>
      </c>
      <c r="E82" s="37" t="s">
        <v>830</v>
      </c>
      <c r="F82" s="37"/>
      <c r="G82" s="49">
        <v>44216</v>
      </c>
      <c r="H82" s="37" t="s">
        <v>831</v>
      </c>
      <c r="I82" s="37" t="s">
        <v>832</v>
      </c>
      <c r="J82" s="37" t="s">
        <v>347</v>
      </c>
      <c r="K82" s="37">
        <v>39</v>
      </c>
      <c r="L82" s="37" t="str">
        <f>IF(data!$K82&lt;31,"18-30 Years",IF(data!$K82&lt;51,"31-50 Years",IF(data!$K82&lt;61,"51-60 Years",IF(data!$K82&gt;60,"Elderly&gt;60"))))</f>
        <v>31-50 Years</v>
      </c>
      <c r="M82" s="37" t="s">
        <v>348</v>
      </c>
      <c r="N82" s="37" t="s">
        <v>349</v>
      </c>
      <c r="O82" s="37" t="s">
        <v>383</v>
      </c>
      <c r="P82" s="37"/>
      <c r="Q82" s="37">
        <v>0</v>
      </c>
      <c r="R82" s="37">
        <v>0</v>
      </c>
      <c r="S82" s="37" t="s">
        <v>347</v>
      </c>
      <c r="T82" s="37">
        <v>0</v>
      </c>
      <c r="U82" s="37">
        <v>0</v>
      </c>
      <c r="V82" s="37">
        <v>1</v>
      </c>
      <c r="W82" s="37" t="s">
        <v>351</v>
      </c>
      <c r="X82" s="37">
        <v>2</v>
      </c>
      <c r="Y82" s="37" t="s">
        <v>455</v>
      </c>
      <c r="Z82" s="37">
        <v>2</v>
      </c>
      <c r="AA82" s="52">
        <v>5</v>
      </c>
      <c r="AB82" s="37">
        <v>6</v>
      </c>
      <c r="AC82" s="37">
        <v>0</v>
      </c>
      <c r="AD82" s="37">
        <v>2</v>
      </c>
      <c r="AE82" s="37">
        <v>2</v>
      </c>
      <c r="AF82" s="37">
        <v>600</v>
      </c>
      <c r="AG82" s="37">
        <v>400</v>
      </c>
      <c r="AH82" s="41">
        <f t="shared" si="1"/>
        <v>-200</v>
      </c>
      <c r="AI82" s="37" t="s">
        <v>1428</v>
      </c>
      <c r="AJ82" s="37"/>
      <c r="AK82" s="37" t="s">
        <v>772</v>
      </c>
      <c r="AL82" s="37" t="b">
        <v>1</v>
      </c>
      <c r="AM82" s="37"/>
      <c r="AN82" s="37"/>
      <c r="AO82" s="37"/>
      <c r="AP82" s="37"/>
      <c r="AQ82" s="37"/>
      <c r="AR82" s="37"/>
      <c r="AS82" s="37"/>
      <c r="AT82" s="37">
        <v>10</v>
      </c>
      <c r="AU82" s="37" t="s">
        <v>1333</v>
      </c>
      <c r="AV82" s="37"/>
      <c r="AW82" s="37" t="s">
        <v>372</v>
      </c>
      <c r="AX82" s="37" t="s">
        <v>1429</v>
      </c>
      <c r="AY82" s="37" t="s">
        <v>426</v>
      </c>
      <c r="AZ82" s="37"/>
      <c r="BA82" s="37"/>
      <c r="BB82" s="37"/>
      <c r="BC82" s="37" t="b">
        <v>1</v>
      </c>
      <c r="BD82" s="37"/>
      <c r="BE82" s="37"/>
      <c r="BF82" s="37"/>
      <c r="BG82" s="37"/>
      <c r="BH82" s="37"/>
      <c r="BI82" s="37"/>
      <c r="BJ82" s="37"/>
      <c r="BK82" s="37" t="s">
        <v>359</v>
      </c>
      <c r="BL82" s="37"/>
      <c r="BM82" s="37"/>
      <c r="BN82" s="37"/>
      <c r="BO82" s="37"/>
      <c r="BP82" s="37" t="s">
        <v>347</v>
      </c>
      <c r="BQ82" s="37" t="s">
        <v>347</v>
      </c>
      <c r="BR82" s="37"/>
      <c r="BS82" s="37" t="s">
        <v>347</v>
      </c>
      <c r="BT82" s="37" t="s">
        <v>347</v>
      </c>
      <c r="BU82" s="37"/>
      <c r="BV82" s="37"/>
      <c r="BW82" s="37"/>
      <c r="BX82" s="37"/>
      <c r="BY82" s="37"/>
      <c r="BZ82" s="37"/>
      <c r="CA82" s="37"/>
      <c r="CB82" s="37"/>
      <c r="CC82" s="37"/>
      <c r="CD82" s="37"/>
      <c r="CE82" s="37"/>
      <c r="CF82" s="37" t="s">
        <v>835</v>
      </c>
      <c r="CG82" s="37" t="b">
        <v>1</v>
      </c>
      <c r="CH82" s="37"/>
      <c r="CI82" s="37"/>
      <c r="CJ82" s="37"/>
      <c r="CK82" s="37"/>
      <c r="CL82" s="37"/>
      <c r="CM82" s="37"/>
      <c r="CN82" s="37"/>
      <c r="CO82" s="37" t="s">
        <v>347</v>
      </c>
      <c r="CP82" s="37"/>
      <c r="CQ82" s="37"/>
      <c r="CR82" s="37"/>
      <c r="CS82" s="37"/>
      <c r="CT82" s="37"/>
      <c r="CU82" s="37"/>
      <c r="CV82" s="37"/>
      <c r="CW82" s="37"/>
      <c r="CX82" s="37"/>
      <c r="CY82" s="37" t="s">
        <v>1430</v>
      </c>
      <c r="CZ82" s="37"/>
      <c r="DA82" s="37"/>
      <c r="DB82" s="37"/>
      <c r="DC82" s="37" t="b">
        <v>1</v>
      </c>
      <c r="DD82" s="37"/>
      <c r="DE82" s="37" t="b">
        <v>1</v>
      </c>
      <c r="DF82" s="37"/>
      <c r="DG82" s="37"/>
      <c r="DH82" s="37"/>
      <c r="DI82" s="37"/>
      <c r="DJ82" s="37"/>
      <c r="DK82" s="37"/>
      <c r="DL82" s="37"/>
      <c r="DM82" s="37"/>
      <c r="DN82" s="37"/>
      <c r="DO82" s="37"/>
      <c r="DP82" s="37"/>
      <c r="DQ82" s="37"/>
      <c r="DR82" s="37"/>
      <c r="DS82" s="37"/>
      <c r="DT82" s="37"/>
      <c r="DU82" s="37"/>
      <c r="DV82" s="37"/>
      <c r="DW82" s="37" t="s">
        <v>362</v>
      </c>
      <c r="DX82" s="37"/>
      <c r="DY82" s="37"/>
      <c r="DZ82" s="37"/>
      <c r="EA82" s="37"/>
      <c r="EB82" s="37"/>
      <c r="EC82" s="37"/>
      <c r="ED82" s="37"/>
      <c r="EE82" s="37"/>
      <c r="EF82" s="37"/>
      <c r="EG82" s="37"/>
      <c r="EH82" s="37"/>
      <c r="EI82" s="37"/>
      <c r="EJ82" s="37"/>
      <c r="EK82" s="37"/>
      <c r="EL82" s="37"/>
      <c r="EM82" s="37"/>
      <c r="EN82" s="37"/>
      <c r="EO82" s="37" t="s">
        <v>1431</v>
      </c>
      <c r="EP82" s="37" t="b">
        <v>1</v>
      </c>
      <c r="EQ82" s="37"/>
      <c r="ER82" s="37" t="b">
        <v>1</v>
      </c>
      <c r="ES82" s="37" t="b">
        <v>1</v>
      </c>
      <c r="ET82" s="37" t="b">
        <v>1</v>
      </c>
      <c r="EU82" s="37"/>
      <c r="EV82" s="37"/>
      <c r="EW82" s="37"/>
      <c r="EX82" s="37"/>
      <c r="EY82" s="37"/>
      <c r="EZ82" s="37"/>
      <c r="FA82" s="52">
        <v>4</v>
      </c>
      <c r="FB82" s="37" t="s">
        <v>366</v>
      </c>
      <c r="FC82" s="37" t="s">
        <v>347</v>
      </c>
      <c r="FD82" s="37"/>
      <c r="FE82" s="37" t="s">
        <v>429</v>
      </c>
      <c r="FF82" s="37"/>
      <c r="FG82" s="37" t="b">
        <v>1</v>
      </c>
      <c r="FH82" s="37" t="b">
        <v>1</v>
      </c>
      <c r="FI82" s="37"/>
      <c r="FJ82" s="37"/>
      <c r="FK82" s="37"/>
      <c r="FL82" s="37"/>
      <c r="FM82" s="37"/>
      <c r="FN82" s="37" t="s">
        <v>347</v>
      </c>
      <c r="FO82" s="37"/>
      <c r="FP82" s="37" t="s">
        <v>359</v>
      </c>
      <c r="FQ82" s="37"/>
      <c r="FR82" s="37"/>
      <c r="FS82" s="37"/>
      <c r="FT82" s="37"/>
      <c r="FU82" s="37"/>
      <c r="FV82" s="37"/>
      <c r="FW82" s="37"/>
      <c r="FX82" s="37" t="s">
        <v>368</v>
      </c>
      <c r="FY82" s="37" t="s">
        <v>347</v>
      </c>
      <c r="FZ82" s="37"/>
      <c r="GA82" s="37"/>
      <c r="GB82" s="37"/>
      <c r="GC82" s="37" t="s">
        <v>384</v>
      </c>
      <c r="GD82" s="37" t="s">
        <v>384</v>
      </c>
      <c r="GE82" s="37" t="s">
        <v>359</v>
      </c>
      <c r="GF82" s="37" t="s">
        <v>370</v>
      </c>
      <c r="GG82" s="37" t="s">
        <v>370</v>
      </c>
      <c r="GH82" s="37"/>
      <c r="GI82" s="37"/>
      <c r="GJ82" s="37"/>
      <c r="GK82" s="37"/>
      <c r="GL82" s="37"/>
      <c r="GM82" s="37"/>
      <c r="GN82" s="37"/>
      <c r="GO82" s="37"/>
      <c r="GP82" s="37"/>
      <c r="GQ82" s="37"/>
      <c r="GR82" s="37"/>
      <c r="GS82" s="37"/>
      <c r="GT82" s="37"/>
      <c r="GU82" s="37" t="s">
        <v>1284</v>
      </c>
      <c r="GV82" s="37" t="b">
        <v>1</v>
      </c>
      <c r="GW82" s="37"/>
      <c r="GX82" s="37"/>
      <c r="GY82" s="37"/>
      <c r="GZ82" s="37"/>
      <c r="HA82" s="37"/>
      <c r="HB82" s="37"/>
      <c r="HC82" s="37"/>
      <c r="HD82" s="37"/>
      <c r="HE82" s="37"/>
      <c r="HF82" s="37"/>
      <c r="HG82" s="37"/>
      <c r="HH82" s="37"/>
      <c r="HI82" s="37"/>
      <c r="HJ82" s="37"/>
      <c r="HK82" s="37"/>
      <c r="HL82" s="37"/>
      <c r="HM82" s="37"/>
      <c r="HN82" s="37" t="s">
        <v>387</v>
      </c>
      <c r="HO82" s="37"/>
      <c r="HP82" s="37"/>
      <c r="HQ82" s="37" t="b">
        <v>1</v>
      </c>
      <c r="HR82" s="37"/>
      <c r="HS82" s="37" t="s">
        <v>1432</v>
      </c>
      <c r="HT82" s="37" t="s">
        <v>1433</v>
      </c>
      <c r="HU82" s="37" t="b">
        <v>1</v>
      </c>
      <c r="HV82" s="37" t="b">
        <v>1</v>
      </c>
      <c r="HW82" s="37"/>
      <c r="HX82" s="37" t="b">
        <v>1</v>
      </c>
      <c r="HY82" s="37"/>
      <c r="HZ82" s="37"/>
      <c r="IA82" s="37"/>
      <c r="IB82" s="37"/>
      <c r="IC82" s="37"/>
      <c r="ID82" s="37"/>
      <c r="IE82" s="37"/>
      <c r="IF82" s="37" t="s">
        <v>441</v>
      </c>
      <c r="IG82" s="37"/>
      <c r="IH82" s="37" t="b">
        <v>1</v>
      </c>
      <c r="II82" s="37"/>
      <c r="IJ82" s="37"/>
      <c r="IK82" s="37"/>
      <c r="IL82" s="37"/>
      <c r="IM82" s="37"/>
      <c r="IN82" s="37"/>
      <c r="IO82" s="37"/>
      <c r="IP82" s="37" t="s">
        <v>347</v>
      </c>
      <c r="IQ82" s="37"/>
      <c r="IR82" s="37" t="s">
        <v>413</v>
      </c>
      <c r="IS82" s="37"/>
      <c r="IT82" s="37"/>
      <c r="IU82" s="37"/>
      <c r="IV82" s="37"/>
      <c r="IW82" s="37"/>
      <c r="IX82" s="37" t="b">
        <v>1</v>
      </c>
      <c r="IY82" s="37"/>
      <c r="IZ82" s="37"/>
      <c r="JA82" s="37"/>
      <c r="JB82" s="37" t="s">
        <v>413</v>
      </c>
      <c r="JC82" s="37"/>
      <c r="JD82" s="37"/>
      <c r="JE82" s="37"/>
      <c r="JF82" s="37"/>
      <c r="JG82" s="37"/>
      <c r="JH82" s="37" t="b">
        <v>1</v>
      </c>
      <c r="JI82" s="37"/>
      <c r="JJ82" s="37"/>
      <c r="JK82" s="37"/>
      <c r="JL82" s="37" t="s">
        <v>359</v>
      </c>
      <c r="JM82" s="37" t="s">
        <v>1434</v>
      </c>
      <c r="JN82" s="37" t="s">
        <v>1435</v>
      </c>
      <c r="JO82" s="37" t="b">
        <v>1</v>
      </c>
      <c r="JP82" s="37" t="b">
        <v>1</v>
      </c>
      <c r="JQ82" s="37" t="b">
        <v>1</v>
      </c>
      <c r="JR82" s="37"/>
      <c r="JS82" s="37"/>
      <c r="JT82" s="37"/>
      <c r="JU82" s="37"/>
      <c r="JV82" s="37"/>
      <c r="JW82" s="37" t="b">
        <v>1</v>
      </c>
      <c r="JX82" s="37"/>
      <c r="JY82" s="37" t="b">
        <v>1</v>
      </c>
      <c r="JZ82" s="37"/>
      <c r="KA82" s="37"/>
      <c r="KB82" s="37"/>
      <c r="KC82" s="37"/>
      <c r="KD82" s="37"/>
      <c r="KE82" s="37"/>
      <c r="KF82" s="37"/>
      <c r="KG82" s="37"/>
      <c r="KH82" s="37" t="s">
        <v>1436</v>
      </c>
      <c r="KI82" s="37"/>
      <c r="KJ82" s="37"/>
      <c r="KK82" s="37"/>
      <c r="KL82" s="37"/>
      <c r="KM82" s="37" t="b">
        <v>1</v>
      </c>
      <c r="KN82" s="37"/>
      <c r="KO82" s="37"/>
      <c r="KP82" s="37"/>
      <c r="KQ82" s="37"/>
      <c r="KR82" s="37" t="b">
        <v>1</v>
      </c>
      <c r="KS82" s="37"/>
      <c r="KT82" s="37"/>
      <c r="KU82" s="37"/>
      <c r="KV82" s="37"/>
      <c r="KW82" s="37" t="s">
        <v>464</v>
      </c>
      <c r="KX82" s="37"/>
      <c r="KY82" s="37" t="b">
        <v>1</v>
      </c>
      <c r="KZ82" s="37"/>
      <c r="LA82" s="37"/>
      <c r="LB82" s="37"/>
      <c r="LC82" s="37"/>
      <c r="LD82" s="37"/>
      <c r="LE82" s="37"/>
      <c r="LF82" s="37"/>
      <c r="LG82" s="37" t="s">
        <v>427</v>
      </c>
      <c r="LH82" s="37"/>
      <c r="LI82" s="37"/>
      <c r="LJ82" s="37"/>
      <c r="LK82" s="37"/>
      <c r="LL82" s="37"/>
      <c r="LM82" s="37"/>
      <c r="LN82" s="37" t="b">
        <v>1</v>
      </c>
      <c r="LO82" s="37" t="s">
        <v>347</v>
      </c>
      <c r="LP82" s="37"/>
      <c r="LQ82" s="37" t="s">
        <v>1437</v>
      </c>
      <c r="LR82" s="37"/>
      <c r="LS82" s="37" t="b">
        <v>1</v>
      </c>
      <c r="LT82" s="37" t="b">
        <v>1</v>
      </c>
      <c r="LU82" s="37" t="b">
        <v>1</v>
      </c>
      <c r="LV82" s="37"/>
      <c r="LW82" s="37"/>
      <c r="LX82" s="37"/>
      <c r="LY82" s="37"/>
      <c r="LZ82" s="37"/>
      <c r="MA82" s="37"/>
      <c r="MB82" s="37" t="s">
        <v>359</v>
      </c>
      <c r="MC82" s="37"/>
      <c r="MD82" s="37"/>
      <c r="ME82" s="37" t="s">
        <v>359</v>
      </c>
      <c r="MF82" s="37"/>
      <c r="MG82" s="37"/>
      <c r="MH82" s="37" t="s">
        <v>359</v>
      </c>
      <c r="MI82" s="37"/>
      <c r="MJ82" s="37" t="s">
        <v>1438</v>
      </c>
      <c r="MK82" s="37">
        <v>73108200</v>
      </c>
      <c r="ML82" s="37" t="s">
        <v>1439</v>
      </c>
      <c r="MM82" s="50">
        <v>44216.548148148147</v>
      </c>
      <c r="MN82" s="37">
        <v>81</v>
      </c>
      <c r="MO82" s="37"/>
      <c r="MP82" s="37">
        <v>-1</v>
      </c>
      <c r="MQ82" s="37"/>
      <c r="MR82" s="37"/>
      <c r="MS82" s="37" t="s">
        <v>376</v>
      </c>
      <c r="MT82" s="37">
        <v>12839</v>
      </c>
      <c r="MU82" s="37" t="s">
        <v>402</v>
      </c>
      <c r="MV82" s="37">
        <v>569832</v>
      </c>
    </row>
    <row r="83" spans="1:360" ht="15.6" thickTop="1" thickBot="1" x14ac:dyDescent="0.35">
      <c r="A83" s="44" t="s">
        <v>1440</v>
      </c>
      <c r="B83" s="45" t="s">
        <v>1441</v>
      </c>
      <c r="C83" s="45"/>
      <c r="D83" s="45" t="s">
        <v>1319</v>
      </c>
      <c r="E83" s="45" t="s">
        <v>830</v>
      </c>
      <c r="F83" s="45"/>
      <c r="G83" s="46">
        <v>44216</v>
      </c>
      <c r="H83" s="45" t="s">
        <v>831</v>
      </c>
      <c r="I83" s="45" t="s">
        <v>832</v>
      </c>
      <c r="J83" s="45" t="s">
        <v>347</v>
      </c>
      <c r="K83" s="45">
        <v>43</v>
      </c>
      <c r="L83" s="45" t="str">
        <f>IF(data!$K83&lt;31,"18-30 Years",IF(data!$K83&lt;51,"31-50 Years",IF(data!$K83&lt;61,"51-60 Years",IF(data!$K83&gt;60,"Elderly&gt;60"))))</f>
        <v>31-50 Years</v>
      </c>
      <c r="M83" s="45" t="s">
        <v>348</v>
      </c>
      <c r="N83" s="45" t="s">
        <v>349</v>
      </c>
      <c r="O83" s="45" t="s">
        <v>350</v>
      </c>
      <c r="P83" s="46">
        <v>42389</v>
      </c>
      <c r="Q83" s="45">
        <v>1</v>
      </c>
      <c r="R83" s="45">
        <v>0</v>
      </c>
      <c r="S83" s="45" t="s">
        <v>347</v>
      </c>
      <c r="T83" s="45">
        <v>0</v>
      </c>
      <c r="U83" s="45">
        <v>0</v>
      </c>
      <c r="V83" s="45">
        <v>0</v>
      </c>
      <c r="W83" s="45" t="s">
        <v>384</v>
      </c>
      <c r="X83" s="45">
        <v>1</v>
      </c>
      <c r="Y83" s="45" t="s">
        <v>351</v>
      </c>
      <c r="Z83" s="45">
        <v>3</v>
      </c>
      <c r="AA83" s="51">
        <v>4</v>
      </c>
      <c r="AB83" s="45">
        <v>8</v>
      </c>
      <c r="AC83" s="45">
        <v>0</v>
      </c>
      <c r="AD83" s="45">
        <v>0</v>
      </c>
      <c r="AE83" s="45">
        <v>1</v>
      </c>
      <c r="AF83" s="45">
        <v>200</v>
      </c>
      <c r="AG83" s="45">
        <v>100</v>
      </c>
      <c r="AH83" s="41">
        <f t="shared" si="1"/>
        <v>-100</v>
      </c>
      <c r="AI83" s="45" t="s">
        <v>1428</v>
      </c>
      <c r="AJ83" s="45"/>
      <c r="AK83" s="45" t="s">
        <v>663</v>
      </c>
      <c r="AL83" s="45" t="b">
        <v>1</v>
      </c>
      <c r="AM83" s="45" t="b">
        <v>1</v>
      </c>
      <c r="AN83" s="45"/>
      <c r="AO83" s="45"/>
      <c r="AP83" s="45"/>
      <c r="AQ83" s="45"/>
      <c r="AR83" s="45"/>
      <c r="AS83" s="45"/>
      <c r="AT83" s="45">
        <v>15</v>
      </c>
      <c r="AU83" s="45" t="s">
        <v>356</v>
      </c>
      <c r="AV83" s="45"/>
      <c r="AW83" s="45" t="s">
        <v>347</v>
      </c>
      <c r="AX83" s="41" t="s">
        <v>372</v>
      </c>
      <c r="AY83" s="45" t="s">
        <v>1383</v>
      </c>
      <c r="AZ83" s="45"/>
      <c r="BA83" s="45" t="b">
        <v>1</v>
      </c>
      <c r="BB83" s="45"/>
      <c r="BC83" s="45" t="b">
        <v>1</v>
      </c>
      <c r="BD83" s="45"/>
      <c r="BE83" s="45"/>
      <c r="BF83" s="45"/>
      <c r="BG83" s="45"/>
      <c r="BH83" s="45"/>
      <c r="BI83" s="45"/>
      <c r="BJ83" s="45"/>
      <c r="BK83" s="45" t="s">
        <v>347</v>
      </c>
      <c r="BL83" s="45" t="s">
        <v>359</v>
      </c>
      <c r="BM83" s="45"/>
      <c r="BN83" s="45" t="s">
        <v>372</v>
      </c>
      <c r="BO83" s="45"/>
      <c r="BP83" s="45" t="s">
        <v>347</v>
      </c>
      <c r="BQ83" s="45" t="s">
        <v>347</v>
      </c>
      <c r="BR83" s="45"/>
      <c r="BS83" s="45" t="s">
        <v>359</v>
      </c>
      <c r="BT83" s="45"/>
      <c r="BU83" s="45"/>
      <c r="BV83" s="45"/>
      <c r="BW83" s="45"/>
      <c r="BX83" s="45"/>
      <c r="BY83" s="45"/>
      <c r="BZ83" s="45"/>
      <c r="CA83" s="45"/>
      <c r="CB83" s="45"/>
      <c r="CC83" s="45"/>
      <c r="CD83" s="45"/>
      <c r="CE83" s="45"/>
      <c r="CF83" s="45" t="s">
        <v>854</v>
      </c>
      <c r="CG83" s="45" t="b">
        <v>1</v>
      </c>
      <c r="CH83" s="45"/>
      <c r="CI83" s="45"/>
      <c r="CJ83" s="45" t="b">
        <v>1</v>
      </c>
      <c r="CK83" s="45"/>
      <c r="CL83" s="45"/>
      <c r="CM83" s="45"/>
      <c r="CN83" s="45"/>
      <c r="CO83" s="45" t="s">
        <v>347</v>
      </c>
      <c r="CP83" s="45"/>
      <c r="CQ83" s="45"/>
      <c r="CR83" s="45"/>
      <c r="CS83" s="45"/>
      <c r="CT83" s="45"/>
      <c r="CU83" s="45"/>
      <c r="CV83" s="45"/>
      <c r="CW83" s="45"/>
      <c r="CX83" s="45"/>
      <c r="CY83" s="45" t="s">
        <v>1430</v>
      </c>
      <c r="CZ83" s="45"/>
      <c r="DA83" s="45"/>
      <c r="DB83" s="45"/>
      <c r="DC83" s="45" t="b">
        <v>1</v>
      </c>
      <c r="DD83" s="45"/>
      <c r="DE83" s="45" t="b">
        <v>1</v>
      </c>
      <c r="DF83" s="45"/>
      <c r="DG83" s="45"/>
      <c r="DH83" s="45"/>
      <c r="DI83" s="45"/>
      <c r="DJ83" s="45"/>
      <c r="DK83" s="45"/>
      <c r="DL83" s="45"/>
      <c r="DM83" s="45"/>
      <c r="DN83" s="45"/>
      <c r="DO83" s="45"/>
      <c r="DP83" s="45"/>
      <c r="DQ83" s="45"/>
      <c r="DR83" s="45"/>
      <c r="DS83" s="45"/>
      <c r="DT83" s="45"/>
      <c r="DU83" s="45"/>
      <c r="DV83" s="45"/>
      <c r="DW83" s="45" t="s">
        <v>646</v>
      </c>
      <c r="DX83" s="45"/>
      <c r="DY83" s="45"/>
      <c r="DZ83" s="45"/>
      <c r="EA83" s="45" t="s">
        <v>1442</v>
      </c>
      <c r="EB83" s="45" t="b">
        <v>1</v>
      </c>
      <c r="EC83" s="45"/>
      <c r="ED83" s="45"/>
      <c r="EE83" s="45"/>
      <c r="EF83" s="45" t="b">
        <v>1</v>
      </c>
      <c r="EG83" s="45"/>
      <c r="EH83" s="45"/>
      <c r="EI83" s="45"/>
      <c r="EJ83" s="45" t="b">
        <v>1</v>
      </c>
      <c r="EK83" s="45"/>
      <c r="EL83" s="45"/>
      <c r="EM83" s="51">
        <v>3</v>
      </c>
      <c r="EN83" s="45" t="s">
        <v>365</v>
      </c>
      <c r="EO83" s="45"/>
      <c r="EP83" s="45"/>
      <c r="EQ83" s="45"/>
      <c r="ER83" s="45"/>
      <c r="ES83" s="45"/>
      <c r="ET83" s="45"/>
      <c r="EU83" s="45"/>
      <c r="EV83" s="45"/>
      <c r="EW83" s="45"/>
      <c r="EX83" s="45"/>
      <c r="EY83" s="45"/>
      <c r="EZ83" s="45"/>
      <c r="FA83" s="45"/>
      <c r="FB83" s="45"/>
      <c r="FC83" s="45" t="s">
        <v>347</v>
      </c>
      <c r="FD83" s="45"/>
      <c r="FE83" s="45" t="s">
        <v>429</v>
      </c>
      <c r="FF83" s="45"/>
      <c r="FG83" s="45" t="b">
        <v>1</v>
      </c>
      <c r="FH83" s="45" t="b">
        <v>1</v>
      </c>
      <c r="FI83" s="45"/>
      <c r="FJ83" s="45"/>
      <c r="FK83" s="45"/>
      <c r="FL83" s="45"/>
      <c r="FM83" s="45"/>
      <c r="FN83" s="45" t="s">
        <v>347</v>
      </c>
      <c r="FO83" s="45"/>
      <c r="FP83" s="45" t="s">
        <v>359</v>
      </c>
      <c r="FQ83" s="45"/>
      <c r="FR83" s="45"/>
      <c r="FS83" s="45"/>
      <c r="FT83" s="45"/>
      <c r="FU83" s="45"/>
      <c r="FV83" s="45"/>
      <c r="FW83" s="45"/>
      <c r="FX83" s="45"/>
      <c r="FY83" s="45"/>
      <c r="FZ83" s="45"/>
      <c r="GA83" s="45"/>
      <c r="GB83" s="45"/>
      <c r="GC83" s="45" t="s">
        <v>384</v>
      </c>
      <c r="GD83" s="45" t="s">
        <v>351</v>
      </c>
      <c r="GE83" s="45" t="s">
        <v>359</v>
      </c>
      <c r="GF83" s="45" t="s">
        <v>370</v>
      </c>
      <c r="GG83" s="45" t="s">
        <v>370</v>
      </c>
      <c r="GH83" s="45"/>
      <c r="GI83" s="45"/>
      <c r="GJ83" s="45"/>
      <c r="GK83" s="45"/>
      <c r="GL83" s="45"/>
      <c r="GM83" s="45"/>
      <c r="GN83" s="45"/>
      <c r="GO83" s="45"/>
      <c r="GP83" s="45"/>
      <c r="GQ83" s="45"/>
      <c r="GR83" s="45"/>
      <c r="GS83" s="45"/>
      <c r="GT83" s="45"/>
      <c r="GU83" s="45" t="s">
        <v>457</v>
      </c>
      <c r="GV83" s="45"/>
      <c r="GW83" s="45"/>
      <c r="GX83" s="45"/>
      <c r="GY83" s="45"/>
      <c r="GZ83" s="45"/>
      <c r="HA83" s="45"/>
      <c r="HB83" s="45"/>
      <c r="HC83" s="45"/>
      <c r="HD83" s="45"/>
      <c r="HE83" s="45"/>
      <c r="HF83" s="45"/>
      <c r="HG83" s="45"/>
      <c r="HH83" s="45"/>
      <c r="HI83" s="45"/>
      <c r="HJ83" s="45"/>
      <c r="HK83" s="45" t="b">
        <v>1</v>
      </c>
      <c r="HL83" s="45"/>
      <c r="HM83" s="45"/>
      <c r="HN83" s="45"/>
      <c r="HO83" s="45"/>
      <c r="HP83" s="45"/>
      <c r="HQ83" s="45"/>
      <c r="HR83" s="45"/>
      <c r="HS83" s="45"/>
      <c r="HT83" s="45"/>
      <c r="HU83" s="45"/>
      <c r="HV83" s="45"/>
      <c r="HW83" s="45"/>
      <c r="HX83" s="45"/>
      <c r="HY83" s="45"/>
      <c r="HZ83" s="45"/>
      <c r="IA83" s="45"/>
      <c r="IB83" s="45"/>
      <c r="IC83" s="45"/>
      <c r="ID83" s="45"/>
      <c r="IE83" s="45"/>
      <c r="IF83" s="45" t="s">
        <v>372</v>
      </c>
      <c r="IG83" s="45"/>
      <c r="IH83" s="45"/>
      <c r="II83" s="45"/>
      <c r="IJ83" s="45"/>
      <c r="IK83" s="45"/>
      <c r="IL83" s="45"/>
      <c r="IM83" s="45" t="b">
        <v>1</v>
      </c>
      <c r="IN83" s="45"/>
      <c r="IO83" s="45"/>
      <c r="IP83" s="45" t="s">
        <v>442</v>
      </c>
      <c r="IQ83" s="45"/>
      <c r="IR83" s="45" t="s">
        <v>413</v>
      </c>
      <c r="IS83" s="45"/>
      <c r="IT83" s="45"/>
      <c r="IU83" s="45"/>
      <c r="IV83" s="45"/>
      <c r="IW83" s="45"/>
      <c r="IX83" s="45" t="b">
        <v>1</v>
      </c>
      <c r="IY83" s="45"/>
      <c r="IZ83" s="45"/>
      <c r="JA83" s="45"/>
      <c r="JB83" s="45" t="s">
        <v>413</v>
      </c>
      <c r="JC83" s="45"/>
      <c r="JD83" s="45"/>
      <c r="JE83" s="45"/>
      <c r="JF83" s="45"/>
      <c r="JG83" s="45"/>
      <c r="JH83" s="45" t="b">
        <v>1</v>
      </c>
      <c r="JI83" s="45"/>
      <c r="JJ83" s="45"/>
      <c r="JK83" s="45"/>
      <c r="JL83" s="45" t="s">
        <v>347</v>
      </c>
      <c r="JM83" s="45"/>
      <c r="JN83" s="45" t="s">
        <v>1443</v>
      </c>
      <c r="JO83" s="45" t="b">
        <v>1</v>
      </c>
      <c r="JP83" s="45"/>
      <c r="JQ83" s="45" t="b">
        <v>1</v>
      </c>
      <c r="JR83" s="45"/>
      <c r="JS83" s="45"/>
      <c r="JT83" s="45"/>
      <c r="JU83" s="45"/>
      <c r="JV83" s="45"/>
      <c r="JW83" s="45"/>
      <c r="JX83" s="45"/>
      <c r="JY83" s="45"/>
      <c r="JZ83" s="45"/>
      <c r="KA83" s="45"/>
      <c r="KB83" s="45" t="b">
        <v>1</v>
      </c>
      <c r="KC83" s="45"/>
      <c r="KD83" s="45"/>
      <c r="KE83" s="45"/>
      <c r="KF83" s="45"/>
      <c r="KG83" s="45"/>
      <c r="KH83" s="45" t="s">
        <v>447</v>
      </c>
      <c r="KI83" s="45"/>
      <c r="KJ83" s="45"/>
      <c r="KK83" s="45"/>
      <c r="KL83" s="45"/>
      <c r="KM83" s="45" t="b">
        <v>1</v>
      </c>
      <c r="KN83" s="45"/>
      <c r="KO83" s="45"/>
      <c r="KP83" s="45"/>
      <c r="KQ83" s="45"/>
      <c r="KR83" s="45"/>
      <c r="KS83" s="45"/>
      <c r="KT83" s="45"/>
      <c r="KU83" s="45"/>
      <c r="KV83" s="45"/>
      <c r="KW83" s="45" t="s">
        <v>464</v>
      </c>
      <c r="KX83" s="45"/>
      <c r="KY83" s="45" t="b">
        <v>1</v>
      </c>
      <c r="KZ83" s="45"/>
      <c r="LA83" s="45"/>
      <c r="LB83" s="45"/>
      <c r="LC83" s="45"/>
      <c r="LD83" s="45"/>
      <c r="LE83" s="45"/>
      <c r="LF83" s="45"/>
      <c r="LG83" s="45" t="s">
        <v>427</v>
      </c>
      <c r="LH83" s="45"/>
      <c r="LI83" s="45"/>
      <c r="LJ83" s="45"/>
      <c r="LK83" s="45"/>
      <c r="LL83" s="45"/>
      <c r="LM83" s="45"/>
      <c r="LN83" s="45" t="b">
        <v>1</v>
      </c>
      <c r="LO83" s="45" t="s">
        <v>347</v>
      </c>
      <c r="LP83" s="45"/>
      <c r="LQ83" s="45" t="s">
        <v>527</v>
      </c>
      <c r="LR83" s="45"/>
      <c r="LS83" s="45"/>
      <c r="LT83" s="45" t="b">
        <v>1</v>
      </c>
      <c r="LU83" s="45"/>
      <c r="LV83" s="45"/>
      <c r="LW83" s="45"/>
      <c r="LX83" s="45"/>
      <c r="LY83" s="45"/>
      <c r="LZ83" s="45"/>
      <c r="MA83" s="45"/>
      <c r="MB83" s="45" t="s">
        <v>359</v>
      </c>
      <c r="MC83" s="45"/>
      <c r="MD83" s="45"/>
      <c r="ME83" s="45" t="s">
        <v>359</v>
      </c>
      <c r="MF83" s="45"/>
      <c r="MG83" s="45"/>
      <c r="MH83" s="45" t="s">
        <v>359</v>
      </c>
      <c r="MI83" s="45"/>
      <c r="MJ83" s="45" t="s">
        <v>1444</v>
      </c>
      <c r="MK83" s="45">
        <v>73108201</v>
      </c>
      <c r="ML83" s="45" t="s">
        <v>1445</v>
      </c>
      <c r="MM83" s="47">
        <v>44216.548159722217</v>
      </c>
      <c r="MN83" s="45">
        <v>82</v>
      </c>
      <c r="MO83" s="45"/>
      <c r="MP83" s="45">
        <v>-1</v>
      </c>
      <c r="MQ83" s="45"/>
      <c r="MR83" s="45"/>
      <c r="MS83" s="45" t="s">
        <v>376</v>
      </c>
      <c r="MT83" s="45">
        <v>1886</v>
      </c>
      <c r="MU83" s="45" t="s">
        <v>402</v>
      </c>
      <c r="MV83" s="45">
        <v>569832</v>
      </c>
    </row>
    <row r="84" spans="1:360" ht="15.6" hidden="1" thickTop="1" thickBot="1" x14ac:dyDescent="0.35">
      <c r="A84" s="48" t="s">
        <v>1446</v>
      </c>
      <c r="B84" s="37" t="s">
        <v>1447</v>
      </c>
      <c r="C84" s="37"/>
      <c r="D84" s="37" t="s">
        <v>1319</v>
      </c>
      <c r="E84" s="37" t="s">
        <v>830</v>
      </c>
      <c r="F84" s="37"/>
      <c r="G84" s="49">
        <v>44216</v>
      </c>
      <c r="H84" s="37" t="s">
        <v>831</v>
      </c>
      <c r="I84" s="37" t="s">
        <v>832</v>
      </c>
      <c r="J84" s="37" t="s">
        <v>347</v>
      </c>
      <c r="K84" s="37">
        <v>55</v>
      </c>
      <c r="L84" s="37" t="str">
        <f>IF(data!$K84&lt;31,"18-30 Years",IF(data!$K84&lt;51,"31-50 Years",IF(data!$K84&lt;61,"51-60 Years",IF(data!$K84&gt;60,"Elderly&gt;60"))))</f>
        <v>51-60 Years</v>
      </c>
      <c r="M84" s="37" t="s">
        <v>348</v>
      </c>
      <c r="N84" s="37" t="s">
        <v>349</v>
      </c>
      <c r="O84" s="37" t="s">
        <v>383</v>
      </c>
      <c r="P84" s="37"/>
      <c r="Q84" s="37">
        <v>0</v>
      </c>
      <c r="R84" s="37">
        <v>1</v>
      </c>
      <c r="S84" s="37" t="s">
        <v>359</v>
      </c>
      <c r="T84" s="37"/>
      <c r="U84" s="37"/>
      <c r="V84" s="37"/>
      <c r="W84" s="37"/>
      <c r="X84" s="37"/>
      <c r="Y84" s="37"/>
      <c r="Z84" s="37"/>
      <c r="AA84" s="37"/>
      <c r="AB84" s="37">
        <v>2</v>
      </c>
      <c r="AC84" s="37">
        <v>2</v>
      </c>
      <c r="AD84" s="37"/>
      <c r="AE84" s="37">
        <v>1</v>
      </c>
      <c r="AF84" s="37">
        <v>1000</v>
      </c>
      <c r="AG84" s="37">
        <v>800</v>
      </c>
      <c r="AH84" s="41">
        <f t="shared" si="1"/>
        <v>-200</v>
      </c>
      <c r="AI84" s="37" t="s">
        <v>1428</v>
      </c>
      <c r="AJ84" s="37"/>
      <c r="AK84" s="37" t="s">
        <v>772</v>
      </c>
      <c r="AL84" s="37" t="b">
        <v>1</v>
      </c>
      <c r="AM84" s="37"/>
      <c r="AN84" s="37"/>
      <c r="AO84" s="37"/>
      <c r="AP84" s="37"/>
      <c r="AQ84" s="37"/>
      <c r="AR84" s="37"/>
      <c r="AS84" s="37"/>
      <c r="AT84" s="37">
        <v>20</v>
      </c>
      <c r="AU84" s="37" t="s">
        <v>356</v>
      </c>
      <c r="AV84" s="37"/>
      <c r="AW84" s="37" t="s">
        <v>347</v>
      </c>
      <c r="AX84" s="37" t="s">
        <v>1448</v>
      </c>
      <c r="AY84" s="37" t="s">
        <v>426</v>
      </c>
      <c r="AZ84" s="37"/>
      <c r="BA84" s="37"/>
      <c r="BB84" s="37"/>
      <c r="BC84" s="37" t="b">
        <v>1</v>
      </c>
      <c r="BD84" s="37"/>
      <c r="BE84" s="37"/>
      <c r="BF84" s="37"/>
      <c r="BG84" s="37"/>
      <c r="BH84" s="37"/>
      <c r="BI84" s="37"/>
      <c r="BJ84" s="37"/>
      <c r="BK84" s="37" t="s">
        <v>359</v>
      </c>
      <c r="BL84" s="37"/>
      <c r="BM84" s="37"/>
      <c r="BN84" s="37"/>
      <c r="BO84" s="37"/>
      <c r="BP84" s="37" t="s">
        <v>347</v>
      </c>
      <c r="BQ84" s="37" t="s">
        <v>359</v>
      </c>
      <c r="BR84" s="37" t="s">
        <v>1449</v>
      </c>
      <c r="BS84" s="37"/>
      <c r="BT84" s="37"/>
      <c r="BU84" s="37"/>
      <c r="BV84" s="37"/>
      <c r="BW84" s="37"/>
      <c r="BX84" s="37"/>
      <c r="BY84" s="37"/>
      <c r="BZ84" s="37"/>
      <c r="CA84" s="37"/>
      <c r="CB84" s="37"/>
      <c r="CC84" s="37"/>
      <c r="CD84" s="37"/>
      <c r="CE84" s="37"/>
      <c r="CF84" s="37" t="s">
        <v>1450</v>
      </c>
      <c r="CG84" s="37" t="b">
        <v>1</v>
      </c>
      <c r="CH84" s="37"/>
      <c r="CI84" s="37"/>
      <c r="CJ84" s="37"/>
      <c r="CK84" s="37" t="b">
        <v>1</v>
      </c>
      <c r="CL84" s="37"/>
      <c r="CM84" s="37"/>
      <c r="CN84" s="37" t="s">
        <v>1451</v>
      </c>
      <c r="CO84" s="37" t="s">
        <v>347</v>
      </c>
      <c r="CP84" s="37"/>
      <c r="CQ84" s="37"/>
      <c r="CR84" s="37"/>
      <c r="CS84" s="37"/>
      <c r="CT84" s="37"/>
      <c r="CU84" s="37"/>
      <c r="CV84" s="37"/>
      <c r="CW84" s="37"/>
      <c r="CX84" s="37"/>
      <c r="CY84" s="37" t="s">
        <v>1452</v>
      </c>
      <c r="CZ84" s="37"/>
      <c r="DA84" s="37"/>
      <c r="DB84" s="37"/>
      <c r="DC84" s="37"/>
      <c r="DD84" s="37" t="b">
        <v>1</v>
      </c>
      <c r="DE84" s="37" t="b">
        <v>1</v>
      </c>
      <c r="DF84" s="37"/>
      <c r="DG84" s="37"/>
      <c r="DH84" s="37"/>
      <c r="DI84" s="37"/>
      <c r="DJ84" s="37"/>
      <c r="DK84" s="37"/>
      <c r="DL84" s="37"/>
      <c r="DM84" s="37"/>
      <c r="DN84" s="37"/>
      <c r="DO84" s="37"/>
      <c r="DP84" s="37"/>
      <c r="DQ84" s="37"/>
      <c r="DR84" s="37"/>
      <c r="DS84" s="37"/>
      <c r="DT84" s="37"/>
      <c r="DU84" s="37"/>
      <c r="DV84" s="37"/>
      <c r="DW84" s="37" t="s">
        <v>427</v>
      </c>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t="s">
        <v>347</v>
      </c>
      <c r="FD84" s="37"/>
      <c r="FE84" s="37" t="s">
        <v>997</v>
      </c>
      <c r="FF84" s="37" t="b">
        <v>1</v>
      </c>
      <c r="FG84" s="37"/>
      <c r="FH84" s="37"/>
      <c r="FI84" s="37"/>
      <c r="FJ84" s="37"/>
      <c r="FK84" s="37"/>
      <c r="FL84" s="37"/>
      <c r="FM84" s="37"/>
      <c r="FN84" s="37" t="s">
        <v>347</v>
      </c>
      <c r="FO84" s="37"/>
      <c r="FP84" s="37" t="s">
        <v>347</v>
      </c>
      <c r="FQ84" s="37" t="s">
        <v>367</v>
      </c>
      <c r="FR84" s="37" t="b">
        <v>1</v>
      </c>
      <c r="FS84" s="37"/>
      <c r="FT84" s="37"/>
      <c r="FU84" s="37"/>
      <c r="FV84" s="37"/>
      <c r="FW84" s="37"/>
      <c r="FX84" s="37"/>
      <c r="FY84" s="37"/>
      <c r="FZ84" s="37"/>
      <c r="GA84" s="37"/>
      <c r="GB84" s="37"/>
      <c r="GC84" s="37"/>
      <c r="GD84" s="37" t="s">
        <v>384</v>
      </c>
      <c r="GE84" s="37" t="s">
        <v>359</v>
      </c>
      <c r="GF84" s="37" t="s">
        <v>370</v>
      </c>
      <c r="GG84" s="37" t="s">
        <v>370</v>
      </c>
      <c r="GH84" s="37"/>
      <c r="GI84" s="37"/>
      <c r="GJ84" s="37"/>
      <c r="GK84" s="37"/>
      <c r="GL84" s="37"/>
      <c r="GM84" s="37"/>
      <c r="GN84" s="37"/>
      <c r="GO84" s="37"/>
      <c r="GP84" s="37"/>
      <c r="GQ84" s="37"/>
      <c r="GR84" s="37"/>
      <c r="GS84" s="37"/>
      <c r="GT84" s="37"/>
      <c r="GU84" s="37" t="s">
        <v>1453</v>
      </c>
      <c r="GV84" s="37"/>
      <c r="GW84" s="37"/>
      <c r="GX84" s="37" t="b">
        <v>1</v>
      </c>
      <c r="GY84" s="37"/>
      <c r="GZ84" s="37" t="b">
        <v>1</v>
      </c>
      <c r="HA84" s="37"/>
      <c r="HB84" s="37"/>
      <c r="HC84" s="37"/>
      <c r="HD84" s="37" t="b">
        <v>1</v>
      </c>
      <c r="HE84" s="37"/>
      <c r="HF84" s="37"/>
      <c r="HG84" s="37"/>
      <c r="HH84" s="37"/>
      <c r="HI84" s="37"/>
      <c r="HJ84" s="37"/>
      <c r="HK84" s="37"/>
      <c r="HL84" s="37"/>
      <c r="HM84" s="37"/>
      <c r="HN84" s="37" t="s">
        <v>497</v>
      </c>
      <c r="HO84" s="37"/>
      <c r="HP84" s="37" t="b">
        <v>1</v>
      </c>
      <c r="HQ84" s="37"/>
      <c r="HR84" s="37"/>
      <c r="HS84" s="37" t="s">
        <v>1454</v>
      </c>
      <c r="HT84" s="37" t="s">
        <v>1455</v>
      </c>
      <c r="HU84" s="37" t="b">
        <v>1</v>
      </c>
      <c r="HV84" s="37"/>
      <c r="HW84" s="37" t="b">
        <v>1</v>
      </c>
      <c r="HX84" s="37" t="b">
        <v>1</v>
      </c>
      <c r="HY84" s="37"/>
      <c r="HZ84" s="37"/>
      <c r="IA84" s="37"/>
      <c r="IB84" s="37"/>
      <c r="IC84" s="37"/>
      <c r="ID84" s="37"/>
      <c r="IE84" s="37"/>
      <c r="IF84" s="37" t="s">
        <v>441</v>
      </c>
      <c r="IG84" s="37"/>
      <c r="IH84" s="37" t="b">
        <v>1</v>
      </c>
      <c r="II84" s="37"/>
      <c r="IJ84" s="37"/>
      <c r="IK84" s="37"/>
      <c r="IL84" s="37"/>
      <c r="IM84" s="37"/>
      <c r="IN84" s="37"/>
      <c r="IO84" s="37"/>
      <c r="IP84" s="37" t="s">
        <v>347</v>
      </c>
      <c r="IQ84" s="37"/>
      <c r="IR84" s="37" t="s">
        <v>372</v>
      </c>
      <c r="IS84" s="37"/>
      <c r="IT84" s="37"/>
      <c r="IU84" s="37"/>
      <c r="IV84" s="37"/>
      <c r="IW84" s="37"/>
      <c r="IX84" s="37"/>
      <c r="IY84" s="37" t="b">
        <v>1</v>
      </c>
      <c r="IZ84" s="37"/>
      <c r="JA84" s="37"/>
      <c r="JB84" s="37" t="s">
        <v>372</v>
      </c>
      <c r="JC84" s="37"/>
      <c r="JD84" s="37"/>
      <c r="JE84" s="37"/>
      <c r="JF84" s="37"/>
      <c r="JG84" s="37"/>
      <c r="JH84" s="37"/>
      <c r="JI84" s="37" t="b">
        <v>1</v>
      </c>
      <c r="JJ84" s="37"/>
      <c r="JK84" s="37"/>
      <c r="JL84" s="37" t="s">
        <v>347</v>
      </c>
      <c r="JM84" s="37"/>
      <c r="JN84" s="37" t="s">
        <v>1456</v>
      </c>
      <c r="JO84" s="37" t="b">
        <v>1</v>
      </c>
      <c r="JP84" s="37"/>
      <c r="JQ84" s="37" t="b">
        <v>1</v>
      </c>
      <c r="JR84" s="37" t="b">
        <v>1</v>
      </c>
      <c r="JS84" s="37"/>
      <c r="JT84" s="37"/>
      <c r="JU84" s="37"/>
      <c r="JV84" s="37"/>
      <c r="JW84" s="37" t="b">
        <v>1</v>
      </c>
      <c r="JX84" s="37"/>
      <c r="JY84" s="37" t="b">
        <v>1</v>
      </c>
      <c r="JZ84" s="37"/>
      <c r="KA84" s="37" t="b">
        <v>1</v>
      </c>
      <c r="KB84" s="37" t="b">
        <v>1</v>
      </c>
      <c r="KC84" s="37"/>
      <c r="KD84" s="37"/>
      <c r="KE84" s="37"/>
      <c r="KF84" s="37"/>
      <c r="KG84" s="37"/>
      <c r="KH84" s="37" t="s">
        <v>447</v>
      </c>
      <c r="KI84" s="37"/>
      <c r="KJ84" s="37"/>
      <c r="KK84" s="37"/>
      <c r="KL84" s="37"/>
      <c r="KM84" s="37" t="b">
        <v>1</v>
      </c>
      <c r="KN84" s="37"/>
      <c r="KO84" s="37"/>
      <c r="KP84" s="37"/>
      <c r="KQ84" s="37"/>
      <c r="KR84" s="37"/>
      <c r="KS84" s="37"/>
      <c r="KT84" s="37"/>
      <c r="KU84" s="37"/>
      <c r="KV84" s="37"/>
      <c r="KW84" s="37" t="s">
        <v>1253</v>
      </c>
      <c r="KX84" s="37" t="b">
        <v>1</v>
      </c>
      <c r="KY84" s="37" t="b">
        <v>1</v>
      </c>
      <c r="KZ84" s="37"/>
      <c r="LA84" s="37"/>
      <c r="LB84" s="37"/>
      <c r="LC84" s="37"/>
      <c r="LD84" s="37"/>
      <c r="LE84" s="37"/>
      <c r="LF84" s="37"/>
      <c r="LG84" s="37" t="s">
        <v>1067</v>
      </c>
      <c r="LH84" s="37" t="b">
        <v>1</v>
      </c>
      <c r="LI84" s="37" t="b">
        <v>1</v>
      </c>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t="s">
        <v>1457</v>
      </c>
      <c r="MK84" s="37">
        <v>73108203</v>
      </c>
      <c r="ML84" s="37" t="s">
        <v>1458</v>
      </c>
      <c r="MM84" s="50">
        <v>44216.548171296286</v>
      </c>
      <c r="MN84" s="37">
        <v>83</v>
      </c>
      <c r="MO84" s="37"/>
      <c r="MP84" s="37">
        <v>-1</v>
      </c>
      <c r="MQ84" s="37"/>
      <c r="MR84" s="37"/>
      <c r="MS84" s="37" t="s">
        <v>376</v>
      </c>
      <c r="MT84" s="37">
        <v>1475</v>
      </c>
      <c r="MU84" s="37" t="s">
        <v>402</v>
      </c>
      <c r="MV84" s="37">
        <v>569832</v>
      </c>
    </row>
    <row r="85" spans="1:360" ht="15.6" hidden="1" thickTop="1" thickBot="1" x14ac:dyDescent="0.35">
      <c r="A85" s="44" t="s">
        <v>1459</v>
      </c>
      <c r="B85" s="45" t="s">
        <v>1460</v>
      </c>
      <c r="C85" s="45"/>
      <c r="D85" s="45" t="s">
        <v>1319</v>
      </c>
      <c r="E85" s="45" t="s">
        <v>830</v>
      </c>
      <c r="F85" s="45"/>
      <c r="G85" s="46">
        <v>44216</v>
      </c>
      <c r="H85" s="45" t="s">
        <v>831</v>
      </c>
      <c r="I85" s="45" t="s">
        <v>832</v>
      </c>
      <c r="J85" s="45" t="s">
        <v>347</v>
      </c>
      <c r="K85" s="45">
        <v>22</v>
      </c>
      <c r="L85" s="45" t="str">
        <f>IF(data!$K85&lt;31,"18-30 Years",IF(data!$K85&lt;51,"31-50 Years",IF(data!$K85&lt;61,"51-60 Years",IF(data!$K85&gt;60,"Elderly&gt;60"))))</f>
        <v>18-30 Years</v>
      </c>
      <c r="M85" s="45" t="s">
        <v>348</v>
      </c>
      <c r="N85" s="45" t="s">
        <v>1398</v>
      </c>
      <c r="O85" s="45" t="s">
        <v>383</v>
      </c>
      <c r="P85" s="45"/>
      <c r="Q85" s="45">
        <v>0</v>
      </c>
      <c r="R85" s="45">
        <v>1</v>
      </c>
      <c r="S85" s="45" t="s">
        <v>359</v>
      </c>
      <c r="T85" s="45"/>
      <c r="U85" s="45"/>
      <c r="V85" s="45"/>
      <c r="W85" s="45"/>
      <c r="X85" s="45"/>
      <c r="Y85" s="45"/>
      <c r="Z85" s="45"/>
      <c r="AA85" s="45"/>
      <c r="AB85" s="45">
        <v>7</v>
      </c>
      <c r="AC85" s="45">
        <v>1</v>
      </c>
      <c r="AD85" s="45"/>
      <c r="AE85" s="45">
        <v>0</v>
      </c>
      <c r="AF85" s="45">
        <v>1000</v>
      </c>
      <c r="AG85" s="45">
        <v>0</v>
      </c>
      <c r="AH85" s="41">
        <f t="shared" si="1"/>
        <v>-1000</v>
      </c>
      <c r="AI85" s="45"/>
      <c r="AJ85" s="45" t="s">
        <v>1461</v>
      </c>
      <c r="AK85" s="45" t="s">
        <v>772</v>
      </c>
      <c r="AL85" s="45" t="b">
        <v>1</v>
      </c>
      <c r="AM85" s="45"/>
      <c r="AN85" s="45"/>
      <c r="AO85" s="45"/>
      <c r="AP85" s="45"/>
      <c r="AQ85" s="45"/>
      <c r="AR85" s="45"/>
      <c r="AS85" s="45"/>
      <c r="AT85" s="45">
        <v>999</v>
      </c>
      <c r="AU85" s="45" t="s">
        <v>1227</v>
      </c>
      <c r="AV85" s="45"/>
      <c r="AW85" s="45" t="s">
        <v>347</v>
      </c>
      <c r="AX85" s="41" t="s">
        <v>372</v>
      </c>
      <c r="AY85" s="45" t="s">
        <v>426</v>
      </c>
      <c r="AZ85" s="45"/>
      <c r="BA85" s="45"/>
      <c r="BB85" s="45"/>
      <c r="BC85" s="45" t="b">
        <v>1</v>
      </c>
      <c r="BD85" s="45"/>
      <c r="BE85" s="45"/>
      <c r="BF85" s="45"/>
      <c r="BG85" s="45"/>
      <c r="BH85" s="45"/>
      <c r="BI85" s="45"/>
      <c r="BJ85" s="45"/>
      <c r="BK85" s="45" t="s">
        <v>359</v>
      </c>
      <c r="BL85" s="45"/>
      <c r="BM85" s="45"/>
      <c r="BN85" s="45"/>
      <c r="BO85" s="45"/>
      <c r="BP85" s="45" t="s">
        <v>347</v>
      </c>
      <c r="BQ85" s="45" t="s">
        <v>347</v>
      </c>
      <c r="BR85" s="45"/>
      <c r="BS85" s="45" t="s">
        <v>347</v>
      </c>
      <c r="BT85" s="45" t="s">
        <v>347</v>
      </c>
      <c r="BU85" s="45"/>
      <c r="BV85" s="45"/>
      <c r="BW85" s="45"/>
      <c r="BX85" s="45"/>
      <c r="BY85" s="45"/>
      <c r="BZ85" s="45"/>
      <c r="CA85" s="45"/>
      <c r="CB85" s="45"/>
      <c r="CC85" s="45"/>
      <c r="CD85" s="45"/>
      <c r="CE85" s="45"/>
      <c r="CF85" s="45" t="s">
        <v>835</v>
      </c>
      <c r="CG85" s="45" t="b">
        <v>1</v>
      </c>
      <c r="CH85" s="45"/>
      <c r="CI85" s="45"/>
      <c r="CJ85" s="45"/>
      <c r="CK85" s="45"/>
      <c r="CL85" s="45"/>
      <c r="CM85" s="45"/>
      <c r="CN85" s="45"/>
      <c r="CO85" s="45" t="s">
        <v>347</v>
      </c>
      <c r="CP85" s="45"/>
      <c r="CQ85" s="45"/>
      <c r="CR85" s="45"/>
      <c r="CS85" s="45"/>
      <c r="CT85" s="45"/>
      <c r="CU85" s="45"/>
      <c r="CV85" s="45"/>
      <c r="CW85" s="45"/>
      <c r="CX85" s="45"/>
      <c r="CY85" s="45" t="s">
        <v>836</v>
      </c>
      <c r="CZ85" s="45"/>
      <c r="DA85" s="45"/>
      <c r="DB85" s="45"/>
      <c r="DC85" s="45"/>
      <c r="DD85" s="45"/>
      <c r="DE85" s="45" t="b">
        <v>1</v>
      </c>
      <c r="DF85" s="45"/>
      <c r="DG85" s="45"/>
      <c r="DH85" s="45"/>
      <c r="DI85" s="45"/>
      <c r="DJ85" s="45"/>
      <c r="DK85" s="45"/>
      <c r="DL85" s="45"/>
      <c r="DM85" s="45"/>
      <c r="DN85" s="45"/>
      <c r="DO85" s="45"/>
      <c r="DP85" s="45"/>
      <c r="DQ85" s="45"/>
      <c r="DR85" s="45"/>
      <c r="DS85" s="45"/>
      <c r="DT85" s="45"/>
      <c r="DU85" s="45"/>
      <c r="DV85" s="45"/>
      <c r="DW85" s="45" t="s">
        <v>646</v>
      </c>
      <c r="DX85" s="45"/>
      <c r="DY85" s="45"/>
      <c r="DZ85" s="45"/>
      <c r="EA85" s="45"/>
      <c r="EB85" s="45"/>
      <c r="EC85" s="45"/>
      <c r="ED85" s="45"/>
      <c r="EE85" s="45"/>
      <c r="EF85" s="45"/>
      <c r="EG85" s="45"/>
      <c r="EH85" s="45"/>
      <c r="EI85" s="45"/>
      <c r="EJ85" s="45"/>
      <c r="EK85" s="45"/>
      <c r="EL85" s="45"/>
      <c r="EM85" s="45"/>
      <c r="EN85" s="45"/>
      <c r="EO85" s="45"/>
      <c r="EP85" s="45"/>
      <c r="EQ85" s="45"/>
      <c r="ER85" s="45"/>
      <c r="ES85" s="45"/>
      <c r="ET85" s="45"/>
      <c r="EU85" s="45"/>
      <c r="EV85" s="45"/>
      <c r="EW85" s="45"/>
      <c r="EX85" s="45"/>
      <c r="EY85" s="45"/>
      <c r="EZ85" s="45"/>
      <c r="FA85" s="45"/>
      <c r="FB85" s="45"/>
      <c r="FC85" s="45" t="s">
        <v>347</v>
      </c>
      <c r="FD85" s="45"/>
      <c r="FE85" s="45" t="s">
        <v>367</v>
      </c>
      <c r="FF85" s="45"/>
      <c r="FG85" s="45" t="b">
        <v>1</v>
      </c>
      <c r="FH85" s="45"/>
      <c r="FI85" s="45"/>
      <c r="FJ85" s="45"/>
      <c r="FK85" s="45"/>
      <c r="FL85" s="45"/>
      <c r="FM85" s="45"/>
      <c r="FN85" s="45" t="s">
        <v>347</v>
      </c>
      <c r="FO85" s="45"/>
      <c r="FP85" s="45" t="s">
        <v>359</v>
      </c>
      <c r="FQ85" s="45"/>
      <c r="FR85" s="45"/>
      <c r="FS85" s="45"/>
      <c r="FT85" s="45"/>
      <c r="FU85" s="45"/>
      <c r="FV85" s="45"/>
      <c r="FW85" s="45"/>
      <c r="FX85" s="45"/>
      <c r="FY85" s="45"/>
      <c r="FZ85" s="45"/>
      <c r="GA85" s="45"/>
      <c r="GB85" s="45"/>
      <c r="GC85" s="45"/>
      <c r="GD85" s="45" t="s">
        <v>384</v>
      </c>
      <c r="GE85" s="45" t="s">
        <v>359</v>
      </c>
      <c r="GF85" s="45" t="s">
        <v>1462</v>
      </c>
      <c r="GG85" s="45" t="s">
        <v>369</v>
      </c>
      <c r="GH85" s="45" t="s">
        <v>489</v>
      </c>
      <c r="GI85" s="45" t="s">
        <v>359</v>
      </c>
      <c r="GJ85" s="45"/>
      <c r="GK85" s="45"/>
      <c r="GL85" s="45"/>
      <c r="GM85" s="45"/>
      <c r="GN85" s="45"/>
      <c r="GO85" s="45"/>
      <c r="GP85" s="45"/>
      <c r="GQ85" s="45"/>
      <c r="GR85" s="45"/>
      <c r="GS85" s="45" t="s">
        <v>1064</v>
      </c>
      <c r="GT85" s="45"/>
      <c r="GU85" s="45" t="s">
        <v>521</v>
      </c>
      <c r="GV85" s="45"/>
      <c r="GW85" s="45"/>
      <c r="GX85" s="45"/>
      <c r="GY85" s="45"/>
      <c r="GZ85" s="45" t="b">
        <v>1</v>
      </c>
      <c r="HA85" s="45"/>
      <c r="HB85" s="45"/>
      <c r="HC85" s="45"/>
      <c r="HD85" s="45"/>
      <c r="HE85" s="45"/>
      <c r="HF85" s="45"/>
      <c r="HG85" s="45"/>
      <c r="HH85" s="45"/>
      <c r="HI85" s="45"/>
      <c r="HJ85" s="45"/>
      <c r="HK85" s="45"/>
      <c r="HL85" s="45"/>
      <c r="HM85" s="45"/>
      <c r="HN85" s="45" t="s">
        <v>497</v>
      </c>
      <c r="HO85" s="45"/>
      <c r="HP85" s="45" t="b">
        <v>1</v>
      </c>
      <c r="HQ85" s="45"/>
      <c r="HR85" s="45"/>
      <c r="HS85" s="45" t="s">
        <v>1463</v>
      </c>
      <c r="HT85" s="45" t="s">
        <v>440</v>
      </c>
      <c r="HU85" s="45"/>
      <c r="HV85" s="45"/>
      <c r="HW85" s="45"/>
      <c r="HX85" s="45" t="b">
        <v>1</v>
      </c>
      <c r="HY85" s="45"/>
      <c r="HZ85" s="45"/>
      <c r="IA85" s="45"/>
      <c r="IB85" s="45"/>
      <c r="IC85" s="45"/>
      <c r="ID85" s="45"/>
      <c r="IE85" s="45"/>
      <c r="IF85" s="45" t="s">
        <v>372</v>
      </c>
      <c r="IG85" s="45"/>
      <c r="IH85" s="45"/>
      <c r="II85" s="45"/>
      <c r="IJ85" s="45"/>
      <c r="IK85" s="45"/>
      <c r="IL85" s="45"/>
      <c r="IM85" s="45" t="b">
        <v>1</v>
      </c>
      <c r="IN85" s="45"/>
      <c r="IO85" s="45"/>
      <c r="IP85" s="45" t="s">
        <v>347</v>
      </c>
      <c r="IQ85" s="45"/>
      <c r="IR85" s="45" t="s">
        <v>413</v>
      </c>
      <c r="IS85" s="45"/>
      <c r="IT85" s="45"/>
      <c r="IU85" s="45"/>
      <c r="IV85" s="45"/>
      <c r="IW85" s="45"/>
      <c r="IX85" s="45" t="b">
        <v>1</v>
      </c>
      <c r="IY85" s="45"/>
      <c r="IZ85" s="45"/>
      <c r="JA85" s="45"/>
      <c r="JB85" s="45" t="s">
        <v>413</v>
      </c>
      <c r="JC85" s="45"/>
      <c r="JD85" s="45"/>
      <c r="JE85" s="45"/>
      <c r="JF85" s="45"/>
      <c r="JG85" s="45"/>
      <c r="JH85" s="45" t="b">
        <v>1</v>
      </c>
      <c r="JI85" s="45"/>
      <c r="JJ85" s="45"/>
      <c r="JK85" s="45"/>
      <c r="JL85" s="45" t="s">
        <v>347</v>
      </c>
      <c r="JM85" s="45"/>
      <c r="JN85" s="45" t="s">
        <v>1464</v>
      </c>
      <c r="JO85" s="45" t="b">
        <v>1</v>
      </c>
      <c r="JP85" s="45"/>
      <c r="JQ85" s="45" t="b">
        <v>1</v>
      </c>
      <c r="JR85" s="45"/>
      <c r="JS85" s="45"/>
      <c r="JT85" s="45"/>
      <c r="JU85" s="45"/>
      <c r="JV85" s="45"/>
      <c r="JW85" s="45"/>
      <c r="JX85" s="45" t="b">
        <v>1</v>
      </c>
      <c r="JY85" s="45"/>
      <c r="JZ85" s="45"/>
      <c r="KA85" s="45"/>
      <c r="KB85" s="45"/>
      <c r="KC85" s="45"/>
      <c r="KD85" s="45"/>
      <c r="KE85" s="45"/>
      <c r="KF85" s="45"/>
      <c r="KG85" s="45"/>
      <c r="KH85" s="45" t="s">
        <v>525</v>
      </c>
      <c r="KI85" s="45"/>
      <c r="KJ85" s="45"/>
      <c r="KK85" s="45"/>
      <c r="KL85" s="45" t="b">
        <v>1</v>
      </c>
      <c r="KM85" s="45" t="b">
        <v>1</v>
      </c>
      <c r="KN85" s="45"/>
      <c r="KO85" s="45"/>
      <c r="KP85" s="45"/>
      <c r="KQ85" s="45"/>
      <c r="KR85" s="45"/>
      <c r="KS85" s="45"/>
      <c r="KT85" s="45"/>
      <c r="KU85" s="45"/>
      <c r="KV85" s="45"/>
      <c r="KW85" s="45" t="s">
        <v>939</v>
      </c>
      <c r="KX85" s="45"/>
      <c r="KY85" s="45" t="b">
        <v>1</v>
      </c>
      <c r="KZ85" s="45"/>
      <c r="LA85" s="45"/>
      <c r="LB85" s="45" t="b">
        <v>1</v>
      </c>
      <c r="LC85" s="45"/>
      <c r="LD85" s="45"/>
      <c r="LE85" s="45"/>
      <c r="LF85" s="45"/>
      <c r="LG85" s="45" t="s">
        <v>427</v>
      </c>
      <c r="LH85" s="45"/>
      <c r="LI85" s="45"/>
      <c r="LJ85" s="45"/>
      <c r="LK85" s="45"/>
      <c r="LL85" s="45"/>
      <c r="LM85" s="45"/>
      <c r="LN85" s="45" t="b">
        <v>1</v>
      </c>
      <c r="LO85" s="45"/>
      <c r="LP85" s="45"/>
      <c r="LQ85" s="45"/>
      <c r="LR85" s="45"/>
      <c r="LS85" s="45"/>
      <c r="LT85" s="45"/>
      <c r="LU85" s="45"/>
      <c r="LV85" s="45"/>
      <c r="LW85" s="45"/>
      <c r="LX85" s="45"/>
      <c r="LY85" s="45"/>
      <c r="LZ85" s="45"/>
      <c r="MA85" s="45"/>
      <c r="MB85" s="45"/>
      <c r="MC85" s="45"/>
      <c r="MD85" s="45"/>
      <c r="ME85" s="45"/>
      <c r="MF85" s="45"/>
      <c r="MG85" s="45"/>
      <c r="MH85" s="45"/>
      <c r="MI85" s="45"/>
      <c r="MJ85" s="45" t="s">
        <v>1465</v>
      </c>
      <c r="MK85" s="45">
        <v>73108204</v>
      </c>
      <c r="ML85" s="45" t="s">
        <v>1466</v>
      </c>
      <c r="MM85" s="47">
        <v>44216.548182870371</v>
      </c>
      <c r="MN85" s="45">
        <v>84</v>
      </c>
      <c r="MO85" s="45"/>
      <c r="MP85" s="45">
        <v>-1</v>
      </c>
      <c r="MQ85" s="45"/>
      <c r="MR85" s="45"/>
      <c r="MS85" s="45" t="s">
        <v>376</v>
      </c>
      <c r="MT85" s="45">
        <v>1393</v>
      </c>
      <c r="MU85" s="45" t="s">
        <v>402</v>
      </c>
      <c r="MV85" s="45">
        <v>569832</v>
      </c>
    </row>
    <row r="86" spans="1:360" ht="15.6" hidden="1" thickTop="1" thickBot="1" x14ac:dyDescent="0.35">
      <c r="A86" s="48" t="s">
        <v>1467</v>
      </c>
      <c r="B86" s="37" t="s">
        <v>1468</v>
      </c>
      <c r="C86" s="37"/>
      <c r="D86" s="37" t="s">
        <v>1319</v>
      </c>
      <c r="E86" s="37" t="s">
        <v>830</v>
      </c>
      <c r="F86" s="37"/>
      <c r="G86" s="49">
        <v>44216</v>
      </c>
      <c r="H86" s="37" t="s">
        <v>831</v>
      </c>
      <c r="I86" s="37" t="s">
        <v>832</v>
      </c>
      <c r="J86" s="37" t="s">
        <v>347</v>
      </c>
      <c r="K86" s="37">
        <v>35</v>
      </c>
      <c r="L86" s="37" t="str">
        <f>IF(data!$K86&lt;31,"18-30 Years",IF(data!$K86&lt;51,"31-50 Years",IF(data!$K86&lt;61,"51-60 Years",IF(data!$K86&gt;60,"Elderly&gt;60"))))</f>
        <v>31-50 Years</v>
      </c>
      <c r="M86" s="37" t="s">
        <v>348</v>
      </c>
      <c r="N86" s="37" t="s">
        <v>1469</v>
      </c>
      <c r="O86" s="37" t="s">
        <v>383</v>
      </c>
      <c r="P86" s="37"/>
      <c r="Q86" s="37">
        <v>0</v>
      </c>
      <c r="R86" s="37">
        <v>2</v>
      </c>
      <c r="S86" s="37" t="s">
        <v>347</v>
      </c>
      <c r="T86" s="37">
        <v>0</v>
      </c>
      <c r="U86" s="37">
        <v>0</v>
      </c>
      <c r="V86" s="37">
        <v>1</v>
      </c>
      <c r="W86" s="37" t="s">
        <v>351</v>
      </c>
      <c r="X86" s="37">
        <v>2</v>
      </c>
      <c r="Y86" s="37" t="s">
        <v>455</v>
      </c>
      <c r="Z86" s="37">
        <v>0</v>
      </c>
      <c r="AA86" s="52">
        <v>3</v>
      </c>
      <c r="AB86" s="37">
        <v>5</v>
      </c>
      <c r="AC86" s="37">
        <v>2</v>
      </c>
      <c r="AD86" s="37">
        <v>0</v>
      </c>
      <c r="AE86" s="37">
        <v>1</v>
      </c>
      <c r="AF86" s="37">
        <v>1500</v>
      </c>
      <c r="AG86" s="37">
        <v>1000</v>
      </c>
      <c r="AH86" s="41">
        <f t="shared" si="1"/>
        <v>-500</v>
      </c>
      <c r="AI86" s="37" t="s">
        <v>1332</v>
      </c>
      <c r="AJ86" s="37"/>
      <c r="AK86" s="37" t="s">
        <v>355</v>
      </c>
      <c r="AL86" s="37"/>
      <c r="AM86" s="37" t="b">
        <v>1</v>
      </c>
      <c r="AN86" s="37"/>
      <c r="AO86" s="37"/>
      <c r="AP86" s="37"/>
      <c r="AQ86" s="37"/>
      <c r="AR86" s="37"/>
      <c r="AS86" s="37"/>
      <c r="AT86" s="37">
        <v>15</v>
      </c>
      <c r="AU86" s="37" t="s">
        <v>356</v>
      </c>
      <c r="AV86" s="37"/>
      <c r="AW86" s="37" t="s">
        <v>347</v>
      </c>
      <c r="AX86" s="41" t="s">
        <v>372</v>
      </c>
      <c r="AY86" s="37" t="s">
        <v>426</v>
      </c>
      <c r="AZ86" s="37"/>
      <c r="BA86" s="37"/>
      <c r="BB86" s="37"/>
      <c r="BC86" s="37" t="b">
        <v>1</v>
      </c>
      <c r="BD86" s="37"/>
      <c r="BE86" s="37"/>
      <c r="BF86" s="37"/>
      <c r="BG86" s="37"/>
      <c r="BH86" s="37"/>
      <c r="BI86" s="37"/>
      <c r="BJ86" s="37"/>
      <c r="BK86" s="37" t="s">
        <v>359</v>
      </c>
      <c r="BL86" s="37"/>
      <c r="BM86" s="37"/>
      <c r="BN86" s="37"/>
      <c r="BO86" s="37"/>
      <c r="BP86" s="37" t="s">
        <v>347</v>
      </c>
      <c r="BQ86" s="37" t="s">
        <v>347</v>
      </c>
      <c r="BR86" s="37"/>
      <c r="BS86" s="37" t="s">
        <v>347</v>
      </c>
      <c r="BT86" s="37" t="s">
        <v>359</v>
      </c>
      <c r="BU86" s="37" t="s">
        <v>426</v>
      </c>
      <c r="BV86" s="37"/>
      <c r="BW86" s="37"/>
      <c r="BX86" s="37"/>
      <c r="BY86" s="37" t="b">
        <v>1</v>
      </c>
      <c r="BZ86" s="37"/>
      <c r="CA86" s="37"/>
      <c r="CB86" s="37"/>
      <c r="CC86" s="37"/>
      <c r="CD86" s="37"/>
      <c r="CE86" s="37"/>
      <c r="CF86" s="37" t="s">
        <v>835</v>
      </c>
      <c r="CG86" s="37" t="b">
        <v>1</v>
      </c>
      <c r="CH86" s="37"/>
      <c r="CI86" s="37"/>
      <c r="CJ86" s="37"/>
      <c r="CK86" s="37"/>
      <c r="CL86" s="37"/>
      <c r="CM86" s="37"/>
      <c r="CN86" s="37"/>
      <c r="CO86" s="37" t="s">
        <v>347</v>
      </c>
      <c r="CP86" s="37"/>
      <c r="CQ86" s="37"/>
      <c r="CR86" s="37"/>
      <c r="CS86" s="37"/>
      <c r="CT86" s="37"/>
      <c r="CU86" s="37"/>
      <c r="CV86" s="37"/>
      <c r="CW86" s="37"/>
      <c r="CX86" s="37"/>
      <c r="CY86" s="37" t="s">
        <v>1470</v>
      </c>
      <c r="CZ86" s="37"/>
      <c r="DA86" s="37"/>
      <c r="DB86" s="37"/>
      <c r="DC86" s="37" t="b">
        <v>1</v>
      </c>
      <c r="DD86" s="37" t="b">
        <v>1</v>
      </c>
      <c r="DE86" s="37" t="b">
        <v>1</v>
      </c>
      <c r="DF86" s="37"/>
      <c r="DG86" s="37"/>
      <c r="DH86" s="37"/>
      <c r="DI86" s="37"/>
      <c r="DJ86" s="37"/>
      <c r="DK86" s="37"/>
      <c r="DL86" s="37"/>
      <c r="DM86" s="37"/>
      <c r="DN86" s="37"/>
      <c r="DO86" s="37"/>
      <c r="DP86" s="37"/>
      <c r="DQ86" s="37"/>
      <c r="DR86" s="37"/>
      <c r="DS86" s="37"/>
      <c r="DT86" s="37"/>
      <c r="DU86" s="37"/>
      <c r="DV86" s="37"/>
      <c r="DW86" s="37" t="s">
        <v>646</v>
      </c>
      <c r="DX86" s="37"/>
      <c r="DY86" s="37"/>
      <c r="DZ86" s="37"/>
      <c r="EA86" s="37"/>
      <c r="EB86" s="37"/>
      <c r="EC86" s="37"/>
      <c r="ED86" s="37"/>
      <c r="EE86" s="37"/>
      <c r="EF86" s="37"/>
      <c r="EG86" s="37"/>
      <c r="EH86" s="37"/>
      <c r="EI86" s="37"/>
      <c r="EJ86" s="37"/>
      <c r="EK86" s="37"/>
      <c r="EL86" s="37"/>
      <c r="EM86" s="37"/>
      <c r="EN86" s="37"/>
      <c r="EO86" s="37" t="s">
        <v>981</v>
      </c>
      <c r="EP86" s="37" t="b">
        <v>1</v>
      </c>
      <c r="EQ86" s="37" t="b">
        <v>1</v>
      </c>
      <c r="ER86" s="37"/>
      <c r="ES86" s="37"/>
      <c r="ET86" s="37"/>
      <c r="EU86" s="37"/>
      <c r="EV86" s="37"/>
      <c r="EW86" s="37"/>
      <c r="EX86" s="37"/>
      <c r="EY86" s="37"/>
      <c r="EZ86" s="37"/>
      <c r="FA86" s="52">
        <v>2</v>
      </c>
      <c r="FB86" s="37" t="s">
        <v>365</v>
      </c>
      <c r="FC86" s="37" t="s">
        <v>359</v>
      </c>
      <c r="FD86" s="37" t="s">
        <v>5149</v>
      </c>
      <c r="FE86" s="37" t="s">
        <v>367</v>
      </c>
      <c r="FF86" s="37"/>
      <c r="FG86" s="37" t="b">
        <v>1</v>
      </c>
      <c r="FH86" s="37"/>
      <c r="FI86" s="37"/>
      <c r="FJ86" s="37"/>
      <c r="FK86" s="37"/>
      <c r="FL86" s="37"/>
      <c r="FM86" s="37"/>
      <c r="FN86" s="37" t="s">
        <v>347</v>
      </c>
      <c r="FO86" s="37"/>
      <c r="FP86" s="37" t="s">
        <v>359</v>
      </c>
      <c r="FQ86" s="37"/>
      <c r="FR86" s="37"/>
      <c r="FS86" s="37"/>
      <c r="FT86" s="37"/>
      <c r="FU86" s="37"/>
      <c r="FV86" s="37"/>
      <c r="FW86" s="37"/>
      <c r="FX86" s="37" t="s">
        <v>368</v>
      </c>
      <c r="FY86" s="37" t="s">
        <v>359</v>
      </c>
      <c r="FZ86" s="37"/>
      <c r="GA86" s="37"/>
      <c r="GB86" s="37"/>
      <c r="GC86" s="37" t="s">
        <v>384</v>
      </c>
      <c r="GD86" s="37" t="s">
        <v>384</v>
      </c>
      <c r="GE86" s="37" t="s">
        <v>347</v>
      </c>
      <c r="GF86" s="37"/>
      <c r="GG86" s="37"/>
      <c r="GH86" s="37" t="s">
        <v>783</v>
      </c>
      <c r="GI86" s="37" t="s">
        <v>359</v>
      </c>
      <c r="GJ86" s="37"/>
      <c r="GK86" s="37"/>
      <c r="GL86" s="37"/>
      <c r="GM86" s="37"/>
      <c r="GN86" s="37"/>
      <c r="GO86" s="37"/>
      <c r="GP86" s="37"/>
      <c r="GQ86" s="37"/>
      <c r="GR86" s="37"/>
      <c r="GS86" s="37" t="s">
        <v>1064</v>
      </c>
      <c r="GT86" s="37"/>
      <c r="GU86" s="37" t="s">
        <v>1471</v>
      </c>
      <c r="GV86" s="37" t="b">
        <v>1</v>
      </c>
      <c r="GW86" s="37"/>
      <c r="GX86" s="37" t="b">
        <v>1</v>
      </c>
      <c r="GY86" s="37" t="b">
        <v>1</v>
      </c>
      <c r="GZ86" s="37"/>
      <c r="HA86" s="37"/>
      <c r="HB86" s="37"/>
      <c r="HC86" s="37"/>
      <c r="HD86" s="37" t="b">
        <v>1</v>
      </c>
      <c r="HE86" s="37" t="b">
        <v>1</v>
      </c>
      <c r="HF86" s="37"/>
      <c r="HG86" s="37"/>
      <c r="HH86" s="37"/>
      <c r="HI86" s="37"/>
      <c r="HJ86" s="37"/>
      <c r="HK86" s="37"/>
      <c r="HL86" s="37"/>
      <c r="HM86" s="37"/>
      <c r="HN86" s="37" t="s">
        <v>387</v>
      </c>
      <c r="HO86" s="37"/>
      <c r="HP86" s="37"/>
      <c r="HQ86" s="37" t="b">
        <v>1</v>
      </c>
      <c r="HR86" s="37"/>
      <c r="HS86" s="37" t="s">
        <v>1472</v>
      </c>
      <c r="HT86" s="37" t="s">
        <v>623</v>
      </c>
      <c r="HU86" s="37" t="b">
        <v>1</v>
      </c>
      <c r="HV86" s="37"/>
      <c r="HW86" s="37"/>
      <c r="HX86" s="37"/>
      <c r="HY86" s="37"/>
      <c r="HZ86" s="37"/>
      <c r="IA86" s="37"/>
      <c r="IB86" s="37"/>
      <c r="IC86" s="37"/>
      <c r="ID86" s="37"/>
      <c r="IE86" s="37"/>
      <c r="IF86" s="37" t="s">
        <v>372</v>
      </c>
      <c r="IG86" s="37"/>
      <c r="IH86" s="37"/>
      <c r="II86" s="37"/>
      <c r="IJ86" s="37"/>
      <c r="IK86" s="37"/>
      <c r="IL86" s="37"/>
      <c r="IM86" s="37" t="b">
        <v>1</v>
      </c>
      <c r="IN86" s="37"/>
      <c r="IO86" s="37"/>
      <c r="IP86" s="37" t="s">
        <v>347</v>
      </c>
      <c r="IQ86" s="37"/>
      <c r="IR86" s="37" t="s">
        <v>413</v>
      </c>
      <c r="IS86" s="37"/>
      <c r="IT86" s="37"/>
      <c r="IU86" s="37"/>
      <c r="IV86" s="37"/>
      <c r="IW86" s="37"/>
      <c r="IX86" s="37" t="b">
        <v>1</v>
      </c>
      <c r="IY86" s="37"/>
      <c r="IZ86" s="37"/>
      <c r="JA86" s="37"/>
      <c r="JB86" s="37" t="s">
        <v>413</v>
      </c>
      <c r="JC86" s="37"/>
      <c r="JD86" s="37"/>
      <c r="JE86" s="37"/>
      <c r="JF86" s="37"/>
      <c r="JG86" s="37"/>
      <c r="JH86" s="37" t="b">
        <v>1</v>
      </c>
      <c r="JI86" s="37"/>
      <c r="JJ86" s="37"/>
      <c r="JK86" s="37"/>
      <c r="JL86" s="37" t="s">
        <v>347</v>
      </c>
      <c r="JM86" s="37"/>
      <c r="JN86" s="37" t="s">
        <v>1473</v>
      </c>
      <c r="JO86" s="37" t="b">
        <v>1</v>
      </c>
      <c r="JP86" s="37"/>
      <c r="JQ86" s="37"/>
      <c r="JR86" s="37"/>
      <c r="JS86" s="37"/>
      <c r="JT86" s="37"/>
      <c r="JU86" s="37"/>
      <c r="JV86" s="37" t="b">
        <v>1</v>
      </c>
      <c r="JW86" s="37"/>
      <c r="JX86" s="37"/>
      <c r="JY86" s="37"/>
      <c r="JZ86" s="37"/>
      <c r="KA86" s="37"/>
      <c r="KB86" s="37" t="b">
        <v>1</v>
      </c>
      <c r="KC86" s="37"/>
      <c r="KD86" s="37"/>
      <c r="KE86" s="37"/>
      <c r="KF86" s="37"/>
      <c r="KG86" s="37"/>
      <c r="KH86" s="37" t="s">
        <v>1474</v>
      </c>
      <c r="KI86" s="37"/>
      <c r="KJ86" s="37"/>
      <c r="KK86" s="37"/>
      <c r="KL86" s="37"/>
      <c r="KM86" s="37"/>
      <c r="KN86" s="37" t="b">
        <v>1</v>
      </c>
      <c r="KO86" s="37"/>
      <c r="KP86" s="37" t="b">
        <v>1</v>
      </c>
      <c r="KQ86" s="37"/>
      <c r="KR86" s="37"/>
      <c r="KS86" s="37"/>
      <c r="KT86" s="37"/>
      <c r="KU86" s="37"/>
      <c r="KV86" s="37"/>
      <c r="KW86" s="37" t="s">
        <v>939</v>
      </c>
      <c r="KX86" s="37"/>
      <c r="KY86" s="37" t="b">
        <v>1</v>
      </c>
      <c r="KZ86" s="37"/>
      <c r="LA86" s="37"/>
      <c r="LB86" s="37" t="b">
        <v>1</v>
      </c>
      <c r="LC86" s="37"/>
      <c r="LD86" s="37"/>
      <c r="LE86" s="37"/>
      <c r="LF86" s="37"/>
      <c r="LG86" s="37" t="s">
        <v>1272</v>
      </c>
      <c r="LH86" s="37" t="b">
        <v>1</v>
      </c>
      <c r="LI86" s="37"/>
      <c r="LJ86" s="37"/>
      <c r="LK86" s="37"/>
      <c r="LL86" s="37"/>
      <c r="LM86" s="37"/>
      <c r="LN86" s="37"/>
      <c r="LO86" s="37" t="s">
        <v>347</v>
      </c>
      <c r="LP86" s="37"/>
      <c r="LQ86" s="37" t="s">
        <v>527</v>
      </c>
      <c r="LR86" s="37"/>
      <c r="LS86" s="37"/>
      <c r="LT86" s="37" t="b">
        <v>1</v>
      </c>
      <c r="LU86" s="37"/>
      <c r="LV86" s="37"/>
      <c r="LW86" s="37"/>
      <c r="LX86" s="37"/>
      <c r="LY86" s="37"/>
      <c r="LZ86" s="37"/>
      <c r="MA86" s="37"/>
      <c r="MB86" s="37" t="s">
        <v>359</v>
      </c>
      <c r="MC86" s="37"/>
      <c r="MD86" s="37"/>
      <c r="ME86" s="37"/>
      <c r="MF86" s="37"/>
      <c r="MG86" s="37"/>
      <c r="MH86" s="37" t="s">
        <v>359</v>
      </c>
      <c r="MI86" s="37"/>
      <c r="MJ86" s="37" t="s">
        <v>1475</v>
      </c>
      <c r="MK86" s="37">
        <v>73108207</v>
      </c>
      <c r="ML86" s="37" t="s">
        <v>1476</v>
      </c>
      <c r="MM86" s="50">
        <v>44216.548182870371</v>
      </c>
      <c r="MN86" s="37">
        <v>85</v>
      </c>
      <c r="MO86" s="37"/>
      <c r="MP86" s="37">
        <v>-1</v>
      </c>
      <c r="MQ86" s="37"/>
      <c r="MR86" s="37"/>
      <c r="MS86" s="37" t="s">
        <v>376</v>
      </c>
      <c r="MT86" s="37">
        <v>1565</v>
      </c>
      <c r="MU86" s="37" t="s">
        <v>402</v>
      </c>
      <c r="MV86" s="37">
        <v>569832</v>
      </c>
    </row>
    <row r="87" spans="1:360" ht="15.6" hidden="1" thickTop="1" thickBot="1" x14ac:dyDescent="0.35">
      <c r="A87" s="44" t="s">
        <v>1477</v>
      </c>
      <c r="B87" s="45" t="s">
        <v>1478</v>
      </c>
      <c r="C87" s="45"/>
      <c r="D87" s="45" t="s">
        <v>1319</v>
      </c>
      <c r="E87" s="45" t="s">
        <v>830</v>
      </c>
      <c r="F87" s="45"/>
      <c r="G87" s="46">
        <v>44216</v>
      </c>
      <c r="H87" s="45" t="s">
        <v>831</v>
      </c>
      <c r="I87" s="45" t="s">
        <v>832</v>
      </c>
      <c r="J87" s="45" t="s">
        <v>347</v>
      </c>
      <c r="K87" s="45">
        <v>33</v>
      </c>
      <c r="L87" s="45" t="str">
        <f>IF(data!$K87&lt;31,"18-30 Years",IF(data!$K87&lt;51,"31-50 Years",IF(data!$K87&lt;61,"51-60 Years",IF(data!$K87&gt;60,"Elderly&gt;60"))))</f>
        <v>31-50 Years</v>
      </c>
      <c r="M87" s="45" t="s">
        <v>348</v>
      </c>
      <c r="N87" s="45" t="s">
        <v>349</v>
      </c>
      <c r="O87" s="45" t="s">
        <v>383</v>
      </c>
      <c r="P87" s="45"/>
      <c r="Q87" s="45">
        <v>0</v>
      </c>
      <c r="R87" s="45">
        <v>0</v>
      </c>
      <c r="S87" s="45" t="s">
        <v>347</v>
      </c>
      <c r="T87" s="45">
        <v>0</v>
      </c>
      <c r="U87" s="45">
        <v>1</v>
      </c>
      <c r="V87" s="45">
        <v>1</v>
      </c>
      <c r="W87" s="45" t="s">
        <v>406</v>
      </c>
      <c r="X87" s="45">
        <v>0</v>
      </c>
      <c r="Y87" s="45" t="s">
        <v>406</v>
      </c>
      <c r="Z87" s="45">
        <v>0</v>
      </c>
      <c r="AA87" s="51">
        <v>2</v>
      </c>
      <c r="AB87" s="45">
        <v>4</v>
      </c>
      <c r="AC87" s="45">
        <v>0</v>
      </c>
      <c r="AD87" s="45">
        <v>0</v>
      </c>
      <c r="AE87" s="45">
        <v>1</v>
      </c>
      <c r="AF87" s="45">
        <v>2000</v>
      </c>
      <c r="AG87" s="45">
        <v>2000</v>
      </c>
      <c r="AH87" s="41">
        <f t="shared" si="1"/>
        <v>0</v>
      </c>
      <c r="AI87" s="45" t="s">
        <v>1479</v>
      </c>
      <c r="AJ87" s="45"/>
      <c r="AK87" s="45" t="s">
        <v>663</v>
      </c>
      <c r="AL87" s="45" t="b">
        <v>1</v>
      </c>
      <c r="AM87" s="45" t="b">
        <v>1</v>
      </c>
      <c r="AN87" s="45"/>
      <c r="AO87" s="45"/>
      <c r="AP87" s="45"/>
      <c r="AQ87" s="45"/>
      <c r="AR87" s="45"/>
      <c r="AS87" s="45"/>
      <c r="AT87" s="45">
        <v>20</v>
      </c>
      <c r="AU87" s="45" t="s">
        <v>356</v>
      </c>
      <c r="AV87" s="45"/>
      <c r="AW87" s="45" t="s">
        <v>372</v>
      </c>
      <c r="AX87" s="45" t="s">
        <v>1480</v>
      </c>
      <c r="AY87" s="45" t="s">
        <v>1481</v>
      </c>
      <c r="AZ87" s="45"/>
      <c r="BA87" s="45"/>
      <c r="BB87" s="45"/>
      <c r="BC87" s="45" t="b">
        <v>1</v>
      </c>
      <c r="BD87" s="45"/>
      <c r="BE87" s="45" t="b">
        <v>1</v>
      </c>
      <c r="BF87" s="45"/>
      <c r="BG87" s="45"/>
      <c r="BH87" s="45"/>
      <c r="BI87" s="45"/>
      <c r="BJ87" s="45"/>
      <c r="BK87" s="45" t="s">
        <v>359</v>
      </c>
      <c r="BL87" s="45"/>
      <c r="BM87" s="45"/>
      <c r="BN87" s="45"/>
      <c r="BO87" s="45"/>
      <c r="BP87" s="45" t="s">
        <v>347</v>
      </c>
      <c r="BQ87" s="45" t="s">
        <v>347</v>
      </c>
      <c r="BR87" s="45"/>
      <c r="BS87" s="45" t="s">
        <v>347</v>
      </c>
      <c r="BT87" s="45" t="s">
        <v>347</v>
      </c>
      <c r="BU87" s="45"/>
      <c r="BV87" s="45"/>
      <c r="BW87" s="45"/>
      <c r="BX87" s="45"/>
      <c r="BY87" s="45"/>
      <c r="BZ87" s="45"/>
      <c r="CA87" s="45"/>
      <c r="CB87" s="45"/>
      <c r="CC87" s="45"/>
      <c r="CD87" s="45"/>
      <c r="CE87" s="45"/>
      <c r="CF87" s="45" t="s">
        <v>835</v>
      </c>
      <c r="CG87" s="45" t="b">
        <v>1</v>
      </c>
      <c r="CH87" s="45"/>
      <c r="CI87" s="45"/>
      <c r="CJ87" s="45"/>
      <c r="CK87" s="45"/>
      <c r="CL87" s="45"/>
      <c r="CM87" s="45"/>
      <c r="CN87" s="45"/>
      <c r="CO87" s="45" t="s">
        <v>347</v>
      </c>
      <c r="CP87" s="45"/>
      <c r="CQ87" s="45"/>
      <c r="CR87" s="45"/>
      <c r="CS87" s="45"/>
      <c r="CT87" s="45"/>
      <c r="CU87" s="45"/>
      <c r="CV87" s="45"/>
      <c r="CW87" s="45"/>
      <c r="CX87" s="45"/>
      <c r="CY87" s="45" t="s">
        <v>1470</v>
      </c>
      <c r="CZ87" s="45"/>
      <c r="DA87" s="45"/>
      <c r="DB87" s="45"/>
      <c r="DC87" s="45" t="b">
        <v>1</v>
      </c>
      <c r="DD87" s="45" t="b">
        <v>1</v>
      </c>
      <c r="DE87" s="45" t="b">
        <v>1</v>
      </c>
      <c r="DF87" s="45"/>
      <c r="DG87" s="45"/>
      <c r="DH87" s="45"/>
      <c r="DI87" s="45"/>
      <c r="DJ87" s="45"/>
      <c r="DK87" s="45"/>
      <c r="DL87" s="45"/>
      <c r="DM87" s="45"/>
      <c r="DN87" s="45"/>
      <c r="DO87" s="45"/>
      <c r="DP87" s="45"/>
      <c r="DQ87" s="45"/>
      <c r="DR87" s="45"/>
      <c r="DS87" s="45"/>
      <c r="DT87" s="45"/>
      <c r="DU87" s="45"/>
      <c r="DV87" s="45"/>
      <c r="DW87" s="45" t="s">
        <v>427</v>
      </c>
      <c r="DX87" s="45"/>
      <c r="DY87" s="45"/>
      <c r="DZ87" s="45"/>
      <c r="EA87" s="45"/>
      <c r="EB87" s="45"/>
      <c r="EC87" s="45"/>
      <c r="ED87" s="45"/>
      <c r="EE87" s="45"/>
      <c r="EF87" s="45"/>
      <c r="EG87" s="45"/>
      <c r="EH87" s="45"/>
      <c r="EI87" s="45"/>
      <c r="EJ87" s="45"/>
      <c r="EK87" s="45"/>
      <c r="EL87" s="45"/>
      <c r="EM87" s="45"/>
      <c r="EN87" s="45"/>
      <c r="EO87" s="45" t="s">
        <v>892</v>
      </c>
      <c r="EP87" s="45" t="b">
        <v>1</v>
      </c>
      <c r="EQ87" s="45" t="b">
        <v>1</v>
      </c>
      <c r="ER87" s="45"/>
      <c r="ES87" s="45"/>
      <c r="ET87" s="45"/>
      <c r="EU87" s="45"/>
      <c r="EV87" s="45" t="b">
        <v>1</v>
      </c>
      <c r="EW87" s="45"/>
      <c r="EX87" s="45"/>
      <c r="EY87" s="45"/>
      <c r="EZ87" s="45"/>
      <c r="FA87" s="51">
        <v>3</v>
      </c>
      <c r="FB87" s="45" t="s">
        <v>365</v>
      </c>
      <c r="FC87" s="45" t="s">
        <v>347</v>
      </c>
      <c r="FD87" s="45"/>
      <c r="FE87" s="45" t="s">
        <v>997</v>
      </c>
      <c r="FF87" s="45" t="b">
        <v>1</v>
      </c>
      <c r="FG87" s="45"/>
      <c r="FH87" s="45"/>
      <c r="FI87" s="45"/>
      <c r="FJ87" s="45"/>
      <c r="FK87" s="45"/>
      <c r="FL87" s="45"/>
      <c r="FM87" s="45"/>
      <c r="FN87" s="45" t="s">
        <v>347</v>
      </c>
      <c r="FO87" s="45"/>
      <c r="FP87" s="45" t="s">
        <v>359</v>
      </c>
      <c r="FQ87" s="45"/>
      <c r="FR87" s="45"/>
      <c r="FS87" s="45"/>
      <c r="FT87" s="45"/>
      <c r="FU87" s="45"/>
      <c r="FV87" s="45"/>
      <c r="FW87" s="45"/>
      <c r="FX87" s="45" t="s">
        <v>368</v>
      </c>
      <c r="FY87" s="45" t="s">
        <v>359</v>
      </c>
      <c r="FZ87" s="45"/>
      <c r="GA87" s="45"/>
      <c r="GB87" s="45"/>
      <c r="GC87" s="45" t="s">
        <v>351</v>
      </c>
      <c r="GD87" s="45" t="s">
        <v>384</v>
      </c>
      <c r="GE87" s="45" t="s">
        <v>359</v>
      </c>
      <c r="GF87" s="45" t="s">
        <v>370</v>
      </c>
      <c r="GG87" s="45" t="s">
        <v>370</v>
      </c>
      <c r="GH87" s="45"/>
      <c r="GI87" s="45"/>
      <c r="GJ87" s="45"/>
      <c r="GK87" s="45"/>
      <c r="GL87" s="45"/>
      <c r="GM87" s="45"/>
      <c r="GN87" s="45"/>
      <c r="GO87" s="45"/>
      <c r="GP87" s="45"/>
      <c r="GQ87" s="45"/>
      <c r="GR87" s="45"/>
      <c r="GS87" s="45"/>
      <c r="GT87" s="45"/>
      <c r="GU87" s="45" t="s">
        <v>457</v>
      </c>
      <c r="GV87" s="45"/>
      <c r="GW87" s="45"/>
      <c r="GX87" s="45"/>
      <c r="GY87" s="45"/>
      <c r="GZ87" s="45"/>
      <c r="HA87" s="45"/>
      <c r="HB87" s="45"/>
      <c r="HC87" s="45"/>
      <c r="HD87" s="45"/>
      <c r="HE87" s="45"/>
      <c r="HF87" s="45"/>
      <c r="HG87" s="45"/>
      <c r="HH87" s="45"/>
      <c r="HI87" s="45"/>
      <c r="HJ87" s="45"/>
      <c r="HK87" s="45" t="b">
        <v>1</v>
      </c>
      <c r="HL87" s="45"/>
      <c r="HM87" s="45"/>
      <c r="HN87" s="45"/>
      <c r="HO87" s="45"/>
      <c r="HP87" s="45"/>
      <c r="HQ87" s="45"/>
      <c r="HR87" s="45"/>
      <c r="HS87" s="45"/>
      <c r="HT87" s="45"/>
      <c r="HU87" s="45"/>
      <c r="HV87" s="45"/>
      <c r="HW87" s="45"/>
      <c r="HX87" s="45"/>
      <c r="HY87" s="45"/>
      <c r="HZ87" s="45"/>
      <c r="IA87" s="45"/>
      <c r="IB87" s="45"/>
      <c r="IC87" s="45"/>
      <c r="ID87" s="45"/>
      <c r="IE87" s="45"/>
      <c r="IF87" s="45" t="s">
        <v>1091</v>
      </c>
      <c r="IG87" s="45"/>
      <c r="IH87" s="45"/>
      <c r="II87" s="45"/>
      <c r="IJ87" s="45"/>
      <c r="IK87" s="45"/>
      <c r="IL87" s="45"/>
      <c r="IM87" s="45"/>
      <c r="IN87" s="45" t="b">
        <v>1</v>
      </c>
      <c r="IO87" s="45"/>
      <c r="IP87" s="45" t="s">
        <v>347</v>
      </c>
      <c r="IQ87" s="45"/>
      <c r="IR87" s="45" t="s">
        <v>413</v>
      </c>
      <c r="IS87" s="45"/>
      <c r="IT87" s="45"/>
      <c r="IU87" s="45"/>
      <c r="IV87" s="45"/>
      <c r="IW87" s="45"/>
      <c r="IX87" s="45" t="b">
        <v>1</v>
      </c>
      <c r="IY87" s="45"/>
      <c r="IZ87" s="45"/>
      <c r="JA87" s="45"/>
      <c r="JB87" s="45" t="s">
        <v>413</v>
      </c>
      <c r="JC87" s="45"/>
      <c r="JD87" s="45"/>
      <c r="JE87" s="45"/>
      <c r="JF87" s="45"/>
      <c r="JG87" s="45"/>
      <c r="JH87" s="45" t="b">
        <v>1</v>
      </c>
      <c r="JI87" s="45"/>
      <c r="JJ87" s="45"/>
      <c r="JK87" s="45"/>
      <c r="JL87" s="45" t="s">
        <v>347</v>
      </c>
      <c r="JM87" s="45"/>
      <c r="JN87" s="45" t="s">
        <v>1482</v>
      </c>
      <c r="JO87" s="45"/>
      <c r="JP87" s="45" t="b">
        <v>1</v>
      </c>
      <c r="JQ87" s="45" t="b">
        <v>1</v>
      </c>
      <c r="JR87" s="45" t="b">
        <v>1</v>
      </c>
      <c r="JS87" s="45"/>
      <c r="JT87" s="45"/>
      <c r="JU87" s="45"/>
      <c r="JV87" s="45"/>
      <c r="JW87" s="45" t="b">
        <v>1</v>
      </c>
      <c r="JX87" s="45"/>
      <c r="JY87" s="45"/>
      <c r="JZ87" s="45"/>
      <c r="KA87" s="45"/>
      <c r="KB87" s="45" t="b">
        <v>1</v>
      </c>
      <c r="KC87" s="45"/>
      <c r="KD87" s="45"/>
      <c r="KE87" s="45"/>
      <c r="KF87" s="45"/>
      <c r="KG87" s="45"/>
      <c r="KH87" s="45" t="s">
        <v>1483</v>
      </c>
      <c r="KI87" s="45"/>
      <c r="KJ87" s="45"/>
      <c r="KK87" s="45"/>
      <c r="KL87" s="45" t="b">
        <v>1</v>
      </c>
      <c r="KM87" s="45" t="b">
        <v>1</v>
      </c>
      <c r="KN87" s="45"/>
      <c r="KO87" s="45"/>
      <c r="KP87" s="45" t="b">
        <v>1</v>
      </c>
      <c r="KQ87" s="45"/>
      <c r="KR87" s="45"/>
      <c r="KS87" s="45"/>
      <c r="KT87" s="45"/>
      <c r="KU87" s="45"/>
      <c r="KV87" s="45"/>
      <c r="KW87" s="45" t="s">
        <v>882</v>
      </c>
      <c r="KX87" s="45" t="b">
        <v>1</v>
      </c>
      <c r="KY87" s="45" t="b">
        <v>1</v>
      </c>
      <c r="KZ87" s="45"/>
      <c r="LA87" s="45"/>
      <c r="LB87" s="45" t="b">
        <v>1</v>
      </c>
      <c r="LC87" s="45"/>
      <c r="LD87" s="45"/>
      <c r="LE87" s="45"/>
      <c r="LF87" s="45"/>
      <c r="LG87" s="45" t="s">
        <v>427</v>
      </c>
      <c r="LH87" s="45"/>
      <c r="LI87" s="45"/>
      <c r="LJ87" s="45"/>
      <c r="LK87" s="45"/>
      <c r="LL87" s="45"/>
      <c r="LM87" s="45"/>
      <c r="LN87" s="45" t="b">
        <v>1</v>
      </c>
      <c r="LO87" s="45" t="s">
        <v>347</v>
      </c>
      <c r="LP87" s="45"/>
      <c r="LQ87" s="45" t="s">
        <v>527</v>
      </c>
      <c r="LR87" s="45"/>
      <c r="LS87" s="45"/>
      <c r="LT87" s="45" t="b">
        <v>1</v>
      </c>
      <c r="LU87" s="45"/>
      <c r="LV87" s="45"/>
      <c r="LW87" s="45"/>
      <c r="LX87" s="45"/>
      <c r="LY87" s="45"/>
      <c r="LZ87" s="45"/>
      <c r="MA87" s="45"/>
      <c r="MB87" s="45" t="s">
        <v>359</v>
      </c>
      <c r="MC87" s="45"/>
      <c r="MD87" s="45"/>
      <c r="ME87" s="45"/>
      <c r="MF87" s="45"/>
      <c r="MG87" s="45"/>
      <c r="MH87" s="45" t="s">
        <v>359</v>
      </c>
      <c r="MI87" s="45"/>
      <c r="MJ87" s="45" t="s">
        <v>1484</v>
      </c>
      <c r="MK87" s="45">
        <v>73108208</v>
      </c>
      <c r="ML87" s="45" t="s">
        <v>1485</v>
      </c>
      <c r="MM87" s="47">
        <v>44216.548194444447</v>
      </c>
      <c r="MN87" s="45">
        <v>86</v>
      </c>
      <c r="MO87" s="45"/>
      <c r="MP87" s="45">
        <v>-1</v>
      </c>
      <c r="MQ87" s="45"/>
      <c r="MR87" s="45"/>
      <c r="MS87" s="45" t="s">
        <v>376</v>
      </c>
      <c r="MT87" s="45">
        <v>1156</v>
      </c>
      <c r="MU87" s="45" t="s">
        <v>402</v>
      </c>
      <c r="MV87" s="45">
        <v>569832</v>
      </c>
    </row>
    <row r="88" spans="1:360" ht="15.6" hidden="1" thickTop="1" thickBot="1" x14ac:dyDescent="0.35">
      <c r="A88" s="48" t="s">
        <v>1486</v>
      </c>
      <c r="B88" s="37" t="s">
        <v>1487</v>
      </c>
      <c r="C88" s="37"/>
      <c r="D88" s="37" t="s">
        <v>1488</v>
      </c>
      <c r="E88" s="37" t="s">
        <v>343</v>
      </c>
      <c r="F88" s="37" t="s">
        <v>1489</v>
      </c>
      <c r="G88" s="49">
        <v>44216</v>
      </c>
      <c r="H88" s="37" t="s">
        <v>1490</v>
      </c>
      <c r="I88" s="37" t="s">
        <v>832</v>
      </c>
      <c r="J88" s="37" t="s">
        <v>347</v>
      </c>
      <c r="K88" s="37">
        <v>37</v>
      </c>
      <c r="L88" s="37" t="str">
        <f>IF(data!$K88&lt;31,"18-30 Years",IF(data!$K88&lt;51,"31-50 Years",IF(data!$K88&lt;61,"51-60 Years",IF(data!$K88&gt;60,"Elderly&gt;60"))))</f>
        <v>31-50 Years</v>
      </c>
      <c r="M88" s="37" t="s">
        <v>405</v>
      </c>
      <c r="N88" s="37" t="s">
        <v>349</v>
      </c>
      <c r="O88" s="37" t="s">
        <v>350</v>
      </c>
      <c r="P88" s="49">
        <v>40909</v>
      </c>
      <c r="Q88" s="37">
        <v>0</v>
      </c>
      <c r="R88" s="37">
        <v>0</v>
      </c>
      <c r="S88" s="37" t="s">
        <v>347</v>
      </c>
      <c r="T88" s="37">
        <v>0</v>
      </c>
      <c r="U88" s="37">
        <v>1</v>
      </c>
      <c r="V88" s="37">
        <v>2</v>
      </c>
      <c r="W88" s="37" t="s">
        <v>455</v>
      </c>
      <c r="X88" s="37">
        <v>2</v>
      </c>
      <c r="Y88" s="37" t="s">
        <v>352</v>
      </c>
      <c r="Z88" s="37">
        <v>0</v>
      </c>
      <c r="AA88" s="52">
        <v>5</v>
      </c>
      <c r="AB88" s="37">
        <v>7</v>
      </c>
      <c r="AC88" s="37">
        <v>1</v>
      </c>
      <c r="AD88" s="37">
        <v>0</v>
      </c>
      <c r="AE88" s="37">
        <v>1</v>
      </c>
      <c r="AF88" s="37">
        <v>1500</v>
      </c>
      <c r="AG88" s="37">
        <v>450</v>
      </c>
      <c r="AH88" s="41">
        <f t="shared" si="1"/>
        <v>-1050</v>
      </c>
      <c r="AI88" s="37" t="s">
        <v>1491</v>
      </c>
      <c r="AJ88" s="37"/>
      <c r="AK88" s="37" t="s">
        <v>355</v>
      </c>
      <c r="AL88" s="37"/>
      <c r="AM88" s="37" t="b">
        <v>1</v>
      </c>
      <c r="AN88" s="37"/>
      <c r="AO88" s="37"/>
      <c r="AP88" s="37"/>
      <c r="AQ88" s="37"/>
      <c r="AR88" s="37"/>
      <c r="AS88" s="37"/>
      <c r="AT88" s="37">
        <v>20</v>
      </c>
      <c r="AU88" s="37" t="s">
        <v>356</v>
      </c>
      <c r="AV88" s="37"/>
      <c r="AW88" s="37" t="s">
        <v>372</v>
      </c>
      <c r="AX88" s="37" t="s">
        <v>1492</v>
      </c>
      <c r="AY88" s="37" t="s">
        <v>426</v>
      </c>
      <c r="AZ88" s="37"/>
      <c r="BA88" s="37"/>
      <c r="BB88" s="37"/>
      <c r="BC88" s="37" t="b">
        <v>1</v>
      </c>
      <c r="BD88" s="37"/>
      <c r="BE88" s="37"/>
      <c r="BF88" s="37"/>
      <c r="BG88" s="37"/>
      <c r="BH88" s="37"/>
      <c r="BI88" s="37"/>
      <c r="BJ88" s="37"/>
      <c r="BK88" s="37" t="s">
        <v>359</v>
      </c>
      <c r="BL88" s="37"/>
      <c r="BM88" s="37"/>
      <c r="BN88" s="37"/>
      <c r="BO88" s="37"/>
      <c r="BP88" s="59" t="s">
        <v>359</v>
      </c>
      <c r="BQ88" s="37"/>
      <c r="BR88" s="59" t="s">
        <v>5133</v>
      </c>
      <c r="BS88" s="37"/>
      <c r="BT88" s="37"/>
      <c r="BU88" s="37"/>
      <c r="BV88" s="37"/>
      <c r="BW88" s="37"/>
      <c r="BX88" s="37"/>
      <c r="BY88" s="37"/>
      <c r="BZ88" s="37"/>
      <c r="CA88" s="37"/>
      <c r="CB88" s="37"/>
      <c r="CC88" s="37"/>
      <c r="CD88" s="37"/>
      <c r="CE88" s="37"/>
      <c r="CF88" s="37" t="s">
        <v>1114</v>
      </c>
      <c r="CG88" s="37"/>
      <c r="CH88" s="37"/>
      <c r="CI88" s="37"/>
      <c r="CJ88" s="37"/>
      <c r="CK88" s="37"/>
      <c r="CL88" s="37"/>
      <c r="CM88" s="37" t="b">
        <v>1</v>
      </c>
      <c r="CN88" s="37"/>
      <c r="CO88" s="37" t="s">
        <v>372</v>
      </c>
      <c r="CP88" s="37"/>
      <c r="CQ88" s="37"/>
      <c r="CR88" s="37"/>
      <c r="CS88" s="37"/>
      <c r="CT88" s="37"/>
      <c r="CU88" s="37"/>
      <c r="CV88" s="37"/>
      <c r="CW88" s="37"/>
      <c r="CX88" s="37"/>
      <c r="CY88" s="37" t="s">
        <v>1493</v>
      </c>
      <c r="CZ88" s="37"/>
      <c r="DA88" s="37"/>
      <c r="DB88" s="37"/>
      <c r="DC88" s="37"/>
      <c r="DD88" s="37"/>
      <c r="DE88" s="37" t="b">
        <v>1</v>
      </c>
      <c r="DF88" s="37" t="b">
        <v>1</v>
      </c>
      <c r="DG88" s="37"/>
      <c r="DH88" s="37"/>
      <c r="DI88" s="37"/>
      <c r="DJ88" s="37"/>
      <c r="DK88" s="37"/>
      <c r="DL88" s="37"/>
      <c r="DM88" s="37"/>
      <c r="DN88" s="37"/>
      <c r="DO88" s="37"/>
      <c r="DP88" s="37"/>
      <c r="DQ88" s="37"/>
      <c r="DR88" s="37"/>
      <c r="DS88" s="37"/>
      <c r="DT88" s="37"/>
      <c r="DU88" s="37"/>
      <c r="DV88" s="37"/>
      <c r="DW88" s="37" t="s">
        <v>427</v>
      </c>
      <c r="DX88" s="37"/>
      <c r="DY88" s="37"/>
      <c r="DZ88" s="37"/>
      <c r="EA88" s="37"/>
      <c r="EB88" s="37"/>
      <c r="EC88" s="37"/>
      <c r="ED88" s="37"/>
      <c r="EE88" s="37"/>
      <c r="EF88" s="37"/>
      <c r="EG88" s="37"/>
      <c r="EH88" s="37"/>
      <c r="EI88" s="37"/>
      <c r="EJ88" s="37"/>
      <c r="EK88" s="37"/>
      <c r="EL88" s="37"/>
      <c r="EM88" s="37"/>
      <c r="EN88" s="37"/>
      <c r="EO88" s="37" t="s">
        <v>683</v>
      </c>
      <c r="EP88" s="37" t="b">
        <v>1</v>
      </c>
      <c r="EQ88" s="37"/>
      <c r="ER88" s="37"/>
      <c r="ES88" s="37"/>
      <c r="ET88" s="37"/>
      <c r="EU88" s="37"/>
      <c r="EV88" s="37"/>
      <c r="EW88" s="37"/>
      <c r="EX88" s="37"/>
      <c r="EY88" s="37"/>
      <c r="EZ88" s="37" t="b">
        <v>1</v>
      </c>
      <c r="FA88" s="52">
        <v>2</v>
      </c>
      <c r="FB88" s="37" t="s">
        <v>365</v>
      </c>
      <c r="FC88" s="37" t="s">
        <v>347</v>
      </c>
      <c r="FD88" s="37"/>
      <c r="FE88" s="37" t="s">
        <v>367</v>
      </c>
      <c r="FF88" s="37"/>
      <c r="FG88" s="37" t="b">
        <v>1</v>
      </c>
      <c r="FH88" s="37"/>
      <c r="FI88" s="37"/>
      <c r="FJ88" s="37"/>
      <c r="FK88" s="37"/>
      <c r="FL88" s="37"/>
      <c r="FM88" s="37"/>
      <c r="FN88" s="37" t="s">
        <v>347</v>
      </c>
      <c r="FO88" s="37"/>
      <c r="FP88" s="37" t="s">
        <v>347</v>
      </c>
      <c r="FQ88" s="37" t="s">
        <v>367</v>
      </c>
      <c r="FR88" s="37" t="b">
        <v>1</v>
      </c>
      <c r="FS88" s="37"/>
      <c r="FT88" s="37"/>
      <c r="FU88" s="37"/>
      <c r="FV88" s="37"/>
      <c r="FW88" s="37"/>
      <c r="FX88" s="37" t="s">
        <v>368</v>
      </c>
      <c r="FY88" s="37" t="s">
        <v>359</v>
      </c>
      <c r="FZ88" s="37"/>
      <c r="GA88" s="37"/>
      <c r="GB88" s="37"/>
      <c r="GC88" s="37" t="s">
        <v>351</v>
      </c>
      <c r="GD88" s="37" t="s">
        <v>384</v>
      </c>
      <c r="GE88" s="37" t="s">
        <v>359</v>
      </c>
      <c r="GF88" s="37" t="s">
        <v>370</v>
      </c>
      <c r="GG88" s="37" t="s">
        <v>370</v>
      </c>
      <c r="GH88" s="37"/>
      <c r="GI88" s="37"/>
      <c r="GJ88" s="37"/>
      <c r="GK88" s="37"/>
      <c r="GL88" s="37"/>
      <c r="GM88" s="37"/>
      <c r="GN88" s="37"/>
      <c r="GO88" s="37"/>
      <c r="GP88" s="37"/>
      <c r="GQ88" s="37"/>
      <c r="GR88" s="37"/>
      <c r="GS88" s="37"/>
      <c r="GT88" s="37"/>
      <c r="GU88" s="37" t="s">
        <v>457</v>
      </c>
      <c r="GV88" s="37"/>
      <c r="GW88" s="37"/>
      <c r="GX88" s="37"/>
      <c r="GY88" s="37"/>
      <c r="GZ88" s="37"/>
      <c r="HA88" s="37"/>
      <c r="HB88" s="37"/>
      <c r="HC88" s="37"/>
      <c r="HD88" s="37"/>
      <c r="HE88" s="37"/>
      <c r="HF88" s="37"/>
      <c r="HG88" s="37"/>
      <c r="HH88" s="37"/>
      <c r="HI88" s="37"/>
      <c r="HJ88" s="37"/>
      <c r="HK88" s="37" t="b">
        <v>1</v>
      </c>
      <c r="HL88" s="37"/>
      <c r="HM88" s="37"/>
      <c r="HN88" s="37"/>
      <c r="HO88" s="37"/>
      <c r="HP88" s="37"/>
      <c r="HQ88" s="37"/>
      <c r="HR88" s="37"/>
      <c r="HS88" s="37"/>
      <c r="HT88" s="37"/>
      <c r="HU88" s="37"/>
      <c r="HV88" s="37"/>
      <c r="HW88" s="37"/>
      <c r="HX88" s="37"/>
      <c r="HY88" s="37"/>
      <c r="HZ88" s="37"/>
      <c r="IA88" s="37"/>
      <c r="IB88" s="37"/>
      <c r="IC88" s="37"/>
      <c r="ID88" s="37"/>
      <c r="IE88" s="37"/>
      <c r="IF88" s="37" t="s">
        <v>372</v>
      </c>
      <c r="IG88" s="37"/>
      <c r="IH88" s="37"/>
      <c r="II88" s="37"/>
      <c r="IJ88" s="37"/>
      <c r="IK88" s="37"/>
      <c r="IL88" s="37"/>
      <c r="IM88" s="37" t="b">
        <v>1</v>
      </c>
      <c r="IN88" s="37"/>
      <c r="IO88" s="37"/>
      <c r="IP88" s="37" t="s">
        <v>347</v>
      </c>
      <c r="IQ88" s="37"/>
      <c r="IR88" s="37" t="s">
        <v>413</v>
      </c>
      <c r="IS88" s="37"/>
      <c r="IT88" s="37"/>
      <c r="IU88" s="37"/>
      <c r="IV88" s="37"/>
      <c r="IW88" s="37"/>
      <c r="IX88" s="37" t="b">
        <v>1</v>
      </c>
      <c r="IY88" s="37"/>
      <c r="IZ88" s="37"/>
      <c r="JA88" s="37"/>
      <c r="JB88" s="37" t="s">
        <v>413</v>
      </c>
      <c r="JC88" s="37"/>
      <c r="JD88" s="37"/>
      <c r="JE88" s="37"/>
      <c r="JF88" s="37"/>
      <c r="JG88" s="37"/>
      <c r="JH88" s="37" t="b">
        <v>1</v>
      </c>
      <c r="JI88" s="37"/>
      <c r="JJ88" s="37"/>
      <c r="JK88" s="37"/>
      <c r="JL88" s="37" t="s">
        <v>347</v>
      </c>
      <c r="JM88" s="37"/>
      <c r="JN88" s="37" t="s">
        <v>372</v>
      </c>
      <c r="JO88" s="37"/>
      <c r="JP88" s="37"/>
      <c r="JQ88" s="37"/>
      <c r="JR88" s="37"/>
      <c r="JS88" s="37"/>
      <c r="JT88" s="37"/>
      <c r="JU88" s="37"/>
      <c r="JV88" s="37"/>
      <c r="JW88" s="37"/>
      <c r="JX88" s="37"/>
      <c r="JY88" s="37"/>
      <c r="JZ88" s="37"/>
      <c r="KA88" s="37"/>
      <c r="KB88" s="37"/>
      <c r="KC88" s="37"/>
      <c r="KD88" s="37"/>
      <c r="KE88" s="37" t="b">
        <v>1</v>
      </c>
      <c r="KF88" s="37"/>
      <c r="KG88" s="37"/>
      <c r="KH88" s="37" t="s">
        <v>447</v>
      </c>
      <c r="KI88" s="37"/>
      <c r="KJ88" s="37"/>
      <c r="KK88" s="37"/>
      <c r="KL88" s="37"/>
      <c r="KM88" s="37" t="b">
        <v>1</v>
      </c>
      <c r="KN88" s="37"/>
      <c r="KO88" s="37"/>
      <c r="KP88" s="37"/>
      <c r="KQ88" s="37"/>
      <c r="KR88" s="37"/>
      <c r="KS88" s="37"/>
      <c r="KT88" s="37"/>
      <c r="KU88" s="37"/>
      <c r="KV88" s="37"/>
      <c r="KW88" s="37" t="s">
        <v>1494</v>
      </c>
      <c r="KX88" s="37" t="b">
        <v>1</v>
      </c>
      <c r="KY88" s="37" t="b">
        <v>1</v>
      </c>
      <c r="KZ88" s="37"/>
      <c r="LA88" s="37"/>
      <c r="LB88" s="37" t="b">
        <v>1</v>
      </c>
      <c r="LC88" s="37" t="b">
        <v>1</v>
      </c>
      <c r="LD88" s="37"/>
      <c r="LE88" s="37"/>
      <c r="LF88" s="37"/>
      <c r="LG88" s="37" t="s">
        <v>427</v>
      </c>
      <c r="LH88" s="37"/>
      <c r="LI88" s="37"/>
      <c r="LJ88" s="37"/>
      <c r="LK88" s="37"/>
      <c r="LL88" s="37"/>
      <c r="LM88" s="37"/>
      <c r="LN88" s="37" t="b">
        <v>1</v>
      </c>
      <c r="LO88" s="37" t="s">
        <v>347</v>
      </c>
      <c r="LP88" s="37"/>
      <c r="LQ88" s="37" t="s">
        <v>640</v>
      </c>
      <c r="LR88" s="37"/>
      <c r="LS88" s="37"/>
      <c r="LT88" s="37"/>
      <c r="LU88" s="37"/>
      <c r="LV88" s="37"/>
      <c r="LW88" s="37" t="b">
        <v>1</v>
      </c>
      <c r="LX88" s="37"/>
      <c r="LY88" s="37"/>
      <c r="LZ88" s="37"/>
      <c r="MA88" s="37"/>
      <c r="MB88" s="37" t="s">
        <v>359</v>
      </c>
      <c r="MC88" s="37"/>
      <c r="MD88" s="37"/>
      <c r="ME88" s="37"/>
      <c r="MF88" s="37"/>
      <c r="MG88" s="37"/>
      <c r="MH88" s="37" t="s">
        <v>359</v>
      </c>
      <c r="MI88" s="37"/>
      <c r="MJ88" s="37" t="s">
        <v>1495</v>
      </c>
      <c r="MK88" s="37">
        <v>73108411</v>
      </c>
      <c r="ML88" s="37" t="s">
        <v>1496</v>
      </c>
      <c r="MM88" s="50">
        <v>44216.551319444443</v>
      </c>
      <c r="MN88" s="37">
        <v>87</v>
      </c>
      <c r="MO88" s="37"/>
      <c r="MP88" s="37">
        <v>-1</v>
      </c>
      <c r="MQ88" s="37"/>
      <c r="MR88" s="37"/>
      <c r="MS88" s="37" t="s">
        <v>376</v>
      </c>
      <c r="MT88" s="37">
        <v>1382</v>
      </c>
      <c r="MU88" s="37" t="s">
        <v>402</v>
      </c>
      <c r="MV88" s="37">
        <v>569832</v>
      </c>
    </row>
    <row r="89" spans="1:360" ht="15.6" thickTop="1" thickBot="1" x14ac:dyDescent="0.35">
      <c r="A89" s="44" t="s">
        <v>1497</v>
      </c>
      <c r="B89" s="45" t="s">
        <v>1498</v>
      </c>
      <c r="C89" s="45" t="s">
        <v>384</v>
      </c>
      <c r="D89" s="45" t="s">
        <v>1488</v>
      </c>
      <c r="E89" s="45" t="s">
        <v>343</v>
      </c>
      <c r="F89" s="45" t="s">
        <v>1489</v>
      </c>
      <c r="G89" s="46">
        <v>44216</v>
      </c>
      <c r="H89" s="45" t="s">
        <v>1490</v>
      </c>
      <c r="I89" s="45" t="s">
        <v>832</v>
      </c>
      <c r="J89" s="45" t="s">
        <v>347</v>
      </c>
      <c r="K89" s="45">
        <v>60</v>
      </c>
      <c r="L89" s="45" t="str">
        <f>IF(data!$K89&lt;31,"18-30 Years",IF(data!$K89&lt;51,"31-50 Years",IF(data!$K89&lt;61,"51-60 Years",IF(data!$K89&gt;60,"Elderly&gt;60"))))</f>
        <v>51-60 Years</v>
      </c>
      <c r="M89" s="45" t="s">
        <v>405</v>
      </c>
      <c r="N89" s="45" t="s">
        <v>349</v>
      </c>
      <c r="O89" s="45" t="s">
        <v>350</v>
      </c>
      <c r="P89" s="46">
        <v>43466</v>
      </c>
      <c r="Q89" s="45">
        <v>1</v>
      </c>
      <c r="R89" s="45">
        <v>1</v>
      </c>
      <c r="S89" s="45" t="s">
        <v>347</v>
      </c>
      <c r="T89" s="45">
        <v>1</v>
      </c>
      <c r="U89" s="45">
        <v>0</v>
      </c>
      <c r="V89" s="45">
        <v>1</v>
      </c>
      <c r="W89" s="45" t="s">
        <v>351</v>
      </c>
      <c r="X89" s="45">
        <v>4</v>
      </c>
      <c r="Y89" s="45" t="s">
        <v>353</v>
      </c>
      <c r="Z89" s="45">
        <v>0</v>
      </c>
      <c r="AA89" s="51">
        <v>6</v>
      </c>
      <c r="AB89" s="45">
        <v>8</v>
      </c>
      <c r="AC89" s="45">
        <v>2</v>
      </c>
      <c r="AD89" s="45">
        <v>1</v>
      </c>
      <c r="AE89" s="45">
        <v>0</v>
      </c>
      <c r="AF89" s="45">
        <v>1500</v>
      </c>
      <c r="AG89" s="45">
        <v>0</v>
      </c>
      <c r="AH89" s="41">
        <f t="shared" si="1"/>
        <v>-1500</v>
      </c>
      <c r="AI89" s="45"/>
      <c r="AJ89" s="45" t="s">
        <v>5128</v>
      </c>
      <c r="AK89" s="45" t="s">
        <v>1100</v>
      </c>
      <c r="AL89" s="45"/>
      <c r="AM89" s="45" t="b">
        <v>1</v>
      </c>
      <c r="AN89" s="45"/>
      <c r="AO89" s="45" t="b">
        <v>1</v>
      </c>
      <c r="AP89" s="45"/>
      <c r="AQ89" s="45"/>
      <c r="AR89" s="45"/>
      <c r="AS89" s="45"/>
      <c r="AT89" s="45">
        <v>30</v>
      </c>
      <c r="AU89" s="45" t="s">
        <v>356</v>
      </c>
      <c r="AV89" s="45"/>
      <c r="AW89" s="45" t="s">
        <v>347</v>
      </c>
      <c r="AX89" s="45" t="s">
        <v>1499</v>
      </c>
      <c r="AY89" s="45" t="s">
        <v>426</v>
      </c>
      <c r="AZ89" s="45"/>
      <c r="BA89" s="45"/>
      <c r="BB89" s="45"/>
      <c r="BC89" s="45" t="b">
        <v>1</v>
      </c>
      <c r="BD89" s="45"/>
      <c r="BE89" s="45"/>
      <c r="BF89" s="45"/>
      <c r="BG89" s="45"/>
      <c r="BH89" s="45"/>
      <c r="BI89" s="45"/>
      <c r="BJ89" s="45"/>
      <c r="BK89" s="45" t="s">
        <v>347</v>
      </c>
      <c r="BL89" s="45" t="s">
        <v>347</v>
      </c>
      <c r="BM89" s="45" t="s">
        <v>1500</v>
      </c>
      <c r="BN89" s="45" t="s">
        <v>372</v>
      </c>
      <c r="BO89" s="45"/>
      <c r="BP89" s="45" t="s">
        <v>359</v>
      </c>
      <c r="BQ89" s="45"/>
      <c r="BR89" s="45"/>
      <c r="BS89" s="45"/>
      <c r="BT89" s="45"/>
      <c r="BU89" s="45"/>
      <c r="BV89" s="45"/>
      <c r="BW89" s="45"/>
      <c r="BX89" s="45"/>
      <c r="BY89" s="45"/>
      <c r="BZ89" s="45"/>
      <c r="CA89" s="45"/>
      <c r="CB89" s="45"/>
      <c r="CC89" s="45"/>
      <c r="CD89" s="45"/>
      <c r="CE89" s="45"/>
      <c r="CF89" s="45" t="s">
        <v>563</v>
      </c>
      <c r="CG89" s="45" t="b">
        <v>1</v>
      </c>
      <c r="CH89" s="45" t="b">
        <v>1</v>
      </c>
      <c r="CI89" s="45" t="b">
        <v>1</v>
      </c>
      <c r="CJ89" s="45" t="b">
        <v>1</v>
      </c>
      <c r="CK89" s="45"/>
      <c r="CL89" s="45"/>
      <c r="CM89" s="45"/>
      <c r="CN89" s="45"/>
      <c r="CO89" s="45" t="s">
        <v>347</v>
      </c>
      <c r="CP89" s="45"/>
      <c r="CQ89" s="45"/>
      <c r="CR89" s="45"/>
      <c r="CS89" s="45"/>
      <c r="CT89" s="45"/>
      <c r="CU89" s="45"/>
      <c r="CV89" s="45"/>
      <c r="CW89" s="45"/>
      <c r="CX89" s="45"/>
      <c r="CY89" s="45" t="s">
        <v>361</v>
      </c>
      <c r="CZ89" s="45"/>
      <c r="DA89" s="45"/>
      <c r="DB89" s="45"/>
      <c r="DC89" s="45"/>
      <c r="DD89" s="45"/>
      <c r="DE89" s="45" t="b">
        <v>1</v>
      </c>
      <c r="DF89" s="45" t="b">
        <v>1</v>
      </c>
      <c r="DG89" s="45"/>
      <c r="DH89" s="45"/>
      <c r="DI89" s="45"/>
      <c r="DJ89" s="45"/>
      <c r="DK89" s="45" t="s">
        <v>359</v>
      </c>
      <c r="DL89" s="45"/>
      <c r="DM89" s="45"/>
      <c r="DN89" s="45"/>
      <c r="DO89" s="45"/>
      <c r="DP89" s="45"/>
      <c r="DQ89" s="45"/>
      <c r="DR89" s="45"/>
      <c r="DS89" s="45"/>
      <c r="DT89" s="45"/>
      <c r="DU89" s="45"/>
      <c r="DV89" s="45"/>
      <c r="DW89" s="45" t="s">
        <v>427</v>
      </c>
      <c r="DX89" s="45"/>
      <c r="DY89" s="45"/>
      <c r="DZ89" s="45"/>
      <c r="EA89" s="45" t="s">
        <v>683</v>
      </c>
      <c r="EB89" s="45" t="b">
        <v>1</v>
      </c>
      <c r="EC89" s="45"/>
      <c r="ED89" s="45"/>
      <c r="EE89" s="45"/>
      <c r="EF89" s="45"/>
      <c r="EG89" s="45"/>
      <c r="EH89" s="45"/>
      <c r="EI89" s="45"/>
      <c r="EJ89" s="45"/>
      <c r="EK89" s="45"/>
      <c r="EL89" s="45" t="b">
        <v>1</v>
      </c>
      <c r="EM89" s="51">
        <v>2</v>
      </c>
      <c r="EN89" s="45" t="s">
        <v>365</v>
      </c>
      <c r="EO89" s="45" t="s">
        <v>683</v>
      </c>
      <c r="EP89" s="45" t="b">
        <v>1</v>
      </c>
      <c r="EQ89" s="45"/>
      <c r="ER89" s="45"/>
      <c r="ES89" s="45"/>
      <c r="ET89" s="45"/>
      <c r="EU89" s="45"/>
      <c r="EV89" s="45"/>
      <c r="EW89" s="45"/>
      <c r="EX89" s="45"/>
      <c r="EY89" s="45"/>
      <c r="EZ89" s="45" t="b">
        <v>1</v>
      </c>
      <c r="FA89" s="51">
        <v>2</v>
      </c>
      <c r="FB89" s="45" t="s">
        <v>365</v>
      </c>
      <c r="FC89" s="45" t="s">
        <v>347</v>
      </c>
      <c r="FD89" s="45"/>
      <c r="FE89" s="45" t="s">
        <v>367</v>
      </c>
      <c r="FF89" s="45"/>
      <c r="FG89" s="45" t="b">
        <v>1</v>
      </c>
      <c r="FH89" s="45"/>
      <c r="FI89" s="45"/>
      <c r="FJ89" s="45"/>
      <c r="FK89" s="45"/>
      <c r="FL89" s="45"/>
      <c r="FM89" s="45"/>
      <c r="FN89" s="45" t="s">
        <v>347</v>
      </c>
      <c r="FO89" s="45"/>
      <c r="FP89" s="45" t="s">
        <v>347</v>
      </c>
      <c r="FQ89" s="45" t="s">
        <v>367</v>
      </c>
      <c r="FR89" s="45" t="b">
        <v>1</v>
      </c>
      <c r="FS89" s="45"/>
      <c r="FT89" s="45"/>
      <c r="FU89" s="45"/>
      <c r="FV89" s="45"/>
      <c r="FW89" s="45"/>
      <c r="FX89" s="45" t="s">
        <v>368</v>
      </c>
      <c r="FY89" s="45" t="s">
        <v>359</v>
      </c>
      <c r="FZ89" s="45" t="s">
        <v>359</v>
      </c>
      <c r="GA89" s="45"/>
      <c r="GB89" s="45"/>
      <c r="GC89" s="45" t="s">
        <v>384</v>
      </c>
      <c r="GD89" s="45" t="s">
        <v>351</v>
      </c>
      <c r="GE89" s="45" t="s">
        <v>359</v>
      </c>
      <c r="GF89" s="45" t="s">
        <v>370</v>
      </c>
      <c r="GG89" s="45" t="s">
        <v>370</v>
      </c>
      <c r="GH89" s="45"/>
      <c r="GI89" s="45"/>
      <c r="GJ89" s="45"/>
      <c r="GK89" s="45"/>
      <c r="GL89" s="45"/>
      <c r="GM89" s="45"/>
      <c r="GN89" s="45"/>
      <c r="GO89" s="45"/>
      <c r="GP89" s="45"/>
      <c r="GQ89" s="45"/>
      <c r="GR89" s="45"/>
      <c r="GS89" s="45"/>
      <c r="GT89" s="45"/>
      <c r="GU89" s="45" t="s">
        <v>457</v>
      </c>
      <c r="GV89" s="45"/>
      <c r="GW89" s="45"/>
      <c r="GX89" s="45"/>
      <c r="GY89" s="45"/>
      <c r="GZ89" s="45"/>
      <c r="HA89" s="45"/>
      <c r="HB89" s="45"/>
      <c r="HC89" s="45"/>
      <c r="HD89" s="45"/>
      <c r="HE89" s="45"/>
      <c r="HF89" s="45"/>
      <c r="HG89" s="45"/>
      <c r="HH89" s="45"/>
      <c r="HI89" s="45"/>
      <c r="HJ89" s="45"/>
      <c r="HK89" s="45" t="b">
        <v>1</v>
      </c>
      <c r="HL89" s="45"/>
      <c r="HM89" s="45"/>
      <c r="HN89" s="45"/>
      <c r="HO89" s="45"/>
      <c r="HP89" s="45"/>
      <c r="HQ89" s="45"/>
      <c r="HR89" s="45"/>
      <c r="HS89" s="45"/>
      <c r="HT89" s="45"/>
      <c r="HU89" s="45"/>
      <c r="HV89" s="45"/>
      <c r="HW89" s="45"/>
      <c r="HX89" s="45"/>
      <c r="HY89" s="45"/>
      <c r="HZ89" s="45"/>
      <c r="IA89" s="45"/>
      <c r="IB89" s="45"/>
      <c r="IC89" s="45"/>
      <c r="ID89" s="45"/>
      <c r="IE89" s="45"/>
      <c r="IF89" s="45" t="s">
        <v>1501</v>
      </c>
      <c r="IG89" s="45"/>
      <c r="IH89" s="45"/>
      <c r="II89" s="45"/>
      <c r="IJ89" s="45" t="b">
        <v>1</v>
      </c>
      <c r="IK89" s="45" t="b">
        <v>1</v>
      </c>
      <c r="IL89" s="45"/>
      <c r="IM89" s="45"/>
      <c r="IN89" s="45"/>
      <c r="IO89" s="45"/>
      <c r="IP89" s="45" t="s">
        <v>347</v>
      </c>
      <c r="IQ89" s="45"/>
      <c r="IR89" s="45" t="s">
        <v>413</v>
      </c>
      <c r="IS89" s="45"/>
      <c r="IT89" s="45"/>
      <c r="IU89" s="45"/>
      <c r="IV89" s="45"/>
      <c r="IW89" s="45"/>
      <c r="IX89" s="45" t="b">
        <v>1</v>
      </c>
      <c r="IY89" s="45"/>
      <c r="IZ89" s="45"/>
      <c r="JA89" s="45"/>
      <c r="JB89" s="45" t="s">
        <v>413</v>
      </c>
      <c r="JC89" s="45"/>
      <c r="JD89" s="45"/>
      <c r="JE89" s="45"/>
      <c r="JF89" s="45"/>
      <c r="JG89" s="45"/>
      <c r="JH89" s="45" t="b">
        <v>1</v>
      </c>
      <c r="JI89" s="45"/>
      <c r="JJ89" s="45"/>
      <c r="JK89" s="45"/>
      <c r="JL89" s="45" t="s">
        <v>347</v>
      </c>
      <c r="JM89" s="45"/>
      <c r="JN89" s="45" t="s">
        <v>1502</v>
      </c>
      <c r="JO89" s="45"/>
      <c r="JP89" s="45"/>
      <c r="JQ89" s="45"/>
      <c r="JR89" s="45" t="b">
        <v>1</v>
      </c>
      <c r="JS89" s="45"/>
      <c r="JT89" s="45"/>
      <c r="JU89" s="45"/>
      <c r="JV89" s="45"/>
      <c r="JW89" s="45"/>
      <c r="JX89" s="45"/>
      <c r="JY89" s="45" t="b">
        <v>1</v>
      </c>
      <c r="JZ89" s="45"/>
      <c r="KA89" s="45"/>
      <c r="KB89" s="45" t="b">
        <v>1</v>
      </c>
      <c r="KC89" s="45"/>
      <c r="KD89" s="45"/>
      <c r="KE89" s="45"/>
      <c r="KF89" s="45"/>
      <c r="KG89" s="45"/>
      <c r="KH89" s="45" t="s">
        <v>1503</v>
      </c>
      <c r="KI89" s="45"/>
      <c r="KJ89" s="45"/>
      <c r="KK89" s="45"/>
      <c r="KL89" s="45"/>
      <c r="KM89" s="45" t="b">
        <v>1</v>
      </c>
      <c r="KN89" s="45" t="b">
        <v>1</v>
      </c>
      <c r="KO89" s="45"/>
      <c r="KP89" s="45"/>
      <c r="KQ89" s="45"/>
      <c r="KR89" s="45"/>
      <c r="KS89" s="45"/>
      <c r="KT89" s="45"/>
      <c r="KU89" s="45"/>
      <c r="KV89" s="45"/>
      <c r="KW89" s="45" t="s">
        <v>1504</v>
      </c>
      <c r="KX89" s="45" t="b">
        <v>1</v>
      </c>
      <c r="KY89" s="45" t="b">
        <v>1</v>
      </c>
      <c r="KZ89" s="45"/>
      <c r="LA89" s="45"/>
      <c r="LB89" s="45"/>
      <c r="LC89" s="45" t="b">
        <v>1</v>
      </c>
      <c r="LD89" s="45"/>
      <c r="LE89" s="45"/>
      <c r="LF89" s="45"/>
      <c r="LG89" s="45" t="s">
        <v>427</v>
      </c>
      <c r="LH89" s="45"/>
      <c r="LI89" s="45"/>
      <c r="LJ89" s="45"/>
      <c r="LK89" s="45"/>
      <c r="LL89" s="45"/>
      <c r="LM89" s="45"/>
      <c r="LN89" s="45" t="b">
        <v>1</v>
      </c>
      <c r="LO89" s="45" t="s">
        <v>347</v>
      </c>
      <c r="LP89" s="45"/>
      <c r="LQ89" s="45" t="s">
        <v>640</v>
      </c>
      <c r="LR89" s="45"/>
      <c r="LS89" s="45"/>
      <c r="LT89" s="45"/>
      <c r="LU89" s="45"/>
      <c r="LV89" s="45"/>
      <c r="LW89" s="45" t="b">
        <v>1</v>
      </c>
      <c r="LX89" s="45"/>
      <c r="LY89" s="45"/>
      <c r="LZ89" s="45"/>
      <c r="MA89" s="45"/>
      <c r="MB89" s="45" t="s">
        <v>359</v>
      </c>
      <c r="MC89" s="45"/>
      <c r="MD89" s="45"/>
      <c r="ME89" s="45"/>
      <c r="MF89" s="45"/>
      <c r="MG89" s="45"/>
      <c r="MH89" s="45" t="s">
        <v>359</v>
      </c>
      <c r="MI89" s="45"/>
      <c r="MJ89" s="45" t="s">
        <v>1505</v>
      </c>
      <c r="MK89" s="45">
        <v>73108413</v>
      </c>
      <c r="ML89" s="45" t="s">
        <v>1506</v>
      </c>
      <c r="MM89" s="47">
        <v>44216.55133101852</v>
      </c>
      <c r="MN89" s="45">
        <v>88</v>
      </c>
      <c r="MO89" s="45"/>
      <c r="MP89" s="45">
        <v>-1</v>
      </c>
      <c r="MQ89" s="45"/>
      <c r="MR89" s="45"/>
      <c r="MS89" s="45" t="s">
        <v>376</v>
      </c>
      <c r="MT89" s="45">
        <v>12159</v>
      </c>
      <c r="MU89" s="45" t="s">
        <v>402</v>
      </c>
      <c r="MV89" s="45">
        <v>569832</v>
      </c>
    </row>
    <row r="90" spans="1:360" ht="15.6" hidden="1" thickTop="1" thickBot="1" x14ac:dyDescent="0.35">
      <c r="A90" s="48" t="s">
        <v>1507</v>
      </c>
      <c r="B90" s="37" t="s">
        <v>1508</v>
      </c>
      <c r="C90" s="37" t="s">
        <v>384</v>
      </c>
      <c r="D90" s="37" t="s">
        <v>1488</v>
      </c>
      <c r="E90" s="37" t="s">
        <v>343</v>
      </c>
      <c r="F90" s="37" t="s">
        <v>1489</v>
      </c>
      <c r="G90" s="49">
        <v>44216</v>
      </c>
      <c r="H90" s="37" t="s">
        <v>1490</v>
      </c>
      <c r="I90" s="37" t="s">
        <v>832</v>
      </c>
      <c r="J90" s="37" t="s">
        <v>347</v>
      </c>
      <c r="K90" s="37">
        <v>47</v>
      </c>
      <c r="L90" s="37" t="str">
        <f>IF(data!$K90&lt;31,"18-30 Years",IF(data!$K90&lt;51,"31-50 Years",IF(data!$K90&lt;61,"51-60 Years",IF(data!$K90&gt;60,"Elderly&gt;60"))))</f>
        <v>31-50 Years</v>
      </c>
      <c r="M90" s="37" t="s">
        <v>348</v>
      </c>
      <c r="N90" s="37" t="s">
        <v>349</v>
      </c>
      <c r="O90" s="37" t="s">
        <v>350</v>
      </c>
      <c r="P90" s="49">
        <v>40909</v>
      </c>
      <c r="Q90" s="37">
        <v>0</v>
      </c>
      <c r="R90" s="37">
        <v>1</v>
      </c>
      <c r="S90" s="37" t="s">
        <v>347</v>
      </c>
      <c r="T90" s="37">
        <v>0</v>
      </c>
      <c r="U90" s="37">
        <v>0</v>
      </c>
      <c r="V90" s="37">
        <v>0</v>
      </c>
      <c r="W90" s="37" t="s">
        <v>384</v>
      </c>
      <c r="X90" s="37">
        <v>2</v>
      </c>
      <c r="Y90" s="37" t="s">
        <v>406</v>
      </c>
      <c r="Z90" s="37">
        <v>1</v>
      </c>
      <c r="AA90" s="52">
        <v>3</v>
      </c>
      <c r="AB90" s="37">
        <v>8</v>
      </c>
      <c r="AC90" s="37">
        <v>1</v>
      </c>
      <c r="AD90" s="37">
        <v>0</v>
      </c>
      <c r="AE90" s="37">
        <v>1</v>
      </c>
      <c r="AF90" s="37">
        <v>1000</v>
      </c>
      <c r="AG90" s="37">
        <v>150</v>
      </c>
      <c r="AH90" s="41">
        <f t="shared" si="1"/>
        <v>-850</v>
      </c>
      <c r="AI90" s="37" t="s">
        <v>1509</v>
      </c>
      <c r="AJ90" s="37"/>
      <c r="AK90" s="37" t="s">
        <v>355</v>
      </c>
      <c r="AL90" s="37"/>
      <c r="AM90" s="37" t="b">
        <v>1</v>
      </c>
      <c r="AN90" s="37"/>
      <c r="AO90" s="37"/>
      <c r="AP90" s="37"/>
      <c r="AQ90" s="37"/>
      <c r="AR90" s="37"/>
      <c r="AS90" s="37"/>
      <c r="AT90" s="37">
        <v>20</v>
      </c>
      <c r="AU90" s="37" t="s">
        <v>356</v>
      </c>
      <c r="AV90" s="37"/>
      <c r="AW90" s="37" t="s">
        <v>347</v>
      </c>
      <c r="AX90" s="41" t="s">
        <v>372</v>
      </c>
      <c r="AY90" s="37" t="s">
        <v>642</v>
      </c>
      <c r="AZ90" s="37" t="b">
        <v>1</v>
      </c>
      <c r="BA90" s="37"/>
      <c r="BB90" s="37"/>
      <c r="BC90" s="37" t="b">
        <v>1</v>
      </c>
      <c r="BD90" s="37"/>
      <c r="BE90" s="37" t="b">
        <v>1</v>
      </c>
      <c r="BF90" s="37"/>
      <c r="BG90" s="37"/>
      <c r="BH90" s="37"/>
      <c r="BI90" s="37"/>
      <c r="BJ90" s="37"/>
      <c r="BK90" s="37" t="s">
        <v>347</v>
      </c>
      <c r="BL90" s="37" t="s">
        <v>347</v>
      </c>
      <c r="BM90" s="37" t="s">
        <v>1229</v>
      </c>
      <c r="BN90" s="37" t="s">
        <v>372</v>
      </c>
      <c r="BO90" s="37"/>
      <c r="BP90" s="37" t="s">
        <v>372</v>
      </c>
      <c r="BQ90" s="37"/>
      <c r="BR90" s="37"/>
      <c r="BS90" s="37"/>
      <c r="BT90" s="37"/>
      <c r="BU90" s="37"/>
      <c r="BV90" s="37"/>
      <c r="BW90" s="37"/>
      <c r="BX90" s="37"/>
      <c r="BY90" s="37"/>
      <c r="BZ90" s="37"/>
      <c r="CA90" s="37"/>
      <c r="CB90" s="37"/>
      <c r="CC90" s="37"/>
      <c r="CD90" s="37"/>
      <c r="CE90" s="37"/>
      <c r="CF90" s="37" t="s">
        <v>815</v>
      </c>
      <c r="CG90" s="37" t="b">
        <v>1</v>
      </c>
      <c r="CH90" s="37" t="b">
        <v>1</v>
      </c>
      <c r="CI90" s="37" t="b">
        <v>1</v>
      </c>
      <c r="CJ90" s="37"/>
      <c r="CK90" s="37"/>
      <c r="CL90" s="37"/>
      <c r="CM90" s="37"/>
      <c r="CN90" s="37"/>
      <c r="CO90" s="37" t="s">
        <v>347</v>
      </c>
      <c r="CP90" s="37"/>
      <c r="CQ90" s="37"/>
      <c r="CR90" s="37"/>
      <c r="CS90" s="37"/>
      <c r="CT90" s="37"/>
      <c r="CU90" s="37"/>
      <c r="CV90" s="37"/>
      <c r="CW90" s="37"/>
      <c r="CX90" s="37"/>
      <c r="CY90" s="37" t="s">
        <v>361</v>
      </c>
      <c r="CZ90" s="37"/>
      <c r="DA90" s="37"/>
      <c r="DB90" s="37"/>
      <c r="DC90" s="37"/>
      <c r="DD90" s="37"/>
      <c r="DE90" s="37" t="b">
        <v>1</v>
      </c>
      <c r="DF90" s="37" t="b">
        <v>1</v>
      </c>
      <c r="DG90" s="37"/>
      <c r="DH90" s="37"/>
      <c r="DI90" s="37"/>
      <c r="DJ90" s="37"/>
      <c r="DK90" s="37"/>
      <c r="DL90" s="37"/>
      <c r="DM90" s="37"/>
      <c r="DN90" s="37"/>
      <c r="DO90" s="37"/>
      <c r="DP90" s="37"/>
      <c r="DQ90" s="37"/>
      <c r="DR90" s="37"/>
      <c r="DS90" s="37"/>
      <c r="DT90" s="37"/>
      <c r="DU90" s="37"/>
      <c r="DV90" s="37"/>
      <c r="DW90" s="37" t="s">
        <v>427</v>
      </c>
      <c r="DX90" s="37"/>
      <c r="DY90" s="37"/>
      <c r="DZ90" s="37"/>
      <c r="EA90" s="37"/>
      <c r="EB90" s="37"/>
      <c r="EC90" s="37"/>
      <c r="ED90" s="37"/>
      <c r="EE90" s="37"/>
      <c r="EF90" s="37"/>
      <c r="EG90" s="37"/>
      <c r="EH90" s="37"/>
      <c r="EI90" s="37"/>
      <c r="EJ90" s="37"/>
      <c r="EK90" s="37"/>
      <c r="EL90" s="37"/>
      <c r="EM90" s="37"/>
      <c r="EN90" s="37"/>
      <c r="EO90" s="37"/>
      <c r="EP90" s="37"/>
      <c r="EQ90" s="37"/>
      <c r="ER90" s="37"/>
      <c r="ES90" s="37"/>
      <c r="ET90" s="37"/>
      <c r="EU90" s="37"/>
      <c r="EV90" s="37"/>
      <c r="EW90" s="37"/>
      <c r="EX90" s="37"/>
      <c r="EY90" s="37"/>
      <c r="EZ90" s="37"/>
      <c r="FA90" s="37"/>
      <c r="FB90" s="37"/>
      <c r="FC90" s="37" t="s">
        <v>347</v>
      </c>
      <c r="FD90" s="37"/>
      <c r="FE90" s="37" t="s">
        <v>367</v>
      </c>
      <c r="FF90" s="37"/>
      <c r="FG90" s="37" t="b">
        <v>1</v>
      </c>
      <c r="FH90" s="37"/>
      <c r="FI90" s="37"/>
      <c r="FJ90" s="37"/>
      <c r="FK90" s="37"/>
      <c r="FL90" s="37"/>
      <c r="FM90" s="37"/>
      <c r="FN90" s="37" t="s">
        <v>347</v>
      </c>
      <c r="FO90" s="37"/>
      <c r="FP90" s="37" t="s">
        <v>347</v>
      </c>
      <c r="FQ90" s="37" t="s">
        <v>367</v>
      </c>
      <c r="FR90" s="37" t="b">
        <v>1</v>
      </c>
      <c r="FS90" s="37"/>
      <c r="FT90" s="37"/>
      <c r="FU90" s="37"/>
      <c r="FV90" s="37"/>
      <c r="FW90" s="37"/>
      <c r="FX90" s="37"/>
      <c r="FY90" s="37"/>
      <c r="FZ90" s="37"/>
      <c r="GA90" s="37"/>
      <c r="GB90" s="37"/>
      <c r="GC90" s="37" t="s">
        <v>384</v>
      </c>
      <c r="GD90" s="37" t="s">
        <v>384</v>
      </c>
      <c r="GE90" s="37" t="s">
        <v>347</v>
      </c>
      <c r="GF90" s="37"/>
      <c r="GG90" s="37"/>
      <c r="GH90" s="37" t="s">
        <v>915</v>
      </c>
      <c r="GI90" s="37" t="s">
        <v>359</v>
      </c>
      <c r="GJ90" s="37"/>
      <c r="GK90" s="37"/>
      <c r="GL90" s="37"/>
      <c r="GM90" s="37"/>
      <c r="GN90" s="37"/>
      <c r="GO90" s="37"/>
      <c r="GP90" s="37"/>
      <c r="GQ90" s="37"/>
      <c r="GR90" s="37"/>
      <c r="GS90" s="37" t="s">
        <v>1064</v>
      </c>
      <c r="GT90" s="37"/>
      <c r="GU90" s="37" t="s">
        <v>1510</v>
      </c>
      <c r="GV90" s="37"/>
      <c r="GW90" s="37" t="b">
        <v>1</v>
      </c>
      <c r="GX90" s="37"/>
      <c r="GY90" s="37"/>
      <c r="GZ90" s="37"/>
      <c r="HA90" s="37"/>
      <c r="HB90" s="37"/>
      <c r="HC90" s="37"/>
      <c r="HD90" s="37"/>
      <c r="HE90" s="37"/>
      <c r="HF90" s="37"/>
      <c r="HG90" s="37" t="b">
        <v>1</v>
      </c>
      <c r="HH90" s="37"/>
      <c r="HI90" s="37"/>
      <c r="HJ90" s="37"/>
      <c r="HK90" s="37"/>
      <c r="HL90" s="37"/>
      <c r="HM90" s="37"/>
      <c r="HN90" s="37" t="s">
        <v>1511</v>
      </c>
      <c r="HO90" s="37"/>
      <c r="HP90" s="37" t="b">
        <v>1</v>
      </c>
      <c r="HQ90" s="37"/>
      <c r="HR90" s="37" t="b">
        <v>1</v>
      </c>
      <c r="HS90" s="37" t="s">
        <v>1512</v>
      </c>
      <c r="HT90" s="37" t="s">
        <v>1513</v>
      </c>
      <c r="HU90" s="37" t="b">
        <v>1</v>
      </c>
      <c r="HV90" s="37" t="b">
        <v>1</v>
      </c>
      <c r="HW90" s="37"/>
      <c r="HX90" s="37"/>
      <c r="HY90" s="37"/>
      <c r="HZ90" s="37"/>
      <c r="IA90" s="37" t="b">
        <v>1</v>
      </c>
      <c r="IB90" s="37"/>
      <c r="IC90" s="37"/>
      <c r="ID90" s="37"/>
      <c r="IE90" s="37"/>
      <c r="IF90" s="37" t="s">
        <v>372</v>
      </c>
      <c r="IG90" s="37"/>
      <c r="IH90" s="37"/>
      <c r="II90" s="37"/>
      <c r="IJ90" s="37"/>
      <c r="IK90" s="37"/>
      <c r="IL90" s="37"/>
      <c r="IM90" s="37" t="b">
        <v>1</v>
      </c>
      <c r="IN90" s="37"/>
      <c r="IO90" s="37"/>
      <c r="IP90" s="37" t="s">
        <v>442</v>
      </c>
      <c r="IQ90" s="37"/>
      <c r="IR90" s="37" t="s">
        <v>551</v>
      </c>
      <c r="IS90" s="37"/>
      <c r="IT90" s="37" t="b">
        <v>1</v>
      </c>
      <c r="IU90" s="37" t="b">
        <v>1</v>
      </c>
      <c r="IV90" s="37" t="b">
        <v>1</v>
      </c>
      <c r="IW90" s="37"/>
      <c r="IX90" s="37"/>
      <c r="IY90" s="37"/>
      <c r="IZ90" s="37"/>
      <c r="JA90" s="37" t="s">
        <v>5161</v>
      </c>
      <c r="JB90" s="37" t="s">
        <v>919</v>
      </c>
      <c r="JC90" s="37" t="b">
        <v>1</v>
      </c>
      <c r="JD90" s="37" t="b">
        <v>1</v>
      </c>
      <c r="JE90" s="37" t="b">
        <v>1</v>
      </c>
      <c r="JF90" s="37" t="b">
        <v>1</v>
      </c>
      <c r="JG90" s="37"/>
      <c r="JH90" s="37"/>
      <c r="JI90" s="37"/>
      <c r="JJ90" s="37"/>
      <c r="JK90" s="45" t="s">
        <v>5169</v>
      </c>
      <c r="JL90" s="37" t="s">
        <v>347</v>
      </c>
      <c r="JM90" s="37"/>
      <c r="JN90" s="37" t="s">
        <v>1514</v>
      </c>
      <c r="JO90" s="37"/>
      <c r="JP90" s="37"/>
      <c r="JQ90" s="37"/>
      <c r="JR90" s="37" t="b">
        <v>1</v>
      </c>
      <c r="JS90" s="37"/>
      <c r="JT90" s="37"/>
      <c r="JU90" s="37"/>
      <c r="JV90" s="37"/>
      <c r="JW90" s="37" t="b">
        <v>1</v>
      </c>
      <c r="JX90" s="37"/>
      <c r="JY90" s="37" t="b">
        <v>1</v>
      </c>
      <c r="JZ90" s="37"/>
      <c r="KA90" s="37"/>
      <c r="KB90" s="37"/>
      <c r="KC90" s="37"/>
      <c r="KD90" s="37"/>
      <c r="KE90" s="37"/>
      <c r="KF90" s="37"/>
      <c r="KG90" s="37"/>
      <c r="KH90" s="37" t="s">
        <v>447</v>
      </c>
      <c r="KI90" s="37"/>
      <c r="KJ90" s="37"/>
      <c r="KK90" s="37"/>
      <c r="KL90" s="37"/>
      <c r="KM90" s="37" t="b">
        <v>1</v>
      </c>
      <c r="KN90" s="37"/>
      <c r="KO90" s="37"/>
      <c r="KP90" s="37"/>
      <c r="KQ90" s="37"/>
      <c r="KR90" s="37"/>
      <c r="KS90" s="37"/>
      <c r="KT90" s="37"/>
      <c r="KU90" s="37"/>
      <c r="KV90" s="37"/>
      <c r="KW90" s="37" t="s">
        <v>1515</v>
      </c>
      <c r="KX90" s="37"/>
      <c r="KY90" s="37" t="b">
        <v>1</v>
      </c>
      <c r="KZ90" s="37"/>
      <c r="LA90" s="37"/>
      <c r="LB90" s="37" t="b">
        <v>1</v>
      </c>
      <c r="LC90" s="37"/>
      <c r="LD90" s="37"/>
      <c r="LE90" s="37"/>
      <c r="LF90" s="37"/>
      <c r="LG90" s="37" t="s">
        <v>720</v>
      </c>
      <c r="LH90" s="37" t="b">
        <v>1</v>
      </c>
      <c r="LI90" s="37"/>
      <c r="LJ90" s="37" t="b">
        <v>1</v>
      </c>
      <c r="LK90" s="37"/>
      <c r="LL90" s="37"/>
      <c r="LM90" s="37"/>
      <c r="LN90" s="37"/>
      <c r="LO90" s="37" t="s">
        <v>347</v>
      </c>
      <c r="LP90" s="37"/>
      <c r="LQ90" s="37" t="s">
        <v>640</v>
      </c>
      <c r="LR90" s="37"/>
      <c r="LS90" s="37"/>
      <c r="LT90" s="37"/>
      <c r="LU90" s="37"/>
      <c r="LV90" s="37"/>
      <c r="LW90" s="37" t="b">
        <v>1</v>
      </c>
      <c r="LX90" s="37"/>
      <c r="LY90" s="37"/>
      <c r="LZ90" s="37"/>
      <c r="MA90" s="37"/>
      <c r="MB90" s="37" t="s">
        <v>359</v>
      </c>
      <c r="MC90" s="37"/>
      <c r="MD90" s="37"/>
      <c r="ME90" s="37" t="s">
        <v>359</v>
      </c>
      <c r="MF90" s="37"/>
      <c r="MG90" s="37"/>
      <c r="MH90" s="37" t="s">
        <v>359</v>
      </c>
      <c r="MI90" s="37"/>
      <c r="MJ90" s="37" t="s">
        <v>1516</v>
      </c>
      <c r="MK90" s="37">
        <v>73108415</v>
      </c>
      <c r="ML90" s="37" t="s">
        <v>1517</v>
      </c>
      <c r="MM90" s="50">
        <v>44216.55133101852</v>
      </c>
      <c r="MN90" s="37">
        <v>89</v>
      </c>
      <c r="MO90" s="37"/>
      <c r="MP90" s="37">
        <v>-1</v>
      </c>
      <c r="MQ90" s="37"/>
      <c r="MR90" s="37"/>
      <c r="MS90" s="37" t="s">
        <v>376</v>
      </c>
      <c r="MT90" s="37">
        <v>9935</v>
      </c>
      <c r="MU90" s="37" t="s">
        <v>402</v>
      </c>
      <c r="MV90" s="37">
        <v>569832</v>
      </c>
    </row>
    <row r="91" spans="1:360" ht="15.6" thickTop="1" thickBot="1" x14ac:dyDescent="0.35">
      <c r="A91" s="44" t="s">
        <v>1518</v>
      </c>
      <c r="B91" s="45" t="s">
        <v>1519</v>
      </c>
      <c r="C91" s="45"/>
      <c r="D91" s="45" t="s">
        <v>1520</v>
      </c>
      <c r="E91" s="45" t="s">
        <v>343</v>
      </c>
      <c r="F91" s="45" t="s">
        <v>1489</v>
      </c>
      <c r="G91" s="46">
        <v>44216</v>
      </c>
      <c r="H91" s="45" t="s">
        <v>1490</v>
      </c>
      <c r="I91" s="45" t="s">
        <v>832</v>
      </c>
      <c r="J91" s="45" t="s">
        <v>347</v>
      </c>
      <c r="K91" s="45">
        <v>38</v>
      </c>
      <c r="L91" s="45" t="str">
        <f>IF(data!$K91&lt;31,"18-30 Years",IF(data!$K91&lt;51,"31-50 Years",IF(data!$K91&lt;61,"51-60 Years",IF(data!$K91&gt;60,"Elderly&gt;60"))))</f>
        <v>31-50 Years</v>
      </c>
      <c r="M91" s="45" t="s">
        <v>348</v>
      </c>
      <c r="N91" s="45" t="s">
        <v>349</v>
      </c>
      <c r="O91" s="45" t="s">
        <v>350</v>
      </c>
      <c r="P91" s="46">
        <v>42005</v>
      </c>
      <c r="Q91" s="45">
        <v>1</v>
      </c>
      <c r="R91" s="45">
        <v>1</v>
      </c>
      <c r="S91" s="45" t="s">
        <v>347</v>
      </c>
      <c r="T91" s="45">
        <v>1</v>
      </c>
      <c r="U91" s="45">
        <v>2</v>
      </c>
      <c r="V91" s="45">
        <v>1</v>
      </c>
      <c r="W91" s="45" t="s">
        <v>455</v>
      </c>
      <c r="X91" s="45">
        <v>1</v>
      </c>
      <c r="Y91" s="45" t="s">
        <v>352</v>
      </c>
      <c r="Z91" s="45">
        <v>0</v>
      </c>
      <c r="AA91" s="51">
        <v>5</v>
      </c>
      <c r="AB91" s="45">
        <v>8</v>
      </c>
      <c r="AC91" s="45">
        <v>1</v>
      </c>
      <c r="AD91" s="45">
        <v>0</v>
      </c>
      <c r="AE91" s="45">
        <v>2</v>
      </c>
      <c r="AF91" s="45">
        <v>1000</v>
      </c>
      <c r="AG91" s="45">
        <v>500</v>
      </c>
      <c r="AH91" s="41">
        <f t="shared" si="1"/>
        <v>-500</v>
      </c>
      <c r="AI91" s="45" t="s">
        <v>1509</v>
      </c>
      <c r="AJ91" s="45"/>
      <c r="AK91" s="45" t="s">
        <v>1100</v>
      </c>
      <c r="AL91" s="45"/>
      <c r="AM91" s="45" t="b">
        <v>1</v>
      </c>
      <c r="AN91" s="45"/>
      <c r="AO91" s="45" t="b">
        <v>1</v>
      </c>
      <c r="AP91" s="45"/>
      <c r="AQ91" s="45"/>
      <c r="AR91" s="45"/>
      <c r="AS91" s="45"/>
      <c r="AT91" s="45">
        <v>10</v>
      </c>
      <c r="AU91" s="45" t="s">
        <v>356</v>
      </c>
      <c r="AV91" s="45"/>
      <c r="AW91" s="45" t="s">
        <v>347</v>
      </c>
      <c r="AX91" s="45" t="s">
        <v>1492</v>
      </c>
      <c r="AY91" s="45" t="s">
        <v>480</v>
      </c>
      <c r="AZ91" s="45" t="b">
        <v>1</v>
      </c>
      <c r="BA91" s="45"/>
      <c r="BB91" s="45"/>
      <c r="BC91" s="45" t="b">
        <v>1</v>
      </c>
      <c r="BD91" s="45"/>
      <c r="BE91" s="45"/>
      <c r="BF91" s="45"/>
      <c r="BG91" s="45"/>
      <c r="BH91" s="45"/>
      <c r="BI91" s="45"/>
      <c r="BJ91" s="45"/>
      <c r="BK91" s="45" t="s">
        <v>347</v>
      </c>
      <c r="BL91" s="45" t="s">
        <v>347</v>
      </c>
      <c r="BM91" s="45" t="s">
        <v>1521</v>
      </c>
      <c r="BN91" s="45" t="s">
        <v>359</v>
      </c>
      <c r="BO91" s="45"/>
      <c r="BP91" s="59" t="s">
        <v>359</v>
      </c>
      <c r="BQ91" s="45"/>
      <c r="BR91" s="59" t="s">
        <v>5133</v>
      </c>
      <c r="BS91" s="45"/>
      <c r="BT91" s="45"/>
      <c r="BU91" s="45"/>
      <c r="BV91" s="45"/>
      <c r="BW91" s="45"/>
      <c r="BX91" s="45"/>
      <c r="BY91" s="45"/>
      <c r="BZ91" s="45"/>
      <c r="CA91" s="45"/>
      <c r="CB91" s="45"/>
      <c r="CC91" s="45"/>
      <c r="CD91" s="45"/>
      <c r="CE91" s="45"/>
      <c r="CF91" s="45" t="s">
        <v>563</v>
      </c>
      <c r="CG91" s="45" t="b">
        <v>1</v>
      </c>
      <c r="CH91" s="45" t="b">
        <v>1</v>
      </c>
      <c r="CI91" s="45" t="b">
        <v>1</v>
      </c>
      <c r="CJ91" s="45" t="b">
        <v>1</v>
      </c>
      <c r="CK91" s="45"/>
      <c r="CL91" s="45"/>
      <c r="CM91" s="45"/>
      <c r="CN91" s="45"/>
      <c r="CO91" s="45" t="s">
        <v>347</v>
      </c>
      <c r="CP91" s="45"/>
      <c r="CQ91" s="45"/>
      <c r="CR91" s="45"/>
      <c r="CS91" s="45"/>
      <c r="CT91" s="45"/>
      <c r="CU91" s="45"/>
      <c r="CV91" s="45"/>
      <c r="CW91" s="45"/>
      <c r="CX91" s="45"/>
      <c r="CY91" s="45" t="s">
        <v>1493</v>
      </c>
      <c r="CZ91" s="45"/>
      <c r="DA91" s="45"/>
      <c r="DB91" s="45"/>
      <c r="DC91" s="45"/>
      <c r="DD91" s="45"/>
      <c r="DE91" s="45" t="b">
        <v>1</v>
      </c>
      <c r="DF91" s="45" t="b">
        <v>1</v>
      </c>
      <c r="DG91" s="45"/>
      <c r="DH91" s="45"/>
      <c r="DI91" s="45"/>
      <c r="DJ91" s="45"/>
      <c r="DK91" s="45" t="s">
        <v>359</v>
      </c>
      <c r="DL91" s="45"/>
      <c r="DM91" s="45"/>
      <c r="DN91" s="45"/>
      <c r="DO91" s="45"/>
      <c r="DP91" s="45"/>
      <c r="DQ91" s="45"/>
      <c r="DR91" s="45"/>
      <c r="DS91" s="45"/>
      <c r="DT91" s="45"/>
      <c r="DU91" s="45"/>
      <c r="DV91" s="45"/>
      <c r="DW91" s="45" t="s">
        <v>427</v>
      </c>
      <c r="DX91" s="45"/>
      <c r="DY91" s="45"/>
      <c r="DZ91" s="45"/>
      <c r="EA91" s="45" t="s">
        <v>1522</v>
      </c>
      <c r="EB91" s="45"/>
      <c r="EC91" s="45" t="b">
        <v>1</v>
      </c>
      <c r="ED91" s="45"/>
      <c r="EE91" s="45"/>
      <c r="EF91" s="45"/>
      <c r="EG91" s="45"/>
      <c r="EH91" s="45"/>
      <c r="EI91" s="45"/>
      <c r="EJ91" s="45"/>
      <c r="EK91" s="45" t="b">
        <v>1</v>
      </c>
      <c r="EL91" s="45" t="b">
        <v>1</v>
      </c>
      <c r="EM91" s="51">
        <v>3</v>
      </c>
      <c r="EN91" s="45" t="s">
        <v>365</v>
      </c>
      <c r="EO91" s="45" t="s">
        <v>1522</v>
      </c>
      <c r="EP91" s="45"/>
      <c r="EQ91" s="45" t="b">
        <v>1</v>
      </c>
      <c r="ER91" s="45"/>
      <c r="ES91" s="45"/>
      <c r="ET91" s="45"/>
      <c r="EU91" s="45"/>
      <c r="EV91" s="45"/>
      <c r="EW91" s="45"/>
      <c r="EX91" s="45"/>
      <c r="EY91" s="45" t="b">
        <v>1</v>
      </c>
      <c r="EZ91" s="45" t="b">
        <v>1</v>
      </c>
      <c r="FA91" s="51">
        <v>3</v>
      </c>
      <c r="FB91" s="45" t="s">
        <v>365</v>
      </c>
      <c r="FC91" s="45" t="s">
        <v>347</v>
      </c>
      <c r="FD91" s="45"/>
      <c r="FE91" s="45" t="s">
        <v>367</v>
      </c>
      <c r="FF91" s="45"/>
      <c r="FG91" s="45" t="b">
        <v>1</v>
      </c>
      <c r="FH91" s="45"/>
      <c r="FI91" s="45"/>
      <c r="FJ91" s="45"/>
      <c r="FK91" s="45"/>
      <c r="FL91" s="45"/>
      <c r="FM91" s="45"/>
      <c r="FN91" s="45" t="s">
        <v>347</v>
      </c>
      <c r="FO91" s="45"/>
      <c r="FP91" s="45" t="s">
        <v>347</v>
      </c>
      <c r="FQ91" s="45" t="s">
        <v>367</v>
      </c>
      <c r="FR91" s="45" t="b">
        <v>1</v>
      </c>
      <c r="FS91" s="45"/>
      <c r="FT91" s="45"/>
      <c r="FU91" s="45"/>
      <c r="FV91" s="45"/>
      <c r="FW91" s="45"/>
      <c r="FX91" s="45" t="s">
        <v>368</v>
      </c>
      <c r="FY91" s="45" t="s">
        <v>347</v>
      </c>
      <c r="FZ91" s="45" t="s">
        <v>359</v>
      </c>
      <c r="GA91" s="45"/>
      <c r="GB91" s="45"/>
      <c r="GC91" s="45" t="s">
        <v>406</v>
      </c>
      <c r="GD91" s="45" t="s">
        <v>351</v>
      </c>
      <c r="GE91" s="45" t="s">
        <v>347</v>
      </c>
      <c r="GF91" s="45"/>
      <c r="GG91" s="45"/>
      <c r="GH91" s="45" t="s">
        <v>915</v>
      </c>
      <c r="GI91" s="45" t="s">
        <v>347</v>
      </c>
      <c r="GJ91" s="45" t="s">
        <v>1523</v>
      </c>
      <c r="GK91" s="45"/>
      <c r="GL91" s="45"/>
      <c r="GM91" s="45" t="b">
        <v>1</v>
      </c>
      <c r="GN91" s="45"/>
      <c r="GO91" s="45"/>
      <c r="GP91" s="45"/>
      <c r="GQ91" s="45"/>
      <c r="GR91" s="45"/>
      <c r="GS91" s="45" t="s">
        <v>1064</v>
      </c>
      <c r="GT91" s="45"/>
      <c r="GU91" s="45" t="s">
        <v>457</v>
      </c>
      <c r="GV91" s="45"/>
      <c r="GW91" s="45"/>
      <c r="GX91" s="45"/>
      <c r="GY91" s="45"/>
      <c r="GZ91" s="45"/>
      <c r="HA91" s="45"/>
      <c r="HB91" s="45"/>
      <c r="HC91" s="45"/>
      <c r="HD91" s="45"/>
      <c r="HE91" s="45"/>
      <c r="HF91" s="45"/>
      <c r="HG91" s="45"/>
      <c r="HH91" s="45"/>
      <c r="HI91" s="45"/>
      <c r="HJ91" s="45"/>
      <c r="HK91" s="45" t="b">
        <v>1</v>
      </c>
      <c r="HL91" s="45"/>
      <c r="HM91" s="45"/>
      <c r="HN91" s="45"/>
      <c r="HO91" s="45"/>
      <c r="HP91" s="45"/>
      <c r="HQ91" s="45"/>
      <c r="HR91" s="45"/>
      <c r="HS91" s="45"/>
      <c r="HT91" s="45"/>
      <c r="HU91" s="45"/>
      <c r="HV91" s="45"/>
      <c r="HW91" s="45"/>
      <c r="HX91" s="45"/>
      <c r="HY91" s="45"/>
      <c r="HZ91" s="45"/>
      <c r="IA91" s="45"/>
      <c r="IB91" s="45"/>
      <c r="IC91" s="45"/>
      <c r="ID91" s="45"/>
      <c r="IE91" s="45"/>
      <c r="IF91" s="45" t="s">
        <v>1091</v>
      </c>
      <c r="IG91" s="45"/>
      <c r="IH91" s="45"/>
      <c r="II91" s="45"/>
      <c r="IJ91" s="45"/>
      <c r="IK91" s="45"/>
      <c r="IL91" s="45"/>
      <c r="IM91" s="45"/>
      <c r="IN91" s="45" t="b">
        <v>1</v>
      </c>
      <c r="IO91" s="45"/>
      <c r="IP91" s="45" t="s">
        <v>442</v>
      </c>
      <c r="IQ91" s="45"/>
      <c r="IR91" s="45" t="s">
        <v>413</v>
      </c>
      <c r="IS91" s="45"/>
      <c r="IT91" s="45"/>
      <c r="IU91" s="45"/>
      <c r="IV91" s="45"/>
      <c r="IW91" s="45"/>
      <c r="IX91" s="45" t="b">
        <v>1</v>
      </c>
      <c r="IY91" s="45"/>
      <c r="IZ91" s="45"/>
      <c r="JA91" s="45"/>
      <c r="JB91" s="45" t="s">
        <v>413</v>
      </c>
      <c r="JC91" s="45"/>
      <c r="JD91" s="45"/>
      <c r="JE91" s="45"/>
      <c r="JF91" s="45"/>
      <c r="JG91" s="45"/>
      <c r="JH91" s="45" t="b">
        <v>1</v>
      </c>
      <c r="JI91" s="45"/>
      <c r="JJ91" s="45"/>
      <c r="JK91" s="45"/>
      <c r="JL91" s="45" t="s">
        <v>347</v>
      </c>
      <c r="JM91" s="45"/>
      <c r="JN91" s="45" t="s">
        <v>372</v>
      </c>
      <c r="JO91" s="45"/>
      <c r="JP91" s="45"/>
      <c r="JQ91" s="45"/>
      <c r="JR91" s="45"/>
      <c r="JS91" s="45"/>
      <c r="JT91" s="45"/>
      <c r="JU91" s="45"/>
      <c r="JV91" s="45"/>
      <c r="JW91" s="45"/>
      <c r="JX91" s="45"/>
      <c r="JY91" s="45"/>
      <c r="JZ91" s="45"/>
      <c r="KA91" s="45"/>
      <c r="KB91" s="45"/>
      <c r="KC91" s="45"/>
      <c r="KD91" s="45"/>
      <c r="KE91" s="45" t="b">
        <v>1</v>
      </c>
      <c r="KF91" s="45"/>
      <c r="KG91" s="45"/>
      <c r="KH91" s="45" t="s">
        <v>1524</v>
      </c>
      <c r="KI91" s="45"/>
      <c r="KJ91" s="45"/>
      <c r="KK91" s="45"/>
      <c r="KL91" s="45"/>
      <c r="KM91" s="45" t="b">
        <v>1</v>
      </c>
      <c r="KN91" s="45"/>
      <c r="KO91" s="45"/>
      <c r="KP91" s="45" t="b">
        <v>1</v>
      </c>
      <c r="KQ91" s="45"/>
      <c r="KR91" s="45"/>
      <c r="KS91" s="45"/>
      <c r="KT91" s="45"/>
      <c r="KU91" s="45"/>
      <c r="KV91" s="45"/>
      <c r="KW91" s="45" t="s">
        <v>1525</v>
      </c>
      <c r="KX91" s="45"/>
      <c r="KY91" s="45" t="b">
        <v>1</v>
      </c>
      <c r="KZ91" s="45"/>
      <c r="LA91" s="45" t="b">
        <v>1</v>
      </c>
      <c r="LB91" s="45" t="b">
        <v>1</v>
      </c>
      <c r="LC91" s="45" t="b">
        <v>1</v>
      </c>
      <c r="LD91" s="45"/>
      <c r="LE91" s="45"/>
      <c r="LF91" s="45"/>
      <c r="LG91" s="45" t="s">
        <v>720</v>
      </c>
      <c r="LH91" s="45" t="b">
        <v>1</v>
      </c>
      <c r="LI91" s="45"/>
      <c r="LJ91" s="45" t="b">
        <v>1</v>
      </c>
      <c r="LK91" s="45"/>
      <c r="LL91" s="45"/>
      <c r="LM91" s="45"/>
      <c r="LN91" s="45"/>
      <c r="LO91" s="45" t="s">
        <v>347</v>
      </c>
      <c r="LP91" s="45"/>
      <c r="LQ91" s="45" t="s">
        <v>706</v>
      </c>
      <c r="LR91" s="45"/>
      <c r="LS91" s="45"/>
      <c r="LT91" s="45"/>
      <c r="LU91" s="45"/>
      <c r="LV91" s="45"/>
      <c r="LW91" s="45"/>
      <c r="LX91" s="45"/>
      <c r="LY91" s="45"/>
      <c r="LZ91" s="45" t="b">
        <v>1</v>
      </c>
      <c r="MA91" s="45"/>
      <c r="MB91" s="45" t="s">
        <v>359</v>
      </c>
      <c r="MC91" s="45"/>
      <c r="MD91" s="45"/>
      <c r="ME91" s="45"/>
      <c r="MF91" s="45"/>
      <c r="MG91" s="45"/>
      <c r="MH91" s="45" t="s">
        <v>359</v>
      </c>
      <c r="MI91" s="45"/>
      <c r="MJ91" s="45" t="s">
        <v>1526</v>
      </c>
      <c r="MK91" s="45">
        <v>73108418</v>
      </c>
      <c r="ML91" s="45" t="s">
        <v>1527</v>
      </c>
      <c r="MM91" s="47">
        <v>44216.551342592589</v>
      </c>
      <c r="MN91" s="45">
        <v>90</v>
      </c>
      <c r="MO91" s="45"/>
      <c r="MP91" s="45">
        <v>-1</v>
      </c>
      <c r="MQ91" s="45"/>
      <c r="MR91" s="45"/>
      <c r="MS91" s="45" t="s">
        <v>376</v>
      </c>
      <c r="MT91" s="45">
        <v>1425</v>
      </c>
      <c r="MU91" s="45" t="s">
        <v>402</v>
      </c>
      <c r="MV91" s="45">
        <v>569832</v>
      </c>
    </row>
    <row r="92" spans="1:360" ht="15.6" hidden="1" thickTop="1" thickBot="1" x14ac:dyDescent="0.35">
      <c r="A92" s="48" t="s">
        <v>1528</v>
      </c>
      <c r="B92" s="37" t="s">
        <v>1529</v>
      </c>
      <c r="C92" s="37" t="s">
        <v>384</v>
      </c>
      <c r="D92" s="37" t="s">
        <v>1488</v>
      </c>
      <c r="E92" s="37" t="s">
        <v>343</v>
      </c>
      <c r="F92" s="37" t="s">
        <v>1489</v>
      </c>
      <c r="G92" s="49">
        <v>44216</v>
      </c>
      <c r="H92" s="37" t="s">
        <v>1490</v>
      </c>
      <c r="I92" s="37" t="s">
        <v>832</v>
      </c>
      <c r="J92" s="37" t="s">
        <v>347</v>
      </c>
      <c r="K92" s="37">
        <v>26</v>
      </c>
      <c r="L92" s="37" t="str">
        <f>IF(data!$K92&lt;31,"18-30 Years",IF(data!$K92&lt;51,"31-50 Years",IF(data!$K92&lt;61,"51-60 Years",IF(data!$K92&gt;60,"Elderly&gt;60"))))</f>
        <v>18-30 Years</v>
      </c>
      <c r="M92" s="37" t="s">
        <v>348</v>
      </c>
      <c r="N92" s="37" t="s">
        <v>349</v>
      </c>
      <c r="O92" s="37" t="s">
        <v>350</v>
      </c>
      <c r="P92" s="49">
        <v>42156</v>
      </c>
      <c r="Q92" s="37">
        <v>0</v>
      </c>
      <c r="R92" s="37">
        <v>0</v>
      </c>
      <c r="S92" s="37" t="s">
        <v>347</v>
      </c>
      <c r="T92" s="37">
        <v>0</v>
      </c>
      <c r="U92" s="37">
        <v>1</v>
      </c>
      <c r="V92" s="37">
        <v>4</v>
      </c>
      <c r="W92" s="37" t="s">
        <v>352</v>
      </c>
      <c r="X92" s="37">
        <v>2</v>
      </c>
      <c r="Y92" s="37" t="s">
        <v>485</v>
      </c>
      <c r="Z92" s="37">
        <v>0</v>
      </c>
      <c r="AA92" s="52">
        <v>7</v>
      </c>
      <c r="AB92" s="37">
        <v>7</v>
      </c>
      <c r="AC92" s="37">
        <v>0</v>
      </c>
      <c r="AD92" s="37">
        <v>0</v>
      </c>
      <c r="AE92" s="37">
        <v>1</v>
      </c>
      <c r="AF92" s="37">
        <v>1200</v>
      </c>
      <c r="AG92" s="37">
        <v>400</v>
      </c>
      <c r="AH92" s="41">
        <f t="shared" si="1"/>
        <v>-800</v>
      </c>
      <c r="AI92" s="37" t="s">
        <v>1491</v>
      </c>
      <c r="AJ92" s="37"/>
      <c r="AK92" s="37" t="s">
        <v>1100</v>
      </c>
      <c r="AL92" s="37"/>
      <c r="AM92" s="37" t="b">
        <v>1</v>
      </c>
      <c r="AN92" s="37"/>
      <c r="AO92" s="37" t="b">
        <v>1</v>
      </c>
      <c r="AP92" s="37"/>
      <c r="AQ92" s="37"/>
      <c r="AR92" s="37"/>
      <c r="AS92" s="37"/>
      <c r="AT92" s="37">
        <v>15</v>
      </c>
      <c r="AU92" s="37" t="s">
        <v>356</v>
      </c>
      <c r="AV92" s="37"/>
      <c r="AW92" s="37" t="s">
        <v>347</v>
      </c>
      <c r="AX92" s="37" t="s">
        <v>1499</v>
      </c>
      <c r="AY92" s="37" t="s">
        <v>480</v>
      </c>
      <c r="AZ92" s="37" t="b">
        <v>1</v>
      </c>
      <c r="BA92" s="37"/>
      <c r="BB92" s="37"/>
      <c r="BC92" s="37" t="b">
        <v>1</v>
      </c>
      <c r="BD92" s="37"/>
      <c r="BE92" s="37"/>
      <c r="BF92" s="37"/>
      <c r="BG92" s="37"/>
      <c r="BH92" s="37"/>
      <c r="BI92" s="37"/>
      <c r="BJ92" s="37"/>
      <c r="BK92" s="37" t="s">
        <v>347</v>
      </c>
      <c r="BL92" s="37" t="s">
        <v>347</v>
      </c>
      <c r="BM92" s="37" t="s">
        <v>1530</v>
      </c>
      <c r="BN92" s="37" t="s">
        <v>372</v>
      </c>
      <c r="BO92" s="37"/>
      <c r="BP92" s="37" t="s">
        <v>372</v>
      </c>
      <c r="BQ92" s="37"/>
      <c r="BR92" s="37"/>
      <c r="BS92" s="37"/>
      <c r="BT92" s="37"/>
      <c r="BU92" s="37"/>
      <c r="BV92" s="37"/>
      <c r="BW92" s="37"/>
      <c r="BX92" s="37"/>
      <c r="BY92" s="37"/>
      <c r="BZ92" s="37"/>
      <c r="CA92" s="37"/>
      <c r="CB92" s="37"/>
      <c r="CC92" s="37"/>
      <c r="CD92" s="37"/>
      <c r="CE92" s="37"/>
      <c r="CF92" s="37" t="s">
        <v>563</v>
      </c>
      <c r="CG92" s="37" t="b">
        <v>1</v>
      </c>
      <c r="CH92" s="37" t="b">
        <v>1</v>
      </c>
      <c r="CI92" s="37" t="b">
        <v>1</v>
      </c>
      <c r="CJ92" s="37" t="b">
        <v>1</v>
      </c>
      <c r="CK92" s="37"/>
      <c r="CL92" s="37"/>
      <c r="CM92" s="37"/>
      <c r="CN92" s="37"/>
      <c r="CO92" s="37" t="s">
        <v>347</v>
      </c>
      <c r="CP92" s="37"/>
      <c r="CQ92" s="37"/>
      <c r="CR92" s="37"/>
      <c r="CS92" s="37"/>
      <c r="CT92" s="37"/>
      <c r="CU92" s="37"/>
      <c r="CV92" s="37"/>
      <c r="CW92" s="37"/>
      <c r="CX92" s="37"/>
      <c r="CY92" s="37" t="s">
        <v>1493</v>
      </c>
      <c r="CZ92" s="37"/>
      <c r="DA92" s="37"/>
      <c r="DB92" s="37"/>
      <c r="DC92" s="37"/>
      <c r="DD92" s="37"/>
      <c r="DE92" s="37" t="b">
        <v>1</v>
      </c>
      <c r="DF92" s="37" t="b">
        <v>1</v>
      </c>
      <c r="DG92" s="37"/>
      <c r="DH92" s="37"/>
      <c r="DI92" s="37"/>
      <c r="DJ92" s="37"/>
      <c r="DK92" s="37"/>
      <c r="DL92" s="37"/>
      <c r="DM92" s="37"/>
      <c r="DN92" s="37"/>
      <c r="DO92" s="37"/>
      <c r="DP92" s="37"/>
      <c r="DQ92" s="37"/>
      <c r="DR92" s="37"/>
      <c r="DS92" s="37"/>
      <c r="DT92" s="37"/>
      <c r="DU92" s="37"/>
      <c r="DV92" s="37"/>
      <c r="DW92" s="37" t="s">
        <v>564</v>
      </c>
      <c r="DX92" s="37" t="s">
        <v>483</v>
      </c>
      <c r="DY92" s="37"/>
      <c r="DZ92" s="37"/>
      <c r="EA92" s="37"/>
      <c r="EB92" s="37"/>
      <c r="EC92" s="37"/>
      <c r="ED92" s="37"/>
      <c r="EE92" s="37"/>
      <c r="EF92" s="37"/>
      <c r="EG92" s="37"/>
      <c r="EH92" s="37"/>
      <c r="EI92" s="37"/>
      <c r="EJ92" s="37"/>
      <c r="EK92" s="37"/>
      <c r="EL92" s="37"/>
      <c r="EM92" s="37"/>
      <c r="EN92" s="37"/>
      <c r="EO92" s="37" t="s">
        <v>654</v>
      </c>
      <c r="EP92" s="37" t="b">
        <v>1</v>
      </c>
      <c r="EQ92" s="37" t="b">
        <v>1</v>
      </c>
      <c r="ER92" s="37"/>
      <c r="ES92" s="37"/>
      <c r="ET92" s="37"/>
      <c r="EU92" s="37"/>
      <c r="EV92" s="37"/>
      <c r="EW92" s="37"/>
      <c r="EX92" s="37"/>
      <c r="EY92" s="37"/>
      <c r="EZ92" s="37" t="b">
        <v>1</v>
      </c>
      <c r="FA92" s="52">
        <v>3</v>
      </c>
      <c r="FB92" s="37" t="s">
        <v>365</v>
      </c>
      <c r="FC92" s="37" t="s">
        <v>347</v>
      </c>
      <c r="FD92" s="37"/>
      <c r="FE92" s="37" t="s">
        <v>367</v>
      </c>
      <c r="FF92" s="37"/>
      <c r="FG92" s="37" t="b">
        <v>1</v>
      </c>
      <c r="FH92" s="37"/>
      <c r="FI92" s="37"/>
      <c r="FJ92" s="37"/>
      <c r="FK92" s="37"/>
      <c r="FL92" s="37"/>
      <c r="FM92" s="37"/>
      <c r="FN92" s="37" t="s">
        <v>347</v>
      </c>
      <c r="FO92" s="37"/>
      <c r="FP92" s="37" t="s">
        <v>347</v>
      </c>
      <c r="FQ92" s="37" t="s">
        <v>367</v>
      </c>
      <c r="FR92" s="37" t="b">
        <v>1</v>
      </c>
      <c r="FS92" s="37"/>
      <c r="FT92" s="37"/>
      <c r="FU92" s="37"/>
      <c r="FV92" s="37"/>
      <c r="FW92" s="37"/>
      <c r="FX92" s="37" t="s">
        <v>368</v>
      </c>
      <c r="FY92" s="37" t="s">
        <v>359</v>
      </c>
      <c r="FZ92" s="37"/>
      <c r="GA92" s="37"/>
      <c r="GB92" s="37"/>
      <c r="GC92" s="37" t="s">
        <v>351</v>
      </c>
      <c r="GD92" s="37" t="s">
        <v>384</v>
      </c>
      <c r="GE92" s="37" t="s">
        <v>359</v>
      </c>
      <c r="GF92" s="37" t="s">
        <v>370</v>
      </c>
      <c r="GG92" s="37" t="s">
        <v>370</v>
      </c>
      <c r="GH92" s="37"/>
      <c r="GI92" s="37"/>
      <c r="GJ92" s="37"/>
      <c r="GK92" s="37"/>
      <c r="GL92" s="37"/>
      <c r="GM92" s="37"/>
      <c r="GN92" s="37"/>
      <c r="GO92" s="37"/>
      <c r="GP92" s="37"/>
      <c r="GQ92" s="37"/>
      <c r="GR92" s="37"/>
      <c r="GS92" s="37"/>
      <c r="GT92" s="37"/>
      <c r="GU92" s="37" t="s">
        <v>1531</v>
      </c>
      <c r="GV92" s="37"/>
      <c r="GW92" s="37" t="b">
        <v>1</v>
      </c>
      <c r="GX92" s="37"/>
      <c r="GY92" s="37"/>
      <c r="GZ92" s="37"/>
      <c r="HA92" s="37"/>
      <c r="HB92" s="37"/>
      <c r="HC92" s="37"/>
      <c r="HD92" s="37"/>
      <c r="HE92" s="37"/>
      <c r="HF92" s="37"/>
      <c r="HG92" s="37"/>
      <c r="HH92" s="37"/>
      <c r="HI92" s="37"/>
      <c r="HJ92" s="37"/>
      <c r="HK92" s="37"/>
      <c r="HL92" s="37"/>
      <c r="HM92" s="37"/>
      <c r="HN92" s="37" t="s">
        <v>438</v>
      </c>
      <c r="HO92" s="37" t="b">
        <v>1</v>
      </c>
      <c r="HP92" s="37"/>
      <c r="HQ92" s="37"/>
      <c r="HR92" s="37"/>
      <c r="HS92" s="37" t="s">
        <v>1532</v>
      </c>
      <c r="HT92" s="37" t="s">
        <v>1035</v>
      </c>
      <c r="HU92" s="37"/>
      <c r="HV92" s="37"/>
      <c r="HW92" s="37"/>
      <c r="HX92" s="37"/>
      <c r="HY92" s="37"/>
      <c r="HZ92" s="37" t="b">
        <v>1</v>
      </c>
      <c r="IA92" s="37"/>
      <c r="IB92" s="37"/>
      <c r="IC92" s="37"/>
      <c r="ID92" s="37"/>
      <c r="IE92" s="37"/>
      <c r="IF92" s="37" t="s">
        <v>592</v>
      </c>
      <c r="IG92" s="37"/>
      <c r="IH92" s="37"/>
      <c r="II92" s="37"/>
      <c r="IJ92" s="37" t="b">
        <v>1</v>
      </c>
      <c r="IK92" s="37" t="b">
        <v>1</v>
      </c>
      <c r="IL92" s="37"/>
      <c r="IM92" s="37"/>
      <c r="IN92" s="37"/>
      <c r="IO92" s="37"/>
      <c r="IP92" s="37" t="s">
        <v>347</v>
      </c>
      <c r="IQ92" s="37"/>
      <c r="IR92" s="37" t="s">
        <v>413</v>
      </c>
      <c r="IS92" s="37"/>
      <c r="IT92" s="37"/>
      <c r="IU92" s="37"/>
      <c r="IV92" s="37"/>
      <c r="IW92" s="37"/>
      <c r="IX92" s="37" t="b">
        <v>1</v>
      </c>
      <c r="IY92" s="37"/>
      <c r="IZ92" s="37"/>
      <c r="JA92" s="37"/>
      <c r="JB92" s="37" t="s">
        <v>413</v>
      </c>
      <c r="JC92" s="37"/>
      <c r="JD92" s="37"/>
      <c r="JE92" s="37"/>
      <c r="JF92" s="37"/>
      <c r="JG92" s="37"/>
      <c r="JH92" s="37" t="b">
        <v>1</v>
      </c>
      <c r="JI92" s="37"/>
      <c r="JJ92" s="37"/>
      <c r="JK92" s="37"/>
      <c r="JL92" s="37" t="s">
        <v>347</v>
      </c>
      <c r="JM92" s="37"/>
      <c r="JN92" s="37" t="s">
        <v>1533</v>
      </c>
      <c r="JO92" s="37" t="b">
        <v>1</v>
      </c>
      <c r="JP92" s="37"/>
      <c r="JQ92" s="37"/>
      <c r="JR92" s="37" t="b">
        <v>1</v>
      </c>
      <c r="JS92" s="37" t="b">
        <v>1</v>
      </c>
      <c r="JT92" s="37"/>
      <c r="JU92" s="37"/>
      <c r="JV92" s="37"/>
      <c r="JW92" s="37" t="b">
        <v>1</v>
      </c>
      <c r="JX92" s="37"/>
      <c r="JY92" s="37" t="b">
        <v>1</v>
      </c>
      <c r="JZ92" s="37"/>
      <c r="KA92" s="37"/>
      <c r="KB92" s="37"/>
      <c r="KC92" s="37"/>
      <c r="KD92" s="37"/>
      <c r="KE92" s="37"/>
      <c r="KF92" s="37"/>
      <c r="KG92" s="37" t="s">
        <v>1534</v>
      </c>
      <c r="KH92" s="37" t="s">
        <v>447</v>
      </c>
      <c r="KI92" s="37"/>
      <c r="KJ92" s="37"/>
      <c r="KK92" s="37"/>
      <c r="KL92" s="37"/>
      <c r="KM92" s="37" t="b">
        <v>1</v>
      </c>
      <c r="KN92" s="37"/>
      <c r="KO92" s="37"/>
      <c r="KP92" s="37"/>
      <c r="KQ92" s="37"/>
      <c r="KR92" s="37"/>
      <c r="KS92" s="37"/>
      <c r="KT92" s="37"/>
      <c r="KU92" s="37"/>
      <c r="KV92" s="37"/>
      <c r="KW92" s="37" t="s">
        <v>1494</v>
      </c>
      <c r="KX92" s="37" t="b">
        <v>1</v>
      </c>
      <c r="KY92" s="37" t="b">
        <v>1</v>
      </c>
      <c r="KZ92" s="37"/>
      <c r="LA92" s="37"/>
      <c r="LB92" s="37" t="b">
        <v>1</v>
      </c>
      <c r="LC92" s="37" t="b">
        <v>1</v>
      </c>
      <c r="LD92" s="37"/>
      <c r="LE92" s="37"/>
      <c r="LF92" s="37"/>
      <c r="LG92" s="37" t="s">
        <v>427</v>
      </c>
      <c r="LH92" s="37"/>
      <c r="LI92" s="37"/>
      <c r="LJ92" s="37"/>
      <c r="LK92" s="37"/>
      <c r="LL92" s="37"/>
      <c r="LM92" s="37"/>
      <c r="LN92" s="37" t="b">
        <v>1</v>
      </c>
      <c r="LO92" s="37" t="s">
        <v>347</v>
      </c>
      <c r="LP92" s="37"/>
      <c r="LQ92" s="37" t="s">
        <v>640</v>
      </c>
      <c r="LR92" s="37"/>
      <c r="LS92" s="37"/>
      <c r="LT92" s="37"/>
      <c r="LU92" s="37"/>
      <c r="LV92" s="37"/>
      <c r="LW92" s="37" t="b">
        <v>1</v>
      </c>
      <c r="LX92" s="37"/>
      <c r="LY92" s="37"/>
      <c r="LZ92" s="37"/>
      <c r="MA92" s="37"/>
      <c r="MB92" s="37" t="s">
        <v>359</v>
      </c>
      <c r="MC92" s="37"/>
      <c r="MD92" s="37"/>
      <c r="ME92" s="37"/>
      <c r="MF92" s="37"/>
      <c r="MG92" s="37"/>
      <c r="MH92" s="37" t="s">
        <v>359</v>
      </c>
      <c r="MI92" s="37"/>
      <c r="MJ92" s="37" t="s">
        <v>1535</v>
      </c>
      <c r="MK92" s="37">
        <v>73108420</v>
      </c>
      <c r="ML92" s="37" t="s">
        <v>1536</v>
      </c>
      <c r="MM92" s="50">
        <v>44216.551354166673</v>
      </c>
      <c r="MN92" s="37">
        <v>91</v>
      </c>
      <c r="MO92" s="37"/>
      <c r="MP92" s="37">
        <v>-1</v>
      </c>
      <c r="MQ92" s="37"/>
      <c r="MR92" s="37"/>
      <c r="MS92" s="37" t="s">
        <v>376</v>
      </c>
      <c r="MT92" s="37">
        <v>5119</v>
      </c>
      <c r="MU92" s="37" t="s">
        <v>402</v>
      </c>
      <c r="MV92" s="37">
        <v>569832</v>
      </c>
    </row>
    <row r="93" spans="1:360" ht="15.6" hidden="1" thickTop="1" thickBot="1" x14ac:dyDescent="0.35">
      <c r="A93" s="44" t="s">
        <v>1537</v>
      </c>
      <c r="B93" s="45" t="s">
        <v>1538</v>
      </c>
      <c r="C93" s="45" t="s">
        <v>384</v>
      </c>
      <c r="D93" s="45" t="s">
        <v>1488</v>
      </c>
      <c r="E93" s="45" t="s">
        <v>343</v>
      </c>
      <c r="F93" s="45" t="s">
        <v>1489</v>
      </c>
      <c r="G93" s="46">
        <v>44216</v>
      </c>
      <c r="H93" s="45" t="s">
        <v>1490</v>
      </c>
      <c r="I93" s="45" t="s">
        <v>832</v>
      </c>
      <c r="J93" s="45" t="s">
        <v>347</v>
      </c>
      <c r="K93" s="45">
        <v>25</v>
      </c>
      <c r="L93" s="45" t="str">
        <f>IF(data!$K93&lt;31,"18-30 Years",IF(data!$K93&lt;51,"31-50 Years",IF(data!$K93&lt;61,"51-60 Years",IF(data!$K93&gt;60,"Elderly&gt;60"))))</f>
        <v>18-30 Years</v>
      </c>
      <c r="M93" s="45" t="s">
        <v>405</v>
      </c>
      <c r="N93" s="45" t="s">
        <v>349</v>
      </c>
      <c r="O93" s="45" t="s">
        <v>350</v>
      </c>
      <c r="P93" s="46">
        <v>41275</v>
      </c>
      <c r="Q93" s="45">
        <v>0</v>
      </c>
      <c r="R93" s="45">
        <v>1</v>
      </c>
      <c r="S93" s="45" t="s">
        <v>347</v>
      </c>
      <c r="T93" s="45">
        <v>0</v>
      </c>
      <c r="U93" s="45">
        <v>1</v>
      </c>
      <c r="V93" s="45">
        <v>2</v>
      </c>
      <c r="W93" s="45" t="s">
        <v>455</v>
      </c>
      <c r="X93" s="45">
        <v>2</v>
      </c>
      <c r="Y93" s="45" t="s">
        <v>352</v>
      </c>
      <c r="Z93" s="45">
        <v>0</v>
      </c>
      <c r="AA93" s="51">
        <v>5</v>
      </c>
      <c r="AB93" s="45">
        <v>8</v>
      </c>
      <c r="AC93" s="45">
        <v>0</v>
      </c>
      <c r="AD93" s="45">
        <v>0</v>
      </c>
      <c r="AE93" s="45">
        <v>1</v>
      </c>
      <c r="AF93" s="45">
        <v>1500</v>
      </c>
      <c r="AG93" s="45">
        <v>350</v>
      </c>
      <c r="AH93" s="41">
        <f t="shared" si="1"/>
        <v>-1150</v>
      </c>
      <c r="AI93" s="45" t="s">
        <v>1509</v>
      </c>
      <c r="AJ93" s="45"/>
      <c r="AK93" s="45" t="s">
        <v>1100</v>
      </c>
      <c r="AL93" s="45"/>
      <c r="AM93" s="45" t="b">
        <v>1</v>
      </c>
      <c r="AN93" s="45"/>
      <c r="AO93" s="45" t="b">
        <v>1</v>
      </c>
      <c r="AP93" s="45"/>
      <c r="AQ93" s="45"/>
      <c r="AR93" s="45"/>
      <c r="AS93" s="45"/>
      <c r="AT93" s="45">
        <v>20</v>
      </c>
      <c r="AU93" s="45" t="s">
        <v>356</v>
      </c>
      <c r="AV93" s="45"/>
      <c r="AW93" s="45" t="s">
        <v>347</v>
      </c>
      <c r="AX93" s="41" t="s">
        <v>372</v>
      </c>
      <c r="AY93" s="45" t="s">
        <v>426</v>
      </c>
      <c r="AZ93" s="45"/>
      <c r="BA93" s="45"/>
      <c r="BB93" s="45"/>
      <c r="BC93" s="45" t="b">
        <v>1</v>
      </c>
      <c r="BD93" s="45"/>
      <c r="BE93" s="45"/>
      <c r="BF93" s="45"/>
      <c r="BG93" s="45"/>
      <c r="BH93" s="45"/>
      <c r="BI93" s="45"/>
      <c r="BJ93" s="45"/>
      <c r="BK93" s="45" t="s">
        <v>347</v>
      </c>
      <c r="BL93" s="45" t="s">
        <v>347</v>
      </c>
      <c r="BM93" s="45" t="s">
        <v>1521</v>
      </c>
      <c r="BN93" s="45" t="s">
        <v>372</v>
      </c>
      <c r="BO93" s="45"/>
      <c r="BP93" s="45" t="s">
        <v>347</v>
      </c>
      <c r="BQ93" s="45" t="s">
        <v>347</v>
      </c>
      <c r="BR93" s="45"/>
      <c r="BS93" s="45" t="s">
        <v>347</v>
      </c>
      <c r="BT93" s="45" t="s">
        <v>347</v>
      </c>
      <c r="BU93" s="45"/>
      <c r="BV93" s="45"/>
      <c r="BW93" s="45"/>
      <c r="BX93" s="45"/>
      <c r="BY93" s="45"/>
      <c r="BZ93" s="45"/>
      <c r="CA93" s="45"/>
      <c r="CB93" s="45"/>
      <c r="CC93" s="45"/>
      <c r="CD93" s="45"/>
      <c r="CE93" s="45"/>
      <c r="CF93" s="45" t="s">
        <v>481</v>
      </c>
      <c r="CG93" s="45"/>
      <c r="CH93" s="45" t="b">
        <v>1</v>
      </c>
      <c r="CI93" s="45" t="b">
        <v>1</v>
      </c>
      <c r="CJ93" s="45" t="b">
        <v>1</v>
      </c>
      <c r="CK93" s="45"/>
      <c r="CL93" s="45"/>
      <c r="CM93" s="45"/>
      <c r="CN93" s="45"/>
      <c r="CO93" s="45" t="s">
        <v>347</v>
      </c>
      <c r="CP93" s="45"/>
      <c r="CQ93" s="45"/>
      <c r="CR93" s="45"/>
      <c r="CS93" s="45"/>
      <c r="CT93" s="45"/>
      <c r="CU93" s="45"/>
      <c r="CV93" s="45"/>
      <c r="CW93" s="45"/>
      <c r="CX93" s="45"/>
      <c r="CY93" s="45" t="s">
        <v>1539</v>
      </c>
      <c r="CZ93" s="45"/>
      <c r="DA93" s="45"/>
      <c r="DB93" s="45"/>
      <c r="DC93" s="45"/>
      <c r="DD93" s="45" t="b">
        <v>1</v>
      </c>
      <c r="DE93" s="45" t="b">
        <v>1</v>
      </c>
      <c r="DF93" s="45" t="b">
        <v>1</v>
      </c>
      <c r="DG93" s="45"/>
      <c r="DH93" s="45"/>
      <c r="DI93" s="45"/>
      <c r="DJ93" s="45"/>
      <c r="DK93" s="45"/>
      <c r="DL93" s="45"/>
      <c r="DM93" s="45"/>
      <c r="DN93" s="45"/>
      <c r="DO93" s="45"/>
      <c r="DP93" s="45"/>
      <c r="DQ93" s="45"/>
      <c r="DR93" s="45"/>
      <c r="DS93" s="45"/>
      <c r="DT93" s="45"/>
      <c r="DU93" s="45"/>
      <c r="DV93" s="45"/>
      <c r="DW93" s="45" t="s">
        <v>427</v>
      </c>
      <c r="DX93" s="45"/>
      <c r="DY93" s="45"/>
      <c r="DZ93" s="45"/>
      <c r="EA93" s="45"/>
      <c r="EB93" s="45"/>
      <c r="EC93" s="45"/>
      <c r="ED93" s="45"/>
      <c r="EE93" s="45"/>
      <c r="EF93" s="45"/>
      <c r="EG93" s="45"/>
      <c r="EH93" s="45"/>
      <c r="EI93" s="45"/>
      <c r="EJ93" s="45"/>
      <c r="EK93" s="45"/>
      <c r="EL93" s="45"/>
      <c r="EM93" s="45"/>
      <c r="EN93" s="45"/>
      <c r="EO93" s="45" t="s">
        <v>1540</v>
      </c>
      <c r="EP93" s="45" t="b">
        <v>1</v>
      </c>
      <c r="EQ93" s="45"/>
      <c r="ER93" s="45"/>
      <c r="ES93" s="45"/>
      <c r="ET93" s="45"/>
      <c r="EU93" s="45"/>
      <c r="EV93" s="45" t="b">
        <v>1</v>
      </c>
      <c r="EW93" s="45"/>
      <c r="EX93" s="45"/>
      <c r="EY93" s="45"/>
      <c r="EZ93" s="45" t="b">
        <v>1</v>
      </c>
      <c r="FA93" s="51">
        <v>3</v>
      </c>
      <c r="FB93" s="45" t="s">
        <v>365</v>
      </c>
      <c r="FC93" s="45" t="s">
        <v>347</v>
      </c>
      <c r="FD93" s="45"/>
      <c r="FE93" s="45" t="s">
        <v>367</v>
      </c>
      <c r="FF93" s="45"/>
      <c r="FG93" s="45" t="b">
        <v>1</v>
      </c>
      <c r="FH93" s="45"/>
      <c r="FI93" s="45"/>
      <c r="FJ93" s="45"/>
      <c r="FK93" s="45"/>
      <c r="FL93" s="45"/>
      <c r="FM93" s="45"/>
      <c r="FN93" s="45" t="s">
        <v>347</v>
      </c>
      <c r="FO93" s="45"/>
      <c r="FP93" s="45" t="s">
        <v>347</v>
      </c>
      <c r="FQ93" s="45" t="s">
        <v>367</v>
      </c>
      <c r="FR93" s="45" t="b">
        <v>1</v>
      </c>
      <c r="FS93" s="45"/>
      <c r="FT93" s="45"/>
      <c r="FU93" s="45"/>
      <c r="FV93" s="45"/>
      <c r="FW93" s="45"/>
      <c r="FX93" s="45" t="s">
        <v>368</v>
      </c>
      <c r="FY93" s="45" t="s">
        <v>359</v>
      </c>
      <c r="FZ93" s="45"/>
      <c r="GA93" s="45"/>
      <c r="GB93" s="45"/>
      <c r="GC93" s="45" t="s">
        <v>351</v>
      </c>
      <c r="GD93" s="45" t="s">
        <v>384</v>
      </c>
      <c r="GE93" s="45" t="s">
        <v>359</v>
      </c>
      <c r="GF93" s="45" t="s">
        <v>370</v>
      </c>
      <c r="GG93" s="45" t="s">
        <v>370</v>
      </c>
      <c r="GH93" s="45"/>
      <c r="GI93" s="45"/>
      <c r="GJ93" s="45"/>
      <c r="GK93" s="45"/>
      <c r="GL93" s="45"/>
      <c r="GM93" s="45"/>
      <c r="GN93" s="45"/>
      <c r="GO93" s="45"/>
      <c r="GP93" s="45"/>
      <c r="GQ93" s="45"/>
      <c r="GR93" s="45"/>
      <c r="GS93" s="45"/>
      <c r="GT93" s="45"/>
      <c r="GU93" s="45" t="s">
        <v>457</v>
      </c>
      <c r="GV93" s="45"/>
      <c r="GW93" s="45"/>
      <c r="GX93" s="45"/>
      <c r="GY93" s="45"/>
      <c r="GZ93" s="45"/>
      <c r="HA93" s="45"/>
      <c r="HB93" s="45"/>
      <c r="HC93" s="45"/>
      <c r="HD93" s="45"/>
      <c r="HE93" s="45"/>
      <c r="HF93" s="45"/>
      <c r="HG93" s="45"/>
      <c r="HH93" s="45"/>
      <c r="HI93" s="45"/>
      <c r="HJ93" s="45"/>
      <c r="HK93" s="45" t="b">
        <v>1</v>
      </c>
      <c r="HL93" s="45"/>
      <c r="HM93" s="45"/>
      <c r="HN93" s="45"/>
      <c r="HO93" s="45"/>
      <c r="HP93" s="45"/>
      <c r="HQ93" s="45"/>
      <c r="HR93" s="45"/>
      <c r="HS93" s="45"/>
      <c r="HT93" s="45"/>
      <c r="HU93" s="45"/>
      <c r="HV93" s="45"/>
      <c r="HW93" s="45"/>
      <c r="HX93" s="45"/>
      <c r="HY93" s="45"/>
      <c r="HZ93" s="45"/>
      <c r="IA93" s="45"/>
      <c r="IB93" s="45"/>
      <c r="IC93" s="45"/>
      <c r="ID93" s="45"/>
      <c r="IE93" s="45"/>
      <c r="IF93" s="45" t="s">
        <v>1091</v>
      </c>
      <c r="IG93" s="45"/>
      <c r="IH93" s="45"/>
      <c r="II93" s="45"/>
      <c r="IJ93" s="45"/>
      <c r="IK93" s="45"/>
      <c r="IL93" s="45"/>
      <c r="IM93" s="45"/>
      <c r="IN93" s="45" t="b">
        <v>1</v>
      </c>
      <c r="IO93" s="45"/>
      <c r="IP93" s="45" t="s">
        <v>347</v>
      </c>
      <c r="IQ93" s="45"/>
      <c r="IR93" s="45" t="s">
        <v>953</v>
      </c>
      <c r="IS93" s="45"/>
      <c r="IT93" s="45" t="b">
        <v>1</v>
      </c>
      <c r="IU93" s="45" t="b">
        <v>1</v>
      </c>
      <c r="IV93" s="45" t="b">
        <v>1</v>
      </c>
      <c r="IW93" s="45"/>
      <c r="IX93" s="45"/>
      <c r="IY93" s="45"/>
      <c r="IZ93" s="45"/>
      <c r="JA93" s="37" t="s">
        <v>5160</v>
      </c>
      <c r="JB93" s="45" t="s">
        <v>413</v>
      </c>
      <c r="JC93" s="45"/>
      <c r="JD93" s="45"/>
      <c r="JE93" s="45"/>
      <c r="JF93" s="45"/>
      <c r="JG93" s="45"/>
      <c r="JH93" s="45" t="b">
        <v>1</v>
      </c>
      <c r="JI93" s="45"/>
      <c r="JJ93" s="45"/>
      <c r="JK93" s="45"/>
      <c r="JL93" s="45" t="s">
        <v>347</v>
      </c>
      <c r="JM93" s="45"/>
      <c r="JN93" s="45" t="s">
        <v>1541</v>
      </c>
      <c r="JO93" s="45"/>
      <c r="JP93" s="45"/>
      <c r="JQ93" s="45"/>
      <c r="JR93" s="45" t="b">
        <v>1</v>
      </c>
      <c r="JS93" s="45"/>
      <c r="JT93" s="45"/>
      <c r="JU93" s="45"/>
      <c r="JV93" s="45"/>
      <c r="JW93" s="45" t="b">
        <v>1</v>
      </c>
      <c r="JX93" s="45"/>
      <c r="JY93" s="45"/>
      <c r="JZ93" s="45"/>
      <c r="KA93" s="45"/>
      <c r="KB93" s="45"/>
      <c r="KC93" s="45"/>
      <c r="KD93" s="45"/>
      <c r="KE93" s="45"/>
      <c r="KF93" s="45"/>
      <c r="KG93" s="45"/>
      <c r="KH93" s="45" t="s">
        <v>447</v>
      </c>
      <c r="KI93" s="45"/>
      <c r="KJ93" s="45"/>
      <c r="KK93" s="45"/>
      <c r="KL93" s="45"/>
      <c r="KM93" s="45" t="b">
        <v>1</v>
      </c>
      <c r="KN93" s="45"/>
      <c r="KO93" s="45"/>
      <c r="KP93" s="45"/>
      <c r="KQ93" s="45"/>
      <c r="KR93" s="45"/>
      <c r="KS93" s="45"/>
      <c r="KT93" s="45"/>
      <c r="KU93" s="45"/>
      <c r="KV93" s="45"/>
      <c r="KW93" s="45" t="s">
        <v>1542</v>
      </c>
      <c r="KX93" s="45" t="b">
        <v>1</v>
      </c>
      <c r="KY93" s="45" t="b">
        <v>1</v>
      </c>
      <c r="KZ93" s="45"/>
      <c r="LA93" s="45"/>
      <c r="LB93" s="45"/>
      <c r="LC93" s="45"/>
      <c r="LD93" s="45"/>
      <c r="LE93" s="45"/>
      <c r="LF93" s="45"/>
      <c r="LG93" s="45" t="s">
        <v>427</v>
      </c>
      <c r="LH93" s="45"/>
      <c r="LI93" s="45"/>
      <c r="LJ93" s="45"/>
      <c r="LK93" s="45"/>
      <c r="LL93" s="45"/>
      <c r="LM93" s="45"/>
      <c r="LN93" s="45" t="b">
        <v>1</v>
      </c>
      <c r="LO93" s="45" t="s">
        <v>347</v>
      </c>
      <c r="LP93" s="45"/>
      <c r="LQ93" s="45" t="s">
        <v>527</v>
      </c>
      <c r="LR93" s="45"/>
      <c r="LS93" s="45"/>
      <c r="LT93" s="45" t="b">
        <v>1</v>
      </c>
      <c r="LU93" s="45"/>
      <c r="LV93" s="45"/>
      <c r="LW93" s="45"/>
      <c r="LX93" s="45"/>
      <c r="LY93" s="45"/>
      <c r="LZ93" s="45"/>
      <c r="MA93" s="45"/>
      <c r="MB93" s="45" t="s">
        <v>359</v>
      </c>
      <c r="MC93" s="45"/>
      <c r="MD93" s="45"/>
      <c r="ME93" s="45"/>
      <c r="MF93" s="45"/>
      <c r="MG93" s="45"/>
      <c r="MH93" s="45" t="s">
        <v>359</v>
      </c>
      <c r="MI93" s="45"/>
      <c r="MJ93" s="45" t="s">
        <v>1543</v>
      </c>
      <c r="MK93" s="45">
        <v>73108421</v>
      </c>
      <c r="ML93" s="45" t="s">
        <v>1544</v>
      </c>
      <c r="MM93" s="47">
        <v>44216.551354166673</v>
      </c>
      <c r="MN93" s="45">
        <v>92</v>
      </c>
      <c r="MO93" s="45"/>
      <c r="MP93" s="45">
        <v>-1</v>
      </c>
      <c r="MQ93" s="45"/>
      <c r="MR93" s="45"/>
      <c r="MS93" s="45" t="s">
        <v>376</v>
      </c>
      <c r="MT93" s="45">
        <v>2608</v>
      </c>
      <c r="MU93" s="45" t="s">
        <v>402</v>
      </c>
      <c r="MV93" s="45">
        <v>569832</v>
      </c>
    </row>
    <row r="94" spans="1:360" ht="15.6" hidden="1" thickTop="1" thickBot="1" x14ac:dyDescent="0.35">
      <c r="A94" s="48" t="s">
        <v>1545</v>
      </c>
      <c r="B94" s="37" t="s">
        <v>1546</v>
      </c>
      <c r="C94" s="37"/>
      <c r="D94" s="37" t="s">
        <v>1547</v>
      </c>
      <c r="E94" s="37" t="s">
        <v>830</v>
      </c>
      <c r="F94" s="37"/>
      <c r="G94" s="49">
        <v>44216</v>
      </c>
      <c r="H94" s="37" t="s">
        <v>831</v>
      </c>
      <c r="I94" s="37" t="s">
        <v>832</v>
      </c>
      <c r="J94" s="37" t="s">
        <v>347</v>
      </c>
      <c r="K94" s="37">
        <v>36</v>
      </c>
      <c r="L94" s="37" t="str">
        <f>IF(data!$K94&lt;31,"18-30 Years",IF(data!$K94&lt;51,"31-50 Years",IF(data!$K94&lt;61,"51-60 Years",IF(data!$K94&gt;60,"Elderly&gt;60"))))</f>
        <v>31-50 Years</v>
      </c>
      <c r="M94" s="37" t="s">
        <v>348</v>
      </c>
      <c r="N94" s="37" t="s">
        <v>349</v>
      </c>
      <c r="O94" s="37" t="s">
        <v>350</v>
      </c>
      <c r="P94" s="49">
        <v>43912</v>
      </c>
      <c r="Q94" s="37">
        <v>0</v>
      </c>
      <c r="R94" s="37">
        <v>2</v>
      </c>
      <c r="S94" s="37" t="s">
        <v>347</v>
      </c>
      <c r="T94" s="37">
        <v>0</v>
      </c>
      <c r="U94" s="37">
        <v>0</v>
      </c>
      <c r="V94" s="37">
        <v>1</v>
      </c>
      <c r="W94" s="37" t="s">
        <v>351</v>
      </c>
      <c r="X94" s="37">
        <v>0</v>
      </c>
      <c r="Y94" s="37" t="s">
        <v>351</v>
      </c>
      <c r="Z94" s="37">
        <v>0</v>
      </c>
      <c r="AA94" s="52">
        <v>1</v>
      </c>
      <c r="AB94" s="37">
        <v>7</v>
      </c>
      <c r="AC94" s="37">
        <v>0</v>
      </c>
      <c r="AD94" s="37">
        <v>0</v>
      </c>
      <c r="AE94" s="37">
        <v>1</v>
      </c>
      <c r="AF94" s="37">
        <v>3000</v>
      </c>
      <c r="AG94" s="37">
        <v>1200</v>
      </c>
      <c r="AH94" s="41">
        <f t="shared" si="1"/>
        <v>-1800</v>
      </c>
      <c r="AI94" s="37" t="s">
        <v>1548</v>
      </c>
      <c r="AJ94" s="37"/>
      <c r="AK94" s="37" t="s">
        <v>355</v>
      </c>
      <c r="AL94" s="37"/>
      <c r="AM94" s="37" t="b">
        <v>1</v>
      </c>
      <c r="AN94" s="37"/>
      <c r="AO94" s="37"/>
      <c r="AP94" s="37"/>
      <c r="AQ94" s="37"/>
      <c r="AR94" s="37"/>
      <c r="AS94" s="37"/>
      <c r="AT94" s="37">
        <v>15</v>
      </c>
      <c r="AU94" s="37" t="s">
        <v>356</v>
      </c>
      <c r="AV94" s="37"/>
      <c r="AW94" s="37" t="s">
        <v>347</v>
      </c>
      <c r="AX94" s="41" t="s">
        <v>372</v>
      </c>
      <c r="AY94" s="37" t="s">
        <v>1549</v>
      </c>
      <c r="AZ94" s="37"/>
      <c r="BA94" s="37"/>
      <c r="BB94" s="37" t="b">
        <v>1</v>
      </c>
      <c r="BC94" s="37" t="b">
        <v>1</v>
      </c>
      <c r="BD94" s="37"/>
      <c r="BE94" s="37"/>
      <c r="BF94" s="37"/>
      <c r="BG94" s="37"/>
      <c r="BH94" s="37"/>
      <c r="BI94" s="37"/>
      <c r="BJ94" s="37"/>
      <c r="BK94" s="37" t="s">
        <v>359</v>
      </c>
      <c r="BL94" s="37"/>
      <c r="BM94" s="37"/>
      <c r="BN94" s="37"/>
      <c r="BO94" s="37"/>
      <c r="BP94" s="37" t="s">
        <v>359</v>
      </c>
      <c r="BQ94" s="37"/>
      <c r="BR94" s="37"/>
      <c r="BS94" s="37"/>
      <c r="BT94" s="37"/>
      <c r="BU94" s="37"/>
      <c r="BV94" s="37"/>
      <c r="BW94" s="37"/>
      <c r="BX94" s="37"/>
      <c r="BY94" s="37"/>
      <c r="BZ94" s="37"/>
      <c r="CA94" s="37"/>
      <c r="CB94" s="37"/>
      <c r="CC94" s="37"/>
      <c r="CD94" s="37"/>
      <c r="CE94" s="37"/>
      <c r="CF94" s="37" t="s">
        <v>1550</v>
      </c>
      <c r="CG94" s="37" t="b">
        <v>1</v>
      </c>
      <c r="CH94" s="37"/>
      <c r="CI94" s="37" t="b">
        <v>1</v>
      </c>
      <c r="CJ94" s="37" t="b">
        <v>1</v>
      </c>
      <c r="CK94" s="37"/>
      <c r="CL94" s="37"/>
      <c r="CM94" s="37"/>
      <c r="CN94" s="37"/>
      <c r="CO94" s="37" t="s">
        <v>372</v>
      </c>
      <c r="CP94" s="37"/>
      <c r="CQ94" s="37"/>
      <c r="CR94" s="37"/>
      <c r="CS94" s="37"/>
      <c r="CT94" s="37"/>
      <c r="CU94" s="37"/>
      <c r="CV94" s="37"/>
      <c r="CW94" s="37"/>
      <c r="CX94" s="37"/>
      <c r="CY94" s="37" t="s">
        <v>1551</v>
      </c>
      <c r="CZ94" s="37"/>
      <c r="DA94" s="37"/>
      <c r="DB94" s="37"/>
      <c r="DC94" s="37"/>
      <c r="DD94" s="37" t="b">
        <v>1</v>
      </c>
      <c r="DE94" s="37" t="b">
        <v>1</v>
      </c>
      <c r="DF94" s="37"/>
      <c r="DG94" s="37"/>
      <c r="DH94" s="37"/>
      <c r="DI94" s="37"/>
      <c r="DJ94" s="37"/>
      <c r="DK94" s="37"/>
      <c r="DL94" s="37"/>
      <c r="DM94" s="37"/>
      <c r="DN94" s="37"/>
      <c r="DO94" s="37"/>
      <c r="DP94" s="37"/>
      <c r="DQ94" s="37"/>
      <c r="DR94" s="37"/>
      <c r="DS94" s="37"/>
      <c r="DT94" s="37"/>
      <c r="DU94" s="37"/>
      <c r="DV94" s="37"/>
      <c r="DW94" s="37" t="s">
        <v>646</v>
      </c>
      <c r="DX94" s="37"/>
      <c r="DY94" s="37"/>
      <c r="DZ94" s="37"/>
      <c r="EA94" s="37"/>
      <c r="EB94" s="37"/>
      <c r="EC94" s="37"/>
      <c r="ED94" s="37"/>
      <c r="EE94" s="37"/>
      <c r="EF94" s="37"/>
      <c r="EG94" s="37"/>
      <c r="EH94" s="37"/>
      <c r="EI94" s="37"/>
      <c r="EJ94" s="37"/>
      <c r="EK94" s="37"/>
      <c r="EL94" s="37"/>
      <c r="EM94" s="37"/>
      <c r="EN94" s="37"/>
      <c r="EO94" s="37" t="s">
        <v>1552</v>
      </c>
      <c r="EP94" s="37" t="b">
        <v>1</v>
      </c>
      <c r="EQ94" s="37" t="b">
        <v>1</v>
      </c>
      <c r="ER94" s="37"/>
      <c r="ES94" s="37" t="b">
        <v>1</v>
      </c>
      <c r="ET94" s="37"/>
      <c r="EU94" s="37"/>
      <c r="EV94" s="37"/>
      <c r="EW94" s="37"/>
      <c r="EX94" s="37" t="b">
        <v>1</v>
      </c>
      <c r="EY94" s="37"/>
      <c r="EZ94" s="37"/>
      <c r="FA94" s="52">
        <v>4</v>
      </c>
      <c r="FB94" s="37" t="s">
        <v>366</v>
      </c>
      <c r="FC94" s="37" t="s">
        <v>347</v>
      </c>
      <c r="FD94" s="37"/>
      <c r="FE94" s="37" t="s">
        <v>429</v>
      </c>
      <c r="FF94" s="37"/>
      <c r="FG94" s="37" t="b">
        <v>1</v>
      </c>
      <c r="FH94" s="37" t="b">
        <v>1</v>
      </c>
      <c r="FI94" s="37"/>
      <c r="FJ94" s="37"/>
      <c r="FK94" s="37"/>
      <c r="FL94" s="37"/>
      <c r="FM94" s="37"/>
      <c r="FN94" s="37" t="s">
        <v>347</v>
      </c>
      <c r="FO94" s="37"/>
      <c r="FP94" s="37" t="s">
        <v>359</v>
      </c>
      <c r="FQ94" s="37"/>
      <c r="FR94" s="37"/>
      <c r="FS94" s="37"/>
      <c r="FT94" s="37"/>
      <c r="FU94" s="37"/>
      <c r="FV94" s="37"/>
      <c r="FW94" s="37"/>
      <c r="FX94" s="37" t="s">
        <v>368</v>
      </c>
      <c r="FY94" s="37" t="s">
        <v>359</v>
      </c>
      <c r="FZ94" s="37"/>
      <c r="GA94" s="37"/>
      <c r="GB94" s="37"/>
      <c r="GC94" s="37" t="s">
        <v>384</v>
      </c>
      <c r="GD94" s="37" t="s">
        <v>384</v>
      </c>
      <c r="GE94" s="37" t="s">
        <v>359</v>
      </c>
      <c r="GF94" s="37" t="s">
        <v>370</v>
      </c>
      <c r="GG94" s="37" t="s">
        <v>370</v>
      </c>
      <c r="GH94" s="37"/>
      <c r="GI94" s="37"/>
      <c r="GJ94" s="37"/>
      <c r="GK94" s="37"/>
      <c r="GL94" s="37"/>
      <c r="GM94" s="37"/>
      <c r="GN94" s="37"/>
      <c r="GO94" s="37"/>
      <c r="GP94" s="37"/>
      <c r="GQ94" s="37"/>
      <c r="GR94" s="37"/>
      <c r="GS94" s="37"/>
      <c r="GT94" s="37"/>
      <c r="GU94" s="37" t="s">
        <v>1284</v>
      </c>
      <c r="GV94" s="37" t="b">
        <v>1</v>
      </c>
      <c r="GW94" s="37"/>
      <c r="GX94" s="37"/>
      <c r="GY94" s="37"/>
      <c r="GZ94" s="37"/>
      <c r="HA94" s="37"/>
      <c r="HB94" s="37"/>
      <c r="HC94" s="37"/>
      <c r="HD94" s="37"/>
      <c r="HE94" s="37"/>
      <c r="HF94" s="37"/>
      <c r="HG94" s="37"/>
      <c r="HH94" s="37"/>
      <c r="HI94" s="37"/>
      <c r="HJ94" s="37"/>
      <c r="HK94" s="37"/>
      <c r="HL94" s="37"/>
      <c r="HM94" s="37"/>
      <c r="HN94" s="37" t="s">
        <v>983</v>
      </c>
      <c r="HO94" s="37" t="b">
        <v>1</v>
      </c>
      <c r="HP94" s="37"/>
      <c r="HQ94" s="37" t="b">
        <v>1</v>
      </c>
      <c r="HR94" s="37"/>
      <c r="HS94" s="37" t="s">
        <v>1553</v>
      </c>
      <c r="HT94" s="37" t="s">
        <v>440</v>
      </c>
      <c r="HU94" s="37"/>
      <c r="HV94" s="37"/>
      <c r="HW94" s="37"/>
      <c r="HX94" s="37" t="b">
        <v>1</v>
      </c>
      <c r="HY94" s="37"/>
      <c r="HZ94" s="37"/>
      <c r="IA94" s="37"/>
      <c r="IB94" s="37"/>
      <c r="IC94" s="37"/>
      <c r="ID94" s="37"/>
      <c r="IE94" s="37"/>
      <c r="IF94" s="37" t="s">
        <v>372</v>
      </c>
      <c r="IG94" s="37"/>
      <c r="IH94" s="37"/>
      <c r="II94" s="37"/>
      <c r="IJ94" s="37"/>
      <c r="IK94" s="37"/>
      <c r="IL94" s="37"/>
      <c r="IM94" s="37" t="b">
        <v>1</v>
      </c>
      <c r="IN94" s="37"/>
      <c r="IO94" s="37"/>
      <c r="IP94" s="37" t="s">
        <v>347</v>
      </c>
      <c r="IQ94" s="37"/>
      <c r="IR94" s="37" t="s">
        <v>1554</v>
      </c>
      <c r="IS94" s="37" t="b">
        <v>1</v>
      </c>
      <c r="IT94" s="37"/>
      <c r="IU94" s="37"/>
      <c r="IV94" s="37" t="b">
        <v>1</v>
      </c>
      <c r="IW94" s="37"/>
      <c r="IX94" s="37"/>
      <c r="IY94" s="37"/>
      <c r="IZ94" s="37"/>
      <c r="JA94" s="37" t="s">
        <v>5165</v>
      </c>
      <c r="JB94" s="37" t="s">
        <v>372</v>
      </c>
      <c r="JC94" s="37"/>
      <c r="JD94" s="37"/>
      <c r="JE94" s="37"/>
      <c r="JF94" s="37"/>
      <c r="JG94" s="37"/>
      <c r="JH94" s="37"/>
      <c r="JI94" s="37" t="b">
        <v>1</v>
      </c>
      <c r="JJ94" s="37"/>
      <c r="JK94" s="37"/>
      <c r="JL94" s="37" t="s">
        <v>347</v>
      </c>
      <c r="JM94" s="37"/>
      <c r="JN94" s="37" t="s">
        <v>1555</v>
      </c>
      <c r="JO94" s="37" t="b">
        <v>1</v>
      </c>
      <c r="JP94" s="37"/>
      <c r="JQ94" s="37"/>
      <c r="JR94" s="37"/>
      <c r="JS94" s="37"/>
      <c r="JT94" s="37"/>
      <c r="JU94" s="37"/>
      <c r="JV94" s="37"/>
      <c r="JW94" s="37"/>
      <c r="JX94" s="37"/>
      <c r="JY94" s="37" t="b">
        <v>1</v>
      </c>
      <c r="JZ94" s="37"/>
      <c r="KA94" s="37"/>
      <c r="KB94" s="37"/>
      <c r="KC94" s="37"/>
      <c r="KD94" s="37"/>
      <c r="KE94" s="37"/>
      <c r="KF94" s="37"/>
      <c r="KG94" s="37"/>
      <c r="KH94" s="37" t="s">
        <v>1556</v>
      </c>
      <c r="KI94" s="37" t="b">
        <v>1</v>
      </c>
      <c r="KJ94" s="37"/>
      <c r="KK94" s="37"/>
      <c r="KL94" s="37"/>
      <c r="KM94" s="37"/>
      <c r="KN94" s="37"/>
      <c r="KO94" s="37"/>
      <c r="KP94" s="37"/>
      <c r="KQ94" s="37"/>
      <c r="KR94" s="37"/>
      <c r="KS94" s="37"/>
      <c r="KT94" s="37"/>
      <c r="KU94" s="37"/>
      <c r="KV94" s="37"/>
      <c r="KW94" s="37" t="s">
        <v>939</v>
      </c>
      <c r="KX94" s="37"/>
      <c r="KY94" s="37" t="b">
        <v>1</v>
      </c>
      <c r="KZ94" s="37"/>
      <c r="LA94" s="37"/>
      <c r="LB94" s="37" t="b">
        <v>1</v>
      </c>
      <c r="LC94" s="37"/>
      <c r="LD94" s="37"/>
      <c r="LE94" s="37"/>
      <c r="LF94" s="37"/>
      <c r="LG94" s="37" t="s">
        <v>504</v>
      </c>
      <c r="LH94" s="37"/>
      <c r="LI94" s="37"/>
      <c r="LJ94" s="37"/>
      <c r="LK94" s="37"/>
      <c r="LL94" s="37"/>
      <c r="LM94" s="37" t="b">
        <v>1</v>
      </c>
      <c r="LN94" s="37"/>
      <c r="LO94" s="37" t="s">
        <v>359</v>
      </c>
      <c r="LP94" s="45" t="s">
        <v>5170</v>
      </c>
      <c r="LQ94" s="37" t="s">
        <v>397</v>
      </c>
      <c r="LR94" s="37"/>
      <c r="LS94" s="37" t="b">
        <v>1</v>
      </c>
      <c r="LT94" s="37" t="b">
        <v>1</v>
      </c>
      <c r="LU94" s="37"/>
      <c r="LV94" s="37"/>
      <c r="LW94" s="37"/>
      <c r="LX94" s="37"/>
      <c r="LY94" s="37"/>
      <c r="LZ94" s="37"/>
      <c r="MA94" s="37"/>
      <c r="MB94" s="37" t="s">
        <v>359</v>
      </c>
      <c r="MC94" s="37"/>
      <c r="MD94" s="37"/>
      <c r="ME94" s="37"/>
      <c r="MF94" s="37"/>
      <c r="MG94" s="37"/>
      <c r="MH94" s="37" t="s">
        <v>359</v>
      </c>
      <c r="MI94" s="37"/>
      <c r="MJ94" s="37" t="s">
        <v>1557</v>
      </c>
      <c r="MK94" s="37">
        <v>73108531</v>
      </c>
      <c r="ML94" s="37" t="s">
        <v>1558</v>
      </c>
      <c r="MM94" s="50">
        <v>44216.552430555559</v>
      </c>
      <c r="MN94" s="37">
        <v>93</v>
      </c>
      <c r="MO94" s="37"/>
      <c r="MP94" s="37">
        <v>-1</v>
      </c>
      <c r="MQ94" s="37"/>
      <c r="MR94" s="37"/>
      <c r="MS94" s="37" t="s">
        <v>376</v>
      </c>
      <c r="MT94" s="37">
        <v>1529</v>
      </c>
      <c r="MU94" s="37" t="s">
        <v>402</v>
      </c>
      <c r="MV94" s="37">
        <v>569832</v>
      </c>
    </row>
    <row r="95" spans="1:360" ht="15.6" hidden="1" thickTop="1" thickBot="1" x14ac:dyDescent="0.35">
      <c r="A95" s="44" t="s">
        <v>1559</v>
      </c>
      <c r="B95" s="45" t="s">
        <v>1560</v>
      </c>
      <c r="C95" s="45"/>
      <c r="D95" s="45" t="s">
        <v>1547</v>
      </c>
      <c r="E95" s="45" t="s">
        <v>830</v>
      </c>
      <c r="F95" s="45"/>
      <c r="G95" s="46">
        <v>44216</v>
      </c>
      <c r="H95" s="45" t="s">
        <v>831</v>
      </c>
      <c r="I95" s="45" t="s">
        <v>832</v>
      </c>
      <c r="J95" s="45" t="s">
        <v>347</v>
      </c>
      <c r="K95" s="45">
        <v>26</v>
      </c>
      <c r="L95" s="45" t="str">
        <f>IF(data!$K95&lt;31,"18-30 Years",IF(data!$K95&lt;51,"31-50 Years",IF(data!$K95&lt;61,"51-60 Years",IF(data!$K95&gt;60,"Elderly&gt;60"))))</f>
        <v>18-30 Years</v>
      </c>
      <c r="M95" s="45" t="s">
        <v>348</v>
      </c>
      <c r="N95" s="45" t="s">
        <v>349</v>
      </c>
      <c r="O95" s="45" t="s">
        <v>350</v>
      </c>
      <c r="P95" s="46">
        <v>43872</v>
      </c>
      <c r="Q95" s="45">
        <v>0</v>
      </c>
      <c r="R95" s="45">
        <v>1</v>
      </c>
      <c r="S95" s="45" t="s">
        <v>347</v>
      </c>
      <c r="T95" s="45">
        <v>0</v>
      </c>
      <c r="U95" s="45">
        <v>1</v>
      </c>
      <c r="V95" s="45">
        <v>1</v>
      </c>
      <c r="W95" s="45" t="s">
        <v>406</v>
      </c>
      <c r="X95" s="45">
        <v>1</v>
      </c>
      <c r="Y95" s="45" t="s">
        <v>455</v>
      </c>
      <c r="Z95" s="45">
        <v>0</v>
      </c>
      <c r="AA95" s="51">
        <v>3</v>
      </c>
      <c r="AB95" s="45">
        <v>5</v>
      </c>
      <c r="AC95" s="45">
        <v>0</v>
      </c>
      <c r="AD95" s="45">
        <v>0</v>
      </c>
      <c r="AE95" s="45">
        <v>1</v>
      </c>
      <c r="AF95" s="45">
        <v>3000</v>
      </c>
      <c r="AG95" s="45">
        <v>2500</v>
      </c>
      <c r="AH95" s="41">
        <f t="shared" si="1"/>
        <v>-500</v>
      </c>
      <c r="AI95" s="45" t="s">
        <v>1561</v>
      </c>
      <c r="AJ95" s="45"/>
      <c r="AK95" s="45" t="s">
        <v>355</v>
      </c>
      <c r="AL95" s="45"/>
      <c r="AM95" s="45" t="b">
        <v>1</v>
      </c>
      <c r="AN95" s="45"/>
      <c r="AO95" s="45"/>
      <c r="AP95" s="45"/>
      <c r="AQ95" s="45"/>
      <c r="AR95" s="45"/>
      <c r="AS95" s="45"/>
      <c r="AT95" s="45">
        <v>10</v>
      </c>
      <c r="AU95" s="45" t="s">
        <v>356</v>
      </c>
      <c r="AV95" s="45"/>
      <c r="AW95" s="45" t="s">
        <v>347</v>
      </c>
      <c r="AX95" s="45" t="s">
        <v>1562</v>
      </c>
      <c r="AY95" s="45" t="s">
        <v>426</v>
      </c>
      <c r="AZ95" s="45"/>
      <c r="BA95" s="45"/>
      <c r="BB95" s="45"/>
      <c r="BC95" s="45" t="b">
        <v>1</v>
      </c>
      <c r="BD95" s="45"/>
      <c r="BE95" s="45"/>
      <c r="BF95" s="45"/>
      <c r="BG95" s="45"/>
      <c r="BH95" s="45"/>
      <c r="BI95" s="45"/>
      <c r="BJ95" s="45"/>
      <c r="BK95" s="45" t="s">
        <v>347</v>
      </c>
      <c r="BL95" s="45" t="s">
        <v>347</v>
      </c>
      <c r="BM95" s="45" t="s">
        <v>1563</v>
      </c>
      <c r="BN95" s="45" t="s">
        <v>359</v>
      </c>
      <c r="BO95" s="45"/>
      <c r="BP95" s="45" t="s">
        <v>359</v>
      </c>
      <c r="BQ95" s="45"/>
      <c r="BR95" s="45"/>
      <c r="BS95" s="45"/>
      <c r="BT95" s="45"/>
      <c r="BU95" s="45"/>
      <c r="BV95" s="45"/>
      <c r="BW95" s="45"/>
      <c r="BX95" s="45"/>
      <c r="BY95" s="45"/>
      <c r="BZ95" s="45"/>
      <c r="CA95" s="45"/>
      <c r="CB95" s="45"/>
      <c r="CC95" s="45"/>
      <c r="CD95" s="45"/>
      <c r="CE95" s="45"/>
      <c r="CF95" s="45" t="s">
        <v>1550</v>
      </c>
      <c r="CG95" s="45" t="b">
        <v>1</v>
      </c>
      <c r="CH95" s="45"/>
      <c r="CI95" s="45" t="b">
        <v>1</v>
      </c>
      <c r="CJ95" s="45" t="b">
        <v>1</v>
      </c>
      <c r="CK95" s="45"/>
      <c r="CL95" s="45"/>
      <c r="CM95" s="45"/>
      <c r="CN95" s="45"/>
      <c r="CO95" s="45" t="s">
        <v>347</v>
      </c>
      <c r="CP95" s="45"/>
      <c r="CQ95" s="45"/>
      <c r="CR95" s="45"/>
      <c r="CS95" s="45"/>
      <c r="CT95" s="45"/>
      <c r="CU95" s="45"/>
      <c r="CV95" s="45"/>
      <c r="CW95" s="45"/>
      <c r="CX95" s="45"/>
      <c r="CY95" s="45" t="s">
        <v>836</v>
      </c>
      <c r="CZ95" s="45"/>
      <c r="DA95" s="45"/>
      <c r="DB95" s="45"/>
      <c r="DC95" s="45"/>
      <c r="DD95" s="45"/>
      <c r="DE95" s="45" t="b">
        <v>1</v>
      </c>
      <c r="DF95" s="45"/>
      <c r="DG95" s="45"/>
      <c r="DH95" s="45"/>
      <c r="DI95" s="45"/>
      <c r="DJ95" s="45"/>
      <c r="DK95" s="45"/>
      <c r="DL95" s="45"/>
      <c r="DM95" s="45"/>
      <c r="DN95" s="45"/>
      <c r="DO95" s="45"/>
      <c r="DP95" s="45"/>
      <c r="DQ95" s="45"/>
      <c r="DR95" s="45"/>
      <c r="DS95" s="45"/>
      <c r="DT95" s="45"/>
      <c r="DU95" s="45"/>
      <c r="DV95" s="45"/>
      <c r="DW95" s="45" t="s">
        <v>564</v>
      </c>
      <c r="DX95" s="45" t="s">
        <v>565</v>
      </c>
      <c r="DY95" s="45" t="s">
        <v>566</v>
      </c>
      <c r="DZ95" s="45"/>
      <c r="EA95" s="45"/>
      <c r="EB95" s="45"/>
      <c r="EC95" s="45"/>
      <c r="ED95" s="45"/>
      <c r="EE95" s="45"/>
      <c r="EF95" s="45"/>
      <c r="EG95" s="45"/>
      <c r="EH95" s="45"/>
      <c r="EI95" s="45"/>
      <c r="EJ95" s="45"/>
      <c r="EK95" s="45"/>
      <c r="EL95" s="45"/>
      <c r="EM95" s="45"/>
      <c r="EN95" s="45"/>
      <c r="EO95" s="45" t="s">
        <v>1564</v>
      </c>
      <c r="EP95" s="45" t="b">
        <v>1</v>
      </c>
      <c r="EQ95" s="45"/>
      <c r="ER95" s="45" t="b">
        <v>1</v>
      </c>
      <c r="ES95" s="45"/>
      <c r="ET95" s="45"/>
      <c r="EU95" s="45"/>
      <c r="EV95" s="45"/>
      <c r="EW95" s="45"/>
      <c r="EX95" s="45" t="b">
        <v>1</v>
      </c>
      <c r="EY95" s="45"/>
      <c r="EZ95" s="45"/>
      <c r="FA95" s="51">
        <v>3</v>
      </c>
      <c r="FB95" s="45" t="s">
        <v>365</v>
      </c>
      <c r="FC95" s="45" t="s">
        <v>347</v>
      </c>
      <c r="FD95" s="45"/>
      <c r="FE95" s="45" t="s">
        <v>1192</v>
      </c>
      <c r="FF95" s="45"/>
      <c r="FG95" s="45" t="b">
        <v>1</v>
      </c>
      <c r="FH95" s="45" t="b">
        <v>1</v>
      </c>
      <c r="FI95" s="45"/>
      <c r="FJ95" s="45"/>
      <c r="FK95" s="45"/>
      <c r="FL95" s="45"/>
      <c r="FM95" s="45"/>
      <c r="FN95" s="45" t="s">
        <v>347</v>
      </c>
      <c r="FO95" s="45"/>
      <c r="FP95" s="45" t="s">
        <v>372</v>
      </c>
      <c r="FQ95" s="45"/>
      <c r="FR95" s="45"/>
      <c r="FS95" s="45"/>
      <c r="FT95" s="45"/>
      <c r="FU95" s="45"/>
      <c r="FV95" s="45"/>
      <c r="FW95" s="45"/>
      <c r="FX95" s="45" t="s">
        <v>347</v>
      </c>
      <c r="FY95" s="45" t="s">
        <v>347</v>
      </c>
      <c r="FZ95" s="45"/>
      <c r="GA95" s="45"/>
      <c r="GB95" s="45"/>
      <c r="GC95" s="45" t="s">
        <v>351</v>
      </c>
      <c r="GD95" s="45" t="s">
        <v>384</v>
      </c>
      <c r="GE95" s="45" t="s">
        <v>359</v>
      </c>
      <c r="GF95" s="45" t="s">
        <v>370</v>
      </c>
      <c r="GG95" s="45" t="s">
        <v>370</v>
      </c>
      <c r="GH95" s="45"/>
      <c r="GI95" s="45"/>
      <c r="GJ95" s="45"/>
      <c r="GK95" s="45"/>
      <c r="GL95" s="45"/>
      <c r="GM95" s="45"/>
      <c r="GN95" s="45"/>
      <c r="GO95" s="45"/>
      <c r="GP95" s="45"/>
      <c r="GQ95" s="45"/>
      <c r="GR95" s="45"/>
      <c r="GS95" s="45"/>
      <c r="GT95" s="45"/>
      <c r="GU95" s="45" t="s">
        <v>457</v>
      </c>
      <c r="GV95" s="45"/>
      <c r="GW95" s="45"/>
      <c r="GX95" s="45"/>
      <c r="GY95" s="45"/>
      <c r="GZ95" s="45"/>
      <c r="HA95" s="45"/>
      <c r="HB95" s="45"/>
      <c r="HC95" s="45"/>
      <c r="HD95" s="45"/>
      <c r="HE95" s="45"/>
      <c r="HF95" s="45"/>
      <c r="HG95" s="45"/>
      <c r="HH95" s="45"/>
      <c r="HI95" s="45"/>
      <c r="HJ95" s="45"/>
      <c r="HK95" s="45" t="b">
        <v>1</v>
      </c>
      <c r="HL95" s="45"/>
      <c r="HM95" s="45"/>
      <c r="HN95" s="45"/>
      <c r="HO95" s="45"/>
      <c r="HP95" s="45"/>
      <c r="HQ95" s="45"/>
      <c r="HR95" s="45"/>
      <c r="HS95" s="45"/>
      <c r="HT95" s="45"/>
      <c r="HU95" s="45"/>
      <c r="HV95" s="45"/>
      <c r="HW95" s="45"/>
      <c r="HX95" s="45"/>
      <c r="HY95" s="45"/>
      <c r="HZ95" s="45"/>
      <c r="IA95" s="45"/>
      <c r="IB95" s="45"/>
      <c r="IC95" s="45"/>
      <c r="ID95" s="45"/>
      <c r="IE95" s="45"/>
      <c r="IF95" s="45" t="s">
        <v>372</v>
      </c>
      <c r="IG95" s="45"/>
      <c r="IH95" s="45"/>
      <c r="II95" s="45"/>
      <c r="IJ95" s="45"/>
      <c r="IK95" s="45"/>
      <c r="IL95" s="45"/>
      <c r="IM95" s="45" t="b">
        <v>1</v>
      </c>
      <c r="IN95" s="45"/>
      <c r="IO95" s="45"/>
      <c r="IP95" s="45" t="s">
        <v>347</v>
      </c>
      <c r="IQ95" s="45"/>
      <c r="IR95" s="45" t="s">
        <v>391</v>
      </c>
      <c r="IS95" s="45" t="b">
        <v>1</v>
      </c>
      <c r="IT95" s="45" t="b">
        <v>1</v>
      </c>
      <c r="IU95" s="45"/>
      <c r="IV95" s="45"/>
      <c r="IW95" s="45"/>
      <c r="IX95" s="45"/>
      <c r="IY95" s="45"/>
      <c r="IZ95" s="45"/>
      <c r="JA95" s="37" t="s">
        <v>5165</v>
      </c>
      <c r="JB95" s="45" t="s">
        <v>443</v>
      </c>
      <c r="JC95" s="45"/>
      <c r="JD95" s="45" t="b">
        <v>1</v>
      </c>
      <c r="JE95" s="45"/>
      <c r="JF95" s="45"/>
      <c r="JG95" s="45"/>
      <c r="JH95" s="45"/>
      <c r="JI95" s="45"/>
      <c r="JJ95" s="45"/>
      <c r="JK95" s="37" t="s">
        <v>5167</v>
      </c>
      <c r="JL95" s="45" t="s">
        <v>347</v>
      </c>
      <c r="JM95" s="45"/>
      <c r="JN95" s="45" t="s">
        <v>372</v>
      </c>
      <c r="JO95" s="45"/>
      <c r="JP95" s="45"/>
      <c r="JQ95" s="45"/>
      <c r="JR95" s="45"/>
      <c r="JS95" s="45"/>
      <c r="JT95" s="45"/>
      <c r="JU95" s="45"/>
      <c r="JV95" s="45"/>
      <c r="JW95" s="45"/>
      <c r="JX95" s="45"/>
      <c r="JY95" s="45"/>
      <c r="JZ95" s="45"/>
      <c r="KA95" s="45"/>
      <c r="KB95" s="45"/>
      <c r="KC95" s="45"/>
      <c r="KD95" s="45"/>
      <c r="KE95" s="45" t="b">
        <v>1</v>
      </c>
      <c r="KF95" s="45"/>
      <c r="KG95" s="45"/>
      <c r="KH95" s="45" t="s">
        <v>447</v>
      </c>
      <c r="KI95" s="45"/>
      <c r="KJ95" s="45"/>
      <c r="KK95" s="45"/>
      <c r="KL95" s="45"/>
      <c r="KM95" s="45" t="b">
        <v>1</v>
      </c>
      <c r="KN95" s="45"/>
      <c r="KO95" s="45"/>
      <c r="KP95" s="45"/>
      <c r="KQ95" s="45"/>
      <c r="KR95" s="45"/>
      <c r="KS95" s="45"/>
      <c r="KT95" s="45"/>
      <c r="KU95" s="45"/>
      <c r="KV95" s="45"/>
      <c r="KW95" s="45" t="s">
        <v>1515</v>
      </c>
      <c r="KX95" s="45"/>
      <c r="KY95" s="45" t="b">
        <v>1</v>
      </c>
      <c r="KZ95" s="45"/>
      <c r="LA95" s="45"/>
      <c r="LB95" s="45" t="b">
        <v>1</v>
      </c>
      <c r="LC95" s="45"/>
      <c r="LD95" s="45"/>
      <c r="LE95" s="45"/>
      <c r="LF95" s="45"/>
      <c r="LG95" s="45" t="s">
        <v>427</v>
      </c>
      <c r="LH95" s="45"/>
      <c r="LI95" s="45"/>
      <c r="LJ95" s="45"/>
      <c r="LK95" s="45"/>
      <c r="LL95" s="45"/>
      <c r="LM95" s="45"/>
      <c r="LN95" s="45" t="b">
        <v>1</v>
      </c>
      <c r="LO95" s="45" t="s">
        <v>347</v>
      </c>
      <c r="LP95" s="45"/>
      <c r="LQ95" s="45" t="s">
        <v>527</v>
      </c>
      <c r="LR95" s="45"/>
      <c r="LS95" s="45"/>
      <c r="LT95" s="45" t="b">
        <v>1</v>
      </c>
      <c r="LU95" s="45"/>
      <c r="LV95" s="45"/>
      <c r="LW95" s="45"/>
      <c r="LX95" s="45"/>
      <c r="LY95" s="45"/>
      <c r="LZ95" s="45"/>
      <c r="MA95" s="45"/>
      <c r="MB95" s="45" t="s">
        <v>359</v>
      </c>
      <c r="MC95" s="45"/>
      <c r="MD95" s="45"/>
      <c r="ME95" s="45"/>
      <c r="MF95" s="45"/>
      <c r="MG95" s="45"/>
      <c r="MH95" s="45" t="s">
        <v>359</v>
      </c>
      <c r="MI95" s="45"/>
      <c r="MJ95" s="45" t="s">
        <v>1565</v>
      </c>
      <c r="MK95" s="45">
        <v>73108533</v>
      </c>
      <c r="ML95" s="45" t="s">
        <v>1566</v>
      </c>
      <c r="MM95" s="47">
        <v>44216.552442129629</v>
      </c>
      <c r="MN95" s="45">
        <v>94</v>
      </c>
      <c r="MO95" s="45"/>
      <c r="MP95" s="45">
        <v>-1</v>
      </c>
      <c r="MQ95" s="45"/>
      <c r="MR95" s="45"/>
      <c r="MS95" s="45" t="s">
        <v>376</v>
      </c>
      <c r="MT95" s="45">
        <v>1570</v>
      </c>
      <c r="MU95" s="45" t="s">
        <v>402</v>
      </c>
      <c r="MV95" s="45">
        <v>569832</v>
      </c>
    </row>
    <row r="96" spans="1:360" ht="15.6" thickTop="1" thickBot="1" x14ac:dyDescent="0.35">
      <c r="A96" s="48" t="s">
        <v>1567</v>
      </c>
      <c r="B96" s="37" t="s">
        <v>1568</v>
      </c>
      <c r="C96" s="37"/>
      <c r="D96" s="37" t="s">
        <v>1547</v>
      </c>
      <c r="E96" s="37" t="s">
        <v>830</v>
      </c>
      <c r="F96" s="37"/>
      <c r="G96" s="49">
        <v>44216</v>
      </c>
      <c r="H96" s="37" t="s">
        <v>831</v>
      </c>
      <c r="I96" s="37" t="s">
        <v>832</v>
      </c>
      <c r="J96" s="37" t="s">
        <v>347</v>
      </c>
      <c r="K96" s="37">
        <v>35</v>
      </c>
      <c r="L96" s="37" t="str">
        <f>IF(data!$K96&lt;31,"18-30 Years",IF(data!$K96&lt;51,"31-50 Years",IF(data!$K96&lt;61,"51-60 Years",IF(data!$K96&gt;60,"Elderly&gt;60"))))</f>
        <v>31-50 Years</v>
      </c>
      <c r="M96" s="37" t="s">
        <v>348</v>
      </c>
      <c r="N96" s="37" t="s">
        <v>349</v>
      </c>
      <c r="O96" s="37" t="s">
        <v>383</v>
      </c>
      <c r="P96" s="37"/>
      <c r="Q96" s="37">
        <v>1</v>
      </c>
      <c r="R96" s="37">
        <v>1</v>
      </c>
      <c r="S96" s="37" t="s">
        <v>347</v>
      </c>
      <c r="T96" s="37">
        <v>0</v>
      </c>
      <c r="U96" s="37">
        <v>1</v>
      </c>
      <c r="V96" s="37">
        <v>1</v>
      </c>
      <c r="W96" s="37" t="s">
        <v>406</v>
      </c>
      <c r="X96" s="37">
        <v>2</v>
      </c>
      <c r="Y96" s="37" t="s">
        <v>364</v>
      </c>
      <c r="Z96" s="37">
        <v>0</v>
      </c>
      <c r="AA96" s="52">
        <v>4</v>
      </c>
      <c r="AB96" s="37">
        <v>6</v>
      </c>
      <c r="AC96" s="37">
        <v>0</v>
      </c>
      <c r="AD96" s="37">
        <v>0</v>
      </c>
      <c r="AE96" s="37">
        <v>1</v>
      </c>
      <c r="AF96" s="37">
        <v>3000</v>
      </c>
      <c r="AG96" s="37">
        <v>150</v>
      </c>
      <c r="AH96" s="41">
        <f t="shared" si="1"/>
        <v>-2850</v>
      </c>
      <c r="AI96" s="37" t="s">
        <v>1569</v>
      </c>
      <c r="AJ96" s="37"/>
      <c r="AK96" s="37" t="s">
        <v>355</v>
      </c>
      <c r="AL96" s="37"/>
      <c r="AM96" s="37" t="b">
        <v>1</v>
      </c>
      <c r="AN96" s="37"/>
      <c r="AO96" s="37"/>
      <c r="AP96" s="37"/>
      <c r="AQ96" s="37"/>
      <c r="AR96" s="37"/>
      <c r="AS96" s="37"/>
      <c r="AT96" s="37">
        <v>10</v>
      </c>
      <c r="AU96" s="37" t="s">
        <v>356</v>
      </c>
      <c r="AV96" s="37"/>
      <c r="AW96" s="37" t="s">
        <v>372</v>
      </c>
      <c r="AX96" s="37" t="s">
        <v>1570</v>
      </c>
      <c r="AY96" s="37" t="s">
        <v>426</v>
      </c>
      <c r="AZ96" s="37"/>
      <c r="BA96" s="37"/>
      <c r="BB96" s="37"/>
      <c r="BC96" s="37" t="b">
        <v>1</v>
      </c>
      <c r="BD96" s="37"/>
      <c r="BE96" s="37"/>
      <c r="BF96" s="37"/>
      <c r="BG96" s="37"/>
      <c r="BH96" s="37"/>
      <c r="BI96" s="37"/>
      <c r="BJ96" s="37"/>
      <c r="BK96" s="37" t="s">
        <v>359</v>
      </c>
      <c r="BL96" s="37"/>
      <c r="BM96" s="37"/>
      <c r="BN96" s="37"/>
      <c r="BO96" s="37"/>
      <c r="BP96" s="37" t="s">
        <v>359</v>
      </c>
      <c r="BQ96" s="37"/>
      <c r="BR96" s="37"/>
      <c r="BS96" s="37"/>
      <c r="BT96" s="37"/>
      <c r="BU96" s="37"/>
      <c r="BV96" s="37"/>
      <c r="BW96" s="37"/>
      <c r="BX96" s="37"/>
      <c r="BY96" s="37"/>
      <c r="BZ96" s="37"/>
      <c r="CA96" s="37"/>
      <c r="CB96" s="37"/>
      <c r="CC96" s="37"/>
      <c r="CD96" s="37"/>
      <c r="CE96" s="37"/>
      <c r="CF96" s="37" t="s">
        <v>1571</v>
      </c>
      <c r="CG96" s="37"/>
      <c r="CH96" s="37"/>
      <c r="CI96" s="37" t="b">
        <v>1</v>
      </c>
      <c r="CJ96" s="37" t="b">
        <v>1</v>
      </c>
      <c r="CK96" s="37"/>
      <c r="CL96" s="37"/>
      <c r="CM96" s="37"/>
      <c r="CN96" s="37"/>
      <c r="CO96" s="37" t="s">
        <v>359</v>
      </c>
      <c r="CP96" s="37" t="s">
        <v>1523</v>
      </c>
      <c r="CQ96" s="37"/>
      <c r="CR96" s="37"/>
      <c r="CS96" s="37"/>
      <c r="CT96" s="37" t="b">
        <v>1</v>
      </c>
      <c r="CU96" s="37"/>
      <c r="CV96" s="37"/>
      <c r="CW96" s="37"/>
      <c r="CX96" s="37"/>
      <c r="CY96" s="37" t="s">
        <v>932</v>
      </c>
      <c r="CZ96" s="37"/>
      <c r="DA96" s="37"/>
      <c r="DB96" s="37"/>
      <c r="DC96" s="37"/>
      <c r="DD96" s="37"/>
      <c r="DE96" s="37"/>
      <c r="DF96" s="37" t="b">
        <v>1</v>
      </c>
      <c r="DG96" s="37"/>
      <c r="DH96" s="37"/>
      <c r="DI96" s="37"/>
      <c r="DJ96" s="37"/>
      <c r="DK96" s="37"/>
      <c r="DL96" s="37"/>
      <c r="DM96" s="37"/>
      <c r="DN96" s="37"/>
      <c r="DO96" s="37"/>
      <c r="DP96" s="37"/>
      <c r="DQ96" s="37"/>
      <c r="DR96" s="37"/>
      <c r="DS96" s="37"/>
      <c r="DT96" s="37"/>
      <c r="DU96" s="37"/>
      <c r="DV96" s="37"/>
      <c r="DW96" s="37" t="s">
        <v>427</v>
      </c>
      <c r="DX96" s="37"/>
      <c r="DY96" s="37"/>
      <c r="DZ96" s="37"/>
      <c r="EA96" s="37" t="s">
        <v>1572</v>
      </c>
      <c r="EB96" s="37" t="b">
        <v>1</v>
      </c>
      <c r="EC96" s="37"/>
      <c r="ED96" s="37" t="b">
        <v>1</v>
      </c>
      <c r="EE96" s="37"/>
      <c r="EF96" s="37"/>
      <c r="EG96" s="37"/>
      <c r="EH96" s="37"/>
      <c r="EI96" s="37"/>
      <c r="EJ96" s="37"/>
      <c r="EK96" s="37"/>
      <c r="EL96" s="37"/>
      <c r="EM96" s="52">
        <v>2</v>
      </c>
      <c r="EN96" s="37" t="s">
        <v>365</v>
      </c>
      <c r="EO96" s="37" t="s">
        <v>1031</v>
      </c>
      <c r="EP96" s="37" t="b">
        <v>1</v>
      </c>
      <c r="EQ96" s="37" t="b">
        <v>1</v>
      </c>
      <c r="ER96" s="37" t="b">
        <v>1</v>
      </c>
      <c r="ES96" s="37"/>
      <c r="ET96" s="37"/>
      <c r="EU96" s="37"/>
      <c r="EV96" s="37"/>
      <c r="EW96" s="37"/>
      <c r="EX96" s="37"/>
      <c r="EY96" s="37"/>
      <c r="EZ96" s="37"/>
      <c r="FA96" s="52">
        <v>3</v>
      </c>
      <c r="FB96" s="37" t="s">
        <v>365</v>
      </c>
      <c r="FC96" s="37" t="s">
        <v>347</v>
      </c>
      <c r="FD96" s="37"/>
      <c r="FE96" s="37" t="s">
        <v>1192</v>
      </c>
      <c r="FF96" s="37"/>
      <c r="FG96" s="37" t="b">
        <v>1</v>
      </c>
      <c r="FH96" s="37" t="b">
        <v>1</v>
      </c>
      <c r="FI96" s="37"/>
      <c r="FJ96" s="37"/>
      <c r="FK96" s="37"/>
      <c r="FL96" s="37"/>
      <c r="FM96" s="37"/>
      <c r="FN96" s="37" t="s">
        <v>347</v>
      </c>
      <c r="FO96" s="37"/>
      <c r="FP96" s="37" t="s">
        <v>347</v>
      </c>
      <c r="FQ96" s="37" t="s">
        <v>1213</v>
      </c>
      <c r="FR96" s="37"/>
      <c r="FS96" s="37" t="b">
        <v>1</v>
      </c>
      <c r="FT96" s="37"/>
      <c r="FU96" s="37"/>
      <c r="FV96" s="37"/>
      <c r="FW96" s="37"/>
      <c r="FX96" s="37" t="s">
        <v>368</v>
      </c>
      <c r="FY96" s="37" t="s">
        <v>359</v>
      </c>
      <c r="FZ96" s="37"/>
      <c r="GA96" s="37"/>
      <c r="GB96" s="37"/>
      <c r="GC96" s="37" t="s">
        <v>351</v>
      </c>
      <c r="GD96" s="37" t="s">
        <v>351</v>
      </c>
      <c r="GE96" s="37" t="s">
        <v>359</v>
      </c>
      <c r="GF96" s="37" t="s">
        <v>370</v>
      </c>
      <c r="GG96" s="37" t="s">
        <v>1573</v>
      </c>
      <c r="GH96" s="37"/>
      <c r="GI96" s="37"/>
      <c r="GJ96" s="37"/>
      <c r="GK96" s="37"/>
      <c r="GL96" s="37"/>
      <c r="GM96" s="37"/>
      <c r="GN96" s="37"/>
      <c r="GO96" s="37"/>
      <c r="GP96" s="37"/>
      <c r="GQ96" s="37"/>
      <c r="GR96" s="37"/>
      <c r="GS96" s="37"/>
      <c r="GT96" s="37"/>
      <c r="GU96" s="37" t="s">
        <v>1574</v>
      </c>
      <c r="GV96" s="37"/>
      <c r="GW96" s="37"/>
      <c r="GX96" s="37" t="b">
        <v>1</v>
      </c>
      <c r="GY96" s="37"/>
      <c r="GZ96" s="37"/>
      <c r="HA96" s="37"/>
      <c r="HB96" s="37"/>
      <c r="HC96" s="37"/>
      <c r="HD96" s="37"/>
      <c r="HE96" s="37"/>
      <c r="HF96" s="37"/>
      <c r="HG96" s="37"/>
      <c r="HH96" s="37"/>
      <c r="HI96" s="37"/>
      <c r="HJ96" s="37"/>
      <c r="HK96" s="37"/>
      <c r="HL96" s="37"/>
      <c r="HM96" s="37"/>
      <c r="HN96" s="37" t="s">
        <v>438</v>
      </c>
      <c r="HO96" s="37" t="b">
        <v>1</v>
      </c>
      <c r="HP96" s="37"/>
      <c r="HQ96" s="37"/>
      <c r="HR96" s="37"/>
      <c r="HS96" s="37" t="s">
        <v>1575</v>
      </c>
      <c r="HT96" s="37" t="s">
        <v>1576</v>
      </c>
      <c r="HU96" s="37"/>
      <c r="HV96" s="37" t="b">
        <v>1</v>
      </c>
      <c r="HW96" s="37"/>
      <c r="HX96" s="37" t="b">
        <v>1</v>
      </c>
      <c r="HY96" s="37"/>
      <c r="HZ96" s="37"/>
      <c r="IA96" s="37"/>
      <c r="IB96" s="37"/>
      <c r="IC96" s="37"/>
      <c r="ID96" s="37"/>
      <c r="IE96" s="37"/>
      <c r="IF96" s="37" t="s">
        <v>1091</v>
      </c>
      <c r="IG96" s="37"/>
      <c r="IH96" s="37"/>
      <c r="II96" s="37"/>
      <c r="IJ96" s="37"/>
      <c r="IK96" s="37"/>
      <c r="IL96" s="37"/>
      <c r="IM96" s="37"/>
      <c r="IN96" s="37" t="b">
        <v>1</v>
      </c>
      <c r="IO96" s="37"/>
      <c r="IP96" s="37" t="s">
        <v>347</v>
      </c>
      <c r="IQ96" s="37"/>
      <c r="IR96" s="37" t="s">
        <v>372</v>
      </c>
      <c r="IS96" s="37"/>
      <c r="IT96" s="37"/>
      <c r="IU96" s="37"/>
      <c r="IV96" s="37"/>
      <c r="IW96" s="37"/>
      <c r="IX96" s="37"/>
      <c r="IY96" s="37" t="b">
        <v>1</v>
      </c>
      <c r="IZ96" s="37"/>
      <c r="JA96" s="37"/>
      <c r="JB96" s="37" t="s">
        <v>443</v>
      </c>
      <c r="JC96" s="37"/>
      <c r="JD96" s="37" t="b">
        <v>1</v>
      </c>
      <c r="JE96" s="37"/>
      <c r="JF96" s="37"/>
      <c r="JG96" s="37"/>
      <c r="JH96" s="37"/>
      <c r="JI96" s="37"/>
      <c r="JJ96" s="37"/>
      <c r="JK96" s="37" t="s">
        <v>5167</v>
      </c>
      <c r="JL96" s="37" t="s">
        <v>347</v>
      </c>
      <c r="JM96" s="37"/>
      <c r="JN96" s="37" t="s">
        <v>372</v>
      </c>
      <c r="JO96" s="37"/>
      <c r="JP96" s="37"/>
      <c r="JQ96" s="37"/>
      <c r="JR96" s="37"/>
      <c r="JS96" s="37"/>
      <c r="JT96" s="37"/>
      <c r="JU96" s="37"/>
      <c r="JV96" s="37"/>
      <c r="JW96" s="37"/>
      <c r="JX96" s="37"/>
      <c r="JY96" s="37"/>
      <c r="JZ96" s="37"/>
      <c r="KA96" s="37"/>
      <c r="KB96" s="37"/>
      <c r="KC96" s="37"/>
      <c r="KD96" s="37"/>
      <c r="KE96" s="37" t="b">
        <v>1</v>
      </c>
      <c r="KF96" s="37"/>
      <c r="KG96" s="37"/>
      <c r="KH96" s="37" t="s">
        <v>447</v>
      </c>
      <c r="KI96" s="37"/>
      <c r="KJ96" s="37"/>
      <c r="KK96" s="37"/>
      <c r="KL96" s="37"/>
      <c r="KM96" s="37" t="b">
        <v>1</v>
      </c>
      <c r="KN96" s="37"/>
      <c r="KO96" s="37"/>
      <c r="KP96" s="37"/>
      <c r="KQ96" s="37"/>
      <c r="KR96" s="37"/>
      <c r="KS96" s="37"/>
      <c r="KT96" s="37"/>
      <c r="KU96" s="37"/>
      <c r="KV96" s="37"/>
      <c r="KW96" s="37" t="s">
        <v>1577</v>
      </c>
      <c r="KX96" s="37"/>
      <c r="KY96" s="37" t="b">
        <v>1</v>
      </c>
      <c r="KZ96" s="37"/>
      <c r="LA96" s="37" t="b">
        <v>1</v>
      </c>
      <c r="LB96" s="37"/>
      <c r="LC96" s="37"/>
      <c r="LD96" s="37"/>
      <c r="LE96" s="37"/>
      <c r="LF96" s="37"/>
      <c r="LG96" s="37" t="s">
        <v>427</v>
      </c>
      <c r="LH96" s="37"/>
      <c r="LI96" s="37"/>
      <c r="LJ96" s="37"/>
      <c r="LK96" s="37"/>
      <c r="LL96" s="37"/>
      <c r="LM96" s="37"/>
      <c r="LN96" s="37" t="b">
        <v>1</v>
      </c>
      <c r="LO96" s="37" t="s">
        <v>347</v>
      </c>
      <c r="LP96" s="37"/>
      <c r="LQ96" s="37" t="s">
        <v>372</v>
      </c>
      <c r="LR96" s="37"/>
      <c r="LS96" s="37"/>
      <c r="LT96" s="37"/>
      <c r="LU96" s="37"/>
      <c r="LV96" s="37"/>
      <c r="LW96" s="37"/>
      <c r="LX96" s="37"/>
      <c r="LY96" s="37" t="b">
        <v>1</v>
      </c>
      <c r="LZ96" s="37"/>
      <c r="MA96" s="37"/>
      <c r="MB96" s="37" t="s">
        <v>359</v>
      </c>
      <c r="MC96" s="37"/>
      <c r="MD96" s="37"/>
      <c r="ME96" s="37"/>
      <c r="MF96" s="37"/>
      <c r="MG96" s="37"/>
      <c r="MH96" s="37" t="s">
        <v>359</v>
      </c>
      <c r="MI96" s="37"/>
      <c r="MJ96" s="37" t="s">
        <v>1578</v>
      </c>
      <c r="MK96" s="37">
        <v>73108534</v>
      </c>
      <c r="ML96" s="37" t="s">
        <v>1579</v>
      </c>
      <c r="MM96" s="50">
        <v>44216.552442129629</v>
      </c>
      <c r="MN96" s="37">
        <v>95</v>
      </c>
      <c r="MO96" s="37"/>
      <c r="MP96" s="37">
        <v>-1</v>
      </c>
      <c r="MQ96" s="37"/>
      <c r="MR96" s="37"/>
      <c r="MS96" s="37" t="s">
        <v>376</v>
      </c>
      <c r="MT96" s="37">
        <v>715</v>
      </c>
      <c r="MU96" s="37" t="s">
        <v>402</v>
      </c>
      <c r="MV96" s="37">
        <v>569832</v>
      </c>
    </row>
    <row r="97" spans="1:360" ht="15.6" thickTop="1" thickBot="1" x14ac:dyDescent="0.35">
      <c r="A97" s="44" t="s">
        <v>1580</v>
      </c>
      <c r="B97" s="45" t="s">
        <v>1581</v>
      </c>
      <c r="C97" s="45"/>
      <c r="D97" s="45" t="s">
        <v>1582</v>
      </c>
      <c r="E97" s="45" t="s">
        <v>830</v>
      </c>
      <c r="F97" s="45"/>
      <c r="G97" s="46">
        <v>44216</v>
      </c>
      <c r="H97" s="45" t="s">
        <v>831</v>
      </c>
      <c r="I97" s="45" t="s">
        <v>832</v>
      </c>
      <c r="J97" s="45" t="s">
        <v>347</v>
      </c>
      <c r="K97" s="45">
        <v>75</v>
      </c>
      <c r="L97" s="45" t="str">
        <f>IF(data!$K97&lt;31,"18-30 Years",IF(data!$K97&lt;51,"31-50 Years",IF(data!$K97&lt;61,"51-60 Years",IF(data!$K97&gt;60,"Elderly&gt;60"))))</f>
        <v>Elderly&gt;60</v>
      </c>
      <c r="M97" s="45" t="s">
        <v>348</v>
      </c>
      <c r="N97" s="45" t="s">
        <v>976</v>
      </c>
      <c r="O97" s="45" t="s">
        <v>383</v>
      </c>
      <c r="P97" s="45"/>
      <c r="Q97" s="45">
        <v>1</v>
      </c>
      <c r="R97" s="45">
        <v>1</v>
      </c>
      <c r="S97" s="45" t="s">
        <v>359</v>
      </c>
      <c r="T97" s="45"/>
      <c r="U97" s="45"/>
      <c r="V97" s="45"/>
      <c r="W97" s="45"/>
      <c r="X97" s="45"/>
      <c r="Y97" s="45"/>
      <c r="Z97" s="45"/>
      <c r="AA97" s="45"/>
      <c r="AB97" s="45">
        <v>5</v>
      </c>
      <c r="AC97" s="45">
        <v>0</v>
      </c>
      <c r="AD97" s="45"/>
      <c r="AE97" s="45">
        <v>2</v>
      </c>
      <c r="AF97" s="45">
        <v>3500</v>
      </c>
      <c r="AG97" s="45">
        <v>750</v>
      </c>
      <c r="AH97" s="41">
        <f t="shared" si="1"/>
        <v>-2750</v>
      </c>
      <c r="AI97" s="45" t="s">
        <v>1583</v>
      </c>
      <c r="AJ97" s="45"/>
      <c r="AK97" s="45" t="s">
        <v>355</v>
      </c>
      <c r="AL97" s="45"/>
      <c r="AM97" s="45" t="b">
        <v>1</v>
      </c>
      <c r="AN97" s="45"/>
      <c r="AO97" s="45"/>
      <c r="AP97" s="45"/>
      <c r="AQ97" s="45"/>
      <c r="AR97" s="45"/>
      <c r="AS97" s="45"/>
      <c r="AT97" s="45">
        <v>10</v>
      </c>
      <c r="AU97" s="45" t="s">
        <v>356</v>
      </c>
      <c r="AV97" s="45"/>
      <c r="AW97" s="45" t="s">
        <v>347</v>
      </c>
      <c r="AX97" s="45" t="s">
        <v>1584</v>
      </c>
      <c r="AY97" s="45" t="s">
        <v>426</v>
      </c>
      <c r="AZ97" s="45"/>
      <c r="BA97" s="45"/>
      <c r="BB97" s="45"/>
      <c r="BC97" s="45" t="b">
        <v>1</v>
      </c>
      <c r="BD97" s="45"/>
      <c r="BE97" s="45"/>
      <c r="BF97" s="45"/>
      <c r="BG97" s="45"/>
      <c r="BH97" s="45"/>
      <c r="BI97" s="45"/>
      <c r="BJ97" s="45"/>
      <c r="BK97" s="45" t="s">
        <v>359</v>
      </c>
      <c r="BL97" s="45"/>
      <c r="BM97" s="45"/>
      <c r="BN97" s="45"/>
      <c r="BO97" s="45"/>
      <c r="BP97" s="45" t="s">
        <v>359</v>
      </c>
      <c r="BQ97" s="45"/>
      <c r="BR97" s="45"/>
      <c r="BS97" s="45"/>
      <c r="BT97" s="45"/>
      <c r="BU97" s="45"/>
      <c r="BV97" s="45"/>
      <c r="BW97" s="45"/>
      <c r="BX97" s="45"/>
      <c r="BY97" s="45"/>
      <c r="BZ97" s="45"/>
      <c r="CA97" s="45"/>
      <c r="CB97" s="45"/>
      <c r="CC97" s="45"/>
      <c r="CD97" s="45"/>
      <c r="CE97" s="45"/>
      <c r="CF97" s="45" t="s">
        <v>1585</v>
      </c>
      <c r="CG97" s="45"/>
      <c r="CH97" s="45"/>
      <c r="CI97" s="45" t="b">
        <v>1</v>
      </c>
      <c r="CJ97" s="45" t="b">
        <v>1</v>
      </c>
      <c r="CK97" s="45"/>
      <c r="CL97" s="45"/>
      <c r="CM97" s="45"/>
      <c r="CN97" s="45"/>
      <c r="CO97" s="45" t="s">
        <v>347</v>
      </c>
      <c r="CP97" s="45"/>
      <c r="CQ97" s="45"/>
      <c r="CR97" s="45"/>
      <c r="CS97" s="45"/>
      <c r="CT97" s="45"/>
      <c r="CU97" s="45"/>
      <c r="CV97" s="45"/>
      <c r="CW97" s="45"/>
      <c r="CX97" s="45"/>
      <c r="CY97" s="45" t="s">
        <v>994</v>
      </c>
      <c r="CZ97" s="45"/>
      <c r="DA97" s="45"/>
      <c r="DB97" s="45"/>
      <c r="DC97" s="45"/>
      <c r="DD97" s="45" t="b">
        <v>1</v>
      </c>
      <c r="DE97" s="45"/>
      <c r="DF97" s="45"/>
      <c r="DG97" s="45"/>
      <c r="DH97" s="45"/>
      <c r="DI97" s="45"/>
      <c r="DJ97" s="45"/>
      <c r="DK97" s="45"/>
      <c r="DL97" s="45"/>
      <c r="DM97" s="45"/>
      <c r="DN97" s="45"/>
      <c r="DO97" s="45"/>
      <c r="DP97" s="45"/>
      <c r="DQ97" s="45"/>
      <c r="DR97" s="45"/>
      <c r="DS97" s="45"/>
      <c r="DT97" s="45"/>
      <c r="DU97" s="45"/>
      <c r="DV97" s="45"/>
      <c r="DW97" s="45" t="s">
        <v>646</v>
      </c>
      <c r="DX97" s="45"/>
      <c r="DY97" s="45"/>
      <c r="DZ97" s="45"/>
      <c r="EA97" s="45" t="s">
        <v>683</v>
      </c>
      <c r="EB97" s="45" t="b">
        <v>1</v>
      </c>
      <c r="EC97" s="45"/>
      <c r="ED97" s="45"/>
      <c r="EE97" s="45"/>
      <c r="EF97" s="45"/>
      <c r="EG97" s="45"/>
      <c r="EH97" s="45"/>
      <c r="EI97" s="45"/>
      <c r="EJ97" s="45"/>
      <c r="EK97" s="45"/>
      <c r="EL97" s="45" t="b">
        <v>1</v>
      </c>
      <c r="EM97" s="51">
        <v>2</v>
      </c>
      <c r="EN97" s="45" t="s">
        <v>365</v>
      </c>
      <c r="EO97" s="45"/>
      <c r="EP97" s="45"/>
      <c r="EQ97" s="45"/>
      <c r="ER97" s="45"/>
      <c r="ES97" s="45"/>
      <c r="ET97" s="45"/>
      <c r="EU97" s="45"/>
      <c r="EV97" s="45"/>
      <c r="EW97" s="45"/>
      <c r="EX97" s="45"/>
      <c r="EY97" s="45"/>
      <c r="EZ97" s="45"/>
      <c r="FA97" s="45"/>
      <c r="FB97" s="45"/>
      <c r="FC97" s="45" t="s">
        <v>347</v>
      </c>
      <c r="FD97" s="45"/>
      <c r="FE97" s="45" t="s">
        <v>1192</v>
      </c>
      <c r="FF97" s="45"/>
      <c r="FG97" s="45" t="b">
        <v>1</v>
      </c>
      <c r="FH97" s="45" t="b">
        <v>1</v>
      </c>
      <c r="FI97" s="45"/>
      <c r="FJ97" s="45"/>
      <c r="FK97" s="45"/>
      <c r="FL97" s="45"/>
      <c r="FM97" s="45"/>
      <c r="FN97" s="45" t="s">
        <v>347</v>
      </c>
      <c r="FO97" s="45"/>
      <c r="FP97" s="45" t="s">
        <v>359</v>
      </c>
      <c r="FQ97" s="45"/>
      <c r="FR97" s="45"/>
      <c r="FS97" s="45"/>
      <c r="FT97" s="45"/>
      <c r="FU97" s="45"/>
      <c r="FV97" s="45"/>
      <c r="FW97" s="45"/>
      <c r="FX97" s="45"/>
      <c r="FY97" s="45"/>
      <c r="FZ97" s="45"/>
      <c r="GA97" s="45"/>
      <c r="GB97" s="45"/>
      <c r="GC97" s="45"/>
      <c r="GD97" s="45" t="s">
        <v>351</v>
      </c>
      <c r="GE97" s="45" t="s">
        <v>359</v>
      </c>
      <c r="GF97" s="45" t="s">
        <v>370</v>
      </c>
      <c r="GG97" s="45" t="s">
        <v>370</v>
      </c>
      <c r="GH97" s="45"/>
      <c r="GI97" s="45"/>
      <c r="GJ97" s="45"/>
      <c r="GK97" s="45"/>
      <c r="GL97" s="45"/>
      <c r="GM97" s="45"/>
      <c r="GN97" s="45"/>
      <c r="GO97" s="45"/>
      <c r="GP97" s="45"/>
      <c r="GQ97" s="45"/>
      <c r="GR97" s="45"/>
      <c r="GS97" s="45"/>
      <c r="GT97" s="45"/>
      <c r="GU97" s="45" t="s">
        <v>1574</v>
      </c>
      <c r="GV97" s="45"/>
      <c r="GW97" s="45"/>
      <c r="GX97" s="45" t="b">
        <v>1</v>
      </c>
      <c r="GY97" s="45"/>
      <c r="GZ97" s="45"/>
      <c r="HA97" s="45"/>
      <c r="HB97" s="45"/>
      <c r="HC97" s="45"/>
      <c r="HD97" s="45"/>
      <c r="HE97" s="45"/>
      <c r="HF97" s="45"/>
      <c r="HG97" s="45"/>
      <c r="HH97" s="45"/>
      <c r="HI97" s="45"/>
      <c r="HJ97" s="45"/>
      <c r="HK97" s="45"/>
      <c r="HL97" s="45"/>
      <c r="HM97" s="45"/>
      <c r="HN97" s="45" t="s">
        <v>471</v>
      </c>
      <c r="HO97" s="45"/>
      <c r="HP97" s="45"/>
      <c r="HQ97" s="45"/>
      <c r="HR97" s="45" t="b">
        <v>1</v>
      </c>
      <c r="HS97" s="45" t="s">
        <v>1586</v>
      </c>
      <c r="HT97" s="45" t="s">
        <v>440</v>
      </c>
      <c r="HU97" s="45"/>
      <c r="HV97" s="45"/>
      <c r="HW97" s="45"/>
      <c r="HX97" s="45" t="b">
        <v>1</v>
      </c>
      <c r="HY97" s="45"/>
      <c r="HZ97" s="45"/>
      <c r="IA97" s="45"/>
      <c r="IB97" s="45"/>
      <c r="IC97" s="45"/>
      <c r="ID97" s="45"/>
      <c r="IE97" s="45"/>
      <c r="IF97" s="45" t="s">
        <v>372</v>
      </c>
      <c r="IG97" s="45"/>
      <c r="IH97" s="45"/>
      <c r="II97" s="45"/>
      <c r="IJ97" s="45"/>
      <c r="IK97" s="45"/>
      <c r="IL97" s="45"/>
      <c r="IM97" s="45" t="b">
        <v>1</v>
      </c>
      <c r="IN97" s="45"/>
      <c r="IO97" s="45"/>
      <c r="IP97" s="45" t="s">
        <v>442</v>
      </c>
      <c r="IQ97" s="45"/>
      <c r="IR97" s="45" t="s">
        <v>1554</v>
      </c>
      <c r="IS97" s="45" t="b">
        <v>1</v>
      </c>
      <c r="IT97" s="45"/>
      <c r="IU97" s="45"/>
      <c r="IV97" s="45" t="b">
        <v>1</v>
      </c>
      <c r="IW97" s="45"/>
      <c r="IX97" s="45"/>
      <c r="IY97" s="45"/>
      <c r="IZ97" s="45"/>
      <c r="JA97" s="37" t="s">
        <v>5165</v>
      </c>
      <c r="JB97" s="45" t="s">
        <v>372</v>
      </c>
      <c r="JC97" s="45"/>
      <c r="JD97" s="45"/>
      <c r="JE97" s="45"/>
      <c r="JF97" s="45"/>
      <c r="JG97" s="45"/>
      <c r="JH97" s="45"/>
      <c r="JI97" s="45" t="b">
        <v>1</v>
      </c>
      <c r="JJ97" s="45"/>
      <c r="JK97" s="45"/>
      <c r="JL97" s="45" t="s">
        <v>347</v>
      </c>
      <c r="JM97" s="45"/>
      <c r="JN97" s="45" t="s">
        <v>372</v>
      </c>
      <c r="JO97" s="45"/>
      <c r="JP97" s="45"/>
      <c r="JQ97" s="45"/>
      <c r="JR97" s="45"/>
      <c r="JS97" s="45"/>
      <c r="JT97" s="45"/>
      <c r="JU97" s="45"/>
      <c r="JV97" s="45"/>
      <c r="JW97" s="45"/>
      <c r="JX97" s="45"/>
      <c r="JY97" s="45"/>
      <c r="JZ97" s="45"/>
      <c r="KA97" s="45"/>
      <c r="KB97" s="45"/>
      <c r="KC97" s="45"/>
      <c r="KD97" s="45"/>
      <c r="KE97" s="45" t="b">
        <v>1</v>
      </c>
      <c r="KF97" s="45"/>
      <c r="KG97" s="45"/>
      <c r="KH97" s="45" t="s">
        <v>1587</v>
      </c>
      <c r="KI97" s="45"/>
      <c r="KJ97" s="45" t="b">
        <v>1</v>
      </c>
      <c r="KK97" s="45"/>
      <c r="KL97" s="45"/>
      <c r="KM97" s="45"/>
      <c r="KN97" s="45" t="b">
        <v>1</v>
      </c>
      <c r="KO97" s="45"/>
      <c r="KP97" s="45"/>
      <c r="KQ97" s="45"/>
      <c r="KR97" s="45"/>
      <c r="KS97" s="45"/>
      <c r="KT97" s="45"/>
      <c r="KU97" s="45"/>
      <c r="KV97" s="45"/>
      <c r="KW97" s="45" t="s">
        <v>1588</v>
      </c>
      <c r="KX97" s="45"/>
      <c r="KY97" s="45" t="b">
        <v>1</v>
      </c>
      <c r="KZ97" s="45"/>
      <c r="LA97" s="45" t="b">
        <v>1</v>
      </c>
      <c r="LB97" s="45"/>
      <c r="LC97" s="45"/>
      <c r="LD97" s="45"/>
      <c r="LE97" s="45"/>
      <c r="LF97" s="45"/>
      <c r="LG97" s="45" t="s">
        <v>427</v>
      </c>
      <c r="LH97" s="45"/>
      <c r="LI97" s="45"/>
      <c r="LJ97" s="45"/>
      <c r="LK97" s="45"/>
      <c r="LL97" s="45"/>
      <c r="LM97" s="45"/>
      <c r="LN97" s="45" t="b">
        <v>1</v>
      </c>
      <c r="LO97" s="45"/>
      <c r="LP97" s="45"/>
      <c r="LQ97" s="45"/>
      <c r="LR97" s="45"/>
      <c r="LS97" s="45"/>
      <c r="LT97" s="45"/>
      <c r="LU97" s="45"/>
      <c r="LV97" s="45"/>
      <c r="LW97" s="45"/>
      <c r="LX97" s="45"/>
      <c r="LY97" s="45"/>
      <c r="LZ97" s="45"/>
      <c r="MA97" s="45"/>
      <c r="MB97" s="45"/>
      <c r="MC97" s="45"/>
      <c r="MD97" s="45"/>
      <c r="ME97" s="45"/>
      <c r="MF97" s="45"/>
      <c r="MG97" s="45"/>
      <c r="MH97" s="45"/>
      <c r="MI97" s="45"/>
      <c r="MJ97" s="45" t="s">
        <v>1589</v>
      </c>
      <c r="MK97" s="45">
        <v>73108536</v>
      </c>
      <c r="ML97" s="45" t="s">
        <v>1590</v>
      </c>
      <c r="MM97" s="47">
        <v>44216.552453703713</v>
      </c>
      <c r="MN97" s="45">
        <v>96</v>
      </c>
      <c r="MO97" s="45"/>
      <c r="MP97" s="45">
        <v>-1</v>
      </c>
      <c r="MQ97" s="45"/>
      <c r="MR97" s="45"/>
      <c r="MS97" s="45" t="s">
        <v>376</v>
      </c>
      <c r="MT97" s="45">
        <v>557</v>
      </c>
      <c r="MU97" s="45" t="s">
        <v>402</v>
      </c>
      <c r="MV97" s="45">
        <v>569832</v>
      </c>
    </row>
    <row r="98" spans="1:360" ht="15.6" hidden="1" thickTop="1" thickBot="1" x14ac:dyDescent="0.35">
      <c r="A98" s="48" t="s">
        <v>1591</v>
      </c>
      <c r="B98" s="37" t="s">
        <v>1592</v>
      </c>
      <c r="C98" s="37"/>
      <c r="D98" s="37" t="s">
        <v>1547</v>
      </c>
      <c r="E98" s="37" t="s">
        <v>830</v>
      </c>
      <c r="F98" s="37"/>
      <c r="G98" s="49">
        <v>44216</v>
      </c>
      <c r="H98" s="37" t="s">
        <v>831</v>
      </c>
      <c r="I98" s="37" t="s">
        <v>832</v>
      </c>
      <c r="J98" s="37" t="s">
        <v>359</v>
      </c>
      <c r="K98" s="37"/>
      <c r="L98" s="37"/>
      <c r="M98" s="37"/>
      <c r="N98" s="37"/>
      <c r="O98" s="37"/>
      <c r="P98" s="37"/>
      <c r="Q98" s="37"/>
      <c r="R98" s="37"/>
      <c r="S98" s="37"/>
      <c r="T98" s="37"/>
      <c r="U98" s="37"/>
      <c r="V98" s="37"/>
      <c r="W98" s="37"/>
      <c r="X98" s="37"/>
      <c r="Y98" s="37"/>
      <c r="Z98" s="37"/>
      <c r="AA98" s="37"/>
      <c r="AB98" s="37"/>
      <c r="AC98" s="37"/>
      <c r="AD98" s="37"/>
      <c r="AE98" s="37"/>
      <c r="AF98" s="37"/>
      <c r="AG98" s="37"/>
      <c r="AH98" s="41"/>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c r="DY98" s="37"/>
      <c r="DZ98" s="37"/>
      <c r="EA98" s="37"/>
      <c r="EB98" s="37"/>
      <c r="EC98" s="37"/>
      <c r="ED98" s="37"/>
      <c r="EE98" s="37"/>
      <c r="EF98" s="37"/>
      <c r="EG98" s="37"/>
      <c r="EH98" s="37"/>
      <c r="EI98" s="37"/>
      <c r="EJ98" s="37"/>
      <c r="EK98" s="37"/>
      <c r="EL98" s="37"/>
      <c r="EM98" s="37"/>
      <c r="EN98" s="37"/>
      <c r="EO98" s="37"/>
      <c r="EP98" s="37"/>
      <c r="EQ98" s="37"/>
      <c r="ER98" s="37"/>
      <c r="ES98" s="37"/>
      <c r="ET98" s="37"/>
      <c r="EU98" s="37"/>
      <c r="EV98" s="37"/>
      <c r="EW98" s="37"/>
      <c r="EX98" s="37"/>
      <c r="EY98" s="37"/>
      <c r="EZ98" s="37"/>
      <c r="FA98" s="37"/>
      <c r="FB98" s="37"/>
      <c r="FC98" s="37"/>
      <c r="FD98" s="37"/>
      <c r="FE98" s="37"/>
      <c r="FF98" s="37"/>
      <c r="FG98" s="37"/>
      <c r="FH98" s="37"/>
      <c r="FI98" s="37"/>
      <c r="FJ98" s="37"/>
      <c r="FK98" s="37"/>
      <c r="FL98" s="37"/>
      <c r="FM98" s="37"/>
      <c r="FN98" s="37"/>
      <c r="FO98" s="37"/>
      <c r="FP98" s="37"/>
      <c r="FQ98" s="37"/>
      <c r="FR98" s="37"/>
      <c r="FS98" s="37"/>
      <c r="FT98" s="37"/>
      <c r="FU98" s="37"/>
      <c r="FV98" s="37"/>
      <c r="FW98" s="37"/>
      <c r="FX98" s="37"/>
      <c r="FY98" s="37"/>
      <c r="FZ98" s="37"/>
      <c r="GA98" s="37"/>
      <c r="GB98" s="37"/>
      <c r="GC98" s="37"/>
      <c r="GD98" s="37"/>
      <c r="GE98" s="37"/>
      <c r="GF98" s="37"/>
      <c r="GG98" s="37"/>
      <c r="GH98" s="37"/>
      <c r="GI98" s="37"/>
      <c r="GJ98" s="37"/>
      <c r="GK98" s="37"/>
      <c r="GL98" s="37"/>
      <c r="GM98" s="37"/>
      <c r="GN98" s="37"/>
      <c r="GO98" s="37"/>
      <c r="GP98" s="37"/>
      <c r="GQ98" s="37"/>
      <c r="GR98" s="37"/>
      <c r="GS98" s="37"/>
      <c r="GT98" s="37"/>
      <c r="GU98" s="37"/>
      <c r="GV98" s="37"/>
      <c r="GW98" s="37"/>
      <c r="GX98" s="37"/>
      <c r="GY98" s="37"/>
      <c r="GZ98" s="37"/>
      <c r="HA98" s="37"/>
      <c r="HB98" s="37"/>
      <c r="HC98" s="37"/>
      <c r="HD98" s="37"/>
      <c r="HE98" s="37"/>
      <c r="HF98" s="37"/>
      <c r="HG98" s="37"/>
      <c r="HH98" s="37"/>
      <c r="HI98" s="37"/>
      <c r="HJ98" s="37"/>
      <c r="HK98" s="37"/>
      <c r="HL98" s="37"/>
      <c r="HM98" s="37"/>
      <c r="HN98" s="37"/>
      <c r="HO98" s="37"/>
      <c r="HP98" s="37"/>
      <c r="HQ98" s="37"/>
      <c r="HR98" s="37"/>
      <c r="HS98" s="37"/>
      <c r="HT98" s="37"/>
      <c r="HU98" s="37"/>
      <c r="HV98" s="37"/>
      <c r="HW98" s="37"/>
      <c r="HX98" s="37"/>
      <c r="HY98" s="37"/>
      <c r="HZ98" s="37"/>
      <c r="IA98" s="37"/>
      <c r="IB98" s="37"/>
      <c r="IC98" s="37"/>
      <c r="ID98" s="37"/>
      <c r="IE98" s="37"/>
      <c r="IF98" s="37"/>
      <c r="IG98" s="37"/>
      <c r="IH98" s="37"/>
      <c r="II98" s="37"/>
      <c r="IJ98" s="37"/>
      <c r="IK98" s="37"/>
      <c r="IL98" s="37"/>
      <c r="IM98" s="37"/>
      <c r="IN98" s="37"/>
      <c r="IO98" s="37"/>
      <c r="IP98" s="37"/>
      <c r="IQ98" s="37"/>
      <c r="IR98" s="37"/>
      <c r="IS98" s="37"/>
      <c r="IT98" s="37"/>
      <c r="IU98" s="37"/>
      <c r="IV98" s="37"/>
      <c r="IW98" s="37"/>
      <c r="IX98" s="37"/>
      <c r="IY98" s="37"/>
      <c r="IZ98" s="37"/>
      <c r="JA98" s="37"/>
      <c r="JB98" s="37"/>
      <c r="JC98" s="37"/>
      <c r="JD98" s="37"/>
      <c r="JE98" s="37"/>
      <c r="JF98" s="37"/>
      <c r="JG98" s="37"/>
      <c r="JH98" s="37"/>
      <c r="JI98" s="37"/>
      <c r="JJ98" s="37"/>
      <c r="JK98" s="37"/>
      <c r="JL98" s="37"/>
      <c r="JM98" s="37"/>
      <c r="JN98" s="37"/>
      <c r="JO98" s="37"/>
      <c r="JP98" s="37"/>
      <c r="JQ98" s="37"/>
      <c r="JR98" s="37"/>
      <c r="JS98" s="37"/>
      <c r="JT98" s="37"/>
      <c r="JU98" s="37"/>
      <c r="JV98" s="37"/>
      <c r="JW98" s="37"/>
      <c r="JX98" s="37"/>
      <c r="JY98" s="37"/>
      <c r="JZ98" s="37"/>
      <c r="KA98" s="37"/>
      <c r="KB98" s="37"/>
      <c r="KC98" s="37"/>
      <c r="KD98" s="37"/>
      <c r="KE98" s="37"/>
      <c r="KF98" s="37"/>
      <c r="KG98" s="37"/>
      <c r="KH98" s="37"/>
      <c r="KI98" s="37"/>
      <c r="KJ98" s="37"/>
      <c r="KK98" s="37"/>
      <c r="KL98" s="37"/>
      <c r="KM98" s="37"/>
      <c r="KN98" s="37"/>
      <c r="KO98" s="37"/>
      <c r="KP98" s="37"/>
      <c r="KQ98" s="37"/>
      <c r="KR98" s="37"/>
      <c r="KS98" s="37"/>
      <c r="KT98" s="37"/>
      <c r="KU98" s="37"/>
      <c r="KV98" s="37"/>
      <c r="KW98" s="37"/>
      <c r="KX98" s="37"/>
      <c r="KY98" s="37"/>
      <c r="KZ98" s="37"/>
      <c r="LA98" s="37"/>
      <c r="LB98" s="37"/>
      <c r="LC98" s="37"/>
      <c r="LD98" s="37"/>
      <c r="LE98" s="37"/>
      <c r="LF98" s="37"/>
      <c r="LG98" s="37"/>
      <c r="LH98" s="37"/>
      <c r="LI98" s="37"/>
      <c r="LJ98" s="37"/>
      <c r="LK98" s="37"/>
      <c r="LL98" s="37"/>
      <c r="LM98" s="37"/>
      <c r="LN98" s="37"/>
      <c r="LO98" s="37"/>
      <c r="LP98" s="37"/>
      <c r="LQ98" s="37"/>
      <c r="LR98" s="37"/>
      <c r="LS98" s="37"/>
      <c r="LT98" s="37"/>
      <c r="LU98" s="37"/>
      <c r="LV98" s="37"/>
      <c r="LW98" s="37"/>
      <c r="LX98" s="37"/>
      <c r="LY98" s="37"/>
      <c r="LZ98" s="37"/>
      <c r="MA98" s="37"/>
      <c r="MB98" s="37"/>
      <c r="MC98" s="37"/>
      <c r="MD98" s="37"/>
      <c r="ME98" s="37"/>
      <c r="MF98" s="37"/>
      <c r="MG98" s="37"/>
      <c r="MH98" s="37"/>
      <c r="MI98" s="37"/>
      <c r="MJ98" s="37" t="s">
        <v>1593</v>
      </c>
      <c r="MK98" s="37">
        <v>73108538</v>
      </c>
      <c r="ML98" s="37" t="s">
        <v>1594</v>
      </c>
      <c r="MM98" s="50">
        <v>44216.552465277768</v>
      </c>
      <c r="MN98" s="37">
        <v>97</v>
      </c>
      <c r="MO98" s="37"/>
      <c r="MP98" s="37">
        <v>-1</v>
      </c>
      <c r="MQ98" s="37"/>
      <c r="MR98" s="37"/>
      <c r="MS98" s="37" t="s">
        <v>376</v>
      </c>
      <c r="MT98" s="37">
        <v>18</v>
      </c>
      <c r="MU98" s="37" t="s">
        <v>402</v>
      </c>
      <c r="MV98" s="37">
        <v>569832</v>
      </c>
    </row>
    <row r="99" spans="1:360" ht="15.6" hidden="1" thickTop="1" thickBot="1" x14ac:dyDescent="0.35">
      <c r="A99" s="44" t="s">
        <v>1595</v>
      </c>
      <c r="B99" s="45" t="s">
        <v>1596</v>
      </c>
      <c r="C99" s="45"/>
      <c r="D99" s="45" t="s">
        <v>1547</v>
      </c>
      <c r="E99" s="45" t="s">
        <v>830</v>
      </c>
      <c r="F99" s="45"/>
      <c r="G99" s="46">
        <v>44216</v>
      </c>
      <c r="H99" s="45" t="s">
        <v>831</v>
      </c>
      <c r="I99" s="45" t="s">
        <v>832</v>
      </c>
      <c r="J99" s="45" t="s">
        <v>347</v>
      </c>
      <c r="K99" s="45">
        <v>27</v>
      </c>
      <c r="L99" s="45" t="str">
        <f>IF(data!$K99&lt;31,"18-30 Years",IF(data!$K99&lt;51,"31-50 Years",IF(data!$K99&lt;61,"51-60 Years",IF(data!$K99&gt;60,"Elderly&gt;60"))))</f>
        <v>18-30 Years</v>
      </c>
      <c r="M99" s="45" t="s">
        <v>348</v>
      </c>
      <c r="N99" s="45" t="s">
        <v>349</v>
      </c>
      <c r="O99" s="45" t="s">
        <v>350</v>
      </c>
      <c r="P99" s="46">
        <v>43101</v>
      </c>
      <c r="Q99" s="45">
        <v>0</v>
      </c>
      <c r="R99" s="45">
        <v>0</v>
      </c>
      <c r="S99" s="45" t="s">
        <v>347</v>
      </c>
      <c r="T99" s="45">
        <v>0</v>
      </c>
      <c r="U99" s="45">
        <v>0</v>
      </c>
      <c r="V99" s="45">
        <v>1</v>
      </c>
      <c r="W99" s="45" t="s">
        <v>351</v>
      </c>
      <c r="X99" s="45">
        <v>1</v>
      </c>
      <c r="Y99" s="45" t="s">
        <v>406</v>
      </c>
      <c r="Z99" s="45">
        <v>0</v>
      </c>
      <c r="AA99" s="51">
        <v>2</v>
      </c>
      <c r="AB99" s="45">
        <v>7</v>
      </c>
      <c r="AC99" s="45">
        <v>0</v>
      </c>
      <c r="AD99" s="45">
        <v>1</v>
      </c>
      <c r="AE99" s="45">
        <v>1</v>
      </c>
      <c r="AF99" s="45">
        <v>3000</v>
      </c>
      <c r="AG99" s="45">
        <v>500</v>
      </c>
      <c r="AH99" s="41">
        <f t="shared" si="1"/>
        <v>-2500</v>
      </c>
      <c r="AI99" s="45" t="s">
        <v>1597</v>
      </c>
      <c r="AJ99" s="45"/>
      <c r="AK99" s="45" t="s">
        <v>772</v>
      </c>
      <c r="AL99" s="45" t="b">
        <v>1</v>
      </c>
      <c r="AM99" s="45"/>
      <c r="AN99" s="45"/>
      <c r="AO99" s="45"/>
      <c r="AP99" s="45"/>
      <c r="AQ99" s="45"/>
      <c r="AR99" s="45"/>
      <c r="AS99" s="45"/>
      <c r="AT99" s="45">
        <v>10</v>
      </c>
      <c r="AU99" s="45" t="s">
        <v>356</v>
      </c>
      <c r="AV99" s="45"/>
      <c r="AW99" s="45" t="s">
        <v>347</v>
      </c>
      <c r="AX99" s="45" t="s">
        <v>1598</v>
      </c>
      <c r="AY99" s="45" t="s">
        <v>1599</v>
      </c>
      <c r="AZ99" s="45"/>
      <c r="BA99" s="45"/>
      <c r="BB99" s="45" t="b">
        <v>1</v>
      </c>
      <c r="BC99" s="45" t="b">
        <v>1</v>
      </c>
      <c r="BD99" s="45"/>
      <c r="BE99" s="45"/>
      <c r="BF99" s="45"/>
      <c r="BG99" s="45"/>
      <c r="BH99" s="45"/>
      <c r="BI99" s="45"/>
      <c r="BJ99" s="45"/>
      <c r="BK99" s="45" t="s">
        <v>359</v>
      </c>
      <c r="BL99" s="45"/>
      <c r="BM99" s="45"/>
      <c r="BN99" s="45"/>
      <c r="BO99" s="45"/>
      <c r="BP99" s="45" t="s">
        <v>359</v>
      </c>
      <c r="BQ99" s="45"/>
      <c r="BR99" s="45"/>
      <c r="BS99" s="45"/>
      <c r="BT99" s="45"/>
      <c r="BU99" s="45"/>
      <c r="BV99" s="45"/>
      <c r="BW99" s="45"/>
      <c r="BX99" s="45"/>
      <c r="BY99" s="45"/>
      <c r="BZ99" s="45"/>
      <c r="CA99" s="45"/>
      <c r="CB99" s="45"/>
      <c r="CC99" s="45"/>
      <c r="CD99" s="45"/>
      <c r="CE99" s="45"/>
      <c r="CF99" s="45" t="s">
        <v>835</v>
      </c>
      <c r="CG99" s="45" t="b">
        <v>1</v>
      </c>
      <c r="CH99" s="45"/>
      <c r="CI99" s="45"/>
      <c r="CJ99" s="45"/>
      <c r="CK99" s="45"/>
      <c r="CL99" s="45"/>
      <c r="CM99" s="45"/>
      <c r="CN99" s="45"/>
      <c r="CO99" s="45" t="s">
        <v>347</v>
      </c>
      <c r="CP99" s="45"/>
      <c r="CQ99" s="45"/>
      <c r="CR99" s="45"/>
      <c r="CS99" s="45"/>
      <c r="CT99" s="45"/>
      <c r="CU99" s="45"/>
      <c r="CV99" s="45"/>
      <c r="CW99" s="45"/>
      <c r="CX99" s="45"/>
      <c r="CY99" s="45" t="s">
        <v>836</v>
      </c>
      <c r="CZ99" s="45"/>
      <c r="DA99" s="45"/>
      <c r="DB99" s="45"/>
      <c r="DC99" s="45"/>
      <c r="DD99" s="45"/>
      <c r="DE99" s="45" t="b">
        <v>1</v>
      </c>
      <c r="DF99" s="45"/>
      <c r="DG99" s="45"/>
      <c r="DH99" s="45"/>
      <c r="DI99" s="45"/>
      <c r="DJ99" s="45"/>
      <c r="DK99" s="45"/>
      <c r="DL99" s="45"/>
      <c r="DM99" s="45"/>
      <c r="DN99" s="45"/>
      <c r="DO99" s="45"/>
      <c r="DP99" s="45"/>
      <c r="DQ99" s="45"/>
      <c r="DR99" s="45"/>
      <c r="DS99" s="45"/>
      <c r="DT99" s="45"/>
      <c r="DU99" s="45"/>
      <c r="DV99" s="45"/>
      <c r="DW99" s="45" t="s">
        <v>646</v>
      </c>
      <c r="DX99" s="45"/>
      <c r="DY99" s="45"/>
      <c r="DZ99" s="45"/>
      <c r="EA99" s="45"/>
      <c r="EB99" s="45"/>
      <c r="EC99" s="45"/>
      <c r="ED99" s="45"/>
      <c r="EE99" s="45"/>
      <c r="EF99" s="45"/>
      <c r="EG99" s="45"/>
      <c r="EH99" s="45"/>
      <c r="EI99" s="45"/>
      <c r="EJ99" s="45"/>
      <c r="EK99" s="45"/>
      <c r="EL99" s="45"/>
      <c r="EM99" s="45"/>
      <c r="EN99" s="45"/>
      <c r="EO99" s="45" t="s">
        <v>1600</v>
      </c>
      <c r="EP99" s="45" t="b">
        <v>1</v>
      </c>
      <c r="EQ99" s="45" t="b">
        <v>1</v>
      </c>
      <c r="ER99" s="45"/>
      <c r="ES99" s="45"/>
      <c r="ET99" s="45"/>
      <c r="EU99" s="45"/>
      <c r="EV99" s="45"/>
      <c r="EW99" s="45"/>
      <c r="EX99" s="45"/>
      <c r="EY99" s="45"/>
      <c r="EZ99" s="45" t="b">
        <v>1</v>
      </c>
      <c r="FA99" s="51">
        <v>3</v>
      </c>
      <c r="FB99" s="45" t="s">
        <v>365</v>
      </c>
      <c r="FC99" s="45" t="s">
        <v>347</v>
      </c>
      <c r="FD99" s="45"/>
      <c r="FE99" s="45" t="s">
        <v>367</v>
      </c>
      <c r="FF99" s="45"/>
      <c r="FG99" s="45" t="b">
        <v>1</v>
      </c>
      <c r="FH99" s="45"/>
      <c r="FI99" s="45"/>
      <c r="FJ99" s="45"/>
      <c r="FK99" s="45"/>
      <c r="FL99" s="45"/>
      <c r="FM99" s="45"/>
      <c r="FN99" s="45" t="s">
        <v>347</v>
      </c>
      <c r="FO99" s="45"/>
      <c r="FP99" s="45" t="s">
        <v>372</v>
      </c>
      <c r="FQ99" s="45"/>
      <c r="FR99" s="45"/>
      <c r="FS99" s="45"/>
      <c r="FT99" s="45"/>
      <c r="FU99" s="45"/>
      <c r="FV99" s="45"/>
      <c r="FW99" s="45"/>
      <c r="FX99" s="45" t="s">
        <v>368</v>
      </c>
      <c r="FY99" s="45" t="s">
        <v>359</v>
      </c>
      <c r="FZ99" s="45"/>
      <c r="GA99" s="45"/>
      <c r="GB99" s="45"/>
      <c r="GC99" s="45" t="s">
        <v>384</v>
      </c>
      <c r="GD99" s="45" t="s">
        <v>384</v>
      </c>
      <c r="GE99" s="45" t="s">
        <v>359</v>
      </c>
      <c r="GF99" s="45" t="s">
        <v>369</v>
      </c>
      <c r="GG99" s="45" t="s">
        <v>370</v>
      </c>
      <c r="GH99" s="45" t="s">
        <v>489</v>
      </c>
      <c r="GI99" s="45" t="s">
        <v>359</v>
      </c>
      <c r="GJ99" s="45"/>
      <c r="GK99" s="45"/>
      <c r="GL99" s="45"/>
      <c r="GM99" s="45"/>
      <c r="GN99" s="45"/>
      <c r="GO99" s="45"/>
      <c r="GP99" s="45"/>
      <c r="GQ99" s="45"/>
      <c r="GR99" s="45"/>
      <c r="GS99" s="45" t="s">
        <v>1064</v>
      </c>
      <c r="GT99" s="45"/>
      <c r="GU99" s="45" t="s">
        <v>521</v>
      </c>
      <c r="GV99" s="45"/>
      <c r="GW99" s="45"/>
      <c r="GX99" s="45"/>
      <c r="GY99" s="45"/>
      <c r="GZ99" s="45" t="b">
        <v>1</v>
      </c>
      <c r="HA99" s="45"/>
      <c r="HB99" s="45"/>
      <c r="HC99" s="45"/>
      <c r="HD99" s="45"/>
      <c r="HE99" s="45"/>
      <c r="HF99" s="45"/>
      <c r="HG99" s="45"/>
      <c r="HH99" s="45"/>
      <c r="HI99" s="45"/>
      <c r="HJ99" s="45"/>
      <c r="HK99" s="45"/>
      <c r="HL99" s="45"/>
      <c r="HM99" s="45"/>
      <c r="HN99" s="45" t="s">
        <v>497</v>
      </c>
      <c r="HO99" s="45"/>
      <c r="HP99" s="45" t="b">
        <v>1</v>
      </c>
      <c r="HQ99" s="45"/>
      <c r="HR99" s="45"/>
      <c r="HS99" s="45" t="s">
        <v>1601</v>
      </c>
      <c r="HT99" s="45" t="s">
        <v>440</v>
      </c>
      <c r="HU99" s="45"/>
      <c r="HV99" s="45"/>
      <c r="HW99" s="45"/>
      <c r="HX99" s="45" t="b">
        <v>1</v>
      </c>
      <c r="HY99" s="45"/>
      <c r="HZ99" s="45"/>
      <c r="IA99" s="45"/>
      <c r="IB99" s="45"/>
      <c r="IC99" s="45"/>
      <c r="ID99" s="45"/>
      <c r="IE99" s="45"/>
      <c r="IF99" s="45" t="s">
        <v>372</v>
      </c>
      <c r="IG99" s="45"/>
      <c r="IH99" s="45"/>
      <c r="II99" s="45"/>
      <c r="IJ99" s="45"/>
      <c r="IK99" s="45"/>
      <c r="IL99" s="45"/>
      <c r="IM99" s="45" t="b">
        <v>1</v>
      </c>
      <c r="IN99" s="45"/>
      <c r="IO99" s="45"/>
      <c r="IP99" s="45" t="s">
        <v>442</v>
      </c>
      <c r="IQ99" s="45"/>
      <c r="IR99" s="45" t="s">
        <v>443</v>
      </c>
      <c r="IS99" s="45"/>
      <c r="IT99" s="45" t="b">
        <v>1</v>
      </c>
      <c r="IU99" s="45"/>
      <c r="IV99" s="45"/>
      <c r="IW99" s="45"/>
      <c r="IX99" s="45"/>
      <c r="IY99" s="45"/>
      <c r="IZ99" s="45"/>
      <c r="JA99" s="37" t="s">
        <v>5165</v>
      </c>
      <c r="JB99" s="45" t="s">
        <v>1356</v>
      </c>
      <c r="JC99" s="45"/>
      <c r="JD99" s="45" t="b">
        <v>1</v>
      </c>
      <c r="JE99" s="45"/>
      <c r="JF99" s="45" t="b">
        <v>1</v>
      </c>
      <c r="JG99" s="45"/>
      <c r="JH99" s="45"/>
      <c r="JI99" s="45"/>
      <c r="JJ99" s="45"/>
      <c r="JK99" s="45"/>
      <c r="JL99" s="45" t="s">
        <v>347</v>
      </c>
      <c r="JM99" s="45"/>
      <c r="JN99" s="45" t="s">
        <v>372</v>
      </c>
      <c r="JO99" s="45"/>
      <c r="JP99" s="45"/>
      <c r="JQ99" s="45"/>
      <c r="JR99" s="45"/>
      <c r="JS99" s="45"/>
      <c r="JT99" s="45"/>
      <c r="JU99" s="45"/>
      <c r="JV99" s="45"/>
      <c r="JW99" s="45"/>
      <c r="JX99" s="45"/>
      <c r="JY99" s="45"/>
      <c r="JZ99" s="45"/>
      <c r="KA99" s="45"/>
      <c r="KB99" s="45"/>
      <c r="KC99" s="45"/>
      <c r="KD99" s="45"/>
      <c r="KE99" s="45" t="b">
        <v>1</v>
      </c>
      <c r="KF99" s="45"/>
      <c r="KG99" s="45"/>
      <c r="KH99" s="45" t="s">
        <v>1602</v>
      </c>
      <c r="KI99" s="45"/>
      <c r="KJ99" s="45" t="b">
        <v>1</v>
      </c>
      <c r="KK99" s="45"/>
      <c r="KL99" s="45"/>
      <c r="KM99" s="45" t="b">
        <v>1</v>
      </c>
      <c r="KN99" s="45"/>
      <c r="KO99" s="45"/>
      <c r="KP99" s="45"/>
      <c r="KQ99" s="45"/>
      <c r="KR99" s="45"/>
      <c r="KS99" s="45"/>
      <c r="KT99" s="45"/>
      <c r="KU99" s="45"/>
      <c r="KV99" s="45"/>
      <c r="KW99" s="45" t="s">
        <v>1603</v>
      </c>
      <c r="KX99" s="45"/>
      <c r="KY99" s="45" t="b">
        <v>1</v>
      </c>
      <c r="KZ99" s="45"/>
      <c r="LA99" s="45"/>
      <c r="LB99" s="45" t="b">
        <v>1</v>
      </c>
      <c r="LC99" s="45" t="b">
        <v>1</v>
      </c>
      <c r="LD99" s="45"/>
      <c r="LE99" s="45"/>
      <c r="LF99" s="45"/>
      <c r="LG99" s="45" t="s">
        <v>427</v>
      </c>
      <c r="LH99" s="45"/>
      <c r="LI99" s="45"/>
      <c r="LJ99" s="45"/>
      <c r="LK99" s="45"/>
      <c r="LL99" s="45"/>
      <c r="LM99" s="45"/>
      <c r="LN99" s="45" t="b">
        <v>1</v>
      </c>
      <c r="LO99" s="45" t="s">
        <v>359</v>
      </c>
      <c r="LP99" s="37" t="s">
        <v>5173</v>
      </c>
      <c r="LQ99" s="45" t="s">
        <v>527</v>
      </c>
      <c r="LR99" s="45"/>
      <c r="LS99" s="45"/>
      <c r="LT99" s="45" t="b">
        <v>1</v>
      </c>
      <c r="LU99" s="45"/>
      <c r="LV99" s="45"/>
      <c r="LW99" s="45"/>
      <c r="LX99" s="45"/>
      <c r="LY99" s="45"/>
      <c r="LZ99" s="45"/>
      <c r="MA99" s="45"/>
      <c r="MB99" s="45" t="s">
        <v>359</v>
      </c>
      <c r="MC99" s="45"/>
      <c r="MD99" s="45"/>
      <c r="ME99" s="45"/>
      <c r="MF99" s="45"/>
      <c r="MG99" s="45"/>
      <c r="MH99" s="45" t="s">
        <v>359</v>
      </c>
      <c r="MI99" s="45"/>
      <c r="MJ99" s="45" t="s">
        <v>1604</v>
      </c>
      <c r="MK99" s="45">
        <v>73108539</v>
      </c>
      <c r="ML99" s="45" t="s">
        <v>1605</v>
      </c>
      <c r="MM99" s="47">
        <v>44216.552465277768</v>
      </c>
      <c r="MN99" s="45">
        <v>98</v>
      </c>
      <c r="MO99" s="45"/>
      <c r="MP99" s="45">
        <v>-1</v>
      </c>
      <c r="MQ99" s="45"/>
      <c r="MR99" s="45"/>
      <c r="MS99" s="45" t="s">
        <v>376</v>
      </c>
      <c r="MT99" s="45">
        <v>640</v>
      </c>
      <c r="MU99" s="45" t="s">
        <v>402</v>
      </c>
      <c r="MV99" s="45">
        <v>569832</v>
      </c>
    </row>
    <row r="100" spans="1:360" ht="15.6" thickTop="1" thickBot="1" x14ac:dyDescent="0.35">
      <c r="A100" s="48" t="s">
        <v>1606</v>
      </c>
      <c r="B100" s="37" t="s">
        <v>1607</v>
      </c>
      <c r="C100" s="37"/>
      <c r="D100" s="37" t="s">
        <v>1547</v>
      </c>
      <c r="E100" s="37" t="s">
        <v>830</v>
      </c>
      <c r="F100" s="37"/>
      <c r="G100" s="49">
        <v>44216</v>
      </c>
      <c r="H100" s="37" t="s">
        <v>831</v>
      </c>
      <c r="I100" s="37" t="s">
        <v>832</v>
      </c>
      <c r="J100" s="37" t="s">
        <v>347</v>
      </c>
      <c r="K100" s="37">
        <v>23</v>
      </c>
      <c r="L100" s="37" t="str">
        <f>IF(data!$K100&lt;31,"18-30 Years",IF(data!$K100&lt;51,"31-50 Years",IF(data!$K100&lt;61,"51-60 Years",IF(data!$K100&gt;60,"Elderly&gt;60"))))</f>
        <v>18-30 Years</v>
      </c>
      <c r="M100" s="37" t="s">
        <v>348</v>
      </c>
      <c r="N100" s="37" t="s">
        <v>349</v>
      </c>
      <c r="O100" s="37" t="s">
        <v>350</v>
      </c>
      <c r="P100" s="49">
        <v>43485</v>
      </c>
      <c r="Q100" s="37">
        <v>1</v>
      </c>
      <c r="R100" s="37">
        <v>0</v>
      </c>
      <c r="S100" s="37" t="s">
        <v>347</v>
      </c>
      <c r="T100" s="37">
        <v>0</v>
      </c>
      <c r="U100" s="37">
        <v>1</v>
      </c>
      <c r="V100" s="37">
        <v>1</v>
      </c>
      <c r="W100" s="37" t="s">
        <v>406</v>
      </c>
      <c r="X100" s="37">
        <v>0</v>
      </c>
      <c r="Y100" s="37" t="s">
        <v>406</v>
      </c>
      <c r="Z100" s="37">
        <v>1</v>
      </c>
      <c r="AA100" s="52">
        <v>3</v>
      </c>
      <c r="AB100" s="37">
        <v>8</v>
      </c>
      <c r="AC100" s="37">
        <v>1</v>
      </c>
      <c r="AD100" s="37">
        <v>0</v>
      </c>
      <c r="AE100" s="37">
        <v>1</v>
      </c>
      <c r="AF100" s="37">
        <v>5000</v>
      </c>
      <c r="AG100" s="37">
        <v>3500</v>
      </c>
      <c r="AH100" s="41">
        <f t="shared" si="1"/>
        <v>-1500</v>
      </c>
      <c r="AI100" s="37" t="s">
        <v>1608</v>
      </c>
      <c r="AJ100" s="37"/>
      <c r="AK100" s="37" t="s">
        <v>355</v>
      </c>
      <c r="AL100" s="37"/>
      <c r="AM100" s="37" t="b">
        <v>1</v>
      </c>
      <c r="AN100" s="37"/>
      <c r="AO100" s="37"/>
      <c r="AP100" s="37"/>
      <c r="AQ100" s="37"/>
      <c r="AR100" s="37"/>
      <c r="AS100" s="37"/>
      <c r="AT100" s="37">
        <v>5</v>
      </c>
      <c r="AU100" s="37" t="s">
        <v>356</v>
      </c>
      <c r="AV100" s="37"/>
      <c r="AW100" s="37" t="s">
        <v>347</v>
      </c>
      <c r="AX100" s="41" t="s">
        <v>372</v>
      </c>
      <c r="AY100" s="37" t="s">
        <v>1549</v>
      </c>
      <c r="AZ100" s="37"/>
      <c r="BA100" s="37"/>
      <c r="BB100" s="37" t="b">
        <v>1</v>
      </c>
      <c r="BC100" s="37" t="b">
        <v>1</v>
      </c>
      <c r="BD100" s="37"/>
      <c r="BE100" s="37"/>
      <c r="BF100" s="37"/>
      <c r="BG100" s="37"/>
      <c r="BH100" s="37"/>
      <c r="BI100" s="37"/>
      <c r="BJ100" s="37"/>
      <c r="BK100" s="37" t="s">
        <v>359</v>
      </c>
      <c r="BL100" s="37"/>
      <c r="BM100" s="37"/>
      <c r="BN100" s="37"/>
      <c r="BO100" s="37"/>
      <c r="BP100" s="37" t="s">
        <v>359</v>
      </c>
      <c r="BQ100" s="37"/>
      <c r="BR100" s="37"/>
      <c r="BS100" s="37"/>
      <c r="BT100" s="37"/>
      <c r="BU100" s="37"/>
      <c r="BV100" s="37"/>
      <c r="BW100" s="37"/>
      <c r="BX100" s="37"/>
      <c r="BY100" s="37"/>
      <c r="BZ100" s="37"/>
      <c r="CA100" s="37"/>
      <c r="CB100" s="37"/>
      <c r="CC100" s="37"/>
      <c r="CD100" s="37"/>
      <c r="CE100" s="37"/>
      <c r="CF100" s="37" t="s">
        <v>835</v>
      </c>
      <c r="CG100" s="37" t="b">
        <v>1</v>
      </c>
      <c r="CH100" s="37"/>
      <c r="CI100" s="37"/>
      <c r="CJ100" s="37"/>
      <c r="CK100" s="37"/>
      <c r="CL100" s="37"/>
      <c r="CM100" s="37"/>
      <c r="CN100" s="37"/>
      <c r="CO100" s="37" t="s">
        <v>347</v>
      </c>
      <c r="CP100" s="37"/>
      <c r="CQ100" s="37"/>
      <c r="CR100" s="37"/>
      <c r="CS100" s="37"/>
      <c r="CT100" s="37"/>
      <c r="CU100" s="37"/>
      <c r="CV100" s="37"/>
      <c r="CW100" s="37"/>
      <c r="CX100" s="37"/>
      <c r="CY100" s="37" t="s">
        <v>994</v>
      </c>
      <c r="CZ100" s="37"/>
      <c r="DA100" s="37"/>
      <c r="DB100" s="37"/>
      <c r="DC100" s="37"/>
      <c r="DD100" s="37" t="b">
        <v>1</v>
      </c>
      <c r="DE100" s="37"/>
      <c r="DF100" s="37"/>
      <c r="DG100" s="37"/>
      <c r="DH100" s="37"/>
      <c r="DI100" s="37"/>
      <c r="DJ100" s="37"/>
      <c r="DK100" s="37"/>
      <c r="DL100" s="37"/>
      <c r="DM100" s="37"/>
      <c r="DN100" s="37"/>
      <c r="DO100" s="37"/>
      <c r="DP100" s="37"/>
      <c r="DQ100" s="37"/>
      <c r="DR100" s="37"/>
      <c r="DS100" s="37"/>
      <c r="DT100" s="37"/>
      <c r="DU100" s="37"/>
      <c r="DV100" s="37"/>
      <c r="DW100" s="37" t="s">
        <v>427</v>
      </c>
      <c r="DX100" s="37"/>
      <c r="DY100" s="37"/>
      <c r="DZ100" s="37"/>
      <c r="EA100" s="37" t="s">
        <v>684</v>
      </c>
      <c r="EB100" s="37" t="b">
        <v>1</v>
      </c>
      <c r="EC100" s="37"/>
      <c r="ED100" s="37" t="b">
        <v>1</v>
      </c>
      <c r="EE100" s="37"/>
      <c r="EF100" s="37"/>
      <c r="EG100" s="37"/>
      <c r="EH100" s="37"/>
      <c r="EI100" s="37"/>
      <c r="EJ100" s="37"/>
      <c r="EK100" s="37"/>
      <c r="EL100" s="37" t="b">
        <v>1</v>
      </c>
      <c r="EM100" s="52">
        <v>3</v>
      </c>
      <c r="EN100" s="37" t="s">
        <v>365</v>
      </c>
      <c r="EO100" s="37" t="s">
        <v>1022</v>
      </c>
      <c r="EP100" s="37" t="b">
        <v>1</v>
      </c>
      <c r="EQ100" s="37"/>
      <c r="ER100" s="37" t="b">
        <v>1</v>
      </c>
      <c r="ES100" s="37" t="b">
        <v>1</v>
      </c>
      <c r="ET100" s="37"/>
      <c r="EU100" s="37"/>
      <c r="EV100" s="37"/>
      <c r="EW100" s="37"/>
      <c r="EX100" s="37"/>
      <c r="EY100" s="37"/>
      <c r="EZ100" s="37"/>
      <c r="FA100" s="52">
        <v>3</v>
      </c>
      <c r="FB100" s="37" t="s">
        <v>365</v>
      </c>
      <c r="FC100" s="37" t="s">
        <v>347</v>
      </c>
      <c r="FD100" s="37"/>
      <c r="FE100" s="37" t="s">
        <v>997</v>
      </c>
      <c r="FF100" s="37" t="b">
        <v>1</v>
      </c>
      <c r="FG100" s="37"/>
      <c r="FH100" s="37"/>
      <c r="FI100" s="37"/>
      <c r="FJ100" s="37"/>
      <c r="FK100" s="37"/>
      <c r="FL100" s="37"/>
      <c r="FM100" s="37"/>
      <c r="FN100" s="37" t="s">
        <v>347</v>
      </c>
      <c r="FO100" s="37"/>
      <c r="FP100" s="37" t="s">
        <v>372</v>
      </c>
      <c r="FQ100" s="37"/>
      <c r="FR100" s="37"/>
      <c r="FS100" s="37"/>
      <c r="FT100" s="37"/>
      <c r="FU100" s="37"/>
      <c r="FV100" s="37"/>
      <c r="FW100" s="37"/>
      <c r="FX100" s="37" t="s">
        <v>347</v>
      </c>
      <c r="FY100" s="37" t="s">
        <v>347</v>
      </c>
      <c r="FZ100" s="37"/>
      <c r="GA100" s="37"/>
      <c r="GB100" s="37"/>
      <c r="GC100" s="37" t="s">
        <v>351</v>
      </c>
      <c r="GD100" s="37" t="s">
        <v>351</v>
      </c>
      <c r="GE100" s="37" t="s">
        <v>359</v>
      </c>
      <c r="GF100" s="37" t="s">
        <v>370</v>
      </c>
      <c r="GG100" s="37" t="s">
        <v>370</v>
      </c>
      <c r="GH100" s="37"/>
      <c r="GI100" s="37"/>
      <c r="GJ100" s="37"/>
      <c r="GK100" s="37"/>
      <c r="GL100" s="37"/>
      <c r="GM100" s="37"/>
      <c r="GN100" s="37"/>
      <c r="GO100" s="37"/>
      <c r="GP100" s="37"/>
      <c r="GQ100" s="37"/>
      <c r="GR100" s="37"/>
      <c r="GS100" s="37"/>
      <c r="GT100" s="37"/>
      <c r="GU100" s="37" t="s">
        <v>372</v>
      </c>
      <c r="GV100" s="37"/>
      <c r="GW100" s="37"/>
      <c r="GX100" s="37"/>
      <c r="GY100" s="37"/>
      <c r="GZ100" s="37"/>
      <c r="HA100" s="37"/>
      <c r="HB100" s="37"/>
      <c r="HC100" s="37"/>
      <c r="HD100" s="37"/>
      <c r="HE100" s="37"/>
      <c r="HF100" s="37"/>
      <c r="HG100" s="37"/>
      <c r="HH100" s="37"/>
      <c r="HI100" s="37"/>
      <c r="HJ100" s="37"/>
      <c r="HK100" s="37"/>
      <c r="HL100" s="37" t="b">
        <v>1</v>
      </c>
      <c r="HM100" s="37"/>
      <c r="HN100" s="37"/>
      <c r="HO100" s="37"/>
      <c r="HP100" s="37"/>
      <c r="HQ100" s="37"/>
      <c r="HR100" s="37"/>
      <c r="HS100" s="37"/>
      <c r="HT100" s="37"/>
      <c r="HU100" s="37"/>
      <c r="HV100" s="37"/>
      <c r="HW100" s="37"/>
      <c r="HX100" s="37"/>
      <c r="HY100" s="37"/>
      <c r="HZ100" s="37"/>
      <c r="IA100" s="37"/>
      <c r="IB100" s="37"/>
      <c r="IC100" s="37"/>
      <c r="ID100" s="37"/>
      <c r="IE100" s="37"/>
      <c r="IF100" s="37" t="s">
        <v>372</v>
      </c>
      <c r="IG100" s="37"/>
      <c r="IH100" s="37"/>
      <c r="II100" s="37"/>
      <c r="IJ100" s="37"/>
      <c r="IK100" s="37"/>
      <c r="IL100" s="37"/>
      <c r="IM100" s="37" t="b">
        <v>1</v>
      </c>
      <c r="IN100" s="37"/>
      <c r="IO100" s="37"/>
      <c r="IP100" s="37" t="s">
        <v>442</v>
      </c>
      <c r="IQ100" s="37"/>
      <c r="IR100" s="37" t="s">
        <v>372</v>
      </c>
      <c r="IS100" s="37"/>
      <c r="IT100" s="37"/>
      <c r="IU100" s="37"/>
      <c r="IV100" s="37"/>
      <c r="IW100" s="37"/>
      <c r="IX100" s="37"/>
      <c r="IY100" s="37" t="b">
        <v>1</v>
      </c>
      <c r="IZ100" s="37"/>
      <c r="JA100" s="37"/>
      <c r="JB100" s="37" t="s">
        <v>372</v>
      </c>
      <c r="JC100" s="37"/>
      <c r="JD100" s="37"/>
      <c r="JE100" s="37"/>
      <c r="JF100" s="37"/>
      <c r="JG100" s="37"/>
      <c r="JH100" s="37"/>
      <c r="JI100" s="37" t="b">
        <v>1</v>
      </c>
      <c r="JJ100" s="37"/>
      <c r="JK100" s="37"/>
      <c r="JL100" s="37" t="s">
        <v>347</v>
      </c>
      <c r="JM100" s="37"/>
      <c r="JN100" s="37" t="s">
        <v>552</v>
      </c>
      <c r="JO100" s="37"/>
      <c r="JP100" s="37"/>
      <c r="JQ100" s="37"/>
      <c r="JR100" s="37"/>
      <c r="JS100" s="37"/>
      <c r="JT100" s="37"/>
      <c r="JU100" s="37"/>
      <c r="JV100" s="37"/>
      <c r="JW100" s="37"/>
      <c r="JX100" s="37"/>
      <c r="JY100" s="37"/>
      <c r="JZ100" s="37"/>
      <c r="KA100" s="37"/>
      <c r="KB100" s="37"/>
      <c r="KC100" s="37"/>
      <c r="KD100" s="37" t="b">
        <v>1</v>
      </c>
      <c r="KE100" s="37"/>
      <c r="KF100" s="37"/>
      <c r="KG100" s="37"/>
      <c r="KH100" s="37" t="s">
        <v>1602</v>
      </c>
      <c r="KI100" s="37"/>
      <c r="KJ100" s="37" t="b">
        <v>1</v>
      </c>
      <c r="KK100" s="37"/>
      <c r="KL100" s="37"/>
      <c r="KM100" s="37" t="b">
        <v>1</v>
      </c>
      <c r="KN100" s="37"/>
      <c r="KO100" s="37"/>
      <c r="KP100" s="37"/>
      <c r="KQ100" s="37"/>
      <c r="KR100" s="37"/>
      <c r="KS100" s="37"/>
      <c r="KT100" s="37"/>
      <c r="KU100" s="37"/>
      <c r="KV100" s="37"/>
      <c r="KW100" s="37" t="s">
        <v>1609</v>
      </c>
      <c r="KX100" s="37"/>
      <c r="KY100" s="37" t="b">
        <v>1</v>
      </c>
      <c r="KZ100" s="37" t="b">
        <v>1</v>
      </c>
      <c r="LA100" s="37"/>
      <c r="LB100" s="37"/>
      <c r="LC100" s="37" t="b">
        <v>1</v>
      </c>
      <c r="LD100" s="37"/>
      <c r="LE100" s="37"/>
      <c r="LF100" s="37"/>
      <c r="LG100" s="37" t="s">
        <v>504</v>
      </c>
      <c r="LH100" s="37"/>
      <c r="LI100" s="37"/>
      <c r="LJ100" s="37"/>
      <c r="LK100" s="37"/>
      <c r="LL100" s="37"/>
      <c r="LM100" s="37" t="b">
        <v>1</v>
      </c>
      <c r="LN100" s="37"/>
      <c r="LO100" s="37" t="s">
        <v>347</v>
      </c>
      <c r="LP100" s="37"/>
      <c r="LQ100" s="37" t="s">
        <v>640</v>
      </c>
      <c r="LR100" s="37"/>
      <c r="LS100" s="37"/>
      <c r="LT100" s="37"/>
      <c r="LU100" s="37"/>
      <c r="LV100" s="37"/>
      <c r="LW100" s="37" t="b">
        <v>1</v>
      </c>
      <c r="LX100" s="37"/>
      <c r="LY100" s="37"/>
      <c r="LZ100" s="37"/>
      <c r="MA100" s="37"/>
      <c r="MB100" s="37" t="s">
        <v>359</v>
      </c>
      <c r="MC100" s="37"/>
      <c r="MD100" s="37"/>
      <c r="ME100" s="37" t="s">
        <v>359</v>
      </c>
      <c r="MF100" s="37"/>
      <c r="MG100" s="37"/>
      <c r="MH100" s="37" t="s">
        <v>359</v>
      </c>
      <c r="MI100" s="37"/>
      <c r="MJ100" s="37" t="s">
        <v>1610</v>
      </c>
      <c r="MK100" s="37">
        <v>73108540</v>
      </c>
      <c r="ML100" s="37" t="s">
        <v>1611</v>
      </c>
      <c r="MM100" s="50">
        <v>44216.552476851852</v>
      </c>
      <c r="MN100" s="37">
        <v>99</v>
      </c>
      <c r="MO100" s="37"/>
      <c r="MP100" s="37">
        <v>-1</v>
      </c>
      <c r="MQ100" s="37"/>
      <c r="MR100" s="37"/>
      <c r="MS100" s="37" t="s">
        <v>376</v>
      </c>
      <c r="MT100" s="37">
        <v>2325</v>
      </c>
      <c r="MU100" s="37" t="s">
        <v>402</v>
      </c>
      <c r="MV100" s="37">
        <v>569832</v>
      </c>
    </row>
    <row r="101" spans="1:360" ht="15.6" hidden="1" thickTop="1" thickBot="1" x14ac:dyDescent="0.35">
      <c r="A101" s="44" t="s">
        <v>1612</v>
      </c>
      <c r="B101" s="45" t="s">
        <v>1613</v>
      </c>
      <c r="C101" s="45"/>
      <c r="D101" s="45" t="s">
        <v>1547</v>
      </c>
      <c r="E101" s="45" t="s">
        <v>830</v>
      </c>
      <c r="F101" s="45"/>
      <c r="G101" s="46">
        <v>44216</v>
      </c>
      <c r="H101" s="45" t="s">
        <v>831</v>
      </c>
      <c r="I101" s="45" t="s">
        <v>832</v>
      </c>
      <c r="J101" s="45" t="s">
        <v>347</v>
      </c>
      <c r="K101" s="45">
        <v>19</v>
      </c>
      <c r="L101" s="45" t="str">
        <f>IF(data!$K101&lt;31,"18-30 Years",IF(data!$K101&lt;51,"31-50 Years",IF(data!$K101&lt;61,"51-60 Years",IF(data!$K101&gt;60,"Elderly&gt;60"))))</f>
        <v>18-30 Years</v>
      </c>
      <c r="M101" s="45" t="s">
        <v>348</v>
      </c>
      <c r="N101" s="45" t="s">
        <v>349</v>
      </c>
      <c r="O101" s="45" t="s">
        <v>383</v>
      </c>
      <c r="P101" s="45"/>
      <c r="Q101" s="45">
        <v>0</v>
      </c>
      <c r="R101" s="45">
        <v>0</v>
      </c>
      <c r="S101" s="45" t="s">
        <v>347</v>
      </c>
      <c r="T101" s="45">
        <v>0</v>
      </c>
      <c r="U101" s="45">
        <v>1</v>
      </c>
      <c r="V101" s="45">
        <v>1</v>
      </c>
      <c r="W101" s="45" t="s">
        <v>406</v>
      </c>
      <c r="X101" s="45">
        <v>0</v>
      </c>
      <c r="Y101" s="45" t="s">
        <v>406</v>
      </c>
      <c r="Z101" s="45">
        <v>0</v>
      </c>
      <c r="AA101" s="51">
        <v>2</v>
      </c>
      <c r="AB101" s="45">
        <v>4</v>
      </c>
      <c r="AC101" s="45">
        <v>0</v>
      </c>
      <c r="AD101" s="45">
        <v>0</v>
      </c>
      <c r="AE101" s="45">
        <v>1</v>
      </c>
      <c r="AF101" s="45">
        <v>1500</v>
      </c>
      <c r="AG101" s="45">
        <v>500</v>
      </c>
      <c r="AH101" s="41">
        <f t="shared" si="1"/>
        <v>-1000</v>
      </c>
      <c r="AI101" s="45" t="s">
        <v>1614</v>
      </c>
      <c r="AJ101" s="45"/>
      <c r="AK101" s="45" t="s">
        <v>355</v>
      </c>
      <c r="AL101" s="45"/>
      <c r="AM101" s="45" t="b">
        <v>1</v>
      </c>
      <c r="AN101" s="45"/>
      <c r="AO101" s="45"/>
      <c r="AP101" s="45"/>
      <c r="AQ101" s="45"/>
      <c r="AR101" s="45"/>
      <c r="AS101" s="45"/>
      <c r="AT101" s="45">
        <v>5</v>
      </c>
      <c r="AU101" s="45" t="s">
        <v>356</v>
      </c>
      <c r="AV101" s="45"/>
      <c r="AW101" s="45" t="s">
        <v>347</v>
      </c>
      <c r="AX101" s="45" t="s">
        <v>1615</v>
      </c>
      <c r="AY101" s="45" t="s">
        <v>1616</v>
      </c>
      <c r="AZ101" s="45" t="b">
        <v>1</v>
      </c>
      <c r="BA101" s="45"/>
      <c r="BB101" s="45"/>
      <c r="BC101" s="45" t="b">
        <v>1</v>
      </c>
      <c r="BD101" s="45"/>
      <c r="BE101" s="45"/>
      <c r="BF101" s="45" t="b">
        <v>1</v>
      </c>
      <c r="BG101" s="45"/>
      <c r="BH101" s="45"/>
      <c r="BI101" s="45"/>
      <c r="BJ101" s="45"/>
      <c r="BK101" s="45" t="s">
        <v>359</v>
      </c>
      <c r="BL101" s="45"/>
      <c r="BM101" s="45"/>
      <c r="BN101" s="45"/>
      <c r="BO101" s="45"/>
      <c r="BP101" s="45" t="s">
        <v>359</v>
      </c>
      <c r="BQ101" s="45"/>
      <c r="BR101" s="45"/>
      <c r="BS101" s="45"/>
      <c r="BT101" s="45"/>
      <c r="BU101" s="45"/>
      <c r="BV101" s="45"/>
      <c r="BW101" s="45"/>
      <c r="BX101" s="45"/>
      <c r="BY101" s="45"/>
      <c r="BZ101" s="45"/>
      <c r="CA101" s="45"/>
      <c r="CB101" s="45"/>
      <c r="CC101" s="45"/>
      <c r="CD101" s="45"/>
      <c r="CE101" s="45"/>
      <c r="CF101" s="45" t="s">
        <v>427</v>
      </c>
      <c r="CG101" s="45"/>
      <c r="CH101" s="45"/>
      <c r="CI101" s="45"/>
      <c r="CJ101" s="45"/>
      <c r="CK101" s="45"/>
      <c r="CL101" s="45" t="b">
        <v>1</v>
      </c>
      <c r="CM101" s="45"/>
      <c r="CN101" s="45"/>
      <c r="CO101" s="45" t="s">
        <v>347</v>
      </c>
      <c r="CP101" s="45"/>
      <c r="CQ101" s="45"/>
      <c r="CR101" s="45"/>
      <c r="CS101" s="45"/>
      <c r="CT101" s="45"/>
      <c r="CU101" s="45"/>
      <c r="CV101" s="45"/>
      <c r="CW101" s="45"/>
      <c r="CX101" s="45"/>
      <c r="CY101" s="45" t="s">
        <v>836</v>
      </c>
      <c r="CZ101" s="45"/>
      <c r="DA101" s="45"/>
      <c r="DB101" s="45"/>
      <c r="DC101" s="45"/>
      <c r="DD101" s="45"/>
      <c r="DE101" s="45" t="b">
        <v>1</v>
      </c>
      <c r="DF101" s="45"/>
      <c r="DG101" s="45"/>
      <c r="DH101" s="45"/>
      <c r="DI101" s="45"/>
      <c r="DJ101" s="45"/>
      <c r="DK101" s="45"/>
      <c r="DL101" s="45"/>
      <c r="DM101" s="45"/>
      <c r="DN101" s="45"/>
      <c r="DO101" s="45"/>
      <c r="DP101" s="45"/>
      <c r="DQ101" s="45"/>
      <c r="DR101" s="45"/>
      <c r="DS101" s="45"/>
      <c r="DT101" s="45"/>
      <c r="DU101" s="45"/>
      <c r="DV101" s="45"/>
      <c r="DW101" s="45" t="s">
        <v>564</v>
      </c>
      <c r="DX101" s="45" t="s">
        <v>483</v>
      </c>
      <c r="DY101" s="45"/>
      <c r="DZ101" s="45"/>
      <c r="EA101" s="45"/>
      <c r="EB101" s="45"/>
      <c r="EC101" s="45"/>
      <c r="ED101" s="45"/>
      <c r="EE101" s="45"/>
      <c r="EF101" s="45"/>
      <c r="EG101" s="45"/>
      <c r="EH101" s="45"/>
      <c r="EI101" s="45"/>
      <c r="EJ101" s="45"/>
      <c r="EK101" s="45"/>
      <c r="EL101" s="45"/>
      <c r="EM101" s="45"/>
      <c r="EN101" s="45"/>
      <c r="EO101" s="45" t="s">
        <v>1617</v>
      </c>
      <c r="EP101" s="45" t="b">
        <v>1</v>
      </c>
      <c r="EQ101" s="45"/>
      <c r="ER101" s="45" t="b">
        <v>1</v>
      </c>
      <c r="ES101" s="45" t="b">
        <v>1</v>
      </c>
      <c r="ET101" s="45"/>
      <c r="EU101" s="45"/>
      <c r="EV101" s="45"/>
      <c r="EW101" s="45"/>
      <c r="EX101" s="45"/>
      <c r="EY101" s="45"/>
      <c r="EZ101" s="45" t="b">
        <v>1</v>
      </c>
      <c r="FA101" s="51">
        <v>4</v>
      </c>
      <c r="FB101" s="45" t="s">
        <v>366</v>
      </c>
      <c r="FC101" s="45" t="s">
        <v>347</v>
      </c>
      <c r="FD101" s="45"/>
      <c r="FE101" s="45" t="s">
        <v>997</v>
      </c>
      <c r="FF101" s="45" t="b">
        <v>1</v>
      </c>
      <c r="FG101" s="45"/>
      <c r="FH101" s="45"/>
      <c r="FI101" s="45"/>
      <c r="FJ101" s="45"/>
      <c r="FK101" s="45"/>
      <c r="FL101" s="45"/>
      <c r="FM101" s="45"/>
      <c r="FN101" s="45" t="s">
        <v>347</v>
      </c>
      <c r="FO101" s="45"/>
      <c r="FP101" s="45" t="s">
        <v>359</v>
      </c>
      <c r="FQ101" s="45"/>
      <c r="FR101" s="45"/>
      <c r="FS101" s="45"/>
      <c r="FT101" s="45"/>
      <c r="FU101" s="45"/>
      <c r="FV101" s="45"/>
      <c r="FW101" s="45"/>
      <c r="FX101" s="45" t="s">
        <v>347</v>
      </c>
      <c r="FY101" s="45" t="s">
        <v>347</v>
      </c>
      <c r="FZ101" s="45"/>
      <c r="GA101" s="45"/>
      <c r="GB101" s="45"/>
      <c r="GC101" s="45" t="s">
        <v>351</v>
      </c>
      <c r="GD101" s="45" t="s">
        <v>384</v>
      </c>
      <c r="GE101" s="45" t="s">
        <v>359</v>
      </c>
      <c r="GF101" s="45" t="s">
        <v>370</v>
      </c>
      <c r="GG101" s="45" t="s">
        <v>370</v>
      </c>
      <c r="GH101" s="45"/>
      <c r="GI101" s="45"/>
      <c r="GJ101" s="45"/>
      <c r="GK101" s="45"/>
      <c r="GL101" s="45"/>
      <c r="GM101" s="45"/>
      <c r="GN101" s="45"/>
      <c r="GO101" s="45"/>
      <c r="GP101" s="45"/>
      <c r="GQ101" s="45"/>
      <c r="GR101" s="45"/>
      <c r="GS101" s="45"/>
      <c r="GT101" s="45"/>
      <c r="GU101" s="45" t="s">
        <v>372</v>
      </c>
      <c r="GV101" s="45"/>
      <c r="GW101" s="45"/>
      <c r="GX101" s="45"/>
      <c r="GY101" s="45"/>
      <c r="GZ101" s="45"/>
      <c r="HA101" s="45"/>
      <c r="HB101" s="45"/>
      <c r="HC101" s="45"/>
      <c r="HD101" s="45"/>
      <c r="HE101" s="45"/>
      <c r="HF101" s="45"/>
      <c r="HG101" s="45"/>
      <c r="HH101" s="45"/>
      <c r="HI101" s="45"/>
      <c r="HJ101" s="45"/>
      <c r="HK101" s="45"/>
      <c r="HL101" s="45" t="b">
        <v>1</v>
      </c>
      <c r="HM101" s="45"/>
      <c r="HN101" s="45"/>
      <c r="HO101" s="45"/>
      <c r="HP101" s="45"/>
      <c r="HQ101" s="45"/>
      <c r="HR101" s="45"/>
      <c r="HS101" s="45"/>
      <c r="HT101" s="45"/>
      <c r="HU101" s="45"/>
      <c r="HV101" s="45"/>
      <c r="HW101" s="45"/>
      <c r="HX101" s="45"/>
      <c r="HY101" s="45"/>
      <c r="HZ101" s="45"/>
      <c r="IA101" s="45"/>
      <c r="IB101" s="45"/>
      <c r="IC101" s="45"/>
      <c r="ID101" s="45"/>
      <c r="IE101" s="45"/>
      <c r="IF101" s="45" t="s">
        <v>372</v>
      </c>
      <c r="IG101" s="45"/>
      <c r="IH101" s="45"/>
      <c r="II101" s="45"/>
      <c r="IJ101" s="45"/>
      <c r="IK101" s="45"/>
      <c r="IL101" s="45"/>
      <c r="IM101" s="45" t="b">
        <v>1</v>
      </c>
      <c r="IN101" s="45"/>
      <c r="IO101" s="45"/>
      <c r="IP101" s="45" t="s">
        <v>359</v>
      </c>
      <c r="IQ101" s="45" t="s">
        <v>1618</v>
      </c>
      <c r="IR101" s="45" t="s">
        <v>1554</v>
      </c>
      <c r="IS101" s="45" t="b">
        <v>1</v>
      </c>
      <c r="IT101" s="45"/>
      <c r="IU101" s="45"/>
      <c r="IV101" s="45" t="b">
        <v>1</v>
      </c>
      <c r="IW101" s="45"/>
      <c r="IX101" s="45"/>
      <c r="IY101" s="45"/>
      <c r="IZ101" s="45"/>
      <c r="JA101" s="45" t="s">
        <v>1619</v>
      </c>
      <c r="JB101" s="45" t="s">
        <v>372</v>
      </c>
      <c r="JC101" s="45"/>
      <c r="JD101" s="45"/>
      <c r="JE101" s="45"/>
      <c r="JF101" s="45"/>
      <c r="JG101" s="45"/>
      <c r="JH101" s="45"/>
      <c r="JI101" s="45" t="b">
        <v>1</v>
      </c>
      <c r="JJ101" s="45"/>
      <c r="JK101" s="45"/>
      <c r="JL101" s="45" t="s">
        <v>347</v>
      </c>
      <c r="JM101" s="45"/>
      <c r="JN101" s="45" t="s">
        <v>552</v>
      </c>
      <c r="JO101" s="45"/>
      <c r="JP101" s="45"/>
      <c r="JQ101" s="45"/>
      <c r="JR101" s="45"/>
      <c r="JS101" s="45"/>
      <c r="JT101" s="45"/>
      <c r="JU101" s="45"/>
      <c r="JV101" s="45"/>
      <c r="JW101" s="45"/>
      <c r="JX101" s="45"/>
      <c r="JY101" s="45"/>
      <c r="JZ101" s="45"/>
      <c r="KA101" s="45"/>
      <c r="KB101" s="45"/>
      <c r="KC101" s="45"/>
      <c r="KD101" s="45" t="b">
        <v>1</v>
      </c>
      <c r="KE101" s="45"/>
      <c r="KF101" s="45"/>
      <c r="KG101" s="45"/>
      <c r="KH101" s="45" t="s">
        <v>1503</v>
      </c>
      <c r="KI101" s="45"/>
      <c r="KJ101" s="45"/>
      <c r="KK101" s="45"/>
      <c r="KL101" s="45"/>
      <c r="KM101" s="45" t="b">
        <v>1</v>
      </c>
      <c r="KN101" s="45" t="b">
        <v>1</v>
      </c>
      <c r="KO101" s="45"/>
      <c r="KP101" s="45"/>
      <c r="KQ101" s="45"/>
      <c r="KR101" s="45"/>
      <c r="KS101" s="45"/>
      <c r="KT101" s="45"/>
      <c r="KU101" s="45"/>
      <c r="KV101" s="45"/>
      <c r="KW101" s="45" t="s">
        <v>860</v>
      </c>
      <c r="KX101" s="45"/>
      <c r="KY101" s="45" t="b">
        <v>1</v>
      </c>
      <c r="KZ101" s="45"/>
      <c r="LA101" s="45" t="b">
        <v>1</v>
      </c>
      <c r="LB101" s="45"/>
      <c r="LC101" s="45" t="b">
        <v>1</v>
      </c>
      <c r="LD101" s="45"/>
      <c r="LE101" s="45"/>
      <c r="LF101" s="45"/>
      <c r="LG101" s="45" t="s">
        <v>427</v>
      </c>
      <c r="LH101" s="45"/>
      <c r="LI101" s="45"/>
      <c r="LJ101" s="45"/>
      <c r="LK101" s="45"/>
      <c r="LL101" s="45"/>
      <c r="LM101" s="45"/>
      <c r="LN101" s="45" t="b">
        <v>1</v>
      </c>
      <c r="LO101" s="45" t="s">
        <v>347</v>
      </c>
      <c r="LP101" s="45"/>
      <c r="LQ101" s="45" t="s">
        <v>527</v>
      </c>
      <c r="LR101" s="45"/>
      <c r="LS101" s="45"/>
      <c r="LT101" s="45" t="b">
        <v>1</v>
      </c>
      <c r="LU101" s="45"/>
      <c r="LV101" s="45"/>
      <c r="LW101" s="45"/>
      <c r="LX101" s="45"/>
      <c r="LY101" s="45"/>
      <c r="LZ101" s="45"/>
      <c r="MA101" s="45"/>
      <c r="MB101" s="45" t="s">
        <v>359</v>
      </c>
      <c r="MC101" s="45"/>
      <c r="MD101" s="45"/>
      <c r="ME101" s="45"/>
      <c r="MF101" s="45"/>
      <c r="MG101" s="45"/>
      <c r="MH101" s="45" t="s">
        <v>359</v>
      </c>
      <c r="MI101" s="45"/>
      <c r="MJ101" s="45" t="s">
        <v>1620</v>
      </c>
      <c r="MK101" s="45">
        <v>73108542</v>
      </c>
      <c r="ML101" s="45" t="s">
        <v>1621</v>
      </c>
      <c r="MM101" s="47">
        <v>44216.552488425928</v>
      </c>
      <c r="MN101" s="45">
        <v>100</v>
      </c>
      <c r="MO101" s="45"/>
      <c r="MP101" s="45">
        <v>-1</v>
      </c>
      <c r="MQ101" s="45"/>
      <c r="MR101" s="45"/>
      <c r="MS101" s="45" t="s">
        <v>376</v>
      </c>
      <c r="MT101" s="45">
        <v>692</v>
      </c>
      <c r="MU101" s="45" t="s">
        <v>402</v>
      </c>
      <c r="MV101" s="45">
        <v>569832</v>
      </c>
    </row>
    <row r="102" spans="1:360" ht="15.6" thickTop="1" thickBot="1" x14ac:dyDescent="0.35">
      <c r="A102" s="48" t="s">
        <v>1622</v>
      </c>
      <c r="B102" s="37" t="s">
        <v>1623</v>
      </c>
      <c r="C102" s="37"/>
      <c r="D102" s="37" t="s">
        <v>1547</v>
      </c>
      <c r="E102" s="37" t="s">
        <v>830</v>
      </c>
      <c r="F102" s="37"/>
      <c r="G102" s="49">
        <v>44216</v>
      </c>
      <c r="H102" s="37" t="s">
        <v>831</v>
      </c>
      <c r="I102" s="37" t="s">
        <v>832</v>
      </c>
      <c r="J102" s="37" t="s">
        <v>347</v>
      </c>
      <c r="K102" s="37">
        <v>21</v>
      </c>
      <c r="L102" s="37" t="str">
        <f>IF(data!$K102&lt;31,"18-30 Years",IF(data!$K102&lt;51,"31-50 Years",IF(data!$K102&lt;61,"51-60 Years",IF(data!$K102&gt;60,"Elderly&gt;60"))))</f>
        <v>18-30 Years</v>
      </c>
      <c r="M102" s="37" t="s">
        <v>348</v>
      </c>
      <c r="N102" s="37" t="s">
        <v>349</v>
      </c>
      <c r="O102" s="37" t="s">
        <v>383</v>
      </c>
      <c r="P102" s="37"/>
      <c r="Q102" s="37">
        <v>1</v>
      </c>
      <c r="R102" s="37">
        <v>0</v>
      </c>
      <c r="S102" s="37" t="s">
        <v>347</v>
      </c>
      <c r="T102" s="37">
        <v>0</v>
      </c>
      <c r="U102" s="37">
        <v>1</v>
      </c>
      <c r="V102" s="37">
        <v>0</v>
      </c>
      <c r="W102" s="37" t="s">
        <v>351</v>
      </c>
      <c r="X102" s="37">
        <v>0</v>
      </c>
      <c r="Y102" s="37" t="s">
        <v>351</v>
      </c>
      <c r="Z102" s="37">
        <v>0</v>
      </c>
      <c r="AA102" s="52">
        <v>1</v>
      </c>
      <c r="AB102" s="37">
        <v>3</v>
      </c>
      <c r="AC102" s="37">
        <v>0</v>
      </c>
      <c r="AD102" s="37">
        <v>0</v>
      </c>
      <c r="AE102" s="37">
        <v>1</v>
      </c>
      <c r="AF102" s="37">
        <v>1500</v>
      </c>
      <c r="AG102" s="37">
        <v>750</v>
      </c>
      <c r="AH102" s="41">
        <f t="shared" si="1"/>
        <v>-750</v>
      </c>
      <c r="AI102" s="37" t="s">
        <v>1624</v>
      </c>
      <c r="AJ102" s="37"/>
      <c r="AK102" s="37" t="s">
        <v>355</v>
      </c>
      <c r="AL102" s="37"/>
      <c r="AM102" s="37" t="b">
        <v>1</v>
      </c>
      <c r="AN102" s="37"/>
      <c r="AO102" s="37"/>
      <c r="AP102" s="37"/>
      <c r="AQ102" s="37"/>
      <c r="AR102" s="37"/>
      <c r="AS102" s="37"/>
      <c r="AT102" s="37">
        <v>4</v>
      </c>
      <c r="AU102" s="37" t="s">
        <v>356</v>
      </c>
      <c r="AV102" s="37"/>
      <c r="AW102" s="37" t="s">
        <v>359</v>
      </c>
      <c r="AX102" s="37" t="s">
        <v>1625</v>
      </c>
      <c r="AY102" s="37" t="s">
        <v>426</v>
      </c>
      <c r="AZ102" s="37"/>
      <c r="BA102" s="37"/>
      <c r="BB102" s="37"/>
      <c r="BC102" s="37" t="b">
        <v>1</v>
      </c>
      <c r="BD102" s="37"/>
      <c r="BE102" s="37"/>
      <c r="BF102" s="37"/>
      <c r="BG102" s="37"/>
      <c r="BH102" s="37"/>
      <c r="BI102" s="37"/>
      <c r="BJ102" s="37"/>
      <c r="BK102" s="37" t="s">
        <v>359</v>
      </c>
      <c r="BL102" s="37"/>
      <c r="BM102" s="37"/>
      <c r="BN102" s="37"/>
      <c r="BO102" s="37"/>
      <c r="BP102" s="37" t="s">
        <v>359</v>
      </c>
      <c r="BQ102" s="37"/>
      <c r="BR102" s="37"/>
      <c r="BS102" s="37"/>
      <c r="BT102" s="37"/>
      <c r="BU102" s="37"/>
      <c r="BV102" s="37"/>
      <c r="BW102" s="37"/>
      <c r="BX102" s="37"/>
      <c r="BY102" s="37"/>
      <c r="BZ102" s="37"/>
      <c r="CA102" s="37"/>
      <c r="CB102" s="37"/>
      <c r="CC102" s="37"/>
      <c r="CD102" s="37"/>
      <c r="CE102" s="37"/>
      <c r="CF102" s="37" t="s">
        <v>1626</v>
      </c>
      <c r="CG102" s="37"/>
      <c r="CH102" s="37"/>
      <c r="CI102" s="37"/>
      <c r="CJ102" s="37" t="b">
        <v>1</v>
      </c>
      <c r="CK102" s="37"/>
      <c r="CL102" s="37"/>
      <c r="CM102" s="37"/>
      <c r="CN102" s="37"/>
      <c r="CO102" s="37" t="s">
        <v>347</v>
      </c>
      <c r="CP102" s="37"/>
      <c r="CQ102" s="37"/>
      <c r="CR102" s="37"/>
      <c r="CS102" s="37"/>
      <c r="CT102" s="37"/>
      <c r="CU102" s="37"/>
      <c r="CV102" s="37"/>
      <c r="CW102" s="37"/>
      <c r="CX102" s="37"/>
      <c r="CY102" s="37" t="s">
        <v>836</v>
      </c>
      <c r="CZ102" s="37"/>
      <c r="DA102" s="37"/>
      <c r="DB102" s="37"/>
      <c r="DC102" s="37"/>
      <c r="DD102" s="37"/>
      <c r="DE102" s="37" t="b">
        <v>1</v>
      </c>
      <c r="DF102" s="37"/>
      <c r="DG102" s="37"/>
      <c r="DH102" s="37"/>
      <c r="DI102" s="37"/>
      <c r="DJ102" s="37"/>
      <c r="DK102" s="37"/>
      <c r="DL102" s="37"/>
      <c r="DM102" s="37"/>
      <c r="DN102" s="37"/>
      <c r="DO102" s="37"/>
      <c r="DP102" s="37"/>
      <c r="DQ102" s="37"/>
      <c r="DR102" s="37"/>
      <c r="DS102" s="37"/>
      <c r="DT102" s="37"/>
      <c r="DU102" s="37"/>
      <c r="DV102" s="37"/>
      <c r="DW102" s="37" t="s">
        <v>646</v>
      </c>
      <c r="DX102" s="37"/>
      <c r="DY102" s="37"/>
      <c r="DZ102" s="37"/>
      <c r="EA102" s="37" t="s">
        <v>692</v>
      </c>
      <c r="EB102" s="37" t="b">
        <v>1</v>
      </c>
      <c r="EC102" s="37" t="b">
        <v>1</v>
      </c>
      <c r="ED102" s="37"/>
      <c r="EE102" s="37"/>
      <c r="EF102" s="37"/>
      <c r="EG102" s="37"/>
      <c r="EH102" s="37" t="b">
        <v>1</v>
      </c>
      <c r="EI102" s="37"/>
      <c r="EJ102" s="37"/>
      <c r="EK102" s="37"/>
      <c r="EL102" s="37" t="b">
        <v>1</v>
      </c>
      <c r="EM102" s="52">
        <v>4</v>
      </c>
      <c r="EN102" s="37" t="s">
        <v>365</v>
      </c>
      <c r="EO102" s="37" t="s">
        <v>1627</v>
      </c>
      <c r="EP102" s="37" t="b">
        <v>1</v>
      </c>
      <c r="EQ102" s="37" t="b">
        <v>1</v>
      </c>
      <c r="ER102" s="37" t="b">
        <v>1</v>
      </c>
      <c r="ES102" s="37"/>
      <c r="ET102" s="37"/>
      <c r="EU102" s="37"/>
      <c r="EV102" s="37"/>
      <c r="EW102" s="37"/>
      <c r="EX102" s="37"/>
      <c r="EY102" s="37"/>
      <c r="EZ102" s="37"/>
      <c r="FA102" s="52">
        <v>3</v>
      </c>
      <c r="FB102" s="37" t="s">
        <v>365</v>
      </c>
      <c r="FC102" s="37" t="s">
        <v>347</v>
      </c>
      <c r="FD102" s="37"/>
      <c r="FE102" s="37" t="s">
        <v>367</v>
      </c>
      <c r="FF102" s="37"/>
      <c r="FG102" s="37" t="b">
        <v>1</v>
      </c>
      <c r="FH102" s="37"/>
      <c r="FI102" s="37"/>
      <c r="FJ102" s="37"/>
      <c r="FK102" s="37"/>
      <c r="FL102" s="37"/>
      <c r="FM102" s="37"/>
      <c r="FN102" s="37" t="s">
        <v>347</v>
      </c>
      <c r="FO102" s="37"/>
      <c r="FP102" s="37" t="s">
        <v>359</v>
      </c>
      <c r="FQ102" s="37"/>
      <c r="FR102" s="37"/>
      <c r="FS102" s="37"/>
      <c r="FT102" s="37"/>
      <c r="FU102" s="37"/>
      <c r="FV102" s="37"/>
      <c r="FW102" s="37"/>
      <c r="FX102" s="37" t="s">
        <v>368</v>
      </c>
      <c r="FY102" s="37" t="s">
        <v>359</v>
      </c>
      <c r="FZ102" s="37"/>
      <c r="GA102" s="37"/>
      <c r="GB102" s="37"/>
      <c r="GC102" s="37" t="s">
        <v>351</v>
      </c>
      <c r="GD102" s="37" t="s">
        <v>351</v>
      </c>
      <c r="GE102" s="37" t="s">
        <v>359</v>
      </c>
      <c r="GF102" s="37" t="s">
        <v>370</v>
      </c>
      <c r="GG102" s="37" t="s">
        <v>370</v>
      </c>
      <c r="GH102" s="37"/>
      <c r="GI102" s="37"/>
      <c r="GJ102" s="37"/>
      <c r="GK102" s="37"/>
      <c r="GL102" s="37"/>
      <c r="GM102" s="37"/>
      <c r="GN102" s="37"/>
      <c r="GO102" s="37"/>
      <c r="GP102" s="37"/>
      <c r="GQ102" s="37"/>
      <c r="GR102" s="37"/>
      <c r="GS102" s="37"/>
      <c r="GT102" s="37"/>
      <c r="GU102" s="37" t="s">
        <v>457</v>
      </c>
      <c r="GV102" s="37"/>
      <c r="GW102" s="37"/>
      <c r="GX102" s="37"/>
      <c r="GY102" s="37"/>
      <c r="GZ102" s="37"/>
      <c r="HA102" s="37"/>
      <c r="HB102" s="37"/>
      <c r="HC102" s="37"/>
      <c r="HD102" s="37"/>
      <c r="HE102" s="37"/>
      <c r="HF102" s="37"/>
      <c r="HG102" s="37"/>
      <c r="HH102" s="37"/>
      <c r="HI102" s="37"/>
      <c r="HJ102" s="37"/>
      <c r="HK102" s="37" t="b">
        <v>1</v>
      </c>
      <c r="HL102" s="37"/>
      <c r="HM102" s="37"/>
      <c r="HN102" s="37"/>
      <c r="HO102" s="37"/>
      <c r="HP102" s="37"/>
      <c r="HQ102" s="37"/>
      <c r="HR102" s="37"/>
      <c r="HS102" s="37"/>
      <c r="HT102" s="37"/>
      <c r="HU102" s="37"/>
      <c r="HV102" s="37"/>
      <c r="HW102" s="37"/>
      <c r="HX102" s="37"/>
      <c r="HY102" s="37"/>
      <c r="HZ102" s="37"/>
      <c r="IA102" s="37"/>
      <c r="IB102" s="37"/>
      <c r="IC102" s="37"/>
      <c r="ID102" s="37"/>
      <c r="IE102" s="37"/>
      <c r="IF102" s="37" t="s">
        <v>372</v>
      </c>
      <c r="IG102" s="37"/>
      <c r="IH102" s="37"/>
      <c r="II102" s="37"/>
      <c r="IJ102" s="37"/>
      <c r="IK102" s="37"/>
      <c r="IL102" s="37"/>
      <c r="IM102" s="37" t="b">
        <v>1</v>
      </c>
      <c r="IN102" s="37"/>
      <c r="IO102" s="37"/>
      <c r="IP102" s="37" t="s">
        <v>347</v>
      </c>
      <c r="IQ102" s="37"/>
      <c r="IR102" s="37" t="s">
        <v>1176</v>
      </c>
      <c r="IS102" s="37"/>
      <c r="IT102" s="37"/>
      <c r="IU102" s="37" t="b">
        <v>1</v>
      </c>
      <c r="IV102" s="37" t="b">
        <v>1</v>
      </c>
      <c r="IW102" s="37"/>
      <c r="IX102" s="37"/>
      <c r="IY102" s="37"/>
      <c r="IZ102" s="37"/>
      <c r="JA102" s="37" t="s">
        <v>5165</v>
      </c>
      <c r="JB102" s="37" t="s">
        <v>372</v>
      </c>
      <c r="JC102" s="37"/>
      <c r="JD102" s="37"/>
      <c r="JE102" s="37"/>
      <c r="JF102" s="37"/>
      <c r="JG102" s="37"/>
      <c r="JH102" s="37"/>
      <c r="JI102" s="37" t="b">
        <v>1</v>
      </c>
      <c r="JJ102" s="37"/>
      <c r="JK102" s="37"/>
      <c r="JL102" s="37" t="s">
        <v>347</v>
      </c>
      <c r="JM102" s="37"/>
      <c r="JN102" s="37" t="s">
        <v>1371</v>
      </c>
      <c r="JO102" s="37"/>
      <c r="JP102" s="37"/>
      <c r="JQ102" s="37"/>
      <c r="JR102" s="37" t="b">
        <v>1</v>
      </c>
      <c r="JS102" s="37" t="b">
        <v>1</v>
      </c>
      <c r="JT102" s="37"/>
      <c r="JU102" s="37"/>
      <c r="JV102" s="37"/>
      <c r="JW102" s="37"/>
      <c r="JX102" s="37"/>
      <c r="JY102" s="37"/>
      <c r="JZ102" s="37"/>
      <c r="KA102" s="37"/>
      <c r="KB102" s="37"/>
      <c r="KC102" s="37"/>
      <c r="KD102" s="37"/>
      <c r="KE102" s="37"/>
      <c r="KF102" s="37"/>
      <c r="KG102" s="37" t="s">
        <v>1628</v>
      </c>
      <c r="KH102" s="37" t="s">
        <v>1629</v>
      </c>
      <c r="KI102" s="37"/>
      <c r="KJ102" s="37" t="b">
        <v>1</v>
      </c>
      <c r="KK102" s="37"/>
      <c r="KL102" s="37"/>
      <c r="KM102" s="37" t="b">
        <v>1</v>
      </c>
      <c r="KN102" s="37"/>
      <c r="KO102" s="37"/>
      <c r="KP102" s="37"/>
      <c r="KQ102" s="37"/>
      <c r="KR102" s="37"/>
      <c r="KS102" s="37"/>
      <c r="KT102" s="37"/>
      <c r="KU102" s="37"/>
      <c r="KV102" s="37"/>
      <c r="KW102" s="37" t="s">
        <v>939</v>
      </c>
      <c r="KX102" s="37"/>
      <c r="KY102" s="37" t="b">
        <v>1</v>
      </c>
      <c r="KZ102" s="37"/>
      <c r="LA102" s="37"/>
      <c r="LB102" s="37" t="b">
        <v>1</v>
      </c>
      <c r="LC102" s="37"/>
      <c r="LD102" s="37"/>
      <c r="LE102" s="37"/>
      <c r="LF102" s="37"/>
      <c r="LG102" s="37" t="s">
        <v>504</v>
      </c>
      <c r="LH102" s="37"/>
      <c r="LI102" s="37"/>
      <c r="LJ102" s="37"/>
      <c r="LK102" s="37"/>
      <c r="LL102" s="37"/>
      <c r="LM102" s="37" t="b">
        <v>1</v>
      </c>
      <c r="LN102" s="37"/>
      <c r="LO102" s="37" t="s">
        <v>359</v>
      </c>
      <c r="LP102" s="45" t="s">
        <v>5170</v>
      </c>
      <c r="LQ102" s="37" t="s">
        <v>640</v>
      </c>
      <c r="LR102" s="37"/>
      <c r="LS102" s="37"/>
      <c r="LT102" s="37"/>
      <c r="LU102" s="37"/>
      <c r="LV102" s="37"/>
      <c r="LW102" s="37" t="b">
        <v>1</v>
      </c>
      <c r="LX102" s="37"/>
      <c r="LY102" s="37"/>
      <c r="LZ102" s="37"/>
      <c r="MA102" s="37"/>
      <c r="MB102" s="37" t="s">
        <v>359</v>
      </c>
      <c r="MC102" s="37"/>
      <c r="MD102" s="37"/>
      <c r="ME102" s="37"/>
      <c r="MF102" s="37"/>
      <c r="MG102" s="37"/>
      <c r="MH102" s="37" t="s">
        <v>359</v>
      </c>
      <c r="MI102" s="37"/>
      <c r="MJ102" s="37" t="s">
        <v>1630</v>
      </c>
      <c r="MK102" s="37">
        <v>73108543</v>
      </c>
      <c r="ML102" s="37" t="s">
        <v>1631</v>
      </c>
      <c r="MM102" s="50">
        <v>44216.552488425928</v>
      </c>
      <c r="MN102" s="37">
        <v>101</v>
      </c>
      <c r="MO102" s="37"/>
      <c r="MP102" s="37">
        <v>-1</v>
      </c>
      <c r="MQ102" s="37"/>
      <c r="MR102" s="37"/>
      <c r="MS102" s="37" t="s">
        <v>376</v>
      </c>
      <c r="MT102" s="37">
        <v>871</v>
      </c>
      <c r="MU102" s="37" t="s">
        <v>402</v>
      </c>
      <c r="MV102" s="37">
        <v>569832</v>
      </c>
    </row>
    <row r="103" spans="1:360" ht="15.6" hidden="1" thickTop="1" thickBot="1" x14ac:dyDescent="0.35">
      <c r="A103" s="44" t="s">
        <v>1632</v>
      </c>
      <c r="B103" s="45" t="s">
        <v>1633</v>
      </c>
      <c r="C103" s="45"/>
      <c r="D103" s="45" t="s">
        <v>1634</v>
      </c>
      <c r="E103" s="45" t="s">
        <v>830</v>
      </c>
      <c r="F103" s="45"/>
      <c r="G103" s="46">
        <v>44216</v>
      </c>
      <c r="H103" s="45" t="s">
        <v>831</v>
      </c>
      <c r="I103" s="45" t="s">
        <v>832</v>
      </c>
      <c r="J103" s="45" t="s">
        <v>347</v>
      </c>
      <c r="K103" s="45">
        <v>34</v>
      </c>
      <c r="L103" s="45" t="str">
        <f>IF(data!$K103&lt;31,"18-30 Years",IF(data!$K103&lt;51,"31-50 Years",IF(data!$K103&lt;61,"51-60 Years",IF(data!$K103&gt;60,"Elderly&gt;60"))))</f>
        <v>31-50 Years</v>
      </c>
      <c r="M103" s="45" t="s">
        <v>348</v>
      </c>
      <c r="N103" s="45" t="s">
        <v>349</v>
      </c>
      <c r="O103" s="45" t="s">
        <v>383</v>
      </c>
      <c r="P103" s="45"/>
      <c r="Q103" s="45">
        <v>0</v>
      </c>
      <c r="R103" s="45">
        <v>0</v>
      </c>
      <c r="S103" s="45" t="s">
        <v>347</v>
      </c>
      <c r="T103" s="45">
        <v>0</v>
      </c>
      <c r="U103" s="45">
        <v>0</v>
      </c>
      <c r="V103" s="45">
        <v>0</v>
      </c>
      <c r="W103" s="45" t="s">
        <v>384</v>
      </c>
      <c r="X103" s="45">
        <v>2</v>
      </c>
      <c r="Y103" s="45" t="s">
        <v>406</v>
      </c>
      <c r="Z103" s="45">
        <v>2</v>
      </c>
      <c r="AA103" s="51">
        <v>4</v>
      </c>
      <c r="AB103" s="45">
        <v>6</v>
      </c>
      <c r="AC103" s="45">
        <v>0</v>
      </c>
      <c r="AD103" s="45">
        <v>1</v>
      </c>
      <c r="AE103" s="45">
        <v>1</v>
      </c>
      <c r="AF103" s="45">
        <v>3000</v>
      </c>
      <c r="AG103" s="45">
        <v>2000</v>
      </c>
      <c r="AH103" s="41">
        <f t="shared" si="1"/>
        <v>-1000</v>
      </c>
      <c r="AI103" s="45" t="s">
        <v>1635</v>
      </c>
      <c r="AJ103" s="45"/>
      <c r="AK103" s="45" t="s">
        <v>355</v>
      </c>
      <c r="AL103" s="45"/>
      <c r="AM103" s="45" t="b">
        <v>1</v>
      </c>
      <c r="AN103" s="45"/>
      <c r="AO103" s="45"/>
      <c r="AP103" s="45"/>
      <c r="AQ103" s="45"/>
      <c r="AR103" s="45"/>
      <c r="AS103" s="45"/>
      <c r="AT103" s="45">
        <v>5</v>
      </c>
      <c r="AU103" s="45" t="s">
        <v>356</v>
      </c>
      <c r="AV103" s="45"/>
      <c r="AW103" s="45" t="s">
        <v>347</v>
      </c>
      <c r="AX103" s="45" t="s">
        <v>5131</v>
      </c>
      <c r="AY103" s="45" t="s">
        <v>426</v>
      </c>
      <c r="AZ103" s="45"/>
      <c r="BA103" s="45"/>
      <c r="BB103" s="45"/>
      <c r="BC103" s="45" t="b">
        <v>1</v>
      </c>
      <c r="BD103" s="45"/>
      <c r="BE103" s="45"/>
      <c r="BF103" s="45"/>
      <c r="BG103" s="45"/>
      <c r="BH103" s="45"/>
      <c r="BI103" s="45"/>
      <c r="BJ103" s="45"/>
      <c r="BK103" s="45" t="s">
        <v>359</v>
      </c>
      <c r="BL103" s="45"/>
      <c r="BM103" s="45"/>
      <c r="BN103" s="45"/>
      <c r="BO103" s="45"/>
      <c r="BP103" s="45" t="s">
        <v>359</v>
      </c>
      <c r="BQ103" s="45"/>
      <c r="BR103" s="45"/>
      <c r="BS103" s="45"/>
      <c r="BT103" s="45"/>
      <c r="BU103" s="45"/>
      <c r="BV103" s="45"/>
      <c r="BW103" s="45"/>
      <c r="BX103" s="45"/>
      <c r="BY103" s="45"/>
      <c r="BZ103" s="45"/>
      <c r="CA103" s="45"/>
      <c r="CB103" s="45"/>
      <c r="CC103" s="45"/>
      <c r="CD103" s="45"/>
      <c r="CE103" s="45"/>
      <c r="CF103" s="45" t="s">
        <v>1636</v>
      </c>
      <c r="CG103" s="45" t="b">
        <v>1</v>
      </c>
      <c r="CH103" s="45" t="b">
        <v>1</v>
      </c>
      <c r="CI103" s="45" t="b">
        <v>1</v>
      </c>
      <c r="CJ103" s="45" t="b">
        <v>1</v>
      </c>
      <c r="CK103" s="45"/>
      <c r="CL103" s="45"/>
      <c r="CM103" s="45"/>
      <c r="CN103" s="45"/>
      <c r="CO103" s="45" t="s">
        <v>347</v>
      </c>
      <c r="CP103" s="45"/>
      <c r="CQ103" s="45"/>
      <c r="CR103" s="45"/>
      <c r="CS103" s="45"/>
      <c r="CT103" s="45"/>
      <c r="CU103" s="45"/>
      <c r="CV103" s="45"/>
      <c r="CW103" s="45"/>
      <c r="CX103" s="45"/>
      <c r="CY103" s="45" t="s">
        <v>361</v>
      </c>
      <c r="CZ103" s="45"/>
      <c r="DA103" s="45"/>
      <c r="DB103" s="45"/>
      <c r="DC103" s="45"/>
      <c r="DD103" s="45"/>
      <c r="DE103" s="45" t="b">
        <v>1</v>
      </c>
      <c r="DF103" s="45" t="b">
        <v>1</v>
      </c>
      <c r="DG103" s="45"/>
      <c r="DH103" s="45"/>
      <c r="DI103" s="45"/>
      <c r="DJ103" s="45"/>
      <c r="DK103" s="45"/>
      <c r="DL103" s="45"/>
      <c r="DM103" s="45"/>
      <c r="DN103" s="45"/>
      <c r="DO103" s="45"/>
      <c r="DP103" s="45"/>
      <c r="DQ103" s="45"/>
      <c r="DR103" s="45"/>
      <c r="DS103" s="45"/>
      <c r="DT103" s="45"/>
      <c r="DU103" s="45"/>
      <c r="DV103" s="45"/>
      <c r="DW103" s="45" t="s">
        <v>362</v>
      </c>
      <c r="DX103" s="45"/>
      <c r="DY103" s="45"/>
      <c r="DZ103" s="45"/>
      <c r="EA103" s="45"/>
      <c r="EB103" s="45"/>
      <c r="EC103" s="45"/>
      <c r="ED103" s="45"/>
      <c r="EE103" s="45"/>
      <c r="EF103" s="45"/>
      <c r="EG103" s="45"/>
      <c r="EH103" s="45"/>
      <c r="EI103" s="45"/>
      <c r="EJ103" s="45"/>
      <c r="EK103" s="45"/>
      <c r="EL103" s="45"/>
      <c r="EM103" s="45"/>
      <c r="EN103" s="45"/>
      <c r="EO103" s="45"/>
      <c r="EP103" s="45"/>
      <c r="EQ103" s="45"/>
      <c r="ER103" s="45"/>
      <c r="ES103" s="45"/>
      <c r="ET103" s="45"/>
      <c r="EU103" s="45"/>
      <c r="EV103" s="45"/>
      <c r="EW103" s="45"/>
      <c r="EX103" s="45"/>
      <c r="EY103" s="45"/>
      <c r="EZ103" s="45"/>
      <c r="FA103" s="45"/>
      <c r="FB103" s="45"/>
      <c r="FC103" s="45" t="s">
        <v>347</v>
      </c>
      <c r="FD103" s="45"/>
      <c r="FE103" s="45" t="s">
        <v>1637</v>
      </c>
      <c r="FF103" s="45"/>
      <c r="FG103" s="45"/>
      <c r="FH103" s="45"/>
      <c r="FI103" s="45" t="b">
        <v>1</v>
      </c>
      <c r="FJ103" s="45"/>
      <c r="FK103" s="45"/>
      <c r="FL103" s="45"/>
      <c r="FM103" s="45"/>
      <c r="FN103" s="45" t="s">
        <v>347</v>
      </c>
      <c r="FO103" s="45"/>
      <c r="FP103" s="45" t="s">
        <v>347</v>
      </c>
      <c r="FQ103" s="45" t="s">
        <v>1638</v>
      </c>
      <c r="FR103" s="45" t="b">
        <v>1</v>
      </c>
      <c r="FS103" s="45"/>
      <c r="FT103" s="45" t="b">
        <v>1</v>
      </c>
      <c r="FU103" s="45"/>
      <c r="FV103" s="45"/>
      <c r="FW103" s="45"/>
      <c r="FX103" s="45"/>
      <c r="FY103" s="45"/>
      <c r="FZ103" s="45"/>
      <c r="GA103" s="45"/>
      <c r="GB103" s="45"/>
      <c r="GC103" s="45" t="s">
        <v>384</v>
      </c>
      <c r="GD103" s="45" t="s">
        <v>384</v>
      </c>
      <c r="GE103" s="45" t="s">
        <v>359</v>
      </c>
      <c r="GF103" s="45" t="s">
        <v>370</v>
      </c>
      <c r="GG103" s="45" t="s">
        <v>370</v>
      </c>
      <c r="GH103" s="45"/>
      <c r="GI103" s="45"/>
      <c r="GJ103" s="45"/>
      <c r="GK103" s="45"/>
      <c r="GL103" s="45"/>
      <c r="GM103" s="45"/>
      <c r="GN103" s="45"/>
      <c r="GO103" s="45"/>
      <c r="GP103" s="45"/>
      <c r="GQ103" s="45"/>
      <c r="GR103" s="45"/>
      <c r="GS103" s="45"/>
      <c r="GT103" s="45"/>
      <c r="GU103" s="45" t="s">
        <v>1048</v>
      </c>
      <c r="GV103" s="45" t="b">
        <v>1</v>
      </c>
      <c r="GW103" s="45"/>
      <c r="GX103" s="45"/>
      <c r="GY103" s="45"/>
      <c r="GZ103" s="45"/>
      <c r="HA103" s="45"/>
      <c r="HB103" s="45" t="b">
        <v>1</v>
      </c>
      <c r="HC103" s="45"/>
      <c r="HD103" s="45"/>
      <c r="HE103" s="45"/>
      <c r="HF103" s="45"/>
      <c r="HG103" s="45"/>
      <c r="HH103" s="45"/>
      <c r="HI103" s="45"/>
      <c r="HJ103" s="45"/>
      <c r="HK103" s="45"/>
      <c r="HL103" s="45"/>
      <c r="HM103" s="45"/>
      <c r="HN103" s="45" t="s">
        <v>895</v>
      </c>
      <c r="HO103" s="45" t="b">
        <v>1</v>
      </c>
      <c r="HP103" s="45"/>
      <c r="HQ103" s="45" t="b">
        <v>1</v>
      </c>
      <c r="HR103" s="45"/>
      <c r="HS103" s="45" t="s">
        <v>1639</v>
      </c>
      <c r="HT103" s="45" t="s">
        <v>440</v>
      </c>
      <c r="HU103" s="45"/>
      <c r="HV103" s="45"/>
      <c r="HW103" s="45"/>
      <c r="HX103" s="45" t="b">
        <v>1</v>
      </c>
      <c r="HY103" s="45"/>
      <c r="HZ103" s="45"/>
      <c r="IA103" s="45"/>
      <c r="IB103" s="45"/>
      <c r="IC103" s="45"/>
      <c r="ID103" s="45"/>
      <c r="IE103" s="45"/>
      <c r="IF103" s="45" t="s">
        <v>458</v>
      </c>
      <c r="IG103" s="45" t="b">
        <v>1</v>
      </c>
      <c r="IH103" s="45"/>
      <c r="II103" s="45"/>
      <c r="IJ103" s="45"/>
      <c r="IK103" s="45"/>
      <c r="IL103" s="45"/>
      <c r="IM103" s="45"/>
      <c r="IN103" s="45"/>
      <c r="IO103" s="45"/>
      <c r="IP103" s="45" t="s">
        <v>347</v>
      </c>
      <c r="IQ103" s="45"/>
      <c r="IR103" s="45" t="s">
        <v>1176</v>
      </c>
      <c r="IS103" s="45"/>
      <c r="IT103" s="45"/>
      <c r="IU103" s="45" t="b">
        <v>1</v>
      </c>
      <c r="IV103" s="45" t="b">
        <v>1</v>
      </c>
      <c r="IW103" s="45"/>
      <c r="IX103" s="45"/>
      <c r="IY103" s="45"/>
      <c r="IZ103" s="45"/>
      <c r="JA103" s="45" t="s">
        <v>5164</v>
      </c>
      <c r="JB103" s="45" t="s">
        <v>392</v>
      </c>
      <c r="JC103" s="45"/>
      <c r="JD103" s="45"/>
      <c r="JE103" s="45"/>
      <c r="JF103" s="45" t="b">
        <v>1</v>
      </c>
      <c r="JG103" s="45"/>
      <c r="JH103" s="45"/>
      <c r="JI103" s="45"/>
      <c r="JJ103" s="45"/>
      <c r="JK103" s="37" t="s">
        <v>5167</v>
      </c>
      <c r="JL103" s="45" t="s">
        <v>347</v>
      </c>
      <c r="JM103" s="45"/>
      <c r="JN103" s="45" t="s">
        <v>1640</v>
      </c>
      <c r="JO103" s="45" t="b">
        <v>1</v>
      </c>
      <c r="JP103" s="45" t="b">
        <v>1</v>
      </c>
      <c r="JQ103" s="45" t="b">
        <v>1</v>
      </c>
      <c r="JR103" s="45" t="b">
        <v>1</v>
      </c>
      <c r="JS103" s="45"/>
      <c r="JT103" s="45" t="b">
        <v>1</v>
      </c>
      <c r="JU103" s="45" t="b">
        <v>1</v>
      </c>
      <c r="JV103" s="45" t="b">
        <v>1</v>
      </c>
      <c r="JW103" s="45" t="b">
        <v>1</v>
      </c>
      <c r="JX103" s="45"/>
      <c r="JY103" s="45"/>
      <c r="JZ103" s="45"/>
      <c r="KA103" s="45"/>
      <c r="KB103" s="45" t="b">
        <v>1</v>
      </c>
      <c r="KC103" s="45"/>
      <c r="KD103" s="45"/>
      <c r="KE103" s="45"/>
      <c r="KF103" s="45"/>
      <c r="KG103" s="45"/>
      <c r="KH103" s="45" t="s">
        <v>921</v>
      </c>
      <c r="KI103" s="45"/>
      <c r="KJ103" s="45"/>
      <c r="KK103" s="45"/>
      <c r="KL103" s="45" t="b">
        <v>1</v>
      </c>
      <c r="KM103" s="45" t="b">
        <v>1</v>
      </c>
      <c r="KN103" s="45" t="b">
        <v>1</v>
      </c>
      <c r="KO103" s="45"/>
      <c r="KP103" s="45"/>
      <c r="KQ103" s="45"/>
      <c r="KR103" s="45"/>
      <c r="KS103" s="45"/>
      <c r="KT103" s="45"/>
      <c r="KU103" s="45"/>
      <c r="KV103" s="45"/>
      <c r="KW103" s="45" t="s">
        <v>1515</v>
      </c>
      <c r="KX103" s="45"/>
      <c r="KY103" s="45" t="b">
        <v>1</v>
      </c>
      <c r="KZ103" s="45"/>
      <c r="LA103" s="45"/>
      <c r="LB103" s="45" t="b">
        <v>1</v>
      </c>
      <c r="LC103" s="45"/>
      <c r="LD103" s="45"/>
      <c r="LE103" s="45"/>
      <c r="LF103" s="45"/>
      <c r="LG103" s="45" t="s">
        <v>1641</v>
      </c>
      <c r="LH103" s="45" t="b">
        <v>1</v>
      </c>
      <c r="LI103" s="45"/>
      <c r="LJ103" s="45"/>
      <c r="LK103" s="45" t="b">
        <v>1</v>
      </c>
      <c r="LL103" s="45" t="b">
        <v>1</v>
      </c>
      <c r="LM103" s="45"/>
      <c r="LN103" s="45"/>
      <c r="LO103" s="45" t="s">
        <v>347</v>
      </c>
      <c r="LP103" s="45"/>
      <c r="LQ103" s="45" t="s">
        <v>1642</v>
      </c>
      <c r="LR103" s="45"/>
      <c r="LS103" s="45" t="b">
        <v>1</v>
      </c>
      <c r="LT103" s="45" t="b">
        <v>1</v>
      </c>
      <c r="LU103" s="45" t="b">
        <v>1</v>
      </c>
      <c r="LV103" s="45"/>
      <c r="LW103" s="45"/>
      <c r="LX103" s="45"/>
      <c r="LY103" s="45"/>
      <c r="LZ103" s="45"/>
      <c r="MA103" s="45"/>
      <c r="MB103" s="45" t="s">
        <v>359</v>
      </c>
      <c r="MC103" s="45"/>
      <c r="MD103" s="45"/>
      <c r="ME103" s="45" t="s">
        <v>359</v>
      </c>
      <c r="MF103" s="45"/>
      <c r="MG103" s="45"/>
      <c r="MH103" s="45" t="s">
        <v>359</v>
      </c>
      <c r="MI103" s="45"/>
      <c r="MJ103" s="45" t="s">
        <v>1643</v>
      </c>
      <c r="MK103" s="45">
        <v>73108693</v>
      </c>
      <c r="ML103" s="45" t="s">
        <v>1644</v>
      </c>
      <c r="MM103" s="47">
        <v>44216.554872685178</v>
      </c>
      <c r="MN103" s="45">
        <v>102</v>
      </c>
      <c r="MO103" s="45"/>
      <c r="MP103" s="45">
        <v>-1</v>
      </c>
      <c r="MQ103" s="45"/>
      <c r="MR103" s="45"/>
      <c r="MS103" s="45" t="s">
        <v>376</v>
      </c>
      <c r="MT103" s="45">
        <v>1345</v>
      </c>
      <c r="MU103" s="45" t="s">
        <v>402</v>
      </c>
      <c r="MV103" s="45">
        <v>569832</v>
      </c>
    </row>
    <row r="104" spans="1:360" ht="15.6" hidden="1" thickTop="1" thickBot="1" x14ac:dyDescent="0.35">
      <c r="A104" s="48" t="s">
        <v>1645</v>
      </c>
      <c r="B104" s="37" t="s">
        <v>1646</v>
      </c>
      <c r="C104" s="37"/>
      <c r="D104" s="37" t="s">
        <v>1634</v>
      </c>
      <c r="E104" s="37" t="s">
        <v>830</v>
      </c>
      <c r="F104" s="37"/>
      <c r="G104" s="49">
        <v>44216</v>
      </c>
      <c r="H104" s="37" t="s">
        <v>831</v>
      </c>
      <c r="I104" s="37" t="s">
        <v>832</v>
      </c>
      <c r="J104" s="37" t="s">
        <v>347</v>
      </c>
      <c r="K104" s="37">
        <v>29</v>
      </c>
      <c r="L104" s="37" t="str">
        <f>IF(data!$K104&lt;31,"18-30 Years",IF(data!$K104&lt;51,"31-50 Years",IF(data!$K104&lt;61,"51-60 Years",IF(data!$K104&gt;60,"Elderly&gt;60"))))</f>
        <v>18-30 Years</v>
      </c>
      <c r="M104" s="37" t="s">
        <v>348</v>
      </c>
      <c r="N104" s="37" t="s">
        <v>349</v>
      </c>
      <c r="O104" s="37" t="s">
        <v>383</v>
      </c>
      <c r="P104" s="37"/>
      <c r="Q104" s="37">
        <v>0</v>
      </c>
      <c r="R104" s="37">
        <v>0</v>
      </c>
      <c r="S104" s="37" t="s">
        <v>347</v>
      </c>
      <c r="T104" s="37">
        <v>0</v>
      </c>
      <c r="U104" s="37">
        <v>1</v>
      </c>
      <c r="V104" s="37">
        <v>1</v>
      </c>
      <c r="W104" s="37" t="s">
        <v>406</v>
      </c>
      <c r="X104" s="37">
        <v>2</v>
      </c>
      <c r="Y104" s="37" t="s">
        <v>364</v>
      </c>
      <c r="Z104" s="37">
        <v>1</v>
      </c>
      <c r="AA104" s="52">
        <v>5</v>
      </c>
      <c r="AB104" s="37">
        <v>7</v>
      </c>
      <c r="AC104" s="37">
        <v>0</v>
      </c>
      <c r="AD104" s="37">
        <v>0</v>
      </c>
      <c r="AE104" s="37">
        <v>1</v>
      </c>
      <c r="AF104" s="37">
        <v>1500</v>
      </c>
      <c r="AG104" s="37">
        <v>1000</v>
      </c>
      <c r="AH104" s="41">
        <f t="shared" si="1"/>
        <v>-500</v>
      </c>
      <c r="AI104" s="37" t="s">
        <v>1647</v>
      </c>
      <c r="AJ104" s="37"/>
      <c r="AK104" s="37" t="s">
        <v>355</v>
      </c>
      <c r="AL104" s="37"/>
      <c r="AM104" s="37" t="b">
        <v>1</v>
      </c>
      <c r="AN104" s="37"/>
      <c r="AO104" s="37"/>
      <c r="AP104" s="37"/>
      <c r="AQ104" s="37"/>
      <c r="AR104" s="37"/>
      <c r="AS104" s="37"/>
      <c r="AT104" s="37">
        <v>5</v>
      </c>
      <c r="AU104" s="37" t="s">
        <v>356</v>
      </c>
      <c r="AV104" s="37"/>
      <c r="AW104" s="37" t="s">
        <v>347</v>
      </c>
      <c r="AX104" s="45" t="s">
        <v>5131</v>
      </c>
      <c r="AY104" s="37" t="s">
        <v>426</v>
      </c>
      <c r="AZ104" s="37"/>
      <c r="BA104" s="37"/>
      <c r="BB104" s="37"/>
      <c r="BC104" s="37" t="b">
        <v>1</v>
      </c>
      <c r="BD104" s="37"/>
      <c r="BE104" s="37"/>
      <c r="BF104" s="37"/>
      <c r="BG104" s="37"/>
      <c r="BH104" s="37"/>
      <c r="BI104" s="37"/>
      <c r="BJ104" s="37"/>
      <c r="BK104" s="37" t="s">
        <v>347</v>
      </c>
      <c r="BL104" s="37" t="s">
        <v>347</v>
      </c>
      <c r="BM104" s="37" t="s">
        <v>1648</v>
      </c>
      <c r="BN104" s="37" t="s">
        <v>359</v>
      </c>
      <c r="BO104" s="37"/>
      <c r="BP104" s="37" t="s">
        <v>359</v>
      </c>
      <c r="BQ104" s="37"/>
      <c r="BR104" s="37"/>
      <c r="BS104" s="37"/>
      <c r="BT104" s="37"/>
      <c r="BU104" s="37"/>
      <c r="BV104" s="37"/>
      <c r="BW104" s="37"/>
      <c r="BX104" s="37"/>
      <c r="BY104" s="37"/>
      <c r="BZ104" s="37"/>
      <c r="CA104" s="37"/>
      <c r="CB104" s="37"/>
      <c r="CC104" s="37"/>
      <c r="CD104" s="37"/>
      <c r="CE104" s="37"/>
      <c r="CF104" s="37" t="s">
        <v>1649</v>
      </c>
      <c r="CG104" s="37" t="b">
        <v>1</v>
      </c>
      <c r="CH104" s="37" t="b">
        <v>1</v>
      </c>
      <c r="CI104" s="37" t="b">
        <v>1</v>
      </c>
      <c r="CJ104" s="37"/>
      <c r="CK104" s="37"/>
      <c r="CL104" s="37"/>
      <c r="CM104" s="37"/>
      <c r="CN104" s="37"/>
      <c r="CO104" s="37" t="s">
        <v>347</v>
      </c>
      <c r="CP104" s="37"/>
      <c r="CQ104" s="37"/>
      <c r="CR104" s="37"/>
      <c r="CS104" s="37"/>
      <c r="CT104" s="37"/>
      <c r="CU104" s="37"/>
      <c r="CV104" s="37"/>
      <c r="CW104" s="37"/>
      <c r="CX104" s="37"/>
      <c r="CY104" s="37" t="s">
        <v>932</v>
      </c>
      <c r="CZ104" s="37"/>
      <c r="DA104" s="37"/>
      <c r="DB104" s="37"/>
      <c r="DC104" s="37"/>
      <c r="DD104" s="37"/>
      <c r="DE104" s="37"/>
      <c r="DF104" s="37" t="b">
        <v>1</v>
      </c>
      <c r="DG104" s="37"/>
      <c r="DH104" s="37"/>
      <c r="DI104" s="37"/>
      <c r="DJ104" s="37"/>
      <c r="DK104" s="37"/>
      <c r="DL104" s="37"/>
      <c r="DM104" s="37"/>
      <c r="DN104" s="37"/>
      <c r="DO104" s="37"/>
      <c r="DP104" s="37"/>
      <c r="DQ104" s="37"/>
      <c r="DR104" s="37"/>
      <c r="DS104" s="37"/>
      <c r="DT104" s="37"/>
      <c r="DU104" s="37"/>
      <c r="DV104" s="37"/>
      <c r="DW104" s="37" t="s">
        <v>362</v>
      </c>
      <c r="DX104" s="37"/>
      <c r="DY104" s="37"/>
      <c r="DZ104" s="37"/>
      <c r="EA104" s="37"/>
      <c r="EB104" s="37"/>
      <c r="EC104" s="37"/>
      <c r="ED104" s="37"/>
      <c r="EE104" s="37"/>
      <c r="EF104" s="37"/>
      <c r="EG104" s="37"/>
      <c r="EH104" s="37"/>
      <c r="EI104" s="37"/>
      <c r="EJ104" s="37"/>
      <c r="EK104" s="37"/>
      <c r="EL104" s="37"/>
      <c r="EM104" s="37"/>
      <c r="EN104" s="37"/>
      <c r="EO104" s="37" t="s">
        <v>568</v>
      </c>
      <c r="EP104" s="37" t="b">
        <v>1</v>
      </c>
      <c r="EQ104" s="37"/>
      <c r="ER104" s="37"/>
      <c r="ES104" s="37"/>
      <c r="ET104" s="37"/>
      <c r="EU104" s="37"/>
      <c r="EV104" s="37"/>
      <c r="EW104" s="37"/>
      <c r="EX104" s="37"/>
      <c r="EY104" s="37"/>
      <c r="EZ104" s="37"/>
      <c r="FA104" s="52">
        <v>1</v>
      </c>
      <c r="FB104" s="37" t="s">
        <v>365</v>
      </c>
      <c r="FC104" s="37" t="s">
        <v>347</v>
      </c>
      <c r="FD104" s="37"/>
      <c r="FE104" s="37" t="s">
        <v>367</v>
      </c>
      <c r="FF104" s="37"/>
      <c r="FG104" s="37" t="b">
        <v>1</v>
      </c>
      <c r="FH104" s="37"/>
      <c r="FI104" s="37"/>
      <c r="FJ104" s="37"/>
      <c r="FK104" s="37"/>
      <c r="FL104" s="37"/>
      <c r="FM104" s="37"/>
      <c r="FN104" s="37" t="s">
        <v>347</v>
      </c>
      <c r="FO104" s="37"/>
      <c r="FP104" s="37" t="s">
        <v>347</v>
      </c>
      <c r="FQ104" s="37" t="s">
        <v>367</v>
      </c>
      <c r="FR104" s="37" t="b">
        <v>1</v>
      </c>
      <c r="FS104" s="37"/>
      <c r="FT104" s="37"/>
      <c r="FU104" s="37"/>
      <c r="FV104" s="37"/>
      <c r="FW104" s="37"/>
      <c r="FX104" s="37" t="s">
        <v>368</v>
      </c>
      <c r="FY104" s="37" t="s">
        <v>359</v>
      </c>
      <c r="FZ104" s="37"/>
      <c r="GA104" s="37"/>
      <c r="GB104" s="37"/>
      <c r="GC104" s="37" t="s">
        <v>351</v>
      </c>
      <c r="GD104" s="37" t="s">
        <v>384</v>
      </c>
      <c r="GE104" s="37" t="s">
        <v>359</v>
      </c>
      <c r="GF104" s="37" t="s">
        <v>370</v>
      </c>
      <c r="GG104" s="37" t="s">
        <v>370</v>
      </c>
      <c r="GH104" s="37"/>
      <c r="GI104" s="37"/>
      <c r="GJ104" s="37"/>
      <c r="GK104" s="37"/>
      <c r="GL104" s="37"/>
      <c r="GM104" s="37"/>
      <c r="GN104" s="37"/>
      <c r="GO104" s="37"/>
      <c r="GP104" s="37"/>
      <c r="GQ104" s="37"/>
      <c r="GR104" s="37"/>
      <c r="GS104" s="37"/>
      <c r="GT104" s="37"/>
      <c r="GU104" s="37" t="s">
        <v>1650</v>
      </c>
      <c r="GV104" s="37"/>
      <c r="GW104" s="37" t="b">
        <v>1</v>
      </c>
      <c r="GX104" s="37"/>
      <c r="GY104" s="37" t="b">
        <v>1</v>
      </c>
      <c r="GZ104" s="37" t="b">
        <v>1</v>
      </c>
      <c r="HA104" s="37"/>
      <c r="HB104" s="37"/>
      <c r="HC104" s="37"/>
      <c r="HD104" s="37"/>
      <c r="HE104" s="37"/>
      <c r="HF104" s="37"/>
      <c r="HG104" s="37"/>
      <c r="HH104" s="37"/>
      <c r="HI104" s="37"/>
      <c r="HJ104" s="37"/>
      <c r="HK104" s="37"/>
      <c r="HL104" s="37"/>
      <c r="HM104" s="37"/>
      <c r="HN104" s="37" t="s">
        <v>1651</v>
      </c>
      <c r="HO104" s="37" t="b">
        <v>1</v>
      </c>
      <c r="HP104" s="37"/>
      <c r="HQ104" s="37"/>
      <c r="HR104" s="37" t="b">
        <v>1</v>
      </c>
      <c r="HS104" s="37" t="s">
        <v>1652</v>
      </c>
      <c r="HT104" s="37" t="s">
        <v>1653</v>
      </c>
      <c r="HU104" s="37" t="b">
        <v>1</v>
      </c>
      <c r="HV104" s="37" t="b">
        <v>1</v>
      </c>
      <c r="HW104" s="37"/>
      <c r="HX104" s="37"/>
      <c r="HY104" s="37"/>
      <c r="HZ104" s="37"/>
      <c r="IA104" s="37"/>
      <c r="IB104" s="37"/>
      <c r="IC104" s="37"/>
      <c r="ID104" s="37"/>
      <c r="IE104" s="37"/>
      <c r="IF104" s="37" t="s">
        <v>1049</v>
      </c>
      <c r="IG104" s="37"/>
      <c r="IH104" s="37"/>
      <c r="II104" s="37"/>
      <c r="IJ104" s="37"/>
      <c r="IK104" s="37"/>
      <c r="IL104" s="37" t="b">
        <v>1</v>
      </c>
      <c r="IM104" s="37"/>
      <c r="IN104" s="37"/>
      <c r="IO104" s="37" t="s">
        <v>1654</v>
      </c>
      <c r="IP104" s="37" t="s">
        <v>359</v>
      </c>
      <c r="IQ104" s="37" t="s">
        <v>1655</v>
      </c>
      <c r="IR104" s="37" t="s">
        <v>1656</v>
      </c>
      <c r="IS104" s="37"/>
      <c r="IT104" s="37" t="b">
        <v>1</v>
      </c>
      <c r="IU104" s="37" t="b">
        <v>1</v>
      </c>
      <c r="IV104" s="37" t="b">
        <v>1</v>
      </c>
      <c r="IW104" s="37"/>
      <c r="IX104" s="37"/>
      <c r="IY104" s="37"/>
      <c r="IZ104" s="37"/>
      <c r="JA104" s="37" t="s">
        <v>5161</v>
      </c>
      <c r="JB104" s="37" t="s">
        <v>372</v>
      </c>
      <c r="JC104" s="37"/>
      <c r="JD104" s="37"/>
      <c r="JE104" s="37"/>
      <c r="JF104" s="37"/>
      <c r="JG104" s="37"/>
      <c r="JH104" s="37"/>
      <c r="JI104" s="37" t="b">
        <v>1</v>
      </c>
      <c r="JJ104" s="37"/>
      <c r="JK104" s="37"/>
      <c r="JL104" s="37" t="s">
        <v>359</v>
      </c>
      <c r="JM104" s="37" t="s">
        <v>538</v>
      </c>
      <c r="JN104" s="37" t="s">
        <v>1657</v>
      </c>
      <c r="JO104" s="37" t="b">
        <v>1</v>
      </c>
      <c r="JP104" s="37" t="b">
        <v>1</v>
      </c>
      <c r="JQ104" s="37"/>
      <c r="JR104" s="37"/>
      <c r="JS104" s="37"/>
      <c r="JT104" s="37"/>
      <c r="JU104" s="37"/>
      <c r="JV104" s="37"/>
      <c r="JW104" s="37"/>
      <c r="JX104" s="37"/>
      <c r="JY104" s="37"/>
      <c r="JZ104" s="37"/>
      <c r="KA104" s="37"/>
      <c r="KB104" s="37"/>
      <c r="KC104" s="37"/>
      <c r="KD104" s="37"/>
      <c r="KE104" s="37"/>
      <c r="KF104" s="37"/>
      <c r="KG104" s="37"/>
      <c r="KH104" s="37" t="s">
        <v>447</v>
      </c>
      <c r="KI104" s="37"/>
      <c r="KJ104" s="37"/>
      <c r="KK104" s="37"/>
      <c r="KL104" s="37"/>
      <c r="KM104" s="37" t="b">
        <v>1</v>
      </c>
      <c r="KN104" s="37"/>
      <c r="KO104" s="37"/>
      <c r="KP104" s="37"/>
      <c r="KQ104" s="37"/>
      <c r="KR104" s="37"/>
      <c r="KS104" s="37"/>
      <c r="KT104" s="37"/>
      <c r="KU104" s="37"/>
      <c r="KV104" s="37"/>
      <c r="KW104" s="37" t="s">
        <v>464</v>
      </c>
      <c r="KX104" s="37"/>
      <c r="KY104" s="37" t="b">
        <v>1</v>
      </c>
      <c r="KZ104" s="37"/>
      <c r="LA104" s="37"/>
      <c r="LB104" s="37"/>
      <c r="LC104" s="37"/>
      <c r="LD104" s="37"/>
      <c r="LE104" s="37"/>
      <c r="LF104" s="37"/>
      <c r="LG104" s="37" t="s">
        <v>901</v>
      </c>
      <c r="LH104" s="37"/>
      <c r="LI104" s="37"/>
      <c r="LJ104" s="37" t="b">
        <v>1</v>
      </c>
      <c r="LK104" s="37" t="b">
        <v>1</v>
      </c>
      <c r="LL104" s="37"/>
      <c r="LM104" s="37"/>
      <c r="LN104" s="37"/>
      <c r="LO104" s="37" t="s">
        <v>347</v>
      </c>
      <c r="LP104" s="37"/>
      <c r="LQ104" s="37" t="s">
        <v>450</v>
      </c>
      <c r="LR104" s="37"/>
      <c r="LS104" s="37" t="b">
        <v>1</v>
      </c>
      <c r="LT104" s="37"/>
      <c r="LU104" s="37"/>
      <c r="LV104" s="37"/>
      <c r="LW104" s="37"/>
      <c r="LX104" s="37"/>
      <c r="LY104" s="37"/>
      <c r="LZ104" s="37"/>
      <c r="MA104" s="37"/>
      <c r="MB104" s="37" t="s">
        <v>359</v>
      </c>
      <c r="MC104" s="37"/>
      <c r="MD104" s="37"/>
      <c r="ME104" s="37" t="s">
        <v>359</v>
      </c>
      <c r="MF104" s="37"/>
      <c r="MG104" s="37"/>
      <c r="MH104" s="37" t="s">
        <v>359</v>
      </c>
      <c r="MI104" s="37"/>
      <c r="MJ104" s="37" t="s">
        <v>1658</v>
      </c>
      <c r="MK104" s="37">
        <v>73108694</v>
      </c>
      <c r="ML104" s="37" t="s">
        <v>1659</v>
      </c>
      <c r="MM104" s="50">
        <v>44216.554884259262</v>
      </c>
      <c r="MN104" s="37">
        <v>103</v>
      </c>
      <c r="MO104" s="37"/>
      <c r="MP104" s="37">
        <v>-1</v>
      </c>
      <c r="MQ104" s="37"/>
      <c r="MR104" s="37"/>
      <c r="MS104" s="37" t="s">
        <v>376</v>
      </c>
      <c r="MT104" s="37">
        <v>854</v>
      </c>
      <c r="MU104" s="37" t="s">
        <v>402</v>
      </c>
      <c r="MV104" s="37">
        <v>569832</v>
      </c>
    </row>
    <row r="105" spans="1:360" ht="15.6" hidden="1" thickTop="1" thickBot="1" x14ac:dyDescent="0.35">
      <c r="A105" s="44" t="s">
        <v>1660</v>
      </c>
      <c r="B105" s="45" t="s">
        <v>1661</v>
      </c>
      <c r="C105" s="45"/>
      <c r="D105" s="45" t="s">
        <v>1634</v>
      </c>
      <c r="E105" s="45" t="s">
        <v>830</v>
      </c>
      <c r="F105" s="45"/>
      <c r="G105" s="46">
        <v>44216</v>
      </c>
      <c r="H105" s="45" t="s">
        <v>831</v>
      </c>
      <c r="I105" s="45" t="s">
        <v>832</v>
      </c>
      <c r="J105" s="45" t="s">
        <v>347</v>
      </c>
      <c r="K105" s="45">
        <v>33</v>
      </c>
      <c r="L105" s="45" t="str">
        <f>IF(data!$K105&lt;31,"18-30 Years",IF(data!$K105&lt;51,"31-50 Years",IF(data!$K105&lt;61,"51-60 Years",IF(data!$K105&gt;60,"Elderly&gt;60"))))</f>
        <v>31-50 Years</v>
      </c>
      <c r="M105" s="45" t="s">
        <v>348</v>
      </c>
      <c r="N105" s="45" t="s">
        <v>349</v>
      </c>
      <c r="O105" s="45" t="s">
        <v>383</v>
      </c>
      <c r="P105" s="45"/>
      <c r="Q105" s="45">
        <v>0</v>
      </c>
      <c r="R105" s="45">
        <v>0</v>
      </c>
      <c r="S105" s="45" t="s">
        <v>347</v>
      </c>
      <c r="T105" s="45">
        <v>0</v>
      </c>
      <c r="U105" s="45">
        <v>1</v>
      </c>
      <c r="V105" s="45">
        <v>1</v>
      </c>
      <c r="W105" s="45" t="s">
        <v>406</v>
      </c>
      <c r="X105" s="45">
        <v>0</v>
      </c>
      <c r="Y105" s="45" t="s">
        <v>406</v>
      </c>
      <c r="Z105" s="45">
        <v>2</v>
      </c>
      <c r="AA105" s="51">
        <v>4</v>
      </c>
      <c r="AB105" s="45">
        <v>6</v>
      </c>
      <c r="AC105" s="45">
        <v>0</v>
      </c>
      <c r="AD105" s="45">
        <v>1</v>
      </c>
      <c r="AE105" s="45">
        <v>1</v>
      </c>
      <c r="AF105" s="45">
        <v>2000</v>
      </c>
      <c r="AG105" s="45">
        <v>1000</v>
      </c>
      <c r="AH105" s="41">
        <f t="shared" si="1"/>
        <v>-1000</v>
      </c>
      <c r="AI105" s="45" t="s">
        <v>1662</v>
      </c>
      <c r="AJ105" s="45"/>
      <c r="AK105" s="45" t="s">
        <v>355</v>
      </c>
      <c r="AL105" s="45"/>
      <c r="AM105" s="45" t="b">
        <v>1</v>
      </c>
      <c r="AN105" s="45"/>
      <c r="AO105" s="45"/>
      <c r="AP105" s="45"/>
      <c r="AQ105" s="45"/>
      <c r="AR105" s="45"/>
      <c r="AS105" s="45"/>
      <c r="AT105" s="45">
        <v>10</v>
      </c>
      <c r="AU105" s="45" t="s">
        <v>356</v>
      </c>
      <c r="AV105" s="45"/>
      <c r="AW105" s="45" t="s">
        <v>347</v>
      </c>
      <c r="AX105" s="45" t="s">
        <v>5131</v>
      </c>
      <c r="AY105" s="45" t="s">
        <v>426</v>
      </c>
      <c r="AZ105" s="45"/>
      <c r="BA105" s="45"/>
      <c r="BB105" s="45"/>
      <c r="BC105" s="45" t="b">
        <v>1</v>
      </c>
      <c r="BD105" s="45"/>
      <c r="BE105" s="45"/>
      <c r="BF105" s="45"/>
      <c r="BG105" s="45"/>
      <c r="BH105" s="45"/>
      <c r="BI105" s="45"/>
      <c r="BJ105" s="45"/>
      <c r="BK105" s="45" t="s">
        <v>359</v>
      </c>
      <c r="BL105" s="45"/>
      <c r="BM105" s="45"/>
      <c r="BN105" s="45"/>
      <c r="BO105" s="45"/>
      <c r="BP105" s="45" t="s">
        <v>359</v>
      </c>
      <c r="BQ105" s="45"/>
      <c r="BR105" s="45"/>
      <c r="BS105" s="45"/>
      <c r="BT105" s="45"/>
      <c r="BU105" s="45"/>
      <c r="BV105" s="45"/>
      <c r="BW105" s="45"/>
      <c r="BX105" s="45"/>
      <c r="BY105" s="45"/>
      <c r="BZ105" s="45"/>
      <c r="CA105" s="45"/>
      <c r="CB105" s="45"/>
      <c r="CC105" s="45"/>
      <c r="CD105" s="45"/>
      <c r="CE105" s="45"/>
      <c r="CF105" s="45" t="s">
        <v>1663</v>
      </c>
      <c r="CG105" s="45" t="b">
        <v>1</v>
      </c>
      <c r="CH105" s="45" t="b">
        <v>1</v>
      </c>
      <c r="CI105" s="45" t="b">
        <v>1</v>
      </c>
      <c r="CJ105" s="45" t="b">
        <v>1</v>
      </c>
      <c r="CK105" s="45"/>
      <c r="CL105" s="45"/>
      <c r="CM105" s="45"/>
      <c r="CN105" s="45"/>
      <c r="CO105" s="45" t="s">
        <v>347</v>
      </c>
      <c r="CP105" s="45"/>
      <c r="CQ105" s="45"/>
      <c r="CR105" s="45"/>
      <c r="CS105" s="45"/>
      <c r="CT105" s="45"/>
      <c r="CU105" s="45"/>
      <c r="CV105" s="45"/>
      <c r="CW105" s="45"/>
      <c r="CX105" s="45"/>
      <c r="CY105" s="45" t="s">
        <v>836</v>
      </c>
      <c r="CZ105" s="45"/>
      <c r="DA105" s="45"/>
      <c r="DB105" s="45"/>
      <c r="DC105" s="45"/>
      <c r="DD105" s="45"/>
      <c r="DE105" s="45" t="b">
        <v>1</v>
      </c>
      <c r="DF105" s="45"/>
      <c r="DG105" s="45"/>
      <c r="DH105" s="45"/>
      <c r="DI105" s="45"/>
      <c r="DJ105" s="45"/>
      <c r="DK105" s="45"/>
      <c r="DL105" s="45"/>
      <c r="DM105" s="45"/>
      <c r="DN105" s="45"/>
      <c r="DO105" s="45"/>
      <c r="DP105" s="45"/>
      <c r="DQ105" s="45"/>
      <c r="DR105" s="45"/>
      <c r="DS105" s="45"/>
      <c r="DT105" s="45"/>
      <c r="DU105" s="45"/>
      <c r="DV105" s="45"/>
      <c r="DW105" s="45" t="s">
        <v>362</v>
      </c>
      <c r="DX105" s="45"/>
      <c r="DY105" s="45"/>
      <c r="DZ105" s="45"/>
      <c r="EA105" s="45"/>
      <c r="EB105" s="45"/>
      <c r="EC105" s="45"/>
      <c r="ED105" s="45"/>
      <c r="EE105" s="45"/>
      <c r="EF105" s="45"/>
      <c r="EG105" s="45"/>
      <c r="EH105" s="45"/>
      <c r="EI105" s="45"/>
      <c r="EJ105" s="45"/>
      <c r="EK105" s="45"/>
      <c r="EL105" s="45"/>
      <c r="EM105" s="45"/>
      <c r="EN105" s="45"/>
      <c r="EO105" s="45" t="s">
        <v>568</v>
      </c>
      <c r="EP105" s="45" t="b">
        <v>1</v>
      </c>
      <c r="EQ105" s="45"/>
      <c r="ER105" s="45"/>
      <c r="ES105" s="45"/>
      <c r="ET105" s="45"/>
      <c r="EU105" s="45"/>
      <c r="EV105" s="45"/>
      <c r="EW105" s="45"/>
      <c r="EX105" s="45"/>
      <c r="EY105" s="45"/>
      <c r="EZ105" s="45"/>
      <c r="FA105" s="51">
        <v>1</v>
      </c>
      <c r="FB105" s="45" t="s">
        <v>365</v>
      </c>
      <c r="FC105" s="45" t="s">
        <v>347</v>
      </c>
      <c r="FD105" s="45"/>
      <c r="FE105" s="45" t="s">
        <v>914</v>
      </c>
      <c r="FF105" s="45"/>
      <c r="FG105" s="45" t="b">
        <v>1</v>
      </c>
      <c r="FH105" s="45"/>
      <c r="FI105" s="45" t="b">
        <v>1</v>
      </c>
      <c r="FJ105" s="45"/>
      <c r="FK105" s="45"/>
      <c r="FL105" s="45"/>
      <c r="FM105" s="45"/>
      <c r="FN105" s="45" t="s">
        <v>347</v>
      </c>
      <c r="FO105" s="45"/>
      <c r="FP105" s="45" t="s">
        <v>359</v>
      </c>
      <c r="FQ105" s="45"/>
      <c r="FR105" s="45"/>
      <c r="FS105" s="45"/>
      <c r="FT105" s="45"/>
      <c r="FU105" s="45"/>
      <c r="FV105" s="45"/>
      <c r="FW105" s="45"/>
      <c r="FX105" s="45" t="s">
        <v>368</v>
      </c>
      <c r="FY105" s="45" t="s">
        <v>359</v>
      </c>
      <c r="FZ105" s="45"/>
      <c r="GA105" s="45"/>
      <c r="GB105" s="45"/>
      <c r="GC105" s="45" t="s">
        <v>351</v>
      </c>
      <c r="GD105" s="45" t="s">
        <v>384</v>
      </c>
      <c r="GE105" s="45" t="s">
        <v>359</v>
      </c>
      <c r="GF105" s="45" t="s">
        <v>370</v>
      </c>
      <c r="GG105" s="45" t="s">
        <v>370</v>
      </c>
      <c r="GH105" s="45"/>
      <c r="GI105" s="45"/>
      <c r="GJ105" s="45"/>
      <c r="GK105" s="45"/>
      <c r="GL105" s="45"/>
      <c r="GM105" s="45"/>
      <c r="GN105" s="45"/>
      <c r="GO105" s="45"/>
      <c r="GP105" s="45"/>
      <c r="GQ105" s="45"/>
      <c r="GR105" s="45"/>
      <c r="GS105" s="45"/>
      <c r="GT105" s="45"/>
      <c r="GU105" s="45" t="s">
        <v>1664</v>
      </c>
      <c r="GV105" s="45" t="b">
        <v>1</v>
      </c>
      <c r="GW105" s="45"/>
      <c r="GX105" s="45"/>
      <c r="GY105" s="45"/>
      <c r="GZ105" s="45" t="b">
        <v>1</v>
      </c>
      <c r="HA105" s="45"/>
      <c r="HB105" s="45" t="b">
        <v>1</v>
      </c>
      <c r="HC105" s="45"/>
      <c r="HD105" s="45"/>
      <c r="HE105" s="45"/>
      <c r="HF105" s="45"/>
      <c r="HG105" s="45"/>
      <c r="HH105" s="45"/>
      <c r="HI105" s="45"/>
      <c r="HJ105" s="45"/>
      <c r="HK105" s="45"/>
      <c r="HL105" s="45"/>
      <c r="HM105" s="45"/>
      <c r="HN105" s="45" t="s">
        <v>895</v>
      </c>
      <c r="HO105" s="45" t="b">
        <v>1</v>
      </c>
      <c r="HP105" s="45"/>
      <c r="HQ105" s="45" t="b">
        <v>1</v>
      </c>
      <c r="HR105" s="45"/>
      <c r="HS105" s="45" t="s">
        <v>1665</v>
      </c>
      <c r="HT105" s="45" t="s">
        <v>1666</v>
      </c>
      <c r="HU105" s="45"/>
      <c r="HV105" s="45"/>
      <c r="HW105" s="45"/>
      <c r="HX105" s="45"/>
      <c r="HY105" s="45" t="b">
        <v>1</v>
      </c>
      <c r="HZ105" s="45"/>
      <c r="IA105" s="45"/>
      <c r="IB105" s="45"/>
      <c r="IC105" s="45"/>
      <c r="ID105" s="45"/>
      <c r="IE105" s="45"/>
      <c r="IF105" s="45" t="s">
        <v>458</v>
      </c>
      <c r="IG105" s="45" t="b">
        <v>1</v>
      </c>
      <c r="IH105" s="45"/>
      <c r="II105" s="45"/>
      <c r="IJ105" s="45"/>
      <c r="IK105" s="45"/>
      <c r="IL105" s="45"/>
      <c r="IM105" s="45"/>
      <c r="IN105" s="45"/>
      <c r="IO105" s="45"/>
      <c r="IP105" s="45" t="s">
        <v>347</v>
      </c>
      <c r="IQ105" s="45"/>
      <c r="IR105" s="45" t="s">
        <v>500</v>
      </c>
      <c r="IS105" s="45"/>
      <c r="IT105" s="45"/>
      <c r="IU105" s="45" t="b">
        <v>1</v>
      </c>
      <c r="IV105" s="45"/>
      <c r="IW105" s="45"/>
      <c r="IX105" s="45"/>
      <c r="IY105" s="45"/>
      <c r="IZ105" s="45"/>
      <c r="JA105" s="37" t="s">
        <v>5161</v>
      </c>
      <c r="JB105" s="45" t="s">
        <v>372</v>
      </c>
      <c r="JC105" s="45"/>
      <c r="JD105" s="45"/>
      <c r="JE105" s="45"/>
      <c r="JF105" s="45"/>
      <c r="JG105" s="45"/>
      <c r="JH105" s="45"/>
      <c r="JI105" s="45" t="b">
        <v>1</v>
      </c>
      <c r="JJ105" s="45"/>
      <c r="JK105" s="45"/>
      <c r="JL105" s="45" t="s">
        <v>347</v>
      </c>
      <c r="JM105" s="45"/>
      <c r="JN105" s="45" t="s">
        <v>1667</v>
      </c>
      <c r="JO105" s="45" t="b">
        <v>1</v>
      </c>
      <c r="JP105" s="45"/>
      <c r="JQ105" s="45"/>
      <c r="JR105" s="45"/>
      <c r="JS105" s="45"/>
      <c r="JT105" s="45"/>
      <c r="JU105" s="45" t="b">
        <v>1</v>
      </c>
      <c r="JV105" s="45" t="b">
        <v>1</v>
      </c>
      <c r="JW105" s="45" t="b">
        <v>1</v>
      </c>
      <c r="JX105" s="45"/>
      <c r="JY105" s="45"/>
      <c r="JZ105" s="45"/>
      <c r="KA105" s="45"/>
      <c r="KB105" s="45"/>
      <c r="KC105" s="45"/>
      <c r="KD105" s="45"/>
      <c r="KE105" s="45"/>
      <c r="KF105" s="45"/>
      <c r="KG105" s="45"/>
      <c r="KH105" s="45" t="s">
        <v>1668</v>
      </c>
      <c r="KI105" s="45"/>
      <c r="KJ105" s="45" t="b">
        <v>1</v>
      </c>
      <c r="KK105" s="45"/>
      <c r="KL105" s="45"/>
      <c r="KM105" s="45" t="b">
        <v>1</v>
      </c>
      <c r="KN105" s="45"/>
      <c r="KO105" s="45"/>
      <c r="KP105" s="45" t="b">
        <v>1</v>
      </c>
      <c r="KQ105" s="45"/>
      <c r="KR105" s="45"/>
      <c r="KS105" s="45"/>
      <c r="KT105" s="45"/>
      <c r="KU105" s="45"/>
      <c r="KV105" s="45"/>
      <c r="KW105" s="45" t="s">
        <v>1669</v>
      </c>
      <c r="KX105" s="45"/>
      <c r="KY105" s="45"/>
      <c r="KZ105" s="45"/>
      <c r="LA105" s="45"/>
      <c r="LB105" s="45" t="b">
        <v>1</v>
      </c>
      <c r="LC105" s="45" t="b">
        <v>1</v>
      </c>
      <c r="LD105" s="45"/>
      <c r="LE105" s="45"/>
      <c r="LF105" s="45"/>
      <c r="LG105" s="45" t="s">
        <v>1026</v>
      </c>
      <c r="LH105" s="45"/>
      <c r="LI105" s="45"/>
      <c r="LJ105" s="45" t="b">
        <v>1</v>
      </c>
      <c r="LK105" s="45" t="b">
        <v>1</v>
      </c>
      <c r="LL105" s="45" t="b">
        <v>1</v>
      </c>
      <c r="LM105" s="45"/>
      <c r="LN105" s="45"/>
      <c r="LO105" s="45" t="s">
        <v>347</v>
      </c>
      <c r="LP105" s="45"/>
      <c r="LQ105" s="45" t="s">
        <v>1670</v>
      </c>
      <c r="LR105" s="45" t="b">
        <v>1</v>
      </c>
      <c r="LS105" s="45" t="b">
        <v>1</v>
      </c>
      <c r="LT105" s="45"/>
      <c r="LU105" s="45"/>
      <c r="LV105" s="45"/>
      <c r="LW105" s="45"/>
      <c r="LX105" s="45"/>
      <c r="LY105" s="45"/>
      <c r="LZ105" s="45"/>
      <c r="MA105" s="45"/>
      <c r="MB105" s="45" t="s">
        <v>359</v>
      </c>
      <c r="MC105" s="45"/>
      <c r="MD105" s="45"/>
      <c r="ME105" s="45" t="s">
        <v>359</v>
      </c>
      <c r="MF105" s="45"/>
      <c r="MG105" s="45"/>
      <c r="MH105" s="45" t="s">
        <v>359</v>
      </c>
      <c r="MI105" s="45"/>
      <c r="MJ105" s="45" t="s">
        <v>1671</v>
      </c>
      <c r="MK105" s="45">
        <v>73108695</v>
      </c>
      <c r="ML105" s="45" t="s">
        <v>1672</v>
      </c>
      <c r="MM105" s="47">
        <v>44216.554895833331</v>
      </c>
      <c r="MN105" s="45">
        <v>104</v>
      </c>
      <c r="MO105" s="45"/>
      <c r="MP105" s="45">
        <v>-1</v>
      </c>
      <c r="MQ105" s="45"/>
      <c r="MR105" s="45"/>
      <c r="MS105" s="45" t="s">
        <v>376</v>
      </c>
      <c r="MT105" s="45">
        <v>554</v>
      </c>
      <c r="MU105" s="45" t="s">
        <v>402</v>
      </c>
      <c r="MV105" s="45">
        <v>569832</v>
      </c>
    </row>
    <row r="106" spans="1:360" ht="15.6" hidden="1" thickTop="1" thickBot="1" x14ac:dyDescent="0.35">
      <c r="A106" s="48" t="s">
        <v>1673</v>
      </c>
      <c r="B106" s="37" t="s">
        <v>1674</v>
      </c>
      <c r="C106" s="37"/>
      <c r="D106" s="37" t="s">
        <v>1634</v>
      </c>
      <c r="E106" s="37" t="s">
        <v>830</v>
      </c>
      <c r="F106" s="37"/>
      <c r="G106" s="49">
        <v>44216</v>
      </c>
      <c r="H106" s="37" t="s">
        <v>831</v>
      </c>
      <c r="I106" s="37" t="s">
        <v>832</v>
      </c>
      <c r="J106" s="37" t="s">
        <v>347</v>
      </c>
      <c r="K106" s="37">
        <v>50</v>
      </c>
      <c r="L106" s="37" t="str">
        <f>IF(data!$K106&lt;31,"18-30 Years",IF(data!$K106&lt;51,"31-50 Years",IF(data!$K106&lt;61,"51-60 Years",IF(data!$K106&gt;60,"Elderly&gt;60"))))</f>
        <v>31-50 Years</v>
      </c>
      <c r="M106" s="37" t="s">
        <v>348</v>
      </c>
      <c r="N106" s="37" t="s">
        <v>976</v>
      </c>
      <c r="O106" s="37" t="s">
        <v>350</v>
      </c>
      <c r="P106" s="49">
        <v>42958</v>
      </c>
      <c r="Q106" s="37">
        <v>0</v>
      </c>
      <c r="R106" s="37">
        <v>0</v>
      </c>
      <c r="S106" s="37" t="s">
        <v>359</v>
      </c>
      <c r="T106" s="37"/>
      <c r="U106" s="37"/>
      <c r="V106" s="37"/>
      <c r="W106" s="37"/>
      <c r="X106" s="37"/>
      <c r="Y106" s="37"/>
      <c r="Z106" s="37"/>
      <c r="AA106" s="37"/>
      <c r="AB106" s="37">
        <v>3</v>
      </c>
      <c r="AC106" s="37">
        <v>1</v>
      </c>
      <c r="AD106" s="37"/>
      <c r="AE106" s="37">
        <v>1</v>
      </c>
      <c r="AF106" s="37">
        <v>2500</v>
      </c>
      <c r="AG106" s="37">
        <v>1500</v>
      </c>
      <c r="AH106" s="41">
        <f t="shared" si="1"/>
        <v>-1000</v>
      </c>
      <c r="AI106" s="37" t="s">
        <v>1675</v>
      </c>
      <c r="AJ106" s="37"/>
      <c r="AK106" s="37" t="s">
        <v>355</v>
      </c>
      <c r="AL106" s="37"/>
      <c r="AM106" s="37" t="b">
        <v>1</v>
      </c>
      <c r="AN106" s="37"/>
      <c r="AO106" s="37"/>
      <c r="AP106" s="37"/>
      <c r="AQ106" s="37"/>
      <c r="AR106" s="37"/>
      <c r="AS106" s="37"/>
      <c r="AT106" s="37">
        <v>10</v>
      </c>
      <c r="AU106" s="37" t="s">
        <v>356</v>
      </c>
      <c r="AV106" s="37"/>
      <c r="AW106" s="37" t="s">
        <v>347</v>
      </c>
      <c r="AX106" s="45" t="s">
        <v>5131</v>
      </c>
      <c r="AY106" s="37" t="s">
        <v>426</v>
      </c>
      <c r="AZ106" s="37"/>
      <c r="BA106" s="37"/>
      <c r="BB106" s="37"/>
      <c r="BC106" s="37" t="b">
        <v>1</v>
      </c>
      <c r="BD106" s="37"/>
      <c r="BE106" s="37"/>
      <c r="BF106" s="37"/>
      <c r="BG106" s="37"/>
      <c r="BH106" s="37"/>
      <c r="BI106" s="37"/>
      <c r="BJ106" s="37"/>
      <c r="BK106" s="37" t="s">
        <v>359</v>
      </c>
      <c r="BL106" s="37"/>
      <c r="BM106" s="37"/>
      <c r="BN106" s="37"/>
      <c r="BO106" s="37"/>
      <c r="BP106" s="37" t="s">
        <v>359</v>
      </c>
      <c r="BQ106" s="37"/>
      <c r="BR106" s="37"/>
      <c r="BS106" s="37"/>
      <c r="BT106" s="37"/>
      <c r="BU106" s="37"/>
      <c r="BV106" s="37"/>
      <c r="BW106" s="37"/>
      <c r="BX106" s="37"/>
      <c r="BY106" s="37"/>
      <c r="BZ106" s="37"/>
      <c r="CA106" s="37"/>
      <c r="CB106" s="37"/>
      <c r="CC106" s="37"/>
      <c r="CD106" s="37"/>
      <c r="CE106" s="37"/>
      <c r="CF106" s="37" t="s">
        <v>835</v>
      </c>
      <c r="CG106" s="37" t="b">
        <v>1</v>
      </c>
      <c r="CH106" s="37"/>
      <c r="CI106" s="37"/>
      <c r="CJ106" s="37"/>
      <c r="CK106" s="37"/>
      <c r="CL106" s="37"/>
      <c r="CM106" s="37"/>
      <c r="CN106" s="37"/>
      <c r="CO106" s="37" t="s">
        <v>372</v>
      </c>
      <c r="CP106" s="37"/>
      <c r="CQ106" s="37"/>
      <c r="CR106" s="37"/>
      <c r="CS106" s="37"/>
      <c r="CT106" s="37"/>
      <c r="CU106" s="37"/>
      <c r="CV106" s="37"/>
      <c r="CW106" s="37"/>
      <c r="CX106" s="37"/>
      <c r="CY106" s="37" t="s">
        <v>836</v>
      </c>
      <c r="CZ106" s="37"/>
      <c r="DA106" s="37"/>
      <c r="DB106" s="37"/>
      <c r="DC106" s="37"/>
      <c r="DD106" s="37"/>
      <c r="DE106" s="37" t="b">
        <v>1</v>
      </c>
      <c r="DF106" s="37"/>
      <c r="DG106" s="37"/>
      <c r="DH106" s="37"/>
      <c r="DI106" s="37"/>
      <c r="DJ106" s="37"/>
      <c r="DK106" s="37"/>
      <c r="DL106" s="37"/>
      <c r="DM106" s="37"/>
      <c r="DN106" s="37"/>
      <c r="DO106" s="37"/>
      <c r="DP106" s="37"/>
      <c r="DQ106" s="37"/>
      <c r="DR106" s="37"/>
      <c r="DS106" s="37"/>
      <c r="DT106" s="37"/>
      <c r="DU106" s="37"/>
      <c r="DV106" s="37"/>
      <c r="DW106" s="37" t="s">
        <v>362</v>
      </c>
      <c r="DX106" s="37"/>
      <c r="DY106" s="37"/>
      <c r="DZ106" s="37"/>
      <c r="EA106" s="37"/>
      <c r="EB106" s="37"/>
      <c r="EC106" s="37"/>
      <c r="ED106" s="37"/>
      <c r="EE106" s="37"/>
      <c r="EF106" s="37"/>
      <c r="EG106" s="37"/>
      <c r="EH106" s="37"/>
      <c r="EI106" s="37"/>
      <c r="EJ106" s="37"/>
      <c r="EK106" s="37"/>
      <c r="EL106" s="37"/>
      <c r="EM106" s="37"/>
      <c r="EN106" s="37"/>
      <c r="EO106" s="37"/>
      <c r="EP106" s="37"/>
      <c r="EQ106" s="37"/>
      <c r="ER106" s="37"/>
      <c r="ES106" s="37"/>
      <c r="ET106" s="37"/>
      <c r="EU106" s="37"/>
      <c r="EV106" s="37"/>
      <c r="EW106" s="37"/>
      <c r="EX106" s="37"/>
      <c r="EY106" s="37"/>
      <c r="EZ106" s="37"/>
      <c r="FA106" s="37"/>
      <c r="FB106" s="37"/>
      <c r="FC106" s="37" t="s">
        <v>347</v>
      </c>
      <c r="FD106" s="37"/>
      <c r="FE106" s="37" t="s">
        <v>367</v>
      </c>
      <c r="FF106" s="37"/>
      <c r="FG106" s="37" t="b">
        <v>1</v>
      </c>
      <c r="FH106" s="37"/>
      <c r="FI106" s="37"/>
      <c r="FJ106" s="37"/>
      <c r="FK106" s="37"/>
      <c r="FL106" s="37"/>
      <c r="FM106" s="37"/>
      <c r="FN106" s="37" t="s">
        <v>347</v>
      </c>
      <c r="FO106" s="37"/>
      <c r="FP106" s="37" t="s">
        <v>347</v>
      </c>
      <c r="FQ106" s="37" t="s">
        <v>367</v>
      </c>
      <c r="FR106" s="37" t="b">
        <v>1</v>
      </c>
      <c r="FS106" s="37"/>
      <c r="FT106" s="37"/>
      <c r="FU106" s="37"/>
      <c r="FV106" s="37"/>
      <c r="FW106" s="37"/>
      <c r="FX106" s="37"/>
      <c r="FY106" s="37"/>
      <c r="FZ106" s="37"/>
      <c r="GA106" s="37"/>
      <c r="GB106" s="37"/>
      <c r="GC106" s="37"/>
      <c r="GD106" s="37" t="s">
        <v>384</v>
      </c>
      <c r="GE106" s="37" t="s">
        <v>359</v>
      </c>
      <c r="GF106" s="37" t="s">
        <v>370</v>
      </c>
      <c r="GG106" s="37" t="s">
        <v>369</v>
      </c>
      <c r="GH106" s="37" t="s">
        <v>371</v>
      </c>
      <c r="GI106" s="37" t="s">
        <v>372</v>
      </c>
      <c r="GJ106" s="37"/>
      <c r="GK106" s="37"/>
      <c r="GL106" s="37"/>
      <c r="GM106" s="37"/>
      <c r="GN106" s="37"/>
      <c r="GO106" s="37"/>
      <c r="GP106" s="37"/>
      <c r="GQ106" s="37"/>
      <c r="GR106" s="37"/>
      <c r="GS106" s="37" t="s">
        <v>373</v>
      </c>
      <c r="GT106" s="37"/>
      <c r="GU106" s="37" t="s">
        <v>1676</v>
      </c>
      <c r="GV106" s="37" t="b">
        <v>1</v>
      </c>
      <c r="GW106" s="37"/>
      <c r="GX106" s="37" t="b">
        <v>1</v>
      </c>
      <c r="GY106" s="37"/>
      <c r="GZ106" s="37" t="b">
        <v>1</v>
      </c>
      <c r="HA106" s="37"/>
      <c r="HB106" s="37"/>
      <c r="HC106" s="37"/>
      <c r="HD106" s="37"/>
      <c r="HE106" s="37"/>
      <c r="HF106" s="37"/>
      <c r="HG106" s="37"/>
      <c r="HH106" s="37"/>
      <c r="HI106" s="37"/>
      <c r="HJ106" s="37"/>
      <c r="HK106" s="37"/>
      <c r="HL106" s="37"/>
      <c r="HM106" s="37"/>
      <c r="HN106" s="37" t="s">
        <v>438</v>
      </c>
      <c r="HO106" s="37" t="b">
        <v>1</v>
      </c>
      <c r="HP106" s="37"/>
      <c r="HQ106" s="37"/>
      <c r="HR106" s="37"/>
      <c r="HS106" s="37" t="s">
        <v>1677</v>
      </c>
      <c r="HT106" s="37" t="s">
        <v>1678</v>
      </c>
      <c r="HU106" s="37"/>
      <c r="HV106" s="37"/>
      <c r="HW106" s="37"/>
      <c r="HX106" s="37" t="b">
        <v>1</v>
      </c>
      <c r="HY106" s="37"/>
      <c r="HZ106" s="37"/>
      <c r="IA106" s="37" t="b">
        <v>1</v>
      </c>
      <c r="IB106" s="37"/>
      <c r="IC106" s="37"/>
      <c r="ID106" s="37"/>
      <c r="IE106" s="37"/>
      <c r="IF106" s="37" t="s">
        <v>1679</v>
      </c>
      <c r="IG106" s="37"/>
      <c r="IH106" s="37" t="b">
        <v>1</v>
      </c>
      <c r="II106" s="37"/>
      <c r="IJ106" s="37"/>
      <c r="IK106" s="37" t="b">
        <v>1</v>
      </c>
      <c r="IL106" s="37"/>
      <c r="IM106" s="37"/>
      <c r="IN106" s="37"/>
      <c r="IO106" s="37"/>
      <c r="IP106" s="37" t="s">
        <v>347</v>
      </c>
      <c r="IQ106" s="37"/>
      <c r="IR106" s="37" t="s">
        <v>500</v>
      </c>
      <c r="IS106" s="37"/>
      <c r="IT106" s="37"/>
      <c r="IU106" s="37" t="b">
        <v>1</v>
      </c>
      <c r="IV106" s="37"/>
      <c r="IW106" s="37"/>
      <c r="IX106" s="37"/>
      <c r="IY106" s="37"/>
      <c r="IZ106" s="37"/>
      <c r="JA106" s="37"/>
      <c r="JB106" s="37" t="s">
        <v>937</v>
      </c>
      <c r="JC106" s="37"/>
      <c r="JD106" s="37"/>
      <c r="JE106" s="37" t="b">
        <v>1</v>
      </c>
      <c r="JF106" s="37" t="b">
        <v>1</v>
      </c>
      <c r="JG106" s="37"/>
      <c r="JH106" s="37"/>
      <c r="JI106" s="37"/>
      <c r="JJ106" s="37"/>
      <c r="JK106" s="45" t="s">
        <v>5168</v>
      </c>
      <c r="JL106" s="37" t="s">
        <v>359</v>
      </c>
      <c r="JM106" s="37" t="s">
        <v>1680</v>
      </c>
      <c r="JN106" s="37" t="s">
        <v>1681</v>
      </c>
      <c r="JO106" s="37" t="b">
        <v>1</v>
      </c>
      <c r="JP106" s="37" t="b">
        <v>1</v>
      </c>
      <c r="JQ106" s="37" t="b">
        <v>1</v>
      </c>
      <c r="JR106" s="37" t="b">
        <v>1</v>
      </c>
      <c r="JS106" s="37"/>
      <c r="JT106" s="37" t="b">
        <v>1</v>
      </c>
      <c r="JU106" s="37" t="b">
        <v>1</v>
      </c>
      <c r="JV106" s="37"/>
      <c r="JW106" s="37"/>
      <c r="JX106" s="37"/>
      <c r="JY106" s="37"/>
      <c r="JZ106" s="37" t="b">
        <v>1</v>
      </c>
      <c r="KA106" s="37"/>
      <c r="KB106" s="37" t="b">
        <v>1</v>
      </c>
      <c r="KC106" s="37"/>
      <c r="KD106" s="37"/>
      <c r="KE106" s="37"/>
      <c r="KF106" s="37"/>
      <c r="KG106" s="37"/>
      <c r="KH106" s="37" t="s">
        <v>525</v>
      </c>
      <c r="KI106" s="37"/>
      <c r="KJ106" s="37"/>
      <c r="KK106" s="37"/>
      <c r="KL106" s="37" t="b">
        <v>1</v>
      </c>
      <c r="KM106" s="37" t="b">
        <v>1</v>
      </c>
      <c r="KN106" s="37"/>
      <c r="KO106" s="37"/>
      <c r="KP106" s="37"/>
      <c r="KQ106" s="37"/>
      <c r="KR106" s="37"/>
      <c r="KS106" s="37"/>
      <c r="KT106" s="37"/>
      <c r="KU106" s="37"/>
      <c r="KV106" s="37"/>
      <c r="KW106" s="37" t="s">
        <v>1515</v>
      </c>
      <c r="KX106" s="37"/>
      <c r="KY106" s="37" t="b">
        <v>1</v>
      </c>
      <c r="KZ106" s="37"/>
      <c r="LA106" s="37"/>
      <c r="LB106" s="37" t="b">
        <v>1</v>
      </c>
      <c r="LC106" s="37"/>
      <c r="LD106" s="37"/>
      <c r="LE106" s="37"/>
      <c r="LF106" s="37"/>
      <c r="LG106" s="37" t="s">
        <v>1026</v>
      </c>
      <c r="LH106" s="37"/>
      <c r="LI106" s="37"/>
      <c r="LJ106" s="37" t="b">
        <v>1</v>
      </c>
      <c r="LK106" s="37" t="b">
        <v>1</v>
      </c>
      <c r="LL106" s="37" t="b">
        <v>1</v>
      </c>
      <c r="LM106" s="37"/>
      <c r="LN106" s="37"/>
      <c r="LO106" s="37"/>
      <c r="LP106" s="37"/>
      <c r="LQ106" s="37"/>
      <c r="LR106" s="37"/>
      <c r="LS106" s="37"/>
      <c r="LT106" s="37"/>
      <c r="LU106" s="37"/>
      <c r="LV106" s="37"/>
      <c r="LW106" s="37"/>
      <c r="LX106" s="37"/>
      <c r="LY106" s="37"/>
      <c r="LZ106" s="37"/>
      <c r="MA106" s="37"/>
      <c r="MB106" s="37"/>
      <c r="MC106" s="37"/>
      <c r="MD106" s="37"/>
      <c r="ME106" s="37"/>
      <c r="MF106" s="37"/>
      <c r="MG106" s="37"/>
      <c r="MH106" s="37"/>
      <c r="MI106" s="37"/>
      <c r="MJ106" s="37" t="s">
        <v>1682</v>
      </c>
      <c r="MK106" s="37">
        <v>73108696</v>
      </c>
      <c r="ML106" s="37" t="s">
        <v>1683</v>
      </c>
      <c r="MM106" s="50">
        <v>44216.554907407408</v>
      </c>
      <c r="MN106" s="37">
        <v>105</v>
      </c>
      <c r="MO106" s="37"/>
      <c r="MP106" s="37">
        <v>-1</v>
      </c>
      <c r="MQ106" s="37"/>
      <c r="MR106" s="37"/>
      <c r="MS106" s="37" t="s">
        <v>376</v>
      </c>
      <c r="MT106" s="37">
        <v>488</v>
      </c>
      <c r="MU106" s="37" t="s">
        <v>402</v>
      </c>
      <c r="MV106" s="37">
        <v>569832</v>
      </c>
    </row>
    <row r="107" spans="1:360" ht="15.6" hidden="1" thickTop="1" thickBot="1" x14ac:dyDescent="0.35">
      <c r="A107" s="44" t="s">
        <v>1684</v>
      </c>
      <c r="B107" s="45" t="s">
        <v>1685</v>
      </c>
      <c r="C107" s="45"/>
      <c r="D107" s="45" t="s">
        <v>1634</v>
      </c>
      <c r="E107" s="45" t="s">
        <v>830</v>
      </c>
      <c r="F107" s="45"/>
      <c r="G107" s="46">
        <v>44216</v>
      </c>
      <c r="H107" s="45" t="s">
        <v>831</v>
      </c>
      <c r="I107" s="45" t="s">
        <v>832</v>
      </c>
      <c r="J107" s="45" t="s">
        <v>347</v>
      </c>
      <c r="K107" s="45">
        <v>37</v>
      </c>
      <c r="L107" s="45" t="str">
        <f>IF(data!$K107&lt;31,"18-30 Years",IF(data!$K107&lt;51,"31-50 Years",IF(data!$K107&lt;61,"51-60 Years",IF(data!$K107&gt;60,"Elderly&gt;60"))))</f>
        <v>31-50 Years</v>
      </c>
      <c r="M107" s="45" t="s">
        <v>348</v>
      </c>
      <c r="N107" s="45" t="s">
        <v>349</v>
      </c>
      <c r="O107" s="45" t="s">
        <v>350</v>
      </c>
      <c r="P107" s="46">
        <v>43720</v>
      </c>
      <c r="Q107" s="45">
        <v>0</v>
      </c>
      <c r="R107" s="45">
        <v>0</v>
      </c>
      <c r="S107" s="45" t="s">
        <v>347</v>
      </c>
      <c r="T107" s="45">
        <v>0</v>
      </c>
      <c r="U107" s="45">
        <v>0</v>
      </c>
      <c r="V107" s="45">
        <v>0</v>
      </c>
      <c r="W107" s="45" t="s">
        <v>384</v>
      </c>
      <c r="X107" s="45">
        <v>1</v>
      </c>
      <c r="Y107" s="45" t="s">
        <v>351</v>
      </c>
      <c r="Z107" s="45">
        <v>4</v>
      </c>
      <c r="AA107" s="51">
        <v>5</v>
      </c>
      <c r="AB107" s="45">
        <v>13</v>
      </c>
      <c r="AC107" s="45">
        <v>1</v>
      </c>
      <c r="AD107" s="45">
        <v>0</v>
      </c>
      <c r="AE107" s="45">
        <v>2</v>
      </c>
      <c r="AF107" s="45">
        <v>3000</v>
      </c>
      <c r="AG107" s="45">
        <v>2000</v>
      </c>
      <c r="AH107" s="41">
        <f t="shared" si="1"/>
        <v>-1000</v>
      </c>
      <c r="AI107" s="45" t="s">
        <v>1686</v>
      </c>
      <c r="AJ107" s="45"/>
      <c r="AK107" s="45" t="s">
        <v>355</v>
      </c>
      <c r="AL107" s="45"/>
      <c r="AM107" s="45" t="b">
        <v>1</v>
      </c>
      <c r="AN107" s="45"/>
      <c r="AO107" s="45"/>
      <c r="AP107" s="45"/>
      <c r="AQ107" s="45"/>
      <c r="AR107" s="45"/>
      <c r="AS107" s="45"/>
      <c r="AT107" s="45">
        <v>10</v>
      </c>
      <c r="AU107" s="45" t="s">
        <v>356</v>
      </c>
      <c r="AV107" s="45"/>
      <c r="AW107" s="45" t="s">
        <v>347</v>
      </c>
      <c r="AX107" s="45" t="s">
        <v>5131</v>
      </c>
      <c r="AY107" s="45" t="s">
        <v>426</v>
      </c>
      <c r="AZ107" s="45"/>
      <c r="BA107" s="45"/>
      <c r="BB107" s="45"/>
      <c r="BC107" s="45" t="b">
        <v>1</v>
      </c>
      <c r="BD107" s="45"/>
      <c r="BE107" s="45"/>
      <c r="BF107" s="45"/>
      <c r="BG107" s="45"/>
      <c r="BH107" s="45"/>
      <c r="BI107" s="45"/>
      <c r="BJ107" s="45"/>
      <c r="BK107" s="45" t="s">
        <v>359</v>
      </c>
      <c r="BL107" s="45"/>
      <c r="BM107" s="45"/>
      <c r="BN107" s="45"/>
      <c r="BO107" s="45"/>
      <c r="BP107" s="45" t="s">
        <v>359</v>
      </c>
      <c r="BQ107" s="45"/>
      <c r="BR107" s="45"/>
      <c r="BS107" s="45"/>
      <c r="BT107" s="45"/>
      <c r="BU107" s="45"/>
      <c r="BV107" s="45"/>
      <c r="BW107" s="45"/>
      <c r="BX107" s="45"/>
      <c r="BY107" s="45"/>
      <c r="BZ107" s="45"/>
      <c r="CA107" s="45"/>
      <c r="CB107" s="45"/>
      <c r="CC107" s="45"/>
      <c r="CD107" s="45"/>
      <c r="CE107" s="45"/>
      <c r="CF107" s="45" t="s">
        <v>563</v>
      </c>
      <c r="CG107" s="45" t="b">
        <v>1</v>
      </c>
      <c r="CH107" s="45" t="b">
        <v>1</v>
      </c>
      <c r="CI107" s="45" t="b">
        <v>1</v>
      </c>
      <c r="CJ107" s="45" t="b">
        <v>1</v>
      </c>
      <c r="CK107" s="45"/>
      <c r="CL107" s="45"/>
      <c r="CM107" s="45"/>
      <c r="CN107" s="45"/>
      <c r="CO107" s="45" t="s">
        <v>347</v>
      </c>
      <c r="CP107" s="45"/>
      <c r="CQ107" s="45"/>
      <c r="CR107" s="45"/>
      <c r="CS107" s="45"/>
      <c r="CT107" s="45"/>
      <c r="CU107" s="45"/>
      <c r="CV107" s="45"/>
      <c r="CW107" s="45"/>
      <c r="CX107" s="45"/>
      <c r="CY107" s="45" t="s">
        <v>836</v>
      </c>
      <c r="CZ107" s="45"/>
      <c r="DA107" s="45"/>
      <c r="DB107" s="45"/>
      <c r="DC107" s="45"/>
      <c r="DD107" s="45"/>
      <c r="DE107" s="45" t="b">
        <v>1</v>
      </c>
      <c r="DF107" s="45"/>
      <c r="DG107" s="45"/>
      <c r="DH107" s="45"/>
      <c r="DI107" s="45"/>
      <c r="DJ107" s="45"/>
      <c r="DK107" s="45"/>
      <c r="DL107" s="45"/>
      <c r="DM107" s="45"/>
      <c r="DN107" s="45"/>
      <c r="DO107" s="45"/>
      <c r="DP107" s="45"/>
      <c r="DQ107" s="45"/>
      <c r="DR107" s="45"/>
      <c r="DS107" s="45"/>
      <c r="DT107" s="45"/>
      <c r="DU107" s="45"/>
      <c r="DV107" s="45"/>
      <c r="DW107" s="45" t="s">
        <v>362</v>
      </c>
      <c r="DX107" s="45"/>
      <c r="DY107" s="45"/>
      <c r="DZ107" s="45"/>
      <c r="EA107" s="45"/>
      <c r="EB107" s="45"/>
      <c r="EC107" s="45"/>
      <c r="ED107" s="45"/>
      <c r="EE107" s="45"/>
      <c r="EF107" s="45"/>
      <c r="EG107" s="45"/>
      <c r="EH107" s="45"/>
      <c r="EI107" s="45"/>
      <c r="EJ107" s="45"/>
      <c r="EK107" s="45"/>
      <c r="EL107" s="45"/>
      <c r="EM107" s="45"/>
      <c r="EN107" s="45"/>
      <c r="EO107" s="45"/>
      <c r="EP107" s="45"/>
      <c r="EQ107" s="45"/>
      <c r="ER107" s="45"/>
      <c r="ES107" s="45"/>
      <c r="ET107" s="45"/>
      <c r="EU107" s="45"/>
      <c r="EV107" s="45"/>
      <c r="EW107" s="45"/>
      <c r="EX107" s="45"/>
      <c r="EY107" s="45"/>
      <c r="EZ107" s="45"/>
      <c r="FA107" s="45"/>
      <c r="FB107" s="45"/>
      <c r="FC107" s="45" t="s">
        <v>347</v>
      </c>
      <c r="FD107" s="45"/>
      <c r="FE107" s="45" t="s">
        <v>429</v>
      </c>
      <c r="FF107" s="45"/>
      <c r="FG107" s="45" t="b">
        <v>1</v>
      </c>
      <c r="FH107" s="45" t="b">
        <v>1</v>
      </c>
      <c r="FI107" s="45"/>
      <c r="FJ107" s="45"/>
      <c r="FK107" s="45"/>
      <c r="FL107" s="45"/>
      <c r="FM107" s="45"/>
      <c r="FN107" s="45" t="s">
        <v>347</v>
      </c>
      <c r="FO107" s="45"/>
      <c r="FP107" s="45" t="s">
        <v>347</v>
      </c>
      <c r="FQ107" s="45" t="s">
        <v>367</v>
      </c>
      <c r="FR107" s="45" t="b">
        <v>1</v>
      </c>
      <c r="FS107" s="45"/>
      <c r="FT107" s="45"/>
      <c r="FU107" s="45"/>
      <c r="FV107" s="45"/>
      <c r="FW107" s="45"/>
      <c r="FX107" s="45"/>
      <c r="FY107" s="45"/>
      <c r="FZ107" s="45"/>
      <c r="GA107" s="45"/>
      <c r="GB107" s="45"/>
      <c r="GC107" s="45" t="s">
        <v>384</v>
      </c>
      <c r="GD107" s="45" t="s">
        <v>384</v>
      </c>
      <c r="GE107" s="45" t="s">
        <v>359</v>
      </c>
      <c r="GF107" s="45" t="s">
        <v>370</v>
      </c>
      <c r="GG107" s="45" t="s">
        <v>370</v>
      </c>
      <c r="GH107" s="45"/>
      <c r="GI107" s="45"/>
      <c r="GJ107" s="45"/>
      <c r="GK107" s="45"/>
      <c r="GL107" s="45"/>
      <c r="GM107" s="45"/>
      <c r="GN107" s="45"/>
      <c r="GO107" s="45"/>
      <c r="GP107" s="45"/>
      <c r="GQ107" s="45"/>
      <c r="GR107" s="45"/>
      <c r="GS107" s="45"/>
      <c r="GT107" s="45"/>
      <c r="GU107" s="45" t="s">
        <v>1687</v>
      </c>
      <c r="GV107" s="45"/>
      <c r="GW107" s="45"/>
      <c r="GX107" s="45" t="b">
        <v>1</v>
      </c>
      <c r="GY107" s="45" t="b">
        <v>1</v>
      </c>
      <c r="GZ107" s="45" t="b">
        <v>1</v>
      </c>
      <c r="HA107" s="45" t="b">
        <v>1</v>
      </c>
      <c r="HB107" s="45"/>
      <c r="HC107" s="45"/>
      <c r="HD107" s="45"/>
      <c r="HE107" s="45"/>
      <c r="HF107" s="45"/>
      <c r="HG107" s="45"/>
      <c r="HH107" s="45"/>
      <c r="HI107" s="45"/>
      <c r="HJ107" s="45"/>
      <c r="HK107" s="45"/>
      <c r="HL107" s="45"/>
      <c r="HM107" s="45"/>
      <c r="HN107" s="45" t="s">
        <v>438</v>
      </c>
      <c r="HO107" s="45" t="b">
        <v>1</v>
      </c>
      <c r="HP107" s="45"/>
      <c r="HQ107" s="45"/>
      <c r="HR107" s="45"/>
      <c r="HS107" s="45" t="s">
        <v>1688</v>
      </c>
      <c r="HT107" s="45" t="s">
        <v>1689</v>
      </c>
      <c r="HU107" s="45"/>
      <c r="HV107" s="45" t="b">
        <v>1</v>
      </c>
      <c r="HW107" s="45"/>
      <c r="HX107" s="45"/>
      <c r="HY107" s="45"/>
      <c r="HZ107" s="45"/>
      <c r="IA107" s="45" t="b">
        <v>1</v>
      </c>
      <c r="IB107" s="45"/>
      <c r="IC107" s="45"/>
      <c r="ID107" s="45"/>
      <c r="IE107" s="45"/>
      <c r="IF107" s="45" t="s">
        <v>511</v>
      </c>
      <c r="IG107" s="45"/>
      <c r="IH107" s="45"/>
      <c r="II107" s="45"/>
      <c r="IJ107" s="45"/>
      <c r="IK107" s="45" t="b">
        <v>1</v>
      </c>
      <c r="IL107" s="45"/>
      <c r="IM107" s="45"/>
      <c r="IN107" s="45"/>
      <c r="IO107" s="45"/>
      <c r="IP107" s="45" t="s">
        <v>347</v>
      </c>
      <c r="IQ107" s="45"/>
      <c r="IR107" s="45" t="s">
        <v>537</v>
      </c>
      <c r="IS107" s="45"/>
      <c r="IT107" s="45" t="b">
        <v>1</v>
      </c>
      <c r="IU107" s="45" t="b">
        <v>1</v>
      </c>
      <c r="IV107" s="45"/>
      <c r="IW107" s="45"/>
      <c r="IX107" s="45"/>
      <c r="IY107" s="45"/>
      <c r="IZ107" s="45"/>
      <c r="JA107" s="45" t="s">
        <v>1690</v>
      </c>
      <c r="JB107" s="45" t="s">
        <v>537</v>
      </c>
      <c r="JC107" s="45"/>
      <c r="JD107" s="45" t="b">
        <v>1</v>
      </c>
      <c r="JE107" s="45" t="b">
        <v>1</v>
      </c>
      <c r="JF107" s="45"/>
      <c r="JG107" s="45"/>
      <c r="JH107" s="45"/>
      <c r="JI107" s="45"/>
      <c r="JJ107" s="45"/>
      <c r="JK107" s="45" t="s">
        <v>5168</v>
      </c>
      <c r="JL107" s="45" t="s">
        <v>347</v>
      </c>
      <c r="JM107" s="45"/>
      <c r="JN107" s="45" t="s">
        <v>1691</v>
      </c>
      <c r="JO107" s="45" t="b">
        <v>1</v>
      </c>
      <c r="JP107" s="45"/>
      <c r="JQ107" s="45"/>
      <c r="JR107" s="45" t="b">
        <v>1</v>
      </c>
      <c r="JS107" s="45"/>
      <c r="JT107" s="45"/>
      <c r="JU107" s="45"/>
      <c r="JV107" s="45"/>
      <c r="JW107" s="45"/>
      <c r="JX107" s="45"/>
      <c r="JY107" s="45" t="b">
        <v>1</v>
      </c>
      <c r="JZ107" s="45"/>
      <c r="KA107" s="45"/>
      <c r="KB107" s="45"/>
      <c r="KC107" s="45"/>
      <c r="KD107" s="45"/>
      <c r="KE107" s="45"/>
      <c r="KF107" s="45"/>
      <c r="KG107" s="45"/>
      <c r="KH107" s="45" t="s">
        <v>447</v>
      </c>
      <c r="KI107" s="45"/>
      <c r="KJ107" s="45"/>
      <c r="KK107" s="45"/>
      <c r="KL107" s="45"/>
      <c r="KM107" s="45" t="b">
        <v>1</v>
      </c>
      <c r="KN107" s="45"/>
      <c r="KO107" s="45"/>
      <c r="KP107" s="45"/>
      <c r="KQ107" s="45"/>
      <c r="KR107" s="45"/>
      <c r="KS107" s="45"/>
      <c r="KT107" s="45"/>
      <c r="KU107" s="45"/>
      <c r="KV107" s="45"/>
      <c r="KW107" s="45" t="s">
        <v>1515</v>
      </c>
      <c r="KX107" s="45"/>
      <c r="KY107" s="45" t="b">
        <v>1</v>
      </c>
      <c r="KZ107" s="45"/>
      <c r="LA107" s="45"/>
      <c r="LB107" s="45" t="b">
        <v>1</v>
      </c>
      <c r="LC107" s="45"/>
      <c r="LD107" s="45"/>
      <c r="LE107" s="45"/>
      <c r="LF107" s="45"/>
      <c r="LG107" s="45" t="s">
        <v>449</v>
      </c>
      <c r="LH107" s="45"/>
      <c r="LI107" s="45"/>
      <c r="LJ107" s="45" t="b">
        <v>1</v>
      </c>
      <c r="LK107" s="45"/>
      <c r="LL107" s="45"/>
      <c r="LM107" s="45"/>
      <c r="LN107" s="45"/>
      <c r="LO107" s="45" t="s">
        <v>359</v>
      </c>
      <c r="LP107" s="45" t="s">
        <v>1692</v>
      </c>
      <c r="LQ107" s="45" t="s">
        <v>450</v>
      </c>
      <c r="LR107" s="45"/>
      <c r="LS107" s="45" t="b">
        <v>1</v>
      </c>
      <c r="LT107" s="45"/>
      <c r="LU107" s="45"/>
      <c r="LV107" s="45"/>
      <c r="LW107" s="45"/>
      <c r="LX107" s="45"/>
      <c r="LY107" s="45"/>
      <c r="LZ107" s="45"/>
      <c r="MA107" s="45"/>
      <c r="MB107" s="45" t="s">
        <v>359</v>
      </c>
      <c r="MC107" s="45"/>
      <c r="MD107" s="45"/>
      <c r="ME107" s="45" t="s">
        <v>359</v>
      </c>
      <c r="MF107" s="45"/>
      <c r="MG107" s="45"/>
      <c r="MH107" s="45" t="s">
        <v>359</v>
      </c>
      <c r="MI107" s="45"/>
      <c r="MJ107" s="45" t="s">
        <v>1693</v>
      </c>
      <c r="MK107" s="45">
        <v>73108697</v>
      </c>
      <c r="ML107" s="45" t="s">
        <v>1694</v>
      </c>
      <c r="MM107" s="47">
        <v>44216.554918981477</v>
      </c>
      <c r="MN107" s="45">
        <v>106</v>
      </c>
      <c r="MO107" s="45"/>
      <c r="MP107" s="45">
        <v>-1</v>
      </c>
      <c r="MQ107" s="45"/>
      <c r="MR107" s="45"/>
      <c r="MS107" s="45" t="s">
        <v>376</v>
      </c>
      <c r="MT107" s="45">
        <v>783</v>
      </c>
      <c r="MU107" s="45" t="s">
        <v>402</v>
      </c>
      <c r="MV107" s="45">
        <v>569832</v>
      </c>
    </row>
    <row r="108" spans="1:360" ht="15.6" hidden="1" thickTop="1" thickBot="1" x14ac:dyDescent="0.35">
      <c r="A108" s="48" t="s">
        <v>1695</v>
      </c>
      <c r="B108" s="37" t="s">
        <v>1696</v>
      </c>
      <c r="C108" s="37"/>
      <c r="D108" s="37" t="s">
        <v>1634</v>
      </c>
      <c r="E108" s="37" t="s">
        <v>830</v>
      </c>
      <c r="F108" s="37"/>
      <c r="G108" s="49">
        <v>44216</v>
      </c>
      <c r="H108" s="37" t="s">
        <v>831</v>
      </c>
      <c r="I108" s="37" t="s">
        <v>832</v>
      </c>
      <c r="J108" s="37" t="s">
        <v>347</v>
      </c>
      <c r="K108" s="37">
        <v>61</v>
      </c>
      <c r="L108" s="37" t="str">
        <f>IF(data!$K108&lt;31,"18-30 Years",IF(data!$K108&lt;51,"31-50 Years",IF(data!$K108&lt;61,"51-60 Years",IF(data!$K108&gt;60,"Elderly&gt;60"))))</f>
        <v>Elderly&gt;60</v>
      </c>
      <c r="M108" s="37" t="s">
        <v>348</v>
      </c>
      <c r="N108" s="37" t="s">
        <v>349</v>
      </c>
      <c r="O108" s="37" t="s">
        <v>383</v>
      </c>
      <c r="P108" s="37"/>
      <c r="Q108" s="37">
        <v>0</v>
      </c>
      <c r="R108" s="37">
        <v>2</v>
      </c>
      <c r="S108" s="37" t="s">
        <v>359</v>
      </c>
      <c r="T108" s="37"/>
      <c r="U108" s="37"/>
      <c r="V108" s="37"/>
      <c r="W108" s="37"/>
      <c r="X108" s="37"/>
      <c r="Y108" s="37"/>
      <c r="Z108" s="37"/>
      <c r="AA108" s="37"/>
      <c r="AB108" s="37">
        <v>3</v>
      </c>
      <c r="AC108" s="37">
        <v>1</v>
      </c>
      <c r="AD108" s="37"/>
      <c r="AE108" s="37">
        <v>0</v>
      </c>
      <c r="AF108" s="37">
        <v>1000</v>
      </c>
      <c r="AG108" s="37">
        <v>0</v>
      </c>
      <c r="AH108" s="41">
        <f t="shared" si="1"/>
        <v>-1000</v>
      </c>
      <c r="AI108" s="37"/>
      <c r="AJ108" s="37" t="s">
        <v>1697</v>
      </c>
      <c r="AK108" s="37" t="s">
        <v>355</v>
      </c>
      <c r="AL108" s="37"/>
      <c r="AM108" s="37" t="b">
        <v>1</v>
      </c>
      <c r="AN108" s="37"/>
      <c r="AO108" s="37"/>
      <c r="AP108" s="37"/>
      <c r="AQ108" s="37"/>
      <c r="AR108" s="37"/>
      <c r="AS108" s="37"/>
      <c r="AT108" s="37">
        <v>15</v>
      </c>
      <c r="AU108" s="37" t="s">
        <v>356</v>
      </c>
      <c r="AV108" s="37"/>
      <c r="AW108" s="37" t="s">
        <v>347</v>
      </c>
      <c r="AX108" s="45" t="s">
        <v>5131</v>
      </c>
      <c r="AY108" s="37" t="s">
        <v>426</v>
      </c>
      <c r="AZ108" s="37"/>
      <c r="BA108" s="37"/>
      <c r="BB108" s="37"/>
      <c r="BC108" s="37" t="b">
        <v>1</v>
      </c>
      <c r="BD108" s="37"/>
      <c r="BE108" s="37"/>
      <c r="BF108" s="37"/>
      <c r="BG108" s="37"/>
      <c r="BH108" s="37"/>
      <c r="BI108" s="37"/>
      <c r="BJ108" s="37"/>
      <c r="BK108" s="37" t="s">
        <v>359</v>
      </c>
      <c r="BL108" s="37"/>
      <c r="BM108" s="37"/>
      <c r="BN108" s="37"/>
      <c r="BO108" s="37"/>
      <c r="BP108" s="37" t="s">
        <v>359</v>
      </c>
      <c r="BQ108" s="37"/>
      <c r="BR108" s="37"/>
      <c r="BS108" s="37"/>
      <c r="BT108" s="37"/>
      <c r="BU108" s="37"/>
      <c r="BV108" s="37"/>
      <c r="BW108" s="37"/>
      <c r="BX108" s="37"/>
      <c r="BY108" s="37"/>
      <c r="BZ108" s="37"/>
      <c r="CA108" s="37"/>
      <c r="CB108" s="37"/>
      <c r="CC108" s="37"/>
      <c r="CD108" s="37"/>
      <c r="CE108" s="37"/>
      <c r="CF108" s="37" t="s">
        <v>835</v>
      </c>
      <c r="CG108" s="37" t="b">
        <v>1</v>
      </c>
      <c r="CH108" s="37"/>
      <c r="CI108" s="37"/>
      <c r="CJ108" s="37"/>
      <c r="CK108" s="37"/>
      <c r="CL108" s="37"/>
      <c r="CM108" s="37"/>
      <c r="CN108" s="37"/>
      <c r="CO108" s="37" t="s">
        <v>347</v>
      </c>
      <c r="CP108" s="37"/>
      <c r="CQ108" s="37"/>
      <c r="CR108" s="37"/>
      <c r="CS108" s="37"/>
      <c r="CT108" s="37"/>
      <c r="CU108" s="37"/>
      <c r="CV108" s="37"/>
      <c r="CW108" s="37"/>
      <c r="CX108" s="37"/>
      <c r="CY108" s="37" t="s">
        <v>932</v>
      </c>
      <c r="CZ108" s="37"/>
      <c r="DA108" s="37"/>
      <c r="DB108" s="37"/>
      <c r="DC108" s="37"/>
      <c r="DD108" s="37"/>
      <c r="DE108" s="37"/>
      <c r="DF108" s="37" t="b">
        <v>1</v>
      </c>
      <c r="DG108" s="37"/>
      <c r="DH108" s="37"/>
      <c r="DI108" s="37"/>
      <c r="DJ108" s="37"/>
      <c r="DK108" s="37"/>
      <c r="DL108" s="37"/>
      <c r="DM108" s="37"/>
      <c r="DN108" s="37"/>
      <c r="DO108" s="37"/>
      <c r="DP108" s="37"/>
      <c r="DQ108" s="37"/>
      <c r="DR108" s="37"/>
      <c r="DS108" s="37"/>
      <c r="DT108" s="37"/>
      <c r="DU108" s="37"/>
      <c r="DV108" s="37"/>
      <c r="DW108" s="37" t="s">
        <v>362</v>
      </c>
      <c r="DX108" s="37"/>
      <c r="DY108" s="37"/>
      <c r="DZ108" s="37"/>
      <c r="EA108" s="37"/>
      <c r="EB108" s="37"/>
      <c r="EC108" s="37"/>
      <c r="ED108" s="37"/>
      <c r="EE108" s="37"/>
      <c r="EF108" s="37"/>
      <c r="EG108" s="37"/>
      <c r="EH108" s="37"/>
      <c r="EI108" s="37"/>
      <c r="EJ108" s="37"/>
      <c r="EK108" s="37"/>
      <c r="EL108" s="37"/>
      <c r="EM108" s="37"/>
      <c r="EN108" s="37"/>
      <c r="EO108" s="37"/>
      <c r="EP108" s="37"/>
      <c r="EQ108" s="37"/>
      <c r="ER108" s="37"/>
      <c r="ES108" s="37"/>
      <c r="ET108" s="37"/>
      <c r="EU108" s="37"/>
      <c r="EV108" s="37"/>
      <c r="EW108" s="37"/>
      <c r="EX108" s="37"/>
      <c r="EY108" s="37"/>
      <c r="EZ108" s="37"/>
      <c r="FA108" s="37"/>
      <c r="FB108" s="37"/>
      <c r="FC108" s="37" t="s">
        <v>347</v>
      </c>
      <c r="FD108" s="37"/>
      <c r="FE108" s="37" t="s">
        <v>367</v>
      </c>
      <c r="FF108" s="37"/>
      <c r="FG108" s="37" t="b">
        <v>1</v>
      </c>
      <c r="FH108" s="37"/>
      <c r="FI108" s="37"/>
      <c r="FJ108" s="37"/>
      <c r="FK108" s="37"/>
      <c r="FL108" s="37"/>
      <c r="FM108" s="37"/>
      <c r="FN108" s="37" t="s">
        <v>347</v>
      </c>
      <c r="FO108" s="37"/>
      <c r="FP108" s="37" t="s">
        <v>347</v>
      </c>
      <c r="FQ108" s="37" t="s">
        <v>367</v>
      </c>
      <c r="FR108" s="37" t="b">
        <v>1</v>
      </c>
      <c r="FS108" s="37"/>
      <c r="FT108" s="37"/>
      <c r="FU108" s="37"/>
      <c r="FV108" s="37"/>
      <c r="FW108" s="37"/>
      <c r="FX108" s="37"/>
      <c r="FY108" s="37"/>
      <c r="FZ108" s="37"/>
      <c r="GA108" s="37"/>
      <c r="GB108" s="37"/>
      <c r="GC108" s="37"/>
      <c r="GD108" s="37" t="s">
        <v>384</v>
      </c>
      <c r="GE108" s="37" t="s">
        <v>359</v>
      </c>
      <c r="GF108" s="37" t="s">
        <v>370</v>
      </c>
      <c r="GG108" s="37" t="s">
        <v>369</v>
      </c>
      <c r="GH108" s="37" t="s">
        <v>489</v>
      </c>
      <c r="GI108" s="37" t="s">
        <v>359</v>
      </c>
      <c r="GJ108" s="37"/>
      <c r="GK108" s="37"/>
      <c r="GL108" s="37"/>
      <c r="GM108" s="37"/>
      <c r="GN108" s="37"/>
      <c r="GO108" s="37"/>
      <c r="GP108" s="37"/>
      <c r="GQ108" s="37"/>
      <c r="GR108" s="37"/>
      <c r="GS108" s="37" t="s">
        <v>373</v>
      </c>
      <c r="GT108" s="37"/>
      <c r="GU108" s="37" t="s">
        <v>1698</v>
      </c>
      <c r="GV108" s="37"/>
      <c r="GW108" s="37"/>
      <c r="GX108" s="37"/>
      <c r="GY108" s="37"/>
      <c r="GZ108" s="37" t="b">
        <v>1</v>
      </c>
      <c r="HA108" s="37"/>
      <c r="HB108" s="37"/>
      <c r="HC108" s="37"/>
      <c r="HD108" s="37"/>
      <c r="HE108" s="37" t="b">
        <v>1</v>
      </c>
      <c r="HF108" s="37"/>
      <c r="HG108" s="37"/>
      <c r="HH108" s="37"/>
      <c r="HI108" s="37"/>
      <c r="HJ108" s="37"/>
      <c r="HK108" s="37"/>
      <c r="HL108" s="37"/>
      <c r="HM108" s="37"/>
      <c r="HN108" s="37" t="s">
        <v>497</v>
      </c>
      <c r="HO108" s="37"/>
      <c r="HP108" s="37" t="b">
        <v>1</v>
      </c>
      <c r="HQ108" s="37"/>
      <c r="HR108" s="37"/>
      <c r="HS108" s="37" t="s">
        <v>1699</v>
      </c>
      <c r="HT108" s="37" t="s">
        <v>440</v>
      </c>
      <c r="HU108" s="37"/>
      <c r="HV108" s="37"/>
      <c r="HW108" s="37"/>
      <c r="HX108" s="37" t="b">
        <v>1</v>
      </c>
      <c r="HY108" s="37"/>
      <c r="HZ108" s="37"/>
      <c r="IA108" s="37"/>
      <c r="IB108" s="37"/>
      <c r="IC108" s="37"/>
      <c r="ID108" s="37"/>
      <c r="IE108" s="37"/>
      <c r="IF108" s="37" t="s">
        <v>511</v>
      </c>
      <c r="IG108" s="37"/>
      <c r="IH108" s="37"/>
      <c r="II108" s="37"/>
      <c r="IJ108" s="37"/>
      <c r="IK108" s="37" t="b">
        <v>1</v>
      </c>
      <c r="IL108" s="37"/>
      <c r="IM108" s="37"/>
      <c r="IN108" s="37"/>
      <c r="IO108" s="37"/>
      <c r="IP108" s="37" t="s">
        <v>359</v>
      </c>
      <c r="IQ108" s="37" t="s">
        <v>1700</v>
      </c>
      <c r="IR108" s="37" t="s">
        <v>372</v>
      </c>
      <c r="IS108" s="37"/>
      <c r="IT108" s="37"/>
      <c r="IU108" s="37"/>
      <c r="IV108" s="37"/>
      <c r="IW108" s="37"/>
      <c r="IX108" s="37"/>
      <c r="IY108" s="37" t="b">
        <v>1</v>
      </c>
      <c r="IZ108" s="37"/>
      <c r="JA108" s="37"/>
      <c r="JB108" s="37" t="s">
        <v>372</v>
      </c>
      <c r="JC108" s="37"/>
      <c r="JD108" s="37"/>
      <c r="JE108" s="37"/>
      <c r="JF108" s="37"/>
      <c r="JG108" s="37"/>
      <c r="JH108" s="37"/>
      <c r="JI108" s="37" t="b">
        <v>1</v>
      </c>
      <c r="JJ108" s="37"/>
      <c r="JK108" s="37"/>
      <c r="JL108" s="37" t="s">
        <v>359</v>
      </c>
      <c r="JM108" s="37" t="s">
        <v>462</v>
      </c>
      <c r="JN108" s="37" t="s">
        <v>1657</v>
      </c>
      <c r="JO108" s="37" t="b">
        <v>1</v>
      </c>
      <c r="JP108" s="37" t="b">
        <v>1</v>
      </c>
      <c r="JQ108" s="37"/>
      <c r="JR108" s="37"/>
      <c r="JS108" s="37"/>
      <c r="JT108" s="37"/>
      <c r="JU108" s="37"/>
      <c r="JV108" s="37"/>
      <c r="JW108" s="37"/>
      <c r="JX108" s="37"/>
      <c r="JY108" s="37"/>
      <c r="JZ108" s="37"/>
      <c r="KA108" s="37"/>
      <c r="KB108" s="37"/>
      <c r="KC108" s="37"/>
      <c r="KD108" s="37"/>
      <c r="KE108" s="37"/>
      <c r="KF108" s="37"/>
      <c r="KG108" s="37"/>
      <c r="KH108" s="37" t="s">
        <v>447</v>
      </c>
      <c r="KI108" s="37"/>
      <c r="KJ108" s="37"/>
      <c r="KK108" s="37"/>
      <c r="KL108" s="37"/>
      <c r="KM108" s="37" t="b">
        <v>1</v>
      </c>
      <c r="KN108" s="37"/>
      <c r="KO108" s="37"/>
      <c r="KP108" s="37"/>
      <c r="KQ108" s="37"/>
      <c r="KR108" s="37"/>
      <c r="KS108" s="37"/>
      <c r="KT108" s="37"/>
      <c r="KU108" s="37"/>
      <c r="KV108" s="37"/>
      <c r="KW108" s="37" t="s">
        <v>503</v>
      </c>
      <c r="KX108" s="37"/>
      <c r="KY108" s="37" t="b">
        <v>1</v>
      </c>
      <c r="KZ108" s="37" t="b">
        <v>1</v>
      </c>
      <c r="LA108" s="37"/>
      <c r="LB108" s="37"/>
      <c r="LC108" s="37"/>
      <c r="LD108" s="37"/>
      <c r="LE108" s="37"/>
      <c r="LF108" s="37"/>
      <c r="LG108" s="37" t="s">
        <v>1119</v>
      </c>
      <c r="LH108" s="37"/>
      <c r="LI108" s="37"/>
      <c r="LJ108" s="37" t="b">
        <v>1</v>
      </c>
      <c r="LK108" s="37"/>
      <c r="LL108" s="37" t="b">
        <v>1</v>
      </c>
      <c r="LM108" s="37"/>
      <c r="LN108" s="37"/>
      <c r="LO108" s="37"/>
      <c r="LP108" s="37"/>
      <c r="LQ108" s="37"/>
      <c r="LR108" s="37"/>
      <c r="LS108" s="37"/>
      <c r="LT108" s="37"/>
      <c r="LU108" s="37"/>
      <c r="LV108" s="37"/>
      <c r="LW108" s="37"/>
      <c r="LX108" s="37"/>
      <c r="LY108" s="37"/>
      <c r="LZ108" s="37"/>
      <c r="MA108" s="37"/>
      <c r="MB108" s="37"/>
      <c r="MC108" s="37"/>
      <c r="MD108" s="37"/>
      <c r="ME108" s="37"/>
      <c r="MF108" s="37"/>
      <c r="MG108" s="37"/>
      <c r="MH108" s="37"/>
      <c r="MI108" s="37"/>
      <c r="MJ108" s="37" t="s">
        <v>1701</v>
      </c>
      <c r="MK108" s="37">
        <v>73108699</v>
      </c>
      <c r="ML108" s="37" t="s">
        <v>1702</v>
      </c>
      <c r="MM108" s="50">
        <v>44216.554930555547</v>
      </c>
      <c r="MN108" s="37">
        <v>107</v>
      </c>
      <c r="MO108" s="37"/>
      <c r="MP108" s="37">
        <v>-1</v>
      </c>
      <c r="MQ108" s="37"/>
      <c r="MR108" s="37"/>
      <c r="MS108" s="37" t="s">
        <v>376</v>
      </c>
      <c r="MT108" s="37">
        <v>339</v>
      </c>
      <c r="MU108" s="37" t="s">
        <v>402</v>
      </c>
      <c r="MV108" s="37">
        <v>569832</v>
      </c>
    </row>
    <row r="109" spans="1:360" ht="15.6" hidden="1" thickTop="1" thickBot="1" x14ac:dyDescent="0.35">
      <c r="A109" s="44" t="s">
        <v>1703</v>
      </c>
      <c r="B109" s="45" t="s">
        <v>1704</v>
      </c>
      <c r="C109" s="45"/>
      <c r="D109" s="45" t="s">
        <v>1634</v>
      </c>
      <c r="E109" s="45" t="s">
        <v>830</v>
      </c>
      <c r="F109" s="45"/>
      <c r="G109" s="46">
        <v>44216</v>
      </c>
      <c r="H109" s="45" t="s">
        <v>831</v>
      </c>
      <c r="I109" s="45" t="s">
        <v>832</v>
      </c>
      <c r="J109" s="45" t="s">
        <v>347</v>
      </c>
      <c r="K109" s="45">
        <v>35</v>
      </c>
      <c r="L109" s="45" t="str">
        <f>IF(data!$K109&lt;31,"18-30 Years",IF(data!$K109&lt;51,"31-50 Years",IF(data!$K109&lt;61,"51-60 Years",IF(data!$K109&gt;60,"Elderly&gt;60"))))</f>
        <v>31-50 Years</v>
      </c>
      <c r="M109" s="45" t="s">
        <v>348</v>
      </c>
      <c r="N109" s="45" t="s">
        <v>349</v>
      </c>
      <c r="O109" s="45" t="s">
        <v>383</v>
      </c>
      <c r="P109" s="45"/>
      <c r="Q109" s="45">
        <v>0</v>
      </c>
      <c r="R109" s="45">
        <v>0</v>
      </c>
      <c r="S109" s="45" t="s">
        <v>347</v>
      </c>
      <c r="T109" s="45">
        <v>0</v>
      </c>
      <c r="U109" s="45">
        <v>0</v>
      </c>
      <c r="V109" s="45">
        <v>0</v>
      </c>
      <c r="W109" s="45" t="s">
        <v>384</v>
      </c>
      <c r="X109" s="45">
        <v>2</v>
      </c>
      <c r="Y109" s="45" t="s">
        <v>406</v>
      </c>
      <c r="Z109" s="45">
        <v>2</v>
      </c>
      <c r="AA109" s="51">
        <v>4</v>
      </c>
      <c r="AB109" s="45">
        <v>6</v>
      </c>
      <c r="AC109" s="45">
        <v>1</v>
      </c>
      <c r="AD109" s="45">
        <v>0</v>
      </c>
      <c r="AE109" s="45">
        <v>1</v>
      </c>
      <c r="AF109" s="45">
        <v>1500</v>
      </c>
      <c r="AG109" s="45">
        <v>1000</v>
      </c>
      <c r="AH109" s="41">
        <f t="shared" si="1"/>
        <v>-500</v>
      </c>
      <c r="AI109" s="45" t="s">
        <v>1705</v>
      </c>
      <c r="AJ109" s="45"/>
      <c r="AK109" s="45" t="s">
        <v>355</v>
      </c>
      <c r="AL109" s="45"/>
      <c r="AM109" s="45" t="b">
        <v>1</v>
      </c>
      <c r="AN109" s="45"/>
      <c r="AO109" s="45"/>
      <c r="AP109" s="45"/>
      <c r="AQ109" s="45"/>
      <c r="AR109" s="45"/>
      <c r="AS109" s="45"/>
      <c r="AT109" s="45">
        <v>10</v>
      </c>
      <c r="AU109" s="45" t="s">
        <v>356</v>
      </c>
      <c r="AV109" s="45"/>
      <c r="AW109" s="45" t="s">
        <v>347</v>
      </c>
      <c r="AX109" s="45" t="s">
        <v>5131</v>
      </c>
      <c r="AY109" s="45" t="s">
        <v>889</v>
      </c>
      <c r="AZ109" s="45" t="b">
        <v>1</v>
      </c>
      <c r="BA109" s="45"/>
      <c r="BB109" s="45"/>
      <c r="BC109" s="45" t="b">
        <v>1</v>
      </c>
      <c r="BD109" s="45"/>
      <c r="BE109" s="45"/>
      <c r="BF109" s="45"/>
      <c r="BG109" s="45"/>
      <c r="BH109" s="45"/>
      <c r="BI109" s="45"/>
      <c r="BJ109" s="45"/>
      <c r="BK109" s="45" t="s">
        <v>359</v>
      </c>
      <c r="BL109" s="45"/>
      <c r="BM109" s="45"/>
      <c r="BN109" s="45"/>
      <c r="BO109" s="45"/>
      <c r="BP109" s="45" t="s">
        <v>359</v>
      </c>
      <c r="BQ109" s="45"/>
      <c r="BR109" s="45"/>
      <c r="BS109" s="45"/>
      <c r="BT109" s="45"/>
      <c r="BU109" s="45"/>
      <c r="BV109" s="45"/>
      <c r="BW109" s="45"/>
      <c r="BX109" s="45"/>
      <c r="BY109" s="45"/>
      <c r="BZ109" s="45"/>
      <c r="CA109" s="45"/>
      <c r="CB109" s="45"/>
      <c r="CC109" s="45"/>
      <c r="CD109" s="45"/>
      <c r="CE109" s="45"/>
      <c r="CF109" s="45" t="s">
        <v>835</v>
      </c>
      <c r="CG109" s="45" t="b">
        <v>1</v>
      </c>
      <c r="CH109" s="45"/>
      <c r="CI109" s="45"/>
      <c r="CJ109" s="45"/>
      <c r="CK109" s="45"/>
      <c r="CL109" s="45"/>
      <c r="CM109" s="45"/>
      <c r="CN109" s="45"/>
      <c r="CO109" s="45" t="s">
        <v>347</v>
      </c>
      <c r="CP109" s="45"/>
      <c r="CQ109" s="45"/>
      <c r="CR109" s="45"/>
      <c r="CS109" s="45"/>
      <c r="CT109" s="45"/>
      <c r="CU109" s="45"/>
      <c r="CV109" s="45"/>
      <c r="CW109" s="45"/>
      <c r="CX109" s="45"/>
      <c r="CY109" s="45" t="s">
        <v>836</v>
      </c>
      <c r="CZ109" s="45"/>
      <c r="DA109" s="45"/>
      <c r="DB109" s="45"/>
      <c r="DC109" s="45"/>
      <c r="DD109" s="45"/>
      <c r="DE109" s="45" t="b">
        <v>1</v>
      </c>
      <c r="DF109" s="45"/>
      <c r="DG109" s="45"/>
      <c r="DH109" s="45"/>
      <c r="DI109" s="45"/>
      <c r="DJ109" s="45"/>
      <c r="DK109" s="45"/>
      <c r="DL109" s="45"/>
      <c r="DM109" s="45"/>
      <c r="DN109" s="45"/>
      <c r="DO109" s="45"/>
      <c r="DP109" s="45"/>
      <c r="DQ109" s="45"/>
      <c r="DR109" s="45"/>
      <c r="DS109" s="45"/>
      <c r="DT109" s="45"/>
      <c r="DU109" s="45"/>
      <c r="DV109" s="45"/>
      <c r="DW109" s="45" t="s">
        <v>646</v>
      </c>
      <c r="DX109" s="45"/>
      <c r="DY109" s="45"/>
      <c r="DZ109" s="45"/>
      <c r="EA109" s="45"/>
      <c r="EB109" s="45"/>
      <c r="EC109" s="45"/>
      <c r="ED109" s="45"/>
      <c r="EE109" s="45"/>
      <c r="EF109" s="45"/>
      <c r="EG109" s="45"/>
      <c r="EH109" s="45"/>
      <c r="EI109" s="45"/>
      <c r="EJ109" s="45"/>
      <c r="EK109" s="45"/>
      <c r="EL109" s="45"/>
      <c r="EM109" s="45"/>
      <c r="EN109" s="45"/>
      <c r="EO109" s="45"/>
      <c r="EP109" s="45"/>
      <c r="EQ109" s="45"/>
      <c r="ER109" s="45"/>
      <c r="ES109" s="45"/>
      <c r="ET109" s="45"/>
      <c r="EU109" s="45"/>
      <c r="EV109" s="45"/>
      <c r="EW109" s="45"/>
      <c r="EX109" s="45"/>
      <c r="EY109" s="45"/>
      <c r="EZ109" s="45"/>
      <c r="FA109" s="45"/>
      <c r="FB109" s="45"/>
      <c r="FC109" s="45" t="s">
        <v>347</v>
      </c>
      <c r="FD109" s="45"/>
      <c r="FE109" s="45" t="s">
        <v>367</v>
      </c>
      <c r="FF109" s="45"/>
      <c r="FG109" s="45" t="b">
        <v>1</v>
      </c>
      <c r="FH109" s="45"/>
      <c r="FI109" s="45"/>
      <c r="FJ109" s="45"/>
      <c r="FK109" s="45"/>
      <c r="FL109" s="45"/>
      <c r="FM109" s="45"/>
      <c r="FN109" s="45" t="s">
        <v>347</v>
      </c>
      <c r="FO109" s="45"/>
      <c r="FP109" s="45" t="s">
        <v>347</v>
      </c>
      <c r="FQ109" s="45" t="s">
        <v>367</v>
      </c>
      <c r="FR109" s="45" t="b">
        <v>1</v>
      </c>
      <c r="FS109" s="45"/>
      <c r="FT109" s="45"/>
      <c r="FU109" s="45"/>
      <c r="FV109" s="45"/>
      <c r="FW109" s="45"/>
      <c r="FX109" s="45"/>
      <c r="FY109" s="45"/>
      <c r="FZ109" s="45"/>
      <c r="GA109" s="45"/>
      <c r="GB109" s="45"/>
      <c r="GC109" s="45" t="s">
        <v>384</v>
      </c>
      <c r="GD109" s="45" t="s">
        <v>384</v>
      </c>
      <c r="GE109" s="45" t="s">
        <v>359</v>
      </c>
      <c r="GF109" s="45" t="s">
        <v>370</v>
      </c>
      <c r="GG109" s="45" t="s">
        <v>369</v>
      </c>
      <c r="GH109" s="45" t="s">
        <v>371</v>
      </c>
      <c r="GI109" s="45" t="s">
        <v>359</v>
      </c>
      <c r="GJ109" s="45"/>
      <c r="GK109" s="45"/>
      <c r="GL109" s="45"/>
      <c r="GM109" s="45"/>
      <c r="GN109" s="45"/>
      <c r="GO109" s="45"/>
      <c r="GP109" s="45"/>
      <c r="GQ109" s="45"/>
      <c r="GR109" s="45"/>
      <c r="GS109" s="45" t="s">
        <v>373</v>
      </c>
      <c r="GT109" s="45"/>
      <c r="GU109" s="45" t="s">
        <v>521</v>
      </c>
      <c r="GV109" s="45"/>
      <c r="GW109" s="45"/>
      <c r="GX109" s="45"/>
      <c r="GY109" s="45"/>
      <c r="GZ109" s="45" t="b">
        <v>1</v>
      </c>
      <c r="HA109" s="45"/>
      <c r="HB109" s="45"/>
      <c r="HC109" s="45"/>
      <c r="HD109" s="45"/>
      <c r="HE109" s="45"/>
      <c r="HF109" s="45"/>
      <c r="HG109" s="45"/>
      <c r="HH109" s="45"/>
      <c r="HI109" s="45"/>
      <c r="HJ109" s="45"/>
      <c r="HK109" s="45"/>
      <c r="HL109" s="45"/>
      <c r="HM109" s="45"/>
      <c r="HN109" s="45" t="s">
        <v>497</v>
      </c>
      <c r="HO109" s="45"/>
      <c r="HP109" s="45" t="b">
        <v>1</v>
      </c>
      <c r="HQ109" s="45"/>
      <c r="HR109" s="45"/>
      <c r="HS109" s="45" t="s">
        <v>1706</v>
      </c>
      <c r="HT109" s="45" t="s">
        <v>1678</v>
      </c>
      <c r="HU109" s="45"/>
      <c r="HV109" s="45"/>
      <c r="HW109" s="45"/>
      <c r="HX109" s="45" t="b">
        <v>1</v>
      </c>
      <c r="HY109" s="45"/>
      <c r="HZ109" s="45"/>
      <c r="IA109" s="45" t="b">
        <v>1</v>
      </c>
      <c r="IB109" s="45"/>
      <c r="IC109" s="45"/>
      <c r="ID109" s="45"/>
      <c r="IE109" s="45"/>
      <c r="IF109" s="45" t="s">
        <v>511</v>
      </c>
      <c r="IG109" s="45"/>
      <c r="IH109" s="45"/>
      <c r="II109" s="45"/>
      <c r="IJ109" s="45"/>
      <c r="IK109" s="45" t="b">
        <v>1</v>
      </c>
      <c r="IL109" s="45"/>
      <c r="IM109" s="45"/>
      <c r="IN109" s="45"/>
      <c r="IO109" s="45"/>
      <c r="IP109" s="45" t="s">
        <v>359</v>
      </c>
      <c r="IQ109" s="45" t="s">
        <v>1707</v>
      </c>
      <c r="IR109" s="45" t="s">
        <v>953</v>
      </c>
      <c r="IS109" s="45"/>
      <c r="IT109" s="45" t="b">
        <v>1</v>
      </c>
      <c r="IU109" s="45" t="b">
        <v>1</v>
      </c>
      <c r="IV109" s="45" t="b">
        <v>1</v>
      </c>
      <c r="IW109" s="45"/>
      <c r="IX109" s="45"/>
      <c r="IY109" s="45"/>
      <c r="IZ109" s="45"/>
      <c r="JA109" s="45" t="s">
        <v>5164</v>
      </c>
      <c r="JB109" s="45" t="s">
        <v>985</v>
      </c>
      <c r="JC109" s="45"/>
      <c r="JD109" s="45" t="b">
        <v>1</v>
      </c>
      <c r="JE109" s="45" t="b">
        <v>1</v>
      </c>
      <c r="JF109" s="45"/>
      <c r="JG109" s="45"/>
      <c r="JH109" s="45"/>
      <c r="JI109" s="45"/>
      <c r="JJ109" s="45"/>
      <c r="JK109" s="45" t="s">
        <v>5168</v>
      </c>
      <c r="JL109" s="45" t="s">
        <v>359</v>
      </c>
      <c r="JM109" s="45" t="s">
        <v>1708</v>
      </c>
      <c r="JN109" s="45" t="s">
        <v>1709</v>
      </c>
      <c r="JO109" s="45" t="b">
        <v>1</v>
      </c>
      <c r="JP109" s="45" t="b">
        <v>1</v>
      </c>
      <c r="JQ109" s="45"/>
      <c r="JR109" s="45" t="b">
        <v>1</v>
      </c>
      <c r="JS109" s="45" t="b">
        <v>1</v>
      </c>
      <c r="JT109" s="45"/>
      <c r="JU109" s="45" t="b">
        <v>1</v>
      </c>
      <c r="JV109" s="45" t="b">
        <v>1</v>
      </c>
      <c r="JW109" s="45"/>
      <c r="JX109" s="45"/>
      <c r="JY109" s="45"/>
      <c r="JZ109" s="45"/>
      <c r="KA109" s="45"/>
      <c r="KB109" s="45"/>
      <c r="KC109" s="45"/>
      <c r="KD109" s="45"/>
      <c r="KE109" s="45"/>
      <c r="KF109" s="45"/>
      <c r="KG109" s="45" t="s">
        <v>1710</v>
      </c>
      <c r="KH109" s="45" t="s">
        <v>447</v>
      </c>
      <c r="KI109" s="45"/>
      <c r="KJ109" s="45"/>
      <c r="KK109" s="45"/>
      <c r="KL109" s="45"/>
      <c r="KM109" s="45" t="b">
        <v>1</v>
      </c>
      <c r="KN109" s="45"/>
      <c r="KO109" s="45"/>
      <c r="KP109" s="45"/>
      <c r="KQ109" s="45"/>
      <c r="KR109" s="45"/>
      <c r="KS109" s="45"/>
      <c r="KT109" s="45"/>
      <c r="KU109" s="45"/>
      <c r="KV109" s="45"/>
      <c r="KW109" s="45" t="s">
        <v>464</v>
      </c>
      <c r="KX109" s="45"/>
      <c r="KY109" s="45" t="b">
        <v>1</v>
      </c>
      <c r="KZ109" s="45"/>
      <c r="LA109" s="45"/>
      <c r="LB109" s="45"/>
      <c r="LC109" s="45"/>
      <c r="LD109" s="45"/>
      <c r="LE109" s="45"/>
      <c r="LF109" s="45"/>
      <c r="LG109" s="45" t="s">
        <v>1711</v>
      </c>
      <c r="LH109" s="45"/>
      <c r="LI109" s="45"/>
      <c r="LJ109" s="45" t="b">
        <v>1</v>
      </c>
      <c r="LK109" s="45" t="b">
        <v>1</v>
      </c>
      <c r="LL109" s="45" t="b">
        <v>1</v>
      </c>
      <c r="LM109" s="45"/>
      <c r="LN109" s="45"/>
      <c r="LO109" s="45" t="s">
        <v>359</v>
      </c>
      <c r="LP109" s="45" t="s">
        <v>462</v>
      </c>
      <c r="LQ109" s="45" t="s">
        <v>450</v>
      </c>
      <c r="LR109" s="45"/>
      <c r="LS109" s="45" t="b">
        <v>1</v>
      </c>
      <c r="LT109" s="45"/>
      <c r="LU109" s="45"/>
      <c r="LV109" s="45"/>
      <c r="LW109" s="45"/>
      <c r="LX109" s="45"/>
      <c r="LY109" s="45"/>
      <c r="LZ109" s="45"/>
      <c r="MA109" s="45"/>
      <c r="MB109" s="45" t="s">
        <v>359</v>
      </c>
      <c r="MC109" s="45"/>
      <c r="MD109" s="45"/>
      <c r="ME109" s="45" t="s">
        <v>359</v>
      </c>
      <c r="MF109" s="45"/>
      <c r="MG109" s="45"/>
      <c r="MH109" s="45" t="s">
        <v>347</v>
      </c>
      <c r="MI109" s="45" t="s">
        <v>1712</v>
      </c>
      <c r="MJ109" s="45" t="s">
        <v>1713</v>
      </c>
      <c r="MK109" s="45">
        <v>73108700</v>
      </c>
      <c r="ML109" s="45" t="s">
        <v>1714</v>
      </c>
      <c r="MM109" s="47">
        <v>44216.554942129631</v>
      </c>
      <c r="MN109" s="45">
        <v>108</v>
      </c>
      <c r="MO109" s="45"/>
      <c r="MP109" s="45">
        <v>-1</v>
      </c>
      <c r="MQ109" s="45"/>
      <c r="MR109" s="45"/>
      <c r="MS109" s="45" t="s">
        <v>376</v>
      </c>
      <c r="MT109" s="45">
        <v>946</v>
      </c>
      <c r="MU109" s="45" t="s">
        <v>402</v>
      </c>
      <c r="MV109" s="45">
        <v>569832</v>
      </c>
    </row>
    <row r="110" spans="1:360" ht="15.6" hidden="1" thickTop="1" thickBot="1" x14ac:dyDescent="0.35">
      <c r="A110" s="48" t="s">
        <v>1715</v>
      </c>
      <c r="B110" s="37" t="s">
        <v>1716</v>
      </c>
      <c r="C110" s="37"/>
      <c r="D110" s="37" t="s">
        <v>1717</v>
      </c>
      <c r="E110" s="37" t="s">
        <v>830</v>
      </c>
      <c r="F110" s="37"/>
      <c r="G110" s="49">
        <v>44216</v>
      </c>
      <c r="H110" s="37" t="s">
        <v>831</v>
      </c>
      <c r="I110" s="37" t="s">
        <v>832</v>
      </c>
      <c r="J110" s="37" t="s">
        <v>347</v>
      </c>
      <c r="K110" s="37">
        <v>48</v>
      </c>
      <c r="L110" s="37" t="str">
        <f>IF(data!$K110&lt;31,"18-30 Years",IF(data!$K110&lt;51,"31-50 Years",IF(data!$K110&lt;61,"51-60 Years",IF(data!$K110&gt;60,"Elderly&gt;60"))))</f>
        <v>31-50 Years</v>
      </c>
      <c r="M110" s="37" t="s">
        <v>348</v>
      </c>
      <c r="N110" s="37" t="s">
        <v>349</v>
      </c>
      <c r="O110" s="37" t="s">
        <v>383</v>
      </c>
      <c r="P110" s="37"/>
      <c r="Q110" s="37">
        <v>0</v>
      </c>
      <c r="R110" s="37">
        <v>0</v>
      </c>
      <c r="S110" s="37" t="s">
        <v>347</v>
      </c>
      <c r="T110" s="37">
        <v>0</v>
      </c>
      <c r="U110" s="37">
        <v>0</v>
      </c>
      <c r="V110" s="37">
        <v>0</v>
      </c>
      <c r="W110" s="37" t="s">
        <v>384</v>
      </c>
      <c r="X110" s="37">
        <v>1</v>
      </c>
      <c r="Y110" s="37" t="s">
        <v>351</v>
      </c>
      <c r="Z110" s="37">
        <v>1</v>
      </c>
      <c r="AA110" s="52">
        <v>2</v>
      </c>
      <c r="AB110" s="37">
        <v>7</v>
      </c>
      <c r="AC110" s="37">
        <v>0</v>
      </c>
      <c r="AD110" s="37">
        <v>0</v>
      </c>
      <c r="AE110" s="37">
        <v>1</v>
      </c>
      <c r="AF110" s="37">
        <v>3000</v>
      </c>
      <c r="AG110" s="37">
        <v>4000</v>
      </c>
      <c r="AH110" s="41">
        <f t="shared" si="1"/>
        <v>1000</v>
      </c>
      <c r="AI110" s="37" t="s">
        <v>1718</v>
      </c>
      <c r="AJ110" s="37"/>
      <c r="AK110" s="37" t="s">
        <v>355</v>
      </c>
      <c r="AL110" s="37"/>
      <c r="AM110" s="37" t="b">
        <v>1</v>
      </c>
      <c r="AN110" s="37"/>
      <c r="AO110" s="37"/>
      <c r="AP110" s="37"/>
      <c r="AQ110" s="37"/>
      <c r="AR110" s="37"/>
      <c r="AS110" s="37"/>
      <c r="AT110" s="37">
        <v>10</v>
      </c>
      <c r="AU110" s="37" t="s">
        <v>356</v>
      </c>
      <c r="AV110" s="37"/>
      <c r="AW110" s="37" t="s">
        <v>347</v>
      </c>
      <c r="AX110" s="45" t="s">
        <v>5131</v>
      </c>
      <c r="AY110" s="37" t="s">
        <v>426</v>
      </c>
      <c r="AZ110" s="37"/>
      <c r="BA110" s="37"/>
      <c r="BB110" s="37"/>
      <c r="BC110" s="37" t="b">
        <v>1</v>
      </c>
      <c r="BD110" s="37"/>
      <c r="BE110" s="37"/>
      <c r="BF110" s="37"/>
      <c r="BG110" s="37"/>
      <c r="BH110" s="37"/>
      <c r="BI110" s="37"/>
      <c r="BJ110" s="37"/>
      <c r="BK110" s="37" t="s">
        <v>359</v>
      </c>
      <c r="BL110" s="37"/>
      <c r="BM110" s="37"/>
      <c r="BN110" s="37"/>
      <c r="BO110" s="37"/>
      <c r="BP110" s="37" t="s">
        <v>347</v>
      </c>
      <c r="BQ110" s="37" t="s">
        <v>347</v>
      </c>
      <c r="BR110" s="37"/>
      <c r="BS110" s="37" t="s">
        <v>347</v>
      </c>
      <c r="BT110" s="37" t="s">
        <v>347</v>
      </c>
      <c r="BU110" s="37"/>
      <c r="BV110" s="37"/>
      <c r="BW110" s="37"/>
      <c r="BX110" s="37"/>
      <c r="BY110" s="37"/>
      <c r="BZ110" s="37"/>
      <c r="CA110" s="37"/>
      <c r="CB110" s="37"/>
      <c r="CC110" s="37"/>
      <c r="CD110" s="37"/>
      <c r="CE110" s="37"/>
      <c r="CF110" s="37" t="s">
        <v>1114</v>
      </c>
      <c r="CG110" s="37"/>
      <c r="CH110" s="37"/>
      <c r="CI110" s="37"/>
      <c r="CJ110" s="37"/>
      <c r="CK110" s="37"/>
      <c r="CL110" s="37"/>
      <c r="CM110" s="37" t="b">
        <v>1</v>
      </c>
      <c r="CN110" s="37"/>
      <c r="CO110" s="37" t="s">
        <v>347</v>
      </c>
      <c r="CP110" s="37"/>
      <c r="CQ110" s="37"/>
      <c r="CR110" s="37"/>
      <c r="CS110" s="37"/>
      <c r="CT110" s="37"/>
      <c r="CU110" s="37"/>
      <c r="CV110" s="37"/>
      <c r="CW110" s="37"/>
      <c r="CX110" s="37"/>
      <c r="CY110" s="37" t="s">
        <v>836</v>
      </c>
      <c r="CZ110" s="37"/>
      <c r="DA110" s="37"/>
      <c r="DB110" s="37"/>
      <c r="DC110" s="37"/>
      <c r="DD110" s="37"/>
      <c r="DE110" s="37" t="b">
        <v>1</v>
      </c>
      <c r="DF110" s="37"/>
      <c r="DG110" s="37"/>
      <c r="DH110" s="37"/>
      <c r="DI110" s="37"/>
      <c r="DJ110" s="37"/>
      <c r="DK110" s="37"/>
      <c r="DL110" s="37"/>
      <c r="DM110" s="37"/>
      <c r="DN110" s="37"/>
      <c r="DO110" s="37"/>
      <c r="DP110" s="37"/>
      <c r="DQ110" s="37"/>
      <c r="DR110" s="37"/>
      <c r="DS110" s="37"/>
      <c r="DT110" s="37"/>
      <c r="DU110" s="37"/>
      <c r="DV110" s="37"/>
      <c r="DW110" s="37" t="s">
        <v>362</v>
      </c>
      <c r="DX110" s="37"/>
      <c r="DY110" s="37"/>
      <c r="DZ110" s="37"/>
      <c r="EA110" s="37"/>
      <c r="EB110" s="37"/>
      <c r="EC110" s="37"/>
      <c r="ED110" s="37"/>
      <c r="EE110" s="37"/>
      <c r="EF110" s="37"/>
      <c r="EG110" s="37"/>
      <c r="EH110" s="37"/>
      <c r="EI110" s="37"/>
      <c r="EJ110" s="37"/>
      <c r="EK110" s="37"/>
      <c r="EL110" s="37"/>
      <c r="EM110" s="37"/>
      <c r="EN110" s="37"/>
      <c r="EO110" s="37"/>
      <c r="EP110" s="37"/>
      <c r="EQ110" s="37"/>
      <c r="ER110" s="37"/>
      <c r="ES110" s="37"/>
      <c r="ET110" s="37"/>
      <c r="EU110" s="37"/>
      <c r="EV110" s="37"/>
      <c r="EW110" s="37"/>
      <c r="EX110" s="37"/>
      <c r="EY110" s="37"/>
      <c r="EZ110" s="37"/>
      <c r="FA110" s="37"/>
      <c r="FB110" s="37"/>
      <c r="FC110" s="37" t="s">
        <v>347</v>
      </c>
      <c r="FD110" s="37"/>
      <c r="FE110" s="37" t="s">
        <v>367</v>
      </c>
      <c r="FF110" s="37"/>
      <c r="FG110" s="37" t="b">
        <v>1</v>
      </c>
      <c r="FH110" s="37"/>
      <c r="FI110" s="37"/>
      <c r="FJ110" s="37"/>
      <c r="FK110" s="37"/>
      <c r="FL110" s="37"/>
      <c r="FM110" s="37"/>
      <c r="FN110" s="37" t="s">
        <v>347</v>
      </c>
      <c r="FO110" s="37"/>
      <c r="FP110" s="37" t="s">
        <v>347</v>
      </c>
      <c r="FQ110" s="37" t="s">
        <v>367</v>
      </c>
      <c r="FR110" s="37" t="b">
        <v>1</v>
      </c>
      <c r="FS110" s="37"/>
      <c r="FT110" s="37"/>
      <c r="FU110" s="37"/>
      <c r="FV110" s="37"/>
      <c r="FW110" s="37"/>
      <c r="FX110" s="37"/>
      <c r="FY110" s="37"/>
      <c r="FZ110" s="37"/>
      <c r="GA110" s="37"/>
      <c r="GB110" s="37"/>
      <c r="GC110" s="37" t="s">
        <v>384</v>
      </c>
      <c r="GD110" s="37" t="s">
        <v>384</v>
      </c>
      <c r="GE110" s="37" t="s">
        <v>347</v>
      </c>
      <c r="GF110" s="37"/>
      <c r="GG110" s="37"/>
      <c r="GH110" s="37" t="s">
        <v>371</v>
      </c>
      <c r="GI110" s="37" t="s">
        <v>359</v>
      </c>
      <c r="GJ110" s="37"/>
      <c r="GK110" s="37"/>
      <c r="GL110" s="37"/>
      <c r="GM110" s="37"/>
      <c r="GN110" s="37"/>
      <c r="GO110" s="37"/>
      <c r="GP110" s="37"/>
      <c r="GQ110" s="37"/>
      <c r="GR110" s="37"/>
      <c r="GS110" s="37" t="s">
        <v>347</v>
      </c>
      <c r="GT110" s="37" t="s">
        <v>347</v>
      </c>
      <c r="GU110" s="37" t="s">
        <v>1297</v>
      </c>
      <c r="GV110" s="37" t="b">
        <v>1</v>
      </c>
      <c r="GW110" s="37"/>
      <c r="GX110" s="37"/>
      <c r="GY110" s="37"/>
      <c r="GZ110" s="37" t="b">
        <v>1</v>
      </c>
      <c r="HA110" s="37"/>
      <c r="HB110" s="37"/>
      <c r="HC110" s="37"/>
      <c r="HD110" s="37"/>
      <c r="HE110" s="37"/>
      <c r="HF110" s="37"/>
      <c r="HG110" s="37"/>
      <c r="HH110" s="37"/>
      <c r="HI110" s="37"/>
      <c r="HJ110" s="37"/>
      <c r="HK110" s="37"/>
      <c r="HL110" s="37"/>
      <c r="HM110" s="37"/>
      <c r="HN110" s="37" t="s">
        <v>713</v>
      </c>
      <c r="HO110" s="37" t="b">
        <v>1</v>
      </c>
      <c r="HP110" s="37" t="b">
        <v>1</v>
      </c>
      <c r="HQ110" s="37"/>
      <c r="HR110" s="37"/>
      <c r="HS110" s="37" t="s">
        <v>1719</v>
      </c>
      <c r="HT110" s="37" t="s">
        <v>623</v>
      </c>
      <c r="HU110" s="37" t="b">
        <v>1</v>
      </c>
      <c r="HV110" s="37"/>
      <c r="HW110" s="37"/>
      <c r="HX110" s="37"/>
      <c r="HY110" s="37"/>
      <c r="HZ110" s="37"/>
      <c r="IA110" s="37"/>
      <c r="IB110" s="37"/>
      <c r="IC110" s="37"/>
      <c r="ID110" s="37"/>
      <c r="IE110" s="37"/>
      <c r="IF110" s="37" t="s">
        <v>372</v>
      </c>
      <c r="IG110" s="37"/>
      <c r="IH110" s="37"/>
      <c r="II110" s="37"/>
      <c r="IJ110" s="37"/>
      <c r="IK110" s="37"/>
      <c r="IL110" s="37"/>
      <c r="IM110" s="37" t="b">
        <v>1</v>
      </c>
      <c r="IN110" s="37"/>
      <c r="IO110" s="37"/>
      <c r="IP110" s="37" t="s">
        <v>442</v>
      </c>
      <c r="IQ110" s="37"/>
      <c r="IR110" s="37" t="s">
        <v>537</v>
      </c>
      <c r="IS110" s="37"/>
      <c r="IT110" s="37" t="b">
        <v>1</v>
      </c>
      <c r="IU110" s="37" t="b">
        <v>1</v>
      </c>
      <c r="IV110" s="37"/>
      <c r="IW110" s="37"/>
      <c r="IX110" s="37"/>
      <c r="IY110" s="37"/>
      <c r="IZ110" s="37"/>
      <c r="JA110" s="37" t="s">
        <v>1720</v>
      </c>
      <c r="JB110" s="37" t="s">
        <v>372</v>
      </c>
      <c r="JC110" s="37"/>
      <c r="JD110" s="37"/>
      <c r="JE110" s="37"/>
      <c r="JF110" s="37"/>
      <c r="JG110" s="37"/>
      <c r="JH110" s="37"/>
      <c r="JI110" s="37" t="b">
        <v>1</v>
      </c>
      <c r="JJ110" s="37"/>
      <c r="JK110" s="37"/>
      <c r="JL110" s="37" t="s">
        <v>347</v>
      </c>
      <c r="JM110" s="37"/>
      <c r="JN110" s="37" t="s">
        <v>463</v>
      </c>
      <c r="JO110" s="37" t="b">
        <v>1</v>
      </c>
      <c r="JP110" s="37"/>
      <c r="JQ110" s="37"/>
      <c r="JR110" s="37"/>
      <c r="JS110" s="37"/>
      <c r="JT110" s="37"/>
      <c r="JU110" s="37"/>
      <c r="JV110" s="37"/>
      <c r="JW110" s="37"/>
      <c r="JX110" s="37"/>
      <c r="JY110" s="37"/>
      <c r="JZ110" s="37"/>
      <c r="KA110" s="37"/>
      <c r="KB110" s="37"/>
      <c r="KC110" s="37"/>
      <c r="KD110" s="37"/>
      <c r="KE110" s="37"/>
      <c r="KF110" s="37"/>
      <c r="KG110" s="37"/>
      <c r="KH110" s="37" t="s">
        <v>447</v>
      </c>
      <c r="KI110" s="37"/>
      <c r="KJ110" s="37"/>
      <c r="KK110" s="37"/>
      <c r="KL110" s="37"/>
      <c r="KM110" s="37" t="b">
        <v>1</v>
      </c>
      <c r="KN110" s="37"/>
      <c r="KO110" s="37"/>
      <c r="KP110" s="37"/>
      <c r="KQ110" s="37"/>
      <c r="KR110" s="37"/>
      <c r="KS110" s="37"/>
      <c r="KT110" s="37"/>
      <c r="KU110" s="37"/>
      <c r="KV110" s="37"/>
      <c r="KW110" s="37" t="s">
        <v>464</v>
      </c>
      <c r="KX110" s="37"/>
      <c r="KY110" s="37" t="b">
        <v>1</v>
      </c>
      <c r="KZ110" s="37"/>
      <c r="LA110" s="37"/>
      <c r="LB110" s="37"/>
      <c r="LC110" s="37"/>
      <c r="LD110" s="37"/>
      <c r="LE110" s="37"/>
      <c r="LF110" s="37"/>
      <c r="LG110" s="37" t="s">
        <v>1343</v>
      </c>
      <c r="LH110" s="37"/>
      <c r="LI110" s="37" t="b">
        <v>1</v>
      </c>
      <c r="LJ110" s="37" t="b">
        <v>1</v>
      </c>
      <c r="LK110" s="37"/>
      <c r="LL110" s="37"/>
      <c r="LM110" s="37"/>
      <c r="LN110" s="37"/>
      <c r="LO110" s="37" t="s">
        <v>359</v>
      </c>
      <c r="LP110" s="37" t="s">
        <v>1720</v>
      </c>
      <c r="LQ110" s="37" t="s">
        <v>514</v>
      </c>
      <c r="LR110" s="37" t="b">
        <v>1</v>
      </c>
      <c r="LS110" s="37"/>
      <c r="LT110" s="37"/>
      <c r="LU110" s="37"/>
      <c r="LV110" s="37"/>
      <c r="LW110" s="37"/>
      <c r="LX110" s="37"/>
      <c r="LY110" s="37"/>
      <c r="LZ110" s="37"/>
      <c r="MA110" s="37"/>
      <c r="MB110" s="37" t="s">
        <v>359</v>
      </c>
      <c r="MC110" s="37"/>
      <c r="MD110" s="37"/>
      <c r="ME110" s="37" t="s">
        <v>359</v>
      </c>
      <c r="MF110" s="37"/>
      <c r="MG110" s="37"/>
      <c r="MH110" s="37" t="s">
        <v>359</v>
      </c>
      <c r="MI110" s="37"/>
      <c r="MJ110" s="37" t="s">
        <v>1721</v>
      </c>
      <c r="MK110" s="37">
        <v>73108755</v>
      </c>
      <c r="ML110" s="37" t="s">
        <v>1722</v>
      </c>
      <c r="MM110" s="50">
        <v>44216.555694444447</v>
      </c>
      <c r="MN110" s="37">
        <v>109</v>
      </c>
      <c r="MO110" s="37"/>
      <c r="MP110" s="37">
        <v>-1</v>
      </c>
      <c r="MQ110" s="37"/>
      <c r="MR110" s="37"/>
      <c r="MS110" s="37" t="s">
        <v>376</v>
      </c>
      <c r="MT110" s="37">
        <v>3664</v>
      </c>
      <c r="MU110" s="37" t="s">
        <v>402</v>
      </c>
      <c r="MV110" s="37">
        <v>569832</v>
      </c>
    </row>
    <row r="111" spans="1:360" ht="15.6" hidden="1" thickTop="1" thickBot="1" x14ac:dyDescent="0.35">
      <c r="A111" s="44" t="s">
        <v>1723</v>
      </c>
      <c r="B111" s="45" t="s">
        <v>1724</v>
      </c>
      <c r="C111" s="45"/>
      <c r="D111" s="45" t="s">
        <v>1717</v>
      </c>
      <c r="E111" s="45" t="s">
        <v>830</v>
      </c>
      <c r="F111" s="45"/>
      <c r="G111" s="46">
        <v>44216</v>
      </c>
      <c r="H111" s="45" t="s">
        <v>831</v>
      </c>
      <c r="I111" s="45" t="s">
        <v>832</v>
      </c>
      <c r="J111" s="45" t="s">
        <v>347</v>
      </c>
      <c r="K111" s="45">
        <v>58</v>
      </c>
      <c r="L111" s="45" t="str">
        <f>IF(data!$K111&lt;31,"18-30 Years",IF(data!$K111&lt;51,"31-50 Years",IF(data!$K111&lt;61,"51-60 Years",IF(data!$K111&gt;60,"Elderly&gt;60"))))</f>
        <v>51-60 Years</v>
      </c>
      <c r="M111" s="45" t="s">
        <v>348</v>
      </c>
      <c r="N111" s="45" t="s">
        <v>976</v>
      </c>
      <c r="O111" s="45" t="s">
        <v>383</v>
      </c>
      <c r="P111" s="45"/>
      <c r="Q111" s="45">
        <v>0</v>
      </c>
      <c r="R111" s="45">
        <v>0</v>
      </c>
      <c r="S111" s="45" t="s">
        <v>347</v>
      </c>
      <c r="T111" s="45">
        <v>0</v>
      </c>
      <c r="U111" s="45">
        <v>0</v>
      </c>
      <c r="V111" s="45">
        <v>0</v>
      </c>
      <c r="W111" s="45" t="s">
        <v>384</v>
      </c>
      <c r="X111" s="45">
        <v>0</v>
      </c>
      <c r="Y111" s="45" t="s">
        <v>384</v>
      </c>
      <c r="Z111" s="45">
        <v>1</v>
      </c>
      <c r="AA111" s="51">
        <v>1</v>
      </c>
      <c r="AB111" s="45">
        <v>7</v>
      </c>
      <c r="AC111" s="45">
        <v>0</v>
      </c>
      <c r="AD111" s="45">
        <v>0</v>
      </c>
      <c r="AE111" s="45">
        <v>0</v>
      </c>
      <c r="AF111" s="45">
        <v>1500</v>
      </c>
      <c r="AG111" s="45">
        <v>350</v>
      </c>
      <c r="AH111" s="41">
        <f t="shared" si="1"/>
        <v>-1150</v>
      </c>
      <c r="AI111" s="45" t="s">
        <v>1725</v>
      </c>
      <c r="AJ111" s="45"/>
      <c r="AK111" s="45" t="s">
        <v>355</v>
      </c>
      <c r="AL111" s="45"/>
      <c r="AM111" s="45" t="b">
        <v>1</v>
      </c>
      <c r="AN111" s="45"/>
      <c r="AO111" s="45"/>
      <c r="AP111" s="45"/>
      <c r="AQ111" s="45"/>
      <c r="AR111" s="45"/>
      <c r="AS111" s="45"/>
      <c r="AT111" s="45">
        <v>10</v>
      </c>
      <c r="AU111" s="45" t="s">
        <v>356</v>
      </c>
      <c r="AV111" s="45"/>
      <c r="AW111" s="45" t="s">
        <v>372</v>
      </c>
      <c r="AX111" s="45" t="s">
        <v>1726</v>
      </c>
      <c r="AY111" s="45" t="s">
        <v>1727</v>
      </c>
      <c r="AZ111" s="45"/>
      <c r="BA111" s="45"/>
      <c r="BB111" s="45" t="b">
        <v>1</v>
      </c>
      <c r="BC111" s="45"/>
      <c r="BD111" s="45"/>
      <c r="BE111" s="45"/>
      <c r="BF111" s="45"/>
      <c r="BG111" s="45"/>
      <c r="BH111" s="45"/>
      <c r="BI111" s="45"/>
      <c r="BJ111" s="45"/>
      <c r="BK111" s="45" t="s">
        <v>359</v>
      </c>
      <c r="BL111" s="45"/>
      <c r="BM111" s="45"/>
      <c r="BN111" s="45"/>
      <c r="BO111" s="45"/>
      <c r="BP111" s="45" t="s">
        <v>359</v>
      </c>
      <c r="BQ111" s="45"/>
      <c r="BR111" s="45"/>
      <c r="BS111" s="45"/>
      <c r="BT111" s="45"/>
      <c r="BU111" s="45"/>
      <c r="BV111" s="45"/>
      <c r="BW111" s="45"/>
      <c r="BX111" s="45"/>
      <c r="BY111" s="45"/>
      <c r="BZ111" s="45"/>
      <c r="CA111" s="45"/>
      <c r="CB111" s="45"/>
      <c r="CC111" s="45"/>
      <c r="CD111" s="45"/>
      <c r="CE111" s="45"/>
      <c r="CF111" s="45" t="s">
        <v>1626</v>
      </c>
      <c r="CG111" s="45"/>
      <c r="CH111" s="45"/>
      <c r="CI111" s="45"/>
      <c r="CJ111" s="45" t="b">
        <v>1</v>
      </c>
      <c r="CK111" s="45"/>
      <c r="CL111" s="45"/>
      <c r="CM111" s="45"/>
      <c r="CN111" s="45"/>
      <c r="CO111" s="45" t="s">
        <v>347</v>
      </c>
      <c r="CP111" s="45"/>
      <c r="CQ111" s="45"/>
      <c r="CR111" s="45"/>
      <c r="CS111" s="45"/>
      <c r="CT111" s="45"/>
      <c r="CU111" s="45"/>
      <c r="CV111" s="45"/>
      <c r="CW111" s="45"/>
      <c r="CX111" s="45"/>
      <c r="CY111" s="45" t="s">
        <v>836</v>
      </c>
      <c r="CZ111" s="45"/>
      <c r="DA111" s="45"/>
      <c r="DB111" s="45"/>
      <c r="DC111" s="45"/>
      <c r="DD111" s="45"/>
      <c r="DE111" s="45" t="b">
        <v>1</v>
      </c>
      <c r="DF111" s="45"/>
      <c r="DG111" s="45"/>
      <c r="DH111" s="45"/>
      <c r="DI111" s="45"/>
      <c r="DJ111" s="45"/>
      <c r="DK111" s="45"/>
      <c r="DL111" s="45"/>
      <c r="DM111" s="45"/>
      <c r="DN111" s="45"/>
      <c r="DO111" s="45"/>
      <c r="DP111" s="45"/>
      <c r="DQ111" s="45"/>
      <c r="DR111" s="45"/>
      <c r="DS111" s="45"/>
      <c r="DT111" s="45"/>
      <c r="DU111" s="45"/>
      <c r="DV111" s="45"/>
      <c r="DW111" s="45" t="s">
        <v>646</v>
      </c>
      <c r="DX111" s="45"/>
      <c r="DY111" s="45"/>
      <c r="DZ111" s="45"/>
      <c r="EA111" s="45"/>
      <c r="EB111" s="45"/>
      <c r="EC111" s="45"/>
      <c r="ED111" s="45"/>
      <c r="EE111" s="45"/>
      <c r="EF111" s="45"/>
      <c r="EG111" s="45"/>
      <c r="EH111" s="45"/>
      <c r="EI111" s="45"/>
      <c r="EJ111" s="45"/>
      <c r="EK111" s="45"/>
      <c r="EL111" s="45"/>
      <c r="EM111" s="45"/>
      <c r="EN111" s="45"/>
      <c r="EO111" s="45"/>
      <c r="EP111" s="45"/>
      <c r="EQ111" s="45"/>
      <c r="ER111" s="45"/>
      <c r="ES111" s="45"/>
      <c r="ET111" s="45"/>
      <c r="EU111" s="45"/>
      <c r="EV111" s="45"/>
      <c r="EW111" s="45"/>
      <c r="EX111" s="45"/>
      <c r="EY111" s="45"/>
      <c r="EZ111" s="45"/>
      <c r="FA111" s="45"/>
      <c r="FB111" s="45"/>
      <c r="FC111" s="45" t="s">
        <v>347</v>
      </c>
      <c r="FD111" s="45"/>
      <c r="FE111" s="45" t="s">
        <v>367</v>
      </c>
      <c r="FF111" s="45"/>
      <c r="FG111" s="45" t="b">
        <v>1</v>
      </c>
      <c r="FH111" s="45"/>
      <c r="FI111" s="45"/>
      <c r="FJ111" s="45"/>
      <c r="FK111" s="45"/>
      <c r="FL111" s="45"/>
      <c r="FM111" s="45"/>
      <c r="FN111" s="45" t="s">
        <v>347</v>
      </c>
      <c r="FO111" s="45"/>
      <c r="FP111" s="45" t="s">
        <v>359</v>
      </c>
      <c r="FQ111" s="45"/>
      <c r="FR111" s="45"/>
      <c r="FS111" s="45"/>
      <c r="FT111" s="45"/>
      <c r="FU111" s="45"/>
      <c r="FV111" s="45"/>
      <c r="FW111" s="45"/>
      <c r="FX111" s="45"/>
      <c r="FY111" s="45"/>
      <c r="FZ111" s="45"/>
      <c r="GA111" s="45"/>
      <c r="GB111" s="45"/>
      <c r="GC111" s="45" t="s">
        <v>384</v>
      </c>
      <c r="GD111" s="45" t="s">
        <v>384</v>
      </c>
      <c r="GE111" s="45" t="s">
        <v>359</v>
      </c>
      <c r="GF111" s="45" t="s">
        <v>370</v>
      </c>
      <c r="GG111" s="45" t="s">
        <v>370</v>
      </c>
      <c r="GH111" s="45"/>
      <c r="GI111" s="45"/>
      <c r="GJ111" s="45"/>
      <c r="GK111" s="45"/>
      <c r="GL111" s="45"/>
      <c r="GM111" s="45"/>
      <c r="GN111" s="45"/>
      <c r="GO111" s="45"/>
      <c r="GP111" s="45"/>
      <c r="GQ111" s="45"/>
      <c r="GR111" s="45"/>
      <c r="GS111" s="45"/>
      <c r="GT111" s="45"/>
      <c r="GU111" s="45" t="s">
        <v>457</v>
      </c>
      <c r="GV111" s="45"/>
      <c r="GW111" s="45"/>
      <c r="GX111" s="45"/>
      <c r="GY111" s="45"/>
      <c r="GZ111" s="45"/>
      <c r="HA111" s="45"/>
      <c r="HB111" s="45"/>
      <c r="HC111" s="45"/>
      <c r="HD111" s="45"/>
      <c r="HE111" s="45"/>
      <c r="HF111" s="45"/>
      <c r="HG111" s="45"/>
      <c r="HH111" s="45"/>
      <c r="HI111" s="45"/>
      <c r="HJ111" s="45"/>
      <c r="HK111" s="45" t="b">
        <v>1</v>
      </c>
      <c r="HL111" s="45"/>
      <c r="HM111" s="45"/>
      <c r="HN111" s="45"/>
      <c r="HO111" s="45"/>
      <c r="HP111" s="45"/>
      <c r="HQ111" s="45"/>
      <c r="HR111" s="45"/>
      <c r="HS111" s="45"/>
      <c r="HT111" s="45"/>
      <c r="HU111" s="45"/>
      <c r="HV111" s="45"/>
      <c r="HW111" s="45"/>
      <c r="HX111" s="45"/>
      <c r="HY111" s="45"/>
      <c r="HZ111" s="45"/>
      <c r="IA111" s="45"/>
      <c r="IB111" s="45"/>
      <c r="IC111" s="45"/>
      <c r="ID111" s="45"/>
      <c r="IE111" s="45"/>
      <c r="IF111" s="45" t="s">
        <v>1091</v>
      </c>
      <c r="IG111" s="45"/>
      <c r="IH111" s="45"/>
      <c r="II111" s="45"/>
      <c r="IJ111" s="45"/>
      <c r="IK111" s="45"/>
      <c r="IL111" s="45"/>
      <c r="IM111" s="45"/>
      <c r="IN111" s="45" t="b">
        <v>1</v>
      </c>
      <c r="IO111" s="45"/>
      <c r="IP111" s="45" t="s">
        <v>347</v>
      </c>
      <c r="IQ111" s="45"/>
      <c r="IR111" s="45" t="s">
        <v>372</v>
      </c>
      <c r="IS111" s="45"/>
      <c r="IT111" s="45"/>
      <c r="IU111" s="45"/>
      <c r="IV111" s="45"/>
      <c r="IW111" s="45"/>
      <c r="IX111" s="45"/>
      <c r="IY111" s="45" t="b">
        <v>1</v>
      </c>
      <c r="IZ111" s="45"/>
      <c r="JA111" s="45"/>
      <c r="JB111" s="45" t="s">
        <v>392</v>
      </c>
      <c r="JC111" s="45"/>
      <c r="JD111" s="45"/>
      <c r="JE111" s="45"/>
      <c r="JF111" s="45" t="b">
        <v>1</v>
      </c>
      <c r="JG111" s="45"/>
      <c r="JH111" s="45"/>
      <c r="JI111" s="45"/>
      <c r="JJ111" s="45"/>
      <c r="JK111" s="45"/>
      <c r="JL111" s="45" t="s">
        <v>347</v>
      </c>
      <c r="JM111" s="45"/>
      <c r="JN111" s="45" t="s">
        <v>463</v>
      </c>
      <c r="JO111" s="45" t="b">
        <v>1</v>
      </c>
      <c r="JP111" s="45"/>
      <c r="JQ111" s="45"/>
      <c r="JR111" s="45"/>
      <c r="JS111" s="45"/>
      <c r="JT111" s="45"/>
      <c r="JU111" s="45"/>
      <c r="JV111" s="45"/>
      <c r="JW111" s="45"/>
      <c r="JX111" s="45"/>
      <c r="JY111" s="45"/>
      <c r="JZ111" s="45"/>
      <c r="KA111" s="45"/>
      <c r="KB111" s="45"/>
      <c r="KC111" s="45"/>
      <c r="KD111" s="45"/>
      <c r="KE111" s="45"/>
      <c r="KF111" s="45"/>
      <c r="KG111" s="45"/>
      <c r="KH111" s="45" t="s">
        <v>1066</v>
      </c>
      <c r="KI111" s="45"/>
      <c r="KJ111" s="45"/>
      <c r="KK111" s="45"/>
      <c r="KL111" s="45"/>
      <c r="KM111" s="45"/>
      <c r="KN111" s="45" t="b">
        <v>1</v>
      </c>
      <c r="KO111" s="45"/>
      <c r="KP111" s="45"/>
      <c r="KQ111" s="45"/>
      <c r="KR111" s="45"/>
      <c r="KS111" s="45"/>
      <c r="KT111" s="45"/>
      <c r="KU111" s="45"/>
      <c r="KV111" s="45"/>
      <c r="KW111" s="45" t="s">
        <v>1515</v>
      </c>
      <c r="KX111" s="45"/>
      <c r="KY111" s="45" t="b">
        <v>1</v>
      </c>
      <c r="KZ111" s="45"/>
      <c r="LA111" s="45"/>
      <c r="LB111" s="45" t="b">
        <v>1</v>
      </c>
      <c r="LC111" s="45"/>
      <c r="LD111" s="45"/>
      <c r="LE111" s="45"/>
      <c r="LF111" s="45"/>
      <c r="LG111" s="45" t="s">
        <v>1728</v>
      </c>
      <c r="LH111" s="45" t="b">
        <v>1</v>
      </c>
      <c r="LI111" s="45" t="b">
        <v>1</v>
      </c>
      <c r="LJ111" s="45" t="b">
        <v>1</v>
      </c>
      <c r="LK111" s="45" t="b">
        <v>1</v>
      </c>
      <c r="LL111" s="45"/>
      <c r="LM111" s="45"/>
      <c r="LN111" s="45"/>
      <c r="LO111" s="45" t="s">
        <v>347</v>
      </c>
      <c r="LP111" s="45"/>
      <c r="LQ111" s="45" t="s">
        <v>640</v>
      </c>
      <c r="LR111" s="45"/>
      <c r="LS111" s="45"/>
      <c r="LT111" s="45"/>
      <c r="LU111" s="45"/>
      <c r="LV111" s="45"/>
      <c r="LW111" s="45" t="b">
        <v>1</v>
      </c>
      <c r="LX111" s="45"/>
      <c r="LY111" s="45"/>
      <c r="LZ111" s="45"/>
      <c r="MA111" s="45"/>
      <c r="MB111" s="45"/>
      <c r="MC111" s="45"/>
      <c r="MD111" s="45"/>
      <c r="ME111" s="45" t="s">
        <v>359</v>
      </c>
      <c r="MF111" s="45"/>
      <c r="MG111" s="45"/>
      <c r="MH111" s="45" t="s">
        <v>359</v>
      </c>
      <c r="MI111" s="45"/>
      <c r="MJ111" s="45" t="s">
        <v>1729</v>
      </c>
      <c r="MK111" s="45">
        <v>73108757</v>
      </c>
      <c r="ML111" s="45" t="s">
        <v>1730</v>
      </c>
      <c r="MM111" s="47">
        <v>44216.555706018517</v>
      </c>
      <c r="MN111" s="45">
        <v>110</v>
      </c>
      <c r="MO111" s="45"/>
      <c r="MP111" s="45">
        <v>-1</v>
      </c>
      <c r="MQ111" s="45"/>
      <c r="MR111" s="45"/>
      <c r="MS111" s="45" t="s">
        <v>376</v>
      </c>
      <c r="MT111" s="45">
        <v>1149</v>
      </c>
      <c r="MU111" s="45" t="s">
        <v>402</v>
      </c>
      <c r="MV111" s="45">
        <v>569832</v>
      </c>
    </row>
    <row r="112" spans="1:360" ht="15.6" hidden="1" thickTop="1" thickBot="1" x14ac:dyDescent="0.35">
      <c r="A112" s="48" t="s">
        <v>1731</v>
      </c>
      <c r="B112" s="37" t="s">
        <v>1732</v>
      </c>
      <c r="C112" s="37"/>
      <c r="D112" s="37" t="s">
        <v>1717</v>
      </c>
      <c r="E112" s="37" t="s">
        <v>830</v>
      </c>
      <c r="F112" s="37"/>
      <c r="G112" s="49">
        <v>44216</v>
      </c>
      <c r="H112" s="37" t="s">
        <v>831</v>
      </c>
      <c r="I112" s="37" t="s">
        <v>832</v>
      </c>
      <c r="J112" s="37" t="s">
        <v>347</v>
      </c>
      <c r="K112" s="37">
        <v>33</v>
      </c>
      <c r="L112" s="37" t="str">
        <f>IF(data!$K112&lt;31,"18-30 Years",IF(data!$K112&lt;51,"31-50 Years",IF(data!$K112&lt;61,"51-60 Years",IF(data!$K112&gt;60,"Elderly&gt;60"))))</f>
        <v>31-50 Years</v>
      </c>
      <c r="M112" s="37" t="s">
        <v>348</v>
      </c>
      <c r="N112" s="37" t="s">
        <v>976</v>
      </c>
      <c r="O112" s="37" t="s">
        <v>350</v>
      </c>
      <c r="P112" s="49">
        <v>43466</v>
      </c>
      <c r="Q112" s="37">
        <v>0</v>
      </c>
      <c r="R112" s="37">
        <v>3</v>
      </c>
      <c r="S112" s="37" t="s">
        <v>347</v>
      </c>
      <c r="T112" s="37">
        <v>0</v>
      </c>
      <c r="U112" s="37">
        <v>0</v>
      </c>
      <c r="V112" s="37">
        <v>0</v>
      </c>
      <c r="W112" s="37" t="s">
        <v>384</v>
      </c>
      <c r="X112" s="37">
        <v>2</v>
      </c>
      <c r="Y112" s="37" t="s">
        <v>406</v>
      </c>
      <c r="Z112" s="37">
        <v>0</v>
      </c>
      <c r="AA112" s="52">
        <v>2</v>
      </c>
      <c r="AB112" s="37">
        <v>6</v>
      </c>
      <c r="AC112" s="37">
        <v>1</v>
      </c>
      <c r="AD112" s="37">
        <v>0</v>
      </c>
      <c r="AE112" s="37">
        <v>0</v>
      </c>
      <c r="AF112" s="37">
        <v>3000</v>
      </c>
      <c r="AG112" s="37">
        <v>1500</v>
      </c>
      <c r="AH112" s="41">
        <f t="shared" si="1"/>
        <v>-1500</v>
      </c>
      <c r="AI112" s="37" t="s">
        <v>866</v>
      </c>
      <c r="AJ112" s="37"/>
      <c r="AK112" s="37" t="s">
        <v>355</v>
      </c>
      <c r="AL112" s="37"/>
      <c r="AM112" s="37" t="b">
        <v>1</v>
      </c>
      <c r="AN112" s="37"/>
      <c r="AO112" s="37"/>
      <c r="AP112" s="37"/>
      <c r="AQ112" s="37"/>
      <c r="AR112" s="37"/>
      <c r="AS112" s="37"/>
      <c r="AT112" s="37">
        <v>10</v>
      </c>
      <c r="AU112" s="37" t="s">
        <v>356</v>
      </c>
      <c r="AV112" s="37"/>
      <c r="AW112" s="37" t="s">
        <v>347</v>
      </c>
      <c r="AX112" s="37" t="s">
        <v>1733</v>
      </c>
      <c r="AY112" s="37" t="s">
        <v>426</v>
      </c>
      <c r="AZ112" s="37"/>
      <c r="BA112" s="37"/>
      <c r="BB112" s="37"/>
      <c r="BC112" s="37" t="b">
        <v>1</v>
      </c>
      <c r="BD112" s="37"/>
      <c r="BE112" s="37"/>
      <c r="BF112" s="37"/>
      <c r="BG112" s="37"/>
      <c r="BH112" s="37"/>
      <c r="BI112" s="37"/>
      <c r="BJ112" s="37"/>
      <c r="BK112" s="37" t="s">
        <v>359</v>
      </c>
      <c r="BL112" s="37"/>
      <c r="BM112" s="37"/>
      <c r="BN112" s="37"/>
      <c r="BO112" s="37"/>
      <c r="BP112" s="37" t="s">
        <v>359</v>
      </c>
      <c r="BQ112" s="37"/>
      <c r="BR112" s="37"/>
      <c r="BS112" s="37"/>
      <c r="BT112" s="37"/>
      <c r="BU112" s="37"/>
      <c r="BV112" s="37"/>
      <c r="BW112" s="37"/>
      <c r="BX112" s="37"/>
      <c r="BY112" s="37"/>
      <c r="BZ112" s="37"/>
      <c r="CA112" s="37"/>
      <c r="CB112" s="37"/>
      <c r="CC112" s="37"/>
      <c r="CD112" s="37"/>
      <c r="CE112" s="37"/>
      <c r="CF112" s="37" t="s">
        <v>870</v>
      </c>
      <c r="CG112" s="37" t="b">
        <v>1</v>
      </c>
      <c r="CH112" s="37" t="b">
        <v>1</v>
      </c>
      <c r="CI112" s="37"/>
      <c r="CJ112" s="37"/>
      <c r="CK112" s="37"/>
      <c r="CL112" s="37"/>
      <c r="CM112" s="37"/>
      <c r="CN112" s="37"/>
      <c r="CO112" s="37" t="s">
        <v>347</v>
      </c>
      <c r="CP112" s="37"/>
      <c r="CQ112" s="37"/>
      <c r="CR112" s="37"/>
      <c r="CS112" s="37"/>
      <c r="CT112" s="37"/>
      <c r="CU112" s="37"/>
      <c r="CV112" s="37"/>
      <c r="CW112" s="37"/>
      <c r="CX112" s="37"/>
      <c r="CY112" s="37" t="s">
        <v>836</v>
      </c>
      <c r="CZ112" s="37"/>
      <c r="DA112" s="37"/>
      <c r="DB112" s="37"/>
      <c r="DC112" s="37"/>
      <c r="DD112" s="37"/>
      <c r="DE112" s="37" t="b">
        <v>1</v>
      </c>
      <c r="DF112" s="37"/>
      <c r="DG112" s="37"/>
      <c r="DH112" s="37"/>
      <c r="DI112" s="37"/>
      <c r="DJ112" s="37"/>
      <c r="DK112" s="37"/>
      <c r="DL112" s="37"/>
      <c r="DM112" s="37"/>
      <c r="DN112" s="37"/>
      <c r="DO112" s="37"/>
      <c r="DP112" s="37"/>
      <c r="DQ112" s="37"/>
      <c r="DR112" s="37"/>
      <c r="DS112" s="37"/>
      <c r="DT112" s="37"/>
      <c r="DU112" s="37"/>
      <c r="DV112" s="37"/>
      <c r="DW112" s="37" t="s">
        <v>362</v>
      </c>
      <c r="DX112" s="37"/>
      <c r="DY112" s="37"/>
      <c r="DZ112" s="37"/>
      <c r="EA112" s="37"/>
      <c r="EB112" s="37"/>
      <c r="EC112" s="37"/>
      <c r="ED112" s="37"/>
      <c r="EE112" s="37"/>
      <c r="EF112" s="37"/>
      <c r="EG112" s="37"/>
      <c r="EH112" s="37"/>
      <c r="EI112" s="37"/>
      <c r="EJ112" s="37"/>
      <c r="EK112" s="37"/>
      <c r="EL112" s="37"/>
      <c r="EM112" s="37"/>
      <c r="EN112" s="37"/>
      <c r="EO112" s="37"/>
      <c r="EP112" s="37"/>
      <c r="EQ112" s="37"/>
      <c r="ER112" s="37"/>
      <c r="ES112" s="37"/>
      <c r="ET112" s="37"/>
      <c r="EU112" s="37"/>
      <c r="EV112" s="37"/>
      <c r="EW112" s="37"/>
      <c r="EX112" s="37"/>
      <c r="EY112" s="37"/>
      <c r="EZ112" s="37"/>
      <c r="FA112" s="37"/>
      <c r="FB112" s="37"/>
      <c r="FC112" s="37" t="s">
        <v>347</v>
      </c>
      <c r="FD112" s="37"/>
      <c r="FE112" s="37" t="s">
        <v>367</v>
      </c>
      <c r="FF112" s="37"/>
      <c r="FG112" s="37" t="b">
        <v>1</v>
      </c>
      <c r="FH112" s="37"/>
      <c r="FI112" s="37"/>
      <c r="FJ112" s="37"/>
      <c r="FK112" s="37"/>
      <c r="FL112" s="37"/>
      <c r="FM112" s="37"/>
      <c r="FN112" s="37" t="s">
        <v>347</v>
      </c>
      <c r="FO112" s="37"/>
      <c r="FP112" s="37" t="s">
        <v>359</v>
      </c>
      <c r="FQ112" s="37"/>
      <c r="FR112" s="37"/>
      <c r="FS112" s="37"/>
      <c r="FT112" s="37"/>
      <c r="FU112" s="37"/>
      <c r="FV112" s="37"/>
      <c r="FW112" s="37"/>
      <c r="FX112" s="37"/>
      <c r="FY112" s="37"/>
      <c r="FZ112" s="37"/>
      <c r="GA112" s="37"/>
      <c r="GB112" s="37"/>
      <c r="GC112" s="37" t="s">
        <v>384</v>
      </c>
      <c r="GD112" s="37" t="s">
        <v>384</v>
      </c>
      <c r="GE112" s="37" t="s">
        <v>359</v>
      </c>
      <c r="GF112" s="37" t="s">
        <v>370</v>
      </c>
      <c r="GG112" s="37" t="s">
        <v>370</v>
      </c>
      <c r="GH112" s="37"/>
      <c r="GI112" s="37"/>
      <c r="GJ112" s="37"/>
      <c r="GK112" s="37"/>
      <c r="GL112" s="37"/>
      <c r="GM112" s="37"/>
      <c r="GN112" s="37"/>
      <c r="GO112" s="37"/>
      <c r="GP112" s="37"/>
      <c r="GQ112" s="37"/>
      <c r="GR112" s="37"/>
      <c r="GS112" s="37"/>
      <c r="GT112" s="37"/>
      <c r="GU112" s="37" t="s">
        <v>457</v>
      </c>
      <c r="GV112" s="37"/>
      <c r="GW112" s="37"/>
      <c r="GX112" s="37"/>
      <c r="GY112" s="37"/>
      <c r="GZ112" s="37"/>
      <c r="HA112" s="37"/>
      <c r="HB112" s="37"/>
      <c r="HC112" s="37"/>
      <c r="HD112" s="37"/>
      <c r="HE112" s="37"/>
      <c r="HF112" s="37"/>
      <c r="HG112" s="37"/>
      <c r="HH112" s="37"/>
      <c r="HI112" s="37"/>
      <c r="HJ112" s="37"/>
      <c r="HK112" s="37" t="b">
        <v>1</v>
      </c>
      <c r="HL112" s="37"/>
      <c r="HM112" s="37"/>
      <c r="HN112" s="37"/>
      <c r="HO112" s="37"/>
      <c r="HP112" s="37"/>
      <c r="HQ112" s="37"/>
      <c r="HR112" s="37"/>
      <c r="HS112" s="37"/>
      <c r="HT112" s="37"/>
      <c r="HU112" s="37"/>
      <c r="HV112" s="37"/>
      <c r="HW112" s="37"/>
      <c r="HX112" s="37"/>
      <c r="HY112" s="37"/>
      <c r="HZ112" s="37"/>
      <c r="IA112" s="37"/>
      <c r="IB112" s="37"/>
      <c r="IC112" s="37"/>
      <c r="ID112" s="37"/>
      <c r="IE112" s="37"/>
      <c r="IF112" s="37" t="s">
        <v>1091</v>
      </c>
      <c r="IG112" s="37"/>
      <c r="IH112" s="37"/>
      <c r="II112" s="37"/>
      <c r="IJ112" s="37"/>
      <c r="IK112" s="37"/>
      <c r="IL112" s="37"/>
      <c r="IM112" s="37"/>
      <c r="IN112" s="37" t="b">
        <v>1</v>
      </c>
      <c r="IO112" s="37"/>
      <c r="IP112" s="37" t="s">
        <v>442</v>
      </c>
      <c r="IQ112" s="37"/>
      <c r="IR112" s="37" t="s">
        <v>443</v>
      </c>
      <c r="IS112" s="37"/>
      <c r="IT112" s="37" t="b">
        <v>1</v>
      </c>
      <c r="IU112" s="37"/>
      <c r="IV112" s="37"/>
      <c r="IW112" s="37"/>
      <c r="IX112" s="37"/>
      <c r="IY112" s="37"/>
      <c r="IZ112" s="37"/>
      <c r="JA112" s="37" t="s">
        <v>5165</v>
      </c>
      <c r="JB112" s="37" t="s">
        <v>392</v>
      </c>
      <c r="JC112" s="37"/>
      <c r="JD112" s="37"/>
      <c r="JE112" s="37"/>
      <c r="JF112" s="37" t="b">
        <v>1</v>
      </c>
      <c r="JG112" s="37"/>
      <c r="JH112" s="37"/>
      <c r="JI112" s="37"/>
      <c r="JJ112" s="37"/>
      <c r="JK112" s="37" t="s">
        <v>5167</v>
      </c>
      <c r="JL112" s="37" t="s">
        <v>347</v>
      </c>
      <c r="JM112" s="37"/>
      <c r="JN112" s="37" t="s">
        <v>463</v>
      </c>
      <c r="JO112" s="37" t="b">
        <v>1</v>
      </c>
      <c r="JP112" s="37"/>
      <c r="JQ112" s="37"/>
      <c r="JR112" s="37"/>
      <c r="JS112" s="37"/>
      <c r="JT112" s="37"/>
      <c r="JU112" s="37"/>
      <c r="JV112" s="37"/>
      <c r="JW112" s="37"/>
      <c r="JX112" s="37"/>
      <c r="JY112" s="37"/>
      <c r="JZ112" s="37"/>
      <c r="KA112" s="37"/>
      <c r="KB112" s="37"/>
      <c r="KC112" s="37"/>
      <c r="KD112" s="37"/>
      <c r="KE112" s="37"/>
      <c r="KF112" s="37"/>
      <c r="KG112" s="37"/>
      <c r="KH112" s="37" t="s">
        <v>447</v>
      </c>
      <c r="KI112" s="37"/>
      <c r="KJ112" s="37"/>
      <c r="KK112" s="37"/>
      <c r="KL112" s="37"/>
      <c r="KM112" s="37" t="b">
        <v>1</v>
      </c>
      <c r="KN112" s="37"/>
      <c r="KO112" s="37"/>
      <c r="KP112" s="37"/>
      <c r="KQ112" s="37"/>
      <c r="KR112" s="37"/>
      <c r="KS112" s="37"/>
      <c r="KT112" s="37"/>
      <c r="KU112" s="37"/>
      <c r="KV112" s="37"/>
      <c r="KW112" s="37" t="s">
        <v>464</v>
      </c>
      <c r="KX112" s="37"/>
      <c r="KY112" s="37" t="b">
        <v>1</v>
      </c>
      <c r="KZ112" s="37"/>
      <c r="LA112" s="37"/>
      <c r="LB112" s="37"/>
      <c r="LC112" s="37"/>
      <c r="LD112" s="37"/>
      <c r="LE112" s="37"/>
      <c r="LF112" s="37"/>
      <c r="LG112" s="37" t="s">
        <v>1734</v>
      </c>
      <c r="LH112" s="37" t="b">
        <v>1</v>
      </c>
      <c r="LI112" s="37" t="b">
        <v>1</v>
      </c>
      <c r="LJ112" s="37" t="b">
        <v>1</v>
      </c>
      <c r="LK112" s="37" t="b">
        <v>1</v>
      </c>
      <c r="LL112" s="37"/>
      <c r="LM112" s="37"/>
      <c r="LN112" s="37"/>
      <c r="LO112" s="37" t="s">
        <v>347</v>
      </c>
      <c r="LP112" s="37"/>
      <c r="LQ112" s="37" t="s">
        <v>527</v>
      </c>
      <c r="LR112" s="37"/>
      <c r="LS112" s="37"/>
      <c r="LT112" s="37" t="b">
        <v>1</v>
      </c>
      <c r="LU112" s="37"/>
      <c r="LV112" s="37"/>
      <c r="LW112" s="37"/>
      <c r="LX112" s="37"/>
      <c r="LY112" s="37"/>
      <c r="LZ112" s="37"/>
      <c r="MA112" s="37"/>
      <c r="MB112" s="37" t="s">
        <v>359</v>
      </c>
      <c r="MC112" s="37"/>
      <c r="MD112" s="37"/>
      <c r="ME112" s="37"/>
      <c r="MF112" s="37"/>
      <c r="MG112" s="37"/>
      <c r="MH112" s="37" t="s">
        <v>359</v>
      </c>
      <c r="MI112" s="37"/>
      <c r="MJ112" s="37" t="s">
        <v>1735</v>
      </c>
      <c r="MK112" s="37">
        <v>73108761</v>
      </c>
      <c r="ML112" s="37" t="s">
        <v>1736</v>
      </c>
      <c r="MM112" s="50">
        <v>44216.555717592593</v>
      </c>
      <c r="MN112" s="37">
        <v>111</v>
      </c>
      <c r="MO112" s="37"/>
      <c r="MP112" s="37">
        <v>-1</v>
      </c>
      <c r="MQ112" s="37"/>
      <c r="MR112" s="37"/>
      <c r="MS112" s="37" t="s">
        <v>376</v>
      </c>
      <c r="MT112" s="37">
        <v>1284</v>
      </c>
      <c r="MU112" s="37" t="s">
        <v>402</v>
      </c>
      <c r="MV112" s="37">
        <v>569832</v>
      </c>
    </row>
    <row r="113" spans="1:360" ht="15.6" thickTop="1" thickBot="1" x14ac:dyDescent="0.35">
      <c r="A113" s="44" t="s">
        <v>1737</v>
      </c>
      <c r="B113" s="45" t="s">
        <v>1738</v>
      </c>
      <c r="C113" s="45"/>
      <c r="D113" s="45" t="s">
        <v>1717</v>
      </c>
      <c r="E113" s="45" t="s">
        <v>830</v>
      </c>
      <c r="F113" s="45"/>
      <c r="G113" s="46">
        <v>44216</v>
      </c>
      <c r="H113" s="45" t="s">
        <v>831</v>
      </c>
      <c r="I113" s="45" t="s">
        <v>832</v>
      </c>
      <c r="J113" s="45" t="s">
        <v>347</v>
      </c>
      <c r="K113" s="45">
        <v>65</v>
      </c>
      <c r="L113" s="45" t="str">
        <f>IF(data!$K113&lt;31,"18-30 Years",IF(data!$K113&lt;51,"31-50 Years",IF(data!$K113&lt;61,"51-60 Years",IF(data!$K113&gt;60,"Elderly&gt;60"))))</f>
        <v>Elderly&gt;60</v>
      </c>
      <c r="M113" s="45" t="s">
        <v>348</v>
      </c>
      <c r="N113" s="45" t="s">
        <v>349</v>
      </c>
      <c r="O113" s="45" t="s">
        <v>350</v>
      </c>
      <c r="P113" s="46">
        <v>43857</v>
      </c>
      <c r="Q113" s="45">
        <v>1</v>
      </c>
      <c r="R113" s="45">
        <v>2</v>
      </c>
      <c r="S113" s="45" t="s">
        <v>347</v>
      </c>
      <c r="T113" s="45">
        <v>0</v>
      </c>
      <c r="U113" s="45">
        <v>1</v>
      </c>
      <c r="V113" s="45">
        <v>1</v>
      </c>
      <c r="W113" s="45" t="s">
        <v>406</v>
      </c>
      <c r="X113" s="45">
        <v>0</v>
      </c>
      <c r="Y113" s="45" t="s">
        <v>406</v>
      </c>
      <c r="Z113" s="45">
        <v>0</v>
      </c>
      <c r="AA113" s="51">
        <v>2</v>
      </c>
      <c r="AB113" s="45">
        <v>6</v>
      </c>
      <c r="AC113" s="45">
        <v>1</v>
      </c>
      <c r="AD113" s="45">
        <v>0</v>
      </c>
      <c r="AE113" s="45">
        <v>1</v>
      </c>
      <c r="AF113" s="45">
        <v>3500</v>
      </c>
      <c r="AG113" s="45">
        <v>2500</v>
      </c>
      <c r="AH113" s="41">
        <f t="shared" si="1"/>
        <v>-1000</v>
      </c>
      <c r="AI113" s="45" t="s">
        <v>1739</v>
      </c>
      <c r="AJ113" s="45"/>
      <c r="AK113" s="45" t="s">
        <v>355</v>
      </c>
      <c r="AL113" s="45"/>
      <c r="AM113" s="45" t="b">
        <v>1</v>
      </c>
      <c r="AN113" s="45"/>
      <c r="AO113" s="45"/>
      <c r="AP113" s="45"/>
      <c r="AQ113" s="45"/>
      <c r="AR113" s="45"/>
      <c r="AS113" s="45"/>
      <c r="AT113" s="45">
        <v>10</v>
      </c>
      <c r="AU113" s="45" t="s">
        <v>356</v>
      </c>
      <c r="AV113" s="45"/>
      <c r="AW113" s="45" t="s">
        <v>347</v>
      </c>
      <c r="AX113" s="41" t="s">
        <v>372</v>
      </c>
      <c r="AY113" s="45" t="s">
        <v>426</v>
      </c>
      <c r="AZ113" s="45"/>
      <c r="BA113" s="45"/>
      <c r="BB113" s="45"/>
      <c r="BC113" s="45" t="b">
        <v>1</v>
      </c>
      <c r="BD113" s="45"/>
      <c r="BE113" s="45"/>
      <c r="BF113" s="45"/>
      <c r="BG113" s="45"/>
      <c r="BH113" s="45"/>
      <c r="BI113" s="45"/>
      <c r="BJ113" s="45"/>
      <c r="BK113" s="45" t="s">
        <v>359</v>
      </c>
      <c r="BL113" s="45"/>
      <c r="BM113" s="45"/>
      <c r="BN113" s="45"/>
      <c r="BO113" s="45"/>
      <c r="BP113" s="45" t="s">
        <v>359</v>
      </c>
      <c r="BQ113" s="45"/>
      <c r="BR113" s="45"/>
      <c r="BS113" s="45"/>
      <c r="BT113" s="45"/>
      <c r="BU113" s="45"/>
      <c r="BV113" s="45"/>
      <c r="BW113" s="45"/>
      <c r="BX113" s="45"/>
      <c r="BY113" s="45"/>
      <c r="BZ113" s="45"/>
      <c r="CA113" s="45"/>
      <c r="CB113" s="45"/>
      <c r="CC113" s="45"/>
      <c r="CD113" s="45"/>
      <c r="CE113" s="45"/>
      <c r="CF113" s="45" t="s">
        <v>835</v>
      </c>
      <c r="CG113" s="45" t="b">
        <v>1</v>
      </c>
      <c r="CH113" s="45"/>
      <c r="CI113" s="45"/>
      <c r="CJ113" s="45"/>
      <c r="CK113" s="45"/>
      <c r="CL113" s="45"/>
      <c r="CM113" s="45"/>
      <c r="CN113" s="45"/>
      <c r="CO113" s="45" t="s">
        <v>347</v>
      </c>
      <c r="CP113" s="45"/>
      <c r="CQ113" s="45"/>
      <c r="CR113" s="45"/>
      <c r="CS113" s="45"/>
      <c r="CT113" s="45"/>
      <c r="CU113" s="45"/>
      <c r="CV113" s="45"/>
      <c r="CW113" s="45"/>
      <c r="CX113" s="45"/>
      <c r="CY113" s="45" t="s">
        <v>836</v>
      </c>
      <c r="CZ113" s="45"/>
      <c r="DA113" s="45"/>
      <c r="DB113" s="45"/>
      <c r="DC113" s="45"/>
      <c r="DD113" s="45"/>
      <c r="DE113" s="45" t="b">
        <v>1</v>
      </c>
      <c r="DF113" s="45"/>
      <c r="DG113" s="45"/>
      <c r="DH113" s="45"/>
      <c r="DI113" s="45"/>
      <c r="DJ113" s="45"/>
      <c r="DK113" s="45"/>
      <c r="DL113" s="45"/>
      <c r="DM113" s="45"/>
      <c r="DN113" s="45"/>
      <c r="DO113" s="45"/>
      <c r="DP113" s="45"/>
      <c r="DQ113" s="45"/>
      <c r="DR113" s="45"/>
      <c r="DS113" s="45"/>
      <c r="DT113" s="45"/>
      <c r="DU113" s="45"/>
      <c r="DV113" s="45"/>
      <c r="DW113" s="45" t="s">
        <v>362</v>
      </c>
      <c r="DX113" s="45"/>
      <c r="DY113" s="45"/>
      <c r="DZ113" s="45"/>
      <c r="EA113" s="45" t="s">
        <v>1740</v>
      </c>
      <c r="EB113" s="45" t="b">
        <v>1</v>
      </c>
      <c r="EC113" s="45"/>
      <c r="ED113" s="45" t="b">
        <v>1</v>
      </c>
      <c r="EE113" s="45" t="b">
        <v>1</v>
      </c>
      <c r="EF113" s="45"/>
      <c r="EG113" s="45"/>
      <c r="EH113" s="45" t="b">
        <v>1</v>
      </c>
      <c r="EI113" s="45"/>
      <c r="EJ113" s="45"/>
      <c r="EK113" s="45"/>
      <c r="EL113" s="45"/>
      <c r="EM113" s="51">
        <v>4</v>
      </c>
      <c r="EN113" s="45" t="s">
        <v>365</v>
      </c>
      <c r="EO113" s="45" t="s">
        <v>1741</v>
      </c>
      <c r="EP113" s="45" t="b">
        <v>1</v>
      </c>
      <c r="EQ113" s="45"/>
      <c r="ER113" s="45" t="b">
        <v>1</v>
      </c>
      <c r="ES113" s="45" t="b">
        <v>1</v>
      </c>
      <c r="ET113" s="45" t="b">
        <v>1</v>
      </c>
      <c r="EU113" s="45"/>
      <c r="EV113" s="45" t="b">
        <v>1</v>
      </c>
      <c r="EW113" s="45"/>
      <c r="EX113" s="45"/>
      <c r="EY113" s="45"/>
      <c r="EZ113" s="45"/>
      <c r="FA113" s="51">
        <v>5</v>
      </c>
      <c r="FB113" s="45" t="s">
        <v>366</v>
      </c>
      <c r="FC113" s="45" t="s">
        <v>347</v>
      </c>
      <c r="FD113" s="45"/>
      <c r="FE113" s="45" t="s">
        <v>429</v>
      </c>
      <c r="FF113" s="45"/>
      <c r="FG113" s="45" t="b">
        <v>1</v>
      </c>
      <c r="FH113" s="45" t="b">
        <v>1</v>
      </c>
      <c r="FI113" s="45"/>
      <c r="FJ113" s="45"/>
      <c r="FK113" s="45"/>
      <c r="FL113" s="45"/>
      <c r="FM113" s="45"/>
      <c r="FN113" s="45" t="s">
        <v>347</v>
      </c>
      <c r="FO113" s="45"/>
      <c r="FP113" s="45" t="s">
        <v>347</v>
      </c>
      <c r="FQ113" s="45" t="s">
        <v>367</v>
      </c>
      <c r="FR113" s="45" t="b">
        <v>1</v>
      </c>
      <c r="FS113" s="45"/>
      <c r="FT113" s="45"/>
      <c r="FU113" s="45"/>
      <c r="FV113" s="45"/>
      <c r="FW113" s="45"/>
      <c r="FX113" s="45" t="s">
        <v>368</v>
      </c>
      <c r="FY113" s="45" t="s">
        <v>359</v>
      </c>
      <c r="FZ113" s="45"/>
      <c r="GA113" s="45"/>
      <c r="GB113" s="45"/>
      <c r="GC113" s="45" t="s">
        <v>351</v>
      </c>
      <c r="GD113" s="45" t="s">
        <v>351</v>
      </c>
      <c r="GE113" s="45" t="s">
        <v>359</v>
      </c>
      <c r="GF113" s="45" t="s">
        <v>370</v>
      </c>
      <c r="GG113" s="45" t="s">
        <v>370</v>
      </c>
      <c r="GH113" s="45"/>
      <c r="GI113" s="45"/>
      <c r="GJ113" s="45"/>
      <c r="GK113" s="45"/>
      <c r="GL113" s="45"/>
      <c r="GM113" s="45"/>
      <c r="GN113" s="45"/>
      <c r="GO113" s="45"/>
      <c r="GP113" s="45"/>
      <c r="GQ113" s="45"/>
      <c r="GR113" s="45"/>
      <c r="GS113" s="45"/>
      <c r="GT113" s="45"/>
      <c r="GU113" s="45" t="s">
        <v>372</v>
      </c>
      <c r="GV113" s="45"/>
      <c r="GW113" s="45"/>
      <c r="GX113" s="45"/>
      <c r="GY113" s="45"/>
      <c r="GZ113" s="45"/>
      <c r="HA113" s="45"/>
      <c r="HB113" s="45"/>
      <c r="HC113" s="45"/>
      <c r="HD113" s="45"/>
      <c r="HE113" s="45"/>
      <c r="HF113" s="45"/>
      <c r="HG113" s="45"/>
      <c r="HH113" s="45"/>
      <c r="HI113" s="45"/>
      <c r="HJ113" s="45"/>
      <c r="HK113" s="45"/>
      <c r="HL113" s="45" t="b">
        <v>1</v>
      </c>
      <c r="HM113" s="45"/>
      <c r="HN113" s="45"/>
      <c r="HO113" s="45"/>
      <c r="HP113" s="45"/>
      <c r="HQ113" s="45"/>
      <c r="HR113" s="45"/>
      <c r="HS113" s="45"/>
      <c r="HT113" s="45"/>
      <c r="HU113" s="45"/>
      <c r="HV113" s="45"/>
      <c r="HW113" s="45"/>
      <c r="HX113" s="45"/>
      <c r="HY113" s="45"/>
      <c r="HZ113" s="45"/>
      <c r="IA113" s="45"/>
      <c r="IB113" s="45"/>
      <c r="IC113" s="45"/>
      <c r="ID113" s="45"/>
      <c r="IE113" s="45"/>
      <c r="IF113" s="45" t="s">
        <v>372</v>
      </c>
      <c r="IG113" s="45"/>
      <c r="IH113" s="45"/>
      <c r="II113" s="45"/>
      <c r="IJ113" s="45"/>
      <c r="IK113" s="45"/>
      <c r="IL113" s="45"/>
      <c r="IM113" s="45" t="b">
        <v>1</v>
      </c>
      <c r="IN113" s="45"/>
      <c r="IO113" s="45"/>
      <c r="IP113" s="45" t="s">
        <v>442</v>
      </c>
      <c r="IQ113" s="45"/>
      <c r="IR113" s="45" t="s">
        <v>372</v>
      </c>
      <c r="IS113" s="45"/>
      <c r="IT113" s="45"/>
      <c r="IU113" s="45"/>
      <c r="IV113" s="45"/>
      <c r="IW113" s="45"/>
      <c r="IX113" s="45"/>
      <c r="IY113" s="45" t="b">
        <v>1</v>
      </c>
      <c r="IZ113" s="45"/>
      <c r="JA113" s="45"/>
      <c r="JB113" s="45" t="s">
        <v>413</v>
      </c>
      <c r="JC113" s="45"/>
      <c r="JD113" s="45"/>
      <c r="JE113" s="45"/>
      <c r="JF113" s="45"/>
      <c r="JG113" s="45"/>
      <c r="JH113" s="45" t="b">
        <v>1</v>
      </c>
      <c r="JI113" s="45"/>
      <c r="JJ113" s="45"/>
      <c r="JK113" s="45"/>
      <c r="JL113" s="45" t="s">
        <v>347</v>
      </c>
      <c r="JM113" s="45"/>
      <c r="JN113" s="45" t="s">
        <v>463</v>
      </c>
      <c r="JO113" s="45" t="b">
        <v>1</v>
      </c>
      <c r="JP113" s="45"/>
      <c r="JQ113" s="45"/>
      <c r="JR113" s="45"/>
      <c r="JS113" s="45"/>
      <c r="JT113" s="45"/>
      <c r="JU113" s="45"/>
      <c r="JV113" s="45"/>
      <c r="JW113" s="45"/>
      <c r="JX113" s="45"/>
      <c r="JY113" s="45"/>
      <c r="JZ113" s="45"/>
      <c r="KA113" s="45"/>
      <c r="KB113" s="45"/>
      <c r="KC113" s="45"/>
      <c r="KD113" s="45"/>
      <c r="KE113" s="45"/>
      <c r="KF113" s="45"/>
      <c r="KG113" s="45"/>
      <c r="KH113" s="45" t="s">
        <v>447</v>
      </c>
      <c r="KI113" s="45"/>
      <c r="KJ113" s="45"/>
      <c r="KK113" s="45"/>
      <c r="KL113" s="45"/>
      <c r="KM113" s="45" t="b">
        <v>1</v>
      </c>
      <c r="KN113" s="45"/>
      <c r="KO113" s="45"/>
      <c r="KP113" s="45"/>
      <c r="KQ113" s="45"/>
      <c r="KR113" s="45"/>
      <c r="KS113" s="45"/>
      <c r="KT113" s="45"/>
      <c r="KU113" s="45"/>
      <c r="KV113" s="45"/>
      <c r="KW113" s="45" t="s">
        <v>464</v>
      </c>
      <c r="KX113" s="45"/>
      <c r="KY113" s="45" t="b">
        <v>1</v>
      </c>
      <c r="KZ113" s="45"/>
      <c r="LA113" s="45"/>
      <c r="LB113" s="45"/>
      <c r="LC113" s="45"/>
      <c r="LD113" s="45"/>
      <c r="LE113" s="45"/>
      <c r="LF113" s="45"/>
      <c r="LG113" s="45" t="s">
        <v>1734</v>
      </c>
      <c r="LH113" s="45" t="b">
        <v>1</v>
      </c>
      <c r="LI113" s="45" t="b">
        <v>1</v>
      </c>
      <c r="LJ113" s="45" t="b">
        <v>1</v>
      </c>
      <c r="LK113" s="45" t="b">
        <v>1</v>
      </c>
      <c r="LL113" s="45"/>
      <c r="LM113" s="45"/>
      <c r="LN113" s="45"/>
      <c r="LO113" s="45" t="s">
        <v>359</v>
      </c>
      <c r="LP113" s="45" t="s">
        <v>5170</v>
      </c>
      <c r="LQ113" s="45" t="s">
        <v>706</v>
      </c>
      <c r="LR113" s="45"/>
      <c r="LS113" s="45"/>
      <c r="LT113" s="45"/>
      <c r="LU113" s="45"/>
      <c r="LV113" s="45"/>
      <c r="LW113" s="45"/>
      <c r="LX113" s="45"/>
      <c r="LY113" s="45"/>
      <c r="LZ113" s="45" t="b">
        <v>1</v>
      </c>
      <c r="MA113" s="45"/>
      <c r="MB113" s="45" t="s">
        <v>359</v>
      </c>
      <c r="MC113" s="45"/>
      <c r="MD113" s="45"/>
      <c r="ME113" s="45"/>
      <c r="MF113" s="45"/>
      <c r="MG113" s="45"/>
      <c r="MH113" s="45" t="s">
        <v>359</v>
      </c>
      <c r="MI113" s="45"/>
      <c r="MJ113" s="45" t="s">
        <v>1742</v>
      </c>
      <c r="MK113" s="45">
        <v>73108763</v>
      </c>
      <c r="ML113" s="45" t="s">
        <v>1743</v>
      </c>
      <c r="MM113" s="47">
        <v>44216.55572916667</v>
      </c>
      <c r="MN113" s="45">
        <v>112</v>
      </c>
      <c r="MO113" s="45"/>
      <c r="MP113" s="45">
        <v>-1</v>
      </c>
      <c r="MQ113" s="45"/>
      <c r="MR113" s="45"/>
      <c r="MS113" s="45" t="s">
        <v>376</v>
      </c>
      <c r="MT113" s="45">
        <v>2243</v>
      </c>
      <c r="MU113" s="45" t="s">
        <v>402</v>
      </c>
      <c r="MV113" s="45">
        <v>569832</v>
      </c>
    </row>
    <row r="114" spans="1:360" ht="15.6" hidden="1" thickTop="1" thickBot="1" x14ac:dyDescent="0.35">
      <c r="A114" s="48" t="s">
        <v>1744</v>
      </c>
      <c r="B114" s="37" t="s">
        <v>1745</v>
      </c>
      <c r="C114" s="37"/>
      <c r="D114" s="37" t="s">
        <v>1717</v>
      </c>
      <c r="E114" s="37" t="s">
        <v>830</v>
      </c>
      <c r="F114" s="37"/>
      <c r="G114" s="49">
        <v>44216</v>
      </c>
      <c r="H114" s="37" t="s">
        <v>831</v>
      </c>
      <c r="I114" s="37" t="s">
        <v>832</v>
      </c>
      <c r="J114" s="37" t="s">
        <v>347</v>
      </c>
      <c r="K114" s="37">
        <v>46</v>
      </c>
      <c r="L114" s="37" t="str">
        <f>IF(data!$K114&lt;31,"18-30 Years",IF(data!$K114&lt;51,"31-50 Years",IF(data!$K114&lt;61,"51-60 Years",IF(data!$K114&gt;60,"Elderly&gt;60"))))</f>
        <v>31-50 Years</v>
      </c>
      <c r="M114" s="37" t="s">
        <v>348</v>
      </c>
      <c r="N114" s="37" t="s">
        <v>349</v>
      </c>
      <c r="O114" s="37" t="s">
        <v>383</v>
      </c>
      <c r="P114" s="37"/>
      <c r="Q114" s="37">
        <v>0</v>
      </c>
      <c r="R114" s="37">
        <v>0</v>
      </c>
      <c r="S114" s="37" t="s">
        <v>359</v>
      </c>
      <c r="T114" s="37"/>
      <c r="U114" s="37"/>
      <c r="V114" s="37"/>
      <c r="W114" s="37"/>
      <c r="X114" s="37"/>
      <c r="Y114" s="37"/>
      <c r="Z114" s="37"/>
      <c r="AA114" s="37"/>
      <c r="AB114" s="37">
        <v>3</v>
      </c>
      <c r="AC114" s="37">
        <v>0</v>
      </c>
      <c r="AD114" s="37"/>
      <c r="AE114" s="37">
        <v>2</v>
      </c>
      <c r="AF114" s="37">
        <v>1500</v>
      </c>
      <c r="AG114" s="37">
        <v>1800</v>
      </c>
      <c r="AH114" s="41">
        <f t="shared" si="1"/>
        <v>300</v>
      </c>
      <c r="AI114" s="37" t="s">
        <v>1746</v>
      </c>
      <c r="AJ114" s="37"/>
      <c r="AK114" s="37" t="s">
        <v>355</v>
      </c>
      <c r="AL114" s="37"/>
      <c r="AM114" s="37" t="b">
        <v>1</v>
      </c>
      <c r="AN114" s="37"/>
      <c r="AO114" s="37"/>
      <c r="AP114" s="37"/>
      <c r="AQ114" s="37"/>
      <c r="AR114" s="37"/>
      <c r="AS114" s="37"/>
      <c r="AT114" s="37">
        <v>10</v>
      </c>
      <c r="AU114" s="37" t="s">
        <v>356</v>
      </c>
      <c r="AV114" s="37"/>
      <c r="AW114" s="37" t="s">
        <v>347</v>
      </c>
      <c r="AX114" s="41" t="s">
        <v>372</v>
      </c>
      <c r="AY114" s="37" t="s">
        <v>426</v>
      </c>
      <c r="AZ114" s="37"/>
      <c r="BA114" s="37"/>
      <c r="BB114" s="37"/>
      <c r="BC114" s="37" t="b">
        <v>1</v>
      </c>
      <c r="BD114" s="37"/>
      <c r="BE114" s="37"/>
      <c r="BF114" s="37"/>
      <c r="BG114" s="37"/>
      <c r="BH114" s="37"/>
      <c r="BI114" s="37"/>
      <c r="BJ114" s="37"/>
      <c r="BK114" s="37" t="s">
        <v>359</v>
      </c>
      <c r="BL114" s="37"/>
      <c r="BM114" s="37"/>
      <c r="BN114" s="37"/>
      <c r="BO114" s="37"/>
      <c r="BP114" s="37" t="s">
        <v>359</v>
      </c>
      <c r="BQ114" s="37"/>
      <c r="BR114" s="37"/>
      <c r="BS114" s="37"/>
      <c r="BT114" s="37"/>
      <c r="BU114" s="37"/>
      <c r="BV114" s="37"/>
      <c r="BW114" s="37"/>
      <c r="BX114" s="37"/>
      <c r="BY114" s="37"/>
      <c r="BZ114" s="37"/>
      <c r="CA114" s="37"/>
      <c r="CB114" s="37"/>
      <c r="CC114" s="37"/>
      <c r="CD114" s="37"/>
      <c r="CE114" s="37"/>
      <c r="CF114" s="37" t="s">
        <v>835</v>
      </c>
      <c r="CG114" s="37" t="b">
        <v>1</v>
      </c>
      <c r="CH114" s="37"/>
      <c r="CI114" s="37"/>
      <c r="CJ114" s="37"/>
      <c r="CK114" s="37"/>
      <c r="CL114" s="37"/>
      <c r="CM114" s="37"/>
      <c r="CN114" s="37"/>
      <c r="CO114" s="37" t="s">
        <v>347</v>
      </c>
      <c r="CP114" s="37"/>
      <c r="CQ114" s="37"/>
      <c r="CR114" s="37"/>
      <c r="CS114" s="37"/>
      <c r="CT114" s="37"/>
      <c r="CU114" s="37"/>
      <c r="CV114" s="37"/>
      <c r="CW114" s="37"/>
      <c r="CX114" s="37"/>
      <c r="CY114" s="37" t="s">
        <v>836</v>
      </c>
      <c r="CZ114" s="37"/>
      <c r="DA114" s="37"/>
      <c r="DB114" s="37"/>
      <c r="DC114" s="37"/>
      <c r="DD114" s="37"/>
      <c r="DE114" s="37" t="b">
        <v>1</v>
      </c>
      <c r="DF114" s="37"/>
      <c r="DG114" s="37"/>
      <c r="DH114" s="37"/>
      <c r="DI114" s="37"/>
      <c r="DJ114" s="37"/>
      <c r="DK114" s="37"/>
      <c r="DL114" s="37"/>
      <c r="DM114" s="37"/>
      <c r="DN114" s="37"/>
      <c r="DO114" s="37"/>
      <c r="DP114" s="37"/>
      <c r="DQ114" s="37"/>
      <c r="DR114" s="37"/>
      <c r="DS114" s="37"/>
      <c r="DT114" s="37"/>
      <c r="DU114" s="37"/>
      <c r="DV114" s="37"/>
      <c r="DW114" s="37" t="s">
        <v>362</v>
      </c>
      <c r="DX114" s="37"/>
      <c r="DY114" s="37"/>
      <c r="DZ114" s="37"/>
      <c r="EA114" s="37"/>
      <c r="EB114" s="37"/>
      <c r="EC114" s="37"/>
      <c r="ED114" s="37"/>
      <c r="EE114" s="37"/>
      <c r="EF114" s="37"/>
      <c r="EG114" s="37"/>
      <c r="EH114" s="37"/>
      <c r="EI114" s="37"/>
      <c r="EJ114" s="37"/>
      <c r="EK114" s="37"/>
      <c r="EL114" s="37"/>
      <c r="EM114" s="37"/>
      <c r="EN114" s="37"/>
      <c r="EO114" s="37"/>
      <c r="EP114" s="37"/>
      <c r="EQ114" s="37"/>
      <c r="ER114" s="37"/>
      <c r="ES114" s="37"/>
      <c r="ET114" s="37"/>
      <c r="EU114" s="37"/>
      <c r="EV114" s="37"/>
      <c r="EW114" s="37"/>
      <c r="EX114" s="37"/>
      <c r="EY114" s="37"/>
      <c r="EZ114" s="37"/>
      <c r="FA114" s="37"/>
      <c r="FB114" s="37"/>
      <c r="FC114" s="37" t="s">
        <v>347</v>
      </c>
      <c r="FD114" s="37"/>
      <c r="FE114" s="37" t="s">
        <v>367</v>
      </c>
      <c r="FF114" s="37"/>
      <c r="FG114" s="37" t="b">
        <v>1</v>
      </c>
      <c r="FH114" s="37"/>
      <c r="FI114" s="37"/>
      <c r="FJ114" s="37"/>
      <c r="FK114" s="37"/>
      <c r="FL114" s="37"/>
      <c r="FM114" s="37"/>
      <c r="FN114" s="37" t="s">
        <v>347</v>
      </c>
      <c r="FO114" s="37"/>
      <c r="FP114" s="37" t="s">
        <v>359</v>
      </c>
      <c r="FQ114" s="37"/>
      <c r="FR114" s="37"/>
      <c r="FS114" s="37"/>
      <c r="FT114" s="37"/>
      <c r="FU114" s="37"/>
      <c r="FV114" s="37"/>
      <c r="FW114" s="37"/>
      <c r="FX114" s="37"/>
      <c r="FY114" s="37"/>
      <c r="FZ114" s="37"/>
      <c r="GA114" s="37"/>
      <c r="GB114" s="37"/>
      <c r="GC114" s="37"/>
      <c r="GD114" s="37" t="s">
        <v>384</v>
      </c>
      <c r="GE114" s="37" t="s">
        <v>359</v>
      </c>
      <c r="GF114" s="37" t="s">
        <v>370</v>
      </c>
      <c r="GG114" s="37" t="s">
        <v>370</v>
      </c>
      <c r="GH114" s="37"/>
      <c r="GI114" s="37"/>
      <c r="GJ114" s="37"/>
      <c r="GK114" s="37"/>
      <c r="GL114" s="37"/>
      <c r="GM114" s="37"/>
      <c r="GN114" s="37"/>
      <c r="GO114" s="37"/>
      <c r="GP114" s="37"/>
      <c r="GQ114" s="37"/>
      <c r="GR114" s="37"/>
      <c r="GS114" s="37"/>
      <c r="GT114" s="37"/>
      <c r="GU114" s="37" t="s">
        <v>457</v>
      </c>
      <c r="GV114" s="37"/>
      <c r="GW114" s="37"/>
      <c r="GX114" s="37"/>
      <c r="GY114" s="37"/>
      <c r="GZ114" s="37"/>
      <c r="HA114" s="37"/>
      <c r="HB114" s="37"/>
      <c r="HC114" s="37"/>
      <c r="HD114" s="37"/>
      <c r="HE114" s="37"/>
      <c r="HF114" s="37"/>
      <c r="HG114" s="37"/>
      <c r="HH114" s="37"/>
      <c r="HI114" s="37"/>
      <c r="HJ114" s="37"/>
      <c r="HK114" s="37" t="b">
        <v>1</v>
      </c>
      <c r="HL114" s="37"/>
      <c r="HM114" s="37"/>
      <c r="HN114" s="37"/>
      <c r="HO114" s="37"/>
      <c r="HP114" s="37"/>
      <c r="HQ114" s="37"/>
      <c r="HR114" s="37"/>
      <c r="HS114" s="37"/>
      <c r="HT114" s="37"/>
      <c r="HU114" s="37"/>
      <c r="HV114" s="37"/>
      <c r="HW114" s="37"/>
      <c r="HX114" s="37"/>
      <c r="HY114" s="37"/>
      <c r="HZ114" s="37"/>
      <c r="IA114" s="37"/>
      <c r="IB114" s="37"/>
      <c r="IC114" s="37"/>
      <c r="ID114" s="37"/>
      <c r="IE114" s="37"/>
      <c r="IF114" s="37" t="s">
        <v>372</v>
      </c>
      <c r="IG114" s="37"/>
      <c r="IH114" s="37"/>
      <c r="II114" s="37"/>
      <c r="IJ114" s="37"/>
      <c r="IK114" s="37"/>
      <c r="IL114" s="37"/>
      <c r="IM114" s="37" t="b">
        <v>1</v>
      </c>
      <c r="IN114" s="37"/>
      <c r="IO114" s="37"/>
      <c r="IP114" s="37" t="s">
        <v>347</v>
      </c>
      <c r="IQ114" s="37"/>
      <c r="IR114" s="37" t="s">
        <v>459</v>
      </c>
      <c r="IS114" s="37" t="b">
        <v>1</v>
      </c>
      <c r="IT114" s="37"/>
      <c r="IU114" s="37"/>
      <c r="IV114" s="37"/>
      <c r="IW114" s="37"/>
      <c r="IX114" s="37"/>
      <c r="IY114" s="37"/>
      <c r="IZ114" s="37"/>
      <c r="JA114" s="37"/>
      <c r="JB114" s="37" t="s">
        <v>1176</v>
      </c>
      <c r="JC114" s="37"/>
      <c r="JD114" s="37"/>
      <c r="JE114" s="37" t="b">
        <v>1</v>
      </c>
      <c r="JF114" s="37" t="b">
        <v>1</v>
      </c>
      <c r="JG114" s="37"/>
      <c r="JH114" s="37"/>
      <c r="JI114" s="37"/>
      <c r="JJ114" s="37"/>
      <c r="JK114" s="37"/>
      <c r="JL114" s="37" t="s">
        <v>347</v>
      </c>
      <c r="JM114" s="37"/>
      <c r="JN114" s="37" t="s">
        <v>552</v>
      </c>
      <c r="JO114" s="37"/>
      <c r="JP114" s="37"/>
      <c r="JQ114" s="37"/>
      <c r="JR114" s="37"/>
      <c r="JS114" s="37"/>
      <c r="JT114" s="37"/>
      <c r="JU114" s="37"/>
      <c r="JV114" s="37"/>
      <c r="JW114" s="37"/>
      <c r="JX114" s="37"/>
      <c r="JY114" s="37"/>
      <c r="JZ114" s="37"/>
      <c r="KA114" s="37"/>
      <c r="KB114" s="37"/>
      <c r="KC114" s="37"/>
      <c r="KD114" s="37" t="b">
        <v>1</v>
      </c>
      <c r="KE114" s="37"/>
      <c r="KF114" s="37"/>
      <c r="KG114" s="37"/>
      <c r="KH114" s="37" t="s">
        <v>447</v>
      </c>
      <c r="KI114" s="37"/>
      <c r="KJ114" s="37"/>
      <c r="KK114" s="37"/>
      <c r="KL114" s="37"/>
      <c r="KM114" s="37" t="b">
        <v>1</v>
      </c>
      <c r="KN114" s="37"/>
      <c r="KO114" s="37"/>
      <c r="KP114" s="37"/>
      <c r="KQ114" s="37"/>
      <c r="KR114" s="37"/>
      <c r="KS114" s="37"/>
      <c r="KT114" s="37"/>
      <c r="KU114" s="37"/>
      <c r="KV114" s="37"/>
      <c r="KW114" s="37" t="s">
        <v>1747</v>
      </c>
      <c r="KX114" s="37"/>
      <c r="KY114" s="37" t="b">
        <v>1</v>
      </c>
      <c r="KZ114" s="37"/>
      <c r="LA114" s="37"/>
      <c r="LB114" s="37" t="b">
        <v>1</v>
      </c>
      <c r="LC114" s="37" t="b">
        <v>1</v>
      </c>
      <c r="LD114" s="37"/>
      <c r="LE114" s="37"/>
      <c r="LF114" s="37"/>
      <c r="LG114" s="37" t="s">
        <v>1052</v>
      </c>
      <c r="LH114" s="37" t="b">
        <v>1</v>
      </c>
      <c r="LI114" s="37" t="b">
        <v>1</v>
      </c>
      <c r="LJ114" s="37" t="b">
        <v>1</v>
      </c>
      <c r="LK114" s="37" t="b">
        <v>1</v>
      </c>
      <c r="LL114" s="37"/>
      <c r="LM114" s="37"/>
      <c r="LN114" s="37"/>
      <c r="LO114" s="37"/>
      <c r="LP114" s="37"/>
      <c r="LQ114" s="37"/>
      <c r="LR114" s="37"/>
      <c r="LS114" s="37"/>
      <c r="LT114" s="37"/>
      <c r="LU114" s="37"/>
      <c r="LV114" s="37"/>
      <c r="LW114" s="37"/>
      <c r="LX114" s="37"/>
      <c r="LY114" s="37"/>
      <c r="LZ114" s="37"/>
      <c r="MA114" s="37"/>
      <c r="MB114" s="37"/>
      <c r="MC114" s="37"/>
      <c r="MD114" s="37"/>
      <c r="ME114" s="37"/>
      <c r="MF114" s="37"/>
      <c r="MG114" s="37"/>
      <c r="MH114" s="37"/>
      <c r="MI114" s="37"/>
      <c r="MJ114" s="37" t="s">
        <v>1748</v>
      </c>
      <c r="MK114" s="37">
        <v>73108767</v>
      </c>
      <c r="ML114" s="37" t="s">
        <v>1749</v>
      </c>
      <c r="MM114" s="50">
        <v>44216.55574074074</v>
      </c>
      <c r="MN114" s="37">
        <v>113</v>
      </c>
      <c r="MO114" s="37"/>
      <c r="MP114" s="37">
        <v>-1</v>
      </c>
      <c r="MQ114" s="37"/>
      <c r="MR114" s="37"/>
      <c r="MS114" s="37" t="s">
        <v>376</v>
      </c>
      <c r="MT114" s="37">
        <v>596</v>
      </c>
      <c r="MU114" s="37" t="s">
        <v>402</v>
      </c>
      <c r="MV114" s="37">
        <v>569832</v>
      </c>
    </row>
    <row r="115" spans="1:360" ht="15.6" hidden="1" thickTop="1" thickBot="1" x14ac:dyDescent="0.35">
      <c r="A115" s="44" t="s">
        <v>1750</v>
      </c>
      <c r="B115" s="45" t="s">
        <v>1751</v>
      </c>
      <c r="C115" s="45"/>
      <c r="D115" s="45" t="s">
        <v>1717</v>
      </c>
      <c r="E115" s="45" t="s">
        <v>830</v>
      </c>
      <c r="F115" s="45"/>
      <c r="G115" s="46">
        <v>44216</v>
      </c>
      <c r="H115" s="45" t="s">
        <v>831</v>
      </c>
      <c r="I115" s="45" t="s">
        <v>832</v>
      </c>
      <c r="J115" s="45" t="s">
        <v>347</v>
      </c>
      <c r="K115" s="45">
        <v>35</v>
      </c>
      <c r="L115" s="45" t="str">
        <f>IF(data!$K115&lt;31,"18-30 Years",IF(data!$K115&lt;51,"31-50 Years",IF(data!$K115&lt;61,"51-60 Years",IF(data!$K115&gt;60,"Elderly&gt;60"))))</f>
        <v>31-50 Years</v>
      </c>
      <c r="M115" s="45" t="s">
        <v>348</v>
      </c>
      <c r="N115" s="45" t="s">
        <v>349</v>
      </c>
      <c r="O115" s="45" t="s">
        <v>350</v>
      </c>
      <c r="P115" s="46">
        <v>43101</v>
      </c>
      <c r="Q115" s="45">
        <v>0</v>
      </c>
      <c r="R115" s="45">
        <v>0</v>
      </c>
      <c r="S115" s="45" t="s">
        <v>347</v>
      </c>
      <c r="T115" s="45">
        <v>0</v>
      </c>
      <c r="U115" s="45">
        <v>0</v>
      </c>
      <c r="V115" s="45">
        <v>1</v>
      </c>
      <c r="W115" s="45" t="s">
        <v>351</v>
      </c>
      <c r="X115" s="45">
        <v>2</v>
      </c>
      <c r="Y115" s="45" t="s">
        <v>455</v>
      </c>
      <c r="Z115" s="45">
        <v>2</v>
      </c>
      <c r="AA115" s="51">
        <v>5</v>
      </c>
      <c r="AB115" s="45">
        <v>7</v>
      </c>
      <c r="AC115" s="45">
        <v>0</v>
      </c>
      <c r="AD115" s="45">
        <v>0</v>
      </c>
      <c r="AE115" s="45">
        <v>1</v>
      </c>
      <c r="AF115" s="45">
        <v>3500</v>
      </c>
      <c r="AG115" s="45">
        <v>1500</v>
      </c>
      <c r="AH115" s="41">
        <f t="shared" si="1"/>
        <v>-2000</v>
      </c>
      <c r="AI115" s="45" t="s">
        <v>540</v>
      </c>
      <c r="AJ115" s="45"/>
      <c r="AK115" s="45" t="s">
        <v>355</v>
      </c>
      <c r="AL115" s="45"/>
      <c r="AM115" s="45" t="b">
        <v>1</v>
      </c>
      <c r="AN115" s="45"/>
      <c r="AO115" s="45"/>
      <c r="AP115" s="45"/>
      <c r="AQ115" s="45"/>
      <c r="AR115" s="45"/>
      <c r="AS115" s="45"/>
      <c r="AT115" s="45">
        <v>10</v>
      </c>
      <c r="AU115" s="45" t="s">
        <v>356</v>
      </c>
      <c r="AV115" s="45"/>
      <c r="AW115" s="45" t="s">
        <v>372</v>
      </c>
      <c r="AX115" s="41" t="s">
        <v>372</v>
      </c>
      <c r="AY115" s="45" t="s">
        <v>426</v>
      </c>
      <c r="AZ115" s="45"/>
      <c r="BA115" s="45"/>
      <c r="BB115" s="45"/>
      <c r="BC115" s="45" t="b">
        <v>1</v>
      </c>
      <c r="BD115" s="45"/>
      <c r="BE115" s="45"/>
      <c r="BF115" s="45"/>
      <c r="BG115" s="45"/>
      <c r="BH115" s="45"/>
      <c r="BI115" s="45"/>
      <c r="BJ115" s="45"/>
      <c r="BK115" s="45" t="s">
        <v>359</v>
      </c>
      <c r="BL115" s="45"/>
      <c r="BM115" s="45"/>
      <c r="BN115" s="45"/>
      <c r="BO115" s="45"/>
      <c r="BP115" s="45" t="s">
        <v>359</v>
      </c>
      <c r="BQ115" s="45"/>
      <c r="BR115" s="45"/>
      <c r="BS115" s="45"/>
      <c r="BT115" s="45"/>
      <c r="BU115" s="45"/>
      <c r="BV115" s="45"/>
      <c r="BW115" s="45"/>
      <c r="BX115" s="45"/>
      <c r="BY115" s="45"/>
      <c r="BZ115" s="45"/>
      <c r="CA115" s="45"/>
      <c r="CB115" s="45"/>
      <c r="CC115" s="45"/>
      <c r="CD115" s="45"/>
      <c r="CE115" s="45"/>
      <c r="CF115" s="45" t="s">
        <v>427</v>
      </c>
      <c r="CG115" s="45"/>
      <c r="CH115" s="45"/>
      <c r="CI115" s="45"/>
      <c r="CJ115" s="45"/>
      <c r="CK115" s="45"/>
      <c r="CL115" s="45" t="b">
        <v>1</v>
      </c>
      <c r="CM115" s="45"/>
      <c r="CN115" s="45"/>
      <c r="CO115" s="45" t="s">
        <v>372</v>
      </c>
      <c r="CP115" s="45"/>
      <c r="CQ115" s="45"/>
      <c r="CR115" s="45"/>
      <c r="CS115" s="45"/>
      <c r="CT115" s="45"/>
      <c r="CU115" s="45"/>
      <c r="CV115" s="45"/>
      <c r="CW115" s="45"/>
      <c r="CX115" s="45"/>
      <c r="CY115" s="45" t="s">
        <v>836</v>
      </c>
      <c r="CZ115" s="45"/>
      <c r="DA115" s="45"/>
      <c r="DB115" s="45"/>
      <c r="DC115" s="45"/>
      <c r="DD115" s="45"/>
      <c r="DE115" s="45" t="b">
        <v>1</v>
      </c>
      <c r="DF115" s="45"/>
      <c r="DG115" s="45"/>
      <c r="DH115" s="45"/>
      <c r="DI115" s="45"/>
      <c r="DJ115" s="45"/>
      <c r="DK115" s="45"/>
      <c r="DL115" s="45"/>
      <c r="DM115" s="45"/>
      <c r="DN115" s="45"/>
      <c r="DO115" s="45"/>
      <c r="DP115" s="45"/>
      <c r="DQ115" s="45"/>
      <c r="DR115" s="45"/>
      <c r="DS115" s="45"/>
      <c r="DT115" s="45"/>
      <c r="DU115" s="45"/>
      <c r="DV115" s="45"/>
      <c r="DW115" s="45" t="s">
        <v>362</v>
      </c>
      <c r="DX115" s="45"/>
      <c r="DY115" s="45"/>
      <c r="DZ115" s="45"/>
      <c r="EA115" s="45"/>
      <c r="EB115" s="45"/>
      <c r="EC115" s="45"/>
      <c r="ED115" s="45"/>
      <c r="EE115" s="45"/>
      <c r="EF115" s="45"/>
      <c r="EG115" s="45"/>
      <c r="EH115" s="45"/>
      <c r="EI115" s="45"/>
      <c r="EJ115" s="45"/>
      <c r="EK115" s="45"/>
      <c r="EL115" s="45"/>
      <c r="EM115" s="45"/>
      <c r="EN115" s="45"/>
      <c r="EO115" s="45" t="s">
        <v>1202</v>
      </c>
      <c r="EP115" s="45"/>
      <c r="EQ115" s="45" t="b">
        <v>1</v>
      </c>
      <c r="ER115" s="45"/>
      <c r="ES115" s="45"/>
      <c r="ET115" s="45"/>
      <c r="EU115" s="45"/>
      <c r="EV115" s="45"/>
      <c r="EW115" s="45"/>
      <c r="EX115" s="45"/>
      <c r="EY115" s="45"/>
      <c r="EZ115" s="45"/>
      <c r="FA115" s="51">
        <v>1</v>
      </c>
      <c r="FB115" s="45" t="s">
        <v>365</v>
      </c>
      <c r="FC115" s="45" t="s">
        <v>347</v>
      </c>
      <c r="FD115" s="45"/>
      <c r="FE115" s="45" t="s">
        <v>367</v>
      </c>
      <c r="FF115" s="45"/>
      <c r="FG115" s="45" t="b">
        <v>1</v>
      </c>
      <c r="FH115" s="45"/>
      <c r="FI115" s="45"/>
      <c r="FJ115" s="45"/>
      <c r="FK115" s="45"/>
      <c r="FL115" s="45"/>
      <c r="FM115" s="45"/>
      <c r="FN115" s="45" t="s">
        <v>347</v>
      </c>
      <c r="FO115" s="45"/>
      <c r="FP115" s="45" t="s">
        <v>359</v>
      </c>
      <c r="FQ115" s="45"/>
      <c r="FR115" s="45"/>
      <c r="FS115" s="45"/>
      <c r="FT115" s="45"/>
      <c r="FU115" s="45"/>
      <c r="FV115" s="45"/>
      <c r="FW115" s="45"/>
      <c r="FX115" s="45" t="s">
        <v>368</v>
      </c>
      <c r="FY115" s="45" t="s">
        <v>359</v>
      </c>
      <c r="FZ115" s="45"/>
      <c r="GA115" s="45"/>
      <c r="GB115" s="45"/>
      <c r="GC115" s="45" t="s">
        <v>384</v>
      </c>
      <c r="GD115" s="45" t="s">
        <v>384</v>
      </c>
      <c r="GE115" s="45" t="s">
        <v>359</v>
      </c>
      <c r="GF115" s="45" t="s">
        <v>370</v>
      </c>
      <c r="GG115" s="45" t="s">
        <v>370</v>
      </c>
      <c r="GH115" s="45"/>
      <c r="GI115" s="45"/>
      <c r="GJ115" s="45"/>
      <c r="GK115" s="45"/>
      <c r="GL115" s="45"/>
      <c r="GM115" s="45"/>
      <c r="GN115" s="45"/>
      <c r="GO115" s="45"/>
      <c r="GP115" s="45"/>
      <c r="GQ115" s="45"/>
      <c r="GR115" s="45"/>
      <c r="GS115" s="45"/>
      <c r="GT115" s="45"/>
      <c r="GU115" s="45" t="s">
        <v>457</v>
      </c>
      <c r="GV115" s="45"/>
      <c r="GW115" s="45"/>
      <c r="GX115" s="45"/>
      <c r="GY115" s="45"/>
      <c r="GZ115" s="45"/>
      <c r="HA115" s="45"/>
      <c r="HB115" s="45"/>
      <c r="HC115" s="45"/>
      <c r="HD115" s="45"/>
      <c r="HE115" s="45"/>
      <c r="HF115" s="45"/>
      <c r="HG115" s="45"/>
      <c r="HH115" s="45"/>
      <c r="HI115" s="45"/>
      <c r="HJ115" s="45"/>
      <c r="HK115" s="45" t="b">
        <v>1</v>
      </c>
      <c r="HL115" s="45"/>
      <c r="HM115" s="45"/>
      <c r="HN115" s="45"/>
      <c r="HO115" s="45"/>
      <c r="HP115" s="45"/>
      <c r="HQ115" s="45"/>
      <c r="HR115" s="45"/>
      <c r="HS115" s="45"/>
      <c r="HT115" s="45"/>
      <c r="HU115" s="45"/>
      <c r="HV115" s="45"/>
      <c r="HW115" s="45"/>
      <c r="HX115" s="45"/>
      <c r="HY115" s="45"/>
      <c r="HZ115" s="45"/>
      <c r="IA115" s="45"/>
      <c r="IB115" s="45"/>
      <c r="IC115" s="45"/>
      <c r="ID115" s="45"/>
      <c r="IE115" s="45"/>
      <c r="IF115" s="45" t="s">
        <v>511</v>
      </c>
      <c r="IG115" s="45"/>
      <c r="IH115" s="45"/>
      <c r="II115" s="45"/>
      <c r="IJ115" s="45"/>
      <c r="IK115" s="45" t="b">
        <v>1</v>
      </c>
      <c r="IL115" s="45"/>
      <c r="IM115" s="45"/>
      <c r="IN115" s="45"/>
      <c r="IO115" s="45"/>
      <c r="IP115" s="45" t="s">
        <v>347</v>
      </c>
      <c r="IQ115" s="45"/>
      <c r="IR115" s="45" t="s">
        <v>500</v>
      </c>
      <c r="IS115" s="45"/>
      <c r="IT115" s="45"/>
      <c r="IU115" s="45" t="b">
        <v>1</v>
      </c>
      <c r="IV115" s="45"/>
      <c r="IW115" s="45"/>
      <c r="IX115" s="45"/>
      <c r="IY115" s="45"/>
      <c r="IZ115" s="45"/>
      <c r="JA115" s="45"/>
      <c r="JB115" s="45" t="s">
        <v>372</v>
      </c>
      <c r="JC115" s="45"/>
      <c r="JD115" s="45"/>
      <c r="JE115" s="45"/>
      <c r="JF115" s="45"/>
      <c r="JG115" s="45"/>
      <c r="JH115" s="45"/>
      <c r="JI115" s="45" t="b">
        <v>1</v>
      </c>
      <c r="JJ115" s="45"/>
      <c r="JK115" s="45"/>
      <c r="JL115" s="45" t="s">
        <v>347</v>
      </c>
      <c r="JM115" s="45"/>
      <c r="JN115" s="45" t="s">
        <v>372</v>
      </c>
      <c r="JO115" s="45"/>
      <c r="JP115" s="45"/>
      <c r="JQ115" s="45"/>
      <c r="JR115" s="45"/>
      <c r="JS115" s="45"/>
      <c r="JT115" s="45"/>
      <c r="JU115" s="45"/>
      <c r="JV115" s="45"/>
      <c r="JW115" s="45"/>
      <c r="JX115" s="45"/>
      <c r="JY115" s="45"/>
      <c r="JZ115" s="45"/>
      <c r="KA115" s="45"/>
      <c r="KB115" s="45"/>
      <c r="KC115" s="45"/>
      <c r="KD115" s="45"/>
      <c r="KE115" s="45" t="b">
        <v>1</v>
      </c>
      <c r="KF115" s="45"/>
      <c r="KG115" s="45"/>
      <c r="KH115" s="45" t="s">
        <v>859</v>
      </c>
      <c r="KI115" s="45"/>
      <c r="KJ115" s="45"/>
      <c r="KK115" s="45"/>
      <c r="KL115" s="45"/>
      <c r="KM115" s="45" t="b">
        <v>1</v>
      </c>
      <c r="KN115" s="45" t="b">
        <v>1</v>
      </c>
      <c r="KO115" s="45"/>
      <c r="KP115" s="45"/>
      <c r="KQ115" s="45"/>
      <c r="KR115" s="45"/>
      <c r="KS115" s="45"/>
      <c r="KT115" s="45"/>
      <c r="KU115" s="45"/>
      <c r="KV115" s="45"/>
      <c r="KW115" s="45" t="s">
        <v>1180</v>
      </c>
      <c r="KX115" s="45"/>
      <c r="KY115" s="45" t="b">
        <v>1</v>
      </c>
      <c r="KZ115" s="45"/>
      <c r="LA115" s="45"/>
      <c r="LB115" s="45"/>
      <c r="LC115" s="45" t="b">
        <v>1</v>
      </c>
      <c r="LD115" s="45"/>
      <c r="LE115" s="45"/>
      <c r="LF115" s="45"/>
      <c r="LG115" s="45" t="s">
        <v>1734</v>
      </c>
      <c r="LH115" s="45" t="b">
        <v>1</v>
      </c>
      <c r="LI115" s="45" t="b">
        <v>1</v>
      </c>
      <c r="LJ115" s="45" t="b">
        <v>1</v>
      </c>
      <c r="LK115" s="45" t="b">
        <v>1</v>
      </c>
      <c r="LL115" s="45"/>
      <c r="LM115" s="45"/>
      <c r="LN115" s="45"/>
      <c r="LO115" s="45" t="s">
        <v>347</v>
      </c>
      <c r="LP115" s="45"/>
      <c r="LQ115" s="45" t="s">
        <v>640</v>
      </c>
      <c r="LR115" s="45"/>
      <c r="LS115" s="45"/>
      <c r="LT115" s="45"/>
      <c r="LU115" s="45"/>
      <c r="LV115" s="45"/>
      <c r="LW115" s="45" t="b">
        <v>1</v>
      </c>
      <c r="LX115" s="45"/>
      <c r="LY115" s="45"/>
      <c r="LZ115" s="45"/>
      <c r="MA115" s="45"/>
      <c r="MB115" s="45" t="s">
        <v>359</v>
      </c>
      <c r="MC115" s="45"/>
      <c r="MD115" s="45"/>
      <c r="ME115" s="45" t="s">
        <v>359</v>
      </c>
      <c r="MF115" s="45"/>
      <c r="MG115" s="45"/>
      <c r="MH115" s="45" t="s">
        <v>359</v>
      </c>
      <c r="MI115" s="45"/>
      <c r="MJ115" s="45" t="s">
        <v>1752</v>
      </c>
      <c r="MK115" s="45">
        <v>73108771</v>
      </c>
      <c r="ML115" s="45" t="s">
        <v>1753</v>
      </c>
      <c r="MM115" s="47">
        <v>44216.555763888893</v>
      </c>
      <c r="MN115" s="45">
        <v>114</v>
      </c>
      <c r="MO115" s="45"/>
      <c r="MP115" s="45">
        <v>-1</v>
      </c>
      <c r="MQ115" s="45"/>
      <c r="MR115" s="45"/>
      <c r="MS115" s="45" t="s">
        <v>376</v>
      </c>
      <c r="MT115" s="45">
        <v>674</v>
      </c>
      <c r="MU115" s="45" t="s">
        <v>402</v>
      </c>
      <c r="MV115" s="45">
        <v>569832</v>
      </c>
    </row>
    <row r="116" spans="1:360" ht="15.6" thickTop="1" thickBot="1" x14ac:dyDescent="0.35">
      <c r="A116" s="48" t="s">
        <v>1754</v>
      </c>
      <c r="B116" s="37" t="s">
        <v>1755</v>
      </c>
      <c r="C116" s="37"/>
      <c r="D116" s="37" t="s">
        <v>1717</v>
      </c>
      <c r="E116" s="37" t="s">
        <v>830</v>
      </c>
      <c r="F116" s="37"/>
      <c r="G116" s="49">
        <v>44216</v>
      </c>
      <c r="H116" s="37" t="s">
        <v>831</v>
      </c>
      <c r="I116" s="37" t="s">
        <v>832</v>
      </c>
      <c r="J116" s="37" t="s">
        <v>347</v>
      </c>
      <c r="K116" s="37">
        <v>35</v>
      </c>
      <c r="L116" s="37" t="str">
        <f>IF(data!$K116&lt;31,"18-30 Years",IF(data!$K116&lt;51,"31-50 Years",IF(data!$K116&lt;61,"51-60 Years",IF(data!$K116&gt;60,"Elderly&gt;60"))))</f>
        <v>31-50 Years</v>
      </c>
      <c r="M116" s="37" t="s">
        <v>348</v>
      </c>
      <c r="N116" s="37" t="s">
        <v>349</v>
      </c>
      <c r="O116" s="37" t="s">
        <v>350</v>
      </c>
      <c r="P116" s="49">
        <v>43485</v>
      </c>
      <c r="Q116" s="37">
        <v>1</v>
      </c>
      <c r="R116" s="37">
        <v>2</v>
      </c>
      <c r="S116" s="37" t="s">
        <v>347</v>
      </c>
      <c r="T116" s="37">
        <v>0</v>
      </c>
      <c r="U116" s="37">
        <v>1</v>
      </c>
      <c r="V116" s="37">
        <v>1</v>
      </c>
      <c r="W116" s="37" t="s">
        <v>406</v>
      </c>
      <c r="X116" s="37">
        <v>2</v>
      </c>
      <c r="Y116" s="37" t="s">
        <v>364</v>
      </c>
      <c r="Z116" s="37">
        <v>1</v>
      </c>
      <c r="AA116" s="52">
        <v>5</v>
      </c>
      <c r="AB116" s="37">
        <v>12</v>
      </c>
      <c r="AC116" s="37">
        <v>1</v>
      </c>
      <c r="AD116" s="37">
        <v>0</v>
      </c>
      <c r="AE116" s="37">
        <v>2</v>
      </c>
      <c r="AF116" s="37">
        <v>3500</v>
      </c>
      <c r="AG116" s="37">
        <v>1800</v>
      </c>
      <c r="AH116" s="41">
        <f t="shared" si="1"/>
        <v>-1700</v>
      </c>
      <c r="AI116" s="37" t="s">
        <v>1756</v>
      </c>
      <c r="AJ116" s="37"/>
      <c r="AK116" s="37" t="s">
        <v>772</v>
      </c>
      <c r="AL116" s="37" t="b">
        <v>1</v>
      </c>
      <c r="AM116" s="37"/>
      <c r="AN116" s="37"/>
      <c r="AO116" s="37"/>
      <c r="AP116" s="37"/>
      <c r="AQ116" s="37"/>
      <c r="AR116" s="37"/>
      <c r="AS116" s="37"/>
      <c r="AT116" s="37">
        <v>5</v>
      </c>
      <c r="AU116" s="37" t="s">
        <v>356</v>
      </c>
      <c r="AV116" s="37"/>
      <c r="AW116" s="37" t="s">
        <v>347</v>
      </c>
      <c r="AX116" s="37" t="s">
        <v>1757</v>
      </c>
      <c r="AY116" s="37" t="s">
        <v>1599</v>
      </c>
      <c r="AZ116" s="37"/>
      <c r="BA116" s="37"/>
      <c r="BB116" s="37" t="b">
        <v>1</v>
      </c>
      <c r="BC116" s="37" t="b">
        <v>1</v>
      </c>
      <c r="BD116" s="37"/>
      <c r="BE116" s="37"/>
      <c r="BF116" s="37"/>
      <c r="BG116" s="37"/>
      <c r="BH116" s="37"/>
      <c r="BI116" s="37"/>
      <c r="BJ116" s="37"/>
      <c r="BK116" s="37" t="s">
        <v>359</v>
      </c>
      <c r="BL116" s="37"/>
      <c r="BM116" s="37"/>
      <c r="BN116" s="37"/>
      <c r="BO116" s="37"/>
      <c r="BP116" s="37" t="s">
        <v>359</v>
      </c>
      <c r="BQ116" s="37"/>
      <c r="BR116" s="37"/>
      <c r="BS116" s="37"/>
      <c r="BT116" s="37"/>
      <c r="BU116" s="37"/>
      <c r="BV116" s="37"/>
      <c r="BW116" s="37"/>
      <c r="BX116" s="37"/>
      <c r="BY116" s="37"/>
      <c r="BZ116" s="37"/>
      <c r="CA116" s="37"/>
      <c r="CB116" s="37"/>
      <c r="CC116" s="37"/>
      <c r="CD116" s="37"/>
      <c r="CE116" s="37"/>
      <c r="CF116" s="37" t="s">
        <v>931</v>
      </c>
      <c r="CG116" s="37" t="b">
        <v>1</v>
      </c>
      <c r="CH116" s="37"/>
      <c r="CI116" s="37" t="b">
        <v>1</v>
      </c>
      <c r="CJ116" s="37"/>
      <c r="CK116" s="37"/>
      <c r="CL116" s="37"/>
      <c r="CM116" s="37"/>
      <c r="CN116" s="37"/>
      <c r="CO116" s="37" t="s">
        <v>347</v>
      </c>
      <c r="CP116" s="37"/>
      <c r="CQ116" s="37"/>
      <c r="CR116" s="37"/>
      <c r="CS116" s="37"/>
      <c r="CT116" s="37"/>
      <c r="CU116" s="37"/>
      <c r="CV116" s="37"/>
      <c r="CW116" s="37"/>
      <c r="CX116" s="37"/>
      <c r="CY116" s="37" t="s">
        <v>836</v>
      </c>
      <c r="CZ116" s="37"/>
      <c r="DA116" s="37"/>
      <c r="DB116" s="37"/>
      <c r="DC116" s="37"/>
      <c r="DD116" s="37"/>
      <c r="DE116" s="37" t="b">
        <v>1</v>
      </c>
      <c r="DF116" s="37"/>
      <c r="DG116" s="37"/>
      <c r="DH116" s="37"/>
      <c r="DI116" s="37"/>
      <c r="DJ116" s="37"/>
      <c r="DK116" s="37"/>
      <c r="DL116" s="37"/>
      <c r="DM116" s="37"/>
      <c r="DN116" s="37"/>
      <c r="DO116" s="37"/>
      <c r="DP116" s="37"/>
      <c r="DQ116" s="37"/>
      <c r="DR116" s="37"/>
      <c r="DS116" s="37"/>
      <c r="DT116" s="37"/>
      <c r="DU116" s="37"/>
      <c r="DV116" s="37"/>
      <c r="DW116" s="37" t="s">
        <v>427</v>
      </c>
      <c r="DX116" s="37"/>
      <c r="DY116" s="37"/>
      <c r="DZ116" s="37"/>
      <c r="EA116" s="37" t="s">
        <v>1758</v>
      </c>
      <c r="EB116" s="37" t="b">
        <v>1</v>
      </c>
      <c r="EC116" s="37" t="b">
        <v>1</v>
      </c>
      <c r="ED116" s="37"/>
      <c r="EE116" s="37" t="b">
        <v>1</v>
      </c>
      <c r="EF116" s="37"/>
      <c r="EG116" s="37"/>
      <c r="EH116" s="37"/>
      <c r="EI116" s="37"/>
      <c r="EJ116" s="37"/>
      <c r="EK116" s="37"/>
      <c r="EL116" s="37"/>
      <c r="EM116" s="52">
        <v>3</v>
      </c>
      <c r="EN116" s="37" t="s">
        <v>365</v>
      </c>
      <c r="EO116" s="37" t="s">
        <v>1022</v>
      </c>
      <c r="EP116" s="37" t="b">
        <v>1</v>
      </c>
      <c r="EQ116" s="37"/>
      <c r="ER116" s="37" t="b">
        <v>1</v>
      </c>
      <c r="ES116" s="37" t="b">
        <v>1</v>
      </c>
      <c r="ET116" s="37"/>
      <c r="EU116" s="37"/>
      <c r="EV116" s="37"/>
      <c r="EW116" s="37"/>
      <c r="EX116" s="37"/>
      <c r="EY116" s="37"/>
      <c r="EZ116" s="37"/>
      <c r="FA116" s="52">
        <v>3</v>
      </c>
      <c r="FB116" s="37" t="s">
        <v>365</v>
      </c>
      <c r="FC116" s="37" t="s">
        <v>347</v>
      </c>
      <c r="FD116" s="37"/>
      <c r="FE116" s="37" t="s">
        <v>1192</v>
      </c>
      <c r="FF116" s="37"/>
      <c r="FG116" s="37" t="b">
        <v>1</v>
      </c>
      <c r="FH116" s="37" t="b">
        <v>1</v>
      </c>
      <c r="FI116" s="37"/>
      <c r="FJ116" s="37"/>
      <c r="FK116" s="37"/>
      <c r="FL116" s="37"/>
      <c r="FM116" s="37"/>
      <c r="FN116" s="37" t="s">
        <v>347</v>
      </c>
      <c r="FO116" s="37"/>
      <c r="FP116" s="37" t="s">
        <v>359</v>
      </c>
      <c r="FQ116" s="37"/>
      <c r="FR116" s="37"/>
      <c r="FS116" s="37"/>
      <c r="FT116" s="37"/>
      <c r="FU116" s="37"/>
      <c r="FV116" s="37"/>
      <c r="FW116" s="37"/>
      <c r="FX116" s="37" t="s">
        <v>368</v>
      </c>
      <c r="FY116" s="37" t="s">
        <v>359</v>
      </c>
      <c r="FZ116" s="37"/>
      <c r="GA116" s="37"/>
      <c r="GB116" s="37"/>
      <c r="GC116" s="37" t="s">
        <v>351</v>
      </c>
      <c r="GD116" s="37" t="s">
        <v>351</v>
      </c>
      <c r="GE116" s="37" t="s">
        <v>359</v>
      </c>
      <c r="GF116" s="37" t="s">
        <v>370</v>
      </c>
      <c r="GG116" s="37" t="s">
        <v>370</v>
      </c>
      <c r="GH116" s="37"/>
      <c r="GI116" s="37"/>
      <c r="GJ116" s="37"/>
      <c r="GK116" s="37"/>
      <c r="GL116" s="37"/>
      <c r="GM116" s="37"/>
      <c r="GN116" s="37"/>
      <c r="GO116" s="37"/>
      <c r="GP116" s="37"/>
      <c r="GQ116" s="37"/>
      <c r="GR116" s="37"/>
      <c r="GS116" s="37"/>
      <c r="GT116" s="37"/>
      <c r="GU116" s="37" t="s">
        <v>457</v>
      </c>
      <c r="GV116" s="37"/>
      <c r="GW116" s="37"/>
      <c r="GX116" s="37"/>
      <c r="GY116" s="37"/>
      <c r="GZ116" s="37"/>
      <c r="HA116" s="37"/>
      <c r="HB116" s="37"/>
      <c r="HC116" s="37"/>
      <c r="HD116" s="37"/>
      <c r="HE116" s="37"/>
      <c r="HF116" s="37"/>
      <c r="HG116" s="37"/>
      <c r="HH116" s="37"/>
      <c r="HI116" s="37"/>
      <c r="HJ116" s="37"/>
      <c r="HK116" s="37" t="b">
        <v>1</v>
      </c>
      <c r="HL116" s="37"/>
      <c r="HM116" s="37"/>
      <c r="HN116" s="37"/>
      <c r="HO116" s="37"/>
      <c r="HP116" s="37"/>
      <c r="HQ116" s="37"/>
      <c r="HR116" s="37"/>
      <c r="HS116" s="37"/>
      <c r="HT116" s="37"/>
      <c r="HU116" s="37"/>
      <c r="HV116" s="37"/>
      <c r="HW116" s="37"/>
      <c r="HX116" s="37"/>
      <c r="HY116" s="37"/>
      <c r="HZ116" s="37"/>
      <c r="IA116" s="37"/>
      <c r="IB116" s="37"/>
      <c r="IC116" s="37"/>
      <c r="ID116" s="37"/>
      <c r="IE116" s="37"/>
      <c r="IF116" s="37" t="s">
        <v>372</v>
      </c>
      <c r="IG116" s="37"/>
      <c r="IH116" s="37"/>
      <c r="II116" s="37"/>
      <c r="IJ116" s="37"/>
      <c r="IK116" s="37"/>
      <c r="IL116" s="37"/>
      <c r="IM116" s="37" t="b">
        <v>1</v>
      </c>
      <c r="IN116" s="37"/>
      <c r="IO116" s="37"/>
      <c r="IP116" s="37" t="s">
        <v>442</v>
      </c>
      <c r="IQ116" s="37"/>
      <c r="IR116" s="37" t="s">
        <v>392</v>
      </c>
      <c r="IS116" s="37"/>
      <c r="IT116" s="37"/>
      <c r="IU116" s="37"/>
      <c r="IV116" s="37" t="b">
        <v>1</v>
      </c>
      <c r="IW116" s="37"/>
      <c r="IX116" s="37"/>
      <c r="IY116" s="37"/>
      <c r="IZ116" s="37"/>
      <c r="JA116" s="37"/>
      <c r="JB116" s="37" t="s">
        <v>985</v>
      </c>
      <c r="JC116" s="37"/>
      <c r="JD116" s="37" t="b">
        <v>1</v>
      </c>
      <c r="JE116" s="37" t="b">
        <v>1</v>
      </c>
      <c r="JF116" s="37"/>
      <c r="JG116" s="37"/>
      <c r="JH116" s="37"/>
      <c r="JI116" s="37"/>
      <c r="JJ116" s="37"/>
      <c r="JK116" s="37"/>
      <c r="JL116" s="37" t="s">
        <v>347</v>
      </c>
      <c r="JM116" s="37"/>
      <c r="JN116" s="37" t="s">
        <v>1759</v>
      </c>
      <c r="JO116" s="37"/>
      <c r="JP116" s="37"/>
      <c r="JQ116" s="37"/>
      <c r="JR116" s="37"/>
      <c r="JS116" s="37"/>
      <c r="JT116" s="37"/>
      <c r="JU116" s="37"/>
      <c r="JV116" s="37"/>
      <c r="JW116" s="37" t="b">
        <v>1</v>
      </c>
      <c r="JX116" s="37"/>
      <c r="JY116" s="37"/>
      <c r="JZ116" s="37"/>
      <c r="KA116" s="37"/>
      <c r="KB116" s="37"/>
      <c r="KC116" s="37"/>
      <c r="KD116" s="37"/>
      <c r="KE116" s="37"/>
      <c r="KF116" s="37"/>
      <c r="KG116" s="37"/>
      <c r="KH116" s="37" t="s">
        <v>447</v>
      </c>
      <c r="KI116" s="37"/>
      <c r="KJ116" s="37"/>
      <c r="KK116" s="37"/>
      <c r="KL116" s="37"/>
      <c r="KM116" s="37" t="b">
        <v>1</v>
      </c>
      <c r="KN116" s="37"/>
      <c r="KO116" s="37"/>
      <c r="KP116" s="37"/>
      <c r="KQ116" s="37"/>
      <c r="KR116" s="37"/>
      <c r="KS116" s="37"/>
      <c r="KT116" s="37"/>
      <c r="KU116" s="37"/>
      <c r="KV116" s="37"/>
      <c r="KW116" s="37" t="s">
        <v>1603</v>
      </c>
      <c r="KX116" s="37"/>
      <c r="KY116" s="37" t="b">
        <v>1</v>
      </c>
      <c r="KZ116" s="37"/>
      <c r="LA116" s="37"/>
      <c r="LB116" s="37" t="b">
        <v>1</v>
      </c>
      <c r="LC116" s="37" t="b">
        <v>1</v>
      </c>
      <c r="LD116" s="37"/>
      <c r="LE116" s="37"/>
      <c r="LF116" s="37"/>
      <c r="LG116" s="37" t="s">
        <v>427</v>
      </c>
      <c r="LH116" s="37"/>
      <c r="LI116" s="37"/>
      <c r="LJ116" s="37"/>
      <c r="LK116" s="37"/>
      <c r="LL116" s="37"/>
      <c r="LM116" s="37"/>
      <c r="LN116" s="37" t="b">
        <v>1</v>
      </c>
      <c r="LO116" s="37" t="s">
        <v>347</v>
      </c>
      <c r="LP116" s="37"/>
      <c r="LQ116" s="37" t="s">
        <v>706</v>
      </c>
      <c r="LR116" s="37"/>
      <c r="LS116" s="37"/>
      <c r="LT116" s="37"/>
      <c r="LU116" s="37"/>
      <c r="LV116" s="37"/>
      <c r="LW116" s="37"/>
      <c r="LX116" s="37"/>
      <c r="LY116" s="37"/>
      <c r="LZ116" s="37" t="b">
        <v>1</v>
      </c>
      <c r="MA116" s="37"/>
      <c r="MB116" s="37" t="s">
        <v>359</v>
      </c>
      <c r="MC116" s="37"/>
      <c r="MD116" s="37"/>
      <c r="ME116" s="37" t="s">
        <v>359</v>
      </c>
      <c r="MF116" s="37"/>
      <c r="MG116" s="37"/>
      <c r="MH116" s="37" t="s">
        <v>359</v>
      </c>
      <c r="MI116" s="37"/>
      <c r="MJ116" s="37" t="s">
        <v>1760</v>
      </c>
      <c r="MK116" s="37">
        <v>73108774</v>
      </c>
      <c r="ML116" s="37" t="s">
        <v>1761</v>
      </c>
      <c r="MM116" s="50">
        <v>44216.555775462963</v>
      </c>
      <c r="MN116" s="37">
        <v>115</v>
      </c>
      <c r="MO116" s="37"/>
      <c r="MP116" s="37">
        <v>-1</v>
      </c>
      <c r="MQ116" s="37"/>
      <c r="MR116" s="37"/>
      <c r="MS116" s="37" t="s">
        <v>376</v>
      </c>
      <c r="MT116" s="37">
        <v>587</v>
      </c>
      <c r="MU116" s="37" t="s">
        <v>402</v>
      </c>
      <c r="MV116" s="37">
        <v>569832</v>
      </c>
    </row>
    <row r="117" spans="1:360" ht="15.6" thickTop="1" thickBot="1" x14ac:dyDescent="0.35">
      <c r="A117" s="44" t="s">
        <v>1762</v>
      </c>
      <c r="B117" s="45" t="s">
        <v>1763</v>
      </c>
      <c r="C117" s="45"/>
      <c r="D117" s="45" t="s">
        <v>1717</v>
      </c>
      <c r="E117" s="45" t="s">
        <v>830</v>
      </c>
      <c r="F117" s="45"/>
      <c r="G117" s="46">
        <v>44216</v>
      </c>
      <c r="H117" s="45" t="s">
        <v>831</v>
      </c>
      <c r="I117" s="45" t="s">
        <v>832</v>
      </c>
      <c r="J117" s="45" t="s">
        <v>347</v>
      </c>
      <c r="K117" s="45">
        <v>43</v>
      </c>
      <c r="L117" s="45" t="str">
        <f>IF(data!$K117&lt;31,"18-30 Years",IF(data!$K117&lt;51,"31-50 Years",IF(data!$K117&lt;61,"51-60 Years",IF(data!$K117&gt;60,"Elderly&gt;60"))))</f>
        <v>31-50 Years</v>
      </c>
      <c r="M117" s="45" t="s">
        <v>348</v>
      </c>
      <c r="N117" s="45" t="s">
        <v>349</v>
      </c>
      <c r="O117" s="45" t="s">
        <v>383</v>
      </c>
      <c r="P117" s="45"/>
      <c r="Q117" s="45">
        <v>1</v>
      </c>
      <c r="R117" s="45">
        <v>0</v>
      </c>
      <c r="S117" s="45" t="s">
        <v>347</v>
      </c>
      <c r="T117" s="45">
        <v>0</v>
      </c>
      <c r="U117" s="45">
        <v>0</v>
      </c>
      <c r="V117" s="45">
        <v>0</v>
      </c>
      <c r="W117" s="45" t="s">
        <v>384</v>
      </c>
      <c r="X117" s="45">
        <v>0</v>
      </c>
      <c r="Y117" s="45" t="s">
        <v>384</v>
      </c>
      <c r="Z117" s="45">
        <v>2</v>
      </c>
      <c r="AA117" s="51">
        <v>2</v>
      </c>
      <c r="AB117" s="45">
        <v>6</v>
      </c>
      <c r="AC117" s="45">
        <v>0</v>
      </c>
      <c r="AD117" s="45">
        <v>0</v>
      </c>
      <c r="AE117" s="45">
        <v>1</v>
      </c>
      <c r="AF117" s="45">
        <v>4000</v>
      </c>
      <c r="AG117" s="45">
        <v>5000</v>
      </c>
      <c r="AH117" s="41">
        <f t="shared" si="1"/>
        <v>1000</v>
      </c>
      <c r="AI117" s="45" t="s">
        <v>1764</v>
      </c>
      <c r="AJ117" s="45"/>
      <c r="AK117" s="45" t="s">
        <v>355</v>
      </c>
      <c r="AL117" s="45"/>
      <c r="AM117" s="45" t="b">
        <v>1</v>
      </c>
      <c r="AN117" s="45"/>
      <c r="AO117" s="45"/>
      <c r="AP117" s="45"/>
      <c r="AQ117" s="45"/>
      <c r="AR117" s="45"/>
      <c r="AS117" s="45"/>
      <c r="AT117" s="45">
        <v>5</v>
      </c>
      <c r="AU117" s="45" t="s">
        <v>356</v>
      </c>
      <c r="AV117" s="45"/>
      <c r="AW117" s="45" t="s">
        <v>347</v>
      </c>
      <c r="AX117" s="41" t="s">
        <v>372</v>
      </c>
      <c r="AY117" s="45" t="s">
        <v>993</v>
      </c>
      <c r="AZ117" s="45"/>
      <c r="BA117" s="45"/>
      <c r="BB117" s="45"/>
      <c r="BC117" s="45"/>
      <c r="BD117" s="45"/>
      <c r="BE117" s="45"/>
      <c r="BF117" s="45"/>
      <c r="BG117" s="45"/>
      <c r="BH117" s="45"/>
      <c r="BI117" s="45" t="b">
        <v>1</v>
      </c>
      <c r="BJ117" s="45"/>
      <c r="BK117" s="45" t="s">
        <v>347</v>
      </c>
      <c r="BL117" s="45" t="s">
        <v>359</v>
      </c>
      <c r="BM117" s="45"/>
      <c r="BN117" s="45" t="s">
        <v>372</v>
      </c>
      <c r="BO117" s="45"/>
      <c r="BP117" s="45" t="s">
        <v>359</v>
      </c>
      <c r="BQ117" s="45"/>
      <c r="BR117" s="45"/>
      <c r="BS117" s="45"/>
      <c r="BT117" s="45"/>
      <c r="BU117" s="45"/>
      <c r="BV117" s="45"/>
      <c r="BW117" s="45"/>
      <c r="BX117" s="45"/>
      <c r="BY117" s="45"/>
      <c r="BZ117" s="45"/>
      <c r="CA117" s="45"/>
      <c r="CB117" s="45"/>
      <c r="CC117" s="45"/>
      <c r="CD117" s="45"/>
      <c r="CE117" s="45"/>
      <c r="CF117" s="45" t="s">
        <v>1114</v>
      </c>
      <c r="CG117" s="45"/>
      <c r="CH117" s="45"/>
      <c r="CI117" s="45"/>
      <c r="CJ117" s="45"/>
      <c r="CK117" s="45"/>
      <c r="CL117" s="45"/>
      <c r="CM117" s="45" t="b">
        <v>1</v>
      </c>
      <c r="CN117" s="45"/>
      <c r="CO117" s="45" t="s">
        <v>347</v>
      </c>
      <c r="CP117" s="45"/>
      <c r="CQ117" s="45"/>
      <c r="CR117" s="45"/>
      <c r="CS117" s="45"/>
      <c r="CT117" s="45"/>
      <c r="CU117" s="45"/>
      <c r="CV117" s="45"/>
      <c r="CW117" s="45"/>
      <c r="CX117" s="45"/>
      <c r="CY117" s="45" t="s">
        <v>994</v>
      </c>
      <c r="CZ117" s="45"/>
      <c r="DA117" s="45"/>
      <c r="DB117" s="45"/>
      <c r="DC117" s="45"/>
      <c r="DD117" s="45" t="b">
        <v>1</v>
      </c>
      <c r="DE117" s="45"/>
      <c r="DF117" s="45"/>
      <c r="DG117" s="45"/>
      <c r="DH117" s="45"/>
      <c r="DI117" s="45"/>
      <c r="DJ117" s="45"/>
      <c r="DK117" s="45"/>
      <c r="DL117" s="45"/>
      <c r="DM117" s="45"/>
      <c r="DN117" s="45"/>
      <c r="DO117" s="45"/>
      <c r="DP117" s="45"/>
      <c r="DQ117" s="45"/>
      <c r="DR117" s="45"/>
      <c r="DS117" s="45"/>
      <c r="DT117" s="45"/>
      <c r="DU117" s="45"/>
      <c r="DV117" s="45"/>
      <c r="DW117" s="45" t="s">
        <v>362</v>
      </c>
      <c r="DX117" s="45"/>
      <c r="DY117" s="45"/>
      <c r="DZ117" s="45"/>
      <c r="EA117" s="45" t="s">
        <v>1765</v>
      </c>
      <c r="EB117" s="45" t="b">
        <v>1</v>
      </c>
      <c r="EC117" s="45"/>
      <c r="ED117" s="45"/>
      <c r="EE117" s="45"/>
      <c r="EF117" s="45" t="b">
        <v>1</v>
      </c>
      <c r="EG117" s="45"/>
      <c r="EH117" s="45"/>
      <c r="EI117" s="45"/>
      <c r="EJ117" s="45"/>
      <c r="EK117" s="45"/>
      <c r="EL117" s="45"/>
      <c r="EM117" s="51">
        <v>2</v>
      </c>
      <c r="EN117" s="45" t="s">
        <v>365</v>
      </c>
      <c r="EO117" s="45"/>
      <c r="EP117" s="45"/>
      <c r="EQ117" s="45"/>
      <c r="ER117" s="45"/>
      <c r="ES117" s="45"/>
      <c r="ET117" s="45"/>
      <c r="EU117" s="45"/>
      <c r="EV117" s="45"/>
      <c r="EW117" s="45"/>
      <c r="EX117" s="45"/>
      <c r="EY117" s="45"/>
      <c r="EZ117" s="45"/>
      <c r="FA117" s="45"/>
      <c r="FB117" s="45"/>
      <c r="FC117" s="45" t="s">
        <v>347</v>
      </c>
      <c r="FD117" s="45"/>
      <c r="FE117" s="45" t="s">
        <v>997</v>
      </c>
      <c r="FF117" s="45" t="b">
        <v>1</v>
      </c>
      <c r="FG117" s="45"/>
      <c r="FH117" s="45"/>
      <c r="FI117" s="45"/>
      <c r="FJ117" s="45"/>
      <c r="FK117" s="45"/>
      <c r="FL117" s="45"/>
      <c r="FM117" s="45"/>
      <c r="FN117" s="45" t="s">
        <v>347</v>
      </c>
      <c r="FO117" s="45"/>
      <c r="FP117" s="45" t="s">
        <v>372</v>
      </c>
      <c r="FQ117" s="45"/>
      <c r="FR117" s="45"/>
      <c r="FS117" s="45"/>
      <c r="FT117" s="45"/>
      <c r="FU117" s="45"/>
      <c r="FV117" s="45"/>
      <c r="FW117" s="45"/>
      <c r="FX117" s="45"/>
      <c r="FY117" s="45"/>
      <c r="FZ117" s="45"/>
      <c r="GA117" s="45"/>
      <c r="GB117" s="45"/>
      <c r="GC117" s="45" t="s">
        <v>384</v>
      </c>
      <c r="GD117" s="45" t="s">
        <v>351</v>
      </c>
      <c r="GE117" s="45" t="s">
        <v>359</v>
      </c>
      <c r="GF117" s="45" t="s">
        <v>370</v>
      </c>
      <c r="GG117" s="45" t="s">
        <v>370</v>
      </c>
      <c r="GH117" s="45"/>
      <c r="GI117" s="45"/>
      <c r="GJ117" s="45"/>
      <c r="GK117" s="45"/>
      <c r="GL117" s="45"/>
      <c r="GM117" s="45"/>
      <c r="GN117" s="45"/>
      <c r="GO117" s="45"/>
      <c r="GP117" s="45"/>
      <c r="GQ117" s="45"/>
      <c r="GR117" s="45"/>
      <c r="GS117" s="45"/>
      <c r="GT117" s="45"/>
      <c r="GU117" s="45" t="s">
        <v>457</v>
      </c>
      <c r="GV117" s="45"/>
      <c r="GW117" s="45"/>
      <c r="GX117" s="45"/>
      <c r="GY117" s="45"/>
      <c r="GZ117" s="45"/>
      <c r="HA117" s="45"/>
      <c r="HB117" s="45"/>
      <c r="HC117" s="45"/>
      <c r="HD117" s="45"/>
      <c r="HE117" s="45"/>
      <c r="HF117" s="45"/>
      <c r="HG117" s="45"/>
      <c r="HH117" s="45"/>
      <c r="HI117" s="45"/>
      <c r="HJ117" s="45"/>
      <c r="HK117" s="45" t="b">
        <v>1</v>
      </c>
      <c r="HL117" s="45"/>
      <c r="HM117" s="45"/>
      <c r="HN117" s="45"/>
      <c r="HO117" s="45"/>
      <c r="HP117" s="45"/>
      <c r="HQ117" s="45"/>
      <c r="HR117" s="45"/>
      <c r="HS117" s="45"/>
      <c r="HT117" s="45"/>
      <c r="HU117" s="45"/>
      <c r="HV117" s="45"/>
      <c r="HW117" s="45"/>
      <c r="HX117" s="45"/>
      <c r="HY117" s="45"/>
      <c r="HZ117" s="45"/>
      <c r="IA117" s="45"/>
      <c r="IB117" s="45"/>
      <c r="IC117" s="45"/>
      <c r="ID117" s="45"/>
      <c r="IE117" s="45"/>
      <c r="IF117" s="45" t="s">
        <v>1091</v>
      </c>
      <c r="IG117" s="45"/>
      <c r="IH117" s="45"/>
      <c r="II117" s="45"/>
      <c r="IJ117" s="45"/>
      <c r="IK117" s="45"/>
      <c r="IL117" s="45"/>
      <c r="IM117" s="45"/>
      <c r="IN117" s="45" t="b">
        <v>1</v>
      </c>
      <c r="IO117" s="45"/>
      <c r="IP117" s="45" t="s">
        <v>442</v>
      </c>
      <c r="IQ117" s="45"/>
      <c r="IR117" s="45" t="s">
        <v>413</v>
      </c>
      <c r="IS117" s="45"/>
      <c r="IT117" s="45"/>
      <c r="IU117" s="45"/>
      <c r="IV117" s="45"/>
      <c r="IW117" s="45"/>
      <c r="IX117" s="45" t="b">
        <v>1</v>
      </c>
      <c r="IY117" s="45"/>
      <c r="IZ117" s="45"/>
      <c r="JA117" s="45"/>
      <c r="JB117" s="45" t="s">
        <v>413</v>
      </c>
      <c r="JC117" s="45"/>
      <c r="JD117" s="45"/>
      <c r="JE117" s="45"/>
      <c r="JF117" s="45"/>
      <c r="JG117" s="45"/>
      <c r="JH117" s="45" t="b">
        <v>1</v>
      </c>
      <c r="JI117" s="45"/>
      <c r="JJ117" s="45"/>
      <c r="JK117" s="45"/>
      <c r="JL117" s="45" t="s">
        <v>347</v>
      </c>
      <c r="JM117" s="45"/>
      <c r="JN117" s="45" t="s">
        <v>552</v>
      </c>
      <c r="JO117" s="45"/>
      <c r="JP117" s="45"/>
      <c r="JQ117" s="45"/>
      <c r="JR117" s="45"/>
      <c r="JS117" s="45"/>
      <c r="JT117" s="45"/>
      <c r="JU117" s="45"/>
      <c r="JV117" s="45"/>
      <c r="JW117" s="45"/>
      <c r="JX117" s="45"/>
      <c r="JY117" s="45"/>
      <c r="JZ117" s="45"/>
      <c r="KA117" s="45"/>
      <c r="KB117" s="45"/>
      <c r="KC117" s="45"/>
      <c r="KD117" s="45" t="b">
        <v>1</v>
      </c>
      <c r="KE117" s="45"/>
      <c r="KF117" s="45"/>
      <c r="KG117" s="45"/>
      <c r="KH117" s="45" t="s">
        <v>859</v>
      </c>
      <c r="KI117" s="45"/>
      <c r="KJ117" s="45"/>
      <c r="KK117" s="45"/>
      <c r="KL117" s="45"/>
      <c r="KM117" s="45" t="b">
        <v>1</v>
      </c>
      <c r="KN117" s="45" t="b">
        <v>1</v>
      </c>
      <c r="KO117" s="45"/>
      <c r="KP117" s="45"/>
      <c r="KQ117" s="45"/>
      <c r="KR117" s="45"/>
      <c r="KS117" s="45"/>
      <c r="KT117" s="45"/>
      <c r="KU117" s="45"/>
      <c r="KV117" s="45"/>
      <c r="KW117" s="45" t="s">
        <v>1669</v>
      </c>
      <c r="KX117" s="45"/>
      <c r="KY117" s="45"/>
      <c r="KZ117" s="45"/>
      <c r="LA117" s="45"/>
      <c r="LB117" s="45" t="b">
        <v>1</v>
      </c>
      <c r="LC117" s="45" t="b">
        <v>1</v>
      </c>
      <c r="LD117" s="45"/>
      <c r="LE117" s="45"/>
      <c r="LF117" s="45"/>
      <c r="LG117" s="45" t="s">
        <v>1067</v>
      </c>
      <c r="LH117" s="45" t="b">
        <v>1</v>
      </c>
      <c r="LI117" s="45" t="b">
        <v>1</v>
      </c>
      <c r="LJ117" s="45"/>
      <c r="LK117" s="45"/>
      <c r="LL117" s="45"/>
      <c r="LM117" s="45"/>
      <c r="LN117" s="45"/>
      <c r="LO117" s="45" t="s">
        <v>347</v>
      </c>
      <c r="LP117" s="45"/>
      <c r="LQ117" s="45" t="s">
        <v>706</v>
      </c>
      <c r="LR117" s="45"/>
      <c r="LS117" s="45"/>
      <c r="LT117" s="45"/>
      <c r="LU117" s="45"/>
      <c r="LV117" s="45"/>
      <c r="LW117" s="45"/>
      <c r="LX117" s="45"/>
      <c r="LY117" s="45"/>
      <c r="LZ117" s="45" t="b">
        <v>1</v>
      </c>
      <c r="MA117" s="45"/>
      <c r="MB117" s="45"/>
      <c r="MC117" s="45"/>
      <c r="MD117" s="45"/>
      <c r="ME117" s="45" t="s">
        <v>359</v>
      </c>
      <c r="MF117" s="45"/>
      <c r="MG117" s="45"/>
      <c r="MH117" s="45" t="s">
        <v>359</v>
      </c>
      <c r="MI117" s="45"/>
      <c r="MJ117" s="45" t="s">
        <v>1766</v>
      </c>
      <c r="MK117" s="45">
        <v>73108777</v>
      </c>
      <c r="ML117" s="45" t="s">
        <v>1767</v>
      </c>
      <c r="MM117" s="47">
        <v>44216.555798611109</v>
      </c>
      <c r="MN117" s="45">
        <v>116</v>
      </c>
      <c r="MO117" s="45"/>
      <c r="MP117" s="45">
        <v>-1</v>
      </c>
      <c r="MQ117" s="45"/>
      <c r="MR117" s="45"/>
      <c r="MS117" s="45" t="s">
        <v>376</v>
      </c>
      <c r="MT117" s="45">
        <v>710</v>
      </c>
      <c r="MU117" s="45" t="s">
        <v>402</v>
      </c>
      <c r="MV117" s="45">
        <v>569832</v>
      </c>
    </row>
    <row r="118" spans="1:360" ht="15.6" hidden="1" thickTop="1" thickBot="1" x14ac:dyDescent="0.35">
      <c r="A118" s="48" t="s">
        <v>1768</v>
      </c>
      <c r="B118" s="37" t="s">
        <v>1769</v>
      </c>
      <c r="C118" s="37"/>
      <c r="D118" s="37" t="s">
        <v>1319</v>
      </c>
      <c r="E118" s="37" t="s">
        <v>830</v>
      </c>
      <c r="F118" s="37"/>
      <c r="G118" s="49">
        <v>44217</v>
      </c>
      <c r="H118" s="37" t="s">
        <v>831</v>
      </c>
      <c r="I118" s="37" t="s">
        <v>832</v>
      </c>
      <c r="J118" s="37" t="s">
        <v>347</v>
      </c>
      <c r="K118" s="37">
        <v>50</v>
      </c>
      <c r="L118" s="37" t="str">
        <f>IF(data!$K118&lt;31,"18-30 Years",IF(data!$K118&lt;51,"31-50 Years",IF(data!$K118&lt;61,"51-60 Years",IF(data!$K118&gt;60,"Elderly&gt;60"))))</f>
        <v>31-50 Years</v>
      </c>
      <c r="M118" s="37" t="s">
        <v>348</v>
      </c>
      <c r="N118" s="37" t="s">
        <v>349</v>
      </c>
      <c r="O118" s="37" t="s">
        <v>350</v>
      </c>
      <c r="P118" s="49">
        <v>43121</v>
      </c>
      <c r="Q118" s="37">
        <v>0</v>
      </c>
      <c r="R118" s="37">
        <v>1</v>
      </c>
      <c r="S118" s="37" t="s">
        <v>359</v>
      </c>
      <c r="T118" s="37"/>
      <c r="U118" s="37"/>
      <c r="V118" s="37"/>
      <c r="W118" s="37"/>
      <c r="X118" s="37"/>
      <c r="Y118" s="37"/>
      <c r="Z118" s="37"/>
      <c r="AA118" s="37"/>
      <c r="AB118" s="37">
        <v>4</v>
      </c>
      <c r="AC118" s="37">
        <v>1</v>
      </c>
      <c r="AD118" s="37"/>
      <c r="AE118" s="37">
        <v>1</v>
      </c>
      <c r="AF118" s="37">
        <v>1000</v>
      </c>
      <c r="AG118" s="37">
        <v>800</v>
      </c>
      <c r="AH118" s="41">
        <f t="shared" si="1"/>
        <v>-200</v>
      </c>
      <c r="AI118" s="37" t="s">
        <v>1332</v>
      </c>
      <c r="AJ118" s="37"/>
      <c r="AK118" s="37" t="s">
        <v>663</v>
      </c>
      <c r="AL118" s="37" t="b">
        <v>1</v>
      </c>
      <c r="AM118" s="37" t="b">
        <v>1</v>
      </c>
      <c r="AN118" s="37"/>
      <c r="AO118" s="37"/>
      <c r="AP118" s="37"/>
      <c r="AQ118" s="37"/>
      <c r="AR118" s="37"/>
      <c r="AS118" s="37"/>
      <c r="AT118" s="37">
        <v>10</v>
      </c>
      <c r="AU118" s="37" t="s">
        <v>356</v>
      </c>
      <c r="AV118" s="37"/>
      <c r="AW118" s="37" t="s">
        <v>372</v>
      </c>
      <c r="AX118" s="37" t="s">
        <v>1770</v>
      </c>
      <c r="AY118" s="37" t="s">
        <v>426</v>
      </c>
      <c r="AZ118" s="37"/>
      <c r="BA118" s="37"/>
      <c r="BB118" s="37"/>
      <c r="BC118" s="37" t="b">
        <v>1</v>
      </c>
      <c r="BD118" s="37"/>
      <c r="BE118" s="37"/>
      <c r="BF118" s="37"/>
      <c r="BG118" s="37"/>
      <c r="BH118" s="37"/>
      <c r="BI118" s="37"/>
      <c r="BJ118" s="37"/>
      <c r="BK118" s="37" t="s">
        <v>347</v>
      </c>
      <c r="BL118" s="37" t="s">
        <v>359</v>
      </c>
      <c r="BM118" s="37"/>
      <c r="BN118" s="37" t="s">
        <v>372</v>
      </c>
      <c r="BO118" s="37"/>
      <c r="BP118" s="37" t="s">
        <v>347</v>
      </c>
      <c r="BQ118" s="37" t="s">
        <v>347</v>
      </c>
      <c r="BR118" s="37"/>
      <c r="BS118" s="37" t="s">
        <v>347</v>
      </c>
      <c r="BT118" s="37" t="s">
        <v>347</v>
      </c>
      <c r="BU118" s="37"/>
      <c r="BV118" s="37"/>
      <c r="BW118" s="37"/>
      <c r="BX118" s="37"/>
      <c r="BY118" s="37"/>
      <c r="BZ118" s="37"/>
      <c r="CA118" s="37"/>
      <c r="CB118" s="37"/>
      <c r="CC118" s="37"/>
      <c r="CD118" s="37"/>
      <c r="CE118" s="37"/>
      <c r="CF118" s="37" t="s">
        <v>854</v>
      </c>
      <c r="CG118" s="37" t="b">
        <v>1</v>
      </c>
      <c r="CH118" s="37"/>
      <c r="CI118" s="37"/>
      <c r="CJ118" s="37" t="b">
        <v>1</v>
      </c>
      <c r="CK118" s="37"/>
      <c r="CL118" s="37"/>
      <c r="CM118" s="37"/>
      <c r="CN118" s="37"/>
      <c r="CO118" s="37" t="s">
        <v>347</v>
      </c>
      <c r="CP118" s="37"/>
      <c r="CQ118" s="37"/>
      <c r="CR118" s="37"/>
      <c r="CS118" s="37"/>
      <c r="CT118" s="37"/>
      <c r="CU118" s="37"/>
      <c r="CV118" s="37"/>
      <c r="CW118" s="37"/>
      <c r="CX118" s="37"/>
      <c r="CY118" s="37" t="s">
        <v>1046</v>
      </c>
      <c r="CZ118" s="37"/>
      <c r="DA118" s="37" t="b">
        <v>1</v>
      </c>
      <c r="DB118" s="37"/>
      <c r="DC118" s="37"/>
      <c r="DD118" s="37"/>
      <c r="DE118" s="37" t="b">
        <v>1</v>
      </c>
      <c r="DF118" s="37"/>
      <c r="DG118" s="37"/>
      <c r="DH118" s="37"/>
      <c r="DI118" s="37"/>
      <c r="DJ118" s="37" t="s">
        <v>1771</v>
      </c>
      <c r="DK118" s="37"/>
      <c r="DL118" s="37"/>
      <c r="DM118" s="37"/>
      <c r="DN118" s="37"/>
      <c r="DO118" s="37"/>
      <c r="DP118" s="37"/>
      <c r="DQ118" s="37"/>
      <c r="DR118" s="37"/>
      <c r="DS118" s="37"/>
      <c r="DT118" s="37"/>
      <c r="DU118" s="37"/>
      <c r="DV118" s="37"/>
      <c r="DW118" s="37" t="s">
        <v>646</v>
      </c>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37"/>
      <c r="EU118" s="37"/>
      <c r="EV118" s="37"/>
      <c r="EW118" s="37"/>
      <c r="EX118" s="37"/>
      <c r="EY118" s="37"/>
      <c r="EZ118" s="37"/>
      <c r="FA118" s="37"/>
      <c r="FB118" s="37"/>
      <c r="FC118" s="37" t="s">
        <v>347</v>
      </c>
      <c r="FD118" s="37"/>
      <c r="FE118" s="37" t="s">
        <v>367</v>
      </c>
      <c r="FF118" s="37"/>
      <c r="FG118" s="37" t="b">
        <v>1</v>
      </c>
      <c r="FH118" s="37"/>
      <c r="FI118" s="37"/>
      <c r="FJ118" s="37"/>
      <c r="FK118" s="37"/>
      <c r="FL118" s="37"/>
      <c r="FM118" s="37"/>
      <c r="FN118" s="37" t="s">
        <v>347</v>
      </c>
      <c r="FO118" s="37"/>
      <c r="FP118" s="37" t="s">
        <v>359</v>
      </c>
      <c r="FQ118" s="37"/>
      <c r="FR118" s="37"/>
      <c r="FS118" s="37"/>
      <c r="FT118" s="37"/>
      <c r="FU118" s="37"/>
      <c r="FV118" s="37"/>
      <c r="FW118" s="37"/>
      <c r="FX118" s="37"/>
      <c r="FY118" s="37"/>
      <c r="FZ118" s="37"/>
      <c r="GA118" s="37"/>
      <c r="GB118" s="37"/>
      <c r="GC118" s="37"/>
      <c r="GD118" s="37" t="s">
        <v>384</v>
      </c>
      <c r="GE118" s="37" t="s">
        <v>359</v>
      </c>
      <c r="GF118" s="37" t="s">
        <v>370</v>
      </c>
      <c r="GG118" s="37" t="s">
        <v>370</v>
      </c>
      <c r="GH118" s="37"/>
      <c r="GI118" s="37"/>
      <c r="GJ118" s="37"/>
      <c r="GK118" s="37"/>
      <c r="GL118" s="37"/>
      <c r="GM118" s="37"/>
      <c r="GN118" s="37"/>
      <c r="GO118" s="37"/>
      <c r="GP118" s="37"/>
      <c r="GQ118" s="37"/>
      <c r="GR118" s="37"/>
      <c r="GS118" s="37"/>
      <c r="GT118" s="37"/>
      <c r="GU118" s="37" t="s">
        <v>1772</v>
      </c>
      <c r="GV118" s="37" t="b">
        <v>1</v>
      </c>
      <c r="GW118" s="37"/>
      <c r="GX118" s="37" t="b">
        <v>1</v>
      </c>
      <c r="GY118" s="37"/>
      <c r="GZ118" s="37" t="b">
        <v>1</v>
      </c>
      <c r="HA118" s="37" t="b">
        <v>1</v>
      </c>
      <c r="HB118" s="37"/>
      <c r="HC118" s="37"/>
      <c r="HD118" s="37"/>
      <c r="HE118" s="37"/>
      <c r="HF118" s="37"/>
      <c r="HG118" s="37"/>
      <c r="HH118" s="37"/>
      <c r="HI118" s="37"/>
      <c r="HJ118" s="37"/>
      <c r="HK118" s="37"/>
      <c r="HL118" s="37"/>
      <c r="HM118" s="37"/>
      <c r="HN118" s="37" t="s">
        <v>895</v>
      </c>
      <c r="HO118" s="37" t="b">
        <v>1</v>
      </c>
      <c r="HP118" s="37"/>
      <c r="HQ118" s="37" t="b">
        <v>1</v>
      </c>
      <c r="HR118" s="37"/>
      <c r="HS118" s="37" t="s">
        <v>1773</v>
      </c>
      <c r="HT118" s="37" t="s">
        <v>550</v>
      </c>
      <c r="HU118" s="37" t="b">
        <v>1</v>
      </c>
      <c r="HV118" s="37"/>
      <c r="HW118" s="37"/>
      <c r="HX118" s="37" t="b">
        <v>1</v>
      </c>
      <c r="HY118" s="37"/>
      <c r="HZ118" s="37"/>
      <c r="IA118" s="37"/>
      <c r="IB118" s="37"/>
      <c r="IC118" s="37"/>
      <c r="ID118" s="37"/>
      <c r="IE118" s="37"/>
      <c r="IF118" s="37" t="s">
        <v>372</v>
      </c>
      <c r="IG118" s="37"/>
      <c r="IH118" s="37"/>
      <c r="II118" s="37"/>
      <c r="IJ118" s="37"/>
      <c r="IK118" s="37"/>
      <c r="IL118" s="37"/>
      <c r="IM118" s="37" t="b">
        <v>1</v>
      </c>
      <c r="IN118" s="37"/>
      <c r="IO118" s="37"/>
      <c r="IP118" s="37" t="s">
        <v>442</v>
      </c>
      <c r="IQ118" s="37"/>
      <c r="IR118" s="37" t="s">
        <v>985</v>
      </c>
      <c r="IS118" s="37"/>
      <c r="IT118" s="37" t="b">
        <v>1</v>
      </c>
      <c r="IU118" s="37" t="b">
        <v>1</v>
      </c>
      <c r="IV118" s="37"/>
      <c r="IW118" s="37"/>
      <c r="IX118" s="37"/>
      <c r="IY118" s="37"/>
      <c r="IZ118" s="37"/>
      <c r="JA118" s="37" t="s">
        <v>5165</v>
      </c>
      <c r="JB118" s="37" t="s">
        <v>413</v>
      </c>
      <c r="JC118" s="37"/>
      <c r="JD118" s="37"/>
      <c r="JE118" s="37"/>
      <c r="JF118" s="37"/>
      <c r="JG118" s="37"/>
      <c r="JH118" s="37" t="b">
        <v>1</v>
      </c>
      <c r="JI118" s="37"/>
      <c r="JJ118" s="37"/>
      <c r="JK118" s="37"/>
      <c r="JL118" s="37" t="s">
        <v>347</v>
      </c>
      <c r="JM118" s="37"/>
      <c r="JN118" s="37" t="s">
        <v>1774</v>
      </c>
      <c r="JO118" s="37" t="b">
        <v>1</v>
      </c>
      <c r="JP118" s="37"/>
      <c r="JQ118" s="37"/>
      <c r="JR118" s="37"/>
      <c r="JS118" s="37"/>
      <c r="JT118" s="37"/>
      <c r="JU118" s="37"/>
      <c r="JV118" s="37"/>
      <c r="JW118" s="37" t="b">
        <v>1</v>
      </c>
      <c r="JX118" s="37" t="b">
        <v>1</v>
      </c>
      <c r="JY118" s="37"/>
      <c r="JZ118" s="37"/>
      <c r="KA118" s="37"/>
      <c r="KB118" s="37"/>
      <c r="KC118" s="37"/>
      <c r="KD118" s="37"/>
      <c r="KE118" s="37"/>
      <c r="KF118" s="37"/>
      <c r="KG118" s="37"/>
      <c r="KH118" s="37" t="s">
        <v>1775</v>
      </c>
      <c r="KI118" s="37"/>
      <c r="KJ118" s="37"/>
      <c r="KK118" s="37"/>
      <c r="KL118" s="37" t="b">
        <v>1</v>
      </c>
      <c r="KM118" s="37" t="b">
        <v>1</v>
      </c>
      <c r="KN118" s="37"/>
      <c r="KO118" s="37"/>
      <c r="KP118" s="37"/>
      <c r="KQ118" s="37"/>
      <c r="KR118" s="37"/>
      <c r="KS118" s="37"/>
      <c r="KT118" s="37"/>
      <c r="KU118" s="37"/>
      <c r="KV118" s="37"/>
      <c r="KW118" s="37" t="s">
        <v>882</v>
      </c>
      <c r="KX118" s="37" t="b">
        <v>1</v>
      </c>
      <c r="KY118" s="37" t="b">
        <v>1</v>
      </c>
      <c r="KZ118" s="37"/>
      <c r="LA118" s="37"/>
      <c r="LB118" s="37" t="b">
        <v>1</v>
      </c>
      <c r="LC118" s="37"/>
      <c r="LD118" s="37"/>
      <c r="LE118" s="37"/>
      <c r="LF118" s="37"/>
      <c r="LG118" s="37" t="s">
        <v>427</v>
      </c>
      <c r="LH118" s="37"/>
      <c r="LI118" s="37"/>
      <c r="LJ118" s="37"/>
      <c r="LK118" s="37"/>
      <c r="LL118" s="37"/>
      <c r="LM118" s="37"/>
      <c r="LN118" s="37" t="b">
        <v>1</v>
      </c>
      <c r="LO118" s="37"/>
      <c r="LP118" s="37"/>
      <c r="LQ118" s="37"/>
      <c r="LR118" s="37"/>
      <c r="LS118" s="37"/>
      <c r="LT118" s="37"/>
      <c r="LU118" s="37"/>
      <c r="LV118" s="37"/>
      <c r="LW118" s="37"/>
      <c r="LX118" s="37"/>
      <c r="LY118" s="37"/>
      <c r="LZ118" s="37"/>
      <c r="MA118" s="37"/>
      <c r="MB118" s="37"/>
      <c r="MC118" s="37"/>
      <c r="MD118" s="37"/>
      <c r="ME118" s="37"/>
      <c r="MF118" s="37"/>
      <c r="MG118" s="37"/>
      <c r="MH118" s="37"/>
      <c r="MI118" s="37"/>
      <c r="MJ118" s="37" t="s">
        <v>1776</v>
      </c>
      <c r="MK118" s="37">
        <v>73148196</v>
      </c>
      <c r="ML118" s="37" t="s">
        <v>1777</v>
      </c>
      <c r="MM118" s="50">
        <v>44217.425046296303</v>
      </c>
      <c r="MN118" s="37">
        <v>117</v>
      </c>
      <c r="MO118" s="37"/>
      <c r="MP118" s="37">
        <v>-1</v>
      </c>
      <c r="MQ118" s="37"/>
      <c r="MR118" s="37"/>
      <c r="MS118" s="37" t="s">
        <v>376</v>
      </c>
      <c r="MT118" s="37">
        <v>2046</v>
      </c>
      <c r="MU118" s="37" t="s">
        <v>402</v>
      </c>
      <c r="MV118" s="37">
        <v>569832</v>
      </c>
    </row>
    <row r="119" spans="1:360" ht="15.6" thickTop="1" thickBot="1" x14ac:dyDescent="0.35">
      <c r="A119" s="44" t="s">
        <v>1778</v>
      </c>
      <c r="B119" s="45" t="s">
        <v>1779</v>
      </c>
      <c r="C119" s="45"/>
      <c r="D119" s="45" t="s">
        <v>1331</v>
      </c>
      <c r="E119" s="45" t="s">
        <v>830</v>
      </c>
      <c r="F119" s="45"/>
      <c r="G119" s="46">
        <v>44217</v>
      </c>
      <c r="H119" s="45" t="s">
        <v>831</v>
      </c>
      <c r="I119" s="45" t="s">
        <v>832</v>
      </c>
      <c r="J119" s="45" t="s">
        <v>347</v>
      </c>
      <c r="K119" s="45">
        <v>38</v>
      </c>
      <c r="L119" s="45" t="str">
        <f>IF(data!$K119&lt;31,"18-30 Years",IF(data!$K119&lt;51,"31-50 Years",IF(data!$K119&lt;61,"51-60 Years",IF(data!$K119&gt;60,"Elderly&gt;60"))))</f>
        <v>31-50 Years</v>
      </c>
      <c r="M119" s="45" t="s">
        <v>405</v>
      </c>
      <c r="N119" s="45" t="s">
        <v>349</v>
      </c>
      <c r="O119" s="45" t="s">
        <v>350</v>
      </c>
      <c r="P119" s="46">
        <v>42865</v>
      </c>
      <c r="Q119" s="45">
        <v>1</v>
      </c>
      <c r="R119" s="45">
        <v>0</v>
      </c>
      <c r="S119" s="45" t="s">
        <v>347</v>
      </c>
      <c r="T119" s="45">
        <v>1</v>
      </c>
      <c r="U119" s="45">
        <v>0</v>
      </c>
      <c r="V119" s="45">
        <v>1</v>
      </c>
      <c r="W119" s="45" t="s">
        <v>351</v>
      </c>
      <c r="X119" s="45">
        <v>1</v>
      </c>
      <c r="Y119" s="45" t="s">
        <v>455</v>
      </c>
      <c r="Z119" s="45">
        <v>0</v>
      </c>
      <c r="AA119" s="51">
        <v>3</v>
      </c>
      <c r="AB119" s="45">
        <v>5</v>
      </c>
      <c r="AC119" s="45">
        <v>0</v>
      </c>
      <c r="AD119" s="45">
        <v>0</v>
      </c>
      <c r="AE119" s="45">
        <v>0</v>
      </c>
      <c r="AF119" s="45">
        <v>2500</v>
      </c>
      <c r="AG119" s="45">
        <v>2000</v>
      </c>
      <c r="AH119" s="41">
        <f t="shared" si="1"/>
        <v>-500</v>
      </c>
      <c r="AI119" s="45" t="s">
        <v>1780</v>
      </c>
      <c r="AJ119" s="45"/>
      <c r="AK119" s="45" t="s">
        <v>772</v>
      </c>
      <c r="AL119" s="45" t="b">
        <v>1</v>
      </c>
      <c r="AM119" s="45"/>
      <c r="AN119" s="45"/>
      <c r="AO119" s="45"/>
      <c r="AP119" s="45"/>
      <c r="AQ119" s="45"/>
      <c r="AR119" s="45"/>
      <c r="AS119" s="45"/>
      <c r="AT119" s="45">
        <v>15</v>
      </c>
      <c r="AU119" s="45" t="s">
        <v>1333</v>
      </c>
      <c r="AV119" s="45"/>
      <c r="AW119" s="45" t="s">
        <v>359</v>
      </c>
      <c r="AX119" s="41" t="s">
        <v>372</v>
      </c>
      <c r="AY119" s="45" t="s">
        <v>1383</v>
      </c>
      <c r="AZ119" s="45"/>
      <c r="BA119" s="45" t="b">
        <v>1</v>
      </c>
      <c r="BB119" s="45"/>
      <c r="BC119" s="45" t="b">
        <v>1</v>
      </c>
      <c r="BD119" s="45"/>
      <c r="BE119" s="45"/>
      <c r="BF119" s="45"/>
      <c r="BG119" s="45"/>
      <c r="BH119" s="45"/>
      <c r="BI119" s="45"/>
      <c r="BJ119" s="45"/>
      <c r="BK119" s="45" t="s">
        <v>372</v>
      </c>
      <c r="BL119" s="45"/>
      <c r="BM119" s="45"/>
      <c r="BN119" s="45"/>
      <c r="BO119" s="45"/>
      <c r="BP119" s="45" t="s">
        <v>347</v>
      </c>
      <c r="BQ119" s="45" t="s">
        <v>347</v>
      </c>
      <c r="BR119" s="45"/>
      <c r="BS119" s="45" t="s">
        <v>347</v>
      </c>
      <c r="BT119" s="45" t="s">
        <v>359</v>
      </c>
      <c r="BU119" s="45" t="s">
        <v>1383</v>
      </c>
      <c r="BV119" s="45"/>
      <c r="BW119" s="45" t="b">
        <v>1</v>
      </c>
      <c r="BX119" s="45"/>
      <c r="BY119" s="45" t="b">
        <v>1</v>
      </c>
      <c r="BZ119" s="45"/>
      <c r="CA119" s="45"/>
      <c r="CB119" s="45"/>
      <c r="CC119" s="45"/>
      <c r="CD119" s="45"/>
      <c r="CE119" s="45"/>
      <c r="CF119" s="45" t="s">
        <v>870</v>
      </c>
      <c r="CG119" s="45" t="b">
        <v>1</v>
      </c>
      <c r="CH119" s="45" t="b">
        <v>1</v>
      </c>
      <c r="CI119" s="45"/>
      <c r="CJ119" s="45"/>
      <c r="CK119" s="45"/>
      <c r="CL119" s="45"/>
      <c r="CM119" s="45"/>
      <c r="CN119" s="45"/>
      <c r="CO119" s="45" t="s">
        <v>347</v>
      </c>
      <c r="CP119" s="45"/>
      <c r="CQ119" s="45"/>
      <c r="CR119" s="45"/>
      <c r="CS119" s="45"/>
      <c r="CT119" s="45"/>
      <c r="CU119" s="45"/>
      <c r="CV119" s="45"/>
      <c r="CW119" s="45"/>
      <c r="CX119" s="45"/>
      <c r="CY119" s="45" t="s">
        <v>994</v>
      </c>
      <c r="CZ119" s="45"/>
      <c r="DA119" s="45"/>
      <c r="DB119" s="45"/>
      <c r="DC119" s="45"/>
      <c r="DD119" s="45" t="b">
        <v>1</v>
      </c>
      <c r="DE119" s="45"/>
      <c r="DF119" s="45"/>
      <c r="DG119" s="45"/>
      <c r="DH119" s="45"/>
      <c r="DI119" s="45"/>
      <c r="DJ119" s="45"/>
      <c r="DK119" s="45" t="s">
        <v>359</v>
      </c>
      <c r="DL119" s="45"/>
      <c r="DM119" s="45"/>
      <c r="DN119" s="45"/>
      <c r="DO119" s="45"/>
      <c r="DP119" s="45"/>
      <c r="DQ119" s="45"/>
      <c r="DR119" s="45"/>
      <c r="DS119" s="45"/>
      <c r="DT119" s="45"/>
      <c r="DU119" s="45"/>
      <c r="DV119" s="45"/>
      <c r="DW119" s="45" t="s">
        <v>482</v>
      </c>
      <c r="DX119" s="45" t="s">
        <v>483</v>
      </c>
      <c r="DY119" s="45"/>
      <c r="DZ119" s="45"/>
      <c r="EA119" s="45" t="s">
        <v>1781</v>
      </c>
      <c r="EB119" s="45"/>
      <c r="EC119" s="45"/>
      <c r="ED119" s="45"/>
      <c r="EE119" s="45" t="b">
        <v>1</v>
      </c>
      <c r="EF119" s="45"/>
      <c r="EG119" s="45"/>
      <c r="EH119" s="45"/>
      <c r="EI119" s="45"/>
      <c r="EJ119" s="45" t="b">
        <v>1</v>
      </c>
      <c r="EK119" s="45"/>
      <c r="EL119" s="45" t="b">
        <v>1</v>
      </c>
      <c r="EM119" s="51">
        <v>3</v>
      </c>
      <c r="EN119" s="45" t="s">
        <v>365</v>
      </c>
      <c r="EO119" s="45" t="s">
        <v>1782</v>
      </c>
      <c r="EP119" s="45" t="b">
        <v>1</v>
      </c>
      <c r="EQ119" s="45"/>
      <c r="ER119" s="45" t="b">
        <v>1</v>
      </c>
      <c r="ES119" s="45" t="b">
        <v>1</v>
      </c>
      <c r="ET119" s="45"/>
      <c r="EU119" s="45"/>
      <c r="EV119" s="45"/>
      <c r="EW119" s="45"/>
      <c r="EX119" s="45" t="b">
        <v>1</v>
      </c>
      <c r="EY119" s="45"/>
      <c r="EZ119" s="45" t="b">
        <v>1</v>
      </c>
      <c r="FA119" s="51">
        <v>5</v>
      </c>
      <c r="FB119" s="45" t="s">
        <v>366</v>
      </c>
      <c r="FC119" s="45" t="s">
        <v>347</v>
      </c>
      <c r="FD119" s="45"/>
      <c r="FE119" s="45" t="s">
        <v>367</v>
      </c>
      <c r="FF119" s="45"/>
      <c r="FG119" s="45" t="b">
        <v>1</v>
      </c>
      <c r="FH119" s="45"/>
      <c r="FI119" s="45"/>
      <c r="FJ119" s="45"/>
      <c r="FK119" s="45"/>
      <c r="FL119" s="45"/>
      <c r="FM119" s="45"/>
      <c r="FN119" s="45" t="s">
        <v>347</v>
      </c>
      <c r="FO119" s="45"/>
      <c r="FP119" s="45" t="s">
        <v>372</v>
      </c>
      <c r="FQ119" s="45"/>
      <c r="FR119" s="45"/>
      <c r="FS119" s="45"/>
      <c r="FT119" s="45"/>
      <c r="FU119" s="45"/>
      <c r="FV119" s="45"/>
      <c r="FW119" s="45"/>
      <c r="FX119" s="45" t="s">
        <v>368</v>
      </c>
      <c r="FY119" s="45" t="s">
        <v>359</v>
      </c>
      <c r="FZ119" s="45" t="s">
        <v>359</v>
      </c>
      <c r="GA119" s="45"/>
      <c r="GB119" s="45"/>
      <c r="GC119" s="45" t="s">
        <v>384</v>
      </c>
      <c r="GD119" s="45" t="s">
        <v>351</v>
      </c>
      <c r="GE119" s="45" t="s">
        <v>359</v>
      </c>
      <c r="GF119" s="45" t="s">
        <v>370</v>
      </c>
      <c r="GG119" s="45" t="s">
        <v>370</v>
      </c>
      <c r="GH119" s="45"/>
      <c r="GI119" s="45"/>
      <c r="GJ119" s="45"/>
      <c r="GK119" s="45"/>
      <c r="GL119" s="45"/>
      <c r="GM119" s="45"/>
      <c r="GN119" s="45"/>
      <c r="GO119" s="45"/>
      <c r="GP119" s="45"/>
      <c r="GQ119" s="45"/>
      <c r="GR119" s="45"/>
      <c r="GS119" s="45"/>
      <c r="GT119" s="45"/>
      <c r="GU119" s="45" t="s">
        <v>1783</v>
      </c>
      <c r="GV119" s="45" t="b">
        <v>1</v>
      </c>
      <c r="GW119" s="45"/>
      <c r="GX119" s="45" t="b">
        <v>1</v>
      </c>
      <c r="GY119" s="45"/>
      <c r="GZ119" s="45" t="b">
        <v>1</v>
      </c>
      <c r="HA119" s="45"/>
      <c r="HB119" s="45"/>
      <c r="HC119" s="45"/>
      <c r="HD119" s="45"/>
      <c r="HE119" s="45"/>
      <c r="HF119" s="45"/>
      <c r="HG119" s="45"/>
      <c r="HH119" s="45" t="b">
        <v>1</v>
      </c>
      <c r="HI119" s="45"/>
      <c r="HJ119" s="45"/>
      <c r="HK119" s="45"/>
      <c r="HL119" s="45"/>
      <c r="HM119" s="45"/>
      <c r="HN119" s="45" t="s">
        <v>895</v>
      </c>
      <c r="HO119" s="45" t="b">
        <v>1</v>
      </c>
      <c r="HP119" s="45"/>
      <c r="HQ119" s="45" t="b">
        <v>1</v>
      </c>
      <c r="HR119" s="45"/>
      <c r="HS119" s="45" t="s">
        <v>1784</v>
      </c>
      <c r="HT119" s="45" t="s">
        <v>623</v>
      </c>
      <c r="HU119" s="45" t="b">
        <v>1</v>
      </c>
      <c r="HV119" s="45"/>
      <c r="HW119" s="45"/>
      <c r="HX119" s="45"/>
      <c r="HY119" s="45"/>
      <c r="HZ119" s="45"/>
      <c r="IA119" s="45"/>
      <c r="IB119" s="45"/>
      <c r="IC119" s="45"/>
      <c r="ID119" s="45"/>
      <c r="IE119" s="45"/>
      <c r="IF119" s="45" t="s">
        <v>1785</v>
      </c>
      <c r="IG119" s="45"/>
      <c r="IH119" s="45"/>
      <c r="II119" s="45" t="b">
        <v>1</v>
      </c>
      <c r="IJ119" s="45" t="b">
        <v>1</v>
      </c>
      <c r="IK119" s="45"/>
      <c r="IL119" s="45"/>
      <c r="IM119" s="45"/>
      <c r="IN119" s="45"/>
      <c r="IO119" s="45"/>
      <c r="IP119" s="45" t="s">
        <v>359</v>
      </c>
      <c r="IQ119" s="45" t="s">
        <v>1786</v>
      </c>
      <c r="IR119" s="45" t="s">
        <v>443</v>
      </c>
      <c r="IS119" s="45"/>
      <c r="IT119" s="45" t="b">
        <v>1</v>
      </c>
      <c r="IU119" s="45"/>
      <c r="IV119" s="45"/>
      <c r="IW119" s="45"/>
      <c r="IX119" s="45"/>
      <c r="IY119" s="45"/>
      <c r="IZ119" s="45"/>
      <c r="JA119" s="45"/>
      <c r="JB119" s="45" t="s">
        <v>537</v>
      </c>
      <c r="JC119" s="45"/>
      <c r="JD119" s="45" t="b">
        <v>1</v>
      </c>
      <c r="JE119" s="45" t="b">
        <v>1</v>
      </c>
      <c r="JF119" s="45"/>
      <c r="JG119" s="45"/>
      <c r="JH119" s="45"/>
      <c r="JI119" s="45"/>
      <c r="JJ119" s="45"/>
      <c r="JK119" s="45"/>
      <c r="JL119" s="45" t="s">
        <v>347</v>
      </c>
      <c r="JM119" s="45"/>
      <c r="JN119" s="45" t="s">
        <v>1161</v>
      </c>
      <c r="JO119" s="45" t="b">
        <v>1</v>
      </c>
      <c r="JP119" s="45"/>
      <c r="JQ119" s="45"/>
      <c r="JR119" s="45" t="b">
        <v>1</v>
      </c>
      <c r="JS119" s="45"/>
      <c r="JT119" s="45"/>
      <c r="JU119" s="45"/>
      <c r="JV119" s="45"/>
      <c r="JW119" s="45" t="b">
        <v>1</v>
      </c>
      <c r="JX119" s="45"/>
      <c r="JY119" s="45"/>
      <c r="JZ119" s="45"/>
      <c r="KA119" s="45"/>
      <c r="KB119" s="45"/>
      <c r="KC119" s="45"/>
      <c r="KD119" s="45"/>
      <c r="KE119" s="45"/>
      <c r="KF119" s="45"/>
      <c r="KG119" s="45"/>
      <c r="KH119" s="45" t="s">
        <v>859</v>
      </c>
      <c r="KI119" s="45"/>
      <c r="KJ119" s="45"/>
      <c r="KK119" s="45"/>
      <c r="KL119" s="45"/>
      <c r="KM119" s="45" t="b">
        <v>1</v>
      </c>
      <c r="KN119" s="45" t="b">
        <v>1</v>
      </c>
      <c r="KO119" s="45"/>
      <c r="KP119" s="45"/>
      <c r="KQ119" s="45"/>
      <c r="KR119" s="45"/>
      <c r="KS119" s="45"/>
      <c r="KT119" s="45"/>
      <c r="KU119" s="45"/>
      <c r="KV119" s="45"/>
      <c r="KW119" s="45" t="s">
        <v>1787</v>
      </c>
      <c r="KX119" s="45"/>
      <c r="KY119" s="45"/>
      <c r="KZ119" s="45" t="b">
        <v>1</v>
      </c>
      <c r="LA119" s="45"/>
      <c r="LB119" s="45" t="b">
        <v>1</v>
      </c>
      <c r="LC119" s="45" t="b">
        <v>1</v>
      </c>
      <c r="LD119" s="45"/>
      <c r="LE119" s="45"/>
      <c r="LF119" s="45"/>
      <c r="LG119" s="45" t="s">
        <v>427</v>
      </c>
      <c r="LH119" s="45"/>
      <c r="LI119" s="45"/>
      <c r="LJ119" s="45"/>
      <c r="LK119" s="45"/>
      <c r="LL119" s="45"/>
      <c r="LM119" s="45"/>
      <c r="LN119" s="45" t="b">
        <v>1</v>
      </c>
      <c r="LO119" s="45" t="s">
        <v>347</v>
      </c>
      <c r="LP119" s="45"/>
      <c r="LQ119" s="45" t="s">
        <v>1182</v>
      </c>
      <c r="LR119" s="45" t="b">
        <v>1</v>
      </c>
      <c r="LS119" s="45"/>
      <c r="LT119" s="45" t="b">
        <v>1</v>
      </c>
      <c r="LU119" s="45"/>
      <c r="LV119" s="45"/>
      <c r="LW119" s="45"/>
      <c r="LX119" s="45"/>
      <c r="LY119" s="45"/>
      <c r="LZ119" s="45"/>
      <c r="MA119" s="45"/>
      <c r="MB119" s="45" t="s">
        <v>359</v>
      </c>
      <c r="MC119" s="45"/>
      <c r="MD119" s="45"/>
      <c r="ME119" s="45"/>
      <c r="MF119" s="45"/>
      <c r="MG119" s="45"/>
      <c r="MH119" s="45" t="s">
        <v>359</v>
      </c>
      <c r="MI119" s="45"/>
      <c r="MJ119" s="45" t="s">
        <v>1788</v>
      </c>
      <c r="MK119" s="45">
        <v>73148197</v>
      </c>
      <c r="ML119" s="45" t="s">
        <v>1789</v>
      </c>
      <c r="MM119" s="47">
        <v>44217.425057870372</v>
      </c>
      <c r="MN119" s="45">
        <v>118</v>
      </c>
      <c r="MO119" s="45"/>
      <c r="MP119" s="45">
        <v>-1</v>
      </c>
      <c r="MQ119" s="45"/>
      <c r="MR119" s="45"/>
      <c r="MS119" s="45" t="s">
        <v>376</v>
      </c>
      <c r="MT119" s="45">
        <v>1592</v>
      </c>
      <c r="MU119" s="45" t="s">
        <v>402</v>
      </c>
      <c r="MV119" s="45">
        <v>569832</v>
      </c>
    </row>
    <row r="120" spans="1:360" ht="15.6" thickTop="1" thickBot="1" x14ac:dyDescent="0.35">
      <c r="A120" s="48" t="s">
        <v>1790</v>
      </c>
      <c r="B120" s="37" t="s">
        <v>1791</v>
      </c>
      <c r="C120" s="37"/>
      <c r="D120" s="37" t="s">
        <v>829</v>
      </c>
      <c r="E120" s="37" t="s">
        <v>830</v>
      </c>
      <c r="F120" s="37"/>
      <c r="G120" s="49">
        <v>44217</v>
      </c>
      <c r="H120" s="37" t="s">
        <v>831</v>
      </c>
      <c r="I120" s="37" t="s">
        <v>832</v>
      </c>
      <c r="J120" s="37" t="s">
        <v>347</v>
      </c>
      <c r="K120" s="37">
        <v>43</v>
      </c>
      <c r="L120" s="37" t="str">
        <f>IF(data!$K120&lt;31,"18-30 Years",IF(data!$K120&lt;51,"31-50 Years",IF(data!$K120&lt;61,"51-60 Years",IF(data!$K120&gt;60,"Elderly&gt;60"))))</f>
        <v>31-50 Years</v>
      </c>
      <c r="M120" s="37" t="s">
        <v>405</v>
      </c>
      <c r="N120" s="37" t="s">
        <v>349</v>
      </c>
      <c r="O120" s="37" t="s">
        <v>350</v>
      </c>
      <c r="P120" s="49">
        <v>42808</v>
      </c>
      <c r="Q120" s="37">
        <v>1</v>
      </c>
      <c r="R120" s="37">
        <v>0</v>
      </c>
      <c r="S120" s="37" t="s">
        <v>347</v>
      </c>
      <c r="T120" s="37">
        <v>0</v>
      </c>
      <c r="U120" s="37">
        <v>1</v>
      </c>
      <c r="V120" s="37">
        <v>0</v>
      </c>
      <c r="W120" s="37" t="s">
        <v>351</v>
      </c>
      <c r="X120" s="37">
        <v>3</v>
      </c>
      <c r="Y120" s="37" t="s">
        <v>364</v>
      </c>
      <c r="Z120" s="37">
        <v>1</v>
      </c>
      <c r="AA120" s="52">
        <v>5</v>
      </c>
      <c r="AB120" s="37">
        <v>7</v>
      </c>
      <c r="AC120" s="37">
        <v>0</v>
      </c>
      <c r="AD120" s="37">
        <v>0</v>
      </c>
      <c r="AE120" s="37">
        <v>1</v>
      </c>
      <c r="AF120" s="37">
        <v>3000</v>
      </c>
      <c r="AG120" s="37">
        <v>100</v>
      </c>
      <c r="AH120" s="41">
        <f t="shared" si="1"/>
        <v>-2900</v>
      </c>
      <c r="AI120" s="37" t="s">
        <v>866</v>
      </c>
      <c r="AJ120" s="37"/>
      <c r="AK120" s="37" t="s">
        <v>663</v>
      </c>
      <c r="AL120" s="37" t="b">
        <v>1</v>
      </c>
      <c r="AM120" s="37" t="b">
        <v>1</v>
      </c>
      <c r="AN120" s="37"/>
      <c r="AO120" s="37"/>
      <c r="AP120" s="37"/>
      <c r="AQ120" s="37"/>
      <c r="AR120" s="37"/>
      <c r="AS120" s="37"/>
      <c r="AT120" s="37">
        <v>3</v>
      </c>
      <c r="AU120" s="37" t="s">
        <v>356</v>
      </c>
      <c r="AV120" s="37"/>
      <c r="AW120" s="37" t="s">
        <v>347</v>
      </c>
      <c r="AX120" s="41" t="s">
        <v>372</v>
      </c>
      <c r="AY120" s="37" t="s">
        <v>1792</v>
      </c>
      <c r="AZ120" s="37"/>
      <c r="BA120" s="37" t="b">
        <v>1</v>
      </c>
      <c r="BB120" s="37" t="b">
        <v>1</v>
      </c>
      <c r="BC120" s="37" t="b">
        <v>1</v>
      </c>
      <c r="BD120" s="37"/>
      <c r="BE120" s="37"/>
      <c r="BF120" s="37" t="b">
        <v>1</v>
      </c>
      <c r="BG120" s="37"/>
      <c r="BH120" s="37"/>
      <c r="BI120" s="37"/>
      <c r="BJ120" s="37"/>
      <c r="BK120" s="37" t="s">
        <v>359</v>
      </c>
      <c r="BL120" s="37"/>
      <c r="BM120" s="37"/>
      <c r="BN120" s="37"/>
      <c r="BO120" s="37"/>
      <c r="BP120" s="37" t="s">
        <v>359</v>
      </c>
      <c r="BQ120" s="37"/>
      <c r="BR120" s="37"/>
      <c r="BS120" s="37"/>
      <c r="BT120" s="37"/>
      <c r="BU120" s="37"/>
      <c r="BV120" s="37"/>
      <c r="BW120" s="37"/>
      <c r="BX120" s="37"/>
      <c r="BY120" s="37"/>
      <c r="BZ120" s="37"/>
      <c r="CA120" s="37"/>
      <c r="CB120" s="37"/>
      <c r="CC120" s="37"/>
      <c r="CD120" s="37"/>
      <c r="CE120" s="37"/>
      <c r="CF120" s="37" t="s">
        <v>1306</v>
      </c>
      <c r="CG120" s="37"/>
      <c r="CH120" s="37" t="b">
        <v>1</v>
      </c>
      <c r="CI120" s="37"/>
      <c r="CJ120" s="37"/>
      <c r="CK120" s="37"/>
      <c r="CL120" s="37"/>
      <c r="CM120" s="37"/>
      <c r="CN120" s="37"/>
      <c r="CO120" s="37" t="s">
        <v>347</v>
      </c>
      <c r="CP120" s="37"/>
      <c r="CQ120" s="37"/>
      <c r="CR120" s="37"/>
      <c r="CS120" s="37"/>
      <c r="CT120" s="37"/>
      <c r="CU120" s="37"/>
      <c r="CV120" s="37"/>
      <c r="CW120" s="37"/>
      <c r="CX120" s="37"/>
      <c r="CY120" s="37" t="s">
        <v>836</v>
      </c>
      <c r="CZ120" s="37"/>
      <c r="DA120" s="37"/>
      <c r="DB120" s="37"/>
      <c r="DC120" s="37"/>
      <c r="DD120" s="37"/>
      <c r="DE120" s="37" t="b">
        <v>1</v>
      </c>
      <c r="DF120" s="37"/>
      <c r="DG120" s="37"/>
      <c r="DH120" s="37"/>
      <c r="DI120" s="37"/>
      <c r="DJ120" s="37"/>
      <c r="DK120" s="37"/>
      <c r="DL120" s="37"/>
      <c r="DM120" s="37"/>
      <c r="DN120" s="37"/>
      <c r="DO120" s="37"/>
      <c r="DP120" s="37"/>
      <c r="DQ120" s="37"/>
      <c r="DR120" s="37"/>
      <c r="DS120" s="37"/>
      <c r="DT120" s="37"/>
      <c r="DU120" s="37"/>
      <c r="DV120" s="37"/>
      <c r="DW120" s="37" t="s">
        <v>427</v>
      </c>
      <c r="DX120" s="37"/>
      <c r="DY120" s="37"/>
      <c r="DZ120" s="37"/>
      <c r="EA120" s="37" t="s">
        <v>1793</v>
      </c>
      <c r="EB120" s="37"/>
      <c r="EC120" s="37" t="b">
        <v>1</v>
      </c>
      <c r="ED120" s="37" t="b">
        <v>1</v>
      </c>
      <c r="EE120" s="37"/>
      <c r="EF120" s="37"/>
      <c r="EG120" s="37"/>
      <c r="EH120" s="37"/>
      <c r="EI120" s="37"/>
      <c r="EJ120" s="37"/>
      <c r="EK120" s="37"/>
      <c r="EL120" s="37"/>
      <c r="EM120" s="52">
        <v>2</v>
      </c>
      <c r="EN120" s="37" t="s">
        <v>365</v>
      </c>
      <c r="EO120" s="37" t="s">
        <v>912</v>
      </c>
      <c r="EP120" s="37" t="b">
        <v>1</v>
      </c>
      <c r="EQ120" s="37"/>
      <c r="ER120" s="37" t="b">
        <v>1</v>
      </c>
      <c r="ES120" s="37"/>
      <c r="ET120" s="37"/>
      <c r="EU120" s="37"/>
      <c r="EV120" s="37" t="b">
        <v>1</v>
      </c>
      <c r="EW120" s="37"/>
      <c r="EX120" s="37"/>
      <c r="EY120" s="37"/>
      <c r="EZ120" s="37"/>
      <c r="FA120" s="52">
        <v>3</v>
      </c>
      <c r="FB120" s="37" t="s">
        <v>365</v>
      </c>
      <c r="FC120" s="37" t="s">
        <v>347</v>
      </c>
      <c r="FD120" s="37"/>
      <c r="FE120" s="37" t="s">
        <v>367</v>
      </c>
      <c r="FF120" s="37"/>
      <c r="FG120" s="37" t="b">
        <v>1</v>
      </c>
      <c r="FH120" s="37"/>
      <c r="FI120" s="37"/>
      <c r="FJ120" s="37"/>
      <c r="FK120" s="37"/>
      <c r="FL120" s="37"/>
      <c r="FM120" s="37"/>
      <c r="FN120" s="37" t="s">
        <v>372</v>
      </c>
      <c r="FO120" s="37"/>
      <c r="FP120" s="37" t="s">
        <v>372</v>
      </c>
      <c r="FQ120" s="37"/>
      <c r="FR120" s="37"/>
      <c r="FS120" s="37"/>
      <c r="FT120" s="37"/>
      <c r="FU120" s="37"/>
      <c r="FV120" s="37"/>
      <c r="FW120" s="37"/>
      <c r="FX120" s="37" t="s">
        <v>347</v>
      </c>
      <c r="FY120" s="37" t="s">
        <v>359</v>
      </c>
      <c r="FZ120" s="37"/>
      <c r="GA120" s="37"/>
      <c r="GB120" s="37"/>
      <c r="GC120" s="37" t="s">
        <v>351</v>
      </c>
      <c r="GD120" s="37" t="s">
        <v>351</v>
      </c>
      <c r="GE120" s="37" t="s">
        <v>359</v>
      </c>
      <c r="GF120" s="37" t="s">
        <v>370</v>
      </c>
      <c r="GG120" s="37" t="s">
        <v>370</v>
      </c>
      <c r="GH120" s="37"/>
      <c r="GI120" s="37"/>
      <c r="GJ120" s="37"/>
      <c r="GK120" s="37"/>
      <c r="GL120" s="37"/>
      <c r="GM120" s="37"/>
      <c r="GN120" s="37"/>
      <c r="GO120" s="37"/>
      <c r="GP120" s="37"/>
      <c r="GQ120" s="37"/>
      <c r="GR120" s="37"/>
      <c r="GS120" s="37"/>
      <c r="GT120" s="37"/>
      <c r="GU120" s="37" t="s">
        <v>1794</v>
      </c>
      <c r="GV120" s="37" t="b">
        <v>1</v>
      </c>
      <c r="GW120" s="37"/>
      <c r="GX120" s="37" t="b">
        <v>1</v>
      </c>
      <c r="GY120" s="37" t="b">
        <v>1</v>
      </c>
      <c r="GZ120" s="37" t="b">
        <v>1</v>
      </c>
      <c r="HA120" s="37"/>
      <c r="HB120" s="37"/>
      <c r="HC120" s="37"/>
      <c r="HD120" s="37"/>
      <c r="HE120" s="37"/>
      <c r="HF120" s="37" t="b">
        <v>1</v>
      </c>
      <c r="HG120" s="37"/>
      <c r="HH120" s="37" t="b">
        <v>1</v>
      </c>
      <c r="HI120" s="37"/>
      <c r="HJ120" s="37"/>
      <c r="HK120" s="37"/>
      <c r="HL120" s="37"/>
      <c r="HM120" s="37"/>
      <c r="HN120" s="37" t="s">
        <v>605</v>
      </c>
      <c r="HO120" s="37" t="b">
        <v>1</v>
      </c>
      <c r="HP120" s="37" t="b">
        <v>1</v>
      </c>
      <c r="HQ120" s="37" t="b">
        <v>1</v>
      </c>
      <c r="HR120" s="37" t="b">
        <v>1</v>
      </c>
      <c r="HS120" s="37" t="s">
        <v>1795</v>
      </c>
      <c r="HT120" s="37" t="s">
        <v>1796</v>
      </c>
      <c r="HU120" s="37" t="b">
        <v>1</v>
      </c>
      <c r="HV120" s="37"/>
      <c r="HW120" s="37"/>
      <c r="HX120" s="37" t="b">
        <v>1</v>
      </c>
      <c r="HY120" s="37" t="b">
        <v>1</v>
      </c>
      <c r="HZ120" s="37"/>
      <c r="IA120" s="37" t="b">
        <v>1</v>
      </c>
      <c r="IB120" s="37"/>
      <c r="IC120" s="37"/>
      <c r="ID120" s="37"/>
      <c r="IE120" s="37"/>
      <c r="IF120" s="37" t="s">
        <v>969</v>
      </c>
      <c r="IG120" s="37" t="b">
        <v>1</v>
      </c>
      <c r="IH120" s="37"/>
      <c r="II120" s="37" t="b">
        <v>1</v>
      </c>
      <c r="IJ120" s="37"/>
      <c r="IK120" s="37" t="b">
        <v>1</v>
      </c>
      <c r="IL120" s="37"/>
      <c r="IM120" s="37"/>
      <c r="IN120" s="37"/>
      <c r="IO120" s="37"/>
      <c r="IP120" s="37" t="s">
        <v>347</v>
      </c>
      <c r="IQ120" s="37"/>
      <c r="IR120" s="37" t="s">
        <v>372</v>
      </c>
      <c r="IS120" s="37"/>
      <c r="IT120" s="37"/>
      <c r="IU120" s="37"/>
      <c r="IV120" s="37"/>
      <c r="IW120" s="37"/>
      <c r="IX120" s="37"/>
      <c r="IY120" s="37" t="b">
        <v>1</v>
      </c>
      <c r="IZ120" s="37"/>
      <c r="JA120" s="37"/>
      <c r="JB120" s="37" t="s">
        <v>372</v>
      </c>
      <c r="JC120" s="37"/>
      <c r="JD120" s="37"/>
      <c r="JE120" s="37"/>
      <c r="JF120" s="37"/>
      <c r="JG120" s="37"/>
      <c r="JH120" s="37"/>
      <c r="JI120" s="37" t="b">
        <v>1</v>
      </c>
      <c r="JJ120" s="37"/>
      <c r="JK120" s="37"/>
      <c r="JL120" s="37" t="s">
        <v>359</v>
      </c>
      <c r="JM120" s="37" t="s">
        <v>1797</v>
      </c>
      <c r="JN120" s="37" t="s">
        <v>1798</v>
      </c>
      <c r="JO120" s="37" t="b">
        <v>1</v>
      </c>
      <c r="JP120" s="37" t="b">
        <v>1</v>
      </c>
      <c r="JQ120" s="37" t="b">
        <v>1</v>
      </c>
      <c r="JR120" s="37" t="b">
        <v>1</v>
      </c>
      <c r="JS120" s="37" t="b">
        <v>1</v>
      </c>
      <c r="JT120" s="37" t="b">
        <v>1</v>
      </c>
      <c r="JU120" s="37" t="b">
        <v>1</v>
      </c>
      <c r="JV120" s="37" t="b">
        <v>1</v>
      </c>
      <c r="JW120" s="37" t="b">
        <v>1</v>
      </c>
      <c r="JX120" s="37" t="b">
        <v>1</v>
      </c>
      <c r="JY120" s="37" t="b">
        <v>1</v>
      </c>
      <c r="JZ120" s="37"/>
      <c r="KA120" s="37" t="b">
        <v>1</v>
      </c>
      <c r="KB120" s="37" t="b">
        <v>1</v>
      </c>
      <c r="KC120" s="37"/>
      <c r="KD120" s="37"/>
      <c r="KE120" s="37"/>
      <c r="KF120" s="37"/>
      <c r="KG120" s="37" t="s">
        <v>1799</v>
      </c>
      <c r="KH120" s="37" t="s">
        <v>1668</v>
      </c>
      <c r="KI120" s="37"/>
      <c r="KJ120" s="37" t="b">
        <v>1</v>
      </c>
      <c r="KK120" s="37"/>
      <c r="KL120" s="37"/>
      <c r="KM120" s="37" t="b">
        <v>1</v>
      </c>
      <c r="KN120" s="37"/>
      <c r="KO120" s="37"/>
      <c r="KP120" s="37" t="b">
        <v>1</v>
      </c>
      <c r="KQ120" s="37"/>
      <c r="KR120" s="37"/>
      <c r="KS120" s="37"/>
      <c r="KT120" s="37"/>
      <c r="KU120" s="37"/>
      <c r="KV120" s="37"/>
      <c r="KW120" s="37" t="s">
        <v>731</v>
      </c>
      <c r="KX120" s="37" t="b">
        <v>1</v>
      </c>
      <c r="KY120" s="37" t="b">
        <v>1</v>
      </c>
      <c r="KZ120" s="37"/>
      <c r="LA120" s="37" t="b">
        <v>1</v>
      </c>
      <c r="LB120" s="37" t="b">
        <v>1</v>
      </c>
      <c r="LC120" s="37" t="b">
        <v>1</v>
      </c>
      <c r="LD120" s="37"/>
      <c r="LE120" s="37"/>
      <c r="LF120" s="37"/>
      <c r="LG120" s="37" t="s">
        <v>1181</v>
      </c>
      <c r="LH120" s="37"/>
      <c r="LI120" s="37"/>
      <c r="LJ120" s="37"/>
      <c r="LK120" s="37"/>
      <c r="LL120" s="37" t="b">
        <v>1</v>
      </c>
      <c r="LM120" s="37"/>
      <c r="LN120" s="37"/>
      <c r="LO120" s="37" t="s">
        <v>347</v>
      </c>
      <c r="LP120" s="37"/>
      <c r="LQ120" s="37" t="s">
        <v>1800</v>
      </c>
      <c r="LR120" s="37" t="b">
        <v>1</v>
      </c>
      <c r="LS120" s="37" t="b">
        <v>1</v>
      </c>
      <c r="LT120" s="37" t="b">
        <v>1</v>
      </c>
      <c r="LU120" s="37" t="b">
        <v>1</v>
      </c>
      <c r="LV120" s="37" t="b">
        <v>1</v>
      </c>
      <c r="LW120" s="37"/>
      <c r="LX120" s="37"/>
      <c r="LY120" s="37"/>
      <c r="LZ120" s="37"/>
      <c r="MA120" s="37"/>
      <c r="MB120" s="37" t="s">
        <v>359</v>
      </c>
      <c r="MC120" s="37"/>
      <c r="MD120" s="37"/>
      <c r="ME120" s="37" t="s">
        <v>359</v>
      </c>
      <c r="MF120" s="37"/>
      <c r="MG120" s="37"/>
      <c r="MH120" s="37" t="s">
        <v>359</v>
      </c>
      <c r="MI120" s="37"/>
      <c r="MJ120" s="37" t="s">
        <v>1801</v>
      </c>
      <c r="MK120" s="37">
        <v>73148217</v>
      </c>
      <c r="ML120" s="37" t="s">
        <v>1802</v>
      </c>
      <c r="MM120" s="50">
        <v>44217.42523148148</v>
      </c>
      <c r="MN120" s="37">
        <v>119</v>
      </c>
      <c r="MO120" s="37"/>
      <c r="MP120" s="37">
        <v>-1</v>
      </c>
      <c r="MQ120" s="37"/>
      <c r="MR120" s="37"/>
      <c r="MS120" s="37" t="s">
        <v>376</v>
      </c>
      <c r="MT120" s="37">
        <v>2471</v>
      </c>
      <c r="MU120" s="37" t="s">
        <v>402</v>
      </c>
      <c r="MV120" s="37">
        <v>569832</v>
      </c>
    </row>
    <row r="121" spans="1:360" ht="15.6" hidden="1" thickTop="1" thickBot="1" x14ac:dyDescent="0.35">
      <c r="A121" s="44" t="s">
        <v>1803</v>
      </c>
      <c r="B121" s="45" t="s">
        <v>1804</v>
      </c>
      <c r="C121" s="45"/>
      <c r="D121" s="45" t="s">
        <v>1187</v>
      </c>
      <c r="E121" s="45" t="s">
        <v>830</v>
      </c>
      <c r="F121" s="45"/>
      <c r="G121" s="46">
        <v>44217</v>
      </c>
      <c r="H121" s="45" t="s">
        <v>831</v>
      </c>
      <c r="I121" s="45" t="s">
        <v>832</v>
      </c>
      <c r="J121" s="45" t="s">
        <v>347</v>
      </c>
      <c r="K121" s="45">
        <v>49</v>
      </c>
      <c r="L121" s="45" t="str">
        <f>IF(data!$K121&lt;31,"18-30 Years",IF(data!$K121&lt;51,"31-50 Years",IF(data!$K121&lt;61,"51-60 Years",IF(data!$K121&gt;60,"Elderly&gt;60"))))</f>
        <v>31-50 Years</v>
      </c>
      <c r="M121" s="45" t="s">
        <v>348</v>
      </c>
      <c r="N121" s="45" t="s">
        <v>1398</v>
      </c>
      <c r="O121" s="45" t="s">
        <v>350</v>
      </c>
      <c r="P121" s="46">
        <v>43470</v>
      </c>
      <c r="Q121" s="45">
        <v>0</v>
      </c>
      <c r="R121" s="45">
        <v>2</v>
      </c>
      <c r="S121" s="45" t="s">
        <v>359</v>
      </c>
      <c r="T121" s="45"/>
      <c r="U121" s="45"/>
      <c r="V121" s="45"/>
      <c r="W121" s="45"/>
      <c r="X121" s="45"/>
      <c r="Y121" s="45"/>
      <c r="Z121" s="45"/>
      <c r="AA121" s="45"/>
      <c r="AB121" s="45">
        <v>4</v>
      </c>
      <c r="AC121" s="45">
        <v>1</v>
      </c>
      <c r="AD121" s="45"/>
      <c r="AE121" s="45">
        <v>0</v>
      </c>
      <c r="AF121" s="45">
        <v>1000</v>
      </c>
      <c r="AG121" s="45">
        <v>200</v>
      </c>
      <c r="AH121" s="41">
        <f t="shared" si="1"/>
        <v>-800</v>
      </c>
      <c r="AI121" s="45" t="s">
        <v>1805</v>
      </c>
      <c r="AJ121" s="45"/>
      <c r="AK121" s="45" t="s">
        <v>640</v>
      </c>
      <c r="AL121" s="45"/>
      <c r="AM121" s="45"/>
      <c r="AN121" s="45"/>
      <c r="AO121" s="45"/>
      <c r="AP121" s="45"/>
      <c r="AQ121" s="45"/>
      <c r="AR121" s="45" t="b">
        <v>1</v>
      </c>
      <c r="AS121" s="45"/>
      <c r="AT121" s="45"/>
      <c r="AU121" s="45"/>
      <c r="AV121" s="45"/>
      <c r="AW121" s="45" t="s">
        <v>372</v>
      </c>
      <c r="AX121" s="41" t="s">
        <v>372</v>
      </c>
      <c r="AY121" s="45" t="s">
        <v>1549</v>
      </c>
      <c r="AZ121" s="45"/>
      <c r="BA121" s="45"/>
      <c r="BB121" s="45" t="b">
        <v>1</v>
      </c>
      <c r="BC121" s="45" t="b">
        <v>1</v>
      </c>
      <c r="BD121" s="45"/>
      <c r="BE121" s="45"/>
      <c r="BF121" s="45"/>
      <c r="BG121" s="45"/>
      <c r="BH121" s="45"/>
      <c r="BI121" s="45"/>
      <c r="BJ121" s="45"/>
      <c r="BK121" s="45" t="s">
        <v>347</v>
      </c>
      <c r="BL121" s="45" t="s">
        <v>359</v>
      </c>
      <c r="BM121" s="45"/>
      <c r="BN121" s="45" t="s">
        <v>372</v>
      </c>
      <c r="BO121" s="45"/>
      <c r="BP121" s="45" t="s">
        <v>359</v>
      </c>
      <c r="BQ121" s="45"/>
      <c r="BR121" s="45"/>
      <c r="BS121" s="45"/>
      <c r="BT121" s="45"/>
      <c r="BU121" s="45"/>
      <c r="BV121" s="45"/>
      <c r="BW121" s="45"/>
      <c r="BX121" s="45"/>
      <c r="BY121" s="45"/>
      <c r="BZ121" s="45"/>
      <c r="CA121" s="45"/>
      <c r="CB121" s="45"/>
      <c r="CC121" s="45"/>
      <c r="CD121" s="45"/>
      <c r="CE121" s="45"/>
      <c r="CF121" s="45" t="s">
        <v>835</v>
      </c>
      <c r="CG121" s="45" t="b">
        <v>1</v>
      </c>
      <c r="CH121" s="45"/>
      <c r="CI121" s="45"/>
      <c r="CJ121" s="45"/>
      <c r="CK121" s="45"/>
      <c r="CL121" s="45"/>
      <c r="CM121" s="45"/>
      <c r="CN121" s="45"/>
      <c r="CO121" s="45" t="s">
        <v>359</v>
      </c>
      <c r="CP121" s="45" t="s">
        <v>1049</v>
      </c>
      <c r="CQ121" s="45"/>
      <c r="CR121" s="45"/>
      <c r="CS121" s="45"/>
      <c r="CT121" s="45"/>
      <c r="CU121" s="45"/>
      <c r="CV121" s="45" t="b">
        <v>1</v>
      </c>
      <c r="CW121" s="45"/>
      <c r="CX121" s="45" t="s">
        <v>1806</v>
      </c>
      <c r="CY121" s="45" t="s">
        <v>1807</v>
      </c>
      <c r="CZ121" s="45"/>
      <c r="DA121" s="45"/>
      <c r="DB121" s="45"/>
      <c r="DC121" s="45" t="b">
        <v>1</v>
      </c>
      <c r="DD121" s="45"/>
      <c r="DE121" s="45"/>
      <c r="DF121" s="45"/>
      <c r="DG121" s="45"/>
      <c r="DH121" s="45"/>
      <c r="DI121" s="45"/>
      <c r="DJ121" s="45"/>
      <c r="DK121" s="45"/>
      <c r="DL121" s="45"/>
      <c r="DM121" s="45"/>
      <c r="DN121" s="45"/>
      <c r="DO121" s="45"/>
      <c r="DP121" s="45"/>
      <c r="DQ121" s="45"/>
      <c r="DR121" s="45"/>
      <c r="DS121" s="45"/>
      <c r="DT121" s="45"/>
      <c r="DU121" s="45"/>
      <c r="DV121" s="45"/>
      <c r="DW121" s="45" t="s">
        <v>564</v>
      </c>
      <c r="DX121" s="45" t="s">
        <v>483</v>
      </c>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t="s">
        <v>359</v>
      </c>
      <c r="FD121" s="37" t="s">
        <v>5150</v>
      </c>
      <c r="FE121" s="45" t="s">
        <v>1192</v>
      </c>
      <c r="FF121" s="45"/>
      <c r="FG121" s="45" t="b">
        <v>1</v>
      </c>
      <c r="FH121" s="45" t="b">
        <v>1</v>
      </c>
      <c r="FI121" s="45"/>
      <c r="FJ121" s="45"/>
      <c r="FK121" s="45"/>
      <c r="FL121" s="45"/>
      <c r="FM121" s="45"/>
      <c r="FN121" s="45" t="s">
        <v>347</v>
      </c>
      <c r="FO121" s="45"/>
      <c r="FP121" s="45" t="s">
        <v>372</v>
      </c>
      <c r="FQ121" s="45"/>
      <c r="FR121" s="45"/>
      <c r="FS121" s="45"/>
      <c r="FT121" s="45"/>
      <c r="FU121" s="45"/>
      <c r="FV121" s="45"/>
      <c r="FW121" s="45"/>
      <c r="FX121" s="45"/>
      <c r="FY121" s="45"/>
      <c r="FZ121" s="45"/>
      <c r="GA121" s="45"/>
      <c r="GB121" s="45"/>
      <c r="GC121" s="45"/>
      <c r="GD121" s="45" t="s">
        <v>384</v>
      </c>
      <c r="GE121" s="45" t="s">
        <v>347</v>
      </c>
      <c r="GF121" s="45"/>
      <c r="GG121" s="45"/>
      <c r="GH121" s="45" t="s">
        <v>915</v>
      </c>
      <c r="GI121" s="45" t="s">
        <v>372</v>
      </c>
      <c r="GJ121" s="45"/>
      <c r="GK121" s="45"/>
      <c r="GL121" s="45"/>
      <c r="GM121" s="45"/>
      <c r="GN121" s="45"/>
      <c r="GO121" s="45"/>
      <c r="GP121" s="45"/>
      <c r="GQ121" s="45"/>
      <c r="GR121" s="45"/>
      <c r="GS121" s="45" t="s">
        <v>1064</v>
      </c>
      <c r="GT121" s="45"/>
      <c r="GU121" s="45" t="s">
        <v>521</v>
      </c>
      <c r="GV121" s="45"/>
      <c r="GW121" s="45"/>
      <c r="GX121" s="45"/>
      <c r="GY121" s="45"/>
      <c r="GZ121" s="45" t="b">
        <v>1</v>
      </c>
      <c r="HA121" s="45"/>
      <c r="HB121" s="45"/>
      <c r="HC121" s="45"/>
      <c r="HD121" s="45"/>
      <c r="HE121" s="45"/>
      <c r="HF121" s="45"/>
      <c r="HG121" s="45"/>
      <c r="HH121" s="45"/>
      <c r="HI121" s="45"/>
      <c r="HJ121" s="45"/>
      <c r="HK121" s="45"/>
      <c r="HL121" s="45"/>
      <c r="HM121" s="45"/>
      <c r="HN121" s="45" t="s">
        <v>497</v>
      </c>
      <c r="HO121" s="45"/>
      <c r="HP121" s="45" t="b">
        <v>1</v>
      </c>
      <c r="HQ121" s="45"/>
      <c r="HR121" s="45"/>
      <c r="HS121" s="45" t="s">
        <v>1808</v>
      </c>
      <c r="HT121" s="45" t="s">
        <v>440</v>
      </c>
      <c r="HU121" s="45"/>
      <c r="HV121" s="45"/>
      <c r="HW121" s="45"/>
      <c r="HX121" s="45" t="b">
        <v>1</v>
      </c>
      <c r="HY121" s="45"/>
      <c r="HZ121" s="45"/>
      <c r="IA121" s="45"/>
      <c r="IB121" s="45"/>
      <c r="IC121" s="45"/>
      <c r="ID121" s="45"/>
      <c r="IE121" s="45"/>
      <c r="IF121" s="45" t="s">
        <v>372</v>
      </c>
      <c r="IG121" s="45"/>
      <c r="IH121" s="45"/>
      <c r="II121" s="45"/>
      <c r="IJ121" s="45"/>
      <c r="IK121" s="45"/>
      <c r="IL121" s="45"/>
      <c r="IM121" s="45" t="b">
        <v>1</v>
      </c>
      <c r="IN121" s="45"/>
      <c r="IO121" s="45"/>
      <c r="IP121" s="45" t="s">
        <v>442</v>
      </c>
      <c r="IQ121" s="45"/>
      <c r="IR121" s="45" t="s">
        <v>372</v>
      </c>
      <c r="IS121" s="45"/>
      <c r="IT121" s="45"/>
      <c r="IU121" s="45"/>
      <c r="IV121" s="45"/>
      <c r="IW121" s="45"/>
      <c r="IX121" s="45"/>
      <c r="IY121" s="45" t="b">
        <v>1</v>
      </c>
      <c r="IZ121" s="45"/>
      <c r="JA121" s="45"/>
      <c r="JB121" s="45" t="s">
        <v>372</v>
      </c>
      <c r="JC121" s="45"/>
      <c r="JD121" s="45"/>
      <c r="JE121" s="45"/>
      <c r="JF121" s="45"/>
      <c r="JG121" s="45"/>
      <c r="JH121" s="45"/>
      <c r="JI121" s="45" t="b">
        <v>1</v>
      </c>
      <c r="JJ121" s="45"/>
      <c r="JK121" s="45"/>
      <c r="JL121" s="45" t="s">
        <v>347</v>
      </c>
      <c r="JM121" s="45"/>
      <c r="JN121" s="45" t="s">
        <v>1809</v>
      </c>
      <c r="JO121" s="45" t="b">
        <v>1</v>
      </c>
      <c r="JP121" s="45"/>
      <c r="JQ121" s="45"/>
      <c r="JR121" s="45"/>
      <c r="JS121" s="45" t="b">
        <v>1</v>
      </c>
      <c r="JT121" s="45"/>
      <c r="JU121" s="45" t="b">
        <v>1</v>
      </c>
      <c r="JV121" s="45"/>
      <c r="JW121" s="45"/>
      <c r="JX121" s="45"/>
      <c r="JY121" s="45"/>
      <c r="JZ121" s="45"/>
      <c r="KA121" s="45"/>
      <c r="KB121" s="45"/>
      <c r="KC121" s="45"/>
      <c r="KD121" s="45"/>
      <c r="KE121" s="45"/>
      <c r="KF121" s="45"/>
      <c r="KG121" s="45" t="s">
        <v>1810</v>
      </c>
      <c r="KH121" s="45" t="s">
        <v>1503</v>
      </c>
      <c r="KI121" s="45"/>
      <c r="KJ121" s="45"/>
      <c r="KK121" s="45"/>
      <c r="KL121" s="45"/>
      <c r="KM121" s="45" t="b">
        <v>1</v>
      </c>
      <c r="KN121" s="45" t="b">
        <v>1</v>
      </c>
      <c r="KO121" s="45"/>
      <c r="KP121" s="45"/>
      <c r="KQ121" s="45"/>
      <c r="KR121" s="45"/>
      <c r="KS121" s="45"/>
      <c r="KT121" s="45"/>
      <c r="KU121" s="45"/>
      <c r="KV121" s="45"/>
      <c r="KW121" s="45" t="s">
        <v>1180</v>
      </c>
      <c r="KX121" s="45"/>
      <c r="KY121" s="45" t="b">
        <v>1</v>
      </c>
      <c r="KZ121" s="45"/>
      <c r="LA121" s="45"/>
      <c r="LB121" s="45"/>
      <c r="LC121" s="45" t="b">
        <v>1</v>
      </c>
      <c r="LD121" s="45"/>
      <c r="LE121" s="45"/>
      <c r="LF121" s="45"/>
      <c r="LG121" s="45" t="s">
        <v>1811</v>
      </c>
      <c r="LH121" s="45" t="b">
        <v>1</v>
      </c>
      <c r="LI121" s="45" t="b">
        <v>1</v>
      </c>
      <c r="LJ121" s="45"/>
      <c r="LK121" s="45"/>
      <c r="LL121" s="45"/>
      <c r="LM121" s="45"/>
      <c r="LN121" s="45"/>
      <c r="LO121" s="45"/>
      <c r="LP121" s="45"/>
      <c r="LQ121" s="45"/>
      <c r="LR121" s="45"/>
      <c r="LS121" s="45"/>
      <c r="LT121" s="45"/>
      <c r="LU121" s="45"/>
      <c r="LV121" s="45"/>
      <c r="LW121" s="45"/>
      <c r="LX121" s="45"/>
      <c r="LY121" s="45"/>
      <c r="LZ121" s="45"/>
      <c r="MA121" s="45"/>
      <c r="MB121" s="45"/>
      <c r="MC121" s="45"/>
      <c r="MD121" s="45"/>
      <c r="ME121" s="45"/>
      <c r="MF121" s="45"/>
      <c r="MG121" s="45"/>
      <c r="MH121" s="45"/>
      <c r="MI121" s="45"/>
      <c r="MJ121" s="45" t="s">
        <v>1812</v>
      </c>
      <c r="MK121" s="45">
        <v>73148457</v>
      </c>
      <c r="ML121" s="45" t="s">
        <v>1813</v>
      </c>
      <c r="MM121" s="47">
        <v>44217.428356481483</v>
      </c>
      <c r="MN121" s="45">
        <v>120</v>
      </c>
      <c r="MO121" s="45"/>
      <c r="MP121" s="45">
        <v>-1</v>
      </c>
      <c r="MQ121" s="45"/>
      <c r="MR121" s="45"/>
      <c r="MS121" s="45" t="s">
        <v>376</v>
      </c>
      <c r="MT121" s="45">
        <v>1668</v>
      </c>
      <c r="MU121" s="45" t="s">
        <v>402</v>
      </c>
      <c r="MV121" s="45">
        <v>569832</v>
      </c>
    </row>
    <row r="122" spans="1:360" ht="15.6" hidden="1" thickTop="1" thickBot="1" x14ac:dyDescent="0.35">
      <c r="A122" s="48" t="s">
        <v>1814</v>
      </c>
      <c r="B122" s="37" t="s">
        <v>1815</v>
      </c>
      <c r="C122" s="37" t="s">
        <v>384</v>
      </c>
      <c r="D122" s="37" t="s">
        <v>1150</v>
      </c>
      <c r="E122" s="37" t="s">
        <v>830</v>
      </c>
      <c r="F122" s="37"/>
      <c r="G122" s="49">
        <v>44217</v>
      </c>
      <c r="H122" s="37" t="s">
        <v>831</v>
      </c>
      <c r="I122" s="37" t="s">
        <v>832</v>
      </c>
      <c r="J122" s="37" t="s">
        <v>347</v>
      </c>
      <c r="K122" s="37">
        <v>53</v>
      </c>
      <c r="L122" s="37" t="str">
        <f>IF(data!$K122&lt;31,"18-30 Years",IF(data!$K122&lt;51,"31-50 Years",IF(data!$K122&lt;61,"51-60 Years",IF(data!$K122&gt;60,"Elderly&gt;60"))))</f>
        <v>51-60 Years</v>
      </c>
      <c r="M122" s="37" t="s">
        <v>348</v>
      </c>
      <c r="N122" s="37" t="s">
        <v>349</v>
      </c>
      <c r="O122" s="37" t="s">
        <v>350</v>
      </c>
      <c r="P122" s="49">
        <v>43486</v>
      </c>
      <c r="Q122" s="37">
        <v>0</v>
      </c>
      <c r="R122" s="37">
        <v>1</v>
      </c>
      <c r="S122" s="37" t="s">
        <v>359</v>
      </c>
      <c r="T122" s="37"/>
      <c r="U122" s="37"/>
      <c r="V122" s="37"/>
      <c r="W122" s="37"/>
      <c r="X122" s="37"/>
      <c r="Y122" s="37"/>
      <c r="Z122" s="37"/>
      <c r="AA122" s="37"/>
      <c r="AB122" s="37">
        <v>5</v>
      </c>
      <c r="AC122" s="37">
        <v>2</v>
      </c>
      <c r="AD122" s="37"/>
      <c r="AE122" s="37">
        <v>1</v>
      </c>
      <c r="AF122" s="37">
        <v>1200</v>
      </c>
      <c r="AG122" s="37">
        <v>1000</v>
      </c>
      <c r="AH122" s="41">
        <f t="shared" si="1"/>
        <v>-200</v>
      </c>
      <c r="AI122" s="37" t="s">
        <v>1816</v>
      </c>
      <c r="AJ122" s="37"/>
      <c r="AK122" s="37" t="s">
        <v>772</v>
      </c>
      <c r="AL122" s="37" t="b">
        <v>1</v>
      </c>
      <c r="AM122" s="37"/>
      <c r="AN122" s="37"/>
      <c r="AO122" s="37"/>
      <c r="AP122" s="37"/>
      <c r="AQ122" s="37"/>
      <c r="AR122" s="37"/>
      <c r="AS122" s="37"/>
      <c r="AT122" s="37">
        <v>999</v>
      </c>
      <c r="AU122" s="37" t="s">
        <v>1333</v>
      </c>
      <c r="AV122" s="37"/>
      <c r="AW122" s="37" t="s">
        <v>347</v>
      </c>
      <c r="AX122" s="41" t="s">
        <v>372</v>
      </c>
      <c r="AY122" s="37" t="s">
        <v>1817</v>
      </c>
      <c r="AZ122" s="37"/>
      <c r="BA122" s="37"/>
      <c r="BB122" s="37" t="b">
        <v>1</v>
      </c>
      <c r="BC122" s="37" t="b">
        <v>1</v>
      </c>
      <c r="BD122" s="37"/>
      <c r="BE122" s="37"/>
      <c r="BF122" s="37" t="b">
        <v>1</v>
      </c>
      <c r="BG122" s="37"/>
      <c r="BH122" s="37"/>
      <c r="BI122" s="37"/>
      <c r="BJ122" s="37"/>
      <c r="BK122" s="37" t="s">
        <v>359</v>
      </c>
      <c r="BL122" s="37"/>
      <c r="BM122" s="37"/>
      <c r="BN122" s="37"/>
      <c r="BO122" s="37"/>
      <c r="BP122" s="37" t="s">
        <v>347</v>
      </c>
      <c r="BQ122" s="37" t="s">
        <v>347</v>
      </c>
      <c r="BR122" s="37"/>
      <c r="BS122" s="37" t="s">
        <v>359</v>
      </c>
      <c r="BT122" s="37"/>
      <c r="BU122" s="37"/>
      <c r="BV122" s="37"/>
      <c r="BW122" s="37"/>
      <c r="BX122" s="37"/>
      <c r="BY122" s="37"/>
      <c r="BZ122" s="37"/>
      <c r="CA122" s="37"/>
      <c r="CB122" s="37"/>
      <c r="CC122" s="37"/>
      <c r="CD122" s="37"/>
      <c r="CE122" s="37"/>
      <c r="CF122" s="37" t="s">
        <v>835</v>
      </c>
      <c r="CG122" s="37" t="b">
        <v>1</v>
      </c>
      <c r="CH122" s="37"/>
      <c r="CI122" s="37"/>
      <c r="CJ122" s="37"/>
      <c r="CK122" s="37"/>
      <c r="CL122" s="37"/>
      <c r="CM122" s="37"/>
      <c r="CN122" s="37"/>
      <c r="CO122" s="37" t="s">
        <v>359</v>
      </c>
      <c r="CP122" s="37" t="s">
        <v>1049</v>
      </c>
      <c r="CQ122" s="37"/>
      <c r="CR122" s="37"/>
      <c r="CS122" s="37"/>
      <c r="CT122" s="37"/>
      <c r="CU122" s="37"/>
      <c r="CV122" s="37" t="b">
        <v>1</v>
      </c>
      <c r="CW122" s="37"/>
      <c r="CX122" s="37" t="s">
        <v>1818</v>
      </c>
      <c r="CY122" s="37" t="s">
        <v>836</v>
      </c>
      <c r="CZ122" s="37"/>
      <c r="DA122" s="37"/>
      <c r="DB122" s="37"/>
      <c r="DC122" s="37"/>
      <c r="DD122" s="37"/>
      <c r="DE122" s="37" t="b">
        <v>1</v>
      </c>
      <c r="DF122" s="37"/>
      <c r="DG122" s="37"/>
      <c r="DH122" s="37"/>
      <c r="DI122" s="37"/>
      <c r="DJ122" s="37"/>
      <c r="DK122" s="37"/>
      <c r="DL122" s="37"/>
      <c r="DM122" s="37"/>
      <c r="DN122" s="37"/>
      <c r="DO122" s="37"/>
      <c r="DP122" s="37"/>
      <c r="DQ122" s="37"/>
      <c r="DR122" s="37"/>
      <c r="DS122" s="37"/>
      <c r="DT122" s="37"/>
      <c r="DU122" s="37"/>
      <c r="DV122" s="37"/>
      <c r="DW122" s="37" t="s">
        <v>362</v>
      </c>
      <c r="DX122" s="37"/>
      <c r="DY122" s="37"/>
      <c r="DZ122" s="37"/>
      <c r="EA122" s="37"/>
      <c r="EB122" s="37"/>
      <c r="EC122" s="37"/>
      <c r="ED122" s="37"/>
      <c r="EE122" s="37"/>
      <c r="EF122" s="37"/>
      <c r="EG122" s="37"/>
      <c r="EH122" s="37"/>
      <c r="EI122" s="37"/>
      <c r="EJ122" s="37"/>
      <c r="EK122" s="37"/>
      <c r="EL122" s="37"/>
      <c r="EM122" s="37"/>
      <c r="EN122" s="37"/>
      <c r="EO122" s="37"/>
      <c r="EP122" s="37"/>
      <c r="EQ122" s="37"/>
      <c r="ER122" s="37"/>
      <c r="ES122" s="37"/>
      <c r="ET122" s="37"/>
      <c r="EU122" s="37"/>
      <c r="EV122" s="37"/>
      <c r="EW122" s="37"/>
      <c r="EX122" s="37"/>
      <c r="EY122" s="37"/>
      <c r="EZ122" s="37"/>
      <c r="FA122" s="37"/>
      <c r="FB122" s="37"/>
      <c r="FC122" s="37" t="s">
        <v>347</v>
      </c>
      <c r="FD122" s="37"/>
      <c r="FE122" s="37" t="s">
        <v>1192</v>
      </c>
      <c r="FF122" s="37"/>
      <c r="FG122" s="37" t="b">
        <v>1</v>
      </c>
      <c r="FH122" s="37" t="b">
        <v>1</v>
      </c>
      <c r="FI122" s="37"/>
      <c r="FJ122" s="37"/>
      <c r="FK122" s="37"/>
      <c r="FL122" s="37"/>
      <c r="FM122" s="37"/>
      <c r="FN122" s="37" t="s">
        <v>347</v>
      </c>
      <c r="FO122" s="37"/>
      <c r="FP122" s="37" t="s">
        <v>347</v>
      </c>
      <c r="FQ122" s="37" t="s">
        <v>429</v>
      </c>
      <c r="FR122" s="37" t="b">
        <v>1</v>
      </c>
      <c r="FS122" s="37" t="b">
        <v>1</v>
      </c>
      <c r="FT122" s="37"/>
      <c r="FU122" s="37"/>
      <c r="FV122" s="37"/>
      <c r="FW122" s="37"/>
      <c r="FX122" s="37"/>
      <c r="FY122" s="37"/>
      <c r="FZ122" s="37"/>
      <c r="GA122" s="37"/>
      <c r="GB122" s="37"/>
      <c r="GC122" s="37"/>
      <c r="GD122" s="37" t="s">
        <v>384</v>
      </c>
      <c r="GE122" s="37" t="s">
        <v>359</v>
      </c>
      <c r="GF122" s="37" t="s">
        <v>370</v>
      </c>
      <c r="GG122" s="37" t="s">
        <v>370</v>
      </c>
      <c r="GH122" s="37"/>
      <c r="GI122" s="37"/>
      <c r="GJ122" s="37"/>
      <c r="GK122" s="37"/>
      <c r="GL122" s="37"/>
      <c r="GM122" s="37"/>
      <c r="GN122" s="37"/>
      <c r="GO122" s="37"/>
      <c r="GP122" s="37"/>
      <c r="GQ122" s="37"/>
      <c r="GR122" s="37"/>
      <c r="GS122" s="37"/>
      <c r="GT122" s="37"/>
      <c r="GU122" s="37" t="s">
        <v>1819</v>
      </c>
      <c r="GV122" s="37" t="b">
        <v>1</v>
      </c>
      <c r="GW122" s="37"/>
      <c r="GX122" s="37"/>
      <c r="GY122" s="37"/>
      <c r="GZ122" s="37"/>
      <c r="HA122" s="37"/>
      <c r="HB122" s="37" t="b">
        <v>1</v>
      </c>
      <c r="HC122" s="37"/>
      <c r="HD122" s="37"/>
      <c r="HE122" s="37"/>
      <c r="HF122" s="37"/>
      <c r="HG122" s="37"/>
      <c r="HH122" s="37"/>
      <c r="HI122" s="37"/>
      <c r="HJ122" s="37"/>
      <c r="HK122" s="37"/>
      <c r="HL122" s="37"/>
      <c r="HM122" s="37"/>
      <c r="HN122" s="37" t="s">
        <v>438</v>
      </c>
      <c r="HO122" s="37" t="b">
        <v>1</v>
      </c>
      <c r="HP122" s="37"/>
      <c r="HQ122" s="37"/>
      <c r="HR122" s="37"/>
      <c r="HS122" s="37" t="s">
        <v>1820</v>
      </c>
      <c r="HT122" s="37" t="s">
        <v>1678</v>
      </c>
      <c r="HU122" s="37"/>
      <c r="HV122" s="37"/>
      <c r="HW122" s="37"/>
      <c r="HX122" s="37" t="b">
        <v>1</v>
      </c>
      <c r="HY122" s="37"/>
      <c r="HZ122" s="37"/>
      <c r="IA122" s="37" t="b">
        <v>1</v>
      </c>
      <c r="IB122" s="37"/>
      <c r="IC122" s="37"/>
      <c r="ID122" s="37"/>
      <c r="IE122" s="37"/>
      <c r="IF122" s="37" t="s">
        <v>372</v>
      </c>
      <c r="IG122" s="37"/>
      <c r="IH122" s="37"/>
      <c r="II122" s="37"/>
      <c r="IJ122" s="37"/>
      <c r="IK122" s="37"/>
      <c r="IL122" s="37"/>
      <c r="IM122" s="37" t="b">
        <v>1</v>
      </c>
      <c r="IN122" s="37"/>
      <c r="IO122" s="37"/>
      <c r="IP122" s="37" t="s">
        <v>347</v>
      </c>
      <c r="IQ122" s="37"/>
      <c r="IR122" s="37" t="s">
        <v>392</v>
      </c>
      <c r="IS122" s="37"/>
      <c r="IT122" s="37"/>
      <c r="IU122" s="37"/>
      <c r="IV122" s="37" t="b">
        <v>1</v>
      </c>
      <c r="IW122" s="37"/>
      <c r="IX122" s="37"/>
      <c r="IY122" s="37"/>
      <c r="IZ122" s="37"/>
      <c r="JA122" s="45" t="s">
        <v>5164</v>
      </c>
      <c r="JB122" s="37" t="s">
        <v>1356</v>
      </c>
      <c r="JC122" s="37"/>
      <c r="JD122" s="37" t="b">
        <v>1</v>
      </c>
      <c r="JE122" s="37"/>
      <c r="JF122" s="37" t="b">
        <v>1</v>
      </c>
      <c r="JG122" s="37"/>
      <c r="JH122" s="37"/>
      <c r="JI122" s="37"/>
      <c r="JJ122" s="37"/>
      <c r="JK122" s="37" t="s">
        <v>1821</v>
      </c>
      <c r="JL122" s="37" t="s">
        <v>359</v>
      </c>
      <c r="JM122" s="37" t="s">
        <v>1822</v>
      </c>
      <c r="JN122" s="37" t="s">
        <v>1823</v>
      </c>
      <c r="JO122" s="37" t="b">
        <v>1</v>
      </c>
      <c r="JP122" s="37"/>
      <c r="JQ122" s="37"/>
      <c r="JR122" s="37"/>
      <c r="JS122" s="37"/>
      <c r="JT122" s="37"/>
      <c r="JU122" s="37" t="b">
        <v>1</v>
      </c>
      <c r="JV122" s="37"/>
      <c r="JW122" s="37"/>
      <c r="JX122" s="37"/>
      <c r="JY122" s="37" t="b">
        <v>1</v>
      </c>
      <c r="JZ122" s="37"/>
      <c r="KA122" s="37"/>
      <c r="KB122" s="37"/>
      <c r="KC122" s="37"/>
      <c r="KD122" s="37"/>
      <c r="KE122" s="37"/>
      <c r="KF122" s="37"/>
      <c r="KG122" s="37"/>
      <c r="KH122" s="37" t="s">
        <v>502</v>
      </c>
      <c r="KI122" s="37"/>
      <c r="KJ122" s="37" t="b">
        <v>1</v>
      </c>
      <c r="KK122" s="37"/>
      <c r="KL122" s="37"/>
      <c r="KM122" s="37"/>
      <c r="KN122" s="37"/>
      <c r="KO122" s="37"/>
      <c r="KP122" s="37"/>
      <c r="KQ122" s="37"/>
      <c r="KR122" s="37"/>
      <c r="KS122" s="37"/>
      <c r="KT122" s="37"/>
      <c r="KU122" s="37"/>
      <c r="KV122" s="37"/>
      <c r="KW122" s="37" t="s">
        <v>513</v>
      </c>
      <c r="KX122" s="37"/>
      <c r="KY122" s="37" t="b">
        <v>1</v>
      </c>
      <c r="KZ122" s="37" t="b">
        <v>1</v>
      </c>
      <c r="LA122" s="37"/>
      <c r="LB122" s="37"/>
      <c r="LC122" s="37"/>
      <c r="LD122" s="37"/>
      <c r="LE122" s="37"/>
      <c r="LF122" s="37"/>
      <c r="LG122" s="37" t="s">
        <v>1181</v>
      </c>
      <c r="LH122" s="37"/>
      <c r="LI122" s="37"/>
      <c r="LJ122" s="37"/>
      <c r="LK122" s="37"/>
      <c r="LL122" s="37" t="b">
        <v>1</v>
      </c>
      <c r="LM122" s="37"/>
      <c r="LN122" s="37"/>
      <c r="LO122" s="37"/>
      <c r="LP122" s="37"/>
      <c r="LQ122" s="37"/>
      <c r="LR122" s="37"/>
      <c r="LS122" s="37"/>
      <c r="LT122" s="37"/>
      <c r="LU122" s="37"/>
      <c r="LV122" s="37"/>
      <c r="LW122" s="37"/>
      <c r="LX122" s="37"/>
      <c r="LY122" s="37"/>
      <c r="LZ122" s="37"/>
      <c r="MA122" s="37"/>
      <c r="MB122" s="37"/>
      <c r="MC122" s="37"/>
      <c r="MD122" s="37"/>
      <c r="ME122" s="37"/>
      <c r="MF122" s="37"/>
      <c r="MG122" s="37"/>
      <c r="MH122" s="37"/>
      <c r="MI122" s="37"/>
      <c r="MJ122" s="37" t="s">
        <v>1824</v>
      </c>
      <c r="MK122" s="37">
        <v>73148458</v>
      </c>
      <c r="ML122" s="37" t="s">
        <v>1825</v>
      </c>
      <c r="MM122" s="50">
        <v>44217.428368055553</v>
      </c>
      <c r="MN122" s="37">
        <v>121</v>
      </c>
      <c r="MO122" s="37"/>
      <c r="MP122" s="37">
        <v>-1</v>
      </c>
      <c r="MQ122" s="37"/>
      <c r="MR122" s="37"/>
      <c r="MS122" s="37" t="s">
        <v>376</v>
      </c>
      <c r="MT122" s="37">
        <v>4263</v>
      </c>
      <c r="MU122" s="37" t="s">
        <v>402</v>
      </c>
      <c r="MV122" s="37">
        <v>569832</v>
      </c>
    </row>
    <row r="123" spans="1:360" ht="15.6" thickTop="1" thickBot="1" x14ac:dyDescent="0.35">
      <c r="A123" s="44" t="s">
        <v>1826</v>
      </c>
      <c r="B123" s="45" t="s">
        <v>1827</v>
      </c>
      <c r="C123" s="45"/>
      <c r="D123" s="45" t="s">
        <v>1240</v>
      </c>
      <c r="E123" s="45" t="s">
        <v>830</v>
      </c>
      <c r="F123" s="45"/>
      <c r="G123" s="46">
        <v>44216</v>
      </c>
      <c r="H123" s="45" t="s">
        <v>831</v>
      </c>
      <c r="I123" s="45" t="s">
        <v>832</v>
      </c>
      <c r="J123" s="45" t="s">
        <v>347</v>
      </c>
      <c r="K123" s="45">
        <v>30</v>
      </c>
      <c r="L123" s="45" t="str">
        <f>IF(data!$K123&lt;31,"18-30 Years",IF(data!$K123&lt;51,"31-50 Years",IF(data!$K123&lt;61,"51-60 Years",IF(data!$K123&gt;60,"Elderly&gt;60"))))</f>
        <v>18-30 Years</v>
      </c>
      <c r="M123" s="45" t="s">
        <v>348</v>
      </c>
      <c r="N123" s="45" t="s">
        <v>349</v>
      </c>
      <c r="O123" s="45" t="s">
        <v>350</v>
      </c>
      <c r="P123" s="46">
        <v>43101</v>
      </c>
      <c r="Q123" s="45">
        <v>1</v>
      </c>
      <c r="R123" s="45">
        <v>0</v>
      </c>
      <c r="S123" s="45" t="s">
        <v>347</v>
      </c>
      <c r="T123" s="45">
        <v>0</v>
      </c>
      <c r="U123" s="45">
        <v>1</v>
      </c>
      <c r="V123" s="45">
        <v>1</v>
      </c>
      <c r="W123" s="45" t="s">
        <v>406</v>
      </c>
      <c r="X123" s="45">
        <v>0</v>
      </c>
      <c r="Y123" s="45" t="s">
        <v>406</v>
      </c>
      <c r="Z123" s="45">
        <v>0</v>
      </c>
      <c r="AA123" s="51">
        <v>2</v>
      </c>
      <c r="AB123" s="45">
        <v>4</v>
      </c>
      <c r="AC123" s="45">
        <v>0</v>
      </c>
      <c r="AD123" s="45">
        <v>0</v>
      </c>
      <c r="AE123" s="45">
        <v>2</v>
      </c>
      <c r="AF123" s="45">
        <v>3000</v>
      </c>
      <c r="AG123" s="45">
        <v>1000</v>
      </c>
      <c r="AH123" s="41">
        <f t="shared" si="1"/>
        <v>-2000</v>
      </c>
      <c r="AI123" s="45" t="s">
        <v>1828</v>
      </c>
      <c r="AJ123" s="45"/>
      <c r="AK123" s="45" t="s">
        <v>640</v>
      </c>
      <c r="AL123" s="45"/>
      <c r="AM123" s="45"/>
      <c r="AN123" s="45"/>
      <c r="AO123" s="45"/>
      <c r="AP123" s="45"/>
      <c r="AQ123" s="45"/>
      <c r="AR123" s="45" t="b">
        <v>1</v>
      </c>
      <c r="AS123" s="45"/>
      <c r="AT123" s="45"/>
      <c r="AU123" s="45"/>
      <c r="AV123" s="45"/>
      <c r="AW123" s="45" t="s">
        <v>359</v>
      </c>
      <c r="AX123" s="45" t="s">
        <v>1829</v>
      </c>
      <c r="AY123" s="45" t="s">
        <v>1259</v>
      </c>
      <c r="AZ123" s="45"/>
      <c r="BA123" s="45"/>
      <c r="BB123" s="45"/>
      <c r="BC123" s="45" t="b">
        <v>1</v>
      </c>
      <c r="BD123" s="45" t="b">
        <v>1</v>
      </c>
      <c r="BE123" s="45"/>
      <c r="BF123" s="45"/>
      <c r="BG123" s="45"/>
      <c r="BH123" s="45"/>
      <c r="BI123" s="45"/>
      <c r="BJ123" s="45"/>
      <c r="BK123" s="45" t="s">
        <v>359</v>
      </c>
      <c r="BL123" s="45"/>
      <c r="BM123" s="45"/>
      <c r="BN123" s="45"/>
      <c r="BO123" s="45"/>
      <c r="BP123" s="45" t="s">
        <v>347</v>
      </c>
      <c r="BQ123" s="45" t="s">
        <v>359</v>
      </c>
      <c r="BR123" s="37" t="s">
        <v>5132</v>
      </c>
      <c r="BS123" s="45"/>
      <c r="BT123" s="45"/>
      <c r="BU123" s="45"/>
      <c r="BV123" s="45"/>
      <c r="BW123" s="45"/>
      <c r="BX123" s="45"/>
      <c r="BY123" s="45"/>
      <c r="BZ123" s="45"/>
      <c r="CA123" s="45"/>
      <c r="CB123" s="45"/>
      <c r="CC123" s="45"/>
      <c r="CD123" s="45"/>
      <c r="CE123" s="45"/>
      <c r="CF123" s="45" t="s">
        <v>1306</v>
      </c>
      <c r="CG123" s="45"/>
      <c r="CH123" s="45" t="b">
        <v>1</v>
      </c>
      <c r="CI123" s="45"/>
      <c r="CJ123" s="45"/>
      <c r="CK123" s="45"/>
      <c r="CL123" s="45"/>
      <c r="CM123" s="45"/>
      <c r="CN123" s="45"/>
      <c r="CO123" s="45" t="s">
        <v>347</v>
      </c>
      <c r="CP123" s="45"/>
      <c r="CQ123" s="45"/>
      <c r="CR123" s="45"/>
      <c r="CS123" s="45"/>
      <c r="CT123" s="45"/>
      <c r="CU123" s="45"/>
      <c r="CV123" s="45"/>
      <c r="CW123" s="45"/>
      <c r="CX123" s="45"/>
      <c r="CY123" s="45" t="s">
        <v>836</v>
      </c>
      <c r="CZ123" s="45"/>
      <c r="DA123" s="45"/>
      <c r="DB123" s="45"/>
      <c r="DC123" s="45"/>
      <c r="DD123" s="45"/>
      <c r="DE123" s="45" t="b">
        <v>1</v>
      </c>
      <c r="DF123" s="45"/>
      <c r="DG123" s="45"/>
      <c r="DH123" s="45"/>
      <c r="DI123" s="45"/>
      <c r="DJ123" s="45"/>
      <c r="DK123" s="45"/>
      <c r="DL123" s="45"/>
      <c r="DM123" s="45"/>
      <c r="DN123" s="45"/>
      <c r="DO123" s="45"/>
      <c r="DP123" s="45"/>
      <c r="DQ123" s="45"/>
      <c r="DR123" s="45"/>
      <c r="DS123" s="45"/>
      <c r="DT123" s="45"/>
      <c r="DU123" s="45"/>
      <c r="DV123" s="45"/>
      <c r="DW123" s="45" t="s">
        <v>427</v>
      </c>
      <c r="DX123" s="45"/>
      <c r="DY123" s="45"/>
      <c r="DZ123" s="45"/>
      <c r="EA123" s="45" t="s">
        <v>1830</v>
      </c>
      <c r="EB123" s="45" t="b">
        <v>1</v>
      </c>
      <c r="EC123" s="45" t="b">
        <v>1</v>
      </c>
      <c r="ED123" s="45" t="b">
        <v>1</v>
      </c>
      <c r="EE123" s="45" t="b">
        <v>1</v>
      </c>
      <c r="EF123" s="45" t="b">
        <v>1</v>
      </c>
      <c r="EG123" s="45"/>
      <c r="EH123" s="45"/>
      <c r="EI123" s="45"/>
      <c r="EJ123" s="45"/>
      <c r="EK123" s="45"/>
      <c r="EL123" s="45"/>
      <c r="EM123" s="51">
        <v>5</v>
      </c>
      <c r="EN123" s="45" t="s">
        <v>366</v>
      </c>
      <c r="EO123" s="45" t="s">
        <v>1831</v>
      </c>
      <c r="EP123" s="45"/>
      <c r="EQ123" s="45"/>
      <c r="ER123" s="45"/>
      <c r="ES123" s="45" t="b">
        <v>1</v>
      </c>
      <c r="ET123" s="45" t="b">
        <v>1</v>
      </c>
      <c r="EU123" s="45"/>
      <c r="EV123" s="45" t="b">
        <v>1</v>
      </c>
      <c r="EW123" s="45"/>
      <c r="EX123" s="45"/>
      <c r="EY123" s="45"/>
      <c r="EZ123" s="45"/>
      <c r="FA123" s="51">
        <v>3</v>
      </c>
      <c r="FB123" s="45" t="s">
        <v>365</v>
      </c>
      <c r="FC123" s="45" t="s">
        <v>347</v>
      </c>
      <c r="FD123" s="45"/>
      <c r="FE123" s="45" t="s">
        <v>1246</v>
      </c>
      <c r="FF123" s="45"/>
      <c r="FG123" s="45"/>
      <c r="FH123" s="45" t="b">
        <v>1</v>
      </c>
      <c r="FI123" s="45" t="b">
        <v>1</v>
      </c>
      <c r="FJ123" s="45"/>
      <c r="FK123" s="45"/>
      <c r="FL123" s="45"/>
      <c r="FM123" s="45"/>
      <c r="FN123" s="45" t="s">
        <v>347</v>
      </c>
      <c r="FO123" s="45"/>
      <c r="FP123" s="45" t="s">
        <v>359</v>
      </c>
      <c r="FQ123" s="45"/>
      <c r="FR123" s="45"/>
      <c r="FS123" s="45"/>
      <c r="FT123" s="45"/>
      <c r="FU123" s="45"/>
      <c r="FV123" s="45"/>
      <c r="FW123" s="45"/>
      <c r="FX123" s="45" t="s">
        <v>368</v>
      </c>
      <c r="FY123" s="45" t="s">
        <v>359</v>
      </c>
      <c r="FZ123" s="45"/>
      <c r="GA123" s="45"/>
      <c r="GB123" s="45"/>
      <c r="GC123" s="45" t="s">
        <v>351</v>
      </c>
      <c r="GD123" s="45" t="s">
        <v>351</v>
      </c>
      <c r="GE123" s="45" t="s">
        <v>359</v>
      </c>
      <c r="GF123" s="45" t="s">
        <v>370</v>
      </c>
      <c r="GG123" s="45" t="s">
        <v>370</v>
      </c>
      <c r="GH123" s="45"/>
      <c r="GI123" s="45"/>
      <c r="GJ123" s="45"/>
      <c r="GK123" s="45"/>
      <c r="GL123" s="45"/>
      <c r="GM123" s="45"/>
      <c r="GN123" s="45"/>
      <c r="GO123" s="45"/>
      <c r="GP123" s="45"/>
      <c r="GQ123" s="45"/>
      <c r="GR123" s="45"/>
      <c r="GS123" s="45"/>
      <c r="GT123" s="45"/>
      <c r="GU123" s="45" t="s">
        <v>1284</v>
      </c>
      <c r="GV123" s="45" t="b">
        <v>1</v>
      </c>
      <c r="GW123" s="45"/>
      <c r="GX123" s="45"/>
      <c r="GY123" s="45"/>
      <c r="GZ123" s="45"/>
      <c r="HA123" s="45"/>
      <c r="HB123" s="45"/>
      <c r="HC123" s="45"/>
      <c r="HD123" s="45"/>
      <c r="HE123" s="45"/>
      <c r="HF123" s="45"/>
      <c r="HG123" s="45"/>
      <c r="HH123" s="45"/>
      <c r="HI123" s="45"/>
      <c r="HJ123" s="45"/>
      <c r="HK123" s="45"/>
      <c r="HL123" s="45"/>
      <c r="HM123" s="45"/>
      <c r="HN123" s="45" t="s">
        <v>387</v>
      </c>
      <c r="HO123" s="45"/>
      <c r="HP123" s="45"/>
      <c r="HQ123" s="45" t="b">
        <v>1</v>
      </c>
      <c r="HR123" s="45"/>
      <c r="HS123" s="45" t="s">
        <v>1832</v>
      </c>
      <c r="HT123" s="45" t="s">
        <v>623</v>
      </c>
      <c r="HU123" s="45" t="b">
        <v>1</v>
      </c>
      <c r="HV123" s="45"/>
      <c r="HW123" s="45"/>
      <c r="HX123" s="45"/>
      <c r="HY123" s="45"/>
      <c r="HZ123" s="45"/>
      <c r="IA123" s="45"/>
      <c r="IB123" s="45"/>
      <c r="IC123" s="45"/>
      <c r="ID123" s="45"/>
      <c r="IE123" s="45"/>
      <c r="IF123" s="45" t="s">
        <v>579</v>
      </c>
      <c r="IG123" s="45"/>
      <c r="IH123" s="45"/>
      <c r="II123" s="45"/>
      <c r="IJ123" s="45" t="b">
        <v>1</v>
      </c>
      <c r="IK123" s="45"/>
      <c r="IL123" s="45"/>
      <c r="IM123" s="45"/>
      <c r="IN123" s="45"/>
      <c r="IO123" s="45"/>
      <c r="IP123" s="45" t="s">
        <v>442</v>
      </c>
      <c r="IQ123" s="45"/>
      <c r="IR123" s="45" t="s">
        <v>1250</v>
      </c>
      <c r="IS123" s="45" t="b">
        <v>1</v>
      </c>
      <c r="IT123" s="45" t="b">
        <v>1</v>
      </c>
      <c r="IU123" s="45"/>
      <c r="IV123" s="45"/>
      <c r="IW123" s="45"/>
      <c r="IX123" s="45"/>
      <c r="IY123" s="45"/>
      <c r="IZ123" s="45"/>
      <c r="JA123" s="45"/>
      <c r="JB123" s="45" t="s">
        <v>1250</v>
      </c>
      <c r="JC123" s="45" t="b">
        <v>1</v>
      </c>
      <c r="JD123" s="45" t="b">
        <v>1</v>
      </c>
      <c r="JE123" s="45"/>
      <c r="JF123" s="45"/>
      <c r="JG123" s="45"/>
      <c r="JH123" s="45"/>
      <c r="JI123" s="45"/>
      <c r="JJ123" s="45"/>
      <c r="JK123" s="45"/>
      <c r="JL123" s="45" t="s">
        <v>347</v>
      </c>
      <c r="JM123" s="45"/>
      <c r="JN123" s="45" t="s">
        <v>372</v>
      </c>
      <c r="JO123" s="45"/>
      <c r="JP123" s="45"/>
      <c r="JQ123" s="45"/>
      <c r="JR123" s="45"/>
      <c r="JS123" s="45"/>
      <c r="JT123" s="45"/>
      <c r="JU123" s="45"/>
      <c r="JV123" s="45"/>
      <c r="JW123" s="45"/>
      <c r="JX123" s="45"/>
      <c r="JY123" s="45"/>
      <c r="JZ123" s="45"/>
      <c r="KA123" s="45"/>
      <c r="KB123" s="45"/>
      <c r="KC123" s="45"/>
      <c r="KD123" s="45"/>
      <c r="KE123" s="45" t="b">
        <v>1</v>
      </c>
      <c r="KF123" s="45"/>
      <c r="KG123" s="45"/>
      <c r="KH123" s="45" t="s">
        <v>1833</v>
      </c>
      <c r="KI123" s="45"/>
      <c r="KJ123" s="45" t="b">
        <v>1</v>
      </c>
      <c r="KK123" s="45"/>
      <c r="KL123" s="45" t="b">
        <v>1</v>
      </c>
      <c r="KM123" s="45" t="b">
        <v>1</v>
      </c>
      <c r="KN123" s="45" t="b">
        <v>1</v>
      </c>
      <c r="KO123" s="45"/>
      <c r="KP123" s="45"/>
      <c r="KQ123" s="45"/>
      <c r="KR123" s="45"/>
      <c r="KS123" s="45"/>
      <c r="KT123" s="45"/>
      <c r="KU123" s="45"/>
      <c r="KV123" s="45"/>
      <c r="KW123" s="45" t="s">
        <v>1834</v>
      </c>
      <c r="KX123" s="45" t="b">
        <v>1</v>
      </c>
      <c r="KY123" s="45" t="b">
        <v>1</v>
      </c>
      <c r="KZ123" s="45"/>
      <c r="LA123" s="45" t="b">
        <v>1</v>
      </c>
      <c r="LB123" s="45"/>
      <c r="LC123" s="45"/>
      <c r="LD123" s="45"/>
      <c r="LE123" s="45"/>
      <c r="LF123" s="45"/>
      <c r="LG123" s="45" t="s">
        <v>427</v>
      </c>
      <c r="LH123" s="45"/>
      <c r="LI123" s="45"/>
      <c r="LJ123" s="45"/>
      <c r="LK123" s="45"/>
      <c r="LL123" s="45"/>
      <c r="LM123" s="45"/>
      <c r="LN123" s="45" t="b">
        <v>1</v>
      </c>
      <c r="LO123" s="45" t="s">
        <v>347</v>
      </c>
      <c r="LP123" s="45"/>
      <c r="LQ123" s="45" t="s">
        <v>397</v>
      </c>
      <c r="LR123" s="45"/>
      <c r="LS123" s="45" t="b">
        <v>1</v>
      </c>
      <c r="LT123" s="45" t="b">
        <v>1</v>
      </c>
      <c r="LU123" s="45"/>
      <c r="LV123" s="45"/>
      <c r="LW123" s="45"/>
      <c r="LX123" s="45"/>
      <c r="LY123" s="45"/>
      <c r="LZ123" s="45"/>
      <c r="MA123" s="45"/>
      <c r="MB123" s="45" t="s">
        <v>359</v>
      </c>
      <c r="MC123" s="45"/>
      <c r="MD123" s="45"/>
      <c r="ME123" s="45"/>
      <c r="MF123" s="45"/>
      <c r="MG123" s="45"/>
      <c r="MH123" s="45" t="s">
        <v>359</v>
      </c>
      <c r="MI123" s="45"/>
      <c r="MJ123" s="45" t="s">
        <v>1835</v>
      </c>
      <c r="MK123" s="45">
        <v>73148545</v>
      </c>
      <c r="ML123" s="45" t="s">
        <v>1836</v>
      </c>
      <c r="MM123" s="47">
        <v>44217.429479166669</v>
      </c>
      <c r="MN123" s="45">
        <v>122</v>
      </c>
      <c r="MO123" s="45"/>
      <c r="MP123" s="45">
        <v>-1</v>
      </c>
      <c r="MQ123" s="45"/>
      <c r="MR123" s="45"/>
      <c r="MS123" s="45" t="s">
        <v>376</v>
      </c>
      <c r="MT123" s="45">
        <v>76095</v>
      </c>
      <c r="MU123" s="45" t="s">
        <v>402</v>
      </c>
      <c r="MV123" s="45">
        <v>569832</v>
      </c>
    </row>
    <row r="124" spans="1:360" ht="15.6" hidden="1" thickTop="1" thickBot="1" x14ac:dyDescent="0.35">
      <c r="A124" s="48" t="s">
        <v>1837</v>
      </c>
      <c r="B124" s="37" t="s">
        <v>1838</v>
      </c>
      <c r="C124" s="37"/>
      <c r="D124" s="37" t="s">
        <v>850</v>
      </c>
      <c r="E124" s="37" t="s">
        <v>830</v>
      </c>
      <c r="F124" s="37"/>
      <c r="G124" s="49">
        <v>44217</v>
      </c>
      <c r="H124" s="37" t="s">
        <v>831</v>
      </c>
      <c r="I124" s="37" t="s">
        <v>832</v>
      </c>
      <c r="J124" s="37" t="s">
        <v>347</v>
      </c>
      <c r="K124" s="37">
        <v>55</v>
      </c>
      <c r="L124" s="37" t="str">
        <f>IF(data!$K124&lt;31,"18-30 Years",IF(data!$K124&lt;51,"31-50 Years",IF(data!$K124&lt;61,"51-60 Years",IF(data!$K124&gt;60,"Elderly&gt;60"))))</f>
        <v>51-60 Years</v>
      </c>
      <c r="M124" s="37" t="s">
        <v>348</v>
      </c>
      <c r="N124" s="37" t="s">
        <v>349</v>
      </c>
      <c r="O124" s="37" t="s">
        <v>383</v>
      </c>
      <c r="P124" s="37"/>
      <c r="Q124" s="37">
        <v>0</v>
      </c>
      <c r="R124" s="37">
        <v>1</v>
      </c>
      <c r="S124" s="37" t="s">
        <v>359</v>
      </c>
      <c r="T124" s="37"/>
      <c r="U124" s="37"/>
      <c r="V124" s="37"/>
      <c r="W124" s="37"/>
      <c r="X124" s="37"/>
      <c r="Y124" s="37"/>
      <c r="Z124" s="37"/>
      <c r="AA124" s="37"/>
      <c r="AB124" s="37">
        <v>3</v>
      </c>
      <c r="AC124" s="37">
        <v>2</v>
      </c>
      <c r="AD124" s="37"/>
      <c r="AE124" s="37">
        <v>2</v>
      </c>
      <c r="AF124" s="37">
        <v>2000</v>
      </c>
      <c r="AG124" s="37">
        <v>1000</v>
      </c>
      <c r="AH124" s="41">
        <f t="shared" si="1"/>
        <v>-1000</v>
      </c>
      <c r="AI124" s="37" t="s">
        <v>1839</v>
      </c>
      <c r="AJ124" s="37"/>
      <c r="AK124" s="37" t="s">
        <v>355</v>
      </c>
      <c r="AL124" s="37"/>
      <c r="AM124" s="37" t="b">
        <v>1</v>
      </c>
      <c r="AN124" s="37"/>
      <c r="AO124" s="37"/>
      <c r="AP124" s="37"/>
      <c r="AQ124" s="37"/>
      <c r="AR124" s="37"/>
      <c r="AS124" s="37"/>
      <c r="AT124" s="37">
        <v>3</v>
      </c>
      <c r="AU124" s="37" t="s">
        <v>356</v>
      </c>
      <c r="AV124" s="37"/>
      <c r="AW124" s="37" t="s">
        <v>347</v>
      </c>
      <c r="AX124" s="37" t="s">
        <v>1840</v>
      </c>
      <c r="AY124" s="37" t="s">
        <v>426</v>
      </c>
      <c r="AZ124" s="37"/>
      <c r="BA124" s="37"/>
      <c r="BB124" s="37"/>
      <c r="BC124" s="37" t="b">
        <v>1</v>
      </c>
      <c r="BD124" s="37"/>
      <c r="BE124" s="37"/>
      <c r="BF124" s="37"/>
      <c r="BG124" s="37"/>
      <c r="BH124" s="37"/>
      <c r="BI124" s="37"/>
      <c r="BJ124" s="37"/>
      <c r="BK124" s="37" t="s">
        <v>347</v>
      </c>
      <c r="BL124" s="37" t="s">
        <v>347</v>
      </c>
      <c r="BM124" s="37" t="s">
        <v>1841</v>
      </c>
      <c r="BN124" s="37" t="s">
        <v>359</v>
      </c>
      <c r="BO124" s="37"/>
      <c r="BP124" s="37" t="s">
        <v>347</v>
      </c>
      <c r="BQ124" s="37" t="s">
        <v>347</v>
      </c>
      <c r="BR124" s="37"/>
      <c r="BS124" s="37" t="s">
        <v>359</v>
      </c>
      <c r="BT124" s="37"/>
      <c r="BU124" s="37"/>
      <c r="BV124" s="37"/>
      <c r="BW124" s="37"/>
      <c r="BX124" s="37"/>
      <c r="BY124" s="37"/>
      <c r="BZ124" s="37"/>
      <c r="CA124" s="37"/>
      <c r="CB124" s="37"/>
      <c r="CC124" s="37"/>
      <c r="CD124" s="37"/>
      <c r="CE124" s="37"/>
      <c r="CF124" s="37" t="s">
        <v>854</v>
      </c>
      <c r="CG124" s="37" t="b">
        <v>1</v>
      </c>
      <c r="CH124" s="37"/>
      <c r="CI124" s="37"/>
      <c r="CJ124" s="37" t="b">
        <v>1</v>
      </c>
      <c r="CK124" s="37"/>
      <c r="CL124" s="37"/>
      <c r="CM124" s="37"/>
      <c r="CN124" s="37"/>
      <c r="CO124" s="37" t="s">
        <v>347</v>
      </c>
      <c r="CP124" s="37"/>
      <c r="CQ124" s="37"/>
      <c r="CR124" s="37"/>
      <c r="CS124" s="37"/>
      <c r="CT124" s="37"/>
      <c r="CU124" s="37"/>
      <c r="CV124" s="37"/>
      <c r="CW124" s="37"/>
      <c r="CX124" s="37"/>
      <c r="CY124" s="37" t="s">
        <v>871</v>
      </c>
      <c r="CZ124" s="37"/>
      <c r="DA124" s="37" t="b">
        <v>1</v>
      </c>
      <c r="DB124" s="37"/>
      <c r="DC124" s="37"/>
      <c r="DD124" s="37"/>
      <c r="DE124" s="37"/>
      <c r="DF124" s="37"/>
      <c r="DG124" s="37"/>
      <c r="DH124" s="37"/>
      <c r="DI124" s="37"/>
      <c r="DJ124" s="37" t="s">
        <v>1842</v>
      </c>
      <c r="DK124" s="37"/>
      <c r="DL124" s="37"/>
      <c r="DM124" s="37"/>
      <c r="DN124" s="37"/>
      <c r="DO124" s="37"/>
      <c r="DP124" s="37"/>
      <c r="DQ124" s="37"/>
      <c r="DR124" s="37"/>
      <c r="DS124" s="37"/>
      <c r="DT124" s="37"/>
      <c r="DU124" s="37"/>
      <c r="DV124" s="37"/>
      <c r="DW124" s="37" t="s">
        <v>646</v>
      </c>
      <c r="DX124" s="37"/>
      <c r="DY124" s="37"/>
      <c r="DZ124" s="37"/>
      <c r="EA124" s="37"/>
      <c r="EB124" s="37"/>
      <c r="EC124" s="37"/>
      <c r="ED124" s="37"/>
      <c r="EE124" s="37"/>
      <c r="EF124" s="37"/>
      <c r="EG124" s="37"/>
      <c r="EH124" s="37"/>
      <c r="EI124" s="37"/>
      <c r="EJ124" s="37"/>
      <c r="EK124" s="37"/>
      <c r="EL124" s="37"/>
      <c r="EM124" s="37"/>
      <c r="EN124" s="37"/>
      <c r="EO124" s="37"/>
      <c r="EP124" s="37"/>
      <c r="EQ124" s="37"/>
      <c r="ER124" s="37"/>
      <c r="ES124" s="37"/>
      <c r="ET124" s="37"/>
      <c r="EU124" s="37"/>
      <c r="EV124" s="37"/>
      <c r="EW124" s="37"/>
      <c r="EX124" s="37"/>
      <c r="EY124" s="37"/>
      <c r="EZ124" s="37"/>
      <c r="FA124" s="37"/>
      <c r="FB124" s="37"/>
      <c r="FC124" s="37" t="s">
        <v>347</v>
      </c>
      <c r="FD124" s="37"/>
      <c r="FE124" s="37" t="s">
        <v>367</v>
      </c>
      <c r="FF124" s="37"/>
      <c r="FG124" s="37" t="b">
        <v>1</v>
      </c>
      <c r="FH124" s="37"/>
      <c r="FI124" s="37"/>
      <c r="FJ124" s="37"/>
      <c r="FK124" s="37"/>
      <c r="FL124" s="37"/>
      <c r="FM124" s="37"/>
      <c r="FN124" s="37" t="s">
        <v>347</v>
      </c>
      <c r="FO124" s="37"/>
      <c r="FP124" s="37" t="s">
        <v>347</v>
      </c>
      <c r="FQ124" s="37" t="s">
        <v>367</v>
      </c>
      <c r="FR124" s="37" t="b">
        <v>1</v>
      </c>
      <c r="FS124" s="37"/>
      <c r="FT124" s="37"/>
      <c r="FU124" s="37"/>
      <c r="FV124" s="37"/>
      <c r="FW124" s="37"/>
      <c r="FX124" s="37"/>
      <c r="FY124" s="37"/>
      <c r="FZ124" s="37"/>
      <c r="GA124" s="37"/>
      <c r="GB124" s="37"/>
      <c r="GC124" s="37"/>
      <c r="GD124" s="37" t="s">
        <v>384</v>
      </c>
      <c r="GE124" s="37" t="s">
        <v>347</v>
      </c>
      <c r="GF124" s="37"/>
      <c r="GG124" s="37"/>
      <c r="GH124" s="37" t="s">
        <v>371</v>
      </c>
      <c r="GI124" s="37" t="s">
        <v>347</v>
      </c>
      <c r="GJ124" s="37" t="s">
        <v>784</v>
      </c>
      <c r="GK124" s="37"/>
      <c r="GL124" s="37" t="b">
        <v>1</v>
      </c>
      <c r="GM124" s="37"/>
      <c r="GN124" s="37"/>
      <c r="GO124" s="37"/>
      <c r="GP124" s="37"/>
      <c r="GQ124" s="37"/>
      <c r="GR124" s="37"/>
      <c r="GS124" s="37" t="s">
        <v>1064</v>
      </c>
      <c r="GT124" s="37"/>
      <c r="GU124" s="37" t="s">
        <v>1843</v>
      </c>
      <c r="GV124" s="37" t="b">
        <v>1</v>
      </c>
      <c r="GW124" s="37" t="b">
        <v>1</v>
      </c>
      <c r="GX124" s="37"/>
      <c r="GY124" s="37"/>
      <c r="GZ124" s="37"/>
      <c r="HA124" s="37"/>
      <c r="HB124" s="37" t="b">
        <v>1</v>
      </c>
      <c r="HC124" s="37"/>
      <c r="HD124" s="37"/>
      <c r="HE124" s="37"/>
      <c r="HF124" s="37"/>
      <c r="HG124" s="37"/>
      <c r="HH124" s="37"/>
      <c r="HI124" s="37"/>
      <c r="HJ124" s="37"/>
      <c r="HK124" s="37"/>
      <c r="HL124" s="37"/>
      <c r="HM124" s="37"/>
      <c r="HN124" s="37" t="s">
        <v>713</v>
      </c>
      <c r="HO124" s="37" t="b">
        <v>1</v>
      </c>
      <c r="HP124" s="37" t="b">
        <v>1</v>
      </c>
      <c r="HQ124" s="37"/>
      <c r="HR124" s="37"/>
      <c r="HS124" s="37" t="s">
        <v>1844</v>
      </c>
      <c r="HT124" s="37" t="s">
        <v>1049</v>
      </c>
      <c r="HU124" s="37"/>
      <c r="HV124" s="37"/>
      <c r="HW124" s="37"/>
      <c r="HX124" s="37"/>
      <c r="HY124" s="37"/>
      <c r="HZ124" s="37"/>
      <c r="IA124" s="37"/>
      <c r="IB124" s="37"/>
      <c r="IC124" s="37"/>
      <c r="ID124" s="37" t="b">
        <v>1</v>
      </c>
      <c r="IE124" s="37" t="s">
        <v>1845</v>
      </c>
      <c r="IF124" s="37" t="s">
        <v>1049</v>
      </c>
      <c r="IG124" s="37"/>
      <c r="IH124" s="37"/>
      <c r="II124" s="37"/>
      <c r="IJ124" s="37"/>
      <c r="IK124" s="37"/>
      <c r="IL124" s="37" t="b">
        <v>1</v>
      </c>
      <c r="IM124" s="37"/>
      <c r="IN124" s="37"/>
      <c r="IO124" s="37" t="s">
        <v>1846</v>
      </c>
      <c r="IP124" s="37" t="s">
        <v>442</v>
      </c>
      <c r="IQ124" s="37"/>
      <c r="IR124" s="37" t="s">
        <v>372</v>
      </c>
      <c r="IS124" s="37"/>
      <c r="IT124" s="37"/>
      <c r="IU124" s="37"/>
      <c r="IV124" s="37"/>
      <c r="IW124" s="37"/>
      <c r="IX124" s="37"/>
      <c r="IY124" s="37" t="b">
        <v>1</v>
      </c>
      <c r="IZ124" s="37"/>
      <c r="JA124" s="37"/>
      <c r="JB124" s="37" t="s">
        <v>372</v>
      </c>
      <c r="JC124" s="37"/>
      <c r="JD124" s="37"/>
      <c r="JE124" s="37"/>
      <c r="JF124" s="37"/>
      <c r="JG124" s="37"/>
      <c r="JH124" s="37"/>
      <c r="JI124" s="37" t="b">
        <v>1</v>
      </c>
      <c r="JJ124" s="37"/>
      <c r="JK124" s="37"/>
      <c r="JL124" s="37" t="s">
        <v>347</v>
      </c>
      <c r="JM124" s="37"/>
      <c r="JN124" s="37" t="s">
        <v>372</v>
      </c>
      <c r="JO124" s="37"/>
      <c r="JP124" s="37"/>
      <c r="JQ124" s="37"/>
      <c r="JR124" s="37"/>
      <c r="JS124" s="37"/>
      <c r="JT124" s="37"/>
      <c r="JU124" s="37"/>
      <c r="JV124" s="37"/>
      <c r="JW124" s="37"/>
      <c r="JX124" s="37"/>
      <c r="JY124" s="37"/>
      <c r="JZ124" s="37"/>
      <c r="KA124" s="37"/>
      <c r="KB124" s="37"/>
      <c r="KC124" s="37"/>
      <c r="KD124" s="37"/>
      <c r="KE124" s="37" t="b">
        <v>1</v>
      </c>
      <c r="KF124" s="37"/>
      <c r="KG124" s="37"/>
      <c r="KH124" s="37" t="s">
        <v>1049</v>
      </c>
      <c r="KI124" s="37"/>
      <c r="KJ124" s="37"/>
      <c r="KK124" s="37"/>
      <c r="KL124" s="37"/>
      <c r="KM124" s="37"/>
      <c r="KN124" s="37"/>
      <c r="KO124" s="37"/>
      <c r="KP124" s="37"/>
      <c r="KQ124" s="37"/>
      <c r="KR124" s="37"/>
      <c r="KS124" s="37"/>
      <c r="KT124" s="37" t="b">
        <v>1</v>
      </c>
      <c r="KU124" s="37"/>
      <c r="KV124" s="37" t="s">
        <v>1847</v>
      </c>
      <c r="KW124" s="37" t="s">
        <v>372</v>
      </c>
      <c r="KX124" s="37"/>
      <c r="KY124" s="37"/>
      <c r="KZ124" s="37"/>
      <c r="LA124" s="37"/>
      <c r="LB124" s="37"/>
      <c r="LC124" s="37"/>
      <c r="LD124" s="37"/>
      <c r="LE124" s="37" t="b">
        <v>1</v>
      </c>
      <c r="LF124" s="37"/>
      <c r="LG124" s="37" t="s">
        <v>427</v>
      </c>
      <c r="LH124" s="37"/>
      <c r="LI124" s="37"/>
      <c r="LJ124" s="37"/>
      <c r="LK124" s="37"/>
      <c r="LL124" s="37"/>
      <c r="LM124" s="37"/>
      <c r="LN124" s="37" t="b">
        <v>1</v>
      </c>
      <c r="LO124" s="37"/>
      <c r="LP124" s="37"/>
      <c r="LQ124" s="37"/>
      <c r="LR124" s="37"/>
      <c r="LS124" s="37"/>
      <c r="LT124" s="37"/>
      <c r="LU124" s="37"/>
      <c r="LV124" s="37"/>
      <c r="LW124" s="37"/>
      <c r="LX124" s="37"/>
      <c r="LY124" s="37"/>
      <c r="LZ124" s="37"/>
      <c r="MA124" s="37"/>
      <c r="MB124" s="37"/>
      <c r="MC124" s="37"/>
      <c r="MD124" s="37"/>
      <c r="ME124" s="37"/>
      <c r="MF124" s="37"/>
      <c r="MG124" s="37"/>
      <c r="MH124" s="37"/>
      <c r="MI124" s="37"/>
      <c r="MJ124" s="37" t="s">
        <v>1848</v>
      </c>
      <c r="MK124" s="37">
        <v>73148556</v>
      </c>
      <c r="ML124" s="37" t="s">
        <v>1849</v>
      </c>
      <c r="MM124" s="50">
        <v>44217.429606481477</v>
      </c>
      <c r="MN124" s="37">
        <v>123</v>
      </c>
      <c r="MO124" s="37"/>
      <c r="MP124" s="37">
        <v>-1</v>
      </c>
      <c r="MQ124" s="37"/>
      <c r="MR124" s="37"/>
      <c r="MS124" s="37" t="s">
        <v>376</v>
      </c>
      <c r="MT124" s="37">
        <v>2061</v>
      </c>
      <c r="MU124" s="37" t="s">
        <v>402</v>
      </c>
      <c r="MV124" s="37">
        <v>569832</v>
      </c>
    </row>
    <row r="125" spans="1:360" ht="15.6" thickTop="1" thickBot="1" x14ac:dyDescent="0.35">
      <c r="A125" s="44" t="s">
        <v>1850</v>
      </c>
      <c r="B125" s="45" t="s">
        <v>1851</v>
      </c>
      <c r="C125" s="45"/>
      <c r="D125" s="45" t="s">
        <v>850</v>
      </c>
      <c r="E125" s="45" t="s">
        <v>830</v>
      </c>
      <c r="F125" s="45"/>
      <c r="G125" s="46">
        <v>44217</v>
      </c>
      <c r="H125" s="45" t="s">
        <v>831</v>
      </c>
      <c r="I125" s="45" t="s">
        <v>832</v>
      </c>
      <c r="J125" s="45" t="s">
        <v>347</v>
      </c>
      <c r="K125" s="45">
        <v>18</v>
      </c>
      <c r="L125" s="45" t="str">
        <f>IF(data!$K125&lt;31,"18-30 Years",IF(data!$K125&lt;51,"31-50 Years",IF(data!$K125&lt;61,"51-60 Years",IF(data!$K125&gt;60,"Elderly&gt;60"))))</f>
        <v>18-30 Years</v>
      </c>
      <c r="M125" s="45" t="s">
        <v>348</v>
      </c>
      <c r="N125" s="45" t="s">
        <v>349</v>
      </c>
      <c r="O125" s="45" t="s">
        <v>350</v>
      </c>
      <c r="P125" s="46">
        <v>43215</v>
      </c>
      <c r="Q125" s="45">
        <v>1</v>
      </c>
      <c r="R125" s="45">
        <v>0</v>
      </c>
      <c r="S125" s="45" t="s">
        <v>347</v>
      </c>
      <c r="T125" s="45">
        <v>1</v>
      </c>
      <c r="U125" s="45">
        <v>0</v>
      </c>
      <c r="V125" s="45">
        <v>0</v>
      </c>
      <c r="W125" s="45" t="s">
        <v>384</v>
      </c>
      <c r="X125" s="45">
        <v>0</v>
      </c>
      <c r="Y125" s="45" t="s">
        <v>351</v>
      </c>
      <c r="Z125" s="45">
        <v>0</v>
      </c>
      <c r="AA125" s="51">
        <v>1</v>
      </c>
      <c r="AB125" s="45">
        <v>3</v>
      </c>
      <c r="AC125" s="45">
        <v>0</v>
      </c>
      <c r="AD125" s="45">
        <v>0</v>
      </c>
      <c r="AE125" s="45">
        <v>1</v>
      </c>
      <c r="AF125" s="45">
        <v>1000</v>
      </c>
      <c r="AG125" s="45">
        <v>500</v>
      </c>
      <c r="AH125" s="41">
        <f t="shared" si="1"/>
        <v>-500</v>
      </c>
      <c r="AI125" s="45" t="s">
        <v>385</v>
      </c>
      <c r="AJ125" s="45"/>
      <c r="AK125" s="45" t="s">
        <v>355</v>
      </c>
      <c r="AL125" s="45"/>
      <c r="AM125" s="45" t="b">
        <v>1</v>
      </c>
      <c r="AN125" s="45"/>
      <c r="AO125" s="45"/>
      <c r="AP125" s="45"/>
      <c r="AQ125" s="45"/>
      <c r="AR125" s="45"/>
      <c r="AS125" s="45"/>
      <c r="AT125" s="45">
        <v>2</v>
      </c>
      <c r="AU125" s="45" t="s">
        <v>356</v>
      </c>
      <c r="AV125" s="45"/>
      <c r="AW125" s="45" t="s">
        <v>372</v>
      </c>
      <c r="AX125" s="41" t="s">
        <v>372</v>
      </c>
      <c r="AY125" s="45" t="s">
        <v>480</v>
      </c>
      <c r="AZ125" s="45" t="b">
        <v>1</v>
      </c>
      <c r="BA125" s="45"/>
      <c r="BB125" s="45"/>
      <c r="BC125" s="45" t="b">
        <v>1</v>
      </c>
      <c r="BD125" s="45"/>
      <c r="BE125" s="45"/>
      <c r="BF125" s="45"/>
      <c r="BG125" s="45"/>
      <c r="BH125" s="45"/>
      <c r="BI125" s="45"/>
      <c r="BJ125" s="45"/>
      <c r="BK125" s="45" t="s">
        <v>359</v>
      </c>
      <c r="BL125" s="45"/>
      <c r="BM125" s="45"/>
      <c r="BN125" s="45"/>
      <c r="BO125" s="45"/>
      <c r="BP125" s="45" t="s">
        <v>359</v>
      </c>
      <c r="BQ125" s="45"/>
      <c r="BR125" s="45"/>
      <c r="BS125" s="45"/>
      <c r="BT125" s="45"/>
      <c r="BU125" s="45"/>
      <c r="BV125" s="45"/>
      <c r="BW125" s="45"/>
      <c r="BX125" s="45"/>
      <c r="BY125" s="45"/>
      <c r="BZ125" s="45"/>
      <c r="CA125" s="45"/>
      <c r="CB125" s="45"/>
      <c r="CC125" s="45"/>
      <c r="CD125" s="45"/>
      <c r="CE125" s="45"/>
      <c r="CF125" s="45" t="s">
        <v>1114</v>
      </c>
      <c r="CG125" s="45"/>
      <c r="CH125" s="45"/>
      <c r="CI125" s="45"/>
      <c r="CJ125" s="45"/>
      <c r="CK125" s="45"/>
      <c r="CL125" s="45"/>
      <c r="CM125" s="45" t="b">
        <v>1</v>
      </c>
      <c r="CN125" s="45"/>
      <c r="CO125" s="45" t="s">
        <v>347</v>
      </c>
      <c r="CP125" s="45"/>
      <c r="CQ125" s="45"/>
      <c r="CR125" s="45"/>
      <c r="CS125" s="45"/>
      <c r="CT125" s="45"/>
      <c r="CU125" s="45"/>
      <c r="CV125" s="45"/>
      <c r="CW125" s="45"/>
      <c r="CX125" s="45"/>
      <c r="CY125" s="45" t="s">
        <v>836</v>
      </c>
      <c r="CZ125" s="45"/>
      <c r="DA125" s="45"/>
      <c r="DB125" s="45"/>
      <c r="DC125" s="45"/>
      <c r="DD125" s="45"/>
      <c r="DE125" s="45" t="b">
        <v>1</v>
      </c>
      <c r="DF125" s="45"/>
      <c r="DG125" s="45"/>
      <c r="DH125" s="45"/>
      <c r="DI125" s="45"/>
      <c r="DJ125" s="45"/>
      <c r="DK125" s="45" t="s">
        <v>359</v>
      </c>
      <c r="DL125" s="45"/>
      <c r="DM125" s="45"/>
      <c r="DN125" s="45"/>
      <c r="DO125" s="45"/>
      <c r="DP125" s="45"/>
      <c r="DQ125" s="45"/>
      <c r="DR125" s="45"/>
      <c r="DS125" s="45"/>
      <c r="DT125" s="45"/>
      <c r="DU125" s="45"/>
      <c r="DV125" s="45"/>
      <c r="DW125" s="45" t="s">
        <v>564</v>
      </c>
      <c r="DX125" s="45" t="s">
        <v>483</v>
      </c>
      <c r="DY125" s="45"/>
      <c r="DZ125" s="45"/>
      <c r="EA125" s="45" t="s">
        <v>981</v>
      </c>
      <c r="EB125" s="45" t="b">
        <v>1</v>
      </c>
      <c r="EC125" s="45" t="b">
        <v>1</v>
      </c>
      <c r="ED125" s="45"/>
      <c r="EE125" s="45"/>
      <c r="EF125" s="45"/>
      <c r="EG125" s="45"/>
      <c r="EH125" s="45"/>
      <c r="EI125" s="45"/>
      <c r="EJ125" s="45"/>
      <c r="EK125" s="45"/>
      <c r="EL125" s="45"/>
      <c r="EM125" s="51">
        <v>2</v>
      </c>
      <c r="EN125" s="45" t="s">
        <v>365</v>
      </c>
      <c r="EO125" s="45"/>
      <c r="EP125" s="45"/>
      <c r="EQ125" s="45"/>
      <c r="ER125" s="45"/>
      <c r="ES125" s="45"/>
      <c r="ET125" s="45"/>
      <c r="EU125" s="45"/>
      <c r="EV125" s="45"/>
      <c r="EW125" s="45"/>
      <c r="EX125" s="45"/>
      <c r="EY125" s="45"/>
      <c r="EZ125" s="45"/>
      <c r="FA125" s="45"/>
      <c r="FB125" s="45"/>
      <c r="FC125" s="45" t="s">
        <v>347</v>
      </c>
      <c r="FD125" s="45"/>
      <c r="FE125" s="45" t="s">
        <v>367</v>
      </c>
      <c r="FF125" s="45"/>
      <c r="FG125" s="45" t="b">
        <v>1</v>
      </c>
      <c r="FH125" s="45"/>
      <c r="FI125" s="45"/>
      <c r="FJ125" s="45"/>
      <c r="FK125" s="45"/>
      <c r="FL125" s="45"/>
      <c r="FM125" s="45"/>
      <c r="FN125" s="45" t="s">
        <v>347</v>
      </c>
      <c r="FO125" s="45"/>
      <c r="FP125" s="45" t="s">
        <v>347</v>
      </c>
      <c r="FQ125" s="45" t="s">
        <v>367</v>
      </c>
      <c r="FR125" s="45" t="b">
        <v>1</v>
      </c>
      <c r="FS125" s="45"/>
      <c r="FT125" s="45"/>
      <c r="FU125" s="45"/>
      <c r="FV125" s="45"/>
      <c r="FW125" s="45"/>
      <c r="FX125" s="45" t="s">
        <v>368</v>
      </c>
      <c r="FY125" s="45" t="s">
        <v>359</v>
      </c>
      <c r="FZ125" s="45" t="s">
        <v>359</v>
      </c>
      <c r="GA125" s="45"/>
      <c r="GB125" s="45"/>
      <c r="GC125" s="45" t="s">
        <v>384</v>
      </c>
      <c r="GD125" s="45" t="s">
        <v>351</v>
      </c>
      <c r="GE125" s="45" t="s">
        <v>359</v>
      </c>
      <c r="GF125" s="45" t="s">
        <v>370</v>
      </c>
      <c r="GG125" s="45" t="s">
        <v>370</v>
      </c>
      <c r="GH125" s="45"/>
      <c r="GI125" s="45"/>
      <c r="GJ125" s="45"/>
      <c r="GK125" s="45"/>
      <c r="GL125" s="45"/>
      <c r="GM125" s="45"/>
      <c r="GN125" s="45"/>
      <c r="GO125" s="45"/>
      <c r="GP125" s="45"/>
      <c r="GQ125" s="45"/>
      <c r="GR125" s="45"/>
      <c r="GS125" s="45"/>
      <c r="GT125" s="45"/>
      <c r="GU125" s="45" t="s">
        <v>457</v>
      </c>
      <c r="GV125" s="45"/>
      <c r="GW125" s="45"/>
      <c r="GX125" s="45"/>
      <c r="GY125" s="45"/>
      <c r="GZ125" s="45"/>
      <c r="HA125" s="45"/>
      <c r="HB125" s="45"/>
      <c r="HC125" s="45"/>
      <c r="HD125" s="45"/>
      <c r="HE125" s="45"/>
      <c r="HF125" s="45"/>
      <c r="HG125" s="45"/>
      <c r="HH125" s="45"/>
      <c r="HI125" s="45"/>
      <c r="HJ125" s="45"/>
      <c r="HK125" s="45" t="b">
        <v>1</v>
      </c>
      <c r="HL125" s="45"/>
      <c r="HM125" s="45"/>
      <c r="HN125" s="45"/>
      <c r="HO125" s="45"/>
      <c r="HP125" s="45"/>
      <c r="HQ125" s="45"/>
      <c r="HR125" s="45"/>
      <c r="HS125" s="45"/>
      <c r="HT125" s="45"/>
      <c r="HU125" s="45"/>
      <c r="HV125" s="45"/>
      <c r="HW125" s="45"/>
      <c r="HX125" s="45"/>
      <c r="HY125" s="45"/>
      <c r="HZ125" s="45"/>
      <c r="IA125" s="45"/>
      <c r="IB125" s="45"/>
      <c r="IC125" s="45"/>
      <c r="ID125" s="45"/>
      <c r="IE125" s="45"/>
      <c r="IF125" s="45" t="s">
        <v>1091</v>
      </c>
      <c r="IG125" s="45"/>
      <c r="IH125" s="45"/>
      <c r="II125" s="45"/>
      <c r="IJ125" s="45"/>
      <c r="IK125" s="45"/>
      <c r="IL125" s="45"/>
      <c r="IM125" s="45"/>
      <c r="IN125" s="45" t="b">
        <v>1</v>
      </c>
      <c r="IO125" s="45"/>
      <c r="IP125" s="45" t="s">
        <v>347</v>
      </c>
      <c r="IQ125" s="45"/>
      <c r="IR125" s="45" t="s">
        <v>413</v>
      </c>
      <c r="IS125" s="45"/>
      <c r="IT125" s="45"/>
      <c r="IU125" s="45"/>
      <c r="IV125" s="45"/>
      <c r="IW125" s="45"/>
      <c r="IX125" s="45" t="b">
        <v>1</v>
      </c>
      <c r="IY125" s="45"/>
      <c r="IZ125" s="45"/>
      <c r="JA125" s="45"/>
      <c r="JB125" s="45" t="s">
        <v>413</v>
      </c>
      <c r="JC125" s="45"/>
      <c r="JD125" s="45"/>
      <c r="JE125" s="45"/>
      <c r="JF125" s="45"/>
      <c r="JG125" s="45"/>
      <c r="JH125" s="45" t="b">
        <v>1</v>
      </c>
      <c r="JI125" s="45"/>
      <c r="JJ125" s="45"/>
      <c r="JK125" s="45"/>
      <c r="JL125" s="45" t="s">
        <v>359</v>
      </c>
      <c r="JM125" s="45" t="s">
        <v>1852</v>
      </c>
      <c r="JN125" s="45" t="s">
        <v>372</v>
      </c>
      <c r="JO125" s="45"/>
      <c r="JP125" s="45"/>
      <c r="JQ125" s="45"/>
      <c r="JR125" s="45"/>
      <c r="JS125" s="45"/>
      <c r="JT125" s="45"/>
      <c r="JU125" s="45"/>
      <c r="JV125" s="45"/>
      <c r="JW125" s="45"/>
      <c r="JX125" s="45"/>
      <c r="JY125" s="45"/>
      <c r="JZ125" s="45"/>
      <c r="KA125" s="45"/>
      <c r="KB125" s="45"/>
      <c r="KC125" s="45"/>
      <c r="KD125" s="45"/>
      <c r="KE125" s="45" t="b">
        <v>1</v>
      </c>
      <c r="KF125" s="45"/>
      <c r="KG125" s="45"/>
      <c r="KH125" s="45" t="s">
        <v>447</v>
      </c>
      <c r="KI125" s="45"/>
      <c r="KJ125" s="45"/>
      <c r="KK125" s="45"/>
      <c r="KL125" s="45"/>
      <c r="KM125" s="45" t="b">
        <v>1</v>
      </c>
      <c r="KN125" s="45"/>
      <c r="KO125" s="45"/>
      <c r="KP125" s="45"/>
      <c r="KQ125" s="45"/>
      <c r="KR125" s="45"/>
      <c r="KS125" s="45"/>
      <c r="KT125" s="45"/>
      <c r="KU125" s="45"/>
      <c r="KV125" s="45"/>
      <c r="KW125" s="45" t="s">
        <v>1253</v>
      </c>
      <c r="KX125" s="45" t="b">
        <v>1</v>
      </c>
      <c r="KY125" s="45" t="b">
        <v>1</v>
      </c>
      <c r="KZ125" s="45"/>
      <c r="LA125" s="45"/>
      <c r="LB125" s="45"/>
      <c r="LC125" s="45"/>
      <c r="LD125" s="45"/>
      <c r="LE125" s="45"/>
      <c r="LF125" s="45"/>
      <c r="LG125" s="45" t="s">
        <v>427</v>
      </c>
      <c r="LH125" s="45"/>
      <c r="LI125" s="45"/>
      <c r="LJ125" s="45"/>
      <c r="LK125" s="45"/>
      <c r="LL125" s="45"/>
      <c r="LM125" s="45"/>
      <c r="LN125" s="45" t="b">
        <v>1</v>
      </c>
      <c r="LO125" s="45" t="s">
        <v>359</v>
      </c>
      <c r="LP125" s="45" t="s">
        <v>5170</v>
      </c>
      <c r="LQ125" s="45" t="s">
        <v>372</v>
      </c>
      <c r="LR125" s="45"/>
      <c r="LS125" s="45"/>
      <c r="LT125" s="45"/>
      <c r="LU125" s="45"/>
      <c r="LV125" s="45"/>
      <c r="LW125" s="45"/>
      <c r="LX125" s="45"/>
      <c r="LY125" s="45" t="b">
        <v>1</v>
      </c>
      <c r="LZ125" s="45"/>
      <c r="MA125" s="45"/>
      <c r="MB125" s="45" t="s">
        <v>359</v>
      </c>
      <c r="MC125" s="45"/>
      <c r="MD125" s="45"/>
      <c r="ME125" s="45"/>
      <c r="MF125" s="45"/>
      <c r="MG125" s="45"/>
      <c r="MH125" s="45" t="s">
        <v>359</v>
      </c>
      <c r="MI125" s="45"/>
      <c r="MJ125" s="45" t="s">
        <v>1853</v>
      </c>
      <c r="MK125" s="45">
        <v>73148557</v>
      </c>
      <c r="ML125" s="45" t="s">
        <v>1854</v>
      </c>
      <c r="MM125" s="47">
        <v>44217.429606481477</v>
      </c>
      <c r="MN125" s="45">
        <v>124</v>
      </c>
      <c r="MO125" s="45"/>
      <c r="MP125" s="45">
        <v>-1</v>
      </c>
      <c r="MQ125" s="45"/>
      <c r="MR125" s="45"/>
      <c r="MS125" s="45" t="s">
        <v>376</v>
      </c>
      <c r="MT125" s="45">
        <v>2472</v>
      </c>
      <c r="MU125" s="45" t="s">
        <v>402</v>
      </c>
      <c r="MV125" s="45">
        <v>569832</v>
      </c>
    </row>
    <row r="126" spans="1:360" ht="15.6" hidden="1" thickTop="1" thickBot="1" x14ac:dyDescent="0.35">
      <c r="A126" s="48" t="s">
        <v>1858</v>
      </c>
      <c r="B126" s="37" t="s">
        <v>1859</v>
      </c>
      <c r="C126" s="37"/>
      <c r="D126" s="37" t="s">
        <v>1860</v>
      </c>
      <c r="E126" s="37" t="s">
        <v>830</v>
      </c>
      <c r="F126" s="37"/>
      <c r="G126" s="49">
        <v>44217</v>
      </c>
      <c r="H126" s="37" t="s">
        <v>1861</v>
      </c>
      <c r="I126" s="37" t="s">
        <v>346</v>
      </c>
      <c r="J126" s="37" t="s">
        <v>347</v>
      </c>
      <c r="K126" s="37">
        <v>40</v>
      </c>
      <c r="L126" s="37" t="str">
        <f>IF(data!$K126&lt;31,"18-30 Years",IF(data!$K126&lt;51,"31-50 Years",IF(data!$K126&lt;61,"51-60 Years",IF(data!$K126&gt;60,"Elderly&gt;60"))))</f>
        <v>31-50 Years</v>
      </c>
      <c r="M126" s="37" t="s">
        <v>348</v>
      </c>
      <c r="N126" s="37" t="s">
        <v>349</v>
      </c>
      <c r="O126" s="37" t="s">
        <v>350</v>
      </c>
      <c r="P126" s="49">
        <v>43851</v>
      </c>
      <c r="Q126" s="37">
        <v>0</v>
      </c>
      <c r="R126" s="37">
        <v>0</v>
      </c>
      <c r="S126" s="37" t="s">
        <v>347</v>
      </c>
      <c r="T126" s="37">
        <v>0</v>
      </c>
      <c r="U126" s="37">
        <v>0</v>
      </c>
      <c r="V126" s="37">
        <v>0</v>
      </c>
      <c r="W126" s="37" t="s">
        <v>384</v>
      </c>
      <c r="X126" s="37">
        <v>1</v>
      </c>
      <c r="Y126" s="37" t="s">
        <v>351</v>
      </c>
      <c r="Z126" s="37">
        <v>5</v>
      </c>
      <c r="AA126" s="52">
        <v>6</v>
      </c>
      <c r="AB126" s="37">
        <v>8</v>
      </c>
      <c r="AC126" s="37">
        <v>1</v>
      </c>
      <c r="AD126" s="37">
        <v>0</v>
      </c>
      <c r="AE126" s="37">
        <v>1</v>
      </c>
      <c r="AF126" s="37">
        <v>1000</v>
      </c>
      <c r="AG126" s="37">
        <v>200</v>
      </c>
      <c r="AH126" s="41">
        <f t="shared" si="1"/>
        <v>-800</v>
      </c>
      <c r="AI126" s="37" t="s">
        <v>540</v>
      </c>
      <c r="AJ126" s="37"/>
      <c r="AK126" s="37" t="s">
        <v>355</v>
      </c>
      <c r="AL126" s="37"/>
      <c r="AM126" s="37" t="b">
        <v>1</v>
      </c>
      <c r="AN126" s="37"/>
      <c r="AO126" s="37"/>
      <c r="AP126" s="37"/>
      <c r="AQ126" s="37"/>
      <c r="AR126" s="37"/>
      <c r="AS126" s="37"/>
      <c r="AT126" s="37">
        <v>30</v>
      </c>
      <c r="AU126" s="37" t="s">
        <v>356</v>
      </c>
      <c r="AV126" s="37"/>
      <c r="AW126" s="37" t="s">
        <v>347</v>
      </c>
      <c r="AX126" s="45" t="s">
        <v>5131</v>
      </c>
      <c r="AY126" s="37" t="s">
        <v>426</v>
      </c>
      <c r="AZ126" s="37"/>
      <c r="BA126" s="37"/>
      <c r="BB126" s="37"/>
      <c r="BC126" s="37" t="b">
        <v>1</v>
      </c>
      <c r="BD126" s="37"/>
      <c r="BE126" s="37"/>
      <c r="BF126" s="37"/>
      <c r="BG126" s="37"/>
      <c r="BH126" s="37"/>
      <c r="BI126" s="37"/>
      <c r="BJ126" s="37"/>
      <c r="BK126" s="37" t="s">
        <v>359</v>
      </c>
      <c r="BL126" s="37"/>
      <c r="BM126" s="37"/>
      <c r="BN126" s="37"/>
      <c r="BO126" s="37"/>
      <c r="BP126" s="37" t="s">
        <v>359</v>
      </c>
      <c r="BQ126" s="37"/>
      <c r="BR126" s="37"/>
      <c r="BS126" s="37"/>
      <c r="BT126" s="37"/>
      <c r="BU126" s="37"/>
      <c r="BV126" s="37"/>
      <c r="BW126" s="37"/>
      <c r="BX126" s="37"/>
      <c r="BY126" s="37"/>
      <c r="BZ126" s="37"/>
      <c r="CA126" s="37"/>
      <c r="CB126" s="37"/>
      <c r="CC126" s="37"/>
      <c r="CD126" s="37"/>
      <c r="CE126" s="37"/>
      <c r="CF126" s="37" t="s">
        <v>1114</v>
      </c>
      <c r="CG126" s="37"/>
      <c r="CH126" s="37"/>
      <c r="CI126" s="37"/>
      <c r="CJ126" s="37"/>
      <c r="CK126" s="37"/>
      <c r="CL126" s="37"/>
      <c r="CM126" s="37" t="b">
        <v>1</v>
      </c>
      <c r="CN126" s="37"/>
      <c r="CO126" s="37" t="s">
        <v>359</v>
      </c>
      <c r="CP126" s="37" t="s">
        <v>653</v>
      </c>
      <c r="CQ126" s="37"/>
      <c r="CR126" s="37" t="b">
        <v>1</v>
      </c>
      <c r="CS126" s="37"/>
      <c r="CT126" s="37" t="b">
        <v>1</v>
      </c>
      <c r="CU126" s="37"/>
      <c r="CV126" s="37"/>
      <c r="CW126" s="37"/>
      <c r="CX126" s="37"/>
      <c r="CY126" s="37" t="s">
        <v>1807</v>
      </c>
      <c r="CZ126" s="37"/>
      <c r="DA126" s="37"/>
      <c r="DB126" s="37"/>
      <c r="DC126" s="37" t="b">
        <v>1</v>
      </c>
      <c r="DD126" s="37"/>
      <c r="DE126" s="37"/>
      <c r="DF126" s="37"/>
      <c r="DG126" s="37"/>
      <c r="DH126" s="37"/>
      <c r="DI126" s="37"/>
      <c r="DJ126" s="37"/>
      <c r="DK126" s="37"/>
      <c r="DL126" s="37"/>
      <c r="DM126" s="37"/>
      <c r="DN126" s="37"/>
      <c r="DO126" s="37"/>
      <c r="DP126" s="37"/>
      <c r="DQ126" s="37"/>
      <c r="DR126" s="37"/>
      <c r="DS126" s="37"/>
      <c r="DT126" s="37"/>
      <c r="DU126" s="37"/>
      <c r="DV126" s="37"/>
      <c r="DW126" s="37" t="s">
        <v>482</v>
      </c>
      <c r="DX126" s="37" t="s">
        <v>565</v>
      </c>
      <c r="DY126" s="37" t="s">
        <v>566</v>
      </c>
      <c r="DZ126" s="37"/>
      <c r="EA126" s="37"/>
      <c r="EB126" s="37"/>
      <c r="EC126" s="37"/>
      <c r="ED126" s="37"/>
      <c r="EE126" s="37"/>
      <c r="EF126" s="37"/>
      <c r="EG126" s="37"/>
      <c r="EH126" s="37"/>
      <c r="EI126" s="37"/>
      <c r="EJ126" s="37"/>
      <c r="EK126" s="37"/>
      <c r="EL126" s="37"/>
      <c r="EM126" s="37"/>
      <c r="EN126" s="37"/>
      <c r="EO126" s="37"/>
      <c r="EP126" s="37"/>
      <c r="EQ126" s="37"/>
      <c r="ER126" s="37"/>
      <c r="ES126" s="37"/>
      <c r="ET126" s="37"/>
      <c r="EU126" s="37"/>
      <c r="EV126" s="37"/>
      <c r="EW126" s="37"/>
      <c r="EX126" s="37"/>
      <c r="EY126" s="37"/>
      <c r="EZ126" s="37"/>
      <c r="FA126" s="37"/>
      <c r="FB126" s="37"/>
      <c r="FC126" s="37" t="s">
        <v>347</v>
      </c>
      <c r="FD126" s="37"/>
      <c r="FE126" s="37" t="s">
        <v>367</v>
      </c>
      <c r="FF126" s="37"/>
      <c r="FG126" s="37" t="b">
        <v>1</v>
      </c>
      <c r="FH126" s="37"/>
      <c r="FI126" s="37"/>
      <c r="FJ126" s="37"/>
      <c r="FK126" s="37"/>
      <c r="FL126" s="37"/>
      <c r="FM126" s="37"/>
      <c r="FN126" s="37" t="s">
        <v>347</v>
      </c>
      <c r="FO126" s="37"/>
      <c r="FP126" s="37" t="s">
        <v>347</v>
      </c>
      <c r="FQ126" s="37" t="s">
        <v>367</v>
      </c>
      <c r="FR126" s="37" t="b">
        <v>1</v>
      </c>
      <c r="FS126" s="37"/>
      <c r="FT126" s="37"/>
      <c r="FU126" s="37"/>
      <c r="FV126" s="37"/>
      <c r="FW126" s="37"/>
      <c r="FX126" s="37"/>
      <c r="FY126" s="37"/>
      <c r="FZ126" s="37"/>
      <c r="GA126" s="37"/>
      <c r="GB126" s="37"/>
      <c r="GC126" s="37" t="s">
        <v>384</v>
      </c>
      <c r="GD126" s="37" t="s">
        <v>384</v>
      </c>
      <c r="GE126" s="37" t="s">
        <v>347</v>
      </c>
      <c r="GF126" s="37"/>
      <c r="GG126" s="37"/>
      <c r="GH126" s="37" t="s">
        <v>915</v>
      </c>
      <c r="GI126" s="37" t="s">
        <v>359</v>
      </c>
      <c r="GJ126" s="37"/>
      <c r="GK126" s="37"/>
      <c r="GL126" s="37"/>
      <c r="GM126" s="37"/>
      <c r="GN126" s="37"/>
      <c r="GO126" s="37"/>
      <c r="GP126" s="37"/>
      <c r="GQ126" s="37"/>
      <c r="GR126" s="37"/>
      <c r="GS126" s="37" t="s">
        <v>1064</v>
      </c>
      <c r="GT126" s="37"/>
      <c r="GU126" s="37"/>
      <c r="GV126" s="37"/>
      <c r="GW126" s="37"/>
      <c r="GX126" s="37"/>
      <c r="GY126" s="37"/>
      <c r="GZ126" s="37"/>
      <c r="HA126" s="37"/>
      <c r="HB126" s="37"/>
      <c r="HC126" s="37"/>
      <c r="HD126" s="37"/>
      <c r="HE126" s="37"/>
      <c r="HF126" s="37"/>
      <c r="HG126" s="37"/>
      <c r="HH126" s="37"/>
      <c r="HI126" s="37"/>
      <c r="HJ126" s="37"/>
      <c r="HK126" s="37"/>
      <c r="HL126" s="37"/>
      <c r="HM126" s="37"/>
      <c r="HN126" s="37"/>
      <c r="HO126" s="37"/>
      <c r="HP126" s="37"/>
      <c r="HQ126" s="37"/>
      <c r="HR126" s="37"/>
      <c r="HS126" s="37"/>
      <c r="HT126" s="37"/>
      <c r="HU126" s="37"/>
      <c r="HV126" s="37"/>
      <c r="HW126" s="37"/>
      <c r="HX126" s="37"/>
      <c r="HY126" s="37"/>
      <c r="HZ126" s="37"/>
      <c r="IA126" s="37"/>
      <c r="IB126" s="37"/>
      <c r="IC126" s="37"/>
      <c r="ID126" s="37"/>
      <c r="IE126" s="37"/>
      <c r="IF126" s="37"/>
      <c r="IG126" s="37"/>
      <c r="IH126" s="37"/>
      <c r="II126" s="37"/>
      <c r="IJ126" s="37"/>
      <c r="IK126" s="37"/>
      <c r="IL126" s="37"/>
      <c r="IM126" s="37"/>
      <c r="IN126" s="37"/>
      <c r="IO126" s="37"/>
      <c r="IP126" s="37"/>
      <c r="IQ126" s="37"/>
      <c r="IR126" s="37"/>
      <c r="IS126" s="37"/>
      <c r="IT126" s="37"/>
      <c r="IU126" s="37"/>
      <c r="IV126" s="37"/>
      <c r="IW126" s="37"/>
      <c r="IX126" s="37"/>
      <c r="IY126" s="37"/>
      <c r="IZ126" s="37"/>
      <c r="JA126" s="37"/>
      <c r="JB126" s="37"/>
      <c r="JC126" s="37"/>
      <c r="JD126" s="37"/>
      <c r="JE126" s="37"/>
      <c r="JF126" s="37"/>
      <c r="JG126" s="37"/>
      <c r="JH126" s="37"/>
      <c r="JI126" s="37"/>
      <c r="JJ126" s="37"/>
      <c r="JK126" s="37"/>
      <c r="JL126" s="37"/>
      <c r="JM126" s="37"/>
      <c r="JN126" s="37"/>
      <c r="JO126" s="37"/>
      <c r="JP126" s="37"/>
      <c r="JQ126" s="37"/>
      <c r="JR126" s="37"/>
      <c r="JS126" s="37"/>
      <c r="JT126" s="37"/>
      <c r="JU126" s="37"/>
      <c r="JV126" s="37"/>
      <c r="JW126" s="37"/>
      <c r="JX126" s="37"/>
      <c r="JY126" s="37"/>
      <c r="JZ126" s="37"/>
      <c r="KA126" s="37"/>
      <c r="KB126" s="37"/>
      <c r="KC126" s="37"/>
      <c r="KD126" s="37"/>
      <c r="KE126" s="37"/>
      <c r="KF126" s="37"/>
      <c r="KG126" s="37"/>
      <c r="KH126" s="37"/>
      <c r="KI126" s="37"/>
      <c r="KJ126" s="37"/>
      <c r="KK126" s="37"/>
      <c r="KL126" s="37"/>
      <c r="KM126" s="37"/>
      <c r="KN126" s="37"/>
      <c r="KO126" s="37"/>
      <c r="KP126" s="37"/>
      <c r="KQ126" s="37"/>
      <c r="KR126" s="37"/>
      <c r="KS126" s="37"/>
      <c r="KT126" s="37"/>
      <c r="KU126" s="37"/>
      <c r="KV126" s="37"/>
      <c r="KW126" s="37"/>
      <c r="KX126" s="37"/>
      <c r="KY126" s="37"/>
      <c r="KZ126" s="37"/>
      <c r="LA126" s="37"/>
      <c r="LB126" s="37"/>
      <c r="LC126" s="37"/>
      <c r="LD126" s="37"/>
      <c r="LE126" s="37"/>
      <c r="LF126" s="37"/>
      <c r="LG126" s="37"/>
      <c r="LH126" s="37"/>
      <c r="LI126" s="37"/>
      <c r="LJ126" s="37"/>
      <c r="LK126" s="37"/>
      <c r="LL126" s="37"/>
      <c r="LM126" s="37"/>
      <c r="LN126" s="37"/>
      <c r="LO126" s="37"/>
      <c r="LP126" s="37"/>
      <c r="LQ126" s="37"/>
      <c r="LR126" s="37"/>
      <c r="LS126" s="37"/>
      <c r="LT126" s="37"/>
      <c r="LU126" s="37"/>
      <c r="LV126" s="37"/>
      <c r="LW126" s="37"/>
      <c r="LX126" s="37"/>
      <c r="LY126" s="37"/>
      <c r="LZ126" s="37"/>
      <c r="MA126" s="37"/>
      <c r="MB126" s="37"/>
      <c r="MC126" s="37"/>
      <c r="MD126" s="37"/>
      <c r="ME126" s="37"/>
      <c r="MF126" s="37"/>
      <c r="MG126" s="37"/>
      <c r="MH126" s="37"/>
      <c r="MI126" s="37"/>
      <c r="MJ126" s="37" t="s">
        <v>1862</v>
      </c>
      <c r="MK126" s="37">
        <v>73155485</v>
      </c>
      <c r="ML126" s="37" t="s">
        <v>1863</v>
      </c>
      <c r="MM126" s="50">
        <v>44217.531770833331</v>
      </c>
      <c r="MN126" s="37">
        <v>127</v>
      </c>
      <c r="MO126" s="37"/>
      <c r="MP126" s="37">
        <v>-1</v>
      </c>
      <c r="MQ126" s="37"/>
      <c r="MR126" s="37"/>
      <c r="MS126" s="37" t="s">
        <v>376</v>
      </c>
      <c r="MT126" s="37">
        <v>2064</v>
      </c>
      <c r="MU126" s="37" t="s">
        <v>402</v>
      </c>
      <c r="MV126" s="37">
        <v>569832</v>
      </c>
    </row>
    <row r="127" spans="1:360" ht="15.6" thickTop="1" thickBot="1" x14ac:dyDescent="0.35">
      <c r="A127" s="44" t="s">
        <v>1864</v>
      </c>
      <c r="B127" s="45" t="s">
        <v>1865</v>
      </c>
      <c r="C127" s="45"/>
      <c r="D127" s="45" t="s">
        <v>1860</v>
      </c>
      <c r="E127" s="45" t="s">
        <v>830</v>
      </c>
      <c r="F127" s="45"/>
      <c r="G127" s="46">
        <v>44217</v>
      </c>
      <c r="H127" s="45" t="s">
        <v>1861</v>
      </c>
      <c r="I127" s="45" t="s">
        <v>346</v>
      </c>
      <c r="J127" s="45" t="s">
        <v>347</v>
      </c>
      <c r="K127" s="45">
        <v>21</v>
      </c>
      <c r="L127" s="45" t="str">
        <f>IF(data!$K127&lt;31,"18-30 Years",IF(data!$K127&lt;51,"31-50 Years",IF(data!$K127&lt;61,"51-60 Years",IF(data!$K127&gt;60,"Elderly&gt;60"))))</f>
        <v>18-30 Years</v>
      </c>
      <c r="M127" s="45" t="s">
        <v>348</v>
      </c>
      <c r="N127" s="45" t="s">
        <v>349</v>
      </c>
      <c r="O127" s="45" t="s">
        <v>350</v>
      </c>
      <c r="P127" s="46">
        <v>43922</v>
      </c>
      <c r="Q127" s="45">
        <v>1</v>
      </c>
      <c r="R127" s="45">
        <v>2</v>
      </c>
      <c r="S127" s="45" t="s">
        <v>347</v>
      </c>
      <c r="T127" s="45">
        <v>0</v>
      </c>
      <c r="U127" s="45">
        <v>0</v>
      </c>
      <c r="V127" s="45">
        <v>2</v>
      </c>
      <c r="W127" s="45" t="s">
        <v>406</v>
      </c>
      <c r="X127" s="45">
        <v>0</v>
      </c>
      <c r="Y127" s="45" t="s">
        <v>406</v>
      </c>
      <c r="Z127" s="45">
        <v>0</v>
      </c>
      <c r="AA127" s="51">
        <v>2</v>
      </c>
      <c r="AB127" s="45">
        <v>7</v>
      </c>
      <c r="AC127" s="45">
        <v>2</v>
      </c>
      <c r="AD127" s="45">
        <v>0</v>
      </c>
      <c r="AE127" s="45">
        <v>1</v>
      </c>
      <c r="AF127" s="45">
        <v>600</v>
      </c>
      <c r="AG127" s="45">
        <v>300</v>
      </c>
      <c r="AH127" s="41">
        <f t="shared" si="1"/>
        <v>-300</v>
      </c>
      <c r="AI127" s="45" t="s">
        <v>540</v>
      </c>
      <c r="AJ127" s="45"/>
      <c r="AK127" s="45" t="s">
        <v>355</v>
      </c>
      <c r="AL127" s="45"/>
      <c r="AM127" s="45" t="b">
        <v>1</v>
      </c>
      <c r="AN127" s="45"/>
      <c r="AO127" s="45"/>
      <c r="AP127" s="45"/>
      <c r="AQ127" s="45"/>
      <c r="AR127" s="45"/>
      <c r="AS127" s="45"/>
      <c r="AT127" s="45">
        <v>20</v>
      </c>
      <c r="AU127" s="45" t="s">
        <v>356</v>
      </c>
      <c r="AV127" s="45"/>
      <c r="AW127" s="45" t="s">
        <v>347</v>
      </c>
      <c r="AX127" s="41" t="s">
        <v>372</v>
      </c>
      <c r="AY127" s="45" t="s">
        <v>357</v>
      </c>
      <c r="AZ127" s="45"/>
      <c r="BA127" s="45" t="b">
        <v>1</v>
      </c>
      <c r="BB127" s="45"/>
      <c r="BC127" s="45" t="b">
        <v>1</v>
      </c>
      <c r="BD127" s="45"/>
      <c r="BE127" s="45"/>
      <c r="BF127" s="45"/>
      <c r="BG127" s="45"/>
      <c r="BH127" s="45"/>
      <c r="BI127" s="45"/>
      <c r="BJ127" s="45"/>
      <c r="BK127" s="45" t="s">
        <v>347</v>
      </c>
      <c r="BL127" s="45" t="s">
        <v>347</v>
      </c>
      <c r="BM127" s="45" t="s">
        <v>1866</v>
      </c>
      <c r="BN127" s="45" t="s">
        <v>359</v>
      </c>
      <c r="BO127" s="45"/>
      <c r="BP127" s="45" t="s">
        <v>347</v>
      </c>
      <c r="BQ127" s="45" t="s">
        <v>359</v>
      </c>
      <c r="BR127" s="45" t="s">
        <v>1867</v>
      </c>
      <c r="BS127" s="45"/>
      <c r="BT127" s="45"/>
      <c r="BU127" s="45"/>
      <c r="BV127" s="45"/>
      <c r="BW127" s="45"/>
      <c r="BX127" s="45"/>
      <c r="BY127" s="45"/>
      <c r="BZ127" s="45"/>
      <c r="CA127" s="45"/>
      <c r="CB127" s="45"/>
      <c r="CC127" s="45"/>
      <c r="CD127" s="45"/>
      <c r="CE127" s="45"/>
      <c r="CF127" s="45" t="s">
        <v>870</v>
      </c>
      <c r="CG127" s="45" t="b">
        <v>1</v>
      </c>
      <c r="CH127" s="45" t="b">
        <v>1</v>
      </c>
      <c r="CI127" s="45"/>
      <c r="CJ127" s="45"/>
      <c r="CK127" s="45"/>
      <c r="CL127" s="45"/>
      <c r="CM127" s="45"/>
      <c r="CN127" s="45"/>
      <c r="CO127" s="45" t="s">
        <v>359</v>
      </c>
      <c r="CP127" s="45" t="s">
        <v>1049</v>
      </c>
      <c r="CQ127" s="45"/>
      <c r="CR127" s="45"/>
      <c r="CS127" s="45"/>
      <c r="CT127" s="45"/>
      <c r="CU127" s="45"/>
      <c r="CV127" s="45" t="b">
        <v>1</v>
      </c>
      <c r="CW127" s="45"/>
      <c r="CX127" s="45" t="s">
        <v>1868</v>
      </c>
      <c r="CY127" s="45" t="s">
        <v>836</v>
      </c>
      <c r="CZ127" s="45"/>
      <c r="DA127" s="45"/>
      <c r="DB127" s="45"/>
      <c r="DC127" s="45"/>
      <c r="DD127" s="45"/>
      <c r="DE127" s="45" t="b">
        <v>1</v>
      </c>
      <c r="DF127" s="45"/>
      <c r="DG127" s="45"/>
      <c r="DH127" s="45"/>
      <c r="DI127" s="45"/>
      <c r="DJ127" s="45"/>
      <c r="DK127" s="45"/>
      <c r="DL127" s="45"/>
      <c r="DM127" s="45"/>
      <c r="DN127" s="45"/>
      <c r="DO127" s="45"/>
      <c r="DP127" s="45"/>
      <c r="DQ127" s="45"/>
      <c r="DR127" s="45"/>
      <c r="DS127" s="45"/>
      <c r="DT127" s="45"/>
      <c r="DU127" s="45"/>
      <c r="DV127" s="45"/>
      <c r="DW127" s="45" t="s">
        <v>564</v>
      </c>
      <c r="DX127" s="45" t="s">
        <v>565</v>
      </c>
      <c r="DY127" s="45" t="s">
        <v>1230</v>
      </c>
      <c r="DZ127" s="45"/>
      <c r="EA127" s="45" t="s">
        <v>568</v>
      </c>
      <c r="EB127" s="45" t="b">
        <v>1</v>
      </c>
      <c r="EC127" s="45"/>
      <c r="ED127" s="45"/>
      <c r="EE127" s="45"/>
      <c r="EF127" s="45"/>
      <c r="EG127" s="45"/>
      <c r="EH127" s="45"/>
      <c r="EI127" s="45"/>
      <c r="EJ127" s="45"/>
      <c r="EK127" s="45"/>
      <c r="EL127" s="45"/>
      <c r="EM127" s="51">
        <v>1</v>
      </c>
      <c r="EN127" s="45" t="s">
        <v>365</v>
      </c>
      <c r="EO127" s="45" t="s">
        <v>568</v>
      </c>
      <c r="EP127" s="45" t="b">
        <v>1</v>
      </c>
      <c r="EQ127" s="45"/>
      <c r="ER127" s="45"/>
      <c r="ES127" s="45"/>
      <c r="ET127" s="45"/>
      <c r="EU127" s="45"/>
      <c r="EV127" s="45"/>
      <c r="EW127" s="45"/>
      <c r="EX127" s="45"/>
      <c r="EY127" s="45"/>
      <c r="EZ127" s="45"/>
      <c r="FA127" s="51">
        <v>1</v>
      </c>
      <c r="FB127" s="45" t="s">
        <v>365</v>
      </c>
      <c r="FC127" s="45" t="s">
        <v>347</v>
      </c>
      <c r="FD127" s="45"/>
      <c r="FE127" s="45" t="s">
        <v>367</v>
      </c>
      <c r="FF127" s="45"/>
      <c r="FG127" s="45" t="b">
        <v>1</v>
      </c>
      <c r="FH127" s="45"/>
      <c r="FI127" s="45"/>
      <c r="FJ127" s="45"/>
      <c r="FK127" s="45"/>
      <c r="FL127" s="45"/>
      <c r="FM127" s="45"/>
      <c r="FN127" s="45" t="s">
        <v>347</v>
      </c>
      <c r="FO127" s="45"/>
      <c r="FP127" s="45" t="s">
        <v>347</v>
      </c>
      <c r="FQ127" s="45" t="s">
        <v>367</v>
      </c>
      <c r="FR127" s="45" t="b">
        <v>1</v>
      </c>
      <c r="FS127" s="45"/>
      <c r="FT127" s="45"/>
      <c r="FU127" s="45"/>
      <c r="FV127" s="45"/>
      <c r="FW127" s="45"/>
      <c r="FX127" s="45" t="s">
        <v>368</v>
      </c>
      <c r="FY127" s="45" t="s">
        <v>347</v>
      </c>
      <c r="FZ127" s="45"/>
      <c r="GA127" s="45"/>
      <c r="GB127" s="45"/>
      <c r="GC127" s="45" t="s">
        <v>384</v>
      </c>
      <c r="GD127" s="45" t="s">
        <v>351</v>
      </c>
      <c r="GE127" s="45" t="s">
        <v>359</v>
      </c>
      <c r="GF127" s="45" t="s">
        <v>370</v>
      </c>
      <c r="GG127" s="45" t="s">
        <v>370</v>
      </c>
      <c r="GH127" s="45"/>
      <c r="GI127" s="45"/>
      <c r="GJ127" s="45"/>
      <c r="GK127" s="45"/>
      <c r="GL127" s="45"/>
      <c r="GM127" s="45"/>
      <c r="GN127" s="45"/>
      <c r="GO127" s="45"/>
      <c r="GP127" s="45"/>
      <c r="GQ127" s="45"/>
      <c r="GR127" s="45"/>
      <c r="GS127" s="45"/>
      <c r="GT127" s="45"/>
      <c r="GU127" s="45"/>
      <c r="GV127" s="45"/>
      <c r="GW127" s="45"/>
      <c r="GX127" s="45"/>
      <c r="GY127" s="45"/>
      <c r="GZ127" s="45"/>
      <c r="HA127" s="45"/>
      <c r="HB127" s="45"/>
      <c r="HC127" s="45"/>
      <c r="HD127" s="45"/>
      <c r="HE127" s="45"/>
      <c r="HF127" s="45"/>
      <c r="HG127" s="45"/>
      <c r="HH127" s="45"/>
      <c r="HI127" s="45"/>
      <c r="HJ127" s="45"/>
      <c r="HK127" s="45"/>
      <c r="HL127" s="45"/>
      <c r="HM127" s="45"/>
      <c r="HN127" s="45"/>
      <c r="HO127" s="45"/>
      <c r="HP127" s="45"/>
      <c r="HQ127" s="45"/>
      <c r="HR127" s="45"/>
      <c r="HS127" s="45"/>
      <c r="HT127" s="45"/>
      <c r="HU127" s="45"/>
      <c r="HV127" s="45"/>
      <c r="HW127" s="45"/>
      <c r="HX127" s="45"/>
      <c r="HY127" s="45"/>
      <c r="HZ127" s="45"/>
      <c r="IA127" s="45"/>
      <c r="IB127" s="45"/>
      <c r="IC127" s="45"/>
      <c r="ID127" s="45"/>
      <c r="IE127" s="45"/>
      <c r="IF127" s="45"/>
      <c r="IG127" s="45"/>
      <c r="IH127" s="45"/>
      <c r="II127" s="45"/>
      <c r="IJ127" s="45"/>
      <c r="IK127" s="45"/>
      <c r="IL127" s="45"/>
      <c r="IM127" s="45"/>
      <c r="IN127" s="45"/>
      <c r="IO127" s="45"/>
      <c r="IP127" s="45"/>
      <c r="IQ127" s="45"/>
      <c r="IR127" s="45"/>
      <c r="IS127" s="45"/>
      <c r="IT127" s="45"/>
      <c r="IU127" s="45"/>
      <c r="IV127" s="45"/>
      <c r="IW127" s="45"/>
      <c r="IX127" s="45"/>
      <c r="IY127" s="45"/>
      <c r="IZ127" s="45"/>
      <c r="JA127" s="45"/>
      <c r="JB127" s="45"/>
      <c r="JC127" s="45"/>
      <c r="JD127" s="45"/>
      <c r="JE127" s="45"/>
      <c r="JF127" s="45"/>
      <c r="JG127" s="45"/>
      <c r="JH127" s="45"/>
      <c r="JI127" s="45"/>
      <c r="JJ127" s="45"/>
      <c r="JK127" s="45"/>
      <c r="JL127" s="45"/>
      <c r="JM127" s="45"/>
      <c r="JN127" s="45"/>
      <c r="JO127" s="45"/>
      <c r="JP127" s="45"/>
      <c r="JQ127" s="45"/>
      <c r="JR127" s="45"/>
      <c r="JS127" s="45"/>
      <c r="JT127" s="45"/>
      <c r="JU127" s="45"/>
      <c r="JV127" s="45"/>
      <c r="JW127" s="45"/>
      <c r="JX127" s="45"/>
      <c r="JY127" s="45"/>
      <c r="JZ127" s="45"/>
      <c r="KA127" s="45"/>
      <c r="KB127" s="45"/>
      <c r="KC127" s="45"/>
      <c r="KD127" s="45"/>
      <c r="KE127" s="45"/>
      <c r="KF127" s="45"/>
      <c r="KG127" s="45"/>
      <c r="KH127" s="45"/>
      <c r="KI127" s="45"/>
      <c r="KJ127" s="45"/>
      <c r="KK127" s="45"/>
      <c r="KL127" s="45"/>
      <c r="KM127" s="45"/>
      <c r="KN127" s="45"/>
      <c r="KO127" s="45"/>
      <c r="KP127" s="45"/>
      <c r="KQ127" s="45"/>
      <c r="KR127" s="45"/>
      <c r="KS127" s="45"/>
      <c r="KT127" s="45"/>
      <c r="KU127" s="45"/>
      <c r="KV127" s="45"/>
      <c r="KW127" s="45"/>
      <c r="KX127" s="45"/>
      <c r="KY127" s="45"/>
      <c r="KZ127" s="45"/>
      <c r="LA127" s="45"/>
      <c r="LB127" s="45"/>
      <c r="LC127" s="45"/>
      <c r="LD127" s="45"/>
      <c r="LE127" s="45"/>
      <c r="LF127" s="45"/>
      <c r="LG127" s="45"/>
      <c r="LH127" s="45"/>
      <c r="LI127" s="45"/>
      <c r="LJ127" s="45"/>
      <c r="LK127" s="45"/>
      <c r="LL127" s="45"/>
      <c r="LM127" s="45"/>
      <c r="LN127" s="45"/>
      <c r="LO127" s="45"/>
      <c r="LP127" s="45"/>
      <c r="LQ127" s="45"/>
      <c r="LR127" s="45"/>
      <c r="LS127" s="45"/>
      <c r="LT127" s="45"/>
      <c r="LU127" s="45"/>
      <c r="LV127" s="45"/>
      <c r="LW127" s="45"/>
      <c r="LX127" s="45"/>
      <c r="LY127" s="45"/>
      <c r="LZ127" s="45"/>
      <c r="MA127" s="45"/>
      <c r="MB127" s="45"/>
      <c r="MC127" s="45"/>
      <c r="MD127" s="45"/>
      <c r="ME127" s="45"/>
      <c r="MF127" s="45"/>
      <c r="MG127" s="45"/>
      <c r="MH127" s="45"/>
      <c r="MI127" s="45"/>
      <c r="MJ127" s="45" t="s">
        <v>1869</v>
      </c>
      <c r="MK127" s="45">
        <v>73155486</v>
      </c>
      <c r="ML127" s="45" t="s">
        <v>1870</v>
      </c>
      <c r="MM127" s="47">
        <v>44217.531782407408</v>
      </c>
      <c r="MN127" s="45">
        <v>128</v>
      </c>
      <c r="MO127" s="45"/>
      <c r="MP127" s="45">
        <v>-1</v>
      </c>
      <c r="MQ127" s="45"/>
      <c r="MR127" s="45"/>
      <c r="MS127" s="45" t="s">
        <v>376</v>
      </c>
      <c r="MT127" s="45">
        <v>2008</v>
      </c>
      <c r="MU127" s="45" t="s">
        <v>402</v>
      </c>
      <c r="MV127" s="45">
        <v>569832</v>
      </c>
    </row>
    <row r="128" spans="1:360" ht="15.6" hidden="1" thickTop="1" thickBot="1" x14ac:dyDescent="0.35">
      <c r="A128" s="48" t="s">
        <v>1871</v>
      </c>
      <c r="B128" s="37" t="s">
        <v>1872</v>
      </c>
      <c r="C128" s="37"/>
      <c r="D128" s="37" t="s">
        <v>1860</v>
      </c>
      <c r="E128" s="37" t="s">
        <v>830</v>
      </c>
      <c r="F128" s="37"/>
      <c r="G128" s="49">
        <v>44217</v>
      </c>
      <c r="H128" s="37" t="s">
        <v>1861</v>
      </c>
      <c r="I128" s="37" t="s">
        <v>346</v>
      </c>
      <c r="J128" s="37" t="s">
        <v>347</v>
      </c>
      <c r="K128" s="37">
        <v>40</v>
      </c>
      <c r="L128" s="37" t="str">
        <f>IF(data!$K128&lt;31,"18-30 Years",IF(data!$K128&lt;51,"31-50 Years",IF(data!$K128&lt;61,"51-60 Years",IF(data!$K128&gt;60,"Elderly&gt;60"))))</f>
        <v>31-50 Years</v>
      </c>
      <c r="M128" s="37" t="s">
        <v>348</v>
      </c>
      <c r="N128" s="37" t="s">
        <v>349</v>
      </c>
      <c r="O128" s="37" t="s">
        <v>350</v>
      </c>
      <c r="P128" s="49">
        <v>44050</v>
      </c>
      <c r="Q128" s="37">
        <v>0</v>
      </c>
      <c r="R128" s="37">
        <v>1</v>
      </c>
      <c r="S128" s="37" t="s">
        <v>347</v>
      </c>
      <c r="T128" s="37">
        <v>0</v>
      </c>
      <c r="U128" s="37">
        <v>0</v>
      </c>
      <c r="V128" s="37">
        <v>2</v>
      </c>
      <c r="W128" s="37" t="s">
        <v>406</v>
      </c>
      <c r="X128" s="37">
        <v>1</v>
      </c>
      <c r="Y128" s="37" t="s">
        <v>455</v>
      </c>
      <c r="Z128" s="37">
        <v>1</v>
      </c>
      <c r="AA128" s="52">
        <v>4</v>
      </c>
      <c r="AB128" s="37">
        <v>10</v>
      </c>
      <c r="AC128" s="37">
        <v>1</v>
      </c>
      <c r="AD128" s="37">
        <v>0</v>
      </c>
      <c r="AE128" s="37">
        <v>2</v>
      </c>
      <c r="AF128" s="37">
        <v>900</v>
      </c>
      <c r="AG128" s="37">
        <v>300</v>
      </c>
      <c r="AH128" s="41">
        <f t="shared" si="1"/>
        <v>-600</v>
      </c>
      <c r="AI128" s="37" t="s">
        <v>1873</v>
      </c>
      <c r="AJ128" s="37"/>
      <c r="AK128" s="37" t="s">
        <v>355</v>
      </c>
      <c r="AL128" s="37"/>
      <c r="AM128" s="37" t="b">
        <v>1</v>
      </c>
      <c r="AN128" s="37"/>
      <c r="AO128" s="37"/>
      <c r="AP128" s="37"/>
      <c r="AQ128" s="37"/>
      <c r="AR128" s="37"/>
      <c r="AS128" s="37"/>
      <c r="AT128" s="37">
        <v>15</v>
      </c>
      <c r="AU128" s="37" t="s">
        <v>356</v>
      </c>
      <c r="AV128" s="37"/>
      <c r="AW128" s="37" t="s">
        <v>347</v>
      </c>
      <c r="AX128" s="41" t="s">
        <v>372</v>
      </c>
      <c r="AY128" s="37" t="s">
        <v>426</v>
      </c>
      <c r="AZ128" s="37"/>
      <c r="BA128" s="37"/>
      <c r="BB128" s="37"/>
      <c r="BC128" s="37" t="b">
        <v>1</v>
      </c>
      <c r="BD128" s="37"/>
      <c r="BE128" s="37"/>
      <c r="BF128" s="37"/>
      <c r="BG128" s="37"/>
      <c r="BH128" s="37"/>
      <c r="BI128" s="37"/>
      <c r="BJ128" s="37"/>
      <c r="BK128" s="37" t="s">
        <v>347</v>
      </c>
      <c r="BL128" s="37" t="s">
        <v>347</v>
      </c>
      <c r="BM128" s="37" t="s">
        <v>1874</v>
      </c>
      <c r="BN128" s="37" t="s">
        <v>359</v>
      </c>
      <c r="BO128" s="37"/>
      <c r="BP128" s="37" t="s">
        <v>359</v>
      </c>
      <c r="BQ128" s="37"/>
      <c r="BR128" s="37"/>
      <c r="BS128" s="37"/>
      <c r="BT128" s="37"/>
      <c r="BU128" s="37"/>
      <c r="BV128" s="37"/>
      <c r="BW128" s="37"/>
      <c r="BX128" s="37"/>
      <c r="BY128" s="37"/>
      <c r="BZ128" s="37"/>
      <c r="CA128" s="37"/>
      <c r="CB128" s="37"/>
      <c r="CC128" s="37"/>
      <c r="CD128" s="37"/>
      <c r="CE128" s="37"/>
      <c r="CF128" s="37" t="s">
        <v>1306</v>
      </c>
      <c r="CG128" s="37"/>
      <c r="CH128" s="37" t="b">
        <v>1</v>
      </c>
      <c r="CI128" s="37"/>
      <c r="CJ128" s="37"/>
      <c r="CK128" s="37"/>
      <c r="CL128" s="37"/>
      <c r="CM128" s="37"/>
      <c r="CN128" s="37"/>
      <c r="CO128" s="37" t="s">
        <v>347</v>
      </c>
      <c r="CP128" s="37"/>
      <c r="CQ128" s="37"/>
      <c r="CR128" s="37"/>
      <c r="CS128" s="37"/>
      <c r="CT128" s="37"/>
      <c r="CU128" s="37"/>
      <c r="CV128" s="37"/>
      <c r="CW128" s="37"/>
      <c r="CX128" s="37"/>
      <c r="CY128" s="37" t="s">
        <v>836</v>
      </c>
      <c r="CZ128" s="37"/>
      <c r="DA128" s="37"/>
      <c r="DB128" s="37"/>
      <c r="DC128" s="37"/>
      <c r="DD128" s="37"/>
      <c r="DE128" s="37" t="b">
        <v>1</v>
      </c>
      <c r="DF128" s="37"/>
      <c r="DG128" s="37"/>
      <c r="DH128" s="37"/>
      <c r="DI128" s="37"/>
      <c r="DJ128" s="37"/>
      <c r="DK128" s="37"/>
      <c r="DL128" s="37"/>
      <c r="DM128" s="37"/>
      <c r="DN128" s="37"/>
      <c r="DO128" s="37"/>
      <c r="DP128" s="37"/>
      <c r="DQ128" s="37"/>
      <c r="DR128" s="37"/>
      <c r="DS128" s="37"/>
      <c r="DT128" s="37"/>
      <c r="DU128" s="37"/>
      <c r="DV128" s="37"/>
      <c r="DW128" s="37" t="s">
        <v>482</v>
      </c>
      <c r="DX128" s="37" t="s">
        <v>483</v>
      </c>
      <c r="DY128" s="37"/>
      <c r="DZ128" s="37"/>
      <c r="EA128" s="37"/>
      <c r="EB128" s="37"/>
      <c r="EC128" s="37"/>
      <c r="ED128" s="37"/>
      <c r="EE128" s="37"/>
      <c r="EF128" s="37"/>
      <c r="EG128" s="37"/>
      <c r="EH128" s="37"/>
      <c r="EI128" s="37"/>
      <c r="EJ128" s="37"/>
      <c r="EK128" s="37"/>
      <c r="EL128" s="37"/>
      <c r="EM128" s="37"/>
      <c r="EN128" s="37"/>
      <c r="EO128" s="37" t="s">
        <v>568</v>
      </c>
      <c r="EP128" s="37" t="b">
        <v>1</v>
      </c>
      <c r="EQ128" s="37"/>
      <c r="ER128" s="37"/>
      <c r="ES128" s="37"/>
      <c r="ET128" s="37"/>
      <c r="EU128" s="37"/>
      <c r="EV128" s="37"/>
      <c r="EW128" s="37"/>
      <c r="EX128" s="37"/>
      <c r="EY128" s="37"/>
      <c r="EZ128" s="37"/>
      <c r="FA128" s="52">
        <v>1</v>
      </c>
      <c r="FB128" s="37" t="s">
        <v>365</v>
      </c>
      <c r="FC128" s="37" t="s">
        <v>347</v>
      </c>
      <c r="FD128" s="37"/>
      <c r="FE128" s="37" t="s">
        <v>367</v>
      </c>
      <c r="FF128" s="37"/>
      <c r="FG128" s="37" t="b">
        <v>1</v>
      </c>
      <c r="FH128" s="37"/>
      <c r="FI128" s="37"/>
      <c r="FJ128" s="37"/>
      <c r="FK128" s="37"/>
      <c r="FL128" s="37"/>
      <c r="FM128" s="37"/>
      <c r="FN128" s="37" t="s">
        <v>347</v>
      </c>
      <c r="FO128" s="37"/>
      <c r="FP128" s="37" t="s">
        <v>347</v>
      </c>
      <c r="FQ128" s="37" t="s">
        <v>367</v>
      </c>
      <c r="FR128" s="37" t="b">
        <v>1</v>
      </c>
      <c r="FS128" s="37"/>
      <c r="FT128" s="37"/>
      <c r="FU128" s="37"/>
      <c r="FV128" s="37"/>
      <c r="FW128" s="37"/>
      <c r="FX128" s="37" t="s">
        <v>368</v>
      </c>
      <c r="FY128" s="37" t="s">
        <v>347</v>
      </c>
      <c r="FZ128" s="37"/>
      <c r="GA128" s="37"/>
      <c r="GB128" s="37"/>
      <c r="GC128" s="37" t="s">
        <v>384</v>
      </c>
      <c r="GD128" s="37" t="s">
        <v>384</v>
      </c>
      <c r="GE128" s="37" t="s">
        <v>347</v>
      </c>
      <c r="GF128" s="37"/>
      <c r="GG128" s="37"/>
      <c r="GH128" s="37" t="s">
        <v>915</v>
      </c>
      <c r="GI128" s="37" t="s">
        <v>359</v>
      </c>
      <c r="GJ128" s="37"/>
      <c r="GK128" s="37"/>
      <c r="GL128" s="37"/>
      <c r="GM128" s="37"/>
      <c r="GN128" s="37"/>
      <c r="GO128" s="37"/>
      <c r="GP128" s="37"/>
      <c r="GQ128" s="37"/>
      <c r="GR128" s="37"/>
      <c r="GS128" s="37" t="s">
        <v>373</v>
      </c>
      <c r="GT128" s="37"/>
      <c r="GU128" s="37"/>
      <c r="GV128" s="37"/>
      <c r="GW128" s="37"/>
      <c r="GX128" s="37"/>
      <c r="GY128" s="37"/>
      <c r="GZ128" s="37"/>
      <c r="HA128" s="37"/>
      <c r="HB128" s="37"/>
      <c r="HC128" s="37"/>
      <c r="HD128" s="37"/>
      <c r="HE128" s="37"/>
      <c r="HF128" s="37"/>
      <c r="HG128" s="37"/>
      <c r="HH128" s="37"/>
      <c r="HI128" s="37"/>
      <c r="HJ128" s="37"/>
      <c r="HK128" s="37"/>
      <c r="HL128" s="37"/>
      <c r="HM128" s="37"/>
      <c r="HN128" s="37"/>
      <c r="HO128" s="37"/>
      <c r="HP128" s="37"/>
      <c r="HQ128" s="37"/>
      <c r="HR128" s="37"/>
      <c r="HS128" s="37"/>
      <c r="HT128" s="37"/>
      <c r="HU128" s="37"/>
      <c r="HV128" s="37"/>
      <c r="HW128" s="37"/>
      <c r="HX128" s="37"/>
      <c r="HY128" s="37"/>
      <c r="HZ128" s="37"/>
      <c r="IA128" s="37"/>
      <c r="IB128" s="37"/>
      <c r="IC128" s="37"/>
      <c r="ID128" s="37"/>
      <c r="IE128" s="37"/>
      <c r="IF128" s="37"/>
      <c r="IG128" s="37"/>
      <c r="IH128" s="37"/>
      <c r="II128" s="37"/>
      <c r="IJ128" s="37"/>
      <c r="IK128" s="37"/>
      <c r="IL128" s="37"/>
      <c r="IM128" s="37"/>
      <c r="IN128" s="37"/>
      <c r="IO128" s="37"/>
      <c r="IP128" s="37"/>
      <c r="IQ128" s="37"/>
      <c r="IR128" s="37"/>
      <c r="IS128" s="37"/>
      <c r="IT128" s="37"/>
      <c r="IU128" s="37"/>
      <c r="IV128" s="37"/>
      <c r="IW128" s="37"/>
      <c r="IX128" s="37"/>
      <c r="IY128" s="37"/>
      <c r="IZ128" s="37"/>
      <c r="JA128" s="37"/>
      <c r="JB128" s="37"/>
      <c r="JC128" s="37"/>
      <c r="JD128" s="37"/>
      <c r="JE128" s="37"/>
      <c r="JF128" s="37"/>
      <c r="JG128" s="37"/>
      <c r="JH128" s="37"/>
      <c r="JI128" s="37"/>
      <c r="JJ128" s="37"/>
      <c r="JK128" s="37"/>
      <c r="JL128" s="37"/>
      <c r="JM128" s="37"/>
      <c r="JN128" s="37"/>
      <c r="JO128" s="37"/>
      <c r="JP128" s="37"/>
      <c r="JQ128" s="37"/>
      <c r="JR128" s="37"/>
      <c r="JS128" s="37"/>
      <c r="JT128" s="37"/>
      <c r="JU128" s="37"/>
      <c r="JV128" s="37"/>
      <c r="JW128" s="37"/>
      <c r="JX128" s="37"/>
      <c r="JY128" s="37"/>
      <c r="JZ128" s="37"/>
      <c r="KA128" s="37"/>
      <c r="KB128" s="37"/>
      <c r="KC128" s="37"/>
      <c r="KD128" s="37"/>
      <c r="KE128" s="37"/>
      <c r="KF128" s="37"/>
      <c r="KG128" s="37"/>
      <c r="KH128" s="37"/>
      <c r="KI128" s="37"/>
      <c r="KJ128" s="37"/>
      <c r="KK128" s="37"/>
      <c r="KL128" s="37"/>
      <c r="KM128" s="37"/>
      <c r="KN128" s="37"/>
      <c r="KO128" s="37"/>
      <c r="KP128" s="37"/>
      <c r="KQ128" s="37"/>
      <c r="KR128" s="37"/>
      <c r="KS128" s="37"/>
      <c r="KT128" s="37"/>
      <c r="KU128" s="37"/>
      <c r="KV128" s="37"/>
      <c r="KW128" s="37"/>
      <c r="KX128" s="37"/>
      <c r="KY128" s="37"/>
      <c r="KZ128" s="37"/>
      <c r="LA128" s="37"/>
      <c r="LB128" s="37"/>
      <c r="LC128" s="37"/>
      <c r="LD128" s="37"/>
      <c r="LE128" s="37"/>
      <c r="LF128" s="37"/>
      <c r="LG128" s="37"/>
      <c r="LH128" s="37"/>
      <c r="LI128" s="37"/>
      <c r="LJ128" s="37"/>
      <c r="LK128" s="37"/>
      <c r="LL128" s="37"/>
      <c r="LM128" s="37"/>
      <c r="LN128" s="37"/>
      <c r="LO128" s="37"/>
      <c r="LP128" s="37"/>
      <c r="LQ128" s="37"/>
      <c r="LR128" s="37"/>
      <c r="LS128" s="37"/>
      <c r="LT128" s="37"/>
      <c r="LU128" s="37"/>
      <c r="LV128" s="37"/>
      <c r="LW128" s="37"/>
      <c r="LX128" s="37"/>
      <c r="LY128" s="37"/>
      <c r="LZ128" s="37"/>
      <c r="MA128" s="37"/>
      <c r="MB128" s="37"/>
      <c r="MC128" s="37"/>
      <c r="MD128" s="37"/>
      <c r="ME128" s="37"/>
      <c r="MF128" s="37"/>
      <c r="MG128" s="37"/>
      <c r="MH128" s="37"/>
      <c r="MI128" s="37"/>
      <c r="MJ128" s="37" t="s">
        <v>1875</v>
      </c>
      <c r="MK128" s="37">
        <v>73155487</v>
      </c>
      <c r="ML128" s="37" t="s">
        <v>1876</v>
      </c>
      <c r="MM128" s="50">
        <v>44217.531793981478</v>
      </c>
      <c r="MN128" s="37">
        <v>129</v>
      </c>
      <c r="MO128" s="37"/>
      <c r="MP128" s="37">
        <v>-1</v>
      </c>
      <c r="MQ128" s="37"/>
      <c r="MR128" s="37"/>
      <c r="MS128" s="37" t="s">
        <v>376</v>
      </c>
      <c r="MT128" s="37">
        <v>1624</v>
      </c>
      <c r="MU128" s="37" t="s">
        <v>402</v>
      </c>
      <c r="MV128" s="37">
        <v>569832</v>
      </c>
    </row>
    <row r="129" spans="1:360" ht="15.6" hidden="1" thickTop="1" thickBot="1" x14ac:dyDescent="0.35">
      <c r="A129" s="44" t="s">
        <v>1877</v>
      </c>
      <c r="B129" s="45" t="s">
        <v>1878</v>
      </c>
      <c r="C129" s="45"/>
      <c r="D129" s="45" t="s">
        <v>1860</v>
      </c>
      <c r="E129" s="45" t="s">
        <v>830</v>
      </c>
      <c r="F129" s="45"/>
      <c r="G129" s="46">
        <v>44217</v>
      </c>
      <c r="H129" s="45" t="s">
        <v>1861</v>
      </c>
      <c r="I129" s="45" t="s">
        <v>346</v>
      </c>
      <c r="J129" s="45" t="s">
        <v>347</v>
      </c>
      <c r="K129" s="45">
        <v>30</v>
      </c>
      <c r="L129" s="45" t="str">
        <f>IF(data!$K129&lt;31,"18-30 Years",IF(data!$K129&lt;51,"31-50 Years",IF(data!$K129&lt;61,"51-60 Years",IF(data!$K129&gt;60,"Elderly&gt;60"))))</f>
        <v>18-30 Years</v>
      </c>
      <c r="M129" s="45" t="s">
        <v>348</v>
      </c>
      <c r="N129" s="45" t="s">
        <v>349</v>
      </c>
      <c r="O129" s="45" t="s">
        <v>383</v>
      </c>
      <c r="P129" s="45"/>
      <c r="Q129" s="45">
        <v>0</v>
      </c>
      <c r="R129" s="45">
        <v>0</v>
      </c>
      <c r="S129" s="45" t="s">
        <v>347</v>
      </c>
      <c r="T129" s="45">
        <v>0</v>
      </c>
      <c r="U129" s="45">
        <v>0</v>
      </c>
      <c r="V129" s="45">
        <v>1</v>
      </c>
      <c r="W129" s="45" t="s">
        <v>351</v>
      </c>
      <c r="X129" s="45">
        <v>1</v>
      </c>
      <c r="Y129" s="45" t="s">
        <v>406</v>
      </c>
      <c r="Z129" s="45">
        <v>0</v>
      </c>
      <c r="AA129" s="51">
        <v>2</v>
      </c>
      <c r="AB129" s="45">
        <v>4</v>
      </c>
      <c r="AC129" s="45">
        <v>0</v>
      </c>
      <c r="AD129" s="45">
        <v>0</v>
      </c>
      <c r="AE129" s="45">
        <v>1</v>
      </c>
      <c r="AF129" s="45">
        <v>700</v>
      </c>
      <c r="AG129" s="45">
        <v>400</v>
      </c>
      <c r="AH129" s="41">
        <f t="shared" si="1"/>
        <v>-300</v>
      </c>
      <c r="AI129" s="45" t="s">
        <v>540</v>
      </c>
      <c r="AJ129" s="45"/>
      <c r="AK129" s="45" t="s">
        <v>772</v>
      </c>
      <c r="AL129" s="45" t="b">
        <v>1</v>
      </c>
      <c r="AM129" s="45"/>
      <c r="AN129" s="45"/>
      <c r="AO129" s="45"/>
      <c r="AP129" s="45"/>
      <c r="AQ129" s="45"/>
      <c r="AR129" s="45"/>
      <c r="AS129" s="45"/>
      <c r="AT129" s="45">
        <v>20</v>
      </c>
      <c r="AU129" s="45" t="s">
        <v>1333</v>
      </c>
      <c r="AV129" s="45"/>
      <c r="AW129" s="45" t="s">
        <v>347</v>
      </c>
      <c r="AX129" s="41" t="s">
        <v>372</v>
      </c>
      <c r="AY129" s="45" t="s">
        <v>993</v>
      </c>
      <c r="AZ129" s="45"/>
      <c r="BA129" s="45"/>
      <c r="BB129" s="45"/>
      <c r="BC129" s="45"/>
      <c r="BD129" s="45"/>
      <c r="BE129" s="45"/>
      <c r="BF129" s="45"/>
      <c r="BG129" s="45"/>
      <c r="BH129" s="45"/>
      <c r="BI129" s="45" t="b">
        <v>1</v>
      </c>
      <c r="BJ129" s="45"/>
      <c r="BK129" s="45" t="s">
        <v>359</v>
      </c>
      <c r="BL129" s="45"/>
      <c r="BM129" s="45"/>
      <c r="BN129" s="45"/>
      <c r="BO129" s="45"/>
      <c r="BP129" s="45" t="s">
        <v>359</v>
      </c>
      <c r="BQ129" s="45"/>
      <c r="BR129" s="45"/>
      <c r="BS129" s="45"/>
      <c r="BT129" s="45"/>
      <c r="BU129" s="45"/>
      <c r="BV129" s="45"/>
      <c r="BW129" s="45"/>
      <c r="BX129" s="45"/>
      <c r="BY129" s="45"/>
      <c r="BZ129" s="45"/>
      <c r="CA129" s="45"/>
      <c r="CB129" s="45"/>
      <c r="CC129" s="45"/>
      <c r="CD129" s="45"/>
      <c r="CE129" s="45"/>
      <c r="CF129" s="45" t="s">
        <v>1114</v>
      </c>
      <c r="CG129" s="45"/>
      <c r="CH129" s="45"/>
      <c r="CI129" s="45"/>
      <c r="CJ129" s="45"/>
      <c r="CK129" s="45"/>
      <c r="CL129" s="45"/>
      <c r="CM129" s="45" t="b">
        <v>1</v>
      </c>
      <c r="CN129" s="45"/>
      <c r="CO129" s="45" t="s">
        <v>347</v>
      </c>
      <c r="CP129" s="45"/>
      <c r="CQ129" s="45"/>
      <c r="CR129" s="45"/>
      <c r="CS129" s="45"/>
      <c r="CT129" s="45"/>
      <c r="CU129" s="45"/>
      <c r="CV129" s="45"/>
      <c r="CW129" s="45"/>
      <c r="CX129" s="45"/>
      <c r="CY129" s="45" t="s">
        <v>836</v>
      </c>
      <c r="CZ129" s="45"/>
      <c r="DA129" s="45"/>
      <c r="DB129" s="45"/>
      <c r="DC129" s="45"/>
      <c r="DD129" s="45"/>
      <c r="DE129" s="45" t="b">
        <v>1</v>
      </c>
      <c r="DF129" s="45"/>
      <c r="DG129" s="45"/>
      <c r="DH129" s="45"/>
      <c r="DI129" s="45"/>
      <c r="DJ129" s="45"/>
      <c r="DK129" s="45"/>
      <c r="DL129" s="45"/>
      <c r="DM129" s="45"/>
      <c r="DN129" s="45"/>
      <c r="DO129" s="45"/>
      <c r="DP129" s="45"/>
      <c r="DQ129" s="45"/>
      <c r="DR129" s="45"/>
      <c r="DS129" s="45"/>
      <c r="DT129" s="45"/>
      <c r="DU129" s="45"/>
      <c r="DV129" s="45"/>
      <c r="DW129" s="45" t="s">
        <v>564</v>
      </c>
      <c r="DX129" s="45" t="s">
        <v>483</v>
      </c>
      <c r="DY129" s="45"/>
      <c r="DZ129" s="45"/>
      <c r="EA129" s="45"/>
      <c r="EB129" s="45"/>
      <c r="EC129" s="45"/>
      <c r="ED129" s="45"/>
      <c r="EE129" s="45"/>
      <c r="EF129" s="45"/>
      <c r="EG129" s="45"/>
      <c r="EH129" s="45"/>
      <c r="EI129" s="45"/>
      <c r="EJ129" s="45"/>
      <c r="EK129" s="45"/>
      <c r="EL129" s="45"/>
      <c r="EM129" s="45"/>
      <c r="EN129" s="45"/>
      <c r="EO129" s="45" t="s">
        <v>568</v>
      </c>
      <c r="EP129" s="45" t="b">
        <v>1</v>
      </c>
      <c r="EQ129" s="45"/>
      <c r="ER129" s="45"/>
      <c r="ES129" s="45"/>
      <c r="ET129" s="45"/>
      <c r="EU129" s="45"/>
      <c r="EV129" s="45"/>
      <c r="EW129" s="45"/>
      <c r="EX129" s="45"/>
      <c r="EY129" s="45"/>
      <c r="EZ129" s="45"/>
      <c r="FA129" s="51">
        <v>1</v>
      </c>
      <c r="FB129" s="45" t="s">
        <v>365</v>
      </c>
      <c r="FC129" s="45" t="s">
        <v>347</v>
      </c>
      <c r="FD129" s="45"/>
      <c r="FE129" s="45" t="s">
        <v>1213</v>
      </c>
      <c r="FF129" s="45"/>
      <c r="FG129" s="45"/>
      <c r="FH129" s="45" t="b">
        <v>1</v>
      </c>
      <c r="FI129" s="45"/>
      <c r="FJ129" s="45"/>
      <c r="FK129" s="45"/>
      <c r="FL129" s="45"/>
      <c r="FM129" s="45"/>
      <c r="FN129" s="45" t="s">
        <v>347</v>
      </c>
      <c r="FO129" s="45"/>
      <c r="FP129" s="45" t="s">
        <v>347</v>
      </c>
      <c r="FQ129" s="45" t="s">
        <v>1213</v>
      </c>
      <c r="FR129" s="45"/>
      <c r="FS129" s="45" t="b">
        <v>1</v>
      </c>
      <c r="FT129" s="45"/>
      <c r="FU129" s="45"/>
      <c r="FV129" s="45"/>
      <c r="FW129" s="45"/>
      <c r="FX129" s="45" t="s">
        <v>368</v>
      </c>
      <c r="FY129" s="45" t="s">
        <v>359</v>
      </c>
      <c r="FZ129" s="45"/>
      <c r="GA129" s="45"/>
      <c r="GB129" s="45"/>
      <c r="GC129" s="45" t="s">
        <v>384</v>
      </c>
      <c r="GD129" s="45" t="s">
        <v>384</v>
      </c>
      <c r="GE129" s="45" t="s">
        <v>359</v>
      </c>
      <c r="GF129" s="45" t="s">
        <v>370</v>
      </c>
      <c r="GG129" s="45" t="s">
        <v>370</v>
      </c>
      <c r="GH129" s="45"/>
      <c r="GI129" s="45"/>
      <c r="GJ129" s="45"/>
      <c r="GK129" s="45"/>
      <c r="GL129" s="45"/>
      <c r="GM129" s="45"/>
      <c r="GN129" s="45"/>
      <c r="GO129" s="45"/>
      <c r="GP129" s="45"/>
      <c r="GQ129" s="45"/>
      <c r="GR129" s="45"/>
      <c r="GS129" s="45"/>
      <c r="GT129" s="45"/>
      <c r="GU129" s="45"/>
      <c r="GV129" s="45"/>
      <c r="GW129" s="45"/>
      <c r="GX129" s="45"/>
      <c r="GY129" s="45"/>
      <c r="GZ129" s="45"/>
      <c r="HA129" s="45"/>
      <c r="HB129" s="45"/>
      <c r="HC129" s="45"/>
      <c r="HD129" s="45"/>
      <c r="HE129" s="45"/>
      <c r="HF129" s="45"/>
      <c r="HG129" s="45"/>
      <c r="HH129" s="45"/>
      <c r="HI129" s="45"/>
      <c r="HJ129" s="45"/>
      <c r="HK129" s="45"/>
      <c r="HL129" s="45"/>
      <c r="HM129" s="45"/>
      <c r="HN129" s="45"/>
      <c r="HO129" s="45"/>
      <c r="HP129" s="45"/>
      <c r="HQ129" s="45"/>
      <c r="HR129" s="45"/>
      <c r="HS129" s="45"/>
      <c r="HT129" s="45"/>
      <c r="HU129" s="45"/>
      <c r="HV129" s="45"/>
      <c r="HW129" s="45"/>
      <c r="HX129" s="45"/>
      <c r="HY129" s="45"/>
      <c r="HZ129" s="45"/>
      <c r="IA129" s="45"/>
      <c r="IB129" s="45"/>
      <c r="IC129" s="45"/>
      <c r="ID129" s="45"/>
      <c r="IE129" s="45"/>
      <c r="IF129" s="45"/>
      <c r="IG129" s="45"/>
      <c r="IH129" s="45"/>
      <c r="II129" s="45"/>
      <c r="IJ129" s="45"/>
      <c r="IK129" s="45"/>
      <c r="IL129" s="45"/>
      <c r="IM129" s="45"/>
      <c r="IN129" s="45"/>
      <c r="IO129" s="45"/>
      <c r="IP129" s="45"/>
      <c r="IQ129" s="45"/>
      <c r="IR129" s="45"/>
      <c r="IS129" s="45"/>
      <c r="IT129" s="45"/>
      <c r="IU129" s="45"/>
      <c r="IV129" s="45"/>
      <c r="IW129" s="45"/>
      <c r="IX129" s="45"/>
      <c r="IY129" s="45"/>
      <c r="IZ129" s="45"/>
      <c r="JA129" s="45"/>
      <c r="JB129" s="45"/>
      <c r="JC129" s="45"/>
      <c r="JD129" s="45"/>
      <c r="JE129" s="45"/>
      <c r="JF129" s="45"/>
      <c r="JG129" s="45"/>
      <c r="JH129" s="45"/>
      <c r="JI129" s="45"/>
      <c r="JJ129" s="45"/>
      <c r="JK129" s="45"/>
      <c r="JL129" s="45"/>
      <c r="JM129" s="45"/>
      <c r="JN129" s="45"/>
      <c r="JO129" s="45"/>
      <c r="JP129" s="45"/>
      <c r="JQ129" s="45"/>
      <c r="JR129" s="45"/>
      <c r="JS129" s="45"/>
      <c r="JT129" s="45"/>
      <c r="JU129" s="45"/>
      <c r="JV129" s="45"/>
      <c r="JW129" s="45"/>
      <c r="JX129" s="45"/>
      <c r="JY129" s="45"/>
      <c r="JZ129" s="45"/>
      <c r="KA129" s="45"/>
      <c r="KB129" s="45"/>
      <c r="KC129" s="45"/>
      <c r="KD129" s="45"/>
      <c r="KE129" s="45"/>
      <c r="KF129" s="45"/>
      <c r="KG129" s="45"/>
      <c r="KH129" s="45"/>
      <c r="KI129" s="45"/>
      <c r="KJ129" s="45"/>
      <c r="KK129" s="45"/>
      <c r="KL129" s="45"/>
      <c r="KM129" s="45"/>
      <c r="KN129" s="45"/>
      <c r="KO129" s="45"/>
      <c r="KP129" s="45"/>
      <c r="KQ129" s="45"/>
      <c r="KR129" s="45"/>
      <c r="KS129" s="45"/>
      <c r="KT129" s="45"/>
      <c r="KU129" s="45"/>
      <c r="KV129" s="45"/>
      <c r="KW129" s="45"/>
      <c r="KX129" s="45"/>
      <c r="KY129" s="45"/>
      <c r="KZ129" s="45"/>
      <c r="LA129" s="45"/>
      <c r="LB129" s="45"/>
      <c r="LC129" s="45"/>
      <c r="LD129" s="45"/>
      <c r="LE129" s="45"/>
      <c r="LF129" s="45"/>
      <c r="LG129" s="45"/>
      <c r="LH129" s="45"/>
      <c r="LI129" s="45"/>
      <c r="LJ129" s="45"/>
      <c r="LK129" s="45"/>
      <c r="LL129" s="45"/>
      <c r="LM129" s="45"/>
      <c r="LN129" s="45"/>
      <c r="LO129" s="45"/>
      <c r="LP129" s="45"/>
      <c r="LQ129" s="45"/>
      <c r="LR129" s="45"/>
      <c r="LS129" s="45"/>
      <c r="LT129" s="45"/>
      <c r="LU129" s="45"/>
      <c r="LV129" s="45"/>
      <c r="LW129" s="45"/>
      <c r="LX129" s="45"/>
      <c r="LY129" s="45"/>
      <c r="LZ129" s="45"/>
      <c r="MA129" s="45"/>
      <c r="MB129" s="45"/>
      <c r="MC129" s="45"/>
      <c r="MD129" s="45"/>
      <c r="ME129" s="45"/>
      <c r="MF129" s="45"/>
      <c r="MG129" s="45"/>
      <c r="MH129" s="45"/>
      <c r="MI129" s="45"/>
      <c r="MJ129" s="45" t="s">
        <v>1879</v>
      </c>
      <c r="MK129" s="45">
        <v>73155488</v>
      </c>
      <c r="ML129" s="45" t="s">
        <v>1880</v>
      </c>
      <c r="MM129" s="47">
        <v>44217.531793981478</v>
      </c>
      <c r="MN129" s="45">
        <v>130</v>
      </c>
      <c r="MO129" s="45"/>
      <c r="MP129" s="45">
        <v>-1</v>
      </c>
      <c r="MQ129" s="45"/>
      <c r="MR129" s="45"/>
      <c r="MS129" s="45" t="s">
        <v>376</v>
      </c>
      <c r="MT129" s="45">
        <v>1701</v>
      </c>
      <c r="MU129" s="45" t="s">
        <v>402</v>
      </c>
      <c r="MV129" s="45">
        <v>569832</v>
      </c>
    </row>
    <row r="130" spans="1:360" ht="15.6" hidden="1" thickTop="1" thickBot="1" x14ac:dyDescent="0.35">
      <c r="A130" s="48" t="s">
        <v>1881</v>
      </c>
      <c r="B130" s="37" t="s">
        <v>1882</v>
      </c>
      <c r="C130" s="37"/>
      <c r="D130" s="37" t="s">
        <v>1860</v>
      </c>
      <c r="E130" s="37" t="s">
        <v>830</v>
      </c>
      <c r="F130" s="37"/>
      <c r="G130" s="49">
        <v>44217</v>
      </c>
      <c r="H130" s="37" t="s">
        <v>1861</v>
      </c>
      <c r="I130" s="37" t="s">
        <v>346</v>
      </c>
      <c r="J130" s="37" t="s">
        <v>347</v>
      </c>
      <c r="K130" s="37">
        <v>21</v>
      </c>
      <c r="L130" s="37" t="str">
        <f>IF(data!$K130&lt;31,"18-30 Years",IF(data!$K130&lt;51,"31-50 Years",IF(data!$K130&lt;61,"51-60 Years",IF(data!$K130&gt;60,"Elderly&gt;60"))))</f>
        <v>18-30 Years</v>
      </c>
      <c r="M130" s="37" t="s">
        <v>348</v>
      </c>
      <c r="N130" s="37" t="s">
        <v>349</v>
      </c>
      <c r="O130" s="37" t="s">
        <v>383</v>
      </c>
      <c r="P130" s="37"/>
      <c r="Q130" s="37">
        <v>0</v>
      </c>
      <c r="R130" s="37">
        <v>0</v>
      </c>
      <c r="S130" s="37" t="s">
        <v>347</v>
      </c>
      <c r="T130" s="37">
        <v>0</v>
      </c>
      <c r="U130" s="37">
        <v>1</v>
      </c>
      <c r="V130" s="37">
        <v>0</v>
      </c>
      <c r="W130" s="37" t="s">
        <v>351</v>
      </c>
      <c r="X130" s="37">
        <v>0</v>
      </c>
      <c r="Y130" s="37" t="s">
        <v>351</v>
      </c>
      <c r="Z130" s="37">
        <v>0</v>
      </c>
      <c r="AA130" s="52">
        <v>1</v>
      </c>
      <c r="AB130" s="37">
        <v>3</v>
      </c>
      <c r="AC130" s="37">
        <v>0</v>
      </c>
      <c r="AD130" s="37">
        <v>0</v>
      </c>
      <c r="AE130" s="37">
        <v>1</v>
      </c>
      <c r="AF130" s="37">
        <v>1500</v>
      </c>
      <c r="AG130" s="37">
        <v>1000</v>
      </c>
      <c r="AH130" s="41">
        <f t="shared" si="1"/>
        <v>-500</v>
      </c>
      <c r="AI130" s="37" t="s">
        <v>478</v>
      </c>
      <c r="AJ130" s="37"/>
      <c r="AK130" s="37" t="s">
        <v>663</v>
      </c>
      <c r="AL130" s="37" t="b">
        <v>1</v>
      </c>
      <c r="AM130" s="37" t="b">
        <v>1</v>
      </c>
      <c r="AN130" s="37"/>
      <c r="AO130" s="37"/>
      <c r="AP130" s="37"/>
      <c r="AQ130" s="37"/>
      <c r="AR130" s="37"/>
      <c r="AS130" s="37"/>
      <c r="AT130" s="37">
        <v>10</v>
      </c>
      <c r="AU130" s="37" t="s">
        <v>356</v>
      </c>
      <c r="AV130" s="37"/>
      <c r="AW130" s="37" t="s">
        <v>347</v>
      </c>
      <c r="AX130" s="41" t="s">
        <v>372</v>
      </c>
      <c r="AY130" s="37" t="s">
        <v>993</v>
      </c>
      <c r="AZ130" s="37"/>
      <c r="BA130" s="37"/>
      <c r="BB130" s="37"/>
      <c r="BC130" s="37"/>
      <c r="BD130" s="37"/>
      <c r="BE130" s="37"/>
      <c r="BF130" s="37"/>
      <c r="BG130" s="37"/>
      <c r="BH130" s="37"/>
      <c r="BI130" s="37" t="b">
        <v>1</v>
      </c>
      <c r="BJ130" s="37"/>
      <c r="BK130" s="37" t="s">
        <v>359</v>
      </c>
      <c r="BL130" s="37"/>
      <c r="BM130" s="37"/>
      <c r="BN130" s="37"/>
      <c r="BO130" s="37"/>
      <c r="BP130" s="37" t="s">
        <v>359</v>
      </c>
      <c r="BQ130" s="37"/>
      <c r="BR130" s="37"/>
      <c r="BS130" s="37"/>
      <c r="BT130" s="37"/>
      <c r="BU130" s="37"/>
      <c r="BV130" s="37"/>
      <c r="BW130" s="37"/>
      <c r="BX130" s="37"/>
      <c r="BY130" s="37"/>
      <c r="BZ130" s="37"/>
      <c r="CA130" s="37"/>
      <c r="CB130" s="37"/>
      <c r="CC130" s="37"/>
      <c r="CD130" s="37"/>
      <c r="CE130" s="37"/>
      <c r="CF130" s="37" t="s">
        <v>1114</v>
      </c>
      <c r="CG130" s="37"/>
      <c r="CH130" s="37"/>
      <c r="CI130" s="37"/>
      <c r="CJ130" s="37"/>
      <c r="CK130" s="37"/>
      <c r="CL130" s="37"/>
      <c r="CM130" s="37" t="b">
        <v>1</v>
      </c>
      <c r="CN130" s="37"/>
      <c r="CO130" s="37" t="s">
        <v>347</v>
      </c>
      <c r="CP130" s="37"/>
      <c r="CQ130" s="37"/>
      <c r="CR130" s="37"/>
      <c r="CS130" s="37"/>
      <c r="CT130" s="37"/>
      <c r="CU130" s="37"/>
      <c r="CV130" s="37"/>
      <c r="CW130" s="37"/>
      <c r="CX130" s="37"/>
      <c r="CY130" s="37" t="s">
        <v>994</v>
      </c>
      <c r="CZ130" s="37"/>
      <c r="DA130" s="37"/>
      <c r="DB130" s="37"/>
      <c r="DC130" s="37"/>
      <c r="DD130" s="37" t="b">
        <v>1</v>
      </c>
      <c r="DE130" s="37"/>
      <c r="DF130" s="37"/>
      <c r="DG130" s="37"/>
      <c r="DH130" s="37"/>
      <c r="DI130" s="37"/>
      <c r="DJ130" s="37"/>
      <c r="DK130" s="37"/>
      <c r="DL130" s="37"/>
      <c r="DM130" s="37"/>
      <c r="DN130" s="37"/>
      <c r="DO130" s="37"/>
      <c r="DP130" s="37"/>
      <c r="DQ130" s="37"/>
      <c r="DR130" s="37"/>
      <c r="DS130" s="37"/>
      <c r="DT130" s="37"/>
      <c r="DU130" s="37"/>
      <c r="DV130" s="37"/>
      <c r="DW130" s="37" t="s">
        <v>482</v>
      </c>
      <c r="DX130" s="37" t="s">
        <v>483</v>
      </c>
      <c r="DY130" s="37"/>
      <c r="DZ130" s="37"/>
      <c r="EA130" s="37"/>
      <c r="EB130" s="37"/>
      <c r="EC130" s="37"/>
      <c r="ED130" s="37"/>
      <c r="EE130" s="37"/>
      <c r="EF130" s="37"/>
      <c r="EG130" s="37"/>
      <c r="EH130" s="37"/>
      <c r="EI130" s="37"/>
      <c r="EJ130" s="37"/>
      <c r="EK130" s="37"/>
      <c r="EL130" s="37"/>
      <c r="EM130" s="37"/>
      <c r="EN130" s="37"/>
      <c r="EO130" s="37" t="s">
        <v>1883</v>
      </c>
      <c r="EP130" s="37" t="b">
        <v>1</v>
      </c>
      <c r="EQ130" s="37"/>
      <c r="ER130" s="37"/>
      <c r="ES130" s="37" t="b">
        <v>1</v>
      </c>
      <c r="ET130" s="37"/>
      <c r="EU130" s="37"/>
      <c r="EV130" s="37"/>
      <c r="EW130" s="37"/>
      <c r="EX130" s="37"/>
      <c r="EY130" s="37"/>
      <c r="EZ130" s="37"/>
      <c r="FA130" s="52">
        <v>2</v>
      </c>
      <c r="FB130" s="37" t="s">
        <v>365</v>
      </c>
      <c r="FC130" s="37" t="s">
        <v>347</v>
      </c>
      <c r="FD130" s="37"/>
      <c r="FE130" s="37" t="s">
        <v>997</v>
      </c>
      <c r="FF130" s="37" t="b">
        <v>1</v>
      </c>
      <c r="FG130" s="37"/>
      <c r="FH130" s="37"/>
      <c r="FI130" s="37"/>
      <c r="FJ130" s="37"/>
      <c r="FK130" s="37"/>
      <c r="FL130" s="37"/>
      <c r="FM130" s="37"/>
      <c r="FN130" s="37" t="s">
        <v>347</v>
      </c>
      <c r="FO130" s="37"/>
      <c r="FP130" s="37" t="s">
        <v>359</v>
      </c>
      <c r="FQ130" s="37"/>
      <c r="FR130" s="37"/>
      <c r="FS130" s="37"/>
      <c r="FT130" s="37"/>
      <c r="FU130" s="37"/>
      <c r="FV130" s="37"/>
      <c r="FW130" s="37"/>
      <c r="FX130" s="37" t="s">
        <v>368</v>
      </c>
      <c r="FY130" s="37" t="s">
        <v>359</v>
      </c>
      <c r="FZ130" s="37"/>
      <c r="GA130" s="37"/>
      <c r="GB130" s="37"/>
      <c r="GC130" s="37" t="s">
        <v>351</v>
      </c>
      <c r="GD130" s="37" t="s">
        <v>384</v>
      </c>
      <c r="GE130" s="37" t="s">
        <v>359</v>
      </c>
      <c r="GF130" s="37" t="s">
        <v>370</v>
      </c>
      <c r="GG130" s="37" t="s">
        <v>370</v>
      </c>
      <c r="GH130" s="37"/>
      <c r="GI130" s="37"/>
      <c r="GJ130" s="37"/>
      <c r="GK130" s="37"/>
      <c r="GL130" s="37"/>
      <c r="GM130" s="37"/>
      <c r="GN130" s="37"/>
      <c r="GO130" s="37"/>
      <c r="GP130" s="37"/>
      <c r="GQ130" s="37"/>
      <c r="GR130" s="37"/>
      <c r="GS130" s="37"/>
      <c r="GT130" s="37"/>
      <c r="GU130" s="37"/>
      <c r="GV130" s="37"/>
      <c r="GW130" s="37"/>
      <c r="GX130" s="37"/>
      <c r="GY130" s="37"/>
      <c r="GZ130" s="37"/>
      <c r="HA130" s="37"/>
      <c r="HB130" s="37"/>
      <c r="HC130" s="37"/>
      <c r="HD130" s="37"/>
      <c r="HE130" s="37"/>
      <c r="HF130" s="37"/>
      <c r="HG130" s="37"/>
      <c r="HH130" s="37"/>
      <c r="HI130" s="37"/>
      <c r="HJ130" s="37"/>
      <c r="HK130" s="37"/>
      <c r="HL130" s="37"/>
      <c r="HM130" s="37"/>
      <c r="HN130" s="37"/>
      <c r="HO130" s="37"/>
      <c r="HP130" s="37"/>
      <c r="HQ130" s="37"/>
      <c r="HR130" s="37"/>
      <c r="HS130" s="37"/>
      <c r="HT130" s="37"/>
      <c r="HU130" s="37"/>
      <c r="HV130" s="37"/>
      <c r="HW130" s="37"/>
      <c r="HX130" s="37"/>
      <c r="HY130" s="37"/>
      <c r="HZ130" s="37"/>
      <c r="IA130" s="37"/>
      <c r="IB130" s="37"/>
      <c r="IC130" s="37"/>
      <c r="ID130" s="37"/>
      <c r="IE130" s="37"/>
      <c r="IF130" s="37"/>
      <c r="IG130" s="37"/>
      <c r="IH130" s="37"/>
      <c r="II130" s="37"/>
      <c r="IJ130" s="37"/>
      <c r="IK130" s="37"/>
      <c r="IL130" s="37"/>
      <c r="IM130" s="37"/>
      <c r="IN130" s="37"/>
      <c r="IO130" s="37"/>
      <c r="IP130" s="37"/>
      <c r="IQ130" s="37"/>
      <c r="IR130" s="37"/>
      <c r="IS130" s="37"/>
      <c r="IT130" s="37"/>
      <c r="IU130" s="37"/>
      <c r="IV130" s="37"/>
      <c r="IW130" s="37"/>
      <c r="IX130" s="37"/>
      <c r="IY130" s="37"/>
      <c r="IZ130" s="37"/>
      <c r="JA130" s="37"/>
      <c r="JB130" s="37"/>
      <c r="JC130" s="37"/>
      <c r="JD130" s="37"/>
      <c r="JE130" s="37"/>
      <c r="JF130" s="37"/>
      <c r="JG130" s="37"/>
      <c r="JH130" s="37"/>
      <c r="JI130" s="37"/>
      <c r="JJ130" s="37"/>
      <c r="JK130" s="37"/>
      <c r="JL130" s="37"/>
      <c r="JM130" s="37"/>
      <c r="JN130" s="37"/>
      <c r="JO130" s="37"/>
      <c r="JP130" s="37"/>
      <c r="JQ130" s="37"/>
      <c r="JR130" s="37"/>
      <c r="JS130" s="37"/>
      <c r="JT130" s="37"/>
      <c r="JU130" s="37"/>
      <c r="JV130" s="37"/>
      <c r="JW130" s="37"/>
      <c r="JX130" s="37"/>
      <c r="JY130" s="37"/>
      <c r="JZ130" s="37"/>
      <c r="KA130" s="37"/>
      <c r="KB130" s="37"/>
      <c r="KC130" s="37"/>
      <c r="KD130" s="37"/>
      <c r="KE130" s="37"/>
      <c r="KF130" s="37"/>
      <c r="KG130" s="37"/>
      <c r="KH130" s="37"/>
      <c r="KI130" s="37"/>
      <c r="KJ130" s="37"/>
      <c r="KK130" s="37"/>
      <c r="KL130" s="37"/>
      <c r="KM130" s="37"/>
      <c r="KN130" s="37"/>
      <c r="KO130" s="37"/>
      <c r="KP130" s="37"/>
      <c r="KQ130" s="37"/>
      <c r="KR130" s="37"/>
      <c r="KS130" s="37"/>
      <c r="KT130" s="37"/>
      <c r="KU130" s="37"/>
      <c r="KV130" s="37"/>
      <c r="KW130" s="37"/>
      <c r="KX130" s="37"/>
      <c r="KY130" s="37"/>
      <c r="KZ130" s="37"/>
      <c r="LA130" s="37"/>
      <c r="LB130" s="37"/>
      <c r="LC130" s="37"/>
      <c r="LD130" s="37"/>
      <c r="LE130" s="37"/>
      <c r="LF130" s="37"/>
      <c r="LG130" s="37"/>
      <c r="LH130" s="37"/>
      <c r="LI130" s="37"/>
      <c r="LJ130" s="37"/>
      <c r="LK130" s="37"/>
      <c r="LL130" s="37"/>
      <c r="LM130" s="37"/>
      <c r="LN130" s="37"/>
      <c r="LO130" s="37"/>
      <c r="LP130" s="37"/>
      <c r="LQ130" s="37"/>
      <c r="LR130" s="37"/>
      <c r="LS130" s="37"/>
      <c r="LT130" s="37"/>
      <c r="LU130" s="37"/>
      <c r="LV130" s="37"/>
      <c r="LW130" s="37"/>
      <c r="LX130" s="37"/>
      <c r="LY130" s="37"/>
      <c r="LZ130" s="37"/>
      <c r="MA130" s="37"/>
      <c r="MB130" s="37"/>
      <c r="MC130" s="37"/>
      <c r="MD130" s="37"/>
      <c r="ME130" s="37"/>
      <c r="MF130" s="37"/>
      <c r="MG130" s="37"/>
      <c r="MH130" s="37"/>
      <c r="MI130" s="37"/>
      <c r="MJ130" s="37" t="s">
        <v>1884</v>
      </c>
      <c r="MK130" s="37">
        <v>73155490</v>
      </c>
      <c r="ML130" s="37" t="s">
        <v>1885</v>
      </c>
      <c r="MM130" s="50">
        <v>44217.531805555547</v>
      </c>
      <c r="MN130" s="37">
        <v>131</v>
      </c>
      <c r="MO130" s="37"/>
      <c r="MP130" s="37">
        <v>-1</v>
      </c>
      <c r="MQ130" s="37"/>
      <c r="MR130" s="37"/>
      <c r="MS130" s="37" t="s">
        <v>376</v>
      </c>
      <c r="MT130" s="37">
        <v>1277</v>
      </c>
      <c r="MU130" s="37" t="s">
        <v>402</v>
      </c>
      <c r="MV130" s="37">
        <v>569832</v>
      </c>
    </row>
    <row r="131" spans="1:360" ht="15.6" hidden="1" thickTop="1" thickBot="1" x14ac:dyDescent="0.35">
      <c r="A131" s="44" t="s">
        <v>1886</v>
      </c>
      <c r="B131" s="45" t="s">
        <v>1887</v>
      </c>
      <c r="C131" s="45"/>
      <c r="D131" s="45" t="s">
        <v>1888</v>
      </c>
      <c r="E131" s="45" t="s">
        <v>830</v>
      </c>
      <c r="F131" s="45"/>
      <c r="G131" s="46">
        <v>44217</v>
      </c>
      <c r="H131" s="45" t="s">
        <v>1889</v>
      </c>
      <c r="I131" s="45" t="s">
        <v>832</v>
      </c>
      <c r="J131" s="45" t="s">
        <v>347</v>
      </c>
      <c r="K131" s="45">
        <v>40</v>
      </c>
      <c r="L131" s="45" t="str">
        <f>IF(data!$K131&lt;31,"18-30 Years",IF(data!$K131&lt;51,"31-50 Years",IF(data!$K131&lt;61,"51-60 Years",IF(data!$K131&gt;60,"Elderly&gt;60"))))</f>
        <v>31-50 Years</v>
      </c>
      <c r="M131" s="45" t="s">
        <v>348</v>
      </c>
      <c r="N131" s="45" t="s">
        <v>349</v>
      </c>
      <c r="O131" s="45" t="s">
        <v>350</v>
      </c>
      <c r="P131" s="46">
        <v>43486</v>
      </c>
      <c r="Q131" s="45">
        <v>0</v>
      </c>
      <c r="R131" s="45">
        <v>1</v>
      </c>
      <c r="S131" s="45" t="s">
        <v>347</v>
      </c>
      <c r="T131" s="45">
        <v>0</v>
      </c>
      <c r="U131" s="45">
        <v>0</v>
      </c>
      <c r="V131" s="45">
        <v>1</v>
      </c>
      <c r="W131" s="45" t="s">
        <v>351</v>
      </c>
      <c r="X131" s="45">
        <v>2</v>
      </c>
      <c r="Y131" s="45" t="s">
        <v>455</v>
      </c>
      <c r="Z131" s="45">
        <v>2</v>
      </c>
      <c r="AA131" s="51">
        <v>5</v>
      </c>
      <c r="AB131" s="45">
        <v>9</v>
      </c>
      <c r="AC131" s="45">
        <v>1</v>
      </c>
      <c r="AD131" s="45">
        <v>1</v>
      </c>
      <c r="AE131" s="45">
        <v>0</v>
      </c>
      <c r="AF131" s="45">
        <v>1000</v>
      </c>
      <c r="AG131" s="45">
        <v>0</v>
      </c>
      <c r="AH131" s="41">
        <f t="shared" ref="AH131:AH194" si="2">AG131-AF131</f>
        <v>-1000</v>
      </c>
      <c r="AI131" s="45"/>
      <c r="AJ131" s="45" t="s">
        <v>5128</v>
      </c>
      <c r="AK131" s="45" t="s">
        <v>1100</v>
      </c>
      <c r="AL131" s="45"/>
      <c r="AM131" s="45" t="b">
        <v>1</v>
      </c>
      <c r="AN131" s="45"/>
      <c r="AO131" s="45" t="b">
        <v>1</v>
      </c>
      <c r="AP131" s="45"/>
      <c r="AQ131" s="45"/>
      <c r="AR131" s="45"/>
      <c r="AS131" s="45"/>
      <c r="AT131" s="45">
        <v>999</v>
      </c>
      <c r="AU131" s="45" t="s">
        <v>356</v>
      </c>
      <c r="AV131" s="45"/>
      <c r="AW131" s="45" t="s">
        <v>347</v>
      </c>
      <c r="AX131" s="41" t="s">
        <v>372</v>
      </c>
      <c r="AY131" s="45" t="s">
        <v>480</v>
      </c>
      <c r="AZ131" s="45" t="b">
        <v>1</v>
      </c>
      <c r="BA131" s="45"/>
      <c r="BB131" s="45"/>
      <c r="BC131" s="45" t="b">
        <v>1</v>
      </c>
      <c r="BD131" s="45"/>
      <c r="BE131" s="45"/>
      <c r="BF131" s="45"/>
      <c r="BG131" s="45"/>
      <c r="BH131" s="45"/>
      <c r="BI131" s="45"/>
      <c r="BJ131" s="45"/>
      <c r="BK131" s="45" t="s">
        <v>347</v>
      </c>
      <c r="BL131" s="45" t="s">
        <v>347</v>
      </c>
      <c r="BM131" s="45" t="s">
        <v>1890</v>
      </c>
      <c r="BN131" s="45" t="s">
        <v>372</v>
      </c>
      <c r="BO131" s="45"/>
      <c r="BP131" s="45" t="s">
        <v>359</v>
      </c>
      <c r="BQ131" s="45"/>
      <c r="BR131" s="45"/>
      <c r="BS131" s="45"/>
      <c r="BT131" s="45"/>
      <c r="BU131" s="45"/>
      <c r="BV131" s="45"/>
      <c r="BW131" s="45"/>
      <c r="BX131" s="45"/>
      <c r="BY131" s="45"/>
      <c r="BZ131" s="45"/>
      <c r="CA131" s="45"/>
      <c r="CB131" s="45"/>
      <c r="CC131" s="45"/>
      <c r="CD131" s="45"/>
      <c r="CE131" s="45"/>
      <c r="CF131" s="45" t="s">
        <v>360</v>
      </c>
      <c r="CG131" s="45"/>
      <c r="CH131" s="45" t="b">
        <v>1</v>
      </c>
      <c r="CI131" s="45"/>
      <c r="CJ131" s="45" t="b">
        <v>1</v>
      </c>
      <c r="CK131" s="45"/>
      <c r="CL131" s="45"/>
      <c r="CM131" s="45"/>
      <c r="CN131" s="45"/>
      <c r="CO131" s="45" t="s">
        <v>347</v>
      </c>
      <c r="CP131" s="45"/>
      <c r="CQ131" s="45"/>
      <c r="CR131" s="45"/>
      <c r="CS131" s="45"/>
      <c r="CT131" s="45"/>
      <c r="CU131" s="45"/>
      <c r="CV131" s="45"/>
      <c r="CW131" s="45"/>
      <c r="CX131" s="45"/>
      <c r="CY131" s="45" t="s">
        <v>1401</v>
      </c>
      <c r="CZ131" s="45"/>
      <c r="DA131" s="45"/>
      <c r="DB131" s="45"/>
      <c r="DC131" s="45" t="b">
        <v>1</v>
      </c>
      <c r="DD131" s="45"/>
      <c r="DE131" s="45" t="b">
        <v>1</v>
      </c>
      <c r="DF131" s="45"/>
      <c r="DG131" s="45"/>
      <c r="DH131" s="45"/>
      <c r="DI131" s="45"/>
      <c r="DJ131" s="45"/>
      <c r="DK131" s="45"/>
      <c r="DL131" s="45"/>
      <c r="DM131" s="45"/>
      <c r="DN131" s="45"/>
      <c r="DO131" s="45"/>
      <c r="DP131" s="45"/>
      <c r="DQ131" s="45"/>
      <c r="DR131" s="45"/>
      <c r="DS131" s="45"/>
      <c r="DT131" s="45"/>
      <c r="DU131" s="45"/>
      <c r="DV131" s="45"/>
      <c r="DW131" s="45" t="s">
        <v>482</v>
      </c>
      <c r="DX131" s="45" t="s">
        <v>565</v>
      </c>
      <c r="DY131" s="45" t="s">
        <v>1230</v>
      </c>
      <c r="DZ131" s="45"/>
      <c r="EA131" s="45"/>
      <c r="EB131" s="45"/>
      <c r="EC131" s="45"/>
      <c r="ED131" s="45"/>
      <c r="EE131" s="45"/>
      <c r="EF131" s="45"/>
      <c r="EG131" s="45"/>
      <c r="EH131" s="45"/>
      <c r="EI131" s="45"/>
      <c r="EJ131" s="45"/>
      <c r="EK131" s="45"/>
      <c r="EL131" s="45"/>
      <c r="EM131" s="45"/>
      <c r="EN131" s="45"/>
      <c r="EO131" s="45" t="s">
        <v>428</v>
      </c>
      <c r="EP131" s="45" t="b">
        <v>1</v>
      </c>
      <c r="EQ131" s="45"/>
      <c r="ER131" s="45"/>
      <c r="ES131" s="45"/>
      <c r="ET131" s="45"/>
      <c r="EU131" s="45"/>
      <c r="EV131" s="45"/>
      <c r="EW131" s="45"/>
      <c r="EX131" s="45"/>
      <c r="EY131" s="45" t="b">
        <v>1</v>
      </c>
      <c r="EZ131" s="45"/>
      <c r="FA131" s="51">
        <v>2</v>
      </c>
      <c r="FB131" s="45" t="s">
        <v>365</v>
      </c>
      <c r="FC131" s="45" t="s">
        <v>347</v>
      </c>
      <c r="FD131" s="45"/>
      <c r="FE131" s="45" t="s">
        <v>367</v>
      </c>
      <c r="FF131" s="45"/>
      <c r="FG131" s="45" t="b">
        <v>1</v>
      </c>
      <c r="FH131" s="45"/>
      <c r="FI131" s="45"/>
      <c r="FJ131" s="45"/>
      <c r="FK131" s="45"/>
      <c r="FL131" s="45"/>
      <c r="FM131" s="45"/>
      <c r="FN131" s="45" t="s">
        <v>347</v>
      </c>
      <c r="FO131" s="45"/>
      <c r="FP131" s="45" t="s">
        <v>347</v>
      </c>
      <c r="FQ131" s="45" t="s">
        <v>367</v>
      </c>
      <c r="FR131" s="45" t="b">
        <v>1</v>
      </c>
      <c r="FS131" s="45"/>
      <c r="FT131" s="45"/>
      <c r="FU131" s="45"/>
      <c r="FV131" s="45"/>
      <c r="FW131" s="45"/>
      <c r="FX131" s="45" t="s">
        <v>368</v>
      </c>
      <c r="FY131" s="45" t="s">
        <v>359</v>
      </c>
      <c r="FZ131" s="45"/>
      <c r="GA131" s="45"/>
      <c r="GB131" s="45"/>
      <c r="GC131" s="45" t="s">
        <v>384</v>
      </c>
      <c r="GD131" s="45" t="s">
        <v>384</v>
      </c>
      <c r="GE131" s="45" t="s">
        <v>359</v>
      </c>
      <c r="GF131" s="45" t="s">
        <v>370</v>
      </c>
      <c r="GG131" s="45" t="s">
        <v>370</v>
      </c>
      <c r="GH131" s="45"/>
      <c r="GI131" s="45"/>
      <c r="GJ131" s="45"/>
      <c r="GK131" s="45"/>
      <c r="GL131" s="45"/>
      <c r="GM131" s="45"/>
      <c r="GN131" s="45"/>
      <c r="GO131" s="45"/>
      <c r="GP131" s="45"/>
      <c r="GQ131" s="45"/>
      <c r="GR131" s="45"/>
      <c r="GS131" s="45"/>
      <c r="GT131" s="45"/>
      <c r="GU131" s="45" t="s">
        <v>1891</v>
      </c>
      <c r="GV131" s="45" t="b">
        <v>1</v>
      </c>
      <c r="GW131" s="45"/>
      <c r="GX131" s="45" t="b">
        <v>1</v>
      </c>
      <c r="GY131" s="45"/>
      <c r="GZ131" s="45"/>
      <c r="HA131" s="45"/>
      <c r="HB131" s="45"/>
      <c r="HC131" s="45"/>
      <c r="HD131" s="45"/>
      <c r="HE131" s="45" t="b">
        <v>1</v>
      </c>
      <c r="HF131" s="45"/>
      <c r="HG131" s="45"/>
      <c r="HH131" s="45"/>
      <c r="HI131" s="45"/>
      <c r="HJ131" s="45"/>
      <c r="HK131" s="45"/>
      <c r="HL131" s="45"/>
      <c r="HM131" s="45"/>
      <c r="HN131" s="45" t="s">
        <v>895</v>
      </c>
      <c r="HO131" s="45" t="b">
        <v>1</v>
      </c>
      <c r="HP131" s="45"/>
      <c r="HQ131" s="45" t="b">
        <v>1</v>
      </c>
      <c r="HR131" s="45"/>
      <c r="HS131" s="45" t="s">
        <v>1892</v>
      </c>
      <c r="HT131" s="45" t="s">
        <v>1893</v>
      </c>
      <c r="HU131" s="45" t="b">
        <v>1</v>
      </c>
      <c r="HV131" s="45"/>
      <c r="HW131" s="45"/>
      <c r="HX131" s="45" t="b">
        <v>1</v>
      </c>
      <c r="HY131" s="45" t="b">
        <v>1</v>
      </c>
      <c r="HZ131" s="45"/>
      <c r="IA131" s="45"/>
      <c r="IB131" s="45"/>
      <c r="IC131" s="45"/>
      <c r="ID131" s="45"/>
      <c r="IE131" s="45"/>
      <c r="IF131" s="45" t="s">
        <v>458</v>
      </c>
      <c r="IG131" s="45" t="b">
        <v>1</v>
      </c>
      <c r="IH131" s="45"/>
      <c r="II131" s="45"/>
      <c r="IJ131" s="45"/>
      <c r="IK131" s="45"/>
      <c r="IL131" s="45"/>
      <c r="IM131" s="45"/>
      <c r="IN131" s="45"/>
      <c r="IO131" s="45"/>
      <c r="IP131" s="45" t="s">
        <v>347</v>
      </c>
      <c r="IQ131" s="45"/>
      <c r="IR131" s="45" t="s">
        <v>937</v>
      </c>
      <c r="IS131" s="45"/>
      <c r="IT131" s="45"/>
      <c r="IU131" s="45" t="b">
        <v>1</v>
      </c>
      <c r="IV131" s="45" t="b">
        <v>1</v>
      </c>
      <c r="IW131" s="45"/>
      <c r="IX131" s="45"/>
      <c r="IY131" s="45"/>
      <c r="IZ131" s="45"/>
      <c r="JA131" s="45" t="s">
        <v>5163</v>
      </c>
      <c r="JB131" s="45" t="s">
        <v>443</v>
      </c>
      <c r="JC131" s="45"/>
      <c r="JD131" s="45" t="b">
        <v>1</v>
      </c>
      <c r="JE131" s="45"/>
      <c r="JF131" s="45"/>
      <c r="JG131" s="45"/>
      <c r="JH131" s="45"/>
      <c r="JI131" s="45"/>
      <c r="JJ131" s="45"/>
      <c r="JK131" s="45" t="s">
        <v>5169</v>
      </c>
      <c r="JL131" s="45" t="s">
        <v>359</v>
      </c>
      <c r="JM131" s="45" t="s">
        <v>1894</v>
      </c>
      <c r="JN131" s="45" t="s">
        <v>1895</v>
      </c>
      <c r="JO131" s="45" t="b">
        <v>1</v>
      </c>
      <c r="JP131" s="45"/>
      <c r="JQ131" s="45"/>
      <c r="JR131" s="45" t="b">
        <v>1</v>
      </c>
      <c r="JS131" s="45" t="b">
        <v>1</v>
      </c>
      <c r="JT131" s="45" t="b">
        <v>1</v>
      </c>
      <c r="JU131" s="45"/>
      <c r="JV131" s="45"/>
      <c r="JW131" s="45"/>
      <c r="JX131" s="45"/>
      <c r="JY131" s="45"/>
      <c r="JZ131" s="45"/>
      <c r="KA131" s="45"/>
      <c r="KB131" s="45" t="b">
        <v>1</v>
      </c>
      <c r="KC131" s="45"/>
      <c r="KD131" s="45"/>
      <c r="KE131" s="45"/>
      <c r="KF131" s="45"/>
      <c r="KG131" s="45" t="s">
        <v>1896</v>
      </c>
      <c r="KH131" s="45" t="s">
        <v>1897</v>
      </c>
      <c r="KI131" s="45"/>
      <c r="KJ131" s="45"/>
      <c r="KK131" s="45"/>
      <c r="KL131" s="45"/>
      <c r="KM131" s="45" t="b">
        <v>1</v>
      </c>
      <c r="KN131" s="45"/>
      <c r="KO131" s="45"/>
      <c r="KP131" s="45" t="b">
        <v>1</v>
      </c>
      <c r="KQ131" s="45"/>
      <c r="KR131" s="45" t="b">
        <v>1</v>
      </c>
      <c r="KS131" s="45"/>
      <c r="KT131" s="45"/>
      <c r="KU131" s="45"/>
      <c r="KV131" s="45"/>
      <c r="KW131" s="45" t="s">
        <v>1747</v>
      </c>
      <c r="KX131" s="45"/>
      <c r="KY131" s="45" t="b">
        <v>1</v>
      </c>
      <c r="KZ131" s="45"/>
      <c r="LA131" s="45"/>
      <c r="LB131" s="45" t="b">
        <v>1</v>
      </c>
      <c r="LC131" s="45" t="b">
        <v>1</v>
      </c>
      <c r="LD131" s="45"/>
      <c r="LE131" s="45"/>
      <c r="LF131" s="45"/>
      <c r="LG131" s="45" t="s">
        <v>427</v>
      </c>
      <c r="LH131" s="45"/>
      <c r="LI131" s="45"/>
      <c r="LJ131" s="45"/>
      <c r="LK131" s="45"/>
      <c r="LL131" s="45"/>
      <c r="LM131" s="45"/>
      <c r="LN131" s="45" t="b">
        <v>1</v>
      </c>
      <c r="LO131" s="45" t="s">
        <v>347</v>
      </c>
      <c r="LP131" s="45"/>
      <c r="LQ131" s="45" t="s">
        <v>527</v>
      </c>
      <c r="LR131" s="45"/>
      <c r="LS131" s="45"/>
      <c r="LT131" s="45" t="b">
        <v>1</v>
      </c>
      <c r="LU131" s="45"/>
      <c r="LV131" s="45"/>
      <c r="LW131" s="45"/>
      <c r="LX131" s="45"/>
      <c r="LY131" s="45"/>
      <c r="LZ131" s="45"/>
      <c r="MA131" s="45"/>
      <c r="MB131" s="45" t="s">
        <v>359</v>
      </c>
      <c r="MC131" s="45"/>
      <c r="MD131" s="45"/>
      <c r="ME131" s="45" t="s">
        <v>359</v>
      </c>
      <c r="MF131" s="45"/>
      <c r="MG131" s="45"/>
      <c r="MH131" s="45" t="s">
        <v>359</v>
      </c>
      <c r="MI131" s="45"/>
      <c r="MJ131" s="45" t="s">
        <v>1898</v>
      </c>
      <c r="MK131" s="45">
        <v>73155581</v>
      </c>
      <c r="ML131" s="45" t="s">
        <v>1899</v>
      </c>
      <c r="MM131" s="47">
        <v>44217.534050925933</v>
      </c>
      <c r="MN131" s="45">
        <v>132</v>
      </c>
      <c r="MO131" s="45"/>
      <c r="MP131" s="45">
        <v>-1</v>
      </c>
      <c r="MQ131" s="45"/>
      <c r="MR131" s="45"/>
      <c r="MS131" s="45" t="s">
        <v>376</v>
      </c>
      <c r="MT131" s="45">
        <v>1727</v>
      </c>
      <c r="MU131" s="45" t="s">
        <v>402</v>
      </c>
      <c r="MV131" s="45">
        <v>569832</v>
      </c>
    </row>
    <row r="132" spans="1:360" ht="15.6" hidden="1" thickTop="1" thickBot="1" x14ac:dyDescent="0.35">
      <c r="A132" s="48" t="s">
        <v>1900</v>
      </c>
      <c r="B132" s="37" t="s">
        <v>1901</v>
      </c>
      <c r="C132" s="37"/>
      <c r="D132" s="37" t="s">
        <v>1888</v>
      </c>
      <c r="E132" s="37" t="s">
        <v>830</v>
      </c>
      <c r="F132" s="37"/>
      <c r="G132" s="49">
        <v>44217</v>
      </c>
      <c r="H132" s="37" t="s">
        <v>1889</v>
      </c>
      <c r="I132" s="37" t="s">
        <v>832</v>
      </c>
      <c r="J132" s="37" t="s">
        <v>347</v>
      </c>
      <c r="K132" s="37">
        <v>30</v>
      </c>
      <c r="L132" s="37" t="str">
        <f>IF(data!$K132&lt;31,"18-30 Years",IF(data!$K132&lt;51,"31-50 Years",IF(data!$K132&lt;61,"51-60 Years",IF(data!$K132&gt;60,"Elderly&gt;60"))))</f>
        <v>18-30 Years</v>
      </c>
      <c r="M132" s="37" t="s">
        <v>348</v>
      </c>
      <c r="N132" s="37" t="s">
        <v>349</v>
      </c>
      <c r="O132" s="37" t="s">
        <v>350</v>
      </c>
      <c r="P132" s="49">
        <v>43121</v>
      </c>
      <c r="Q132" s="37">
        <v>0</v>
      </c>
      <c r="R132" s="37">
        <v>2</v>
      </c>
      <c r="S132" s="37" t="s">
        <v>347</v>
      </c>
      <c r="T132" s="37">
        <v>0</v>
      </c>
      <c r="U132" s="37">
        <v>1</v>
      </c>
      <c r="V132" s="37">
        <v>0</v>
      </c>
      <c r="W132" s="37" t="s">
        <v>351</v>
      </c>
      <c r="X132" s="37">
        <v>2</v>
      </c>
      <c r="Y132" s="37" t="s">
        <v>455</v>
      </c>
      <c r="Z132" s="37">
        <v>0</v>
      </c>
      <c r="AA132" s="52">
        <v>3</v>
      </c>
      <c r="AB132" s="37">
        <v>7</v>
      </c>
      <c r="AC132" s="37">
        <v>2</v>
      </c>
      <c r="AD132" s="37">
        <v>1</v>
      </c>
      <c r="AE132" s="37">
        <v>1</v>
      </c>
      <c r="AF132" s="37">
        <v>1500</v>
      </c>
      <c r="AG132" s="37">
        <v>500</v>
      </c>
      <c r="AH132" s="41">
        <f t="shared" si="2"/>
        <v>-1000</v>
      </c>
      <c r="AI132" s="37" t="s">
        <v>1902</v>
      </c>
      <c r="AJ132" s="37"/>
      <c r="AK132" s="37" t="s">
        <v>1100</v>
      </c>
      <c r="AL132" s="37"/>
      <c r="AM132" s="37" t="b">
        <v>1</v>
      </c>
      <c r="AN132" s="37"/>
      <c r="AO132" s="37" t="b">
        <v>1</v>
      </c>
      <c r="AP132" s="37"/>
      <c r="AQ132" s="37"/>
      <c r="AR132" s="37"/>
      <c r="AS132" s="37"/>
      <c r="AT132" s="37">
        <v>15</v>
      </c>
      <c r="AU132" s="37" t="s">
        <v>356</v>
      </c>
      <c r="AV132" s="37"/>
      <c r="AW132" s="37" t="s">
        <v>347</v>
      </c>
      <c r="AX132" s="37" t="s">
        <v>1903</v>
      </c>
      <c r="AY132" s="37" t="s">
        <v>480</v>
      </c>
      <c r="AZ132" s="37" t="b">
        <v>1</v>
      </c>
      <c r="BA132" s="37"/>
      <c r="BB132" s="37"/>
      <c r="BC132" s="37" t="b">
        <v>1</v>
      </c>
      <c r="BD132" s="37"/>
      <c r="BE132" s="37"/>
      <c r="BF132" s="37"/>
      <c r="BG132" s="37"/>
      <c r="BH132" s="37"/>
      <c r="BI132" s="37"/>
      <c r="BJ132" s="37"/>
      <c r="BK132" s="37" t="s">
        <v>347</v>
      </c>
      <c r="BL132" s="37" t="s">
        <v>347</v>
      </c>
      <c r="BM132" s="37" t="s">
        <v>1904</v>
      </c>
      <c r="BN132" s="37" t="s">
        <v>372</v>
      </c>
      <c r="BO132" s="37"/>
      <c r="BP132" s="37" t="s">
        <v>347</v>
      </c>
      <c r="BQ132" s="37" t="s">
        <v>347</v>
      </c>
      <c r="BR132" s="37"/>
      <c r="BS132" s="37" t="s">
        <v>347</v>
      </c>
      <c r="BT132" s="37" t="s">
        <v>347</v>
      </c>
      <c r="BU132" s="37"/>
      <c r="BV132" s="37"/>
      <c r="BW132" s="37"/>
      <c r="BX132" s="37"/>
      <c r="BY132" s="37"/>
      <c r="BZ132" s="37"/>
      <c r="CA132" s="37"/>
      <c r="CB132" s="37"/>
      <c r="CC132" s="37"/>
      <c r="CD132" s="37"/>
      <c r="CE132" s="37"/>
      <c r="CF132" s="37" t="s">
        <v>1306</v>
      </c>
      <c r="CG132" s="37"/>
      <c r="CH132" s="37" t="b">
        <v>1</v>
      </c>
      <c r="CI132" s="37"/>
      <c r="CJ132" s="37"/>
      <c r="CK132" s="37"/>
      <c r="CL132" s="37"/>
      <c r="CM132" s="37"/>
      <c r="CN132" s="37"/>
      <c r="CO132" s="37" t="s">
        <v>347</v>
      </c>
      <c r="CP132" s="37"/>
      <c r="CQ132" s="37"/>
      <c r="CR132" s="37"/>
      <c r="CS132" s="37"/>
      <c r="CT132" s="37"/>
      <c r="CU132" s="37"/>
      <c r="CV132" s="37"/>
      <c r="CW132" s="37"/>
      <c r="CX132" s="37"/>
      <c r="CY132" s="37" t="s">
        <v>836</v>
      </c>
      <c r="CZ132" s="37"/>
      <c r="DA132" s="37"/>
      <c r="DB132" s="37"/>
      <c r="DC132" s="37"/>
      <c r="DD132" s="37"/>
      <c r="DE132" s="37" t="b">
        <v>1</v>
      </c>
      <c r="DF132" s="37"/>
      <c r="DG132" s="37"/>
      <c r="DH132" s="37"/>
      <c r="DI132" s="37"/>
      <c r="DJ132" s="37"/>
      <c r="DK132" s="37"/>
      <c r="DL132" s="37"/>
      <c r="DM132" s="37"/>
      <c r="DN132" s="37"/>
      <c r="DO132" s="37"/>
      <c r="DP132" s="37"/>
      <c r="DQ132" s="37"/>
      <c r="DR132" s="37"/>
      <c r="DS132" s="37"/>
      <c r="DT132" s="37"/>
      <c r="DU132" s="37"/>
      <c r="DV132" s="37"/>
      <c r="DW132" s="37" t="s">
        <v>564</v>
      </c>
      <c r="DX132" s="37" t="s">
        <v>565</v>
      </c>
      <c r="DY132" s="37" t="s">
        <v>1230</v>
      </c>
      <c r="DZ132" s="37"/>
      <c r="EA132" s="37"/>
      <c r="EB132" s="37"/>
      <c r="EC132" s="37"/>
      <c r="ED132" s="37"/>
      <c r="EE132" s="37"/>
      <c r="EF132" s="37"/>
      <c r="EG132" s="37"/>
      <c r="EH132" s="37"/>
      <c r="EI132" s="37"/>
      <c r="EJ132" s="37"/>
      <c r="EK132" s="37"/>
      <c r="EL132" s="37"/>
      <c r="EM132" s="37"/>
      <c r="EN132" s="37"/>
      <c r="EO132" s="37" t="s">
        <v>1905</v>
      </c>
      <c r="EP132" s="37"/>
      <c r="EQ132" s="37" t="b">
        <v>1</v>
      </c>
      <c r="ER132" s="37"/>
      <c r="ES132" s="37"/>
      <c r="ET132" s="37"/>
      <c r="EU132" s="37"/>
      <c r="EV132" s="37"/>
      <c r="EW132" s="37"/>
      <c r="EX132" s="37"/>
      <c r="EY132" s="37" t="b">
        <v>1</v>
      </c>
      <c r="EZ132" s="37"/>
      <c r="FA132" s="52">
        <v>2</v>
      </c>
      <c r="FB132" s="37" t="s">
        <v>365</v>
      </c>
      <c r="FC132" s="37" t="s">
        <v>372</v>
      </c>
      <c r="FD132" s="37"/>
      <c r="FE132" s="37" t="s">
        <v>367</v>
      </c>
      <c r="FF132" s="37"/>
      <c r="FG132" s="37" t="b">
        <v>1</v>
      </c>
      <c r="FH132" s="37"/>
      <c r="FI132" s="37"/>
      <c r="FJ132" s="37"/>
      <c r="FK132" s="37"/>
      <c r="FL132" s="37"/>
      <c r="FM132" s="37"/>
      <c r="FN132" s="37" t="s">
        <v>347</v>
      </c>
      <c r="FO132" s="37"/>
      <c r="FP132" s="37" t="s">
        <v>347</v>
      </c>
      <c r="FQ132" s="37" t="s">
        <v>367</v>
      </c>
      <c r="FR132" s="37" t="b">
        <v>1</v>
      </c>
      <c r="FS132" s="37"/>
      <c r="FT132" s="37"/>
      <c r="FU132" s="37"/>
      <c r="FV132" s="37"/>
      <c r="FW132" s="37"/>
      <c r="FX132" s="37" t="s">
        <v>347</v>
      </c>
      <c r="FY132" s="37" t="s">
        <v>347</v>
      </c>
      <c r="FZ132" s="37"/>
      <c r="GA132" s="37"/>
      <c r="GB132" s="37"/>
      <c r="GC132" s="37" t="s">
        <v>351</v>
      </c>
      <c r="GD132" s="37" t="s">
        <v>384</v>
      </c>
      <c r="GE132" s="37" t="s">
        <v>347</v>
      </c>
      <c r="GF132" s="37"/>
      <c r="GG132" s="37"/>
      <c r="GH132" s="37" t="s">
        <v>783</v>
      </c>
      <c r="GI132" s="37" t="s">
        <v>372</v>
      </c>
      <c r="GJ132" s="37"/>
      <c r="GK132" s="37"/>
      <c r="GL132" s="37"/>
      <c r="GM132" s="37"/>
      <c r="GN132" s="37"/>
      <c r="GO132" s="37"/>
      <c r="GP132" s="37"/>
      <c r="GQ132" s="37"/>
      <c r="GR132" s="37"/>
      <c r="GS132" s="37" t="s">
        <v>347</v>
      </c>
      <c r="GT132" s="37" t="s">
        <v>347</v>
      </c>
      <c r="GU132" s="37" t="s">
        <v>1906</v>
      </c>
      <c r="GV132" s="37" t="b">
        <v>1</v>
      </c>
      <c r="GW132" s="37"/>
      <c r="GX132" s="37" t="b">
        <v>1</v>
      </c>
      <c r="GY132" s="37" t="b">
        <v>1</v>
      </c>
      <c r="GZ132" s="37"/>
      <c r="HA132" s="37"/>
      <c r="HB132" s="37"/>
      <c r="HC132" s="37"/>
      <c r="HD132" s="37"/>
      <c r="HE132" s="37"/>
      <c r="HF132" s="37"/>
      <c r="HG132" s="37"/>
      <c r="HH132" s="37"/>
      <c r="HI132" s="37"/>
      <c r="HJ132" s="37"/>
      <c r="HK132" s="37"/>
      <c r="HL132" s="37"/>
      <c r="HM132" s="37"/>
      <c r="HN132" s="37" t="s">
        <v>1907</v>
      </c>
      <c r="HO132" s="37"/>
      <c r="HP132" s="37"/>
      <c r="HQ132" s="37" t="b">
        <v>1</v>
      </c>
      <c r="HR132" s="37" t="b">
        <v>1</v>
      </c>
      <c r="HS132" s="37" t="s">
        <v>1908</v>
      </c>
      <c r="HT132" s="37" t="s">
        <v>1909</v>
      </c>
      <c r="HU132" s="37" t="b">
        <v>1</v>
      </c>
      <c r="HV132" s="37"/>
      <c r="HW132" s="37" t="b">
        <v>1</v>
      </c>
      <c r="HX132" s="37"/>
      <c r="HY132" s="37" t="b">
        <v>1</v>
      </c>
      <c r="HZ132" s="37"/>
      <c r="IA132" s="37"/>
      <c r="IB132" s="37"/>
      <c r="IC132" s="37"/>
      <c r="ID132" s="37"/>
      <c r="IE132" s="37"/>
      <c r="IF132" s="37" t="s">
        <v>1091</v>
      </c>
      <c r="IG132" s="37"/>
      <c r="IH132" s="37"/>
      <c r="II132" s="37"/>
      <c r="IJ132" s="37"/>
      <c r="IK132" s="37"/>
      <c r="IL132" s="37"/>
      <c r="IM132" s="37"/>
      <c r="IN132" s="37" t="b">
        <v>1</v>
      </c>
      <c r="IO132" s="37"/>
      <c r="IP132" s="37" t="s">
        <v>347</v>
      </c>
      <c r="IQ132" s="37"/>
      <c r="IR132" s="37" t="s">
        <v>372</v>
      </c>
      <c r="IS132" s="37"/>
      <c r="IT132" s="37"/>
      <c r="IU132" s="37"/>
      <c r="IV132" s="37"/>
      <c r="IW132" s="37"/>
      <c r="IX132" s="37"/>
      <c r="IY132" s="37" t="b">
        <v>1</v>
      </c>
      <c r="IZ132" s="37"/>
      <c r="JA132" s="37"/>
      <c r="JB132" s="37" t="s">
        <v>443</v>
      </c>
      <c r="JC132" s="37"/>
      <c r="JD132" s="37" t="b">
        <v>1</v>
      </c>
      <c r="JE132" s="37"/>
      <c r="JF132" s="37"/>
      <c r="JG132" s="37"/>
      <c r="JH132" s="37"/>
      <c r="JI132" s="37"/>
      <c r="JJ132" s="37"/>
      <c r="JK132" s="37" t="s">
        <v>5167</v>
      </c>
      <c r="JL132" s="37" t="s">
        <v>347</v>
      </c>
      <c r="JM132" s="37"/>
      <c r="JN132" s="37" t="s">
        <v>1910</v>
      </c>
      <c r="JO132" s="37" t="b">
        <v>1</v>
      </c>
      <c r="JP132" s="37"/>
      <c r="JQ132" s="37"/>
      <c r="JR132" s="37"/>
      <c r="JS132" s="37"/>
      <c r="JT132" s="37"/>
      <c r="JU132" s="37" t="b">
        <v>1</v>
      </c>
      <c r="JV132" s="37"/>
      <c r="JW132" s="37"/>
      <c r="JX132" s="37"/>
      <c r="JY132" s="37" t="b">
        <v>1</v>
      </c>
      <c r="JZ132" s="37"/>
      <c r="KA132" s="37"/>
      <c r="KB132" s="37" t="b">
        <v>1</v>
      </c>
      <c r="KC132" s="37"/>
      <c r="KD132" s="37"/>
      <c r="KE132" s="37"/>
      <c r="KF132" s="37"/>
      <c r="KG132" s="37"/>
      <c r="KH132" s="37" t="s">
        <v>1911</v>
      </c>
      <c r="KI132" s="37"/>
      <c r="KJ132" s="37"/>
      <c r="KK132" s="37"/>
      <c r="KL132" s="37"/>
      <c r="KM132" s="37" t="b">
        <v>1</v>
      </c>
      <c r="KN132" s="37"/>
      <c r="KO132" s="37"/>
      <c r="KP132" s="37"/>
      <c r="KQ132" s="37"/>
      <c r="KR132" s="37" t="b">
        <v>1</v>
      </c>
      <c r="KS132" s="37"/>
      <c r="KT132" s="37"/>
      <c r="KU132" s="37"/>
      <c r="KV132" s="37"/>
      <c r="KW132" s="37" t="s">
        <v>1603</v>
      </c>
      <c r="KX132" s="37"/>
      <c r="KY132" s="37" t="b">
        <v>1</v>
      </c>
      <c r="KZ132" s="37"/>
      <c r="LA132" s="37"/>
      <c r="LB132" s="37" t="b">
        <v>1</v>
      </c>
      <c r="LC132" s="37" t="b">
        <v>1</v>
      </c>
      <c r="LD132" s="37"/>
      <c r="LE132" s="37"/>
      <c r="LF132" s="37"/>
      <c r="LG132" s="37" t="s">
        <v>449</v>
      </c>
      <c r="LH132" s="37"/>
      <c r="LI132" s="37"/>
      <c r="LJ132" s="37" t="b">
        <v>1</v>
      </c>
      <c r="LK132" s="37"/>
      <c r="LL132" s="37"/>
      <c r="LM132" s="37"/>
      <c r="LN132" s="37"/>
      <c r="LO132" s="37" t="s">
        <v>347</v>
      </c>
      <c r="LP132" s="37"/>
      <c r="LQ132" s="37" t="s">
        <v>527</v>
      </c>
      <c r="LR132" s="37"/>
      <c r="LS132" s="37"/>
      <c r="LT132" s="37" t="b">
        <v>1</v>
      </c>
      <c r="LU132" s="37"/>
      <c r="LV132" s="37"/>
      <c r="LW132" s="37"/>
      <c r="LX132" s="37"/>
      <c r="LY132" s="37"/>
      <c r="LZ132" s="37"/>
      <c r="MA132" s="37"/>
      <c r="MB132" s="37" t="s">
        <v>359</v>
      </c>
      <c r="MC132" s="37"/>
      <c r="MD132" s="37"/>
      <c r="ME132" s="37"/>
      <c r="MF132" s="37"/>
      <c r="MG132" s="37"/>
      <c r="MH132" s="37" t="s">
        <v>359</v>
      </c>
      <c r="MI132" s="37"/>
      <c r="MJ132" s="37" t="s">
        <v>1912</v>
      </c>
      <c r="MK132" s="37">
        <v>73155582</v>
      </c>
      <c r="ML132" s="37" t="s">
        <v>1913</v>
      </c>
      <c r="MM132" s="50">
        <v>44217.534074074072</v>
      </c>
      <c r="MN132" s="37">
        <v>133</v>
      </c>
      <c r="MO132" s="37"/>
      <c r="MP132" s="37">
        <v>-1</v>
      </c>
      <c r="MQ132" s="37"/>
      <c r="MR132" s="37"/>
      <c r="MS132" s="37" t="s">
        <v>376</v>
      </c>
      <c r="MT132" s="37">
        <v>1701</v>
      </c>
      <c r="MU132" s="37" t="s">
        <v>402</v>
      </c>
      <c r="MV132" s="37">
        <v>569832</v>
      </c>
    </row>
    <row r="133" spans="1:360" ht="15.6" hidden="1" thickTop="1" thickBot="1" x14ac:dyDescent="0.35">
      <c r="A133" s="44" t="s">
        <v>1914</v>
      </c>
      <c r="B133" s="45" t="s">
        <v>1915</v>
      </c>
      <c r="C133" s="45"/>
      <c r="D133" s="45" t="s">
        <v>1916</v>
      </c>
      <c r="E133" s="45" t="s">
        <v>830</v>
      </c>
      <c r="F133" s="45"/>
      <c r="G133" s="46">
        <v>44217</v>
      </c>
      <c r="H133" s="45" t="s">
        <v>1889</v>
      </c>
      <c r="I133" s="45" t="s">
        <v>832</v>
      </c>
      <c r="J133" s="45" t="s">
        <v>347</v>
      </c>
      <c r="K133" s="45">
        <v>36</v>
      </c>
      <c r="L133" s="45" t="str">
        <f>IF(data!$K133&lt;31,"18-30 Years",IF(data!$K133&lt;51,"31-50 Years",IF(data!$K133&lt;61,"51-60 Years",IF(data!$K133&gt;60,"Elderly&gt;60"))))</f>
        <v>31-50 Years</v>
      </c>
      <c r="M133" s="45" t="s">
        <v>348</v>
      </c>
      <c r="N133" s="45" t="s">
        <v>976</v>
      </c>
      <c r="O133" s="45" t="s">
        <v>350</v>
      </c>
      <c r="P133" s="46">
        <v>43486</v>
      </c>
      <c r="Q133" s="45">
        <v>0</v>
      </c>
      <c r="R133" s="45">
        <v>1</v>
      </c>
      <c r="S133" s="45" t="s">
        <v>347</v>
      </c>
      <c r="T133" s="45">
        <v>0</v>
      </c>
      <c r="U133" s="45">
        <v>0</v>
      </c>
      <c r="V133" s="45">
        <v>0</v>
      </c>
      <c r="W133" s="45" t="s">
        <v>384</v>
      </c>
      <c r="X133" s="45">
        <v>4</v>
      </c>
      <c r="Y133" s="45" t="s">
        <v>364</v>
      </c>
      <c r="Z133" s="45">
        <v>1</v>
      </c>
      <c r="AA133" s="51">
        <v>5</v>
      </c>
      <c r="AB133" s="45">
        <v>7</v>
      </c>
      <c r="AC133" s="45">
        <v>1</v>
      </c>
      <c r="AD133" s="45">
        <v>0</v>
      </c>
      <c r="AE133" s="45">
        <v>0</v>
      </c>
      <c r="AF133" s="45">
        <v>800</v>
      </c>
      <c r="AG133" s="45">
        <v>500</v>
      </c>
      <c r="AH133" s="41">
        <f t="shared" si="2"/>
        <v>-300</v>
      </c>
      <c r="AI133" s="45" t="s">
        <v>384</v>
      </c>
      <c r="AJ133" s="45"/>
      <c r="AK133" s="45" t="s">
        <v>355</v>
      </c>
      <c r="AL133" s="45"/>
      <c r="AM133" s="45" t="b">
        <v>1</v>
      </c>
      <c r="AN133" s="45"/>
      <c r="AO133" s="45"/>
      <c r="AP133" s="45"/>
      <c r="AQ133" s="45"/>
      <c r="AR133" s="45"/>
      <c r="AS133" s="45"/>
      <c r="AT133" s="45">
        <v>20</v>
      </c>
      <c r="AU133" s="45" t="s">
        <v>1333</v>
      </c>
      <c r="AV133" s="45"/>
      <c r="AW133" s="45" t="s">
        <v>347</v>
      </c>
      <c r="AX133" s="41" t="s">
        <v>372</v>
      </c>
      <c r="AY133" s="45" t="s">
        <v>480</v>
      </c>
      <c r="AZ133" s="45" t="b">
        <v>1</v>
      </c>
      <c r="BA133" s="45"/>
      <c r="BB133" s="45"/>
      <c r="BC133" s="45" t="b">
        <v>1</v>
      </c>
      <c r="BD133" s="45"/>
      <c r="BE133" s="45"/>
      <c r="BF133" s="45"/>
      <c r="BG133" s="45"/>
      <c r="BH133" s="45"/>
      <c r="BI133" s="45"/>
      <c r="BJ133" s="45"/>
      <c r="BK133" s="45" t="s">
        <v>347</v>
      </c>
      <c r="BL133" s="45" t="s">
        <v>347</v>
      </c>
      <c r="BM133" s="45" t="s">
        <v>1917</v>
      </c>
      <c r="BN133" s="45" t="s">
        <v>372</v>
      </c>
      <c r="BO133" s="45"/>
      <c r="BP133" s="45" t="s">
        <v>359</v>
      </c>
      <c r="BQ133" s="45"/>
      <c r="BR133" s="45"/>
      <c r="BS133" s="45"/>
      <c r="BT133" s="45"/>
      <c r="BU133" s="45"/>
      <c r="BV133" s="45"/>
      <c r="BW133" s="45"/>
      <c r="BX133" s="45"/>
      <c r="BY133" s="45"/>
      <c r="BZ133" s="45"/>
      <c r="CA133" s="45"/>
      <c r="CB133" s="45"/>
      <c r="CC133" s="45"/>
      <c r="CD133" s="45"/>
      <c r="CE133" s="45"/>
      <c r="CF133" s="45" t="s">
        <v>360</v>
      </c>
      <c r="CG133" s="45"/>
      <c r="CH133" s="45" t="b">
        <v>1</v>
      </c>
      <c r="CI133" s="45"/>
      <c r="CJ133" s="45" t="b">
        <v>1</v>
      </c>
      <c r="CK133" s="45"/>
      <c r="CL133" s="45"/>
      <c r="CM133" s="45"/>
      <c r="CN133" s="45"/>
      <c r="CO133" s="45" t="s">
        <v>347</v>
      </c>
      <c r="CP133" s="45"/>
      <c r="CQ133" s="45"/>
      <c r="CR133" s="45"/>
      <c r="CS133" s="45"/>
      <c r="CT133" s="45"/>
      <c r="CU133" s="45"/>
      <c r="CV133" s="45"/>
      <c r="CW133" s="45"/>
      <c r="CX133" s="45"/>
      <c r="CY133" s="45" t="s">
        <v>836</v>
      </c>
      <c r="CZ133" s="45"/>
      <c r="DA133" s="45"/>
      <c r="DB133" s="45"/>
      <c r="DC133" s="45"/>
      <c r="DD133" s="45"/>
      <c r="DE133" s="45" t="b">
        <v>1</v>
      </c>
      <c r="DF133" s="45"/>
      <c r="DG133" s="45"/>
      <c r="DH133" s="45"/>
      <c r="DI133" s="45"/>
      <c r="DJ133" s="45"/>
      <c r="DK133" s="45"/>
      <c r="DL133" s="45"/>
      <c r="DM133" s="45"/>
      <c r="DN133" s="45"/>
      <c r="DO133" s="45"/>
      <c r="DP133" s="45"/>
      <c r="DQ133" s="45"/>
      <c r="DR133" s="45"/>
      <c r="DS133" s="45"/>
      <c r="DT133" s="45"/>
      <c r="DU133" s="45"/>
      <c r="DV133" s="45"/>
      <c r="DW133" s="45" t="s">
        <v>482</v>
      </c>
      <c r="DX133" s="45" t="s">
        <v>483</v>
      </c>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t="s">
        <v>347</v>
      </c>
      <c r="FD133" s="45"/>
      <c r="FE133" s="45" t="s">
        <v>367</v>
      </c>
      <c r="FF133" s="45"/>
      <c r="FG133" s="45" t="b">
        <v>1</v>
      </c>
      <c r="FH133" s="45"/>
      <c r="FI133" s="45"/>
      <c r="FJ133" s="45"/>
      <c r="FK133" s="45"/>
      <c r="FL133" s="45"/>
      <c r="FM133" s="45"/>
      <c r="FN133" s="45" t="s">
        <v>347</v>
      </c>
      <c r="FO133" s="45"/>
      <c r="FP133" s="45" t="s">
        <v>347</v>
      </c>
      <c r="FQ133" s="45" t="s">
        <v>367</v>
      </c>
      <c r="FR133" s="45" t="b">
        <v>1</v>
      </c>
      <c r="FS133" s="45"/>
      <c r="FT133" s="45"/>
      <c r="FU133" s="45"/>
      <c r="FV133" s="45"/>
      <c r="FW133" s="45"/>
      <c r="FX133" s="45"/>
      <c r="FY133" s="45"/>
      <c r="FZ133" s="45"/>
      <c r="GA133" s="45"/>
      <c r="GB133" s="45"/>
      <c r="GC133" s="45" t="s">
        <v>384</v>
      </c>
      <c r="GD133" s="45" t="s">
        <v>384</v>
      </c>
      <c r="GE133" s="45" t="s">
        <v>359</v>
      </c>
      <c r="GF133" s="45" t="s">
        <v>369</v>
      </c>
      <c r="GG133" s="45" t="s">
        <v>370</v>
      </c>
      <c r="GH133" s="45" t="s">
        <v>489</v>
      </c>
      <c r="GI133" s="45" t="s">
        <v>372</v>
      </c>
      <c r="GJ133" s="45"/>
      <c r="GK133" s="45"/>
      <c r="GL133" s="45"/>
      <c r="GM133" s="45"/>
      <c r="GN133" s="45"/>
      <c r="GO133" s="45"/>
      <c r="GP133" s="45"/>
      <c r="GQ133" s="45"/>
      <c r="GR133" s="45"/>
      <c r="GS133" s="45" t="s">
        <v>373</v>
      </c>
      <c r="GT133" s="45"/>
      <c r="GU133" s="45" t="s">
        <v>1918</v>
      </c>
      <c r="GV133" s="45"/>
      <c r="GW133" s="45" t="b">
        <v>1</v>
      </c>
      <c r="GX133" s="45"/>
      <c r="GY133" s="45" t="b">
        <v>1</v>
      </c>
      <c r="GZ133" s="45"/>
      <c r="HA133" s="45"/>
      <c r="HB133" s="45"/>
      <c r="HC133" s="45"/>
      <c r="HD133" s="45"/>
      <c r="HE133" s="45"/>
      <c r="HF133" s="45"/>
      <c r="HG133" s="45"/>
      <c r="HH133" s="45" t="b">
        <v>1</v>
      </c>
      <c r="HI133" s="45"/>
      <c r="HJ133" s="45"/>
      <c r="HK133" s="45"/>
      <c r="HL133" s="45"/>
      <c r="HM133" s="45"/>
      <c r="HN133" s="45" t="s">
        <v>438</v>
      </c>
      <c r="HO133" s="45" t="b">
        <v>1</v>
      </c>
      <c r="HP133" s="45"/>
      <c r="HQ133" s="45"/>
      <c r="HR133" s="45"/>
      <c r="HS133" s="45" t="s">
        <v>1919</v>
      </c>
      <c r="HT133" s="45" t="s">
        <v>1893</v>
      </c>
      <c r="HU133" s="45" t="b">
        <v>1</v>
      </c>
      <c r="HV133" s="45"/>
      <c r="HW133" s="45"/>
      <c r="HX133" s="45" t="b">
        <v>1</v>
      </c>
      <c r="HY133" s="45" t="b">
        <v>1</v>
      </c>
      <c r="HZ133" s="45"/>
      <c r="IA133" s="45"/>
      <c r="IB133" s="45"/>
      <c r="IC133" s="45"/>
      <c r="ID133" s="45"/>
      <c r="IE133" s="45"/>
      <c r="IF133" s="45" t="s">
        <v>458</v>
      </c>
      <c r="IG133" s="45" t="b">
        <v>1</v>
      </c>
      <c r="IH133" s="45"/>
      <c r="II133" s="45"/>
      <c r="IJ133" s="45"/>
      <c r="IK133" s="45"/>
      <c r="IL133" s="45"/>
      <c r="IM133" s="45"/>
      <c r="IN133" s="45"/>
      <c r="IO133" s="45"/>
      <c r="IP133" s="45" t="s">
        <v>347</v>
      </c>
      <c r="IQ133" s="45"/>
      <c r="IR133" s="45" t="s">
        <v>985</v>
      </c>
      <c r="IS133" s="45"/>
      <c r="IT133" s="45" t="b">
        <v>1</v>
      </c>
      <c r="IU133" s="45" t="b">
        <v>1</v>
      </c>
      <c r="IV133" s="45"/>
      <c r="IW133" s="45"/>
      <c r="IX133" s="45"/>
      <c r="IY133" s="45"/>
      <c r="IZ133" s="45"/>
      <c r="JA133" s="37" t="s">
        <v>5165</v>
      </c>
      <c r="JB133" s="45" t="s">
        <v>372</v>
      </c>
      <c r="JC133" s="45"/>
      <c r="JD133" s="45"/>
      <c r="JE133" s="45"/>
      <c r="JF133" s="45"/>
      <c r="JG133" s="45"/>
      <c r="JH133" s="45"/>
      <c r="JI133" s="45" t="b">
        <v>1</v>
      </c>
      <c r="JJ133" s="45"/>
      <c r="JK133" s="45"/>
      <c r="JL133" s="45" t="s">
        <v>347</v>
      </c>
      <c r="JM133" s="45"/>
      <c r="JN133" s="45" t="s">
        <v>1920</v>
      </c>
      <c r="JO133" s="45" t="b">
        <v>1</v>
      </c>
      <c r="JP133" s="45"/>
      <c r="JQ133" s="45"/>
      <c r="JR133" s="45"/>
      <c r="JS133" s="45"/>
      <c r="JT133" s="45"/>
      <c r="JU133" s="45"/>
      <c r="JV133" s="45" t="b">
        <v>1</v>
      </c>
      <c r="JW133" s="45"/>
      <c r="JX133" s="45"/>
      <c r="JY133" s="45" t="b">
        <v>1</v>
      </c>
      <c r="JZ133" s="45"/>
      <c r="KA133" s="45"/>
      <c r="KB133" s="45" t="b">
        <v>1</v>
      </c>
      <c r="KC133" s="45"/>
      <c r="KD133" s="45"/>
      <c r="KE133" s="45"/>
      <c r="KF133" s="45"/>
      <c r="KG133" s="45"/>
      <c r="KH133" s="45" t="s">
        <v>1921</v>
      </c>
      <c r="KI133" s="45"/>
      <c r="KJ133" s="45" t="b">
        <v>1</v>
      </c>
      <c r="KK133" s="45"/>
      <c r="KL133" s="45"/>
      <c r="KM133" s="45" t="b">
        <v>1</v>
      </c>
      <c r="KN133" s="45"/>
      <c r="KO133" s="45"/>
      <c r="KP133" s="45"/>
      <c r="KQ133" s="45"/>
      <c r="KR133" s="45" t="b">
        <v>1</v>
      </c>
      <c r="KS133" s="45"/>
      <c r="KT133" s="45"/>
      <c r="KU133" s="45"/>
      <c r="KV133" s="45"/>
      <c r="KW133" s="45" t="s">
        <v>1922</v>
      </c>
      <c r="KX133" s="45" t="b">
        <v>1</v>
      </c>
      <c r="KY133" s="45" t="b">
        <v>1</v>
      </c>
      <c r="KZ133" s="45"/>
      <c r="LA133" s="45"/>
      <c r="LB133" s="45" t="b">
        <v>1</v>
      </c>
      <c r="LC133" s="45"/>
      <c r="LD133" s="45"/>
      <c r="LE133" s="45"/>
      <c r="LF133" s="45"/>
      <c r="LG133" s="45" t="s">
        <v>720</v>
      </c>
      <c r="LH133" s="45" t="b">
        <v>1</v>
      </c>
      <c r="LI133" s="45"/>
      <c r="LJ133" s="45" t="b">
        <v>1</v>
      </c>
      <c r="LK133" s="45"/>
      <c r="LL133" s="45"/>
      <c r="LM133" s="45"/>
      <c r="LN133" s="45"/>
      <c r="LO133" s="45" t="s">
        <v>347</v>
      </c>
      <c r="LP133" s="45"/>
      <c r="LQ133" s="45" t="s">
        <v>527</v>
      </c>
      <c r="LR133" s="45"/>
      <c r="LS133" s="45"/>
      <c r="LT133" s="45" t="b">
        <v>1</v>
      </c>
      <c r="LU133" s="45"/>
      <c r="LV133" s="45"/>
      <c r="LW133" s="45"/>
      <c r="LX133" s="45"/>
      <c r="LY133" s="45"/>
      <c r="LZ133" s="45"/>
      <c r="MA133" s="45"/>
      <c r="MB133" s="45" t="s">
        <v>359</v>
      </c>
      <c r="MC133" s="45"/>
      <c r="MD133" s="45"/>
      <c r="ME133" s="45" t="s">
        <v>359</v>
      </c>
      <c r="MF133" s="45"/>
      <c r="MG133" s="45"/>
      <c r="MH133" s="45" t="s">
        <v>359</v>
      </c>
      <c r="MI133" s="45"/>
      <c r="MJ133" s="45" t="s">
        <v>1923</v>
      </c>
      <c r="MK133" s="45">
        <v>73155583</v>
      </c>
      <c r="ML133" s="45" t="s">
        <v>1924</v>
      </c>
      <c r="MM133" s="47">
        <v>44217.534085648149</v>
      </c>
      <c r="MN133" s="45">
        <v>134</v>
      </c>
      <c r="MO133" s="45"/>
      <c r="MP133" s="45">
        <v>-1</v>
      </c>
      <c r="MQ133" s="45"/>
      <c r="MR133" s="45"/>
      <c r="MS133" s="45" t="s">
        <v>376</v>
      </c>
      <c r="MT133" s="45">
        <v>1680</v>
      </c>
      <c r="MU133" s="45" t="s">
        <v>402</v>
      </c>
      <c r="MV133" s="45">
        <v>569832</v>
      </c>
    </row>
    <row r="134" spans="1:360" ht="15.6" thickTop="1" thickBot="1" x14ac:dyDescent="0.35">
      <c r="A134" s="48" t="s">
        <v>1925</v>
      </c>
      <c r="B134" s="37" t="s">
        <v>1926</v>
      </c>
      <c r="C134" s="37"/>
      <c r="D134" s="37" t="s">
        <v>1927</v>
      </c>
      <c r="E134" s="37" t="s">
        <v>830</v>
      </c>
      <c r="F134" s="37"/>
      <c r="G134" s="49">
        <v>44217</v>
      </c>
      <c r="H134" s="37" t="s">
        <v>1928</v>
      </c>
      <c r="I134" s="37" t="s">
        <v>832</v>
      </c>
      <c r="J134" s="37" t="s">
        <v>347</v>
      </c>
      <c r="K134" s="37">
        <v>40</v>
      </c>
      <c r="L134" s="37" t="str">
        <f>IF(data!$K134&lt;31,"18-30 Years",IF(data!$K134&lt;51,"31-50 Years",IF(data!$K134&lt;61,"51-60 Years",IF(data!$K134&gt;60,"Elderly&gt;60"))))</f>
        <v>31-50 Years</v>
      </c>
      <c r="M134" s="37" t="s">
        <v>405</v>
      </c>
      <c r="N134" s="37" t="s">
        <v>349</v>
      </c>
      <c r="O134" s="37" t="s">
        <v>350</v>
      </c>
      <c r="P134" s="49">
        <v>42390</v>
      </c>
      <c r="Q134" s="37">
        <v>1</v>
      </c>
      <c r="R134" s="37">
        <v>0</v>
      </c>
      <c r="S134" s="37" t="s">
        <v>347</v>
      </c>
      <c r="T134" s="37">
        <v>1</v>
      </c>
      <c r="U134" s="37">
        <v>1</v>
      </c>
      <c r="V134" s="37">
        <v>2</v>
      </c>
      <c r="W134" s="37" t="s">
        <v>455</v>
      </c>
      <c r="X134" s="37">
        <v>1</v>
      </c>
      <c r="Y134" s="37" t="s">
        <v>352</v>
      </c>
      <c r="Z134" s="37">
        <v>2</v>
      </c>
      <c r="AA134" s="52">
        <v>7</v>
      </c>
      <c r="AB134" s="37">
        <v>11</v>
      </c>
      <c r="AC134" s="37">
        <v>1</v>
      </c>
      <c r="AD134" s="37">
        <v>0</v>
      </c>
      <c r="AE134" s="37">
        <v>2</v>
      </c>
      <c r="AF134" s="37">
        <v>2000</v>
      </c>
      <c r="AG134" s="37">
        <v>800</v>
      </c>
      <c r="AH134" s="41">
        <f t="shared" si="2"/>
        <v>-1200</v>
      </c>
      <c r="AI134" s="37" t="s">
        <v>1929</v>
      </c>
      <c r="AJ134" s="37"/>
      <c r="AK134" s="37" t="s">
        <v>355</v>
      </c>
      <c r="AL134" s="37"/>
      <c r="AM134" s="37" t="b">
        <v>1</v>
      </c>
      <c r="AN134" s="37"/>
      <c r="AO134" s="37"/>
      <c r="AP134" s="37"/>
      <c r="AQ134" s="37"/>
      <c r="AR134" s="37"/>
      <c r="AS134" s="37"/>
      <c r="AT134" s="37">
        <v>20</v>
      </c>
      <c r="AU134" s="37" t="s">
        <v>356</v>
      </c>
      <c r="AV134" s="37"/>
      <c r="AW134" s="37" t="s">
        <v>359</v>
      </c>
      <c r="AX134" s="37" t="s">
        <v>1930</v>
      </c>
      <c r="AY134" s="37" t="s">
        <v>480</v>
      </c>
      <c r="AZ134" s="37" t="b">
        <v>1</v>
      </c>
      <c r="BA134" s="37"/>
      <c r="BB134" s="37"/>
      <c r="BC134" s="37" t="b">
        <v>1</v>
      </c>
      <c r="BD134" s="37"/>
      <c r="BE134" s="37"/>
      <c r="BF134" s="37"/>
      <c r="BG134" s="37"/>
      <c r="BH134" s="37"/>
      <c r="BI134" s="37"/>
      <c r="BJ134" s="37"/>
      <c r="BK134" s="37" t="s">
        <v>359</v>
      </c>
      <c r="BL134" s="37"/>
      <c r="BM134" s="37"/>
      <c r="BN134" s="37"/>
      <c r="BO134" s="37"/>
      <c r="BP134" s="37" t="s">
        <v>359</v>
      </c>
      <c r="BQ134" s="37"/>
      <c r="BR134" s="37"/>
      <c r="BS134" s="37"/>
      <c r="BT134" s="37"/>
      <c r="BU134" s="37"/>
      <c r="BV134" s="37"/>
      <c r="BW134" s="37"/>
      <c r="BX134" s="37"/>
      <c r="BY134" s="37"/>
      <c r="BZ134" s="37"/>
      <c r="CA134" s="37"/>
      <c r="CB134" s="37"/>
      <c r="CC134" s="37"/>
      <c r="CD134" s="37"/>
      <c r="CE134" s="37"/>
      <c r="CF134" s="37" t="s">
        <v>870</v>
      </c>
      <c r="CG134" s="37" t="b">
        <v>1</v>
      </c>
      <c r="CH134" s="37" t="b">
        <v>1</v>
      </c>
      <c r="CI134" s="37"/>
      <c r="CJ134" s="37"/>
      <c r="CK134" s="37"/>
      <c r="CL134" s="37"/>
      <c r="CM134" s="37"/>
      <c r="CN134" s="37"/>
      <c r="CO134" s="37" t="s">
        <v>347</v>
      </c>
      <c r="CP134" s="37"/>
      <c r="CQ134" s="37"/>
      <c r="CR134" s="37"/>
      <c r="CS134" s="37"/>
      <c r="CT134" s="37"/>
      <c r="CU134" s="37"/>
      <c r="CV134" s="37"/>
      <c r="CW134" s="37"/>
      <c r="CX134" s="37"/>
      <c r="CY134" s="37" t="s">
        <v>1807</v>
      </c>
      <c r="CZ134" s="37"/>
      <c r="DA134" s="37"/>
      <c r="DB134" s="37"/>
      <c r="DC134" s="37" t="b">
        <v>1</v>
      </c>
      <c r="DD134" s="37"/>
      <c r="DE134" s="37"/>
      <c r="DF134" s="37"/>
      <c r="DG134" s="37"/>
      <c r="DH134" s="37"/>
      <c r="DI134" s="37"/>
      <c r="DJ134" s="37"/>
      <c r="DK134" s="37" t="s">
        <v>359</v>
      </c>
      <c r="DL134" s="37"/>
      <c r="DM134" s="37"/>
      <c r="DN134" s="37"/>
      <c r="DO134" s="37"/>
      <c r="DP134" s="37"/>
      <c r="DQ134" s="37"/>
      <c r="DR134" s="37"/>
      <c r="DS134" s="37"/>
      <c r="DT134" s="37"/>
      <c r="DU134" s="37"/>
      <c r="DV134" s="37"/>
      <c r="DW134" s="37" t="s">
        <v>427</v>
      </c>
      <c r="DX134" s="37"/>
      <c r="DY134" s="37"/>
      <c r="DZ134" s="37"/>
      <c r="EA134" s="37" t="s">
        <v>1931</v>
      </c>
      <c r="EB134" s="37" t="b">
        <v>1</v>
      </c>
      <c r="EC134" s="37"/>
      <c r="ED134" s="37"/>
      <c r="EE134" s="37" t="b">
        <v>1</v>
      </c>
      <c r="EF134" s="37"/>
      <c r="EG134" s="37"/>
      <c r="EH134" s="37"/>
      <c r="EI134" s="37"/>
      <c r="EJ134" s="37"/>
      <c r="EK134" s="37"/>
      <c r="EL134" s="37"/>
      <c r="EM134" s="52">
        <v>2</v>
      </c>
      <c r="EN134" s="37" t="s">
        <v>365</v>
      </c>
      <c r="EO134" s="37" t="s">
        <v>1931</v>
      </c>
      <c r="EP134" s="37" t="b">
        <v>1</v>
      </c>
      <c r="EQ134" s="37"/>
      <c r="ER134" s="37"/>
      <c r="ES134" s="37" t="b">
        <v>1</v>
      </c>
      <c r="ET134" s="37"/>
      <c r="EU134" s="37"/>
      <c r="EV134" s="37"/>
      <c r="EW134" s="37"/>
      <c r="EX134" s="37"/>
      <c r="EY134" s="37"/>
      <c r="EZ134" s="37"/>
      <c r="FA134" s="52">
        <v>2</v>
      </c>
      <c r="FB134" s="37" t="s">
        <v>365</v>
      </c>
      <c r="FC134" s="37" t="s">
        <v>347</v>
      </c>
      <c r="FD134" s="37"/>
      <c r="FE134" s="37" t="s">
        <v>1192</v>
      </c>
      <c r="FF134" s="37"/>
      <c r="FG134" s="37" t="b">
        <v>1</v>
      </c>
      <c r="FH134" s="37" t="b">
        <v>1</v>
      </c>
      <c r="FI134" s="37"/>
      <c r="FJ134" s="37"/>
      <c r="FK134" s="37"/>
      <c r="FL134" s="37"/>
      <c r="FM134" s="37"/>
      <c r="FN134" s="37" t="s">
        <v>347</v>
      </c>
      <c r="FO134" s="37"/>
      <c r="FP134" s="37" t="s">
        <v>372</v>
      </c>
      <c r="FQ134" s="37"/>
      <c r="FR134" s="37"/>
      <c r="FS134" s="37"/>
      <c r="FT134" s="37"/>
      <c r="FU134" s="37"/>
      <c r="FV134" s="37"/>
      <c r="FW134" s="37"/>
      <c r="FX134" s="37" t="s">
        <v>368</v>
      </c>
      <c r="FY134" s="37" t="s">
        <v>347</v>
      </c>
      <c r="FZ134" s="37" t="s">
        <v>359</v>
      </c>
      <c r="GA134" s="37"/>
      <c r="GB134" s="37"/>
      <c r="GC134" s="37" t="s">
        <v>351</v>
      </c>
      <c r="GD134" s="37" t="s">
        <v>351</v>
      </c>
      <c r="GE134" s="37" t="s">
        <v>359</v>
      </c>
      <c r="GF134" s="37" t="s">
        <v>370</v>
      </c>
      <c r="GG134" s="37" t="s">
        <v>370</v>
      </c>
      <c r="GH134" s="37"/>
      <c r="GI134" s="37"/>
      <c r="GJ134" s="37"/>
      <c r="GK134" s="37"/>
      <c r="GL134" s="37"/>
      <c r="GM134" s="37"/>
      <c r="GN134" s="37"/>
      <c r="GO134" s="37"/>
      <c r="GP134" s="37"/>
      <c r="GQ134" s="37"/>
      <c r="GR134" s="37"/>
      <c r="GS134" s="37"/>
      <c r="GT134" s="37"/>
      <c r="GU134" s="37" t="s">
        <v>1932</v>
      </c>
      <c r="GV134" s="37" t="b">
        <v>1</v>
      </c>
      <c r="GW134" s="37"/>
      <c r="GX134" s="37" t="b">
        <v>1</v>
      </c>
      <c r="GY134" s="37"/>
      <c r="GZ134" s="37"/>
      <c r="HA134" s="37"/>
      <c r="HB134" s="37"/>
      <c r="HC134" s="37"/>
      <c r="HD134" s="37"/>
      <c r="HE134" s="37" t="b">
        <v>1</v>
      </c>
      <c r="HF134" s="37"/>
      <c r="HG134" s="37"/>
      <c r="HH134" s="37" t="b">
        <v>1</v>
      </c>
      <c r="HI134" s="37"/>
      <c r="HJ134" s="37"/>
      <c r="HK134" s="37"/>
      <c r="HL134" s="37"/>
      <c r="HM134" s="37"/>
      <c r="HN134" s="37" t="s">
        <v>1907</v>
      </c>
      <c r="HO134" s="37"/>
      <c r="HP134" s="37"/>
      <c r="HQ134" s="37" t="b">
        <v>1</v>
      </c>
      <c r="HR134" s="37" t="b">
        <v>1</v>
      </c>
      <c r="HS134" s="37" t="s">
        <v>1933</v>
      </c>
      <c r="HT134" s="37" t="s">
        <v>1934</v>
      </c>
      <c r="HU134" s="37" t="b">
        <v>1</v>
      </c>
      <c r="HV134" s="37"/>
      <c r="HW134" s="37"/>
      <c r="HX134" s="37" t="b">
        <v>1</v>
      </c>
      <c r="HY134" s="37"/>
      <c r="HZ134" s="37"/>
      <c r="IA134" s="37" t="b">
        <v>1</v>
      </c>
      <c r="IB134" s="37"/>
      <c r="IC134" s="37"/>
      <c r="ID134" s="37"/>
      <c r="IE134" s="37"/>
      <c r="IF134" s="37" t="s">
        <v>1286</v>
      </c>
      <c r="IG134" s="37"/>
      <c r="IH134" s="37"/>
      <c r="II134" s="37" t="b">
        <v>1</v>
      </c>
      <c r="IJ134" s="37"/>
      <c r="IK134" s="37" t="b">
        <v>1</v>
      </c>
      <c r="IL134" s="37"/>
      <c r="IM134" s="37"/>
      <c r="IN134" s="37"/>
      <c r="IO134" s="37"/>
      <c r="IP134" s="37" t="s">
        <v>347</v>
      </c>
      <c r="IQ134" s="37"/>
      <c r="IR134" s="37" t="s">
        <v>443</v>
      </c>
      <c r="IS134" s="37"/>
      <c r="IT134" s="37" t="b">
        <v>1</v>
      </c>
      <c r="IU134" s="37"/>
      <c r="IV134" s="37"/>
      <c r="IW134" s="37"/>
      <c r="IX134" s="37"/>
      <c r="IY134" s="37"/>
      <c r="IZ134" s="37"/>
      <c r="JA134" s="45" t="s">
        <v>5163</v>
      </c>
      <c r="JB134" s="37" t="s">
        <v>537</v>
      </c>
      <c r="JC134" s="37"/>
      <c r="JD134" s="37" t="b">
        <v>1</v>
      </c>
      <c r="JE134" s="37" t="b">
        <v>1</v>
      </c>
      <c r="JF134" s="37"/>
      <c r="JG134" s="37"/>
      <c r="JH134" s="37"/>
      <c r="JI134" s="37"/>
      <c r="JJ134" s="37"/>
      <c r="JK134" s="45" t="s">
        <v>5168</v>
      </c>
      <c r="JL134" s="37" t="s">
        <v>359</v>
      </c>
      <c r="JM134" s="37" t="s">
        <v>1935</v>
      </c>
      <c r="JN134" s="37" t="s">
        <v>1936</v>
      </c>
      <c r="JO134" s="37" t="b">
        <v>1</v>
      </c>
      <c r="JP134" s="37"/>
      <c r="JQ134" s="37"/>
      <c r="JR134" s="37" t="b">
        <v>1</v>
      </c>
      <c r="JS134" s="37"/>
      <c r="JT134" s="37"/>
      <c r="JU134" s="37"/>
      <c r="JV134" s="37" t="b">
        <v>1</v>
      </c>
      <c r="JW134" s="37"/>
      <c r="JX134" s="37"/>
      <c r="JY134" s="37"/>
      <c r="JZ134" s="37"/>
      <c r="KA134" s="37"/>
      <c r="KB134" s="37"/>
      <c r="KC134" s="37"/>
      <c r="KD134" s="37"/>
      <c r="KE134" s="37"/>
      <c r="KF134" s="37"/>
      <c r="KG134" s="37"/>
      <c r="KH134" s="37" t="s">
        <v>1937</v>
      </c>
      <c r="KI134" s="37"/>
      <c r="KJ134" s="37" t="b">
        <v>1</v>
      </c>
      <c r="KK134" s="37"/>
      <c r="KL134" s="37"/>
      <c r="KM134" s="37" t="b">
        <v>1</v>
      </c>
      <c r="KN134" s="37" t="b">
        <v>1</v>
      </c>
      <c r="KO134" s="37"/>
      <c r="KP134" s="37"/>
      <c r="KQ134" s="37"/>
      <c r="KR134" s="37"/>
      <c r="KS134" s="37"/>
      <c r="KT134" s="37"/>
      <c r="KU134" s="37"/>
      <c r="KV134" s="37"/>
      <c r="KW134" s="37" t="s">
        <v>1609</v>
      </c>
      <c r="KX134" s="37"/>
      <c r="KY134" s="37" t="b">
        <v>1</v>
      </c>
      <c r="KZ134" s="37" t="b">
        <v>1</v>
      </c>
      <c r="LA134" s="37"/>
      <c r="LB134" s="37"/>
      <c r="LC134" s="37" t="b">
        <v>1</v>
      </c>
      <c r="LD134" s="37"/>
      <c r="LE134" s="37"/>
      <c r="LF134" s="37"/>
      <c r="LG134" s="37" t="s">
        <v>449</v>
      </c>
      <c r="LH134" s="37"/>
      <c r="LI134" s="37"/>
      <c r="LJ134" s="37" t="b">
        <v>1</v>
      </c>
      <c r="LK134" s="37"/>
      <c r="LL134" s="37"/>
      <c r="LM134" s="37"/>
      <c r="LN134" s="37"/>
      <c r="LO134" s="37" t="s">
        <v>359</v>
      </c>
      <c r="LP134" s="37" t="s">
        <v>5173</v>
      </c>
      <c r="LQ134" s="37" t="s">
        <v>640</v>
      </c>
      <c r="LR134" s="37"/>
      <c r="LS134" s="37"/>
      <c r="LT134" s="37"/>
      <c r="LU134" s="37"/>
      <c r="LV134" s="37"/>
      <c r="LW134" s="37" t="b">
        <v>1</v>
      </c>
      <c r="LX134" s="37"/>
      <c r="LY134" s="37"/>
      <c r="LZ134" s="37"/>
      <c r="MA134" s="37"/>
      <c r="MB134" s="37" t="s">
        <v>359</v>
      </c>
      <c r="MC134" s="37"/>
      <c r="MD134" s="37"/>
      <c r="ME134" s="37" t="s">
        <v>359</v>
      </c>
      <c r="MF134" s="37"/>
      <c r="MG134" s="37"/>
      <c r="MH134" s="37" t="s">
        <v>359</v>
      </c>
      <c r="MI134" s="37"/>
      <c r="MJ134" s="37" t="s">
        <v>1938</v>
      </c>
      <c r="MK134" s="37">
        <v>73155622</v>
      </c>
      <c r="ML134" s="37" t="s">
        <v>1939</v>
      </c>
      <c r="MM134" s="50">
        <v>44217.535231481481</v>
      </c>
      <c r="MN134" s="37">
        <v>135</v>
      </c>
      <c r="MO134" s="37"/>
      <c r="MP134" s="37">
        <v>-1</v>
      </c>
      <c r="MQ134" s="37"/>
      <c r="MR134" s="37"/>
      <c r="MS134" s="37" t="s">
        <v>376</v>
      </c>
      <c r="MT134" s="37">
        <v>1081</v>
      </c>
      <c r="MU134" s="37" t="s">
        <v>402</v>
      </c>
      <c r="MV134" s="37">
        <v>569832</v>
      </c>
    </row>
    <row r="135" spans="1:360" ht="15.6" thickTop="1" thickBot="1" x14ac:dyDescent="0.35">
      <c r="A135" s="44" t="s">
        <v>1940</v>
      </c>
      <c r="B135" s="45" t="s">
        <v>1941</v>
      </c>
      <c r="C135" s="45"/>
      <c r="D135" s="45" t="s">
        <v>1927</v>
      </c>
      <c r="E135" s="45" t="s">
        <v>830</v>
      </c>
      <c r="F135" s="45"/>
      <c r="G135" s="46">
        <v>44217</v>
      </c>
      <c r="H135" s="45" t="s">
        <v>1928</v>
      </c>
      <c r="I135" s="45" t="s">
        <v>832</v>
      </c>
      <c r="J135" s="45" t="s">
        <v>347</v>
      </c>
      <c r="K135" s="45">
        <v>30</v>
      </c>
      <c r="L135" s="45" t="str">
        <f>IF(data!$K135&lt;31,"18-30 Years",IF(data!$K135&lt;51,"31-50 Years",IF(data!$K135&lt;61,"51-60 Years",IF(data!$K135&gt;60,"Elderly&gt;60"))))</f>
        <v>18-30 Years</v>
      </c>
      <c r="M135" s="45" t="s">
        <v>405</v>
      </c>
      <c r="N135" s="45" t="s">
        <v>349</v>
      </c>
      <c r="O135" s="45" t="s">
        <v>350</v>
      </c>
      <c r="P135" s="46">
        <v>42025</v>
      </c>
      <c r="Q135" s="45">
        <v>1</v>
      </c>
      <c r="R135" s="45">
        <v>0</v>
      </c>
      <c r="S135" s="45" t="s">
        <v>347</v>
      </c>
      <c r="T135" s="45">
        <v>0</v>
      </c>
      <c r="U135" s="45">
        <v>0</v>
      </c>
      <c r="V135" s="45">
        <v>3</v>
      </c>
      <c r="W135" s="45" t="s">
        <v>455</v>
      </c>
      <c r="X135" s="45">
        <v>1</v>
      </c>
      <c r="Y135" s="45" t="s">
        <v>364</v>
      </c>
      <c r="Z135" s="45">
        <v>0</v>
      </c>
      <c r="AA135" s="51">
        <v>4</v>
      </c>
      <c r="AB135" s="45">
        <v>6</v>
      </c>
      <c r="AC135" s="45">
        <v>0</v>
      </c>
      <c r="AD135" s="45">
        <v>0</v>
      </c>
      <c r="AE135" s="45">
        <v>1</v>
      </c>
      <c r="AF135" s="45">
        <v>1500</v>
      </c>
      <c r="AG135" s="45">
        <v>500</v>
      </c>
      <c r="AH135" s="41">
        <f t="shared" si="2"/>
        <v>-1000</v>
      </c>
      <c r="AI135" s="45" t="s">
        <v>1942</v>
      </c>
      <c r="AJ135" s="45"/>
      <c r="AK135" s="45" t="s">
        <v>355</v>
      </c>
      <c r="AL135" s="45"/>
      <c r="AM135" s="45" t="b">
        <v>1</v>
      </c>
      <c r="AN135" s="45"/>
      <c r="AO135" s="45"/>
      <c r="AP135" s="45"/>
      <c r="AQ135" s="45"/>
      <c r="AR135" s="45"/>
      <c r="AS135" s="45"/>
      <c r="AT135" s="45">
        <v>5</v>
      </c>
      <c r="AU135" s="45" t="s">
        <v>356</v>
      </c>
      <c r="AV135" s="45"/>
      <c r="AW135" s="45" t="s">
        <v>359</v>
      </c>
      <c r="AX135" s="45" t="s">
        <v>1943</v>
      </c>
      <c r="AY135" s="45" t="s">
        <v>1727</v>
      </c>
      <c r="AZ135" s="45"/>
      <c r="BA135" s="45"/>
      <c r="BB135" s="45" t="b">
        <v>1</v>
      </c>
      <c r="BC135" s="45"/>
      <c r="BD135" s="45"/>
      <c r="BE135" s="45"/>
      <c r="BF135" s="45"/>
      <c r="BG135" s="45"/>
      <c r="BH135" s="45"/>
      <c r="BI135" s="45"/>
      <c r="BJ135" s="45"/>
      <c r="BK135" s="45" t="s">
        <v>359</v>
      </c>
      <c r="BL135" s="45"/>
      <c r="BM135" s="45"/>
      <c r="BN135" s="45"/>
      <c r="BO135" s="45"/>
      <c r="BP135" s="45" t="s">
        <v>359</v>
      </c>
      <c r="BQ135" s="45"/>
      <c r="BR135" s="45"/>
      <c r="BS135" s="45"/>
      <c r="BT135" s="45"/>
      <c r="BU135" s="45"/>
      <c r="BV135" s="45"/>
      <c r="BW135" s="45"/>
      <c r="BX135" s="45"/>
      <c r="BY135" s="45"/>
      <c r="BZ135" s="45"/>
      <c r="CA135" s="45"/>
      <c r="CB135" s="45"/>
      <c r="CC135" s="45"/>
      <c r="CD135" s="45"/>
      <c r="CE135" s="45"/>
      <c r="CF135" s="45" t="s">
        <v>1626</v>
      </c>
      <c r="CG135" s="45"/>
      <c r="CH135" s="45"/>
      <c r="CI135" s="45"/>
      <c r="CJ135" s="45" t="b">
        <v>1</v>
      </c>
      <c r="CK135" s="45"/>
      <c r="CL135" s="45"/>
      <c r="CM135" s="45"/>
      <c r="CN135" s="45"/>
      <c r="CO135" s="45" t="s">
        <v>347</v>
      </c>
      <c r="CP135" s="45"/>
      <c r="CQ135" s="45"/>
      <c r="CR135" s="45"/>
      <c r="CS135" s="45"/>
      <c r="CT135" s="45"/>
      <c r="CU135" s="45"/>
      <c r="CV135" s="45"/>
      <c r="CW135" s="45"/>
      <c r="CX135" s="45"/>
      <c r="CY135" s="45" t="s">
        <v>836</v>
      </c>
      <c r="CZ135" s="45"/>
      <c r="DA135" s="45"/>
      <c r="DB135" s="45"/>
      <c r="DC135" s="45"/>
      <c r="DD135" s="45"/>
      <c r="DE135" s="45" t="b">
        <v>1</v>
      </c>
      <c r="DF135" s="45"/>
      <c r="DG135" s="45"/>
      <c r="DH135" s="45"/>
      <c r="DI135" s="45"/>
      <c r="DJ135" s="45"/>
      <c r="DK135" s="45"/>
      <c r="DL135" s="45"/>
      <c r="DM135" s="45"/>
      <c r="DN135" s="45"/>
      <c r="DO135" s="45"/>
      <c r="DP135" s="45"/>
      <c r="DQ135" s="45"/>
      <c r="DR135" s="45"/>
      <c r="DS135" s="45"/>
      <c r="DT135" s="45"/>
      <c r="DU135" s="45"/>
      <c r="DV135" s="45"/>
      <c r="DW135" s="45" t="s">
        <v>362</v>
      </c>
      <c r="DX135" s="45"/>
      <c r="DY135" s="45"/>
      <c r="DZ135" s="45"/>
      <c r="EA135" s="45" t="s">
        <v>1944</v>
      </c>
      <c r="EB135" s="45" t="b">
        <v>1</v>
      </c>
      <c r="EC135" s="45"/>
      <c r="ED135" s="45"/>
      <c r="EE135" s="45"/>
      <c r="EF135" s="45"/>
      <c r="EG135" s="45"/>
      <c r="EH135" s="45"/>
      <c r="EI135" s="45" t="b">
        <v>1</v>
      </c>
      <c r="EJ135" s="45"/>
      <c r="EK135" s="45"/>
      <c r="EL135" s="45"/>
      <c r="EM135" s="51">
        <v>2</v>
      </c>
      <c r="EN135" s="45" t="s">
        <v>365</v>
      </c>
      <c r="EO135" s="45" t="s">
        <v>892</v>
      </c>
      <c r="EP135" s="45" t="b">
        <v>1</v>
      </c>
      <c r="EQ135" s="45" t="b">
        <v>1</v>
      </c>
      <c r="ER135" s="45"/>
      <c r="ES135" s="45"/>
      <c r="ET135" s="45"/>
      <c r="EU135" s="45"/>
      <c r="EV135" s="45" t="b">
        <v>1</v>
      </c>
      <c r="EW135" s="45"/>
      <c r="EX135" s="45"/>
      <c r="EY135" s="45"/>
      <c r="EZ135" s="45"/>
      <c r="FA135" s="51">
        <v>3</v>
      </c>
      <c r="FB135" s="45" t="s">
        <v>365</v>
      </c>
      <c r="FC135" s="45" t="s">
        <v>347</v>
      </c>
      <c r="FD135" s="45"/>
      <c r="FE135" s="45" t="s">
        <v>367</v>
      </c>
      <c r="FF135" s="45"/>
      <c r="FG135" s="45" t="b">
        <v>1</v>
      </c>
      <c r="FH135" s="45"/>
      <c r="FI135" s="45"/>
      <c r="FJ135" s="45"/>
      <c r="FK135" s="45"/>
      <c r="FL135" s="45"/>
      <c r="FM135" s="45"/>
      <c r="FN135" s="45" t="s">
        <v>347</v>
      </c>
      <c r="FO135" s="45"/>
      <c r="FP135" s="45" t="s">
        <v>372</v>
      </c>
      <c r="FQ135" s="45"/>
      <c r="FR135" s="45"/>
      <c r="FS135" s="45"/>
      <c r="FT135" s="45"/>
      <c r="FU135" s="45"/>
      <c r="FV135" s="45"/>
      <c r="FW135" s="45"/>
      <c r="FX135" s="45" t="s">
        <v>368</v>
      </c>
      <c r="FY135" s="45" t="s">
        <v>347</v>
      </c>
      <c r="FZ135" s="45"/>
      <c r="GA135" s="45"/>
      <c r="GB135" s="45"/>
      <c r="GC135" s="45" t="s">
        <v>384</v>
      </c>
      <c r="GD135" s="45" t="s">
        <v>351</v>
      </c>
      <c r="GE135" s="45" t="s">
        <v>359</v>
      </c>
      <c r="GF135" s="45" t="s">
        <v>370</v>
      </c>
      <c r="GG135" s="45" t="s">
        <v>370</v>
      </c>
      <c r="GH135" s="45"/>
      <c r="GI135" s="45"/>
      <c r="GJ135" s="45"/>
      <c r="GK135" s="45"/>
      <c r="GL135" s="45"/>
      <c r="GM135" s="45"/>
      <c r="GN135" s="45"/>
      <c r="GO135" s="45"/>
      <c r="GP135" s="45"/>
      <c r="GQ135" s="45"/>
      <c r="GR135" s="45"/>
      <c r="GS135" s="45"/>
      <c r="GT135" s="45"/>
      <c r="GU135" s="45" t="s">
        <v>1945</v>
      </c>
      <c r="GV135" s="45" t="b">
        <v>1</v>
      </c>
      <c r="GW135" s="45"/>
      <c r="GX135" s="45" t="b">
        <v>1</v>
      </c>
      <c r="GY135" s="45"/>
      <c r="GZ135" s="45" t="b">
        <v>1</v>
      </c>
      <c r="HA135" s="45"/>
      <c r="HB135" s="45"/>
      <c r="HC135" s="45"/>
      <c r="HD135" s="45"/>
      <c r="HE135" s="45" t="b">
        <v>1</v>
      </c>
      <c r="HF135" s="45"/>
      <c r="HG135" s="45"/>
      <c r="HH135" s="45"/>
      <c r="HI135" s="45"/>
      <c r="HJ135" s="45"/>
      <c r="HK135" s="45"/>
      <c r="HL135" s="45"/>
      <c r="HM135" s="45"/>
      <c r="HN135" s="45" t="s">
        <v>1946</v>
      </c>
      <c r="HO135" s="45"/>
      <c r="HP135" s="45" t="b">
        <v>1</v>
      </c>
      <c r="HQ135" s="45" t="b">
        <v>1</v>
      </c>
      <c r="HR135" s="45"/>
      <c r="HS135" s="45" t="s">
        <v>1947</v>
      </c>
      <c r="HT135" s="45" t="s">
        <v>591</v>
      </c>
      <c r="HU135" s="45" t="b">
        <v>1</v>
      </c>
      <c r="HV135" s="45"/>
      <c r="HW135" s="45"/>
      <c r="HX135" s="45" t="b">
        <v>1</v>
      </c>
      <c r="HY135" s="45"/>
      <c r="HZ135" s="45"/>
      <c r="IA135" s="45"/>
      <c r="IB135" s="45"/>
      <c r="IC135" s="45"/>
      <c r="ID135" s="45"/>
      <c r="IE135" s="45"/>
      <c r="IF135" s="45" t="s">
        <v>372</v>
      </c>
      <c r="IG135" s="45"/>
      <c r="IH135" s="45"/>
      <c r="II135" s="45"/>
      <c r="IJ135" s="45"/>
      <c r="IK135" s="45"/>
      <c r="IL135" s="45"/>
      <c r="IM135" s="45" t="b">
        <v>1</v>
      </c>
      <c r="IN135" s="45"/>
      <c r="IO135" s="45"/>
      <c r="IP135" s="45" t="s">
        <v>442</v>
      </c>
      <c r="IQ135" s="45"/>
      <c r="IR135" s="45" t="s">
        <v>1250</v>
      </c>
      <c r="IS135" s="45" t="b">
        <v>1</v>
      </c>
      <c r="IT135" s="45" t="b">
        <v>1</v>
      </c>
      <c r="IU135" s="45"/>
      <c r="IV135" s="45"/>
      <c r="IW135" s="45"/>
      <c r="IX135" s="45"/>
      <c r="IY135" s="45"/>
      <c r="IZ135" s="45"/>
      <c r="JA135" s="45" t="s">
        <v>5163</v>
      </c>
      <c r="JB135" s="45" t="s">
        <v>537</v>
      </c>
      <c r="JC135" s="45"/>
      <c r="JD135" s="45" t="b">
        <v>1</v>
      </c>
      <c r="JE135" s="45" t="b">
        <v>1</v>
      </c>
      <c r="JF135" s="45"/>
      <c r="JG135" s="45"/>
      <c r="JH135" s="45"/>
      <c r="JI135" s="45"/>
      <c r="JJ135" s="45"/>
      <c r="JK135" s="37" t="s">
        <v>5167</v>
      </c>
      <c r="JL135" s="45" t="s">
        <v>359</v>
      </c>
      <c r="JM135" s="45" t="s">
        <v>462</v>
      </c>
      <c r="JN135" s="45" t="s">
        <v>1949</v>
      </c>
      <c r="JO135" s="45"/>
      <c r="JP135" s="45"/>
      <c r="JQ135" s="45"/>
      <c r="JR135" s="45" t="b">
        <v>1</v>
      </c>
      <c r="JS135" s="45"/>
      <c r="JT135" s="45" t="b">
        <v>1</v>
      </c>
      <c r="JU135" s="45"/>
      <c r="JV135" s="45" t="b">
        <v>1</v>
      </c>
      <c r="JW135" s="45" t="b">
        <v>1</v>
      </c>
      <c r="JX135" s="45"/>
      <c r="JY135" s="45" t="b">
        <v>1</v>
      </c>
      <c r="JZ135" s="45"/>
      <c r="KA135" s="45"/>
      <c r="KB135" s="45"/>
      <c r="KC135" s="45"/>
      <c r="KD135" s="45"/>
      <c r="KE135" s="45"/>
      <c r="KF135" s="45"/>
      <c r="KG135" s="45"/>
      <c r="KH135" s="45" t="s">
        <v>1950</v>
      </c>
      <c r="KI135" s="45"/>
      <c r="KJ135" s="45" t="b">
        <v>1</v>
      </c>
      <c r="KK135" s="45"/>
      <c r="KL135" s="45" t="b">
        <v>1</v>
      </c>
      <c r="KM135" s="45" t="b">
        <v>1</v>
      </c>
      <c r="KN135" s="45" t="b">
        <v>1</v>
      </c>
      <c r="KO135" s="45"/>
      <c r="KP135" s="45"/>
      <c r="KQ135" s="45"/>
      <c r="KR135" s="45"/>
      <c r="KS135" s="45"/>
      <c r="KT135" s="45"/>
      <c r="KU135" s="45"/>
      <c r="KV135" s="45"/>
      <c r="KW135" s="45" t="s">
        <v>1951</v>
      </c>
      <c r="KX135" s="45" t="b">
        <v>1</v>
      </c>
      <c r="KY135" s="45"/>
      <c r="KZ135" s="45"/>
      <c r="LA135" s="45" t="b">
        <v>1</v>
      </c>
      <c r="LB135" s="45"/>
      <c r="LC135" s="45" t="b">
        <v>1</v>
      </c>
      <c r="LD135" s="45"/>
      <c r="LE135" s="45"/>
      <c r="LF135" s="45"/>
      <c r="LG135" s="45" t="s">
        <v>1952</v>
      </c>
      <c r="LH135" s="45" t="b">
        <v>1</v>
      </c>
      <c r="LI135" s="45"/>
      <c r="LJ135" s="45" t="b">
        <v>1</v>
      </c>
      <c r="LK135" s="45" t="b">
        <v>1</v>
      </c>
      <c r="LL135" s="45"/>
      <c r="LM135" s="45"/>
      <c r="LN135" s="45"/>
      <c r="LO135" s="45" t="s">
        <v>347</v>
      </c>
      <c r="LP135" s="45"/>
      <c r="LQ135" s="45" t="s">
        <v>640</v>
      </c>
      <c r="LR135" s="45"/>
      <c r="LS135" s="45"/>
      <c r="LT135" s="45"/>
      <c r="LU135" s="45"/>
      <c r="LV135" s="45"/>
      <c r="LW135" s="45" t="b">
        <v>1</v>
      </c>
      <c r="LX135" s="45"/>
      <c r="LY135" s="45"/>
      <c r="LZ135" s="45"/>
      <c r="MA135" s="45"/>
      <c r="MB135" s="45" t="s">
        <v>359</v>
      </c>
      <c r="MC135" s="45"/>
      <c r="MD135" s="45"/>
      <c r="ME135" s="45"/>
      <c r="MF135" s="45"/>
      <c r="MG135" s="45"/>
      <c r="MH135" s="45" t="s">
        <v>359</v>
      </c>
      <c r="MI135" s="45"/>
      <c r="MJ135" s="45" t="s">
        <v>1953</v>
      </c>
      <c r="MK135" s="45">
        <v>73155624</v>
      </c>
      <c r="ML135" s="45" t="s">
        <v>1954</v>
      </c>
      <c r="MM135" s="47">
        <v>44217.535243055558</v>
      </c>
      <c r="MN135" s="45">
        <v>136</v>
      </c>
      <c r="MO135" s="45"/>
      <c r="MP135" s="45">
        <v>-1</v>
      </c>
      <c r="MQ135" s="45"/>
      <c r="MR135" s="45"/>
      <c r="MS135" s="45" t="s">
        <v>376</v>
      </c>
      <c r="MT135" s="45">
        <v>2651</v>
      </c>
      <c r="MU135" s="45" t="s">
        <v>402</v>
      </c>
      <c r="MV135" s="45">
        <v>569832</v>
      </c>
    </row>
    <row r="136" spans="1:360" ht="15.6" thickTop="1" thickBot="1" x14ac:dyDescent="0.35">
      <c r="A136" s="48" t="s">
        <v>1955</v>
      </c>
      <c r="B136" s="37" t="s">
        <v>1956</v>
      </c>
      <c r="C136" s="37" t="s">
        <v>384</v>
      </c>
      <c r="D136" s="37" t="s">
        <v>1957</v>
      </c>
      <c r="E136" s="37" t="s">
        <v>830</v>
      </c>
      <c r="F136" s="37"/>
      <c r="G136" s="49">
        <v>44217</v>
      </c>
      <c r="H136" s="37" t="s">
        <v>1958</v>
      </c>
      <c r="I136" s="37" t="s">
        <v>832</v>
      </c>
      <c r="J136" s="37" t="s">
        <v>347</v>
      </c>
      <c r="K136" s="37">
        <v>54</v>
      </c>
      <c r="L136" s="37" t="str">
        <f>IF(data!$K136&lt;31,"18-30 Years",IF(data!$K136&lt;51,"31-50 Years",IF(data!$K136&lt;61,"51-60 Years",IF(data!$K136&gt;60,"Elderly&gt;60"))))</f>
        <v>51-60 Years</v>
      </c>
      <c r="M136" s="37" t="s">
        <v>405</v>
      </c>
      <c r="N136" s="37" t="s">
        <v>349</v>
      </c>
      <c r="O136" s="37" t="s">
        <v>350</v>
      </c>
      <c r="P136" s="49">
        <v>41187</v>
      </c>
      <c r="Q136" s="37">
        <v>1</v>
      </c>
      <c r="R136" s="37">
        <v>0</v>
      </c>
      <c r="S136" s="37" t="s">
        <v>347</v>
      </c>
      <c r="T136" s="37">
        <v>0</v>
      </c>
      <c r="U136" s="37">
        <v>1</v>
      </c>
      <c r="V136" s="37">
        <v>2</v>
      </c>
      <c r="W136" s="37" t="s">
        <v>455</v>
      </c>
      <c r="X136" s="37">
        <v>2</v>
      </c>
      <c r="Y136" s="37" t="s">
        <v>352</v>
      </c>
      <c r="Z136" s="37">
        <v>3</v>
      </c>
      <c r="AA136" s="52">
        <v>8</v>
      </c>
      <c r="AB136" s="37">
        <v>10</v>
      </c>
      <c r="AC136" s="37">
        <v>1</v>
      </c>
      <c r="AD136" s="37">
        <v>0</v>
      </c>
      <c r="AE136" s="37">
        <v>1</v>
      </c>
      <c r="AF136" s="37">
        <v>1500</v>
      </c>
      <c r="AG136" s="37">
        <v>400</v>
      </c>
      <c r="AH136" s="41">
        <f t="shared" si="2"/>
        <v>-1100</v>
      </c>
      <c r="AI136" s="37" t="s">
        <v>354</v>
      </c>
      <c r="AJ136" s="37"/>
      <c r="AK136" s="37" t="s">
        <v>640</v>
      </c>
      <c r="AL136" s="37"/>
      <c r="AM136" s="37"/>
      <c r="AN136" s="37"/>
      <c r="AO136" s="37"/>
      <c r="AP136" s="37"/>
      <c r="AQ136" s="37"/>
      <c r="AR136" s="37" t="b">
        <v>1</v>
      </c>
      <c r="AS136" s="37"/>
      <c r="AT136" s="37"/>
      <c r="AU136" s="37"/>
      <c r="AV136" s="37"/>
      <c r="AW136" s="37" t="s">
        <v>359</v>
      </c>
      <c r="AX136" s="37" t="s">
        <v>1959</v>
      </c>
      <c r="AY136" s="37" t="s">
        <v>1960</v>
      </c>
      <c r="AZ136" s="37"/>
      <c r="BA136" s="37" t="b">
        <v>1</v>
      </c>
      <c r="BB136" s="37"/>
      <c r="BC136" s="37" t="b">
        <v>1</v>
      </c>
      <c r="BD136" s="37"/>
      <c r="BE136" s="37" t="b">
        <v>1</v>
      </c>
      <c r="BF136" s="37"/>
      <c r="BG136" s="37"/>
      <c r="BH136" s="37"/>
      <c r="BI136" s="37"/>
      <c r="BJ136" s="37"/>
      <c r="BK136" s="37" t="s">
        <v>359</v>
      </c>
      <c r="BL136" s="37"/>
      <c r="BM136" s="37"/>
      <c r="BN136" s="37"/>
      <c r="BO136" s="37"/>
      <c r="BP136" s="37" t="s">
        <v>359</v>
      </c>
      <c r="BQ136" s="37"/>
      <c r="BR136" s="37"/>
      <c r="BS136" s="37"/>
      <c r="BT136" s="37"/>
      <c r="BU136" s="37"/>
      <c r="BV136" s="37"/>
      <c r="BW136" s="37"/>
      <c r="BX136" s="37"/>
      <c r="BY136" s="37"/>
      <c r="BZ136" s="37"/>
      <c r="CA136" s="37"/>
      <c r="CB136" s="37"/>
      <c r="CC136" s="37"/>
      <c r="CD136" s="37"/>
      <c r="CE136" s="37"/>
      <c r="CF136" s="37" t="s">
        <v>931</v>
      </c>
      <c r="CG136" s="37" t="b">
        <v>1</v>
      </c>
      <c r="CH136" s="37"/>
      <c r="CI136" s="37" t="b">
        <v>1</v>
      </c>
      <c r="CJ136" s="37"/>
      <c r="CK136" s="37"/>
      <c r="CL136" s="37"/>
      <c r="CM136" s="37"/>
      <c r="CN136" s="37"/>
      <c r="CO136" s="37" t="s">
        <v>359</v>
      </c>
      <c r="CP136" s="37" t="s">
        <v>1961</v>
      </c>
      <c r="CQ136" s="37" t="b">
        <v>1</v>
      </c>
      <c r="CR136" s="37"/>
      <c r="CS136" s="37"/>
      <c r="CT136" s="37" t="b">
        <v>1</v>
      </c>
      <c r="CU136" s="37"/>
      <c r="CV136" s="37"/>
      <c r="CW136" s="37"/>
      <c r="CX136" s="37"/>
      <c r="CY136" s="37" t="s">
        <v>871</v>
      </c>
      <c r="CZ136" s="37"/>
      <c r="DA136" s="37" t="b">
        <v>1</v>
      </c>
      <c r="DB136" s="37"/>
      <c r="DC136" s="37"/>
      <c r="DD136" s="37"/>
      <c r="DE136" s="37"/>
      <c r="DF136" s="37"/>
      <c r="DG136" s="37"/>
      <c r="DH136" s="37"/>
      <c r="DI136" s="37"/>
      <c r="DJ136" s="37" t="s">
        <v>1962</v>
      </c>
      <c r="DK136" s="37"/>
      <c r="DL136" s="37"/>
      <c r="DM136" s="37"/>
      <c r="DN136" s="37"/>
      <c r="DO136" s="37"/>
      <c r="DP136" s="37"/>
      <c r="DQ136" s="37"/>
      <c r="DR136" s="37"/>
      <c r="DS136" s="37"/>
      <c r="DT136" s="37"/>
      <c r="DU136" s="37"/>
      <c r="DV136" s="37"/>
      <c r="DW136" s="37" t="s">
        <v>646</v>
      </c>
      <c r="DX136" s="37"/>
      <c r="DY136" s="37"/>
      <c r="DZ136" s="37"/>
      <c r="EA136" s="37" t="s">
        <v>568</v>
      </c>
      <c r="EB136" s="37" t="b">
        <v>1</v>
      </c>
      <c r="EC136" s="37"/>
      <c r="ED136" s="37"/>
      <c r="EE136" s="37"/>
      <c r="EF136" s="37"/>
      <c r="EG136" s="37"/>
      <c r="EH136" s="37"/>
      <c r="EI136" s="37"/>
      <c r="EJ136" s="37"/>
      <c r="EK136" s="37"/>
      <c r="EL136" s="37"/>
      <c r="EM136" s="52">
        <v>1</v>
      </c>
      <c r="EN136" s="37" t="s">
        <v>365</v>
      </c>
      <c r="EO136" s="37" t="s">
        <v>568</v>
      </c>
      <c r="EP136" s="37" t="b">
        <v>1</v>
      </c>
      <c r="EQ136" s="37"/>
      <c r="ER136" s="37"/>
      <c r="ES136" s="37"/>
      <c r="ET136" s="37"/>
      <c r="EU136" s="37"/>
      <c r="EV136" s="37"/>
      <c r="EW136" s="37"/>
      <c r="EX136" s="37"/>
      <c r="EY136" s="37"/>
      <c r="EZ136" s="37"/>
      <c r="FA136" s="52">
        <v>1</v>
      </c>
      <c r="FB136" s="37" t="s">
        <v>365</v>
      </c>
      <c r="FC136" s="37" t="s">
        <v>347</v>
      </c>
      <c r="FD136" s="37"/>
      <c r="FE136" s="37" t="s">
        <v>429</v>
      </c>
      <c r="FF136" s="37"/>
      <c r="FG136" s="37" t="b">
        <v>1</v>
      </c>
      <c r="FH136" s="37" t="b">
        <v>1</v>
      </c>
      <c r="FI136" s="37"/>
      <c r="FJ136" s="37"/>
      <c r="FK136" s="37"/>
      <c r="FL136" s="37"/>
      <c r="FM136" s="37"/>
      <c r="FN136" s="37" t="s">
        <v>347</v>
      </c>
      <c r="FO136" s="37"/>
      <c r="FP136" s="37" t="s">
        <v>347</v>
      </c>
      <c r="FQ136" s="37" t="s">
        <v>429</v>
      </c>
      <c r="FR136" s="37" t="b">
        <v>1</v>
      </c>
      <c r="FS136" s="37" t="b">
        <v>1</v>
      </c>
      <c r="FT136" s="37"/>
      <c r="FU136" s="37"/>
      <c r="FV136" s="37"/>
      <c r="FW136" s="37"/>
      <c r="FX136" s="37" t="s">
        <v>656</v>
      </c>
      <c r="FY136" s="37" t="s">
        <v>359</v>
      </c>
      <c r="FZ136" s="37"/>
      <c r="GA136" s="37"/>
      <c r="GB136" s="37"/>
      <c r="GC136" s="37" t="s">
        <v>351</v>
      </c>
      <c r="GD136" s="37" t="s">
        <v>351</v>
      </c>
      <c r="GE136" s="37" t="s">
        <v>359</v>
      </c>
      <c r="GF136" s="37" t="s">
        <v>370</v>
      </c>
      <c r="GG136" s="37" t="s">
        <v>370</v>
      </c>
      <c r="GH136" s="37"/>
      <c r="GI136" s="37"/>
      <c r="GJ136" s="37"/>
      <c r="GK136" s="37"/>
      <c r="GL136" s="37"/>
      <c r="GM136" s="37"/>
      <c r="GN136" s="37"/>
      <c r="GO136" s="37"/>
      <c r="GP136" s="37"/>
      <c r="GQ136" s="37"/>
      <c r="GR136" s="37"/>
      <c r="GS136" s="37"/>
      <c r="GT136" s="37"/>
      <c r="GU136" s="37" t="s">
        <v>1963</v>
      </c>
      <c r="GV136" s="37"/>
      <c r="GW136" s="37" t="b">
        <v>1</v>
      </c>
      <c r="GX136" s="37"/>
      <c r="GY136" s="37"/>
      <c r="GZ136" s="37" t="b">
        <v>1</v>
      </c>
      <c r="HA136" s="37"/>
      <c r="HB136" s="37" t="b">
        <v>1</v>
      </c>
      <c r="HC136" s="37"/>
      <c r="HD136" s="37"/>
      <c r="HE136" s="37"/>
      <c r="HF136" s="37" t="b">
        <v>1</v>
      </c>
      <c r="HG136" s="37"/>
      <c r="HH136" s="37"/>
      <c r="HI136" s="37"/>
      <c r="HJ136" s="37"/>
      <c r="HK136" s="37"/>
      <c r="HL136" s="37"/>
      <c r="HM136" s="37"/>
      <c r="HN136" s="37" t="s">
        <v>497</v>
      </c>
      <c r="HO136" s="37"/>
      <c r="HP136" s="37" t="b">
        <v>1</v>
      </c>
      <c r="HQ136" s="37"/>
      <c r="HR136" s="37"/>
      <c r="HS136" s="37" t="s">
        <v>1964</v>
      </c>
      <c r="HT136" s="37" t="s">
        <v>1965</v>
      </c>
      <c r="HU136" s="37"/>
      <c r="HV136" s="37" t="b">
        <v>1</v>
      </c>
      <c r="HW136" s="37"/>
      <c r="HX136" s="37" t="b">
        <v>1</v>
      </c>
      <c r="HY136" s="37"/>
      <c r="HZ136" s="37"/>
      <c r="IA136" s="37" t="b">
        <v>1</v>
      </c>
      <c r="IB136" s="37"/>
      <c r="IC136" s="37"/>
      <c r="ID136" s="37"/>
      <c r="IE136" s="37"/>
      <c r="IF136" s="37" t="s">
        <v>743</v>
      </c>
      <c r="IG136" s="37" t="b">
        <v>1</v>
      </c>
      <c r="IH136" s="37"/>
      <c r="II136" s="37"/>
      <c r="IJ136" s="37"/>
      <c r="IK136" s="37" t="b">
        <v>1</v>
      </c>
      <c r="IL136" s="37"/>
      <c r="IM136" s="37"/>
      <c r="IN136" s="37"/>
      <c r="IO136" s="37"/>
      <c r="IP136" s="37" t="s">
        <v>347</v>
      </c>
      <c r="IQ136" s="37"/>
      <c r="IR136" s="37" t="s">
        <v>1248</v>
      </c>
      <c r="IS136" s="37" t="b">
        <v>1</v>
      </c>
      <c r="IT136" s="37" t="b">
        <v>1</v>
      </c>
      <c r="IU136" s="37" t="b">
        <v>1</v>
      </c>
      <c r="IV136" s="37"/>
      <c r="IW136" s="37"/>
      <c r="IX136" s="37"/>
      <c r="IY136" s="37"/>
      <c r="IZ136" s="37"/>
      <c r="JA136" s="45" t="s">
        <v>5162</v>
      </c>
      <c r="JB136" s="37" t="s">
        <v>1248</v>
      </c>
      <c r="JC136" s="37" t="b">
        <v>1</v>
      </c>
      <c r="JD136" s="37" t="b">
        <v>1</v>
      </c>
      <c r="JE136" s="37" t="b">
        <v>1</v>
      </c>
      <c r="JF136" s="37"/>
      <c r="JG136" s="37"/>
      <c r="JH136" s="37"/>
      <c r="JI136" s="37"/>
      <c r="JJ136" s="37"/>
      <c r="JK136" s="45" t="s">
        <v>5168</v>
      </c>
      <c r="JL136" s="37" t="s">
        <v>359</v>
      </c>
      <c r="JM136" s="37" t="s">
        <v>1966</v>
      </c>
      <c r="JN136" s="37" t="s">
        <v>1967</v>
      </c>
      <c r="JO136" s="37"/>
      <c r="JP136" s="37" t="b">
        <v>1</v>
      </c>
      <c r="JQ136" s="37"/>
      <c r="JR136" s="37" t="b">
        <v>1</v>
      </c>
      <c r="JS136" s="37"/>
      <c r="JT136" s="37" t="b">
        <v>1</v>
      </c>
      <c r="JU136" s="37" t="b">
        <v>1</v>
      </c>
      <c r="JV136" s="37" t="b">
        <v>1</v>
      </c>
      <c r="JW136" s="37" t="b">
        <v>1</v>
      </c>
      <c r="JX136" s="37" t="b">
        <v>1</v>
      </c>
      <c r="JY136" s="37"/>
      <c r="JZ136" s="37"/>
      <c r="KA136" s="37"/>
      <c r="KB136" s="37" t="b">
        <v>1</v>
      </c>
      <c r="KC136" s="37"/>
      <c r="KD136" s="37"/>
      <c r="KE136" s="37"/>
      <c r="KF136" s="37"/>
      <c r="KG136" s="37"/>
      <c r="KH136" s="37" t="s">
        <v>1968</v>
      </c>
      <c r="KI136" s="37" t="b">
        <v>1</v>
      </c>
      <c r="KJ136" s="37" t="b">
        <v>1</v>
      </c>
      <c r="KK136" s="37"/>
      <c r="KL136" s="37"/>
      <c r="KM136" s="37"/>
      <c r="KN136" s="37"/>
      <c r="KO136" s="37"/>
      <c r="KP136" s="37" t="b">
        <v>1</v>
      </c>
      <c r="KQ136" s="37"/>
      <c r="KR136" s="37"/>
      <c r="KS136" s="37"/>
      <c r="KT136" s="37"/>
      <c r="KU136" s="37"/>
      <c r="KV136" s="37"/>
      <c r="KW136" s="37" t="s">
        <v>1969</v>
      </c>
      <c r="KX136" s="37" t="b">
        <v>1</v>
      </c>
      <c r="KY136" s="37" t="b">
        <v>1</v>
      </c>
      <c r="KZ136" s="37"/>
      <c r="LA136" s="37"/>
      <c r="LB136" s="37" t="b">
        <v>1</v>
      </c>
      <c r="LC136" s="37" t="b">
        <v>1</v>
      </c>
      <c r="LD136" s="37"/>
      <c r="LE136" s="37"/>
      <c r="LF136" s="37"/>
      <c r="LG136" s="37" t="s">
        <v>1136</v>
      </c>
      <c r="LH136" s="37" t="b">
        <v>1</v>
      </c>
      <c r="LI136" s="37"/>
      <c r="LJ136" s="37"/>
      <c r="LK136" s="37"/>
      <c r="LL136" s="37" t="b">
        <v>1</v>
      </c>
      <c r="LM136" s="37"/>
      <c r="LN136" s="37"/>
      <c r="LO136" s="37" t="s">
        <v>347</v>
      </c>
      <c r="LP136" s="37"/>
      <c r="LQ136" s="37" t="s">
        <v>640</v>
      </c>
      <c r="LR136" s="37"/>
      <c r="LS136" s="37"/>
      <c r="LT136" s="37"/>
      <c r="LU136" s="37"/>
      <c r="LV136" s="37"/>
      <c r="LW136" s="37" t="b">
        <v>1</v>
      </c>
      <c r="LX136" s="37"/>
      <c r="LY136" s="37"/>
      <c r="LZ136" s="37"/>
      <c r="MA136" s="37"/>
      <c r="MB136" s="37" t="s">
        <v>359</v>
      </c>
      <c r="MC136" s="37"/>
      <c r="MD136" s="37"/>
      <c r="ME136" s="37" t="s">
        <v>359</v>
      </c>
      <c r="MF136" s="37"/>
      <c r="MG136" s="37"/>
      <c r="MH136" s="37" t="s">
        <v>359</v>
      </c>
      <c r="MI136" s="37"/>
      <c r="MJ136" s="37" t="s">
        <v>1970</v>
      </c>
      <c r="MK136" s="37">
        <v>73155626</v>
      </c>
      <c r="ML136" s="37" t="s">
        <v>1971</v>
      </c>
      <c r="MM136" s="50">
        <v>44217.535254629627</v>
      </c>
      <c r="MN136" s="37">
        <v>137</v>
      </c>
      <c r="MO136" s="37"/>
      <c r="MP136" s="37">
        <v>-1</v>
      </c>
      <c r="MQ136" s="37"/>
      <c r="MR136" s="37"/>
      <c r="MS136" s="37" t="s">
        <v>376</v>
      </c>
      <c r="MT136" s="37">
        <v>3347</v>
      </c>
      <c r="MU136" s="37" t="s">
        <v>402</v>
      </c>
      <c r="MV136" s="37">
        <v>569832</v>
      </c>
    </row>
    <row r="137" spans="1:360" ht="15.6" hidden="1" thickTop="1" thickBot="1" x14ac:dyDescent="0.35">
      <c r="A137" s="44" t="s">
        <v>1972</v>
      </c>
      <c r="B137" s="45" t="s">
        <v>1973</v>
      </c>
      <c r="C137" s="45"/>
      <c r="D137" s="45" t="s">
        <v>1927</v>
      </c>
      <c r="E137" s="45" t="s">
        <v>830</v>
      </c>
      <c r="F137" s="45"/>
      <c r="G137" s="46">
        <v>44217</v>
      </c>
      <c r="H137" s="45" t="s">
        <v>1928</v>
      </c>
      <c r="I137" s="45" t="s">
        <v>832</v>
      </c>
      <c r="J137" s="45" t="s">
        <v>347</v>
      </c>
      <c r="K137" s="45">
        <v>36</v>
      </c>
      <c r="L137" s="45" t="str">
        <f>IF(data!$K137&lt;31,"18-30 Years",IF(data!$K137&lt;51,"31-50 Years",IF(data!$K137&lt;61,"51-60 Years",IF(data!$K137&gt;60,"Elderly&gt;60"))))</f>
        <v>31-50 Years</v>
      </c>
      <c r="M137" s="45" t="s">
        <v>405</v>
      </c>
      <c r="N137" s="45" t="s">
        <v>349</v>
      </c>
      <c r="O137" s="45" t="s">
        <v>350</v>
      </c>
      <c r="P137" s="46">
        <v>42079</v>
      </c>
      <c r="Q137" s="45">
        <v>0</v>
      </c>
      <c r="R137" s="45">
        <v>0</v>
      </c>
      <c r="S137" s="45" t="s">
        <v>347</v>
      </c>
      <c r="T137" s="45">
        <v>0</v>
      </c>
      <c r="U137" s="45">
        <v>0</v>
      </c>
      <c r="V137" s="45">
        <v>2</v>
      </c>
      <c r="W137" s="45" t="s">
        <v>406</v>
      </c>
      <c r="X137" s="45">
        <v>0</v>
      </c>
      <c r="Y137" s="45" t="s">
        <v>406</v>
      </c>
      <c r="Z137" s="45">
        <v>0</v>
      </c>
      <c r="AA137" s="51">
        <v>2</v>
      </c>
      <c r="AB137" s="45">
        <v>4</v>
      </c>
      <c r="AC137" s="45">
        <v>1</v>
      </c>
      <c r="AD137" s="45">
        <v>0</v>
      </c>
      <c r="AE137" s="45">
        <v>1</v>
      </c>
      <c r="AF137" s="45">
        <v>1000</v>
      </c>
      <c r="AG137" s="45">
        <v>400</v>
      </c>
      <c r="AH137" s="41">
        <f t="shared" si="2"/>
        <v>-600</v>
      </c>
      <c r="AI137" s="45" t="s">
        <v>1974</v>
      </c>
      <c r="AJ137" s="45"/>
      <c r="AK137" s="45" t="s">
        <v>355</v>
      </c>
      <c r="AL137" s="45"/>
      <c r="AM137" s="45" t="b">
        <v>1</v>
      </c>
      <c r="AN137" s="45"/>
      <c r="AO137" s="45"/>
      <c r="AP137" s="45"/>
      <c r="AQ137" s="45"/>
      <c r="AR137" s="45"/>
      <c r="AS137" s="45"/>
      <c r="AT137" s="45">
        <v>5</v>
      </c>
      <c r="AU137" s="45" t="s">
        <v>356</v>
      </c>
      <c r="AV137" s="45"/>
      <c r="AW137" s="45" t="s">
        <v>347</v>
      </c>
      <c r="AX137" s="41" t="s">
        <v>372</v>
      </c>
      <c r="AY137" s="45" t="s">
        <v>426</v>
      </c>
      <c r="AZ137" s="45"/>
      <c r="BA137" s="45"/>
      <c r="BB137" s="45"/>
      <c r="BC137" s="45" t="b">
        <v>1</v>
      </c>
      <c r="BD137" s="45"/>
      <c r="BE137" s="45"/>
      <c r="BF137" s="45"/>
      <c r="BG137" s="45"/>
      <c r="BH137" s="45"/>
      <c r="BI137" s="45"/>
      <c r="BJ137" s="45"/>
      <c r="BK137" s="45" t="s">
        <v>347</v>
      </c>
      <c r="BL137" s="45" t="s">
        <v>359</v>
      </c>
      <c r="BM137" s="45"/>
      <c r="BN137" s="45" t="s">
        <v>359</v>
      </c>
      <c r="BO137" s="45"/>
      <c r="BP137" s="45" t="s">
        <v>359</v>
      </c>
      <c r="BQ137" s="45"/>
      <c r="BR137" s="45"/>
      <c r="BS137" s="45"/>
      <c r="BT137" s="45"/>
      <c r="BU137" s="45"/>
      <c r="BV137" s="45"/>
      <c r="BW137" s="45"/>
      <c r="BX137" s="45"/>
      <c r="BY137" s="45"/>
      <c r="BZ137" s="45"/>
      <c r="CA137" s="45"/>
      <c r="CB137" s="45"/>
      <c r="CC137" s="45"/>
      <c r="CD137" s="45"/>
      <c r="CE137" s="45"/>
      <c r="CF137" s="45" t="s">
        <v>1975</v>
      </c>
      <c r="CG137" s="45" t="b">
        <v>1</v>
      </c>
      <c r="CH137" s="45" t="b">
        <v>1</v>
      </c>
      <c r="CI137" s="45"/>
      <c r="CJ137" s="45"/>
      <c r="CK137" s="45"/>
      <c r="CL137" s="45"/>
      <c r="CM137" s="45"/>
      <c r="CN137" s="45"/>
      <c r="CO137" s="45" t="s">
        <v>347</v>
      </c>
      <c r="CP137" s="45"/>
      <c r="CQ137" s="45"/>
      <c r="CR137" s="45"/>
      <c r="CS137" s="45"/>
      <c r="CT137" s="45"/>
      <c r="CU137" s="45"/>
      <c r="CV137" s="45"/>
      <c r="CW137" s="45"/>
      <c r="CX137" s="45"/>
      <c r="CY137" s="45" t="s">
        <v>836</v>
      </c>
      <c r="CZ137" s="45"/>
      <c r="DA137" s="45"/>
      <c r="DB137" s="45"/>
      <c r="DC137" s="45"/>
      <c r="DD137" s="45"/>
      <c r="DE137" s="45" t="b">
        <v>1</v>
      </c>
      <c r="DF137" s="45"/>
      <c r="DG137" s="45"/>
      <c r="DH137" s="45"/>
      <c r="DI137" s="45"/>
      <c r="DJ137" s="45"/>
      <c r="DK137" s="45"/>
      <c r="DL137" s="45"/>
      <c r="DM137" s="45"/>
      <c r="DN137" s="45"/>
      <c r="DO137" s="45"/>
      <c r="DP137" s="45"/>
      <c r="DQ137" s="45"/>
      <c r="DR137" s="45"/>
      <c r="DS137" s="45"/>
      <c r="DT137" s="45"/>
      <c r="DU137" s="45"/>
      <c r="DV137" s="45"/>
      <c r="DW137" s="45" t="s">
        <v>362</v>
      </c>
      <c r="DX137" s="45"/>
      <c r="DY137" s="45"/>
      <c r="DZ137" s="45"/>
      <c r="EA137" s="45"/>
      <c r="EB137" s="45"/>
      <c r="EC137" s="45"/>
      <c r="ED137" s="45"/>
      <c r="EE137" s="45"/>
      <c r="EF137" s="45"/>
      <c r="EG137" s="45"/>
      <c r="EH137" s="45"/>
      <c r="EI137" s="45"/>
      <c r="EJ137" s="45"/>
      <c r="EK137" s="45"/>
      <c r="EL137" s="45"/>
      <c r="EM137" s="45"/>
      <c r="EN137" s="45"/>
      <c r="EO137" s="45" t="s">
        <v>568</v>
      </c>
      <c r="EP137" s="45" t="b">
        <v>1</v>
      </c>
      <c r="EQ137" s="45"/>
      <c r="ER137" s="45"/>
      <c r="ES137" s="45"/>
      <c r="ET137" s="45"/>
      <c r="EU137" s="45"/>
      <c r="EV137" s="45"/>
      <c r="EW137" s="45"/>
      <c r="EX137" s="45"/>
      <c r="EY137" s="45"/>
      <c r="EZ137" s="45"/>
      <c r="FA137" s="51">
        <v>1</v>
      </c>
      <c r="FB137" s="45" t="s">
        <v>365</v>
      </c>
      <c r="FC137" s="45" t="s">
        <v>347</v>
      </c>
      <c r="FD137" s="45"/>
      <c r="FE137" s="45" t="s">
        <v>367</v>
      </c>
      <c r="FF137" s="45"/>
      <c r="FG137" s="45" t="b">
        <v>1</v>
      </c>
      <c r="FH137" s="45"/>
      <c r="FI137" s="45"/>
      <c r="FJ137" s="45"/>
      <c r="FK137" s="45"/>
      <c r="FL137" s="45"/>
      <c r="FM137" s="45"/>
      <c r="FN137" s="45" t="s">
        <v>347</v>
      </c>
      <c r="FO137" s="45"/>
      <c r="FP137" s="45" t="s">
        <v>359</v>
      </c>
      <c r="FQ137" s="45"/>
      <c r="FR137" s="45"/>
      <c r="FS137" s="45"/>
      <c r="FT137" s="45"/>
      <c r="FU137" s="45"/>
      <c r="FV137" s="45"/>
      <c r="FW137" s="45"/>
      <c r="FX137" s="45" t="s">
        <v>368</v>
      </c>
      <c r="FY137" s="45" t="s">
        <v>359</v>
      </c>
      <c r="FZ137" s="45"/>
      <c r="GA137" s="45"/>
      <c r="GB137" s="45"/>
      <c r="GC137" s="45" t="s">
        <v>384</v>
      </c>
      <c r="GD137" s="45" t="s">
        <v>384</v>
      </c>
      <c r="GE137" s="45" t="s">
        <v>359</v>
      </c>
      <c r="GF137" s="45" t="s">
        <v>370</v>
      </c>
      <c r="GG137" s="45" t="s">
        <v>370</v>
      </c>
      <c r="GH137" s="45"/>
      <c r="GI137" s="45"/>
      <c r="GJ137" s="45"/>
      <c r="GK137" s="45"/>
      <c r="GL137" s="45"/>
      <c r="GM137" s="45"/>
      <c r="GN137" s="45"/>
      <c r="GO137" s="45"/>
      <c r="GP137" s="45"/>
      <c r="GQ137" s="45"/>
      <c r="GR137" s="45"/>
      <c r="GS137" s="45"/>
      <c r="GT137" s="45"/>
      <c r="GU137" s="45" t="s">
        <v>1976</v>
      </c>
      <c r="GV137" s="45"/>
      <c r="GW137" s="45" t="b">
        <v>1</v>
      </c>
      <c r="GX137" s="45"/>
      <c r="GY137" s="45"/>
      <c r="GZ137" s="45" t="b">
        <v>1</v>
      </c>
      <c r="HA137" s="45"/>
      <c r="HB137" s="45"/>
      <c r="HC137" s="45"/>
      <c r="HD137" s="45"/>
      <c r="HE137" s="45"/>
      <c r="HF137" s="45"/>
      <c r="HG137" s="45"/>
      <c r="HH137" s="45"/>
      <c r="HI137" s="45"/>
      <c r="HJ137" s="45"/>
      <c r="HK137" s="45"/>
      <c r="HL137" s="45"/>
      <c r="HM137" s="45"/>
      <c r="HN137" s="45" t="s">
        <v>497</v>
      </c>
      <c r="HO137" s="45"/>
      <c r="HP137" s="45" t="b">
        <v>1</v>
      </c>
      <c r="HQ137" s="45"/>
      <c r="HR137" s="45"/>
      <c r="HS137" s="45" t="s">
        <v>1977</v>
      </c>
      <c r="HT137" s="45" t="s">
        <v>1978</v>
      </c>
      <c r="HU137" s="45"/>
      <c r="HV137" s="45" t="b">
        <v>1</v>
      </c>
      <c r="HW137" s="45"/>
      <c r="HX137" s="45" t="b">
        <v>1</v>
      </c>
      <c r="HY137" s="45"/>
      <c r="HZ137" s="45"/>
      <c r="IA137" s="45" t="b">
        <v>1</v>
      </c>
      <c r="IB137" s="45"/>
      <c r="IC137" s="45"/>
      <c r="ID137" s="45"/>
      <c r="IE137" s="45"/>
      <c r="IF137" s="45" t="s">
        <v>372</v>
      </c>
      <c r="IG137" s="45"/>
      <c r="IH137" s="45"/>
      <c r="II137" s="45"/>
      <c r="IJ137" s="45"/>
      <c r="IK137" s="45"/>
      <c r="IL137" s="45"/>
      <c r="IM137" s="45" t="b">
        <v>1</v>
      </c>
      <c r="IN137" s="45"/>
      <c r="IO137" s="45"/>
      <c r="IP137" s="45" t="s">
        <v>442</v>
      </c>
      <c r="IQ137" s="45"/>
      <c r="IR137" s="45" t="s">
        <v>459</v>
      </c>
      <c r="IS137" s="45" t="b">
        <v>1</v>
      </c>
      <c r="IT137" s="45"/>
      <c r="IU137" s="45"/>
      <c r="IV137" s="45"/>
      <c r="IW137" s="45"/>
      <c r="IX137" s="45"/>
      <c r="IY137" s="45"/>
      <c r="IZ137" s="45"/>
      <c r="JA137" s="45" t="s">
        <v>5162</v>
      </c>
      <c r="JB137" s="45" t="s">
        <v>443</v>
      </c>
      <c r="JC137" s="45"/>
      <c r="JD137" s="45" t="b">
        <v>1</v>
      </c>
      <c r="JE137" s="45"/>
      <c r="JF137" s="45"/>
      <c r="JG137" s="45"/>
      <c r="JH137" s="45"/>
      <c r="JI137" s="45"/>
      <c r="JJ137" s="45"/>
      <c r="JK137" s="45" t="s">
        <v>1948</v>
      </c>
      <c r="JL137" s="45" t="s">
        <v>347</v>
      </c>
      <c r="JM137" s="45"/>
      <c r="JN137" s="45" t="s">
        <v>1979</v>
      </c>
      <c r="JO137" s="45" t="b">
        <v>1</v>
      </c>
      <c r="JP137" s="45"/>
      <c r="JQ137" s="45"/>
      <c r="JR137" s="45"/>
      <c r="JS137" s="45"/>
      <c r="JT137" s="45"/>
      <c r="JU137" s="45"/>
      <c r="JV137" s="45"/>
      <c r="JW137" s="45"/>
      <c r="JX137" s="45" t="b">
        <v>1</v>
      </c>
      <c r="JY137" s="45"/>
      <c r="JZ137" s="45"/>
      <c r="KA137" s="45"/>
      <c r="KB137" s="45"/>
      <c r="KC137" s="45"/>
      <c r="KD137" s="45"/>
      <c r="KE137" s="45"/>
      <c r="KF137" s="45"/>
      <c r="KG137" s="45"/>
      <c r="KH137" s="45" t="s">
        <v>447</v>
      </c>
      <c r="KI137" s="45"/>
      <c r="KJ137" s="45"/>
      <c r="KK137" s="45"/>
      <c r="KL137" s="45"/>
      <c r="KM137" s="45" t="b">
        <v>1</v>
      </c>
      <c r="KN137" s="45"/>
      <c r="KO137" s="45"/>
      <c r="KP137" s="45"/>
      <c r="KQ137" s="45"/>
      <c r="KR137" s="45"/>
      <c r="KS137" s="45"/>
      <c r="KT137" s="45"/>
      <c r="KU137" s="45"/>
      <c r="KV137" s="45"/>
      <c r="KW137" s="45" t="s">
        <v>1049</v>
      </c>
      <c r="KX137" s="45"/>
      <c r="KY137" s="45"/>
      <c r="KZ137" s="45"/>
      <c r="LA137" s="45"/>
      <c r="LB137" s="45"/>
      <c r="LC137" s="45"/>
      <c r="LD137" s="45" t="b">
        <v>1</v>
      </c>
      <c r="LE137" s="45"/>
      <c r="LF137" s="45" t="s">
        <v>1980</v>
      </c>
      <c r="LG137" s="45" t="s">
        <v>1981</v>
      </c>
      <c r="LH137" s="45" t="b">
        <v>1</v>
      </c>
      <c r="LI137" s="45"/>
      <c r="LJ137" s="45" t="b">
        <v>1</v>
      </c>
      <c r="LK137" s="45"/>
      <c r="LL137" s="45" t="b">
        <v>1</v>
      </c>
      <c r="LM137" s="45"/>
      <c r="LN137" s="45"/>
      <c r="LO137" s="45" t="s">
        <v>359</v>
      </c>
      <c r="LP137" s="45" t="s">
        <v>5170</v>
      </c>
      <c r="LQ137" s="45" t="s">
        <v>640</v>
      </c>
      <c r="LR137" s="45"/>
      <c r="LS137" s="45"/>
      <c r="LT137" s="45"/>
      <c r="LU137" s="45"/>
      <c r="LV137" s="45"/>
      <c r="LW137" s="45" t="b">
        <v>1</v>
      </c>
      <c r="LX137" s="45"/>
      <c r="LY137" s="45"/>
      <c r="LZ137" s="45"/>
      <c r="MA137" s="45"/>
      <c r="MB137" s="45" t="s">
        <v>347</v>
      </c>
      <c r="MC137" s="45">
        <v>8</v>
      </c>
      <c r="MD137" s="45" t="s">
        <v>1982</v>
      </c>
      <c r="ME137" s="45"/>
      <c r="MF137" s="45"/>
      <c r="MG137" s="45"/>
      <c r="MH137" s="45" t="s">
        <v>359</v>
      </c>
      <c r="MI137" s="45"/>
      <c r="MJ137" s="45" t="s">
        <v>1983</v>
      </c>
      <c r="MK137" s="45">
        <v>73155627</v>
      </c>
      <c r="ML137" s="45" t="s">
        <v>1984</v>
      </c>
      <c r="MM137" s="47">
        <v>44217.535254629627</v>
      </c>
      <c r="MN137" s="45">
        <v>138</v>
      </c>
      <c r="MO137" s="45"/>
      <c r="MP137" s="45">
        <v>-1</v>
      </c>
      <c r="MQ137" s="45"/>
      <c r="MR137" s="45"/>
      <c r="MS137" s="45" t="s">
        <v>376</v>
      </c>
      <c r="MT137" s="45">
        <v>4058</v>
      </c>
      <c r="MU137" s="45" t="s">
        <v>402</v>
      </c>
      <c r="MV137" s="45">
        <v>569832</v>
      </c>
    </row>
    <row r="138" spans="1:360" ht="15.6" thickTop="1" thickBot="1" x14ac:dyDescent="0.35">
      <c r="A138" s="48" t="s">
        <v>1985</v>
      </c>
      <c r="B138" s="37" t="s">
        <v>1986</v>
      </c>
      <c r="C138" s="37"/>
      <c r="D138" s="37" t="s">
        <v>1987</v>
      </c>
      <c r="E138" s="37" t="s">
        <v>830</v>
      </c>
      <c r="F138" s="37"/>
      <c r="G138" s="49">
        <v>44217</v>
      </c>
      <c r="H138" s="37" t="s">
        <v>1958</v>
      </c>
      <c r="I138" s="37" t="s">
        <v>832</v>
      </c>
      <c r="J138" s="37" t="s">
        <v>347</v>
      </c>
      <c r="K138" s="37">
        <v>28</v>
      </c>
      <c r="L138" s="37" t="str">
        <f>IF(data!$K138&lt;31,"18-30 Years",IF(data!$K138&lt;51,"31-50 Years",IF(data!$K138&lt;61,"51-60 Years",IF(data!$K138&gt;60,"Elderly&gt;60"))))</f>
        <v>18-30 Years</v>
      </c>
      <c r="M138" s="37" t="s">
        <v>405</v>
      </c>
      <c r="N138" s="37" t="s">
        <v>349</v>
      </c>
      <c r="O138" s="37" t="s">
        <v>350</v>
      </c>
      <c r="P138" s="49">
        <v>41498</v>
      </c>
      <c r="Q138" s="37">
        <v>1</v>
      </c>
      <c r="R138" s="37">
        <v>0</v>
      </c>
      <c r="S138" s="37" t="s">
        <v>347</v>
      </c>
      <c r="T138" s="37">
        <v>0</v>
      </c>
      <c r="U138" s="37">
        <v>0</v>
      </c>
      <c r="V138" s="37">
        <v>2</v>
      </c>
      <c r="W138" s="37" t="s">
        <v>406</v>
      </c>
      <c r="X138" s="37">
        <v>0</v>
      </c>
      <c r="Y138" s="37" t="s">
        <v>406</v>
      </c>
      <c r="Z138" s="37">
        <v>0</v>
      </c>
      <c r="AA138" s="52">
        <v>2</v>
      </c>
      <c r="AB138" s="37">
        <v>4</v>
      </c>
      <c r="AC138" s="37">
        <v>0</v>
      </c>
      <c r="AD138" s="37">
        <v>0</v>
      </c>
      <c r="AE138" s="37">
        <v>1</v>
      </c>
      <c r="AF138" s="37">
        <v>1500</v>
      </c>
      <c r="AG138" s="37">
        <v>300</v>
      </c>
      <c r="AH138" s="41">
        <f t="shared" si="2"/>
        <v>-1200</v>
      </c>
      <c r="AI138" s="37" t="s">
        <v>1988</v>
      </c>
      <c r="AJ138" s="37"/>
      <c r="AK138" s="37" t="s">
        <v>640</v>
      </c>
      <c r="AL138" s="37"/>
      <c r="AM138" s="37"/>
      <c r="AN138" s="37"/>
      <c r="AO138" s="37"/>
      <c r="AP138" s="37"/>
      <c r="AQ138" s="37"/>
      <c r="AR138" s="37" t="b">
        <v>1</v>
      </c>
      <c r="AS138" s="37"/>
      <c r="AT138" s="37"/>
      <c r="AU138" s="37"/>
      <c r="AV138" s="37"/>
      <c r="AW138" s="37" t="s">
        <v>359</v>
      </c>
      <c r="AX138" s="37" t="s">
        <v>1989</v>
      </c>
      <c r="AY138" s="37" t="s">
        <v>1481</v>
      </c>
      <c r="AZ138" s="37"/>
      <c r="BA138" s="37"/>
      <c r="BB138" s="37"/>
      <c r="BC138" s="37" t="b">
        <v>1</v>
      </c>
      <c r="BD138" s="37"/>
      <c r="BE138" s="37" t="b">
        <v>1</v>
      </c>
      <c r="BF138" s="37"/>
      <c r="BG138" s="37"/>
      <c r="BH138" s="37"/>
      <c r="BI138" s="37"/>
      <c r="BJ138" s="37"/>
      <c r="BK138" s="37" t="s">
        <v>359</v>
      </c>
      <c r="BL138" s="37"/>
      <c r="BM138" s="37"/>
      <c r="BN138" s="37"/>
      <c r="BO138" s="37"/>
      <c r="BP138" s="37" t="s">
        <v>359</v>
      </c>
      <c r="BQ138" s="37"/>
      <c r="BR138" s="37"/>
      <c r="BS138" s="37"/>
      <c r="BT138" s="37"/>
      <c r="BU138" s="37"/>
      <c r="BV138" s="37"/>
      <c r="BW138" s="37"/>
      <c r="BX138" s="37"/>
      <c r="BY138" s="37"/>
      <c r="BZ138" s="37"/>
      <c r="CA138" s="37"/>
      <c r="CB138" s="37"/>
      <c r="CC138" s="37"/>
      <c r="CD138" s="37"/>
      <c r="CE138" s="37"/>
      <c r="CF138" s="37" t="s">
        <v>1990</v>
      </c>
      <c r="CG138" s="37" t="b">
        <v>1</v>
      </c>
      <c r="CH138" s="37" t="b">
        <v>1</v>
      </c>
      <c r="CI138" s="37"/>
      <c r="CJ138" s="37" t="b">
        <v>1</v>
      </c>
      <c r="CK138" s="37"/>
      <c r="CL138" s="37"/>
      <c r="CM138" s="37"/>
      <c r="CN138" s="37"/>
      <c r="CO138" s="37" t="s">
        <v>359</v>
      </c>
      <c r="CP138" s="37" t="s">
        <v>1991</v>
      </c>
      <c r="CQ138" s="37"/>
      <c r="CR138" s="37" t="b">
        <v>1</v>
      </c>
      <c r="CS138" s="37" t="b">
        <v>1</v>
      </c>
      <c r="CT138" s="37"/>
      <c r="CU138" s="37"/>
      <c r="CV138" s="37"/>
      <c r="CW138" s="37"/>
      <c r="CX138" s="37"/>
      <c r="CY138" s="37" t="s">
        <v>871</v>
      </c>
      <c r="CZ138" s="37"/>
      <c r="DA138" s="37" t="b">
        <v>1</v>
      </c>
      <c r="DB138" s="37"/>
      <c r="DC138" s="37"/>
      <c r="DD138" s="37"/>
      <c r="DE138" s="37"/>
      <c r="DF138" s="37"/>
      <c r="DG138" s="37"/>
      <c r="DH138" s="37"/>
      <c r="DI138" s="37"/>
      <c r="DJ138" s="37" t="s">
        <v>1992</v>
      </c>
      <c r="DK138" s="37"/>
      <c r="DL138" s="37"/>
      <c r="DM138" s="37"/>
      <c r="DN138" s="37"/>
      <c r="DO138" s="37"/>
      <c r="DP138" s="37"/>
      <c r="DQ138" s="37"/>
      <c r="DR138" s="37"/>
      <c r="DS138" s="37"/>
      <c r="DT138" s="37"/>
      <c r="DU138" s="37"/>
      <c r="DV138" s="37"/>
      <c r="DW138" s="37" t="s">
        <v>564</v>
      </c>
      <c r="DX138" s="37" t="s">
        <v>483</v>
      </c>
      <c r="DY138" s="37"/>
      <c r="DZ138" s="37"/>
      <c r="EA138" s="37" t="s">
        <v>568</v>
      </c>
      <c r="EB138" s="37" t="b">
        <v>1</v>
      </c>
      <c r="EC138" s="37"/>
      <c r="ED138" s="37"/>
      <c r="EE138" s="37"/>
      <c r="EF138" s="37"/>
      <c r="EG138" s="37"/>
      <c r="EH138" s="37"/>
      <c r="EI138" s="37"/>
      <c r="EJ138" s="37"/>
      <c r="EK138" s="37"/>
      <c r="EL138" s="37"/>
      <c r="EM138" s="52">
        <v>1</v>
      </c>
      <c r="EN138" s="37" t="s">
        <v>365</v>
      </c>
      <c r="EO138" s="37" t="s">
        <v>568</v>
      </c>
      <c r="EP138" s="37" t="b">
        <v>1</v>
      </c>
      <c r="EQ138" s="37"/>
      <c r="ER138" s="37"/>
      <c r="ES138" s="37"/>
      <c r="ET138" s="37"/>
      <c r="EU138" s="37"/>
      <c r="EV138" s="37"/>
      <c r="EW138" s="37"/>
      <c r="EX138" s="37"/>
      <c r="EY138" s="37"/>
      <c r="EZ138" s="37"/>
      <c r="FA138" s="52">
        <v>1</v>
      </c>
      <c r="FB138" s="37" t="s">
        <v>365</v>
      </c>
      <c r="FC138" s="37" t="s">
        <v>347</v>
      </c>
      <c r="FD138" s="37"/>
      <c r="FE138" s="37" t="s">
        <v>429</v>
      </c>
      <c r="FF138" s="37"/>
      <c r="FG138" s="37" t="b">
        <v>1</v>
      </c>
      <c r="FH138" s="37" t="b">
        <v>1</v>
      </c>
      <c r="FI138" s="37"/>
      <c r="FJ138" s="37"/>
      <c r="FK138" s="37"/>
      <c r="FL138" s="37"/>
      <c r="FM138" s="37"/>
      <c r="FN138" s="37" t="s">
        <v>347</v>
      </c>
      <c r="FO138" s="37"/>
      <c r="FP138" s="37" t="s">
        <v>347</v>
      </c>
      <c r="FQ138" s="37" t="s">
        <v>429</v>
      </c>
      <c r="FR138" s="37" t="b">
        <v>1</v>
      </c>
      <c r="FS138" s="37" t="b">
        <v>1</v>
      </c>
      <c r="FT138" s="37"/>
      <c r="FU138" s="37"/>
      <c r="FV138" s="37"/>
      <c r="FW138" s="37"/>
      <c r="FX138" s="37" t="s">
        <v>656</v>
      </c>
      <c r="FY138" s="37" t="s">
        <v>359</v>
      </c>
      <c r="FZ138" s="37"/>
      <c r="GA138" s="37"/>
      <c r="GB138" s="37"/>
      <c r="GC138" s="37" t="s">
        <v>384</v>
      </c>
      <c r="GD138" s="37" t="s">
        <v>351</v>
      </c>
      <c r="GE138" s="37" t="s">
        <v>359</v>
      </c>
      <c r="GF138" s="37" t="s">
        <v>370</v>
      </c>
      <c r="GG138" s="37" t="s">
        <v>370</v>
      </c>
      <c r="GH138" s="37"/>
      <c r="GI138" s="37"/>
      <c r="GJ138" s="37"/>
      <c r="GK138" s="37"/>
      <c r="GL138" s="37"/>
      <c r="GM138" s="37"/>
      <c r="GN138" s="37"/>
      <c r="GO138" s="37"/>
      <c r="GP138" s="37"/>
      <c r="GQ138" s="37"/>
      <c r="GR138" s="37"/>
      <c r="GS138" s="37"/>
      <c r="GT138" s="37"/>
      <c r="GU138" s="37" t="s">
        <v>1993</v>
      </c>
      <c r="GV138" s="37" t="b">
        <v>1</v>
      </c>
      <c r="GW138" s="37"/>
      <c r="GX138" s="37"/>
      <c r="GY138" s="37" t="b">
        <v>1</v>
      </c>
      <c r="GZ138" s="37" t="b">
        <v>1</v>
      </c>
      <c r="HA138" s="37" t="b">
        <v>1</v>
      </c>
      <c r="HB138" s="37"/>
      <c r="HC138" s="37"/>
      <c r="HD138" s="37"/>
      <c r="HE138" s="37"/>
      <c r="HF138" s="37"/>
      <c r="HG138" s="37"/>
      <c r="HH138" s="37"/>
      <c r="HI138" s="37"/>
      <c r="HJ138" s="37"/>
      <c r="HK138" s="37"/>
      <c r="HL138" s="37"/>
      <c r="HM138" s="37"/>
      <c r="HN138" s="37" t="s">
        <v>497</v>
      </c>
      <c r="HO138" s="37"/>
      <c r="HP138" s="37" t="b">
        <v>1</v>
      </c>
      <c r="HQ138" s="37"/>
      <c r="HR138" s="37"/>
      <c r="HS138" s="37" t="s">
        <v>1994</v>
      </c>
      <c r="HT138" s="37" t="s">
        <v>1965</v>
      </c>
      <c r="HU138" s="37"/>
      <c r="HV138" s="37" t="b">
        <v>1</v>
      </c>
      <c r="HW138" s="37"/>
      <c r="HX138" s="37" t="b">
        <v>1</v>
      </c>
      <c r="HY138" s="37"/>
      <c r="HZ138" s="37"/>
      <c r="IA138" s="37" t="b">
        <v>1</v>
      </c>
      <c r="IB138" s="37"/>
      <c r="IC138" s="37"/>
      <c r="ID138" s="37"/>
      <c r="IE138" s="37"/>
      <c r="IF138" s="37" t="s">
        <v>743</v>
      </c>
      <c r="IG138" s="37" t="b">
        <v>1</v>
      </c>
      <c r="IH138" s="37"/>
      <c r="II138" s="37"/>
      <c r="IJ138" s="37"/>
      <c r="IK138" s="37" t="b">
        <v>1</v>
      </c>
      <c r="IL138" s="37"/>
      <c r="IM138" s="37"/>
      <c r="IN138" s="37"/>
      <c r="IO138" s="37"/>
      <c r="IP138" s="37" t="s">
        <v>347</v>
      </c>
      <c r="IQ138" s="37"/>
      <c r="IR138" s="37" t="s">
        <v>413</v>
      </c>
      <c r="IS138" s="37"/>
      <c r="IT138" s="37"/>
      <c r="IU138" s="37"/>
      <c r="IV138" s="37"/>
      <c r="IW138" s="37"/>
      <c r="IX138" s="37" t="b">
        <v>1</v>
      </c>
      <c r="IY138" s="37"/>
      <c r="IZ138" s="37"/>
      <c r="JA138" s="37"/>
      <c r="JB138" s="37" t="s">
        <v>1995</v>
      </c>
      <c r="JC138" s="37"/>
      <c r="JD138" s="37" t="b">
        <v>1</v>
      </c>
      <c r="JE138" s="37" t="b">
        <v>1</v>
      </c>
      <c r="JF138" s="37" t="b">
        <v>1</v>
      </c>
      <c r="JG138" s="37"/>
      <c r="JH138" s="37"/>
      <c r="JI138" s="37"/>
      <c r="JJ138" s="37"/>
      <c r="JK138" s="45" t="s">
        <v>5168</v>
      </c>
      <c r="JL138" s="37" t="s">
        <v>359</v>
      </c>
      <c r="JM138" s="37" t="s">
        <v>1997</v>
      </c>
      <c r="JN138" s="37" t="s">
        <v>1998</v>
      </c>
      <c r="JO138" s="37"/>
      <c r="JP138" s="37"/>
      <c r="JQ138" s="37"/>
      <c r="JR138" s="37"/>
      <c r="JS138" s="37"/>
      <c r="JT138" s="37" t="b">
        <v>1</v>
      </c>
      <c r="JU138" s="37" t="b">
        <v>1</v>
      </c>
      <c r="JV138" s="37" t="b">
        <v>1</v>
      </c>
      <c r="JW138" s="37" t="b">
        <v>1</v>
      </c>
      <c r="JX138" s="37" t="b">
        <v>1</v>
      </c>
      <c r="JY138" s="37"/>
      <c r="JZ138" s="37"/>
      <c r="KA138" s="37"/>
      <c r="KB138" s="37"/>
      <c r="KC138" s="37"/>
      <c r="KD138" s="37"/>
      <c r="KE138" s="37"/>
      <c r="KF138" s="37"/>
      <c r="KG138" s="37"/>
      <c r="KH138" s="37" t="s">
        <v>1968</v>
      </c>
      <c r="KI138" s="37" t="b">
        <v>1</v>
      </c>
      <c r="KJ138" s="37" t="b">
        <v>1</v>
      </c>
      <c r="KK138" s="37"/>
      <c r="KL138" s="37"/>
      <c r="KM138" s="37"/>
      <c r="KN138" s="37"/>
      <c r="KO138" s="37"/>
      <c r="KP138" s="37" t="b">
        <v>1</v>
      </c>
      <c r="KQ138" s="37"/>
      <c r="KR138" s="37"/>
      <c r="KS138" s="37"/>
      <c r="KT138" s="37"/>
      <c r="KU138" s="37"/>
      <c r="KV138" s="37"/>
      <c r="KW138" s="37" t="s">
        <v>1494</v>
      </c>
      <c r="KX138" s="37" t="b">
        <v>1</v>
      </c>
      <c r="KY138" s="37" t="b">
        <v>1</v>
      </c>
      <c r="KZ138" s="37"/>
      <c r="LA138" s="37"/>
      <c r="LB138" s="37" t="b">
        <v>1</v>
      </c>
      <c r="LC138" s="37" t="b">
        <v>1</v>
      </c>
      <c r="LD138" s="37"/>
      <c r="LE138" s="37"/>
      <c r="LF138" s="37"/>
      <c r="LG138" s="37" t="s">
        <v>1067</v>
      </c>
      <c r="LH138" s="37" t="b">
        <v>1</v>
      </c>
      <c r="LI138" s="37" t="b">
        <v>1</v>
      </c>
      <c r="LJ138" s="37"/>
      <c r="LK138" s="37"/>
      <c r="LL138" s="37"/>
      <c r="LM138" s="37"/>
      <c r="LN138" s="37"/>
      <c r="LO138" s="37" t="s">
        <v>359</v>
      </c>
      <c r="LP138" s="37" t="s">
        <v>1999</v>
      </c>
      <c r="LQ138" s="37" t="s">
        <v>2000</v>
      </c>
      <c r="LR138" s="37" t="b">
        <v>1</v>
      </c>
      <c r="LS138" s="37"/>
      <c r="LT138" s="37"/>
      <c r="LU138" s="37" t="b">
        <v>1</v>
      </c>
      <c r="LV138" s="37"/>
      <c r="LW138" s="37"/>
      <c r="LX138" s="37"/>
      <c r="LY138" s="37"/>
      <c r="LZ138" s="37"/>
      <c r="MA138" s="37"/>
      <c r="MB138" s="37" t="s">
        <v>359</v>
      </c>
      <c r="MC138" s="37"/>
      <c r="MD138" s="37"/>
      <c r="ME138" s="37"/>
      <c r="MF138" s="37"/>
      <c r="MG138" s="37"/>
      <c r="MH138" s="37" t="s">
        <v>359</v>
      </c>
      <c r="MI138" s="37"/>
      <c r="MJ138" s="37" t="s">
        <v>2001</v>
      </c>
      <c r="MK138" s="37">
        <v>73155629</v>
      </c>
      <c r="ML138" s="37" t="s">
        <v>2002</v>
      </c>
      <c r="MM138" s="50">
        <v>44217.535254629627</v>
      </c>
      <c r="MN138" s="37">
        <v>139</v>
      </c>
      <c r="MO138" s="37"/>
      <c r="MP138" s="37">
        <v>-1</v>
      </c>
      <c r="MQ138" s="37"/>
      <c r="MR138" s="37"/>
      <c r="MS138" s="37" t="s">
        <v>376</v>
      </c>
      <c r="MT138" s="37">
        <v>2269</v>
      </c>
      <c r="MU138" s="37" t="s">
        <v>402</v>
      </c>
      <c r="MV138" s="37">
        <v>569832</v>
      </c>
    </row>
    <row r="139" spans="1:360" ht="15.6" hidden="1" thickTop="1" thickBot="1" x14ac:dyDescent="0.35">
      <c r="A139" s="44" t="s">
        <v>2003</v>
      </c>
      <c r="B139" s="45" t="s">
        <v>2004</v>
      </c>
      <c r="C139" s="45"/>
      <c r="D139" s="45" t="s">
        <v>2005</v>
      </c>
      <c r="E139" s="45" t="s">
        <v>830</v>
      </c>
      <c r="F139" s="45"/>
      <c r="G139" s="46">
        <v>44217</v>
      </c>
      <c r="H139" s="45" t="s">
        <v>1889</v>
      </c>
      <c r="I139" s="45" t="s">
        <v>832</v>
      </c>
      <c r="J139" s="45" t="s">
        <v>347</v>
      </c>
      <c r="K139" s="45">
        <v>34</v>
      </c>
      <c r="L139" s="45" t="str">
        <f>IF(data!$K139&lt;31,"18-30 Years",IF(data!$K139&lt;51,"31-50 Years",IF(data!$K139&lt;61,"51-60 Years",IF(data!$K139&gt;60,"Elderly&gt;60"))))</f>
        <v>31-50 Years</v>
      </c>
      <c r="M139" s="45" t="s">
        <v>348</v>
      </c>
      <c r="N139" s="45" t="s">
        <v>349</v>
      </c>
      <c r="O139" s="45" t="s">
        <v>350</v>
      </c>
      <c r="P139" s="46">
        <v>43831</v>
      </c>
      <c r="Q139" s="45">
        <v>0</v>
      </c>
      <c r="R139" s="45">
        <v>1</v>
      </c>
      <c r="S139" s="45" t="s">
        <v>347</v>
      </c>
      <c r="T139" s="45">
        <v>0</v>
      </c>
      <c r="U139" s="45">
        <v>0</v>
      </c>
      <c r="V139" s="45">
        <v>1</v>
      </c>
      <c r="W139" s="45" t="s">
        <v>351</v>
      </c>
      <c r="X139" s="45">
        <v>3</v>
      </c>
      <c r="Y139" s="45" t="s">
        <v>364</v>
      </c>
      <c r="Z139" s="45">
        <v>1</v>
      </c>
      <c r="AA139" s="51">
        <v>5</v>
      </c>
      <c r="AB139" s="45">
        <v>9</v>
      </c>
      <c r="AC139" s="45">
        <v>1</v>
      </c>
      <c r="AD139" s="45">
        <v>1</v>
      </c>
      <c r="AE139" s="45">
        <v>0</v>
      </c>
      <c r="AF139" s="45">
        <v>1000</v>
      </c>
      <c r="AG139" s="45">
        <v>0</v>
      </c>
      <c r="AH139" s="41">
        <f t="shared" si="2"/>
        <v>-1000</v>
      </c>
      <c r="AI139" s="45"/>
      <c r="AJ139" s="45" t="s">
        <v>5128</v>
      </c>
      <c r="AK139" s="45" t="s">
        <v>355</v>
      </c>
      <c r="AL139" s="45"/>
      <c r="AM139" s="45" t="b">
        <v>1</v>
      </c>
      <c r="AN139" s="45"/>
      <c r="AO139" s="45"/>
      <c r="AP139" s="45"/>
      <c r="AQ139" s="45"/>
      <c r="AR139" s="45"/>
      <c r="AS139" s="45"/>
      <c r="AT139" s="45">
        <v>10</v>
      </c>
      <c r="AU139" s="45" t="s">
        <v>356</v>
      </c>
      <c r="AV139" s="45"/>
      <c r="AW139" s="45" t="s">
        <v>347</v>
      </c>
      <c r="AX139" s="45" t="s">
        <v>2006</v>
      </c>
      <c r="AY139" s="45" t="s">
        <v>426</v>
      </c>
      <c r="AZ139" s="45"/>
      <c r="BA139" s="45"/>
      <c r="BB139" s="45"/>
      <c r="BC139" s="45" t="b">
        <v>1</v>
      </c>
      <c r="BD139" s="45"/>
      <c r="BE139" s="45"/>
      <c r="BF139" s="45"/>
      <c r="BG139" s="45"/>
      <c r="BH139" s="45"/>
      <c r="BI139" s="45"/>
      <c r="BJ139" s="45"/>
      <c r="BK139" s="45" t="s">
        <v>347</v>
      </c>
      <c r="BL139" s="45" t="s">
        <v>347</v>
      </c>
      <c r="BM139" s="45" t="s">
        <v>2007</v>
      </c>
      <c r="BN139" s="45" t="s">
        <v>372</v>
      </c>
      <c r="BO139" s="45"/>
      <c r="BP139" s="45" t="s">
        <v>359</v>
      </c>
      <c r="BQ139" s="45"/>
      <c r="BR139" s="45"/>
      <c r="BS139" s="45"/>
      <c r="BT139" s="45"/>
      <c r="BU139" s="45"/>
      <c r="BV139" s="45"/>
      <c r="BW139" s="45"/>
      <c r="BX139" s="45"/>
      <c r="BY139" s="45"/>
      <c r="BZ139" s="45"/>
      <c r="CA139" s="45"/>
      <c r="CB139" s="45"/>
      <c r="CC139" s="45"/>
      <c r="CD139" s="45"/>
      <c r="CE139" s="45"/>
      <c r="CF139" s="45" t="s">
        <v>2008</v>
      </c>
      <c r="CG139" s="45"/>
      <c r="CH139" s="45" t="b">
        <v>1</v>
      </c>
      <c r="CI139" s="45"/>
      <c r="CJ139" s="45" t="b">
        <v>1</v>
      </c>
      <c r="CK139" s="45"/>
      <c r="CL139" s="45"/>
      <c r="CM139" s="45"/>
      <c r="CN139" s="45"/>
      <c r="CO139" s="45" t="s">
        <v>347</v>
      </c>
      <c r="CP139" s="45"/>
      <c r="CQ139" s="45"/>
      <c r="CR139" s="45"/>
      <c r="CS139" s="45"/>
      <c r="CT139" s="45"/>
      <c r="CU139" s="45"/>
      <c r="CV139" s="45"/>
      <c r="CW139" s="45"/>
      <c r="CX139" s="45"/>
      <c r="CY139" s="45" t="s">
        <v>836</v>
      </c>
      <c r="CZ139" s="45"/>
      <c r="DA139" s="45"/>
      <c r="DB139" s="45"/>
      <c r="DC139" s="45"/>
      <c r="DD139" s="45"/>
      <c r="DE139" s="45" t="b">
        <v>1</v>
      </c>
      <c r="DF139" s="45"/>
      <c r="DG139" s="45"/>
      <c r="DH139" s="45"/>
      <c r="DI139" s="45"/>
      <c r="DJ139" s="45"/>
      <c r="DK139" s="45"/>
      <c r="DL139" s="45"/>
      <c r="DM139" s="45"/>
      <c r="DN139" s="45"/>
      <c r="DO139" s="45"/>
      <c r="DP139" s="45"/>
      <c r="DQ139" s="45"/>
      <c r="DR139" s="45"/>
      <c r="DS139" s="45"/>
      <c r="DT139" s="45"/>
      <c r="DU139" s="45"/>
      <c r="DV139" s="45"/>
      <c r="DW139" s="45" t="s">
        <v>564</v>
      </c>
      <c r="DX139" s="45" t="s">
        <v>565</v>
      </c>
      <c r="DY139" s="45" t="s">
        <v>1230</v>
      </c>
      <c r="DZ139" s="45"/>
      <c r="EA139" s="45"/>
      <c r="EB139" s="45"/>
      <c r="EC139" s="45"/>
      <c r="ED139" s="45"/>
      <c r="EE139" s="45"/>
      <c r="EF139" s="45"/>
      <c r="EG139" s="45"/>
      <c r="EH139" s="45"/>
      <c r="EI139" s="45"/>
      <c r="EJ139" s="45"/>
      <c r="EK139" s="45"/>
      <c r="EL139" s="45"/>
      <c r="EM139" s="45"/>
      <c r="EN139" s="45"/>
      <c r="EO139" s="45" t="s">
        <v>568</v>
      </c>
      <c r="EP139" s="45" t="b">
        <v>1</v>
      </c>
      <c r="EQ139" s="45"/>
      <c r="ER139" s="45"/>
      <c r="ES139" s="45"/>
      <c r="ET139" s="45"/>
      <c r="EU139" s="45"/>
      <c r="EV139" s="45"/>
      <c r="EW139" s="45"/>
      <c r="EX139" s="45"/>
      <c r="EY139" s="45"/>
      <c r="EZ139" s="45"/>
      <c r="FA139" s="51">
        <v>1</v>
      </c>
      <c r="FB139" s="45" t="s">
        <v>365</v>
      </c>
      <c r="FC139" s="45" t="s">
        <v>347</v>
      </c>
      <c r="FD139" s="45"/>
      <c r="FE139" s="45" t="s">
        <v>367</v>
      </c>
      <c r="FF139" s="45"/>
      <c r="FG139" s="45" t="b">
        <v>1</v>
      </c>
      <c r="FH139" s="45"/>
      <c r="FI139" s="45"/>
      <c r="FJ139" s="45"/>
      <c r="FK139" s="45"/>
      <c r="FL139" s="45"/>
      <c r="FM139" s="45"/>
      <c r="FN139" s="45" t="s">
        <v>347</v>
      </c>
      <c r="FO139" s="45"/>
      <c r="FP139" s="45" t="s">
        <v>347</v>
      </c>
      <c r="FQ139" s="45" t="s">
        <v>2009</v>
      </c>
      <c r="FR139" s="45" t="b">
        <v>1</v>
      </c>
      <c r="FS139" s="45"/>
      <c r="FT139" s="45"/>
      <c r="FU139" s="45" t="b">
        <v>1</v>
      </c>
      <c r="FV139" s="45"/>
      <c r="FW139" s="45"/>
      <c r="FX139" s="45" t="s">
        <v>347</v>
      </c>
      <c r="FY139" s="45" t="s">
        <v>347</v>
      </c>
      <c r="FZ139" s="45"/>
      <c r="GA139" s="45"/>
      <c r="GB139" s="45"/>
      <c r="GC139" s="45" t="s">
        <v>384</v>
      </c>
      <c r="GD139" s="45" t="s">
        <v>384</v>
      </c>
      <c r="GE139" s="45" t="s">
        <v>359</v>
      </c>
      <c r="GF139" s="45" t="s">
        <v>370</v>
      </c>
      <c r="GG139" s="45" t="s">
        <v>370</v>
      </c>
      <c r="GH139" s="45"/>
      <c r="GI139" s="45"/>
      <c r="GJ139" s="45"/>
      <c r="GK139" s="45"/>
      <c r="GL139" s="45"/>
      <c r="GM139" s="45"/>
      <c r="GN139" s="45"/>
      <c r="GO139" s="45"/>
      <c r="GP139" s="45"/>
      <c r="GQ139" s="45"/>
      <c r="GR139" s="45"/>
      <c r="GS139" s="45"/>
      <c r="GT139" s="45"/>
      <c r="GU139" s="45" t="s">
        <v>2010</v>
      </c>
      <c r="GV139" s="45" t="b">
        <v>1</v>
      </c>
      <c r="GW139" s="45"/>
      <c r="GX139" s="45"/>
      <c r="GY139" s="45"/>
      <c r="GZ139" s="45"/>
      <c r="HA139" s="45" t="b">
        <v>1</v>
      </c>
      <c r="HB139" s="45"/>
      <c r="HC139" s="45"/>
      <c r="HD139" s="45"/>
      <c r="HE139" s="45"/>
      <c r="HF139" s="45"/>
      <c r="HG139" s="45"/>
      <c r="HH139" s="45"/>
      <c r="HI139" s="45"/>
      <c r="HJ139" s="45"/>
      <c r="HK139" s="45"/>
      <c r="HL139" s="45"/>
      <c r="HM139" s="45"/>
      <c r="HN139" s="45" t="s">
        <v>438</v>
      </c>
      <c r="HO139" s="45" t="b">
        <v>1</v>
      </c>
      <c r="HP139" s="45"/>
      <c r="HQ139" s="45"/>
      <c r="HR139" s="45"/>
      <c r="HS139" s="45" t="s">
        <v>2011</v>
      </c>
      <c r="HT139" s="45" t="s">
        <v>550</v>
      </c>
      <c r="HU139" s="45" t="b">
        <v>1</v>
      </c>
      <c r="HV139" s="45"/>
      <c r="HW139" s="45"/>
      <c r="HX139" s="45" t="b">
        <v>1</v>
      </c>
      <c r="HY139" s="45"/>
      <c r="HZ139" s="45"/>
      <c r="IA139" s="45"/>
      <c r="IB139" s="45"/>
      <c r="IC139" s="45"/>
      <c r="ID139" s="45"/>
      <c r="IE139" s="45"/>
      <c r="IF139" s="45" t="s">
        <v>511</v>
      </c>
      <c r="IG139" s="45"/>
      <c r="IH139" s="45"/>
      <c r="II139" s="45"/>
      <c r="IJ139" s="45"/>
      <c r="IK139" s="45" t="b">
        <v>1</v>
      </c>
      <c r="IL139" s="45"/>
      <c r="IM139" s="45"/>
      <c r="IN139" s="45"/>
      <c r="IO139" s="45"/>
      <c r="IP139" s="45" t="s">
        <v>359</v>
      </c>
      <c r="IQ139" s="45" t="s">
        <v>2012</v>
      </c>
      <c r="IR139" s="45" t="s">
        <v>443</v>
      </c>
      <c r="IS139" s="45"/>
      <c r="IT139" s="45" t="b">
        <v>1</v>
      </c>
      <c r="IU139" s="45"/>
      <c r="IV139" s="45"/>
      <c r="IW139" s="45"/>
      <c r="IX139" s="45"/>
      <c r="IY139" s="45"/>
      <c r="IZ139" s="45"/>
      <c r="JA139" s="45" t="s">
        <v>5163</v>
      </c>
      <c r="JB139" s="45" t="s">
        <v>443</v>
      </c>
      <c r="JC139" s="45"/>
      <c r="JD139" s="45" t="b">
        <v>1</v>
      </c>
      <c r="JE139" s="45"/>
      <c r="JF139" s="45"/>
      <c r="JG139" s="45"/>
      <c r="JH139" s="45"/>
      <c r="JI139" s="45"/>
      <c r="JJ139" s="45"/>
      <c r="JK139" s="45" t="s">
        <v>5169</v>
      </c>
      <c r="JL139" s="45" t="s">
        <v>347</v>
      </c>
      <c r="JM139" s="45"/>
      <c r="JN139" s="45" t="s">
        <v>2013</v>
      </c>
      <c r="JO139" s="45"/>
      <c r="JP139" s="45"/>
      <c r="JQ139" s="45"/>
      <c r="JR139" s="45"/>
      <c r="JS139" s="45"/>
      <c r="JT139" s="45"/>
      <c r="JU139" s="45"/>
      <c r="JV139" s="45"/>
      <c r="JW139" s="45"/>
      <c r="JX139" s="45"/>
      <c r="JY139" s="45" t="b">
        <v>1</v>
      </c>
      <c r="JZ139" s="45"/>
      <c r="KA139" s="45" t="b">
        <v>1</v>
      </c>
      <c r="KB139" s="45" t="b">
        <v>1</v>
      </c>
      <c r="KC139" s="45"/>
      <c r="KD139" s="45"/>
      <c r="KE139" s="45"/>
      <c r="KF139" s="45"/>
      <c r="KG139" s="45"/>
      <c r="KH139" s="45" t="s">
        <v>447</v>
      </c>
      <c r="KI139" s="45"/>
      <c r="KJ139" s="45"/>
      <c r="KK139" s="45"/>
      <c r="KL139" s="45"/>
      <c r="KM139" s="45" t="b">
        <v>1</v>
      </c>
      <c r="KN139" s="45"/>
      <c r="KO139" s="45"/>
      <c r="KP139" s="45"/>
      <c r="KQ139" s="45"/>
      <c r="KR139" s="45"/>
      <c r="KS139" s="45"/>
      <c r="KT139" s="45"/>
      <c r="KU139" s="45"/>
      <c r="KV139" s="45"/>
      <c r="KW139" s="45" t="s">
        <v>464</v>
      </c>
      <c r="KX139" s="45"/>
      <c r="KY139" s="45" t="b">
        <v>1</v>
      </c>
      <c r="KZ139" s="45"/>
      <c r="LA139" s="45"/>
      <c r="LB139" s="45"/>
      <c r="LC139" s="45"/>
      <c r="LD139" s="45"/>
      <c r="LE139" s="45"/>
      <c r="LF139" s="45"/>
      <c r="LG139" s="45" t="s">
        <v>449</v>
      </c>
      <c r="LH139" s="45"/>
      <c r="LI139" s="45"/>
      <c r="LJ139" s="45" t="b">
        <v>1</v>
      </c>
      <c r="LK139" s="45"/>
      <c r="LL139" s="45"/>
      <c r="LM139" s="45"/>
      <c r="LN139" s="45"/>
      <c r="LO139" s="45" t="s">
        <v>347</v>
      </c>
      <c r="LP139" s="45"/>
      <c r="LQ139" s="45" t="s">
        <v>527</v>
      </c>
      <c r="LR139" s="45"/>
      <c r="LS139" s="45"/>
      <c r="LT139" s="45" t="b">
        <v>1</v>
      </c>
      <c r="LU139" s="45"/>
      <c r="LV139" s="45"/>
      <c r="LW139" s="45"/>
      <c r="LX139" s="45"/>
      <c r="LY139" s="45"/>
      <c r="LZ139" s="45"/>
      <c r="MA139" s="45"/>
      <c r="MB139" s="45" t="s">
        <v>359</v>
      </c>
      <c r="MC139" s="45"/>
      <c r="MD139" s="45"/>
      <c r="ME139" s="45" t="s">
        <v>359</v>
      </c>
      <c r="MF139" s="45"/>
      <c r="MG139" s="45"/>
      <c r="MH139" s="45" t="s">
        <v>359</v>
      </c>
      <c r="MI139" s="45"/>
      <c r="MJ139" s="45" t="s">
        <v>2014</v>
      </c>
      <c r="MK139" s="45">
        <v>73155682</v>
      </c>
      <c r="ML139" s="45" t="s">
        <v>2015</v>
      </c>
      <c r="MM139" s="47">
        <v>44217.535740740743</v>
      </c>
      <c r="MN139" s="45">
        <v>140</v>
      </c>
      <c r="MO139" s="45"/>
      <c r="MP139" s="45">
        <v>-1</v>
      </c>
      <c r="MQ139" s="45"/>
      <c r="MR139" s="45"/>
      <c r="MS139" s="45" t="s">
        <v>376</v>
      </c>
      <c r="MT139" s="45">
        <v>1729</v>
      </c>
      <c r="MU139" s="45" t="s">
        <v>402</v>
      </c>
      <c r="MV139" s="45">
        <v>569832</v>
      </c>
    </row>
    <row r="140" spans="1:360" ht="15.6" thickTop="1" thickBot="1" x14ac:dyDescent="0.35">
      <c r="A140" s="48" t="s">
        <v>2016</v>
      </c>
      <c r="B140" s="37" t="s">
        <v>2017</v>
      </c>
      <c r="C140" s="37"/>
      <c r="D140" s="37" t="s">
        <v>2005</v>
      </c>
      <c r="E140" s="37" t="s">
        <v>830</v>
      </c>
      <c r="F140" s="37"/>
      <c r="G140" s="49">
        <v>44217</v>
      </c>
      <c r="H140" s="37" t="s">
        <v>1889</v>
      </c>
      <c r="I140" s="37" t="s">
        <v>832</v>
      </c>
      <c r="J140" s="37" t="s">
        <v>347</v>
      </c>
      <c r="K140" s="37">
        <v>31</v>
      </c>
      <c r="L140" s="37" t="str">
        <f>IF(data!$K140&lt;31,"18-30 Years",IF(data!$K140&lt;51,"31-50 Years",IF(data!$K140&lt;61,"51-60 Years",IF(data!$K140&gt;60,"Elderly&gt;60"))))</f>
        <v>31-50 Years</v>
      </c>
      <c r="M140" s="37" t="s">
        <v>348</v>
      </c>
      <c r="N140" s="37" t="s">
        <v>976</v>
      </c>
      <c r="O140" s="37" t="s">
        <v>350</v>
      </c>
      <c r="P140" s="49">
        <v>43770</v>
      </c>
      <c r="Q140" s="37">
        <v>1</v>
      </c>
      <c r="R140" s="37">
        <v>2</v>
      </c>
      <c r="S140" s="37" t="s">
        <v>347</v>
      </c>
      <c r="T140" s="37">
        <v>1</v>
      </c>
      <c r="U140" s="37">
        <v>0</v>
      </c>
      <c r="V140" s="37">
        <v>1</v>
      </c>
      <c r="W140" s="37" t="s">
        <v>351</v>
      </c>
      <c r="X140" s="37">
        <v>3</v>
      </c>
      <c r="Y140" s="37" t="s">
        <v>352</v>
      </c>
      <c r="Z140" s="37">
        <v>0</v>
      </c>
      <c r="AA140" s="52">
        <v>5</v>
      </c>
      <c r="AB140" s="37">
        <v>8</v>
      </c>
      <c r="AC140" s="37">
        <v>2</v>
      </c>
      <c r="AD140" s="37">
        <v>0</v>
      </c>
      <c r="AE140" s="37">
        <v>0</v>
      </c>
      <c r="AF140" s="37">
        <v>1500</v>
      </c>
      <c r="AG140" s="37">
        <v>0</v>
      </c>
      <c r="AH140" s="41">
        <f t="shared" si="2"/>
        <v>-1500</v>
      </c>
      <c r="AI140" s="37"/>
      <c r="AJ140" s="45" t="s">
        <v>5128</v>
      </c>
      <c r="AK140" s="37" t="s">
        <v>355</v>
      </c>
      <c r="AL140" s="37"/>
      <c r="AM140" s="37" t="b">
        <v>1</v>
      </c>
      <c r="AN140" s="37"/>
      <c r="AO140" s="37"/>
      <c r="AP140" s="37"/>
      <c r="AQ140" s="37"/>
      <c r="AR140" s="37"/>
      <c r="AS140" s="37"/>
      <c r="AT140" s="37">
        <v>5</v>
      </c>
      <c r="AU140" s="37" t="s">
        <v>356</v>
      </c>
      <c r="AV140" s="37"/>
      <c r="AW140" s="37" t="s">
        <v>347</v>
      </c>
      <c r="AX140" s="37" t="s">
        <v>2018</v>
      </c>
      <c r="AY140" s="37" t="s">
        <v>426</v>
      </c>
      <c r="AZ140" s="37"/>
      <c r="BA140" s="37"/>
      <c r="BB140" s="37"/>
      <c r="BC140" s="37" t="b">
        <v>1</v>
      </c>
      <c r="BD140" s="37"/>
      <c r="BE140" s="37"/>
      <c r="BF140" s="37"/>
      <c r="BG140" s="37"/>
      <c r="BH140" s="37"/>
      <c r="BI140" s="37"/>
      <c r="BJ140" s="37"/>
      <c r="BK140" s="37" t="s">
        <v>347</v>
      </c>
      <c r="BL140" s="37" t="s">
        <v>347</v>
      </c>
      <c r="BM140" s="37" t="s">
        <v>2019</v>
      </c>
      <c r="BN140" s="37" t="s">
        <v>359</v>
      </c>
      <c r="BO140" s="37"/>
      <c r="BP140" s="37" t="s">
        <v>347</v>
      </c>
      <c r="BQ140" s="37" t="s">
        <v>359</v>
      </c>
      <c r="BR140" s="37" t="s">
        <v>5132</v>
      </c>
      <c r="BS140" s="37"/>
      <c r="BT140" s="37"/>
      <c r="BU140" s="37"/>
      <c r="BV140" s="37"/>
      <c r="BW140" s="37"/>
      <c r="BX140" s="37"/>
      <c r="BY140" s="37"/>
      <c r="BZ140" s="37"/>
      <c r="CA140" s="37"/>
      <c r="CB140" s="37"/>
      <c r="CC140" s="37"/>
      <c r="CD140" s="37"/>
      <c r="CE140" s="37"/>
      <c r="CF140" s="37" t="s">
        <v>2008</v>
      </c>
      <c r="CG140" s="37"/>
      <c r="CH140" s="37" t="b">
        <v>1</v>
      </c>
      <c r="CI140" s="37"/>
      <c r="CJ140" s="37" t="b">
        <v>1</v>
      </c>
      <c r="CK140" s="37"/>
      <c r="CL140" s="37"/>
      <c r="CM140" s="37"/>
      <c r="CN140" s="37"/>
      <c r="CO140" s="37" t="s">
        <v>347</v>
      </c>
      <c r="CP140" s="37"/>
      <c r="CQ140" s="37"/>
      <c r="CR140" s="37"/>
      <c r="CS140" s="37"/>
      <c r="CT140" s="37"/>
      <c r="CU140" s="37"/>
      <c r="CV140" s="37"/>
      <c r="CW140" s="37"/>
      <c r="CX140" s="37"/>
      <c r="CY140" s="37" t="s">
        <v>836</v>
      </c>
      <c r="CZ140" s="37"/>
      <c r="DA140" s="37"/>
      <c r="DB140" s="37"/>
      <c r="DC140" s="37"/>
      <c r="DD140" s="37"/>
      <c r="DE140" s="37" t="b">
        <v>1</v>
      </c>
      <c r="DF140" s="37"/>
      <c r="DG140" s="37"/>
      <c r="DH140" s="37"/>
      <c r="DI140" s="37"/>
      <c r="DJ140" s="37"/>
      <c r="DK140" s="37" t="s">
        <v>347</v>
      </c>
      <c r="DL140" s="37" t="s">
        <v>980</v>
      </c>
      <c r="DM140" s="37"/>
      <c r="DN140" s="37"/>
      <c r="DO140" s="37"/>
      <c r="DP140" s="37" t="b">
        <v>1</v>
      </c>
      <c r="DQ140" s="37"/>
      <c r="DR140" s="37"/>
      <c r="DS140" s="37"/>
      <c r="DT140" s="37"/>
      <c r="DU140" s="37"/>
      <c r="DV140" s="37"/>
      <c r="DW140" s="37" t="s">
        <v>482</v>
      </c>
      <c r="DX140" s="37" t="s">
        <v>483</v>
      </c>
      <c r="DY140" s="37"/>
      <c r="DZ140" s="37"/>
      <c r="EA140" s="37" t="s">
        <v>1202</v>
      </c>
      <c r="EB140" s="37"/>
      <c r="EC140" s="37" t="b">
        <v>1</v>
      </c>
      <c r="ED140" s="37"/>
      <c r="EE140" s="37"/>
      <c r="EF140" s="37"/>
      <c r="EG140" s="37"/>
      <c r="EH140" s="37"/>
      <c r="EI140" s="37"/>
      <c r="EJ140" s="37"/>
      <c r="EK140" s="37"/>
      <c r="EL140" s="37"/>
      <c r="EM140" s="52">
        <v>1</v>
      </c>
      <c r="EN140" s="37" t="s">
        <v>365</v>
      </c>
      <c r="EO140" s="37" t="s">
        <v>1202</v>
      </c>
      <c r="EP140" s="37"/>
      <c r="EQ140" s="37" t="b">
        <v>1</v>
      </c>
      <c r="ER140" s="37"/>
      <c r="ES140" s="37"/>
      <c r="ET140" s="37"/>
      <c r="EU140" s="37"/>
      <c r="EV140" s="37"/>
      <c r="EW140" s="37"/>
      <c r="EX140" s="37"/>
      <c r="EY140" s="37"/>
      <c r="EZ140" s="37"/>
      <c r="FA140" s="52">
        <v>1</v>
      </c>
      <c r="FB140" s="37" t="s">
        <v>365</v>
      </c>
      <c r="FC140" s="37" t="s">
        <v>347</v>
      </c>
      <c r="FD140" s="37"/>
      <c r="FE140" s="37" t="s">
        <v>367</v>
      </c>
      <c r="FF140" s="37"/>
      <c r="FG140" s="37" t="b">
        <v>1</v>
      </c>
      <c r="FH140" s="37"/>
      <c r="FI140" s="37"/>
      <c r="FJ140" s="37"/>
      <c r="FK140" s="37"/>
      <c r="FL140" s="37"/>
      <c r="FM140" s="37"/>
      <c r="FN140" s="37" t="s">
        <v>347</v>
      </c>
      <c r="FO140" s="37"/>
      <c r="FP140" s="37" t="s">
        <v>347</v>
      </c>
      <c r="FQ140" s="37" t="s">
        <v>367</v>
      </c>
      <c r="FR140" s="37" t="b">
        <v>1</v>
      </c>
      <c r="FS140" s="37"/>
      <c r="FT140" s="37"/>
      <c r="FU140" s="37"/>
      <c r="FV140" s="37"/>
      <c r="FW140" s="37"/>
      <c r="FX140" s="37" t="s">
        <v>368</v>
      </c>
      <c r="FY140" s="37" t="s">
        <v>347</v>
      </c>
      <c r="FZ140" s="37" t="s">
        <v>359</v>
      </c>
      <c r="GA140" s="37"/>
      <c r="GB140" s="37"/>
      <c r="GC140" s="37" t="s">
        <v>384</v>
      </c>
      <c r="GD140" s="37" t="s">
        <v>351</v>
      </c>
      <c r="GE140" s="37" t="s">
        <v>347</v>
      </c>
      <c r="GF140" s="37"/>
      <c r="GG140" s="37"/>
      <c r="GH140" s="37" t="s">
        <v>915</v>
      </c>
      <c r="GI140" s="37" t="s">
        <v>359</v>
      </c>
      <c r="GJ140" s="37"/>
      <c r="GK140" s="37"/>
      <c r="GL140" s="37"/>
      <c r="GM140" s="37"/>
      <c r="GN140" s="37"/>
      <c r="GO140" s="37"/>
      <c r="GP140" s="37"/>
      <c r="GQ140" s="37"/>
      <c r="GR140" s="37"/>
      <c r="GS140" s="37" t="s">
        <v>347</v>
      </c>
      <c r="GT140" s="37" t="s">
        <v>347</v>
      </c>
      <c r="GU140" s="37" t="s">
        <v>2020</v>
      </c>
      <c r="GV140" s="37"/>
      <c r="GW140" s="37"/>
      <c r="GX140" s="37" t="b">
        <v>1</v>
      </c>
      <c r="GY140" s="37"/>
      <c r="GZ140" s="37"/>
      <c r="HA140" s="37"/>
      <c r="HB140" s="37"/>
      <c r="HC140" s="37"/>
      <c r="HD140" s="37" t="b">
        <v>1</v>
      </c>
      <c r="HE140" s="37"/>
      <c r="HF140" s="37"/>
      <c r="HG140" s="37"/>
      <c r="HH140" s="37" t="b">
        <v>1</v>
      </c>
      <c r="HI140" s="37"/>
      <c r="HJ140" s="37"/>
      <c r="HK140" s="37"/>
      <c r="HL140" s="37"/>
      <c r="HM140" s="37"/>
      <c r="HN140" s="37" t="s">
        <v>438</v>
      </c>
      <c r="HO140" s="37" t="b">
        <v>1</v>
      </c>
      <c r="HP140" s="37"/>
      <c r="HQ140" s="37"/>
      <c r="HR140" s="37"/>
      <c r="HS140" s="37" t="s">
        <v>2021</v>
      </c>
      <c r="HT140" s="37" t="s">
        <v>550</v>
      </c>
      <c r="HU140" s="37" t="b">
        <v>1</v>
      </c>
      <c r="HV140" s="37"/>
      <c r="HW140" s="37"/>
      <c r="HX140" s="37" t="b">
        <v>1</v>
      </c>
      <c r="HY140" s="37"/>
      <c r="HZ140" s="37"/>
      <c r="IA140" s="37"/>
      <c r="IB140" s="37"/>
      <c r="IC140" s="37"/>
      <c r="ID140" s="37"/>
      <c r="IE140" s="37"/>
      <c r="IF140" s="37" t="s">
        <v>511</v>
      </c>
      <c r="IG140" s="37"/>
      <c r="IH140" s="37"/>
      <c r="II140" s="37"/>
      <c r="IJ140" s="37"/>
      <c r="IK140" s="37" t="b">
        <v>1</v>
      </c>
      <c r="IL140" s="37"/>
      <c r="IM140" s="37"/>
      <c r="IN140" s="37"/>
      <c r="IO140" s="37"/>
      <c r="IP140" s="37" t="s">
        <v>347</v>
      </c>
      <c r="IQ140" s="37"/>
      <c r="IR140" s="37" t="s">
        <v>500</v>
      </c>
      <c r="IS140" s="37"/>
      <c r="IT140" s="37"/>
      <c r="IU140" s="37" t="b">
        <v>1</v>
      </c>
      <c r="IV140" s="37"/>
      <c r="IW140" s="37"/>
      <c r="IX140" s="37"/>
      <c r="IY140" s="37"/>
      <c r="IZ140" s="37"/>
      <c r="JA140" s="45" t="s">
        <v>5164</v>
      </c>
      <c r="JB140" s="37" t="s">
        <v>443</v>
      </c>
      <c r="JC140" s="37"/>
      <c r="JD140" s="37" t="b">
        <v>1</v>
      </c>
      <c r="JE140" s="37"/>
      <c r="JF140" s="37"/>
      <c r="JG140" s="37"/>
      <c r="JH140" s="37"/>
      <c r="JI140" s="37"/>
      <c r="JJ140" s="37"/>
      <c r="JK140" s="45" t="s">
        <v>5169</v>
      </c>
      <c r="JL140" s="37" t="s">
        <v>347</v>
      </c>
      <c r="JM140" s="37"/>
      <c r="JN140" s="37" t="s">
        <v>2022</v>
      </c>
      <c r="JO140" s="37" t="b">
        <v>1</v>
      </c>
      <c r="JP140" s="37"/>
      <c r="JQ140" s="37"/>
      <c r="JR140" s="37"/>
      <c r="JS140" s="37"/>
      <c r="JT140" s="37"/>
      <c r="JU140" s="37" t="b">
        <v>1</v>
      </c>
      <c r="JV140" s="37"/>
      <c r="JW140" s="37"/>
      <c r="JX140" s="37"/>
      <c r="JY140" s="37" t="b">
        <v>1</v>
      </c>
      <c r="JZ140" s="37"/>
      <c r="KA140" s="37" t="b">
        <v>1</v>
      </c>
      <c r="KB140" s="37" t="b">
        <v>1</v>
      </c>
      <c r="KC140" s="37"/>
      <c r="KD140" s="37"/>
      <c r="KE140" s="37"/>
      <c r="KF140" s="37"/>
      <c r="KG140" s="37"/>
      <c r="KH140" s="37" t="s">
        <v>447</v>
      </c>
      <c r="KI140" s="37"/>
      <c r="KJ140" s="37"/>
      <c r="KK140" s="37"/>
      <c r="KL140" s="37"/>
      <c r="KM140" s="37" t="b">
        <v>1</v>
      </c>
      <c r="KN140" s="37"/>
      <c r="KO140" s="37"/>
      <c r="KP140" s="37"/>
      <c r="KQ140" s="37"/>
      <c r="KR140" s="37"/>
      <c r="KS140" s="37"/>
      <c r="KT140" s="37"/>
      <c r="KU140" s="37"/>
      <c r="KV140" s="37"/>
      <c r="KW140" s="37" t="s">
        <v>1515</v>
      </c>
      <c r="KX140" s="37"/>
      <c r="KY140" s="37" t="b">
        <v>1</v>
      </c>
      <c r="KZ140" s="37"/>
      <c r="LA140" s="37"/>
      <c r="LB140" s="37" t="b">
        <v>1</v>
      </c>
      <c r="LC140" s="37"/>
      <c r="LD140" s="37"/>
      <c r="LE140" s="37"/>
      <c r="LF140" s="37"/>
      <c r="LG140" s="37" t="s">
        <v>449</v>
      </c>
      <c r="LH140" s="37"/>
      <c r="LI140" s="37"/>
      <c r="LJ140" s="37" t="b">
        <v>1</v>
      </c>
      <c r="LK140" s="37"/>
      <c r="LL140" s="37"/>
      <c r="LM140" s="37"/>
      <c r="LN140" s="37"/>
      <c r="LO140" s="37" t="s">
        <v>347</v>
      </c>
      <c r="LP140" s="37"/>
      <c r="LQ140" s="37" t="s">
        <v>372</v>
      </c>
      <c r="LR140" s="37"/>
      <c r="LS140" s="37"/>
      <c r="LT140" s="37"/>
      <c r="LU140" s="37"/>
      <c r="LV140" s="37"/>
      <c r="LW140" s="37"/>
      <c r="LX140" s="37"/>
      <c r="LY140" s="37" t="b">
        <v>1</v>
      </c>
      <c r="LZ140" s="37"/>
      <c r="MA140" s="37"/>
      <c r="MB140" s="37" t="s">
        <v>359</v>
      </c>
      <c r="MC140" s="37"/>
      <c r="MD140" s="37"/>
      <c r="ME140" s="37"/>
      <c r="MF140" s="37"/>
      <c r="MG140" s="37"/>
      <c r="MH140" s="37" t="s">
        <v>359</v>
      </c>
      <c r="MI140" s="37"/>
      <c r="MJ140" s="37" t="s">
        <v>2023</v>
      </c>
      <c r="MK140" s="37">
        <v>73155683</v>
      </c>
      <c r="ML140" s="37" t="s">
        <v>2024</v>
      </c>
      <c r="MM140" s="50">
        <v>44217.535752314812</v>
      </c>
      <c r="MN140" s="37">
        <v>141</v>
      </c>
      <c r="MO140" s="37"/>
      <c r="MP140" s="37">
        <v>-1</v>
      </c>
      <c r="MQ140" s="37"/>
      <c r="MR140" s="37"/>
      <c r="MS140" s="37" t="s">
        <v>376</v>
      </c>
      <c r="MT140" s="37">
        <v>1745</v>
      </c>
      <c r="MU140" s="37" t="s">
        <v>402</v>
      </c>
      <c r="MV140" s="37">
        <v>569832</v>
      </c>
    </row>
    <row r="141" spans="1:360" ht="15.6" hidden="1" thickTop="1" thickBot="1" x14ac:dyDescent="0.35">
      <c r="A141" s="44" t="s">
        <v>2025</v>
      </c>
      <c r="B141" s="45" t="s">
        <v>2026</v>
      </c>
      <c r="C141" s="45"/>
      <c r="D141" s="45" t="s">
        <v>2005</v>
      </c>
      <c r="E141" s="45" t="s">
        <v>830</v>
      </c>
      <c r="F141" s="45"/>
      <c r="G141" s="46">
        <v>44217</v>
      </c>
      <c r="H141" s="45" t="s">
        <v>1889</v>
      </c>
      <c r="I141" s="45" t="s">
        <v>832</v>
      </c>
      <c r="J141" s="45" t="s">
        <v>347</v>
      </c>
      <c r="K141" s="45">
        <v>35</v>
      </c>
      <c r="L141" s="45" t="str">
        <f>IF(data!$K141&lt;31,"18-30 Years",IF(data!$K141&lt;51,"31-50 Years",IF(data!$K141&lt;61,"51-60 Years",IF(data!$K141&gt;60,"Elderly&gt;60"))))</f>
        <v>31-50 Years</v>
      </c>
      <c r="M141" s="45" t="s">
        <v>348</v>
      </c>
      <c r="N141" s="45" t="s">
        <v>349</v>
      </c>
      <c r="O141" s="45" t="s">
        <v>383</v>
      </c>
      <c r="P141" s="45"/>
      <c r="Q141" s="45">
        <v>0</v>
      </c>
      <c r="R141" s="45">
        <v>0</v>
      </c>
      <c r="S141" s="45" t="s">
        <v>347</v>
      </c>
      <c r="T141" s="45">
        <v>0</v>
      </c>
      <c r="U141" s="45">
        <v>0</v>
      </c>
      <c r="V141" s="45">
        <v>2</v>
      </c>
      <c r="W141" s="45" t="s">
        <v>406</v>
      </c>
      <c r="X141" s="45">
        <v>2</v>
      </c>
      <c r="Y141" s="45" t="s">
        <v>364</v>
      </c>
      <c r="Z141" s="45">
        <v>1</v>
      </c>
      <c r="AA141" s="51">
        <v>5</v>
      </c>
      <c r="AB141" s="45">
        <v>7</v>
      </c>
      <c r="AC141" s="45">
        <v>0</v>
      </c>
      <c r="AD141" s="45">
        <v>0</v>
      </c>
      <c r="AE141" s="45">
        <v>1</v>
      </c>
      <c r="AF141" s="45">
        <v>400</v>
      </c>
      <c r="AG141" s="45">
        <v>350</v>
      </c>
      <c r="AH141" s="41">
        <f t="shared" si="2"/>
        <v>-50</v>
      </c>
      <c r="AI141" s="45" t="s">
        <v>2027</v>
      </c>
      <c r="AJ141" s="45"/>
      <c r="AK141" s="45" t="s">
        <v>355</v>
      </c>
      <c r="AL141" s="45"/>
      <c r="AM141" s="45" t="b">
        <v>1</v>
      </c>
      <c r="AN141" s="45"/>
      <c r="AO141" s="45"/>
      <c r="AP141" s="45"/>
      <c r="AQ141" s="45"/>
      <c r="AR141" s="45"/>
      <c r="AS141" s="45"/>
      <c r="AT141" s="45">
        <v>30</v>
      </c>
      <c r="AU141" s="45" t="s">
        <v>356</v>
      </c>
      <c r="AV141" s="45"/>
      <c r="AW141" s="45" t="s">
        <v>347</v>
      </c>
      <c r="AX141" s="45" t="s">
        <v>2028</v>
      </c>
      <c r="AY141" s="45" t="s">
        <v>426</v>
      </c>
      <c r="AZ141" s="45"/>
      <c r="BA141" s="45"/>
      <c r="BB141" s="45"/>
      <c r="BC141" s="45" t="b">
        <v>1</v>
      </c>
      <c r="BD141" s="45"/>
      <c r="BE141" s="45"/>
      <c r="BF141" s="45"/>
      <c r="BG141" s="45"/>
      <c r="BH141" s="45"/>
      <c r="BI141" s="45"/>
      <c r="BJ141" s="45"/>
      <c r="BK141" s="45" t="s">
        <v>347</v>
      </c>
      <c r="BL141" s="45" t="s">
        <v>347</v>
      </c>
      <c r="BM141" s="45" t="s">
        <v>2029</v>
      </c>
      <c r="BN141" s="45" t="s">
        <v>359</v>
      </c>
      <c r="BO141" s="45"/>
      <c r="BP141" s="45" t="s">
        <v>347</v>
      </c>
      <c r="BQ141" s="45" t="s">
        <v>347</v>
      </c>
      <c r="BR141" s="45"/>
      <c r="BS141" s="45" t="s">
        <v>347</v>
      </c>
      <c r="BT141" s="45" t="s">
        <v>347</v>
      </c>
      <c r="BU141" s="45"/>
      <c r="BV141" s="45"/>
      <c r="BW141" s="45"/>
      <c r="BX141" s="45"/>
      <c r="BY141" s="45"/>
      <c r="BZ141" s="45"/>
      <c r="CA141" s="45"/>
      <c r="CB141" s="45"/>
      <c r="CC141" s="45"/>
      <c r="CD141" s="45"/>
      <c r="CE141" s="45"/>
      <c r="CF141" s="45" t="s">
        <v>1626</v>
      </c>
      <c r="CG141" s="45"/>
      <c r="CH141" s="45"/>
      <c r="CI141" s="45"/>
      <c r="CJ141" s="45" t="b">
        <v>1</v>
      </c>
      <c r="CK141" s="45"/>
      <c r="CL141" s="45"/>
      <c r="CM141" s="45"/>
      <c r="CN141" s="45"/>
      <c r="CO141" s="45" t="s">
        <v>347</v>
      </c>
      <c r="CP141" s="45"/>
      <c r="CQ141" s="45"/>
      <c r="CR141" s="45"/>
      <c r="CS141" s="45"/>
      <c r="CT141" s="45"/>
      <c r="CU141" s="45"/>
      <c r="CV141" s="45"/>
      <c r="CW141" s="45"/>
      <c r="CX141" s="45"/>
      <c r="CY141" s="45" t="s">
        <v>836</v>
      </c>
      <c r="CZ141" s="45"/>
      <c r="DA141" s="45"/>
      <c r="DB141" s="45"/>
      <c r="DC141" s="45"/>
      <c r="DD141" s="45"/>
      <c r="DE141" s="45" t="b">
        <v>1</v>
      </c>
      <c r="DF141" s="45"/>
      <c r="DG141" s="45"/>
      <c r="DH141" s="45"/>
      <c r="DI141" s="45"/>
      <c r="DJ141" s="45"/>
      <c r="DK141" s="45"/>
      <c r="DL141" s="45"/>
      <c r="DM141" s="45"/>
      <c r="DN141" s="45"/>
      <c r="DO141" s="45"/>
      <c r="DP141" s="45"/>
      <c r="DQ141" s="45"/>
      <c r="DR141" s="45"/>
      <c r="DS141" s="45"/>
      <c r="DT141" s="45"/>
      <c r="DU141" s="45"/>
      <c r="DV141" s="45"/>
      <c r="DW141" s="45" t="s">
        <v>482</v>
      </c>
      <c r="DX141" s="45" t="s">
        <v>483</v>
      </c>
      <c r="DY141" s="45"/>
      <c r="DZ141" s="45"/>
      <c r="EA141" s="45"/>
      <c r="EB141" s="45"/>
      <c r="EC141" s="45"/>
      <c r="ED141" s="45"/>
      <c r="EE141" s="45"/>
      <c r="EF141" s="45"/>
      <c r="EG141" s="45"/>
      <c r="EH141" s="45"/>
      <c r="EI141" s="45"/>
      <c r="EJ141" s="45"/>
      <c r="EK141" s="45"/>
      <c r="EL141" s="45"/>
      <c r="EM141" s="45"/>
      <c r="EN141" s="45"/>
      <c r="EO141" s="45" t="s">
        <v>568</v>
      </c>
      <c r="EP141" s="45" t="b">
        <v>1</v>
      </c>
      <c r="EQ141" s="45"/>
      <c r="ER141" s="45"/>
      <c r="ES141" s="45"/>
      <c r="ET141" s="45"/>
      <c r="EU141" s="45"/>
      <c r="EV141" s="45"/>
      <c r="EW141" s="45"/>
      <c r="EX141" s="45"/>
      <c r="EY141" s="45"/>
      <c r="EZ141" s="45"/>
      <c r="FA141" s="51">
        <v>1</v>
      </c>
      <c r="FB141" s="45" t="s">
        <v>365</v>
      </c>
      <c r="FC141" s="45" t="s">
        <v>347</v>
      </c>
      <c r="FD141" s="45"/>
      <c r="FE141" s="45" t="s">
        <v>367</v>
      </c>
      <c r="FF141" s="45"/>
      <c r="FG141" s="45" t="b">
        <v>1</v>
      </c>
      <c r="FH141" s="45"/>
      <c r="FI141" s="45"/>
      <c r="FJ141" s="45"/>
      <c r="FK141" s="45"/>
      <c r="FL141" s="45"/>
      <c r="FM141" s="45"/>
      <c r="FN141" s="45" t="s">
        <v>347</v>
      </c>
      <c r="FO141" s="45"/>
      <c r="FP141" s="45" t="s">
        <v>347</v>
      </c>
      <c r="FQ141" s="45" t="s">
        <v>367</v>
      </c>
      <c r="FR141" s="45" t="b">
        <v>1</v>
      </c>
      <c r="FS141" s="45"/>
      <c r="FT141" s="45"/>
      <c r="FU141" s="45"/>
      <c r="FV141" s="45"/>
      <c r="FW141" s="45"/>
      <c r="FX141" s="45" t="s">
        <v>368</v>
      </c>
      <c r="FY141" s="45" t="s">
        <v>359</v>
      </c>
      <c r="FZ141" s="45"/>
      <c r="GA141" s="45"/>
      <c r="GB141" s="45"/>
      <c r="GC141" s="45" t="s">
        <v>384</v>
      </c>
      <c r="GD141" s="45" t="s">
        <v>384</v>
      </c>
      <c r="GE141" s="45" t="s">
        <v>359</v>
      </c>
      <c r="GF141" s="45" t="s">
        <v>370</v>
      </c>
      <c r="GG141" s="45" t="s">
        <v>370</v>
      </c>
      <c r="GH141" s="45"/>
      <c r="GI141" s="45"/>
      <c r="GJ141" s="45"/>
      <c r="GK141" s="45"/>
      <c r="GL141" s="45"/>
      <c r="GM141" s="45"/>
      <c r="GN141" s="45"/>
      <c r="GO141" s="45"/>
      <c r="GP141" s="45"/>
      <c r="GQ141" s="45"/>
      <c r="GR141" s="45"/>
      <c r="GS141" s="45"/>
      <c r="GT141" s="45"/>
      <c r="GU141" s="45" t="s">
        <v>2030</v>
      </c>
      <c r="GV141" s="45" t="b">
        <v>1</v>
      </c>
      <c r="GW141" s="45" t="b">
        <v>1</v>
      </c>
      <c r="GX141" s="45" t="b">
        <v>1</v>
      </c>
      <c r="GY141" s="45" t="b">
        <v>1</v>
      </c>
      <c r="GZ141" s="45" t="b">
        <v>1</v>
      </c>
      <c r="HA141" s="45" t="b">
        <v>1</v>
      </c>
      <c r="HB141" s="45" t="b">
        <v>1</v>
      </c>
      <c r="HC141" s="45" t="b">
        <v>1</v>
      </c>
      <c r="HD141" s="45"/>
      <c r="HE141" s="45"/>
      <c r="HF141" s="45"/>
      <c r="HG141" s="45"/>
      <c r="HH141" s="45"/>
      <c r="HI141" s="45"/>
      <c r="HJ141" s="45"/>
      <c r="HK141" s="45"/>
      <c r="HL141" s="45"/>
      <c r="HM141" s="45"/>
      <c r="HN141" s="45" t="s">
        <v>713</v>
      </c>
      <c r="HO141" s="45" t="b">
        <v>1</v>
      </c>
      <c r="HP141" s="45" t="b">
        <v>1</v>
      </c>
      <c r="HQ141" s="45"/>
      <c r="HR141" s="45"/>
      <c r="HS141" s="45" t="s">
        <v>2031</v>
      </c>
      <c r="HT141" s="45" t="s">
        <v>591</v>
      </c>
      <c r="HU141" s="45" t="b">
        <v>1</v>
      </c>
      <c r="HV141" s="45"/>
      <c r="HW141" s="45"/>
      <c r="HX141" s="45" t="b">
        <v>1</v>
      </c>
      <c r="HY141" s="45"/>
      <c r="HZ141" s="45"/>
      <c r="IA141" s="45"/>
      <c r="IB141" s="45"/>
      <c r="IC141" s="45"/>
      <c r="ID141" s="45"/>
      <c r="IE141" s="45"/>
      <c r="IF141" s="45" t="s">
        <v>511</v>
      </c>
      <c r="IG141" s="45"/>
      <c r="IH141" s="45"/>
      <c r="II141" s="45"/>
      <c r="IJ141" s="45"/>
      <c r="IK141" s="45" t="b">
        <v>1</v>
      </c>
      <c r="IL141" s="45"/>
      <c r="IM141" s="45"/>
      <c r="IN141" s="45"/>
      <c r="IO141" s="45"/>
      <c r="IP141" s="45" t="s">
        <v>347</v>
      </c>
      <c r="IQ141" s="45"/>
      <c r="IR141" s="45" t="s">
        <v>372</v>
      </c>
      <c r="IS141" s="45"/>
      <c r="IT141" s="45"/>
      <c r="IU141" s="45"/>
      <c r="IV141" s="45"/>
      <c r="IW141" s="45"/>
      <c r="IX141" s="45"/>
      <c r="IY141" s="45" t="b">
        <v>1</v>
      </c>
      <c r="IZ141" s="45"/>
      <c r="JA141" s="45"/>
      <c r="JB141" s="45" t="s">
        <v>372</v>
      </c>
      <c r="JC141" s="45"/>
      <c r="JD141" s="45"/>
      <c r="JE141" s="45"/>
      <c r="JF141" s="45"/>
      <c r="JG141" s="45"/>
      <c r="JH141" s="45"/>
      <c r="JI141" s="45" t="b">
        <v>1</v>
      </c>
      <c r="JJ141" s="45"/>
      <c r="JK141" s="45"/>
      <c r="JL141" s="45" t="s">
        <v>347</v>
      </c>
      <c r="JM141" s="45"/>
      <c r="JN141" s="45" t="s">
        <v>1910</v>
      </c>
      <c r="JO141" s="45" t="b">
        <v>1</v>
      </c>
      <c r="JP141" s="45"/>
      <c r="JQ141" s="45"/>
      <c r="JR141" s="45"/>
      <c r="JS141" s="45"/>
      <c r="JT141" s="45"/>
      <c r="JU141" s="45" t="b">
        <v>1</v>
      </c>
      <c r="JV141" s="45"/>
      <c r="JW141" s="45"/>
      <c r="JX141" s="45"/>
      <c r="JY141" s="45" t="b">
        <v>1</v>
      </c>
      <c r="JZ141" s="45"/>
      <c r="KA141" s="45"/>
      <c r="KB141" s="45" t="b">
        <v>1</v>
      </c>
      <c r="KC141" s="45"/>
      <c r="KD141" s="45"/>
      <c r="KE141" s="45"/>
      <c r="KF141" s="45"/>
      <c r="KG141" s="45"/>
      <c r="KH141" s="45" t="s">
        <v>447</v>
      </c>
      <c r="KI141" s="45"/>
      <c r="KJ141" s="45"/>
      <c r="KK141" s="45"/>
      <c r="KL141" s="45"/>
      <c r="KM141" s="45" t="b">
        <v>1</v>
      </c>
      <c r="KN141" s="45"/>
      <c r="KO141" s="45"/>
      <c r="KP141" s="45"/>
      <c r="KQ141" s="45"/>
      <c r="KR141" s="45"/>
      <c r="KS141" s="45"/>
      <c r="KT141" s="45"/>
      <c r="KU141" s="45"/>
      <c r="KV141" s="45"/>
      <c r="KW141" s="45" t="s">
        <v>464</v>
      </c>
      <c r="KX141" s="45"/>
      <c r="KY141" s="45" t="b">
        <v>1</v>
      </c>
      <c r="KZ141" s="45"/>
      <c r="LA141" s="45"/>
      <c r="LB141" s="45"/>
      <c r="LC141" s="45"/>
      <c r="LD141" s="45"/>
      <c r="LE141" s="45"/>
      <c r="LF141" s="45"/>
      <c r="LG141" s="45" t="s">
        <v>449</v>
      </c>
      <c r="LH141" s="45"/>
      <c r="LI141" s="45"/>
      <c r="LJ141" s="45" t="b">
        <v>1</v>
      </c>
      <c r="LK141" s="45"/>
      <c r="LL141" s="45"/>
      <c r="LM141" s="45"/>
      <c r="LN141" s="45"/>
      <c r="LO141" s="45" t="s">
        <v>347</v>
      </c>
      <c r="LP141" s="45"/>
      <c r="LQ141" s="45" t="s">
        <v>372</v>
      </c>
      <c r="LR141" s="45"/>
      <c r="LS141" s="45"/>
      <c r="LT141" s="45"/>
      <c r="LU141" s="45"/>
      <c r="LV141" s="45"/>
      <c r="LW141" s="45"/>
      <c r="LX141" s="45"/>
      <c r="LY141" s="45" t="b">
        <v>1</v>
      </c>
      <c r="LZ141" s="45"/>
      <c r="MA141" s="45"/>
      <c r="MB141" s="45" t="s">
        <v>359</v>
      </c>
      <c r="MC141" s="45"/>
      <c r="MD141" s="45"/>
      <c r="ME141" s="45" t="s">
        <v>359</v>
      </c>
      <c r="MF141" s="45"/>
      <c r="MG141" s="45"/>
      <c r="MH141" s="45" t="s">
        <v>359</v>
      </c>
      <c r="MI141" s="45"/>
      <c r="MJ141" s="45" t="s">
        <v>2032</v>
      </c>
      <c r="MK141" s="45">
        <v>73155684</v>
      </c>
      <c r="ML141" s="45" t="s">
        <v>2033</v>
      </c>
      <c r="MM141" s="47">
        <v>44217.535752314812</v>
      </c>
      <c r="MN141" s="45">
        <v>142</v>
      </c>
      <c r="MO141" s="45"/>
      <c r="MP141" s="45">
        <v>-1</v>
      </c>
      <c r="MQ141" s="45"/>
      <c r="MR141" s="45"/>
      <c r="MS141" s="45" t="s">
        <v>376</v>
      </c>
      <c r="MT141" s="45">
        <v>1367</v>
      </c>
      <c r="MU141" s="45" t="s">
        <v>402</v>
      </c>
      <c r="MV141" s="45">
        <v>569832</v>
      </c>
    </row>
    <row r="142" spans="1:360" ht="15.6" thickTop="1" thickBot="1" x14ac:dyDescent="0.35">
      <c r="A142" s="48" t="s">
        <v>2034</v>
      </c>
      <c r="B142" s="37" t="s">
        <v>2035</v>
      </c>
      <c r="C142" s="37"/>
      <c r="D142" s="37" t="s">
        <v>2036</v>
      </c>
      <c r="E142" s="37" t="s">
        <v>830</v>
      </c>
      <c r="F142" s="37"/>
      <c r="G142" s="49">
        <v>44217</v>
      </c>
      <c r="H142" s="37" t="s">
        <v>1928</v>
      </c>
      <c r="I142" s="37" t="s">
        <v>832</v>
      </c>
      <c r="J142" s="37" t="s">
        <v>347</v>
      </c>
      <c r="K142" s="37">
        <v>32</v>
      </c>
      <c r="L142" s="37" t="str">
        <f>IF(data!$K142&lt;31,"18-30 Years",IF(data!$K142&lt;51,"31-50 Years",IF(data!$K142&lt;61,"51-60 Years",IF(data!$K142&gt;60,"Elderly&gt;60"))))</f>
        <v>31-50 Years</v>
      </c>
      <c r="M142" s="37" t="s">
        <v>348</v>
      </c>
      <c r="N142" s="37" t="s">
        <v>349</v>
      </c>
      <c r="O142" s="37" t="s">
        <v>350</v>
      </c>
      <c r="P142" s="49">
        <v>43313</v>
      </c>
      <c r="Q142" s="37">
        <v>1</v>
      </c>
      <c r="R142" s="37">
        <v>0</v>
      </c>
      <c r="S142" s="37" t="s">
        <v>347</v>
      </c>
      <c r="T142" s="37">
        <v>0</v>
      </c>
      <c r="U142" s="37">
        <v>0</v>
      </c>
      <c r="V142" s="37">
        <v>1</v>
      </c>
      <c r="W142" s="37" t="s">
        <v>351</v>
      </c>
      <c r="X142" s="37">
        <v>2</v>
      </c>
      <c r="Y142" s="37" t="s">
        <v>455</v>
      </c>
      <c r="Z142" s="37">
        <v>0</v>
      </c>
      <c r="AA142" s="52">
        <v>3</v>
      </c>
      <c r="AB142" s="37">
        <v>6</v>
      </c>
      <c r="AC142" s="37">
        <v>0</v>
      </c>
      <c r="AD142" s="37">
        <v>0</v>
      </c>
      <c r="AE142" s="37">
        <v>0</v>
      </c>
      <c r="AF142" s="37">
        <v>1500</v>
      </c>
      <c r="AG142" s="37">
        <v>600</v>
      </c>
      <c r="AH142" s="41">
        <f t="shared" si="2"/>
        <v>-900</v>
      </c>
      <c r="AI142" s="37" t="s">
        <v>2037</v>
      </c>
      <c r="AJ142" s="37"/>
      <c r="AK142" s="37" t="s">
        <v>355</v>
      </c>
      <c r="AL142" s="37"/>
      <c r="AM142" s="37" t="b">
        <v>1</v>
      </c>
      <c r="AN142" s="37"/>
      <c r="AO142" s="37"/>
      <c r="AP142" s="37"/>
      <c r="AQ142" s="37"/>
      <c r="AR142" s="37"/>
      <c r="AS142" s="37"/>
      <c r="AT142" s="37">
        <v>12</v>
      </c>
      <c r="AU142" s="37" t="s">
        <v>356</v>
      </c>
      <c r="AV142" s="37"/>
      <c r="AW142" s="37" t="s">
        <v>347</v>
      </c>
      <c r="AX142" s="41" t="s">
        <v>372</v>
      </c>
      <c r="AY142" s="37" t="s">
        <v>357</v>
      </c>
      <c r="AZ142" s="37"/>
      <c r="BA142" s="37" t="b">
        <v>1</v>
      </c>
      <c r="BB142" s="37"/>
      <c r="BC142" s="37" t="b">
        <v>1</v>
      </c>
      <c r="BD142" s="37"/>
      <c r="BE142" s="37"/>
      <c r="BF142" s="37"/>
      <c r="BG142" s="37"/>
      <c r="BH142" s="37"/>
      <c r="BI142" s="37"/>
      <c r="BJ142" s="37"/>
      <c r="BK142" s="37" t="s">
        <v>347</v>
      </c>
      <c r="BL142" s="37" t="s">
        <v>347</v>
      </c>
      <c r="BM142" s="37" t="s">
        <v>2038</v>
      </c>
      <c r="BN142" s="37" t="s">
        <v>372</v>
      </c>
      <c r="BO142" s="37"/>
      <c r="BP142" s="37" t="s">
        <v>359</v>
      </c>
      <c r="BQ142" s="37"/>
      <c r="BR142" s="37"/>
      <c r="BS142" s="37"/>
      <c r="BT142" s="37"/>
      <c r="BU142" s="37"/>
      <c r="BV142" s="37"/>
      <c r="BW142" s="37"/>
      <c r="BX142" s="37"/>
      <c r="BY142" s="37"/>
      <c r="BZ142" s="37"/>
      <c r="CA142" s="37"/>
      <c r="CB142" s="37"/>
      <c r="CC142" s="37"/>
      <c r="CD142" s="37"/>
      <c r="CE142" s="37"/>
      <c r="CF142" s="37" t="s">
        <v>2039</v>
      </c>
      <c r="CG142" s="37"/>
      <c r="CH142" s="37"/>
      <c r="CI142" s="37" t="b">
        <v>1</v>
      </c>
      <c r="CJ142" s="37"/>
      <c r="CK142" s="37" t="b">
        <v>1</v>
      </c>
      <c r="CL142" s="37"/>
      <c r="CM142" s="37"/>
      <c r="CN142" s="37" t="s">
        <v>2040</v>
      </c>
      <c r="CO142" s="37" t="s">
        <v>347</v>
      </c>
      <c r="CP142" s="37"/>
      <c r="CQ142" s="37"/>
      <c r="CR142" s="37"/>
      <c r="CS142" s="37"/>
      <c r="CT142" s="37"/>
      <c r="CU142" s="37"/>
      <c r="CV142" s="37"/>
      <c r="CW142" s="37"/>
      <c r="CX142" s="37"/>
      <c r="CY142" s="37" t="s">
        <v>836</v>
      </c>
      <c r="CZ142" s="37"/>
      <c r="DA142" s="37"/>
      <c r="DB142" s="37"/>
      <c r="DC142" s="37"/>
      <c r="DD142" s="37"/>
      <c r="DE142" s="37" t="b">
        <v>1</v>
      </c>
      <c r="DF142" s="37"/>
      <c r="DG142" s="37"/>
      <c r="DH142" s="37"/>
      <c r="DI142" s="37"/>
      <c r="DJ142" s="37"/>
      <c r="DK142" s="37"/>
      <c r="DL142" s="37"/>
      <c r="DM142" s="37"/>
      <c r="DN142" s="37"/>
      <c r="DO142" s="37"/>
      <c r="DP142" s="37"/>
      <c r="DQ142" s="37"/>
      <c r="DR142" s="37"/>
      <c r="DS142" s="37"/>
      <c r="DT142" s="37"/>
      <c r="DU142" s="37"/>
      <c r="DV142" s="37"/>
      <c r="DW142" s="37" t="s">
        <v>564</v>
      </c>
      <c r="DX142" s="37" t="s">
        <v>483</v>
      </c>
      <c r="DY142" s="37"/>
      <c r="DZ142" s="37"/>
      <c r="EA142" s="37" t="s">
        <v>981</v>
      </c>
      <c r="EB142" s="37" t="b">
        <v>1</v>
      </c>
      <c r="EC142" s="37" t="b">
        <v>1</v>
      </c>
      <c r="ED142" s="37"/>
      <c r="EE142" s="37"/>
      <c r="EF142" s="37"/>
      <c r="EG142" s="37"/>
      <c r="EH142" s="37"/>
      <c r="EI142" s="37"/>
      <c r="EJ142" s="37"/>
      <c r="EK142" s="37"/>
      <c r="EL142" s="37"/>
      <c r="EM142" s="52">
        <v>2</v>
      </c>
      <c r="EN142" s="37" t="s">
        <v>365</v>
      </c>
      <c r="EO142" s="37" t="s">
        <v>654</v>
      </c>
      <c r="EP142" s="37" t="b">
        <v>1</v>
      </c>
      <c r="EQ142" s="37" t="b">
        <v>1</v>
      </c>
      <c r="ER142" s="37"/>
      <c r="ES142" s="37"/>
      <c r="ET142" s="37"/>
      <c r="EU142" s="37"/>
      <c r="EV142" s="37"/>
      <c r="EW142" s="37"/>
      <c r="EX142" s="37"/>
      <c r="EY142" s="37"/>
      <c r="EZ142" s="37" t="b">
        <v>1</v>
      </c>
      <c r="FA142" s="52">
        <v>3</v>
      </c>
      <c r="FB142" s="37" t="s">
        <v>365</v>
      </c>
      <c r="FC142" s="37" t="s">
        <v>359</v>
      </c>
      <c r="FD142" s="37" t="s">
        <v>5150</v>
      </c>
      <c r="FE142" s="37" t="s">
        <v>367</v>
      </c>
      <c r="FF142" s="37"/>
      <c r="FG142" s="37" t="b">
        <v>1</v>
      </c>
      <c r="FH142" s="37"/>
      <c r="FI142" s="37"/>
      <c r="FJ142" s="37"/>
      <c r="FK142" s="37"/>
      <c r="FL142" s="37"/>
      <c r="FM142" s="37"/>
      <c r="FN142" s="37" t="s">
        <v>359</v>
      </c>
      <c r="FO142" s="37" t="s">
        <v>2041</v>
      </c>
      <c r="FP142" s="37" t="s">
        <v>359</v>
      </c>
      <c r="FQ142" s="37"/>
      <c r="FR142" s="37"/>
      <c r="FS142" s="37"/>
      <c r="FT142" s="37"/>
      <c r="FU142" s="37"/>
      <c r="FV142" s="37"/>
      <c r="FW142" s="37"/>
      <c r="FX142" s="37" t="s">
        <v>656</v>
      </c>
      <c r="FY142" s="37" t="s">
        <v>347</v>
      </c>
      <c r="FZ142" s="37"/>
      <c r="GA142" s="37"/>
      <c r="GB142" s="37"/>
      <c r="GC142" s="37" t="s">
        <v>384</v>
      </c>
      <c r="GD142" s="37" t="s">
        <v>351</v>
      </c>
      <c r="GE142" s="37" t="s">
        <v>347</v>
      </c>
      <c r="GF142" s="37"/>
      <c r="GG142" s="37"/>
      <c r="GH142" s="37" t="s">
        <v>915</v>
      </c>
      <c r="GI142" s="37" t="s">
        <v>372</v>
      </c>
      <c r="GJ142" s="37"/>
      <c r="GK142" s="37"/>
      <c r="GL142" s="37"/>
      <c r="GM142" s="37"/>
      <c r="GN142" s="37"/>
      <c r="GO142" s="37"/>
      <c r="GP142" s="37"/>
      <c r="GQ142" s="37"/>
      <c r="GR142" s="37"/>
      <c r="GS142" s="37" t="s">
        <v>1064</v>
      </c>
      <c r="GT142" s="37"/>
      <c r="GU142" s="37" t="s">
        <v>2042</v>
      </c>
      <c r="GV142" s="37"/>
      <c r="GW142" s="37" t="b">
        <v>1</v>
      </c>
      <c r="GX142" s="37"/>
      <c r="GY142" s="37"/>
      <c r="GZ142" s="37" t="b">
        <v>1</v>
      </c>
      <c r="HA142" s="37" t="b">
        <v>1</v>
      </c>
      <c r="HB142" s="37"/>
      <c r="HC142" s="37"/>
      <c r="HD142" s="37"/>
      <c r="HE142" s="37"/>
      <c r="HF142" s="37"/>
      <c r="HG142" s="37"/>
      <c r="HH142" s="37"/>
      <c r="HI142" s="37"/>
      <c r="HJ142" s="37"/>
      <c r="HK142" s="37"/>
      <c r="HL142" s="37"/>
      <c r="HM142" s="37"/>
      <c r="HN142" s="37" t="s">
        <v>387</v>
      </c>
      <c r="HO142" s="37"/>
      <c r="HP142" s="37"/>
      <c r="HQ142" s="37" t="b">
        <v>1</v>
      </c>
      <c r="HR142" s="37"/>
      <c r="HS142" s="37" t="s">
        <v>2043</v>
      </c>
      <c r="HT142" s="37" t="s">
        <v>2044</v>
      </c>
      <c r="HU142" s="37" t="b">
        <v>1</v>
      </c>
      <c r="HV142" s="37"/>
      <c r="HW142" s="37"/>
      <c r="HX142" s="37" t="b">
        <v>1</v>
      </c>
      <c r="HY142" s="37"/>
      <c r="HZ142" s="37" t="b">
        <v>1</v>
      </c>
      <c r="IA142" s="37" t="b">
        <v>1</v>
      </c>
      <c r="IB142" s="37"/>
      <c r="IC142" s="37"/>
      <c r="ID142" s="37"/>
      <c r="IE142" s="37"/>
      <c r="IF142" s="37" t="s">
        <v>877</v>
      </c>
      <c r="IG142" s="37" t="b">
        <v>1</v>
      </c>
      <c r="IH142" s="37"/>
      <c r="II142" s="37"/>
      <c r="IJ142" s="37"/>
      <c r="IK142" s="37" t="b">
        <v>1</v>
      </c>
      <c r="IL142" s="37"/>
      <c r="IM142" s="37"/>
      <c r="IN142" s="37"/>
      <c r="IO142" s="37"/>
      <c r="IP142" s="37" t="s">
        <v>442</v>
      </c>
      <c r="IQ142" s="37"/>
      <c r="IR142" s="37" t="s">
        <v>2045</v>
      </c>
      <c r="IS142" s="37" t="b">
        <v>1</v>
      </c>
      <c r="IT142" s="37" t="b">
        <v>1</v>
      </c>
      <c r="IU142" s="37" t="b">
        <v>1</v>
      </c>
      <c r="IV142" s="37"/>
      <c r="IW142" s="37"/>
      <c r="IX142" s="37"/>
      <c r="IY142" s="37"/>
      <c r="IZ142" s="37"/>
      <c r="JA142" s="37" t="s">
        <v>5165</v>
      </c>
      <c r="JB142" s="37" t="s">
        <v>500</v>
      </c>
      <c r="JC142" s="37"/>
      <c r="JD142" s="37"/>
      <c r="JE142" s="37" t="b">
        <v>1</v>
      </c>
      <c r="JF142" s="37"/>
      <c r="JG142" s="37"/>
      <c r="JH142" s="37"/>
      <c r="JI142" s="37"/>
      <c r="JJ142" s="37"/>
      <c r="JK142" s="45" t="s">
        <v>5168</v>
      </c>
      <c r="JL142" s="37" t="s">
        <v>359</v>
      </c>
      <c r="JM142" s="37" t="s">
        <v>2046</v>
      </c>
      <c r="JN142" s="37" t="s">
        <v>1051</v>
      </c>
      <c r="JO142" s="37" t="b">
        <v>1</v>
      </c>
      <c r="JP142" s="37"/>
      <c r="JQ142" s="37"/>
      <c r="JR142" s="37" t="b">
        <v>1</v>
      </c>
      <c r="JS142" s="37"/>
      <c r="JT142" s="37"/>
      <c r="JU142" s="37" t="b">
        <v>1</v>
      </c>
      <c r="JV142" s="37"/>
      <c r="JW142" s="37"/>
      <c r="JX142" s="37"/>
      <c r="JY142" s="37"/>
      <c r="JZ142" s="37"/>
      <c r="KA142" s="37"/>
      <c r="KB142" s="37"/>
      <c r="KC142" s="37"/>
      <c r="KD142" s="37"/>
      <c r="KE142" s="37"/>
      <c r="KF142" s="37"/>
      <c r="KG142" s="37"/>
      <c r="KH142" s="37" t="s">
        <v>447</v>
      </c>
      <c r="KI142" s="37"/>
      <c r="KJ142" s="37"/>
      <c r="KK142" s="37"/>
      <c r="KL142" s="37"/>
      <c r="KM142" s="37" t="b">
        <v>1</v>
      </c>
      <c r="KN142" s="37"/>
      <c r="KO142" s="37"/>
      <c r="KP142" s="37"/>
      <c r="KQ142" s="37"/>
      <c r="KR142" s="37"/>
      <c r="KS142" s="37"/>
      <c r="KT142" s="37"/>
      <c r="KU142" s="37"/>
      <c r="KV142" s="37"/>
      <c r="KW142" s="37" t="s">
        <v>2047</v>
      </c>
      <c r="KX142" s="37"/>
      <c r="KY142" s="37" t="b">
        <v>1</v>
      </c>
      <c r="KZ142" s="37"/>
      <c r="LA142" s="37" t="b">
        <v>1</v>
      </c>
      <c r="LB142" s="37"/>
      <c r="LC142" s="37" t="b">
        <v>1</v>
      </c>
      <c r="LD142" s="37"/>
      <c r="LE142" s="37"/>
      <c r="LF142" s="37"/>
      <c r="LG142" s="37" t="s">
        <v>1181</v>
      </c>
      <c r="LH142" s="37"/>
      <c r="LI142" s="37"/>
      <c r="LJ142" s="37"/>
      <c r="LK142" s="37"/>
      <c r="LL142" s="37" t="b">
        <v>1</v>
      </c>
      <c r="LM142" s="37"/>
      <c r="LN142" s="37"/>
      <c r="LO142" s="37" t="s">
        <v>359</v>
      </c>
      <c r="LP142" s="37" t="s">
        <v>2048</v>
      </c>
      <c r="LQ142" s="37" t="s">
        <v>640</v>
      </c>
      <c r="LR142" s="37"/>
      <c r="LS142" s="37"/>
      <c r="LT142" s="37"/>
      <c r="LU142" s="37"/>
      <c r="LV142" s="37"/>
      <c r="LW142" s="37" t="b">
        <v>1</v>
      </c>
      <c r="LX142" s="37"/>
      <c r="LY142" s="37"/>
      <c r="LZ142" s="37"/>
      <c r="MA142" s="37"/>
      <c r="MB142" s="37" t="s">
        <v>359</v>
      </c>
      <c r="MC142" s="37"/>
      <c r="MD142" s="37"/>
      <c r="ME142" s="37"/>
      <c r="MF142" s="37"/>
      <c r="MG142" s="37"/>
      <c r="MH142" s="37" t="s">
        <v>347</v>
      </c>
      <c r="MI142" s="37" t="s">
        <v>2049</v>
      </c>
      <c r="MJ142" s="37" t="s">
        <v>2050</v>
      </c>
      <c r="MK142" s="37">
        <v>73155689</v>
      </c>
      <c r="ML142" s="37" t="s">
        <v>2051</v>
      </c>
      <c r="MM142" s="50">
        <v>44217.53601851852</v>
      </c>
      <c r="MN142" s="37">
        <v>143</v>
      </c>
      <c r="MO142" s="37"/>
      <c r="MP142" s="37">
        <v>-1</v>
      </c>
      <c r="MQ142" s="37"/>
      <c r="MR142" s="37"/>
      <c r="MS142" s="37" t="s">
        <v>376</v>
      </c>
      <c r="MT142" s="37">
        <v>1841</v>
      </c>
      <c r="MU142" s="37" t="s">
        <v>402</v>
      </c>
      <c r="MV142" s="37">
        <v>569832</v>
      </c>
    </row>
    <row r="143" spans="1:360" ht="15.6" thickTop="1" thickBot="1" x14ac:dyDescent="0.35">
      <c r="A143" s="44" t="s">
        <v>2052</v>
      </c>
      <c r="B143" s="45" t="s">
        <v>2053</v>
      </c>
      <c r="C143" s="45"/>
      <c r="D143" s="45" t="s">
        <v>2036</v>
      </c>
      <c r="E143" s="45" t="s">
        <v>830</v>
      </c>
      <c r="F143" s="45"/>
      <c r="G143" s="46">
        <v>44217</v>
      </c>
      <c r="H143" s="45" t="s">
        <v>1928</v>
      </c>
      <c r="I143" s="45" t="s">
        <v>832</v>
      </c>
      <c r="J143" s="45" t="s">
        <v>347</v>
      </c>
      <c r="K143" s="45">
        <v>28</v>
      </c>
      <c r="L143" s="45" t="str">
        <f>IF(data!$K143&lt;31,"18-30 Years",IF(data!$K143&lt;51,"31-50 Years",IF(data!$K143&lt;61,"51-60 Years",IF(data!$K143&gt;60,"Elderly&gt;60"))))</f>
        <v>18-30 Years</v>
      </c>
      <c r="M143" s="45" t="s">
        <v>348</v>
      </c>
      <c r="N143" s="45" t="s">
        <v>349</v>
      </c>
      <c r="O143" s="45" t="s">
        <v>350</v>
      </c>
      <c r="P143" s="46">
        <v>43770</v>
      </c>
      <c r="Q143" s="45">
        <v>1</v>
      </c>
      <c r="R143" s="45">
        <v>0</v>
      </c>
      <c r="S143" s="45" t="s">
        <v>347</v>
      </c>
      <c r="T143" s="45">
        <v>0</v>
      </c>
      <c r="U143" s="45">
        <v>1</v>
      </c>
      <c r="V143" s="45">
        <v>1</v>
      </c>
      <c r="W143" s="45" t="s">
        <v>406</v>
      </c>
      <c r="X143" s="45">
        <v>0</v>
      </c>
      <c r="Y143" s="45" t="s">
        <v>406</v>
      </c>
      <c r="Z143" s="45">
        <v>0</v>
      </c>
      <c r="AA143" s="51">
        <v>2</v>
      </c>
      <c r="AB143" s="45">
        <v>4</v>
      </c>
      <c r="AC143" s="45">
        <v>0</v>
      </c>
      <c r="AD143" s="45">
        <v>0</v>
      </c>
      <c r="AE143" s="45">
        <v>1</v>
      </c>
      <c r="AF143" s="45">
        <v>500</v>
      </c>
      <c r="AG143" s="45">
        <v>400</v>
      </c>
      <c r="AH143" s="41">
        <f t="shared" si="2"/>
        <v>-100</v>
      </c>
      <c r="AI143" s="45" t="s">
        <v>2054</v>
      </c>
      <c r="AJ143" s="45"/>
      <c r="AK143" s="45" t="s">
        <v>355</v>
      </c>
      <c r="AL143" s="45"/>
      <c r="AM143" s="45" t="b">
        <v>1</v>
      </c>
      <c r="AN143" s="45"/>
      <c r="AO143" s="45"/>
      <c r="AP143" s="45"/>
      <c r="AQ143" s="45"/>
      <c r="AR143" s="45"/>
      <c r="AS143" s="45"/>
      <c r="AT143" s="45">
        <v>15</v>
      </c>
      <c r="AU143" s="45" t="s">
        <v>356</v>
      </c>
      <c r="AV143" s="45"/>
      <c r="AW143" s="45" t="s">
        <v>372</v>
      </c>
      <c r="AX143" s="41" t="s">
        <v>372</v>
      </c>
      <c r="AY143" s="45" t="s">
        <v>1383</v>
      </c>
      <c r="AZ143" s="45"/>
      <c r="BA143" s="45" t="b">
        <v>1</v>
      </c>
      <c r="BB143" s="45"/>
      <c r="BC143" s="45" t="b">
        <v>1</v>
      </c>
      <c r="BD143" s="45"/>
      <c r="BE143" s="45"/>
      <c r="BF143" s="45"/>
      <c r="BG143" s="45"/>
      <c r="BH143" s="45"/>
      <c r="BI143" s="45"/>
      <c r="BJ143" s="45"/>
      <c r="BK143" s="45" t="s">
        <v>347</v>
      </c>
      <c r="BL143" s="45" t="s">
        <v>372</v>
      </c>
      <c r="BM143" s="45"/>
      <c r="BN143" s="45" t="s">
        <v>372</v>
      </c>
      <c r="BO143" s="45"/>
      <c r="BP143" s="45" t="s">
        <v>347</v>
      </c>
      <c r="BQ143" s="45" t="s">
        <v>347</v>
      </c>
      <c r="BR143" s="45"/>
      <c r="BS143" s="45" t="s">
        <v>347</v>
      </c>
      <c r="BT143" s="45" t="s">
        <v>359</v>
      </c>
      <c r="BU143" s="45" t="s">
        <v>2055</v>
      </c>
      <c r="BV143" s="45"/>
      <c r="BW143" s="45" t="b">
        <v>1</v>
      </c>
      <c r="BX143" s="45"/>
      <c r="BY143" s="45"/>
      <c r="BZ143" s="45"/>
      <c r="CA143" s="45"/>
      <c r="CB143" s="45"/>
      <c r="CC143" s="45"/>
      <c r="CD143" s="45"/>
      <c r="CE143" s="45"/>
      <c r="CF143" s="45" t="s">
        <v>1049</v>
      </c>
      <c r="CG143" s="45"/>
      <c r="CH143" s="45"/>
      <c r="CI143" s="45"/>
      <c r="CJ143" s="45"/>
      <c r="CK143" s="45" t="b">
        <v>1</v>
      </c>
      <c r="CL143" s="45"/>
      <c r="CM143" s="45"/>
      <c r="CN143" s="45" t="s">
        <v>2056</v>
      </c>
      <c r="CO143" s="45" t="s">
        <v>347</v>
      </c>
      <c r="CP143" s="45"/>
      <c r="CQ143" s="45"/>
      <c r="CR143" s="45"/>
      <c r="CS143" s="45"/>
      <c r="CT143" s="45"/>
      <c r="CU143" s="45"/>
      <c r="CV143" s="45"/>
      <c r="CW143" s="45"/>
      <c r="CX143" s="45"/>
      <c r="CY143" s="45" t="s">
        <v>361</v>
      </c>
      <c r="CZ143" s="45"/>
      <c r="DA143" s="45"/>
      <c r="DB143" s="45"/>
      <c r="DC143" s="45"/>
      <c r="DD143" s="45"/>
      <c r="DE143" s="45" t="b">
        <v>1</v>
      </c>
      <c r="DF143" s="45" t="b">
        <v>1</v>
      </c>
      <c r="DG143" s="45"/>
      <c r="DH143" s="45"/>
      <c r="DI143" s="45"/>
      <c r="DJ143" s="45"/>
      <c r="DK143" s="45"/>
      <c r="DL143" s="45"/>
      <c r="DM143" s="45"/>
      <c r="DN143" s="45"/>
      <c r="DO143" s="45"/>
      <c r="DP143" s="45"/>
      <c r="DQ143" s="45"/>
      <c r="DR143" s="45"/>
      <c r="DS143" s="45"/>
      <c r="DT143" s="45"/>
      <c r="DU143" s="45"/>
      <c r="DV143" s="45"/>
      <c r="DW143" s="45" t="s">
        <v>646</v>
      </c>
      <c r="DX143" s="45"/>
      <c r="DY143" s="45"/>
      <c r="DZ143" s="45"/>
      <c r="EA143" s="45" t="s">
        <v>2057</v>
      </c>
      <c r="EB143" s="45" t="b">
        <v>1</v>
      </c>
      <c r="EC143" s="45"/>
      <c r="ED143" s="45" t="b">
        <v>1</v>
      </c>
      <c r="EE143" s="45"/>
      <c r="EF143" s="45"/>
      <c r="EG143" s="45"/>
      <c r="EH143" s="45"/>
      <c r="EI143" s="45"/>
      <c r="EJ143" s="45"/>
      <c r="EK143" s="45"/>
      <c r="EL143" s="45" t="b">
        <v>1</v>
      </c>
      <c r="EM143" s="51">
        <v>3</v>
      </c>
      <c r="EN143" s="45" t="s">
        <v>365</v>
      </c>
      <c r="EO143" s="45" t="s">
        <v>684</v>
      </c>
      <c r="EP143" s="45" t="b">
        <v>1</v>
      </c>
      <c r="EQ143" s="45"/>
      <c r="ER143" s="45" t="b">
        <v>1</v>
      </c>
      <c r="ES143" s="45"/>
      <c r="ET143" s="45"/>
      <c r="EU143" s="45"/>
      <c r="EV143" s="45"/>
      <c r="EW143" s="45"/>
      <c r="EX143" s="45"/>
      <c r="EY143" s="45"/>
      <c r="EZ143" s="45" t="b">
        <v>1</v>
      </c>
      <c r="FA143" s="51">
        <v>3</v>
      </c>
      <c r="FB143" s="45" t="s">
        <v>365</v>
      </c>
      <c r="FC143" s="45" t="s">
        <v>347</v>
      </c>
      <c r="FD143" s="45"/>
      <c r="FE143" s="45" t="s">
        <v>824</v>
      </c>
      <c r="FF143" s="45"/>
      <c r="FG143" s="45" t="b">
        <v>1</v>
      </c>
      <c r="FH143" s="45"/>
      <c r="FI143" s="45"/>
      <c r="FJ143" s="45"/>
      <c r="FK143" s="45" t="b">
        <v>1</v>
      </c>
      <c r="FL143" s="45"/>
      <c r="FM143" s="45"/>
      <c r="FN143" s="45" t="s">
        <v>347</v>
      </c>
      <c r="FO143" s="45"/>
      <c r="FP143" s="45" t="s">
        <v>372</v>
      </c>
      <c r="FQ143" s="45"/>
      <c r="FR143" s="45"/>
      <c r="FS143" s="45"/>
      <c r="FT143" s="45"/>
      <c r="FU143" s="45"/>
      <c r="FV143" s="45"/>
      <c r="FW143" s="45"/>
      <c r="FX143" s="45" t="s">
        <v>656</v>
      </c>
      <c r="FY143" s="45" t="s">
        <v>347</v>
      </c>
      <c r="FZ143" s="45"/>
      <c r="GA143" s="45"/>
      <c r="GB143" s="45"/>
      <c r="GC143" s="45" t="s">
        <v>351</v>
      </c>
      <c r="GD143" s="45" t="s">
        <v>351</v>
      </c>
      <c r="GE143" s="45" t="s">
        <v>359</v>
      </c>
      <c r="GF143" s="45" t="s">
        <v>370</v>
      </c>
      <c r="GG143" s="45" t="s">
        <v>370</v>
      </c>
      <c r="GH143" s="45"/>
      <c r="GI143" s="45"/>
      <c r="GJ143" s="45"/>
      <c r="GK143" s="45"/>
      <c r="GL143" s="45"/>
      <c r="GM143" s="45"/>
      <c r="GN143" s="45"/>
      <c r="GO143" s="45"/>
      <c r="GP143" s="45"/>
      <c r="GQ143" s="45"/>
      <c r="GR143" s="45"/>
      <c r="GS143" s="45"/>
      <c r="GT143" s="45"/>
      <c r="GU143" s="45" t="s">
        <v>2058</v>
      </c>
      <c r="GV143" s="45" t="b">
        <v>1</v>
      </c>
      <c r="GW143" s="45"/>
      <c r="GX143" s="45"/>
      <c r="GY143" s="45" t="b">
        <v>1</v>
      </c>
      <c r="GZ143" s="45" t="b">
        <v>1</v>
      </c>
      <c r="HA143" s="45"/>
      <c r="HB143" s="45"/>
      <c r="HC143" s="45"/>
      <c r="HD143" s="45"/>
      <c r="HE143" s="45"/>
      <c r="HF143" s="45"/>
      <c r="HG143" s="45"/>
      <c r="HH143" s="45"/>
      <c r="HI143" s="45"/>
      <c r="HJ143" s="45"/>
      <c r="HK143" s="45"/>
      <c r="HL143" s="45"/>
      <c r="HM143" s="45"/>
      <c r="HN143" s="45" t="s">
        <v>713</v>
      </c>
      <c r="HO143" s="45" t="b">
        <v>1</v>
      </c>
      <c r="HP143" s="45" t="b">
        <v>1</v>
      </c>
      <c r="HQ143" s="45"/>
      <c r="HR143" s="45"/>
      <c r="HS143" s="45" t="s">
        <v>2059</v>
      </c>
      <c r="HT143" s="45" t="s">
        <v>2060</v>
      </c>
      <c r="HU143" s="45" t="b">
        <v>1</v>
      </c>
      <c r="HV143" s="45"/>
      <c r="HW143" s="45"/>
      <c r="HX143" s="45" t="b">
        <v>1</v>
      </c>
      <c r="HY143" s="45"/>
      <c r="HZ143" s="45"/>
      <c r="IA143" s="45" t="b">
        <v>1</v>
      </c>
      <c r="IB143" s="45"/>
      <c r="IC143" s="45"/>
      <c r="ID143" s="45"/>
      <c r="IE143" s="45"/>
      <c r="IF143" s="45" t="s">
        <v>1785</v>
      </c>
      <c r="IG143" s="45"/>
      <c r="IH143" s="45"/>
      <c r="II143" s="45" t="b">
        <v>1</v>
      </c>
      <c r="IJ143" s="45" t="b">
        <v>1</v>
      </c>
      <c r="IK143" s="45"/>
      <c r="IL143" s="45"/>
      <c r="IM143" s="45"/>
      <c r="IN143" s="45"/>
      <c r="IO143" s="45"/>
      <c r="IP143" s="45" t="s">
        <v>347</v>
      </c>
      <c r="IQ143" s="45"/>
      <c r="IR143" s="45" t="s">
        <v>2061</v>
      </c>
      <c r="IS143" s="45"/>
      <c r="IT143" s="45"/>
      <c r="IU143" s="45" t="b">
        <v>1</v>
      </c>
      <c r="IV143" s="45"/>
      <c r="IW143" s="45" t="b">
        <v>1</v>
      </c>
      <c r="IX143" s="45"/>
      <c r="IY143" s="45"/>
      <c r="IZ143" s="45" t="s">
        <v>2062</v>
      </c>
      <c r="JA143" s="37" t="s">
        <v>5165</v>
      </c>
      <c r="JB143" s="45" t="s">
        <v>500</v>
      </c>
      <c r="JC143" s="45"/>
      <c r="JD143" s="45"/>
      <c r="JE143" s="45" t="b">
        <v>1</v>
      </c>
      <c r="JF143" s="45"/>
      <c r="JG143" s="45"/>
      <c r="JH143" s="45"/>
      <c r="JI143" s="45"/>
      <c r="JJ143" s="45"/>
      <c r="JK143" s="37" t="s">
        <v>5167</v>
      </c>
      <c r="JL143" s="45" t="s">
        <v>347</v>
      </c>
      <c r="JM143" s="45"/>
      <c r="JN143" s="45" t="s">
        <v>2063</v>
      </c>
      <c r="JO143" s="45"/>
      <c r="JP143" s="45"/>
      <c r="JQ143" s="45"/>
      <c r="JR143" s="45" t="b">
        <v>1</v>
      </c>
      <c r="JS143" s="45"/>
      <c r="JT143" s="45"/>
      <c r="JU143" s="45" t="b">
        <v>1</v>
      </c>
      <c r="JV143" s="45" t="b">
        <v>1</v>
      </c>
      <c r="JW143" s="45"/>
      <c r="JX143" s="45"/>
      <c r="JY143" s="45"/>
      <c r="JZ143" s="45"/>
      <c r="KA143" s="45" t="b">
        <v>1</v>
      </c>
      <c r="KB143" s="45"/>
      <c r="KC143" s="45"/>
      <c r="KD143" s="45"/>
      <c r="KE143" s="45"/>
      <c r="KF143" s="45"/>
      <c r="KG143" s="45"/>
      <c r="KH143" s="45" t="s">
        <v>2064</v>
      </c>
      <c r="KI143" s="45"/>
      <c r="KJ143" s="45"/>
      <c r="KK143" s="45"/>
      <c r="KL143" s="45"/>
      <c r="KM143" s="45"/>
      <c r="KN143" s="45"/>
      <c r="KO143" s="45"/>
      <c r="KP143" s="45"/>
      <c r="KQ143" s="45"/>
      <c r="KR143" s="45" t="b">
        <v>1</v>
      </c>
      <c r="KS143" s="45"/>
      <c r="KT143" s="45"/>
      <c r="KU143" s="45"/>
      <c r="KV143" s="45"/>
      <c r="KW143" s="45" t="s">
        <v>2065</v>
      </c>
      <c r="KX143" s="45" t="b">
        <v>1</v>
      </c>
      <c r="KY143" s="45" t="b">
        <v>1</v>
      </c>
      <c r="KZ143" s="45" t="b">
        <v>1</v>
      </c>
      <c r="LA143" s="45" t="b">
        <v>1</v>
      </c>
      <c r="LB143" s="45" t="b">
        <v>1</v>
      </c>
      <c r="LC143" s="45" t="b">
        <v>1</v>
      </c>
      <c r="LD143" s="45"/>
      <c r="LE143" s="45"/>
      <c r="LF143" s="45"/>
      <c r="LG143" s="45" t="s">
        <v>1221</v>
      </c>
      <c r="LH143" s="45"/>
      <c r="LI143" s="45"/>
      <c r="LJ143" s="45"/>
      <c r="LK143" s="45" t="b">
        <v>1</v>
      </c>
      <c r="LL143" s="45"/>
      <c r="LM143" s="45"/>
      <c r="LN143" s="45"/>
      <c r="LO143" s="45" t="s">
        <v>359</v>
      </c>
      <c r="LP143" s="45" t="s">
        <v>5170</v>
      </c>
      <c r="LQ143" s="45" t="s">
        <v>527</v>
      </c>
      <c r="LR143" s="45"/>
      <c r="LS143" s="45"/>
      <c r="LT143" s="45" t="b">
        <v>1</v>
      </c>
      <c r="LU143" s="45"/>
      <c r="LV143" s="45"/>
      <c r="LW143" s="45"/>
      <c r="LX143" s="45"/>
      <c r="LY143" s="45"/>
      <c r="LZ143" s="45"/>
      <c r="MA143" s="45"/>
      <c r="MB143" s="45" t="s">
        <v>359</v>
      </c>
      <c r="MC143" s="45"/>
      <c r="MD143" s="45"/>
      <c r="ME143" s="45"/>
      <c r="MF143" s="45"/>
      <c r="MG143" s="45"/>
      <c r="MH143" s="45" t="s">
        <v>359</v>
      </c>
      <c r="MI143" s="45"/>
      <c r="MJ143" s="45" t="s">
        <v>2066</v>
      </c>
      <c r="MK143" s="45">
        <v>73155690</v>
      </c>
      <c r="ML143" s="45" t="s">
        <v>2067</v>
      </c>
      <c r="MM143" s="47">
        <v>44217.536030092589</v>
      </c>
      <c r="MN143" s="45">
        <v>144</v>
      </c>
      <c r="MO143" s="45"/>
      <c r="MP143" s="45">
        <v>-1</v>
      </c>
      <c r="MQ143" s="45"/>
      <c r="MR143" s="45"/>
      <c r="MS143" s="45" t="s">
        <v>376</v>
      </c>
      <c r="MT143" s="45">
        <v>1647</v>
      </c>
      <c r="MU143" s="45" t="s">
        <v>402</v>
      </c>
      <c r="MV143" s="45">
        <v>569832</v>
      </c>
    </row>
    <row r="144" spans="1:360" ht="15.6" hidden="1" thickTop="1" thickBot="1" x14ac:dyDescent="0.35">
      <c r="A144" s="48" t="s">
        <v>2068</v>
      </c>
      <c r="B144" s="37" t="s">
        <v>2069</v>
      </c>
      <c r="C144" s="37"/>
      <c r="D144" s="37" t="s">
        <v>2070</v>
      </c>
      <c r="E144" s="37" t="s">
        <v>830</v>
      </c>
      <c r="F144" s="37"/>
      <c r="G144" s="49">
        <v>44217</v>
      </c>
      <c r="H144" s="37" t="s">
        <v>1958</v>
      </c>
      <c r="I144" s="37" t="s">
        <v>832</v>
      </c>
      <c r="J144" s="37" t="s">
        <v>347</v>
      </c>
      <c r="K144" s="37">
        <v>30</v>
      </c>
      <c r="L144" s="37" t="str">
        <f>IF(data!$K144&lt;31,"18-30 Years",IF(data!$K144&lt;51,"31-50 Years",IF(data!$K144&lt;61,"51-60 Years",IF(data!$K144&gt;60,"Elderly&gt;60"))))</f>
        <v>18-30 Years</v>
      </c>
      <c r="M144" s="37" t="s">
        <v>348</v>
      </c>
      <c r="N144" s="37" t="s">
        <v>349</v>
      </c>
      <c r="O144" s="37" t="s">
        <v>350</v>
      </c>
      <c r="P144" s="49">
        <v>42756</v>
      </c>
      <c r="Q144" s="37">
        <v>0</v>
      </c>
      <c r="R144" s="37">
        <v>0</v>
      </c>
      <c r="S144" s="37" t="s">
        <v>347</v>
      </c>
      <c r="T144" s="37">
        <v>0</v>
      </c>
      <c r="U144" s="37">
        <v>1</v>
      </c>
      <c r="V144" s="37">
        <v>0</v>
      </c>
      <c r="W144" s="37" t="s">
        <v>351</v>
      </c>
      <c r="X144" s="37">
        <v>4</v>
      </c>
      <c r="Y144" s="37" t="s">
        <v>352</v>
      </c>
      <c r="Z144" s="37">
        <v>1</v>
      </c>
      <c r="AA144" s="52">
        <v>6</v>
      </c>
      <c r="AB144" s="37">
        <v>7</v>
      </c>
      <c r="AC144" s="37">
        <v>0</v>
      </c>
      <c r="AD144" s="37">
        <v>0</v>
      </c>
      <c r="AE144" s="37">
        <v>1</v>
      </c>
      <c r="AF144" s="37">
        <v>1400</v>
      </c>
      <c r="AG144" s="37">
        <v>150</v>
      </c>
      <c r="AH144" s="41">
        <f t="shared" si="2"/>
        <v>-1250</v>
      </c>
      <c r="AI144" s="37" t="s">
        <v>2071</v>
      </c>
      <c r="AJ144" s="37"/>
      <c r="AK144" s="37" t="s">
        <v>772</v>
      </c>
      <c r="AL144" s="37" t="b">
        <v>1</v>
      </c>
      <c r="AM144" s="37"/>
      <c r="AN144" s="37"/>
      <c r="AO144" s="37"/>
      <c r="AP144" s="37"/>
      <c r="AQ144" s="37"/>
      <c r="AR144" s="37"/>
      <c r="AS144" s="37"/>
      <c r="AT144" s="37">
        <v>60</v>
      </c>
      <c r="AU144" s="37" t="s">
        <v>356</v>
      </c>
      <c r="AV144" s="37"/>
      <c r="AW144" s="37" t="s">
        <v>359</v>
      </c>
      <c r="AX144" s="37" t="s">
        <v>2072</v>
      </c>
      <c r="AY144" s="37" t="s">
        <v>1481</v>
      </c>
      <c r="AZ144" s="37"/>
      <c r="BA144" s="37"/>
      <c r="BB144" s="37"/>
      <c r="BC144" s="37" t="b">
        <v>1</v>
      </c>
      <c r="BD144" s="37"/>
      <c r="BE144" s="37" t="b">
        <v>1</v>
      </c>
      <c r="BF144" s="37"/>
      <c r="BG144" s="37"/>
      <c r="BH144" s="37"/>
      <c r="BI144" s="37"/>
      <c r="BJ144" s="37"/>
      <c r="BK144" s="37" t="s">
        <v>347</v>
      </c>
      <c r="BL144" s="37" t="s">
        <v>347</v>
      </c>
      <c r="BM144" s="37" t="s">
        <v>2073</v>
      </c>
      <c r="BN144" s="37" t="s">
        <v>359</v>
      </c>
      <c r="BO144" s="37"/>
      <c r="BP144" s="37" t="s">
        <v>347</v>
      </c>
      <c r="BQ144" s="37" t="s">
        <v>347</v>
      </c>
      <c r="BR144" s="37"/>
      <c r="BS144" s="37" t="s">
        <v>347</v>
      </c>
      <c r="BT144" s="37" t="s">
        <v>347</v>
      </c>
      <c r="BU144" s="37"/>
      <c r="BV144" s="37"/>
      <c r="BW144" s="37"/>
      <c r="BX144" s="37"/>
      <c r="BY144" s="37"/>
      <c r="BZ144" s="37"/>
      <c r="CA144" s="37"/>
      <c r="CB144" s="37"/>
      <c r="CC144" s="37"/>
      <c r="CD144" s="37"/>
      <c r="CE144" s="37"/>
      <c r="CF144" s="37" t="s">
        <v>360</v>
      </c>
      <c r="CG144" s="37"/>
      <c r="CH144" s="37" t="b">
        <v>1</v>
      </c>
      <c r="CI144" s="37"/>
      <c r="CJ144" s="37" t="b">
        <v>1</v>
      </c>
      <c r="CK144" s="37"/>
      <c r="CL144" s="37"/>
      <c r="CM144" s="37"/>
      <c r="CN144" s="37"/>
      <c r="CO144" s="37" t="s">
        <v>347</v>
      </c>
      <c r="CP144" s="37"/>
      <c r="CQ144" s="37"/>
      <c r="CR144" s="37"/>
      <c r="CS144" s="37"/>
      <c r="CT144" s="37"/>
      <c r="CU144" s="37"/>
      <c r="CV144" s="37"/>
      <c r="CW144" s="37"/>
      <c r="CX144" s="37"/>
      <c r="CY144" s="37" t="s">
        <v>836</v>
      </c>
      <c r="CZ144" s="37"/>
      <c r="DA144" s="37"/>
      <c r="DB144" s="37"/>
      <c r="DC144" s="37"/>
      <c r="DD144" s="37"/>
      <c r="DE144" s="37" t="b">
        <v>1</v>
      </c>
      <c r="DF144" s="37"/>
      <c r="DG144" s="37"/>
      <c r="DH144" s="37"/>
      <c r="DI144" s="37"/>
      <c r="DJ144" s="37"/>
      <c r="DK144" s="37"/>
      <c r="DL144" s="37"/>
      <c r="DM144" s="37"/>
      <c r="DN144" s="37"/>
      <c r="DO144" s="37"/>
      <c r="DP144" s="37"/>
      <c r="DQ144" s="37"/>
      <c r="DR144" s="37"/>
      <c r="DS144" s="37"/>
      <c r="DT144" s="37"/>
      <c r="DU144" s="37"/>
      <c r="DV144" s="37"/>
      <c r="DW144" s="37" t="s">
        <v>564</v>
      </c>
      <c r="DX144" s="37" t="s">
        <v>483</v>
      </c>
      <c r="DY144" s="37"/>
      <c r="DZ144" s="37"/>
      <c r="EA144" s="37"/>
      <c r="EB144" s="37"/>
      <c r="EC144" s="37"/>
      <c r="ED144" s="37"/>
      <c r="EE144" s="37"/>
      <c r="EF144" s="37"/>
      <c r="EG144" s="37"/>
      <c r="EH144" s="37"/>
      <c r="EI144" s="37"/>
      <c r="EJ144" s="37"/>
      <c r="EK144" s="37"/>
      <c r="EL144" s="37"/>
      <c r="EM144" s="37"/>
      <c r="EN144" s="37"/>
      <c r="EO144" s="37" t="s">
        <v>1793</v>
      </c>
      <c r="EP144" s="37"/>
      <c r="EQ144" s="37" t="b">
        <v>1</v>
      </c>
      <c r="ER144" s="37" t="b">
        <v>1</v>
      </c>
      <c r="ES144" s="37"/>
      <c r="ET144" s="37"/>
      <c r="EU144" s="37"/>
      <c r="EV144" s="37"/>
      <c r="EW144" s="37"/>
      <c r="EX144" s="37"/>
      <c r="EY144" s="37"/>
      <c r="EZ144" s="37"/>
      <c r="FA144" s="52">
        <v>2</v>
      </c>
      <c r="FB144" s="37" t="s">
        <v>365</v>
      </c>
      <c r="FC144" s="37" t="s">
        <v>347</v>
      </c>
      <c r="FD144" s="37"/>
      <c r="FE144" s="37" t="s">
        <v>429</v>
      </c>
      <c r="FF144" s="37"/>
      <c r="FG144" s="37" t="b">
        <v>1</v>
      </c>
      <c r="FH144" s="37" t="b">
        <v>1</v>
      </c>
      <c r="FI144" s="37"/>
      <c r="FJ144" s="37"/>
      <c r="FK144" s="37"/>
      <c r="FL144" s="37"/>
      <c r="FM144" s="37"/>
      <c r="FN144" s="37" t="s">
        <v>347</v>
      </c>
      <c r="FO144" s="37"/>
      <c r="FP144" s="37" t="s">
        <v>347</v>
      </c>
      <c r="FQ144" s="37" t="s">
        <v>1192</v>
      </c>
      <c r="FR144" s="37" t="b">
        <v>1</v>
      </c>
      <c r="FS144" s="37" t="b">
        <v>1</v>
      </c>
      <c r="FT144" s="37"/>
      <c r="FU144" s="37"/>
      <c r="FV144" s="37"/>
      <c r="FW144" s="37"/>
      <c r="FX144" s="37" t="s">
        <v>368</v>
      </c>
      <c r="FY144" s="37" t="s">
        <v>347</v>
      </c>
      <c r="FZ144" s="37"/>
      <c r="GA144" s="37"/>
      <c r="GB144" s="37"/>
      <c r="GC144" s="37" t="s">
        <v>351</v>
      </c>
      <c r="GD144" s="37" t="s">
        <v>384</v>
      </c>
      <c r="GE144" s="37" t="s">
        <v>359</v>
      </c>
      <c r="GF144" s="37" t="s">
        <v>370</v>
      </c>
      <c r="GG144" s="37" t="s">
        <v>370</v>
      </c>
      <c r="GH144" s="37"/>
      <c r="GI144" s="37"/>
      <c r="GJ144" s="37"/>
      <c r="GK144" s="37"/>
      <c r="GL144" s="37"/>
      <c r="GM144" s="37"/>
      <c r="GN144" s="37"/>
      <c r="GO144" s="37"/>
      <c r="GP144" s="37"/>
      <c r="GQ144" s="37"/>
      <c r="GR144" s="37"/>
      <c r="GS144" s="37"/>
      <c r="GT144" s="37"/>
      <c r="GU144" s="37" t="s">
        <v>2074</v>
      </c>
      <c r="GV144" s="37"/>
      <c r="GW144" s="37"/>
      <c r="GX144" s="37"/>
      <c r="GY144" s="37" t="b">
        <v>1</v>
      </c>
      <c r="GZ144" s="37"/>
      <c r="HA144" s="37"/>
      <c r="HB144" s="37"/>
      <c r="HC144" s="37"/>
      <c r="HD144" s="37"/>
      <c r="HE144" s="37" t="b">
        <v>1</v>
      </c>
      <c r="HF144" s="37"/>
      <c r="HG144" s="37"/>
      <c r="HH144" s="37"/>
      <c r="HI144" s="37"/>
      <c r="HJ144" s="37"/>
      <c r="HK144" s="37"/>
      <c r="HL144" s="37"/>
      <c r="HM144" s="37"/>
      <c r="HN144" s="37" t="s">
        <v>387</v>
      </c>
      <c r="HO144" s="37"/>
      <c r="HP144" s="37"/>
      <c r="HQ144" s="37" t="b">
        <v>1</v>
      </c>
      <c r="HR144" s="37"/>
      <c r="HS144" s="37" t="s">
        <v>2075</v>
      </c>
      <c r="HT144" s="37" t="s">
        <v>623</v>
      </c>
      <c r="HU144" s="37" t="b">
        <v>1</v>
      </c>
      <c r="HV144" s="37"/>
      <c r="HW144" s="37"/>
      <c r="HX144" s="37"/>
      <c r="HY144" s="37"/>
      <c r="HZ144" s="37"/>
      <c r="IA144" s="37"/>
      <c r="IB144" s="37"/>
      <c r="IC144" s="37"/>
      <c r="ID144" s="37"/>
      <c r="IE144" s="37"/>
      <c r="IF144" s="37" t="s">
        <v>511</v>
      </c>
      <c r="IG144" s="37"/>
      <c r="IH144" s="37"/>
      <c r="II144" s="37"/>
      <c r="IJ144" s="37"/>
      <c r="IK144" s="37" t="b">
        <v>1</v>
      </c>
      <c r="IL144" s="37"/>
      <c r="IM144" s="37"/>
      <c r="IN144" s="37"/>
      <c r="IO144" s="37"/>
      <c r="IP144" s="37" t="s">
        <v>347</v>
      </c>
      <c r="IQ144" s="37"/>
      <c r="IR144" s="37" t="s">
        <v>392</v>
      </c>
      <c r="IS144" s="37"/>
      <c r="IT144" s="37"/>
      <c r="IU144" s="37"/>
      <c r="IV144" s="37" t="b">
        <v>1</v>
      </c>
      <c r="IW144" s="37"/>
      <c r="IX144" s="37"/>
      <c r="IY144" s="37"/>
      <c r="IZ144" s="37"/>
      <c r="JA144" s="37"/>
      <c r="JB144" s="37" t="s">
        <v>443</v>
      </c>
      <c r="JC144" s="37"/>
      <c r="JD144" s="37" t="b">
        <v>1</v>
      </c>
      <c r="JE144" s="37"/>
      <c r="JF144" s="37"/>
      <c r="JG144" s="37"/>
      <c r="JH144" s="37"/>
      <c r="JI144" s="37"/>
      <c r="JJ144" s="37"/>
      <c r="JK144" s="37"/>
      <c r="JL144" s="37" t="s">
        <v>347</v>
      </c>
      <c r="JM144" s="37"/>
      <c r="JN144" s="37" t="s">
        <v>2076</v>
      </c>
      <c r="JO144" s="37"/>
      <c r="JP144" s="37"/>
      <c r="JQ144" s="37"/>
      <c r="JR144" s="37"/>
      <c r="JS144" s="37"/>
      <c r="JT144" s="37"/>
      <c r="JU144" s="37"/>
      <c r="JV144" s="37"/>
      <c r="JW144" s="37"/>
      <c r="JX144" s="37"/>
      <c r="JY144" s="37"/>
      <c r="JZ144" s="37"/>
      <c r="KA144" s="37"/>
      <c r="KB144" s="37" t="b">
        <v>1</v>
      </c>
      <c r="KC144" s="37"/>
      <c r="KD144" s="37"/>
      <c r="KE144" s="37"/>
      <c r="KF144" s="37"/>
      <c r="KG144" s="37"/>
      <c r="KH144" s="37" t="s">
        <v>1066</v>
      </c>
      <c r="KI144" s="37"/>
      <c r="KJ144" s="37"/>
      <c r="KK144" s="37"/>
      <c r="KL144" s="37"/>
      <c r="KM144" s="37"/>
      <c r="KN144" s="37" t="b">
        <v>1</v>
      </c>
      <c r="KO144" s="37"/>
      <c r="KP144" s="37"/>
      <c r="KQ144" s="37"/>
      <c r="KR144" s="37"/>
      <c r="KS144" s="37"/>
      <c r="KT144" s="37"/>
      <c r="KU144" s="37"/>
      <c r="KV144" s="37"/>
      <c r="KW144" s="37" t="s">
        <v>503</v>
      </c>
      <c r="KX144" s="37"/>
      <c r="KY144" s="37" t="b">
        <v>1</v>
      </c>
      <c r="KZ144" s="37" t="b">
        <v>1</v>
      </c>
      <c r="LA144" s="37"/>
      <c r="LB144" s="37"/>
      <c r="LC144" s="37"/>
      <c r="LD144" s="37"/>
      <c r="LE144" s="37"/>
      <c r="LF144" s="37"/>
      <c r="LG144" s="37" t="s">
        <v>504</v>
      </c>
      <c r="LH144" s="37"/>
      <c r="LI144" s="37"/>
      <c r="LJ144" s="37"/>
      <c r="LK144" s="37"/>
      <c r="LL144" s="37"/>
      <c r="LM144" s="37" t="b">
        <v>1</v>
      </c>
      <c r="LN144" s="37"/>
      <c r="LO144" s="37" t="s">
        <v>347</v>
      </c>
      <c r="LP144" s="37"/>
      <c r="LQ144" s="37" t="s">
        <v>514</v>
      </c>
      <c r="LR144" s="37" t="b">
        <v>1</v>
      </c>
      <c r="LS144" s="37"/>
      <c r="LT144" s="37"/>
      <c r="LU144" s="37"/>
      <c r="LV144" s="37"/>
      <c r="LW144" s="37"/>
      <c r="LX144" s="37"/>
      <c r="LY144" s="37"/>
      <c r="LZ144" s="37"/>
      <c r="MA144" s="37"/>
      <c r="MB144" s="37" t="s">
        <v>347</v>
      </c>
      <c r="MC144" s="37">
        <v>2</v>
      </c>
      <c r="MD144" s="37" t="s">
        <v>2077</v>
      </c>
      <c r="ME144" s="37" t="s">
        <v>359</v>
      </c>
      <c r="MF144" s="37"/>
      <c r="MG144" s="37"/>
      <c r="MH144" s="37" t="s">
        <v>359</v>
      </c>
      <c r="MI144" s="37"/>
      <c r="MJ144" s="37" t="s">
        <v>2078</v>
      </c>
      <c r="MK144" s="37">
        <v>73155691</v>
      </c>
      <c r="ML144" s="37" t="s">
        <v>2079</v>
      </c>
      <c r="MM144" s="50">
        <v>44217.536030092589</v>
      </c>
      <c r="MN144" s="37">
        <v>145</v>
      </c>
      <c r="MO144" s="37"/>
      <c r="MP144" s="37">
        <v>-1</v>
      </c>
      <c r="MQ144" s="37"/>
      <c r="MR144" s="37"/>
      <c r="MS144" s="37" t="s">
        <v>376</v>
      </c>
      <c r="MT144" s="37">
        <v>1254</v>
      </c>
      <c r="MU144" s="37" t="s">
        <v>402</v>
      </c>
      <c r="MV144" s="37">
        <v>569832</v>
      </c>
    </row>
    <row r="145" spans="1:360" ht="15.6" thickTop="1" thickBot="1" x14ac:dyDescent="0.35">
      <c r="A145" s="44" t="s">
        <v>2080</v>
      </c>
      <c r="B145" s="45" t="s">
        <v>2081</v>
      </c>
      <c r="C145" s="45"/>
      <c r="D145" s="45" t="s">
        <v>2082</v>
      </c>
      <c r="E145" s="45" t="s">
        <v>830</v>
      </c>
      <c r="F145" s="45"/>
      <c r="G145" s="46">
        <v>44217</v>
      </c>
      <c r="H145" s="45" t="s">
        <v>1928</v>
      </c>
      <c r="I145" s="45" t="s">
        <v>832</v>
      </c>
      <c r="J145" s="45" t="s">
        <v>347</v>
      </c>
      <c r="K145" s="45">
        <v>29</v>
      </c>
      <c r="L145" s="45" t="str">
        <f>IF(data!$K145&lt;31,"18-30 Years",IF(data!$K145&lt;51,"31-50 Years",IF(data!$K145&lt;61,"51-60 Years",IF(data!$K145&gt;60,"Elderly&gt;60"))))</f>
        <v>18-30 Years</v>
      </c>
      <c r="M145" s="45" t="s">
        <v>348</v>
      </c>
      <c r="N145" s="45" t="s">
        <v>349</v>
      </c>
      <c r="O145" s="45" t="s">
        <v>350</v>
      </c>
      <c r="P145" s="46">
        <v>42948</v>
      </c>
      <c r="Q145" s="45">
        <v>1</v>
      </c>
      <c r="R145" s="45">
        <v>0</v>
      </c>
      <c r="S145" s="45" t="s">
        <v>347</v>
      </c>
      <c r="T145" s="45">
        <v>0</v>
      </c>
      <c r="U145" s="45">
        <v>1</v>
      </c>
      <c r="V145" s="45">
        <v>0</v>
      </c>
      <c r="W145" s="45" t="s">
        <v>351</v>
      </c>
      <c r="X145" s="45">
        <v>1</v>
      </c>
      <c r="Y145" s="45" t="s">
        <v>406</v>
      </c>
      <c r="Z145" s="45">
        <v>0</v>
      </c>
      <c r="AA145" s="51">
        <v>2</v>
      </c>
      <c r="AB145" s="45">
        <v>4</v>
      </c>
      <c r="AC145" s="45">
        <v>0</v>
      </c>
      <c r="AD145" s="45">
        <v>0</v>
      </c>
      <c r="AE145" s="45">
        <v>2</v>
      </c>
      <c r="AF145" s="45">
        <v>1000</v>
      </c>
      <c r="AG145" s="45">
        <v>600</v>
      </c>
      <c r="AH145" s="41">
        <f t="shared" si="2"/>
        <v>-400</v>
      </c>
      <c r="AI145" s="45" t="s">
        <v>2083</v>
      </c>
      <c r="AJ145" s="45"/>
      <c r="AK145" s="45" t="s">
        <v>355</v>
      </c>
      <c r="AL145" s="45"/>
      <c r="AM145" s="45" t="b">
        <v>1</v>
      </c>
      <c r="AN145" s="45"/>
      <c r="AO145" s="45"/>
      <c r="AP145" s="45"/>
      <c r="AQ145" s="45"/>
      <c r="AR145" s="45"/>
      <c r="AS145" s="45"/>
      <c r="AT145" s="45">
        <v>30</v>
      </c>
      <c r="AU145" s="45" t="s">
        <v>356</v>
      </c>
      <c r="AV145" s="45"/>
      <c r="AW145" s="45" t="s">
        <v>372</v>
      </c>
      <c r="AX145" s="41" t="s">
        <v>372</v>
      </c>
      <c r="AY145" s="45" t="s">
        <v>1549</v>
      </c>
      <c r="AZ145" s="45"/>
      <c r="BA145" s="45"/>
      <c r="BB145" s="45" t="b">
        <v>1</v>
      </c>
      <c r="BC145" s="45" t="b">
        <v>1</v>
      </c>
      <c r="BD145" s="45"/>
      <c r="BE145" s="45"/>
      <c r="BF145" s="45"/>
      <c r="BG145" s="45"/>
      <c r="BH145" s="45"/>
      <c r="BI145" s="45"/>
      <c r="BJ145" s="45"/>
      <c r="BK145" s="45" t="s">
        <v>347</v>
      </c>
      <c r="BL145" s="45" t="s">
        <v>347</v>
      </c>
      <c r="BM145" s="45" t="s">
        <v>2084</v>
      </c>
      <c r="BN145" s="45" t="s">
        <v>372</v>
      </c>
      <c r="BO145" s="45"/>
      <c r="BP145" s="45" t="s">
        <v>359</v>
      </c>
      <c r="BQ145" s="45"/>
      <c r="BR145" s="45"/>
      <c r="BS145" s="45"/>
      <c r="BT145" s="45"/>
      <c r="BU145" s="45"/>
      <c r="BV145" s="45"/>
      <c r="BW145" s="45"/>
      <c r="BX145" s="45"/>
      <c r="BY145" s="45"/>
      <c r="BZ145" s="45"/>
      <c r="CA145" s="45"/>
      <c r="CB145" s="45"/>
      <c r="CC145" s="45"/>
      <c r="CD145" s="45"/>
      <c r="CE145" s="45"/>
      <c r="CF145" s="45" t="s">
        <v>1114</v>
      </c>
      <c r="CG145" s="45"/>
      <c r="CH145" s="45"/>
      <c r="CI145" s="45"/>
      <c r="CJ145" s="45"/>
      <c r="CK145" s="45"/>
      <c r="CL145" s="45"/>
      <c r="CM145" s="45" t="b">
        <v>1</v>
      </c>
      <c r="CN145" s="45"/>
      <c r="CO145" s="45" t="s">
        <v>347</v>
      </c>
      <c r="CP145" s="45"/>
      <c r="CQ145" s="45"/>
      <c r="CR145" s="45"/>
      <c r="CS145" s="45"/>
      <c r="CT145" s="45"/>
      <c r="CU145" s="45"/>
      <c r="CV145" s="45"/>
      <c r="CW145" s="45"/>
      <c r="CX145" s="45"/>
      <c r="CY145" s="45" t="s">
        <v>932</v>
      </c>
      <c r="CZ145" s="45"/>
      <c r="DA145" s="45"/>
      <c r="DB145" s="45"/>
      <c r="DC145" s="45"/>
      <c r="DD145" s="45"/>
      <c r="DE145" s="45"/>
      <c r="DF145" s="45" t="b">
        <v>1</v>
      </c>
      <c r="DG145" s="45"/>
      <c r="DH145" s="45"/>
      <c r="DI145" s="45"/>
      <c r="DJ145" s="45"/>
      <c r="DK145" s="45"/>
      <c r="DL145" s="45"/>
      <c r="DM145" s="45"/>
      <c r="DN145" s="45"/>
      <c r="DO145" s="45"/>
      <c r="DP145" s="45"/>
      <c r="DQ145" s="45"/>
      <c r="DR145" s="45"/>
      <c r="DS145" s="45"/>
      <c r="DT145" s="45"/>
      <c r="DU145" s="45"/>
      <c r="DV145" s="45"/>
      <c r="DW145" s="45" t="s">
        <v>482</v>
      </c>
      <c r="DX145" s="45" t="s">
        <v>483</v>
      </c>
      <c r="DY145" s="45"/>
      <c r="DZ145" s="45"/>
      <c r="EA145" s="45" t="s">
        <v>1793</v>
      </c>
      <c r="EB145" s="45"/>
      <c r="EC145" s="45" t="b">
        <v>1</v>
      </c>
      <c r="ED145" s="45" t="b">
        <v>1</v>
      </c>
      <c r="EE145" s="45"/>
      <c r="EF145" s="45"/>
      <c r="EG145" s="45"/>
      <c r="EH145" s="45"/>
      <c r="EI145" s="45"/>
      <c r="EJ145" s="45"/>
      <c r="EK145" s="45"/>
      <c r="EL145" s="45"/>
      <c r="EM145" s="51">
        <v>2</v>
      </c>
      <c r="EN145" s="45" t="s">
        <v>365</v>
      </c>
      <c r="EO145" s="45" t="s">
        <v>2085</v>
      </c>
      <c r="EP145" s="45"/>
      <c r="EQ145" s="45" t="b">
        <v>1</v>
      </c>
      <c r="ER145" s="45" t="b">
        <v>1</v>
      </c>
      <c r="ES145" s="45"/>
      <c r="ET145" s="45"/>
      <c r="EU145" s="45"/>
      <c r="EV145" s="45"/>
      <c r="EW145" s="45"/>
      <c r="EX145" s="45"/>
      <c r="EY145" s="45"/>
      <c r="EZ145" s="45"/>
      <c r="FA145" s="51">
        <v>2</v>
      </c>
      <c r="FB145" s="45" t="s">
        <v>365</v>
      </c>
      <c r="FC145" s="45" t="s">
        <v>372</v>
      </c>
      <c r="FD145" s="45"/>
      <c r="FE145" s="45" t="s">
        <v>367</v>
      </c>
      <c r="FF145" s="45"/>
      <c r="FG145" s="45" t="b">
        <v>1</v>
      </c>
      <c r="FH145" s="45"/>
      <c r="FI145" s="45"/>
      <c r="FJ145" s="45"/>
      <c r="FK145" s="45"/>
      <c r="FL145" s="45"/>
      <c r="FM145" s="45"/>
      <c r="FN145" s="45" t="s">
        <v>347</v>
      </c>
      <c r="FO145" s="45"/>
      <c r="FP145" s="45" t="s">
        <v>347</v>
      </c>
      <c r="FQ145" s="45" t="s">
        <v>367</v>
      </c>
      <c r="FR145" s="45" t="b">
        <v>1</v>
      </c>
      <c r="FS145" s="45"/>
      <c r="FT145" s="45"/>
      <c r="FU145" s="45"/>
      <c r="FV145" s="45"/>
      <c r="FW145" s="45"/>
      <c r="FX145" s="45" t="s">
        <v>656</v>
      </c>
      <c r="FY145" s="45" t="s">
        <v>347</v>
      </c>
      <c r="FZ145" s="45"/>
      <c r="GA145" s="45"/>
      <c r="GB145" s="45"/>
      <c r="GC145" s="45" t="s">
        <v>351</v>
      </c>
      <c r="GD145" s="45" t="s">
        <v>351</v>
      </c>
      <c r="GE145" s="45" t="s">
        <v>359</v>
      </c>
      <c r="GF145" s="45" t="s">
        <v>370</v>
      </c>
      <c r="GG145" s="45" t="s">
        <v>370</v>
      </c>
      <c r="GH145" s="45"/>
      <c r="GI145" s="45"/>
      <c r="GJ145" s="45"/>
      <c r="GK145" s="45"/>
      <c r="GL145" s="45"/>
      <c r="GM145" s="45"/>
      <c r="GN145" s="45"/>
      <c r="GO145" s="45"/>
      <c r="GP145" s="45"/>
      <c r="GQ145" s="45"/>
      <c r="GR145" s="45"/>
      <c r="GS145" s="45"/>
      <c r="GT145" s="45"/>
      <c r="GU145" s="45" t="s">
        <v>2086</v>
      </c>
      <c r="GV145" s="45"/>
      <c r="GW145" s="45" t="b">
        <v>1</v>
      </c>
      <c r="GX145" s="45" t="b">
        <v>1</v>
      </c>
      <c r="GY145" s="45"/>
      <c r="GZ145" s="45" t="b">
        <v>1</v>
      </c>
      <c r="HA145" s="45" t="b">
        <v>1</v>
      </c>
      <c r="HB145" s="45"/>
      <c r="HC145" s="45"/>
      <c r="HD145" s="45"/>
      <c r="HE145" s="45"/>
      <c r="HF145" s="45"/>
      <c r="HG145" s="45"/>
      <c r="HH145" s="45"/>
      <c r="HI145" s="45"/>
      <c r="HJ145" s="45"/>
      <c r="HK145" s="45"/>
      <c r="HL145" s="45"/>
      <c r="HM145" s="45"/>
      <c r="HN145" s="45" t="s">
        <v>438</v>
      </c>
      <c r="HO145" s="45" t="b">
        <v>1</v>
      </c>
      <c r="HP145" s="45"/>
      <c r="HQ145" s="45"/>
      <c r="HR145" s="45"/>
      <c r="HS145" s="45" t="s">
        <v>2087</v>
      </c>
      <c r="HT145" s="45" t="s">
        <v>591</v>
      </c>
      <c r="HU145" s="45" t="b">
        <v>1</v>
      </c>
      <c r="HV145" s="45"/>
      <c r="HW145" s="45"/>
      <c r="HX145" s="45" t="b">
        <v>1</v>
      </c>
      <c r="HY145" s="45"/>
      <c r="HZ145" s="45"/>
      <c r="IA145" s="45"/>
      <c r="IB145" s="45"/>
      <c r="IC145" s="45"/>
      <c r="ID145" s="45"/>
      <c r="IE145" s="45"/>
      <c r="IF145" s="45" t="s">
        <v>1785</v>
      </c>
      <c r="IG145" s="45"/>
      <c r="IH145" s="45"/>
      <c r="II145" s="45" t="b">
        <v>1</v>
      </c>
      <c r="IJ145" s="45" t="b">
        <v>1</v>
      </c>
      <c r="IK145" s="45"/>
      <c r="IL145" s="45"/>
      <c r="IM145" s="45"/>
      <c r="IN145" s="45"/>
      <c r="IO145" s="45"/>
      <c r="IP145" s="45" t="s">
        <v>347</v>
      </c>
      <c r="IQ145" s="45"/>
      <c r="IR145" s="45" t="s">
        <v>937</v>
      </c>
      <c r="IS145" s="45"/>
      <c r="IT145" s="45"/>
      <c r="IU145" s="45" t="b">
        <v>1</v>
      </c>
      <c r="IV145" s="45" t="b">
        <v>1</v>
      </c>
      <c r="IW145" s="45"/>
      <c r="IX145" s="45"/>
      <c r="IY145" s="45"/>
      <c r="IZ145" s="45"/>
      <c r="JA145" s="37" t="s">
        <v>5165</v>
      </c>
      <c r="JB145" s="45" t="s">
        <v>2088</v>
      </c>
      <c r="JC145" s="45"/>
      <c r="JD145" s="45" t="b">
        <v>1</v>
      </c>
      <c r="JE145" s="45" t="b">
        <v>1</v>
      </c>
      <c r="JF145" s="45" t="b">
        <v>1</v>
      </c>
      <c r="JG145" s="45"/>
      <c r="JH145" s="45"/>
      <c r="JI145" s="45"/>
      <c r="JJ145" s="45"/>
      <c r="JK145" s="45"/>
      <c r="JL145" s="45" t="s">
        <v>347</v>
      </c>
      <c r="JM145" s="45"/>
      <c r="JN145" s="45" t="s">
        <v>2089</v>
      </c>
      <c r="JO145" s="45" t="b">
        <v>1</v>
      </c>
      <c r="JP145" s="45"/>
      <c r="JQ145" s="45" t="b">
        <v>1</v>
      </c>
      <c r="JR145" s="45" t="b">
        <v>1</v>
      </c>
      <c r="JS145" s="45"/>
      <c r="JT145" s="45"/>
      <c r="JU145" s="45" t="b">
        <v>1</v>
      </c>
      <c r="JV145" s="45"/>
      <c r="JW145" s="45"/>
      <c r="JX145" s="45"/>
      <c r="JY145" s="45"/>
      <c r="JZ145" s="45"/>
      <c r="KA145" s="45"/>
      <c r="KB145" s="45"/>
      <c r="KC145" s="45"/>
      <c r="KD145" s="45"/>
      <c r="KE145" s="45"/>
      <c r="KF145" s="45"/>
      <c r="KG145" s="45"/>
      <c r="KH145" s="45" t="s">
        <v>2090</v>
      </c>
      <c r="KI145" s="45"/>
      <c r="KJ145" s="45"/>
      <c r="KK145" s="45"/>
      <c r="KL145" s="45" t="b">
        <v>1</v>
      </c>
      <c r="KM145" s="45"/>
      <c r="KN145" s="45"/>
      <c r="KO145" s="45"/>
      <c r="KP145" s="45" t="b">
        <v>1</v>
      </c>
      <c r="KQ145" s="45"/>
      <c r="KR145" s="45" t="b">
        <v>1</v>
      </c>
      <c r="KS145" s="45"/>
      <c r="KT145" s="45"/>
      <c r="KU145" s="45"/>
      <c r="KV145" s="45"/>
      <c r="KW145" s="45" t="s">
        <v>705</v>
      </c>
      <c r="KX145" s="45" t="b">
        <v>1</v>
      </c>
      <c r="KY145" s="45" t="b">
        <v>1</v>
      </c>
      <c r="KZ145" s="45" t="b">
        <v>1</v>
      </c>
      <c r="LA145" s="45" t="b">
        <v>1</v>
      </c>
      <c r="LB145" s="45" t="b">
        <v>1</v>
      </c>
      <c r="LC145" s="45" t="b">
        <v>1</v>
      </c>
      <c r="LD145" s="45"/>
      <c r="LE145" s="45"/>
      <c r="LF145" s="45"/>
      <c r="LG145" s="45" t="s">
        <v>427</v>
      </c>
      <c r="LH145" s="45"/>
      <c r="LI145" s="45"/>
      <c r="LJ145" s="45"/>
      <c r="LK145" s="45"/>
      <c r="LL145" s="45"/>
      <c r="LM145" s="45"/>
      <c r="LN145" s="45" t="b">
        <v>1</v>
      </c>
      <c r="LO145" s="45" t="s">
        <v>359</v>
      </c>
      <c r="LP145" s="37" t="s">
        <v>5171</v>
      </c>
      <c r="LQ145" s="45" t="s">
        <v>640</v>
      </c>
      <c r="LR145" s="45"/>
      <c r="LS145" s="45"/>
      <c r="LT145" s="45"/>
      <c r="LU145" s="45"/>
      <c r="LV145" s="45"/>
      <c r="LW145" s="45" t="b">
        <v>1</v>
      </c>
      <c r="LX145" s="45"/>
      <c r="LY145" s="45"/>
      <c r="LZ145" s="45"/>
      <c r="MA145" s="45"/>
      <c r="MB145" s="45" t="s">
        <v>359</v>
      </c>
      <c r="MC145" s="45"/>
      <c r="MD145" s="45"/>
      <c r="ME145" s="45"/>
      <c r="MF145" s="45"/>
      <c r="MG145" s="45"/>
      <c r="MH145" s="45" t="s">
        <v>347</v>
      </c>
      <c r="MI145" s="45" t="s">
        <v>2091</v>
      </c>
      <c r="MJ145" s="45" t="s">
        <v>2092</v>
      </c>
      <c r="MK145" s="45">
        <v>73155692</v>
      </c>
      <c r="ML145" s="45" t="s">
        <v>2093</v>
      </c>
      <c r="MM145" s="47">
        <v>44217.536041666674</v>
      </c>
      <c r="MN145" s="45">
        <v>146</v>
      </c>
      <c r="MO145" s="45"/>
      <c r="MP145" s="45">
        <v>-1</v>
      </c>
      <c r="MQ145" s="45"/>
      <c r="MR145" s="45"/>
      <c r="MS145" s="45" t="s">
        <v>376</v>
      </c>
      <c r="MT145" s="45">
        <v>1415</v>
      </c>
      <c r="MU145" s="45" t="s">
        <v>402</v>
      </c>
      <c r="MV145" s="45">
        <v>569832</v>
      </c>
    </row>
    <row r="146" spans="1:360" ht="15.6" hidden="1" thickTop="1" thickBot="1" x14ac:dyDescent="0.35">
      <c r="A146" s="48" t="s">
        <v>2094</v>
      </c>
      <c r="B146" s="37" t="s">
        <v>2095</v>
      </c>
      <c r="C146" s="37" t="s">
        <v>384</v>
      </c>
      <c r="D146" s="37" t="s">
        <v>2096</v>
      </c>
      <c r="E146" s="37" t="s">
        <v>830</v>
      </c>
      <c r="F146" s="37"/>
      <c r="G146" s="49">
        <v>44217</v>
      </c>
      <c r="H146" s="37" t="s">
        <v>1928</v>
      </c>
      <c r="I146" s="37" t="s">
        <v>832</v>
      </c>
      <c r="J146" s="37" t="s">
        <v>347</v>
      </c>
      <c r="K146" s="37">
        <v>30</v>
      </c>
      <c r="L146" s="37" t="str">
        <f>IF(data!$K146&lt;31,"18-30 Years",IF(data!$K146&lt;51,"31-50 Years",IF(data!$K146&lt;61,"51-60 Years",IF(data!$K146&gt;60,"Elderly&gt;60"))))</f>
        <v>18-30 Years</v>
      </c>
      <c r="M146" s="37" t="s">
        <v>348</v>
      </c>
      <c r="N146" s="37" t="s">
        <v>349</v>
      </c>
      <c r="O146" s="37" t="s">
        <v>350</v>
      </c>
      <c r="P146" s="49">
        <v>43486</v>
      </c>
      <c r="Q146" s="37">
        <v>0</v>
      </c>
      <c r="R146" s="37">
        <v>2</v>
      </c>
      <c r="S146" s="37" t="s">
        <v>347</v>
      </c>
      <c r="T146" s="37">
        <v>0</v>
      </c>
      <c r="U146" s="37">
        <v>0</v>
      </c>
      <c r="V146" s="37">
        <v>1</v>
      </c>
      <c r="W146" s="37" t="s">
        <v>351</v>
      </c>
      <c r="X146" s="37">
        <v>1</v>
      </c>
      <c r="Y146" s="37" t="s">
        <v>406</v>
      </c>
      <c r="Z146" s="37">
        <v>0</v>
      </c>
      <c r="AA146" s="52">
        <v>2</v>
      </c>
      <c r="AB146" s="37">
        <v>5</v>
      </c>
      <c r="AC146" s="37">
        <v>1</v>
      </c>
      <c r="AD146" s="37">
        <v>0</v>
      </c>
      <c r="AE146" s="37">
        <v>0</v>
      </c>
      <c r="AF146" s="37">
        <v>700</v>
      </c>
      <c r="AG146" s="37">
        <v>350</v>
      </c>
      <c r="AH146" s="41">
        <f t="shared" si="2"/>
        <v>-350</v>
      </c>
      <c r="AI146" s="37" t="s">
        <v>2097</v>
      </c>
      <c r="AJ146" s="37"/>
      <c r="AK146" s="37" t="s">
        <v>355</v>
      </c>
      <c r="AL146" s="37"/>
      <c r="AM146" s="37" t="b">
        <v>1</v>
      </c>
      <c r="AN146" s="37"/>
      <c r="AO146" s="37"/>
      <c r="AP146" s="37"/>
      <c r="AQ146" s="37"/>
      <c r="AR146" s="37"/>
      <c r="AS146" s="37"/>
      <c r="AT146" s="37">
        <v>999</v>
      </c>
      <c r="AU146" s="37" t="s">
        <v>356</v>
      </c>
      <c r="AV146" s="37"/>
      <c r="AW146" s="37" t="s">
        <v>359</v>
      </c>
      <c r="AX146" s="41" t="s">
        <v>372</v>
      </c>
      <c r="AY146" s="37" t="s">
        <v>426</v>
      </c>
      <c r="AZ146" s="37"/>
      <c r="BA146" s="37"/>
      <c r="BB146" s="37"/>
      <c r="BC146" s="37" t="b">
        <v>1</v>
      </c>
      <c r="BD146" s="37"/>
      <c r="BE146" s="37"/>
      <c r="BF146" s="37"/>
      <c r="BG146" s="37"/>
      <c r="BH146" s="37"/>
      <c r="BI146" s="37"/>
      <c r="BJ146" s="37"/>
      <c r="BK146" s="37" t="s">
        <v>359</v>
      </c>
      <c r="BL146" s="37"/>
      <c r="BM146" s="37"/>
      <c r="BN146" s="37"/>
      <c r="BO146" s="37"/>
      <c r="BP146" s="37" t="s">
        <v>359</v>
      </c>
      <c r="BQ146" s="37"/>
      <c r="BR146" s="37"/>
      <c r="BS146" s="37"/>
      <c r="BT146" s="37"/>
      <c r="BU146" s="37"/>
      <c r="BV146" s="37"/>
      <c r="BW146" s="37"/>
      <c r="BX146" s="37"/>
      <c r="BY146" s="37"/>
      <c r="BZ146" s="37"/>
      <c r="CA146" s="37"/>
      <c r="CB146" s="37"/>
      <c r="CC146" s="37"/>
      <c r="CD146" s="37"/>
      <c r="CE146" s="37"/>
      <c r="CF146" s="37" t="s">
        <v>1114</v>
      </c>
      <c r="CG146" s="37"/>
      <c r="CH146" s="37"/>
      <c r="CI146" s="37"/>
      <c r="CJ146" s="37"/>
      <c r="CK146" s="37"/>
      <c r="CL146" s="37"/>
      <c r="CM146" s="37" t="b">
        <v>1</v>
      </c>
      <c r="CN146" s="37"/>
      <c r="CO146" s="37" t="s">
        <v>359</v>
      </c>
      <c r="CP146" s="37" t="s">
        <v>1523</v>
      </c>
      <c r="CQ146" s="37"/>
      <c r="CR146" s="37"/>
      <c r="CS146" s="37"/>
      <c r="CT146" s="37" t="b">
        <v>1</v>
      </c>
      <c r="CU146" s="37"/>
      <c r="CV146" s="37"/>
      <c r="CW146" s="37"/>
      <c r="CX146" s="37"/>
      <c r="CY146" s="37" t="s">
        <v>836</v>
      </c>
      <c r="CZ146" s="37"/>
      <c r="DA146" s="37"/>
      <c r="DB146" s="37"/>
      <c r="DC146" s="37"/>
      <c r="DD146" s="37"/>
      <c r="DE146" s="37" t="b">
        <v>1</v>
      </c>
      <c r="DF146" s="37"/>
      <c r="DG146" s="37"/>
      <c r="DH146" s="37"/>
      <c r="DI146" s="37"/>
      <c r="DJ146" s="37"/>
      <c r="DK146" s="37"/>
      <c r="DL146" s="37"/>
      <c r="DM146" s="37"/>
      <c r="DN146" s="37"/>
      <c r="DO146" s="37"/>
      <c r="DP146" s="37"/>
      <c r="DQ146" s="37"/>
      <c r="DR146" s="37"/>
      <c r="DS146" s="37"/>
      <c r="DT146" s="37"/>
      <c r="DU146" s="37"/>
      <c r="DV146" s="37"/>
      <c r="DW146" s="37" t="s">
        <v>646</v>
      </c>
      <c r="DX146" s="37"/>
      <c r="DY146" s="37"/>
      <c r="DZ146" s="37"/>
      <c r="EA146" s="37"/>
      <c r="EB146" s="37"/>
      <c r="EC146" s="37"/>
      <c r="ED146" s="37"/>
      <c r="EE146" s="37"/>
      <c r="EF146" s="37"/>
      <c r="EG146" s="37"/>
      <c r="EH146" s="37"/>
      <c r="EI146" s="37"/>
      <c r="EJ146" s="37"/>
      <c r="EK146" s="37"/>
      <c r="EL146" s="37"/>
      <c r="EM146" s="37"/>
      <c r="EN146" s="37"/>
      <c r="EO146" s="37" t="s">
        <v>2085</v>
      </c>
      <c r="EP146" s="37"/>
      <c r="EQ146" s="37" t="b">
        <v>1</v>
      </c>
      <c r="ER146" s="37" t="b">
        <v>1</v>
      </c>
      <c r="ES146" s="37"/>
      <c r="ET146" s="37"/>
      <c r="EU146" s="37"/>
      <c r="EV146" s="37"/>
      <c r="EW146" s="37"/>
      <c r="EX146" s="37"/>
      <c r="EY146" s="37"/>
      <c r="EZ146" s="37"/>
      <c r="FA146" s="52">
        <v>2</v>
      </c>
      <c r="FB146" s="37" t="s">
        <v>365</v>
      </c>
      <c r="FC146" s="37" t="s">
        <v>372</v>
      </c>
      <c r="FD146" s="37"/>
      <c r="FE146" s="37" t="s">
        <v>367</v>
      </c>
      <c r="FF146" s="37"/>
      <c r="FG146" s="37" t="b">
        <v>1</v>
      </c>
      <c r="FH146" s="37"/>
      <c r="FI146" s="37"/>
      <c r="FJ146" s="37"/>
      <c r="FK146" s="37"/>
      <c r="FL146" s="37"/>
      <c r="FM146" s="37"/>
      <c r="FN146" s="37" t="s">
        <v>359</v>
      </c>
      <c r="FO146" s="37" t="s">
        <v>2098</v>
      </c>
      <c r="FP146" s="37" t="s">
        <v>372</v>
      </c>
      <c r="FQ146" s="37"/>
      <c r="FR146" s="37"/>
      <c r="FS146" s="37"/>
      <c r="FT146" s="37"/>
      <c r="FU146" s="37"/>
      <c r="FV146" s="37"/>
      <c r="FW146" s="37"/>
      <c r="FX146" s="37" t="s">
        <v>368</v>
      </c>
      <c r="FY146" s="37" t="s">
        <v>359</v>
      </c>
      <c r="FZ146" s="37"/>
      <c r="GA146" s="37"/>
      <c r="GB146" s="37"/>
      <c r="GC146" s="37" t="s">
        <v>384</v>
      </c>
      <c r="GD146" s="37" t="s">
        <v>384</v>
      </c>
      <c r="GE146" s="37" t="s">
        <v>347</v>
      </c>
      <c r="GF146" s="37"/>
      <c r="GG146" s="37"/>
      <c r="GH146" s="37" t="s">
        <v>915</v>
      </c>
      <c r="GI146" s="37" t="s">
        <v>347</v>
      </c>
      <c r="GJ146" s="37" t="s">
        <v>1523</v>
      </c>
      <c r="GK146" s="37"/>
      <c r="GL146" s="37"/>
      <c r="GM146" s="37" t="b">
        <v>1</v>
      </c>
      <c r="GN146" s="37"/>
      <c r="GO146" s="37"/>
      <c r="GP146" s="37"/>
      <c r="GQ146" s="37"/>
      <c r="GR146" s="37"/>
      <c r="GS146" s="37" t="s">
        <v>373</v>
      </c>
      <c r="GT146" s="37"/>
      <c r="GU146" s="37" t="s">
        <v>1906</v>
      </c>
      <c r="GV146" s="37" t="b">
        <v>1</v>
      </c>
      <c r="GW146" s="37"/>
      <c r="GX146" s="37" t="b">
        <v>1</v>
      </c>
      <c r="GY146" s="37" t="b">
        <v>1</v>
      </c>
      <c r="GZ146" s="37"/>
      <c r="HA146" s="37"/>
      <c r="HB146" s="37"/>
      <c r="HC146" s="37"/>
      <c r="HD146" s="37"/>
      <c r="HE146" s="37"/>
      <c r="HF146" s="37"/>
      <c r="HG146" s="37"/>
      <c r="HH146" s="37"/>
      <c r="HI146" s="37"/>
      <c r="HJ146" s="37"/>
      <c r="HK146" s="37"/>
      <c r="HL146" s="37"/>
      <c r="HM146" s="37"/>
      <c r="HN146" s="37" t="s">
        <v>438</v>
      </c>
      <c r="HO146" s="37" t="b">
        <v>1</v>
      </c>
      <c r="HP146" s="37"/>
      <c r="HQ146" s="37"/>
      <c r="HR146" s="37"/>
      <c r="HS146" s="37" t="s">
        <v>2099</v>
      </c>
      <c r="HT146" s="37" t="s">
        <v>623</v>
      </c>
      <c r="HU146" s="37" t="b">
        <v>1</v>
      </c>
      <c r="HV146" s="37"/>
      <c r="HW146" s="37"/>
      <c r="HX146" s="37"/>
      <c r="HY146" s="37"/>
      <c r="HZ146" s="37"/>
      <c r="IA146" s="37"/>
      <c r="IB146" s="37"/>
      <c r="IC146" s="37"/>
      <c r="ID146" s="37"/>
      <c r="IE146" s="37"/>
      <c r="IF146" s="37" t="s">
        <v>511</v>
      </c>
      <c r="IG146" s="37"/>
      <c r="IH146" s="37"/>
      <c r="II146" s="37"/>
      <c r="IJ146" s="37"/>
      <c r="IK146" s="37" t="b">
        <v>1</v>
      </c>
      <c r="IL146" s="37"/>
      <c r="IM146" s="37"/>
      <c r="IN146" s="37"/>
      <c r="IO146" s="37"/>
      <c r="IP146" s="37" t="s">
        <v>347</v>
      </c>
      <c r="IQ146" s="37"/>
      <c r="IR146" s="37" t="s">
        <v>1250</v>
      </c>
      <c r="IS146" s="37" t="b">
        <v>1</v>
      </c>
      <c r="IT146" s="37" t="b">
        <v>1</v>
      </c>
      <c r="IU146" s="37"/>
      <c r="IV146" s="37"/>
      <c r="IW146" s="37"/>
      <c r="IX146" s="37"/>
      <c r="IY146" s="37"/>
      <c r="IZ146" s="37"/>
      <c r="JA146" s="37" t="s">
        <v>5161</v>
      </c>
      <c r="JB146" s="37" t="s">
        <v>1250</v>
      </c>
      <c r="JC146" s="37" t="b">
        <v>1</v>
      </c>
      <c r="JD146" s="37" t="b">
        <v>1</v>
      </c>
      <c r="JE146" s="37"/>
      <c r="JF146" s="37"/>
      <c r="JG146" s="37"/>
      <c r="JH146" s="37"/>
      <c r="JI146" s="37"/>
      <c r="JJ146" s="37"/>
      <c r="JK146" s="45" t="s">
        <v>5169</v>
      </c>
      <c r="JL146" s="37" t="s">
        <v>359</v>
      </c>
      <c r="JM146" s="37" t="s">
        <v>2100</v>
      </c>
      <c r="JN146" s="37" t="s">
        <v>463</v>
      </c>
      <c r="JO146" s="37" t="b">
        <v>1</v>
      </c>
      <c r="JP146" s="37"/>
      <c r="JQ146" s="37"/>
      <c r="JR146" s="37"/>
      <c r="JS146" s="37"/>
      <c r="JT146" s="37"/>
      <c r="JU146" s="37"/>
      <c r="JV146" s="37"/>
      <c r="JW146" s="37"/>
      <c r="JX146" s="37"/>
      <c r="JY146" s="37"/>
      <c r="JZ146" s="37"/>
      <c r="KA146" s="37"/>
      <c r="KB146" s="37"/>
      <c r="KC146" s="37"/>
      <c r="KD146" s="37"/>
      <c r="KE146" s="37"/>
      <c r="KF146" s="37"/>
      <c r="KG146" s="37"/>
      <c r="KH146" s="37" t="s">
        <v>447</v>
      </c>
      <c r="KI146" s="37"/>
      <c r="KJ146" s="37"/>
      <c r="KK146" s="37"/>
      <c r="KL146" s="37"/>
      <c r="KM146" s="37" t="b">
        <v>1</v>
      </c>
      <c r="KN146" s="37"/>
      <c r="KO146" s="37"/>
      <c r="KP146" s="37"/>
      <c r="KQ146" s="37"/>
      <c r="KR146" s="37"/>
      <c r="KS146" s="37"/>
      <c r="KT146" s="37"/>
      <c r="KU146" s="37"/>
      <c r="KV146" s="37"/>
      <c r="KW146" s="37" t="s">
        <v>1180</v>
      </c>
      <c r="KX146" s="37"/>
      <c r="KY146" s="37" t="b">
        <v>1</v>
      </c>
      <c r="KZ146" s="37"/>
      <c r="LA146" s="37"/>
      <c r="LB146" s="37"/>
      <c r="LC146" s="37" t="b">
        <v>1</v>
      </c>
      <c r="LD146" s="37"/>
      <c r="LE146" s="37"/>
      <c r="LF146" s="37"/>
      <c r="LG146" s="37" t="s">
        <v>1811</v>
      </c>
      <c r="LH146" s="37" t="b">
        <v>1</v>
      </c>
      <c r="LI146" s="37" t="b">
        <v>1</v>
      </c>
      <c r="LJ146" s="37"/>
      <c r="LK146" s="37"/>
      <c r="LL146" s="37"/>
      <c r="LM146" s="37"/>
      <c r="LN146" s="37"/>
      <c r="LO146" s="37" t="s">
        <v>359</v>
      </c>
      <c r="LP146" s="45" t="s">
        <v>5170</v>
      </c>
      <c r="LQ146" s="37" t="s">
        <v>527</v>
      </c>
      <c r="LR146" s="37"/>
      <c r="LS146" s="37"/>
      <c r="LT146" s="37" t="b">
        <v>1</v>
      </c>
      <c r="LU146" s="37"/>
      <c r="LV146" s="37"/>
      <c r="LW146" s="37"/>
      <c r="LX146" s="37"/>
      <c r="LY146" s="37"/>
      <c r="LZ146" s="37"/>
      <c r="MA146" s="37"/>
      <c r="MB146" s="37" t="s">
        <v>359</v>
      </c>
      <c r="MC146" s="37"/>
      <c r="MD146" s="37"/>
      <c r="ME146" s="37"/>
      <c r="MF146" s="37"/>
      <c r="MG146" s="37"/>
      <c r="MH146" s="37" t="s">
        <v>359</v>
      </c>
      <c r="MI146" s="37"/>
      <c r="MJ146" s="37" t="s">
        <v>2101</v>
      </c>
      <c r="MK146" s="37">
        <v>73155693</v>
      </c>
      <c r="ML146" s="37" t="s">
        <v>2102</v>
      </c>
      <c r="MM146" s="50">
        <v>44217.536041666674</v>
      </c>
      <c r="MN146" s="37">
        <v>147</v>
      </c>
      <c r="MO146" s="37"/>
      <c r="MP146" s="37">
        <v>-1</v>
      </c>
      <c r="MQ146" s="37"/>
      <c r="MR146" s="37"/>
      <c r="MS146" s="37" t="s">
        <v>376</v>
      </c>
      <c r="MT146" s="37">
        <v>4218</v>
      </c>
      <c r="MU146" s="37" t="s">
        <v>402</v>
      </c>
      <c r="MV146" s="37">
        <v>569832</v>
      </c>
    </row>
    <row r="147" spans="1:360" ht="15.6" thickTop="1" thickBot="1" x14ac:dyDescent="0.35">
      <c r="A147" s="44" t="s">
        <v>2103</v>
      </c>
      <c r="B147" s="45" t="s">
        <v>2104</v>
      </c>
      <c r="C147" s="45"/>
      <c r="D147" s="45" t="s">
        <v>2070</v>
      </c>
      <c r="E147" s="45" t="s">
        <v>830</v>
      </c>
      <c r="F147" s="45"/>
      <c r="G147" s="46">
        <v>44217</v>
      </c>
      <c r="H147" s="45" t="s">
        <v>1958</v>
      </c>
      <c r="I147" s="45" t="s">
        <v>832</v>
      </c>
      <c r="J147" s="45" t="s">
        <v>347</v>
      </c>
      <c r="K147" s="45">
        <v>33</v>
      </c>
      <c r="L147" s="45" t="str">
        <f>IF(data!$K147&lt;31,"18-30 Years",IF(data!$K147&lt;51,"31-50 Years",IF(data!$K147&lt;61,"51-60 Years",IF(data!$K147&gt;60,"Elderly&gt;60"))))</f>
        <v>31-50 Years</v>
      </c>
      <c r="M147" s="45" t="s">
        <v>405</v>
      </c>
      <c r="N147" s="45" t="s">
        <v>349</v>
      </c>
      <c r="O147" s="45" t="s">
        <v>350</v>
      </c>
      <c r="P147" s="46">
        <v>43060</v>
      </c>
      <c r="Q147" s="45">
        <v>1</v>
      </c>
      <c r="R147" s="45">
        <v>1</v>
      </c>
      <c r="S147" s="45" t="s">
        <v>347</v>
      </c>
      <c r="T147" s="45">
        <v>0</v>
      </c>
      <c r="U147" s="45">
        <v>1</v>
      </c>
      <c r="V147" s="45">
        <v>0</v>
      </c>
      <c r="W147" s="45" t="s">
        <v>351</v>
      </c>
      <c r="X147" s="45">
        <v>3</v>
      </c>
      <c r="Y147" s="45" t="s">
        <v>364</v>
      </c>
      <c r="Z147" s="45">
        <v>0</v>
      </c>
      <c r="AA147" s="51">
        <v>4</v>
      </c>
      <c r="AB147" s="45">
        <v>7</v>
      </c>
      <c r="AC147" s="45">
        <v>1</v>
      </c>
      <c r="AD147" s="45">
        <v>0</v>
      </c>
      <c r="AE147" s="45">
        <v>0</v>
      </c>
      <c r="AF147" s="45">
        <v>700</v>
      </c>
      <c r="AG147" s="45">
        <v>100</v>
      </c>
      <c r="AH147" s="41">
        <f t="shared" si="2"/>
        <v>-600</v>
      </c>
      <c r="AI147" s="45" t="s">
        <v>2105</v>
      </c>
      <c r="AJ147" s="45"/>
      <c r="AK147" s="45" t="s">
        <v>640</v>
      </c>
      <c r="AL147" s="45"/>
      <c r="AM147" s="45"/>
      <c r="AN147" s="45"/>
      <c r="AO147" s="45"/>
      <c r="AP147" s="45"/>
      <c r="AQ147" s="45"/>
      <c r="AR147" s="45" t="b">
        <v>1</v>
      </c>
      <c r="AS147" s="45"/>
      <c r="AT147" s="45"/>
      <c r="AU147" s="45"/>
      <c r="AV147" s="45"/>
      <c r="AW147" s="45" t="s">
        <v>359</v>
      </c>
      <c r="AX147" s="45" t="s">
        <v>2072</v>
      </c>
      <c r="AY147" s="45" t="s">
        <v>357</v>
      </c>
      <c r="AZ147" s="45"/>
      <c r="BA147" s="45" t="b">
        <v>1</v>
      </c>
      <c r="BB147" s="45"/>
      <c r="BC147" s="45" t="b">
        <v>1</v>
      </c>
      <c r="BD147" s="45"/>
      <c r="BE147" s="45"/>
      <c r="BF147" s="45"/>
      <c r="BG147" s="45"/>
      <c r="BH147" s="45"/>
      <c r="BI147" s="45"/>
      <c r="BJ147" s="45"/>
      <c r="BK147" s="45" t="s">
        <v>347</v>
      </c>
      <c r="BL147" s="45" t="s">
        <v>347</v>
      </c>
      <c r="BM147" s="45" t="s">
        <v>1229</v>
      </c>
      <c r="BN147" s="45" t="s">
        <v>359</v>
      </c>
      <c r="BO147" s="45"/>
      <c r="BP147" s="45" t="s">
        <v>347</v>
      </c>
      <c r="BQ147" s="45" t="s">
        <v>347</v>
      </c>
      <c r="BR147" s="45"/>
      <c r="BS147" s="45" t="s">
        <v>347</v>
      </c>
      <c r="BT147" s="45" t="s">
        <v>347</v>
      </c>
      <c r="BU147" s="45"/>
      <c r="BV147" s="45"/>
      <c r="BW147" s="45"/>
      <c r="BX147" s="45"/>
      <c r="BY147" s="45"/>
      <c r="BZ147" s="45"/>
      <c r="CA147" s="45"/>
      <c r="CB147" s="45"/>
      <c r="CC147" s="45"/>
      <c r="CD147" s="45"/>
      <c r="CE147" s="45"/>
      <c r="CF147" s="45" t="s">
        <v>2008</v>
      </c>
      <c r="CG147" s="45"/>
      <c r="CH147" s="45" t="b">
        <v>1</v>
      </c>
      <c r="CI147" s="45"/>
      <c r="CJ147" s="45" t="b">
        <v>1</v>
      </c>
      <c r="CK147" s="45"/>
      <c r="CL147" s="45"/>
      <c r="CM147" s="45"/>
      <c r="CN147" s="45"/>
      <c r="CO147" s="45" t="s">
        <v>347</v>
      </c>
      <c r="CP147" s="45"/>
      <c r="CQ147" s="45"/>
      <c r="CR147" s="45"/>
      <c r="CS147" s="45"/>
      <c r="CT147" s="45"/>
      <c r="CU147" s="45"/>
      <c r="CV147" s="45"/>
      <c r="CW147" s="45"/>
      <c r="CX147" s="45"/>
      <c r="CY147" s="45" t="s">
        <v>836</v>
      </c>
      <c r="CZ147" s="45"/>
      <c r="DA147" s="45"/>
      <c r="DB147" s="45"/>
      <c r="DC147" s="45"/>
      <c r="DD147" s="45"/>
      <c r="DE147" s="45" t="b">
        <v>1</v>
      </c>
      <c r="DF147" s="45"/>
      <c r="DG147" s="45"/>
      <c r="DH147" s="45"/>
      <c r="DI147" s="45"/>
      <c r="DJ147" s="45"/>
      <c r="DK147" s="45"/>
      <c r="DL147" s="45"/>
      <c r="DM147" s="45"/>
      <c r="DN147" s="45"/>
      <c r="DO147" s="45"/>
      <c r="DP147" s="45"/>
      <c r="DQ147" s="45"/>
      <c r="DR147" s="45"/>
      <c r="DS147" s="45"/>
      <c r="DT147" s="45"/>
      <c r="DU147" s="45"/>
      <c r="DV147" s="45"/>
      <c r="DW147" s="45" t="s">
        <v>564</v>
      </c>
      <c r="DX147" s="45" t="s">
        <v>565</v>
      </c>
      <c r="DY147" s="45" t="s">
        <v>2106</v>
      </c>
      <c r="DZ147" s="45"/>
      <c r="EA147" s="45" t="s">
        <v>1793</v>
      </c>
      <c r="EB147" s="45"/>
      <c r="EC147" s="45" t="b">
        <v>1</v>
      </c>
      <c r="ED147" s="45" t="b">
        <v>1</v>
      </c>
      <c r="EE147" s="45"/>
      <c r="EF147" s="45"/>
      <c r="EG147" s="45"/>
      <c r="EH147" s="45"/>
      <c r="EI147" s="45"/>
      <c r="EJ147" s="45"/>
      <c r="EK147" s="45"/>
      <c r="EL147" s="45"/>
      <c r="EM147" s="51">
        <v>2</v>
      </c>
      <c r="EN147" s="45" t="s">
        <v>365</v>
      </c>
      <c r="EO147" s="45" t="s">
        <v>1202</v>
      </c>
      <c r="EP147" s="45"/>
      <c r="EQ147" s="45" t="b">
        <v>1</v>
      </c>
      <c r="ER147" s="45"/>
      <c r="ES147" s="45"/>
      <c r="ET147" s="45"/>
      <c r="EU147" s="45"/>
      <c r="EV147" s="45"/>
      <c r="EW147" s="45"/>
      <c r="EX147" s="45"/>
      <c r="EY147" s="45"/>
      <c r="EZ147" s="45"/>
      <c r="FA147" s="51">
        <v>1</v>
      </c>
      <c r="FB147" s="45" t="s">
        <v>365</v>
      </c>
      <c r="FC147" s="45" t="s">
        <v>347</v>
      </c>
      <c r="FD147" s="45"/>
      <c r="FE147" s="45" t="s">
        <v>367</v>
      </c>
      <c r="FF147" s="45"/>
      <c r="FG147" s="45" t="b">
        <v>1</v>
      </c>
      <c r="FH147" s="45"/>
      <c r="FI147" s="45"/>
      <c r="FJ147" s="45"/>
      <c r="FK147" s="45"/>
      <c r="FL147" s="45"/>
      <c r="FM147" s="45"/>
      <c r="FN147" s="45" t="s">
        <v>347</v>
      </c>
      <c r="FO147" s="45"/>
      <c r="FP147" s="45" t="s">
        <v>347</v>
      </c>
      <c r="FQ147" s="45" t="s">
        <v>367</v>
      </c>
      <c r="FR147" s="45" t="b">
        <v>1</v>
      </c>
      <c r="FS147" s="45"/>
      <c r="FT147" s="45"/>
      <c r="FU147" s="45"/>
      <c r="FV147" s="45"/>
      <c r="FW147" s="45"/>
      <c r="FX147" s="45" t="s">
        <v>368</v>
      </c>
      <c r="FY147" s="45" t="s">
        <v>359</v>
      </c>
      <c r="FZ147" s="45"/>
      <c r="GA147" s="45"/>
      <c r="GB147" s="45"/>
      <c r="GC147" s="45" t="s">
        <v>351</v>
      </c>
      <c r="GD147" s="45" t="s">
        <v>351</v>
      </c>
      <c r="GE147" s="45" t="s">
        <v>347</v>
      </c>
      <c r="GF147" s="45"/>
      <c r="GG147" s="45"/>
      <c r="GH147" s="45" t="s">
        <v>489</v>
      </c>
      <c r="GI147" s="45" t="s">
        <v>359</v>
      </c>
      <c r="GJ147" s="45"/>
      <c r="GK147" s="45"/>
      <c r="GL147" s="45"/>
      <c r="GM147" s="45"/>
      <c r="GN147" s="45"/>
      <c r="GO147" s="45"/>
      <c r="GP147" s="45"/>
      <c r="GQ147" s="45"/>
      <c r="GR147" s="45"/>
      <c r="GS147" s="45" t="s">
        <v>373</v>
      </c>
      <c r="GT147" s="45"/>
      <c r="GU147" s="45" t="s">
        <v>2107</v>
      </c>
      <c r="GV147" s="45" t="b">
        <v>1</v>
      </c>
      <c r="GW147" s="45" t="b">
        <v>1</v>
      </c>
      <c r="GX147" s="45"/>
      <c r="GY147" s="45"/>
      <c r="GZ147" s="45" t="b">
        <v>1</v>
      </c>
      <c r="HA147" s="45"/>
      <c r="HB147" s="45"/>
      <c r="HC147" s="45"/>
      <c r="HD147" s="45"/>
      <c r="HE147" s="45"/>
      <c r="HF147" s="45"/>
      <c r="HG147" s="45"/>
      <c r="HH147" s="45"/>
      <c r="HI147" s="45"/>
      <c r="HJ147" s="45"/>
      <c r="HK147" s="45"/>
      <c r="HL147" s="45"/>
      <c r="HM147" s="45"/>
      <c r="HN147" s="45" t="s">
        <v>1907</v>
      </c>
      <c r="HO147" s="45"/>
      <c r="HP147" s="45"/>
      <c r="HQ147" s="45" t="b">
        <v>1</v>
      </c>
      <c r="HR147" s="45" t="b">
        <v>1</v>
      </c>
      <c r="HS147" s="45" t="s">
        <v>2108</v>
      </c>
      <c r="HT147" s="45" t="s">
        <v>623</v>
      </c>
      <c r="HU147" s="45" t="b">
        <v>1</v>
      </c>
      <c r="HV147" s="45"/>
      <c r="HW147" s="45"/>
      <c r="HX147" s="45"/>
      <c r="HY147" s="45"/>
      <c r="HZ147" s="45"/>
      <c r="IA147" s="45"/>
      <c r="IB147" s="45"/>
      <c r="IC147" s="45"/>
      <c r="ID147" s="45"/>
      <c r="IE147" s="45"/>
      <c r="IF147" s="45" t="s">
        <v>1160</v>
      </c>
      <c r="IG147" s="45"/>
      <c r="IH147" s="45"/>
      <c r="II147" s="45" t="b">
        <v>1</v>
      </c>
      <c r="IJ147" s="45"/>
      <c r="IK147" s="45"/>
      <c r="IL147" s="45"/>
      <c r="IM147" s="45"/>
      <c r="IN147" s="45"/>
      <c r="IO147" s="45"/>
      <c r="IP147" s="45" t="s">
        <v>347</v>
      </c>
      <c r="IQ147" s="45"/>
      <c r="IR147" s="45" t="s">
        <v>413</v>
      </c>
      <c r="IS147" s="45"/>
      <c r="IT147" s="45"/>
      <c r="IU147" s="45"/>
      <c r="IV147" s="45"/>
      <c r="IW147" s="45"/>
      <c r="IX147" s="45" t="b">
        <v>1</v>
      </c>
      <c r="IY147" s="45"/>
      <c r="IZ147" s="45"/>
      <c r="JA147" s="45"/>
      <c r="JB147" s="45" t="s">
        <v>500</v>
      </c>
      <c r="JC147" s="45"/>
      <c r="JD147" s="45"/>
      <c r="JE147" s="45" t="b">
        <v>1</v>
      </c>
      <c r="JF147" s="45"/>
      <c r="JG147" s="45"/>
      <c r="JH147" s="45"/>
      <c r="JI147" s="45"/>
      <c r="JJ147" s="45"/>
      <c r="JK147" s="45"/>
      <c r="JL147" s="45" t="s">
        <v>347</v>
      </c>
      <c r="JM147" s="45"/>
      <c r="JN147" s="45" t="s">
        <v>2109</v>
      </c>
      <c r="JO147" s="45" t="b">
        <v>1</v>
      </c>
      <c r="JP147" s="45"/>
      <c r="JQ147" s="45"/>
      <c r="JR147" s="45" t="b">
        <v>1</v>
      </c>
      <c r="JS147" s="45"/>
      <c r="JT147" s="45"/>
      <c r="JU147" s="45"/>
      <c r="JV147" s="45"/>
      <c r="JW147" s="45"/>
      <c r="JX147" s="45"/>
      <c r="JY147" s="45"/>
      <c r="JZ147" s="45"/>
      <c r="KA147" s="45"/>
      <c r="KB147" s="45"/>
      <c r="KC147" s="45"/>
      <c r="KD147" s="45"/>
      <c r="KE147" s="45"/>
      <c r="KF147" s="45"/>
      <c r="KG147" s="45"/>
      <c r="KH147" s="45" t="s">
        <v>502</v>
      </c>
      <c r="KI147" s="45"/>
      <c r="KJ147" s="45" t="b">
        <v>1</v>
      </c>
      <c r="KK147" s="45"/>
      <c r="KL147" s="45"/>
      <c r="KM147" s="45"/>
      <c r="KN147" s="45"/>
      <c r="KO147" s="45"/>
      <c r="KP147" s="45"/>
      <c r="KQ147" s="45"/>
      <c r="KR147" s="45"/>
      <c r="KS147" s="45"/>
      <c r="KT147" s="45"/>
      <c r="KU147" s="45"/>
      <c r="KV147" s="45"/>
      <c r="KW147" s="45" t="s">
        <v>464</v>
      </c>
      <c r="KX147" s="45"/>
      <c r="KY147" s="45" t="b">
        <v>1</v>
      </c>
      <c r="KZ147" s="45"/>
      <c r="LA147" s="45"/>
      <c r="LB147" s="45"/>
      <c r="LC147" s="45"/>
      <c r="LD147" s="45"/>
      <c r="LE147" s="45"/>
      <c r="LF147" s="45"/>
      <c r="LG147" s="45" t="s">
        <v>504</v>
      </c>
      <c r="LH147" s="45"/>
      <c r="LI147" s="45"/>
      <c r="LJ147" s="45"/>
      <c r="LK147" s="45"/>
      <c r="LL147" s="45"/>
      <c r="LM147" s="45" t="b">
        <v>1</v>
      </c>
      <c r="LN147" s="45"/>
      <c r="LO147" s="45" t="s">
        <v>347</v>
      </c>
      <c r="LP147" s="45"/>
      <c r="LQ147" s="45" t="s">
        <v>640</v>
      </c>
      <c r="LR147" s="45"/>
      <c r="LS147" s="45"/>
      <c r="LT147" s="45"/>
      <c r="LU147" s="45"/>
      <c r="LV147" s="45"/>
      <c r="LW147" s="45" t="b">
        <v>1</v>
      </c>
      <c r="LX147" s="45"/>
      <c r="LY147" s="45"/>
      <c r="LZ147" s="45"/>
      <c r="MA147" s="45"/>
      <c r="MB147" s="45" t="s">
        <v>359</v>
      </c>
      <c r="MC147" s="45"/>
      <c r="MD147" s="45"/>
      <c r="ME147" s="45"/>
      <c r="MF147" s="45"/>
      <c r="MG147" s="45"/>
      <c r="MH147" s="45" t="s">
        <v>359</v>
      </c>
      <c r="MI147" s="45"/>
      <c r="MJ147" s="45" t="s">
        <v>2110</v>
      </c>
      <c r="MK147" s="45">
        <v>73155694</v>
      </c>
      <c r="ML147" s="45" t="s">
        <v>2111</v>
      </c>
      <c r="MM147" s="47">
        <v>44217.536041666674</v>
      </c>
      <c r="MN147" s="45">
        <v>148</v>
      </c>
      <c r="MO147" s="45"/>
      <c r="MP147" s="45">
        <v>-1</v>
      </c>
      <c r="MQ147" s="45"/>
      <c r="MR147" s="45"/>
      <c r="MS147" s="45" t="s">
        <v>376</v>
      </c>
      <c r="MT147" s="45">
        <v>1008</v>
      </c>
      <c r="MU147" s="45" t="s">
        <v>402</v>
      </c>
      <c r="MV147" s="45">
        <v>569832</v>
      </c>
    </row>
    <row r="148" spans="1:360" ht="15.6" thickTop="1" thickBot="1" x14ac:dyDescent="0.35">
      <c r="A148" s="48" t="s">
        <v>2112</v>
      </c>
      <c r="B148" s="37" t="s">
        <v>2113</v>
      </c>
      <c r="C148" s="37" t="s">
        <v>384</v>
      </c>
      <c r="D148" s="37" t="s">
        <v>2114</v>
      </c>
      <c r="E148" s="37" t="s">
        <v>830</v>
      </c>
      <c r="F148" s="37"/>
      <c r="G148" s="49">
        <v>44217</v>
      </c>
      <c r="H148" s="37" t="s">
        <v>1928</v>
      </c>
      <c r="I148" s="37" t="s">
        <v>832</v>
      </c>
      <c r="J148" s="37" t="s">
        <v>347</v>
      </c>
      <c r="K148" s="37">
        <v>50</v>
      </c>
      <c r="L148" s="37" t="str">
        <f>IF(data!$K148&lt;31,"18-30 Years",IF(data!$K148&lt;51,"31-50 Years",IF(data!$K148&lt;61,"51-60 Years",IF(data!$K148&gt;60,"Elderly&gt;60"))))</f>
        <v>31-50 Years</v>
      </c>
      <c r="M148" s="37" t="s">
        <v>405</v>
      </c>
      <c r="N148" s="37" t="s">
        <v>349</v>
      </c>
      <c r="O148" s="37" t="s">
        <v>350</v>
      </c>
      <c r="P148" s="49">
        <v>41974</v>
      </c>
      <c r="Q148" s="37">
        <v>1</v>
      </c>
      <c r="R148" s="37">
        <v>0</v>
      </c>
      <c r="S148" s="37" t="s">
        <v>347</v>
      </c>
      <c r="T148" s="37">
        <v>0</v>
      </c>
      <c r="U148" s="37">
        <v>1</v>
      </c>
      <c r="V148" s="37">
        <v>1</v>
      </c>
      <c r="W148" s="37" t="s">
        <v>406</v>
      </c>
      <c r="X148" s="37">
        <v>2</v>
      </c>
      <c r="Y148" s="37" t="s">
        <v>364</v>
      </c>
      <c r="Z148" s="37">
        <v>2</v>
      </c>
      <c r="AA148" s="52">
        <v>6</v>
      </c>
      <c r="AB148" s="37">
        <v>10</v>
      </c>
      <c r="AC148" s="37">
        <v>1</v>
      </c>
      <c r="AD148" s="37">
        <v>1</v>
      </c>
      <c r="AE148" s="37">
        <v>0</v>
      </c>
      <c r="AF148" s="37">
        <v>1000</v>
      </c>
      <c r="AG148" s="37">
        <v>160</v>
      </c>
      <c r="AH148" s="41">
        <f t="shared" si="2"/>
        <v>-840</v>
      </c>
      <c r="AI148" s="37" t="s">
        <v>2115</v>
      </c>
      <c r="AJ148" s="37"/>
      <c r="AK148" s="37" t="s">
        <v>355</v>
      </c>
      <c r="AL148" s="37"/>
      <c r="AM148" s="37" t="b">
        <v>1</v>
      </c>
      <c r="AN148" s="37"/>
      <c r="AO148" s="37"/>
      <c r="AP148" s="37"/>
      <c r="AQ148" s="37"/>
      <c r="AR148" s="37"/>
      <c r="AS148" s="37"/>
      <c r="AT148" s="37">
        <v>15</v>
      </c>
      <c r="AU148" s="37" t="s">
        <v>356</v>
      </c>
      <c r="AV148" s="37"/>
      <c r="AW148" s="37" t="s">
        <v>347</v>
      </c>
      <c r="AX148" s="41" t="s">
        <v>372</v>
      </c>
      <c r="AY148" s="37" t="s">
        <v>426</v>
      </c>
      <c r="AZ148" s="37"/>
      <c r="BA148" s="37"/>
      <c r="BB148" s="37"/>
      <c r="BC148" s="37" t="b">
        <v>1</v>
      </c>
      <c r="BD148" s="37"/>
      <c r="BE148" s="37"/>
      <c r="BF148" s="37"/>
      <c r="BG148" s="37"/>
      <c r="BH148" s="37"/>
      <c r="BI148" s="37"/>
      <c r="BJ148" s="37"/>
      <c r="BK148" s="37" t="s">
        <v>347</v>
      </c>
      <c r="BL148" s="37" t="s">
        <v>347</v>
      </c>
      <c r="BM148" s="37" t="s">
        <v>2116</v>
      </c>
      <c r="BN148" s="37" t="s">
        <v>359</v>
      </c>
      <c r="BO148" s="37"/>
      <c r="BP148" s="59" t="s">
        <v>359</v>
      </c>
      <c r="BQ148" s="37"/>
      <c r="BR148" s="59" t="s">
        <v>5133</v>
      </c>
      <c r="BS148" s="37"/>
      <c r="BT148" s="37"/>
      <c r="BU148" s="37"/>
      <c r="BV148" s="37"/>
      <c r="BW148" s="37"/>
      <c r="BX148" s="37"/>
      <c r="BY148" s="37"/>
      <c r="BZ148" s="37"/>
      <c r="CA148" s="37"/>
      <c r="CB148" s="37"/>
      <c r="CC148" s="37"/>
      <c r="CD148" s="37"/>
      <c r="CE148" s="37"/>
      <c r="CF148" s="37" t="s">
        <v>1626</v>
      </c>
      <c r="CG148" s="37"/>
      <c r="CH148" s="37"/>
      <c r="CI148" s="37"/>
      <c r="CJ148" s="37" t="b">
        <v>1</v>
      </c>
      <c r="CK148" s="37"/>
      <c r="CL148" s="37"/>
      <c r="CM148" s="37"/>
      <c r="CN148" s="37"/>
      <c r="CO148" s="37" t="s">
        <v>347</v>
      </c>
      <c r="CP148" s="37"/>
      <c r="CQ148" s="37"/>
      <c r="CR148" s="37"/>
      <c r="CS148" s="37"/>
      <c r="CT148" s="37"/>
      <c r="CU148" s="37"/>
      <c r="CV148" s="37"/>
      <c r="CW148" s="37"/>
      <c r="CX148" s="37"/>
      <c r="CY148" s="37" t="s">
        <v>932</v>
      </c>
      <c r="CZ148" s="37"/>
      <c r="DA148" s="37"/>
      <c r="DB148" s="37"/>
      <c r="DC148" s="37"/>
      <c r="DD148" s="37"/>
      <c r="DE148" s="37"/>
      <c r="DF148" s="37" t="b">
        <v>1</v>
      </c>
      <c r="DG148" s="37"/>
      <c r="DH148" s="37"/>
      <c r="DI148" s="37"/>
      <c r="DJ148" s="37"/>
      <c r="DK148" s="37"/>
      <c r="DL148" s="37"/>
      <c r="DM148" s="37"/>
      <c r="DN148" s="37"/>
      <c r="DO148" s="37"/>
      <c r="DP148" s="37"/>
      <c r="DQ148" s="37"/>
      <c r="DR148" s="37"/>
      <c r="DS148" s="37"/>
      <c r="DT148" s="37"/>
      <c r="DU148" s="37"/>
      <c r="DV148" s="37"/>
      <c r="DW148" s="37" t="s">
        <v>427</v>
      </c>
      <c r="DX148" s="37"/>
      <c r="DY148" s="37"/>
      <c r="DZ148" s="37"/>
      <c r="EA148" s="37" t="s">
        <v>568</v>
      </c>
      <c r="EB148" s="37" t="b">
        <v>1</v>
      </c>
      <c r="EC148" s="37"/>
      <c r="ED148" s="37"/>
      <c r="EE148" s="37"/>
      <c r="EF148" s="37"/>
      <c r="EG148" s="37"/>
      <c r="EH148" s="37"/>
      <c r="EI148" s="37"/>
      <c r="EJ148" s="37"/>
      <c r="EK148" s="37"/>
      <c r="EL148" s="37"/>
      <c r="EM148" s="52">
        <v>1</v>
      </c>
      <c r="EN148" s="37" t="s">
        <v>365</v>
      </c>
      <c r="EO148" s="37" t="s">
        <v>981</v>
      </c>
      <c r="EP148" s="37" t="b">
        <v>1</v>
      </c>
      <c r="EQ148" s="37" t="b">
        <v>1</v>
      </c>
      <c r="ER148" s="37"/>
      <c r="ES148" s="37"/>
      <c r="ET148" s="37"/>
      <c r="EU148" s="37"/>
      <c r="EV148" s="37"/>
      <c r="EW148" s="37"/>
      <c r="EX148" s="37"/>
      <c r="EY148" s="37"/>
      <c r="EZ148" s="37"/>
      <c r="FA148" s="52">
        <v>2</v>
      </c>
      <c r="FB148" s="37" t="s">
        <v>365</v>
      </c>
      <c r="FC148" s="37" t="s">
        <v>372</v>
      </c>
      <c r="FD148" s="37"/>
      <c r="FE148" s="37" t="s">
        <v>367</v>
      </c>
      <c r="FF148" s="37"/>
      <c r="FG148" s="37" t="b">
        <v>1</v>
      </c>
      <c r="FH148" s="37"/>
      <c r="FI148" s="37"/>
      <c r="FJ148" s="37"/>
      <c r="FK148" s="37"/>
      <c r="FL148" s="37"/>
      <c r="FM148" s="37"/>
      <c r="FN148" s="37" t="s">
        <v>372</v>
      </c>
      <c r="FO148" s="37"/>
      <c r="FP148" s="37" t="s">
        <v>347</v>
      </c>
      <c r="FQ148" s="37" t="s">
        <v>367</v>
      </c>
      <c r="FR148" s="37" t="b">
        <v>1</v>
      </c>
      <c r="FS148" s="37"/>
      <c r="FT148" s="37"/>
      <c r="FU148" s="37"/>
      <c r="FV148" s="37"/>
      <c r="FW148" s="37"/>
      <c r="FX148" s="37" t="s">
        <v>656</v>
      </c>
      <c r="FY148" s="37" t="s">
        <v>347</v>
      </c>
      <c r="FZ148" s="37"/>
      <c r="GA148" s="37"/>
      <c r="GB148" s="37"/>
      <c r="GC148" s="37" t="s">
        <v>351</v>
      </c>
      <c r="GD148" s="37" t="s">
        <v>351</v>
      </c>
      <c r="GE148" s="37" t="s">
        <v>347</v>
      </c>
      <c r="GF148" s="37"/>
      <c r="GG148" s="37"/>
      <c r="GH148" s="37" t="s">
        <v>783</v>
      </c>
      <c r="GI148" s="37" t="s">
        <v>359</v>
      </c>
      <c r="GJ148" s="37"/>
      <c r="GK148" s="37"/>
      <c r="GL148" s="37"/>
      <c r="GM148" s="37"/>
      <c r="GN148" s="37"/>
      <c r="GO148" s="37"/>
      <c r="GP148" s="37"/>
      <c r="GQ148" s="37"/>
      <c r="GR148" s="37"/>
      <c r="GS148" s="37" t="s">
        <v>1064</v>
      </c>
      <c r="GT148" s="37"/>
      <c r="GU148" s="37" t="s">
        <v>2117</v>
      </c>
      <c r="GV148" s="37"/>
      <c r="GW148" s="37"/>
      <c r="GX148" s="37" t="b">
        <v>1</v>
      </c>
      <c r="GY148" s="37"/>
      <c r="GZ148" s="37"/>
      <c r="HA148" s="37" t="b">
        <v>1</v>
      </c>
      <c r="HB148" s="37"/>
      <c r="HC148" s="37"/>
      <c r="HD148" s="37"/>
      <c r="HE148" s="37"/>
      <c r="HF148" s="37"/>
      <c r="HG148" s="37"/>
      <c r="HH148" s="37"/>
      <c r="HI148" s="37"/>
      <c r="HJ148" s="37"/>
      <c r="HK148" s="37"/>
      <c r="HL148" s="37"/>
      <c r="HM148" s="37"/>
      <c r="HN148" s="37" t="s">
        <v>497</v>
      </c>
      <c r="HO148" s="37"/>
      <c r="HP148" s="37" t="b">
        <v>1</v>
      </c>
      <c r="HQ148" s="37"/>
      <c r="HR148" s="37"/>
      <c r="HS148" s="37" t="s">
        <v>2118</v>
      </c>
      <c r="HT148" s="37" t="s">
        <v>499</v>
      </c>
      <c r="HU148" s="37"/>
      <c r="HV148" s="37" t="b">
        <v>1</v>
      </c>
      <c r="HW148" s="37"/>
      <c r="HX148" s="37"/>
      <c r="HY148" s="37"/>
      <c r="HZ148" s="37"/>
      <c r="IA148" s="37"/>
      <c r="IB148" s="37"/>
      <c r="IC148" s="37"/>
      <c r="ID148" s="37"/>
      <c r="IE148" s="37"/>
      <c r="IF148" s="37" t="s">
        <v>1160</v>
      </c>
      <c r="IG148" s="37"/>
      <c r="IH148" s="37"/>
      <c r="II148" s="37" t="b">
        <v>1</v>
      </c>
      <c r="IJ148" s="37"/>
      <c r="IK148" s="37"/>
      <c r="IL148" s="37"/>
      <c r="IM148" s="37"/>
      <c r="IN148" s="37"/>
      <c r="IO148" s="37"/>
      <c r="IP148" s="37" t="s">
        <v>359</v>
      </c>
      <c r="IQ148" s="37" t="s">
        <v>2119</v>
      </c>
      <c r="IR148" s="37" t="s">
        <v>537</v>
      </c>
      <c r="IS148" s="37"/>
      <c r="IT148" s="37" t="b">
        <v>1</v>
      </c>
      <c r="IU148" s="37" t="b">
        <v>1</v>
      </c>
      <c r="IV148" s="37"/>
      <c r="IW148" s="37"/>
      <c r="IX148" s="37"/>
      <c r="IY148" s="37"/>
      <c r="IZ148" s="37"/>
      <c r="JA148" s="37" t="s">
        <v>5165</v>
      </c>
      <c r="JB148" s="37" t="s">
        <v>537</v>
      </c>
      <c r="JC148" s="37"/>
      <c r="JD148" s="37" t="b">
        <v>1</v>
      </c>
      <c r="JE148" s="37" t="b">
        <v>1</v>
      </c>
      <c r="JF148" s="37"/>
      <c r="JG148" s="37"/>
      <c r="JH148" s="37"/>
      <c r="JI148" s="37"/>
      <c r="JJ148" s="37"/>
      <c r="JK148" s="37" t="s">
        <v>5167</v>
      </c>
      <c r="JL148" s="37" t="s">
        <v>347</v>
      </c>
      <c r="JM148" s="37"/>
      <c r="JN148" s="37" t="s">
        <v>2121</v>
      </c>
      <c r="JO148" s="37"/>
      <c r="JP148" s="37"/>
      <c r="JQ148" s="37"/>
      <c r="JR148" s="37" t="b">
        <v>1</v>
      </c>
      <c r="JS148" s="37"/>
      <c r="JT148" s="37"/>
      <c r="JU148" s="37" t="b">
        <v>1</v>
      </c>
      <c r="JV148" s="37"/>
      <c r="JW148" s="37"/>
      <c r="JX148" s="37"/>
      <c r="JY148" s="37"/>
      <c r="JZ148" s="37"/>
      <c r="KA148" s="37"/>
      <c r="KB148" s="37"/>
      <c r="KC148" s="37"/>
      <c r="KD148" s="37"/>
      <c r="KE148" s="37"/>
      <c r="KF148" s="37"/>
      <c r="KG148" s="37"/>
      <c r="KH148" s="37" t="s">
        <v>447</v>
      </c>
      <c r="KI148" s="37"/>
      <c r="KJ148" s="37"/>
      <c r="KK148" s="37"/>
      <c r="KL148" s="37"/>
      <c r="KM148" s="37" t="b">
        <v>1</v>
      </c>
      <c r="KN148" s="37"/>
      <c r="KO148" s="37"/>
      <c r="KP148" s="37"/>
      <c r="KQ148" s="37"/>
      <c r="KR148" s="37"/>
      <c r="KS148" s="37"/>
      <c r="KT148" s="37"/>
      <c r="KU148" s="37"/>
      <c r="KV148" s="37"/>
      <c r="KW148" s="37" t="s">
        <v>2122</v>
      </c>
      <c r="KX148" s="37" t="b">
        <v>1</v>
      </c>
      <c r="KY148" s="37"/>
      <c r="KZ148" s="37"/>
      <c r="LA148" s="37"/>
      <c r="LB148" s="37"/>
      <c r="LC148" s="37" t="b">
        <v>1</v>
      </c>
      <c r="LD148" s="37"/>
      <c r="LE148" s="37"/>
      <c r="LF148" s="37"/>
      <c r="LG148" s="37" t="s">
        <v>1221</v>
      </c>
      <c r="LH148" s="37"/>
      <c r="LI148" s="37"/>
      <c r="LJ148" s="37"/>
      <c r="LK148" s="37" t="b">
        <v>1</v>
      </c>
      <c r="LL148" s="37"/>
      <c r="LM148" s="37"/>
      <c r="LN148" s="37"/>
      <c r="LO148" s="37" t="s">
        <v>347</v>
      </c>
      <c r="LP148" s="37"/>
      <c r="LQ148" s="37" t="s">
        <v>527</v>
      </c>
      <c r="LR148" s="37"/>
      <c r="LS148" s="37"/>
      <c r="LT148" s="37" t="b">
        <v>1</v>
      </c>
      <c r="LU148" s="37"/>
      <c r="LV148" s="37"/>
      <c r="LW148" s="37"/>
      <c r="LX148" s="37"/>
      <c r="LY148" s="37"/>
      <c r="LZ148" s="37"/>
      <c r="MA148" s="37"/>
      <c r="MB148" s="37" t="s">
        <v>359</v>
      </c>
      <c r="MC148" s="37"/>
      <c r="MD148" s="37"/>
      <c r="ME148" s="37" t="s">
        <v>359</v>
      </c>
      <c r="MF148" s="37"/>
      <c r="MG148" s="37"/>
      <c r="MH148" s="37" t="s">
        <v>347</v>
      </c>
      <c r="MI148" s="37" t="s">
        <v>2123</v>
      </c>
      <c r="MJ148" s="37" t="s">
        <v>2124</v>
      </c>
      <c r="MK148" s="37">
        <v>73155695</v>
      </c>
      <c r="ML148" s="37" t="s">
        <v>2125</v>
      </c>
      <c r="MM148" s="50">
        <v>44217.536053240743</v>
      </c>
      <c r="MN148" s="37">
        <v>149</v>
      </c>
      <c r="MO148" s="37"/>
      <c r="MP148" s="37">
        <v>-1</v>
      </c>
      <c r="MQ148" s="37"/>
      <c r="MR148" s="37"/>
      <c r="MS148" s="37" t="s">
        <v>376</v>
      </c>
      <c r="MT148" s="37">
        <v>4566</v>
      </c>
      <c r="MU148" s="37" t="s">
        <v>402</v>
      </c>
      <c r="MV148" s="37">
        <v>569832</v>
      </c>
    </row>
    <row r="149" spans="1:360" ht="15.6" hidden="1" thickTop="1" thickBot="1" x14ac:dyDescent="0.35">
      <c r="A149" s="44" t="s">
        <v>2126</v>
      </c>
      <c r="B149" s="45" t="s">
        <v>2127</v>
      </c>
      <c r="C149" s="45"/>
      <c r="D149" s="45" t="s">
        <v>2096</v>
      </c>
      <c r="E149" s="45" t="s">
        <v>830</v>
      </c>
      <c r="F149" s="45"/>
      <c r="G149" s="46">
        <v>44217</v>
      </c>
      <c r="H149" s="45" t="s">
        <v>1928</v>
      </c>
      <c r="I149" s="45" t="s">
        <v>832</v>
      </c>
      <c r="J149" s="45" t="s">
        <v>359</v>
      </c>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1"/>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t="s">
        <v>2128</v>
      </c>
      <c r="MK149" s="45">
        <v>73155696</v>
      </c>
      <c r="ML149" s="45" t="s">
        <v>2129</v>
      </c>
      <c r="MM149" s="47">
        <v>44217.536053240743</v>
      </c>
      <c r="MN149" s="45">
        <v>150</v>
      </c>
      <c r="MO149" s="45"/>
      <c r="MP149" s="45">
        <v>-1</v>
      </c>
      <c r="MQ149" s="45"/>
      <c r="MR149" s="45"/>
      <c r="MS149" s="45" t="s">
        <v>376</v>
      </c>
      <c r="MT149" s="45">
        <v>539</v>
      </c>
      <c r="MU149" s="45" t="s">
        <v>402</v>
      </c>
      <c r="MV149" s="45">
        <v>569832</v>
      </c>
    </row>
    <row r="150" spans="1:360" ht="15.6" thickTop="1" thickBot="1" x14ac:dyDescent="0.35">
      <c r="A150" s="48" t="s">
        <v>2130</v>
      </c>
      <c r="B150" s="37" t="s">
        <v>2131</v>
      </c>
      <c r="C150" s="37"/>
      <c r="D150" s="37" t="s">
        <v>2114</v>
      </c>
      <c r="E150" s="37" t="s">
        <v>830</v>
      </c>
      <c r="F150" s="37"/>
      <c r="G150" s="49">
        <v>44217</v>
      </c>
      <c r="H150" s="37" t="s">
        <v>1928</v>
      </c>
      <c r="I150" s="37" t="s">
        <v>832</v>
      </c>
      <c r="J150" s="37" t="s">
        <v>347</v>
      </c>
      <c r="K150" s="37">
        <v>36</v>
      </c>
      <c r="L150" s="37" t="str">
        <f>IF(data!$K150&lt;31,"18-30 Years",IF(data!$K150&lt;51,"31-50 Years",IF(data!$K150&lt;61,"51-60 Years",IF(data!$K150&gt;60,"Elderly&gt;60"))))</f>
        <v>31-50 Years</v>
      </c>
      <c r="M150" s="37" t="s">
        <v>405</v>
      </c>
      <c r="N150" s="37" t="s">
        <v>349</v>
      </c>
      <c r="O150" s="37" t="s">
        <v>350</v>
      </c>
      <c r="P150" s="49">
        <v>41295</v>
      </c>
      <c r="Q150" s="37">
        <v>2</v>
      </c>
      <c r="R150" s="37">
        <v>1</v>
      </c>
      <c r="S150" s="37" t="s">
        <v>347</v>
      </c>
      <c r="T150" s="37">
        <v>0</v>
      </c>
      <c r="U150" s="37">
        <v>1</v>
      </c>
      <c r="V150" s="37">
        <v>3</v>
      </c>
      <c r="W150" s="37" t="s">
        <v>364</v>
      </c>
      <c r="X150" s="37">
        <v>2</v>
      </c>
      <c r="Y150" s="37" t="s">
        <v>353</v>
      </c>
      <c r="Z150" s="37">
        <v>0</v>
      </c>
      <c r="AA150" s="52">
        <v>6</v>
      </c>
      <c r="AB150" s="37">
        <v>10</v>
      </c>
      <c r="AC150" s="37">
        <v>2</v>
      </c>
      <c r="AD150" s="37">
        <v>0</v>
      </c>
      <c r="AE150" s="37">
        <v>0</v>
      </c>
      <c r="AF150" s="37">
        <v>2000</v>
      </c>
      <c r="AG150" s="37">
        <v>150</v>
      </c>
      <c r="AH150" s="41">
        <f t="shared" si="2"/>
        <v>-1850</v>
      </c>
      <c r="AI150" s="37" t="s">
        <v>2132</v>
      </c>
      <c r="AJ150" s="37"/>
      <c r="AK150" s="37" t="s">
        <v>355</v>
      </c>
      <c r="AL150" s="37"/>
      <c r="AM150" s="37" t="b">
        <v>1</v>
      </c>
      <c r="AN150" s="37"/>
      <c r="AO150" s="37"/>
      <c r="AP150" s="37"/>
      <c r="AQ150" s="37"/>
      <c r="AR150" s="37"/>
      <c r="AS150" s="37"/>
      <c r="AT150" s="37">
        <v>20</v>
      </c>
      <c r="AU150" s="37" t="s">
        <v>356</v>
      </c>
      <c r="AV150" s="37"/>
      <c r="AW150" s="37"/>
      <c r="AX150" s="37" t="s">
        <v>2133</v>
      </c>
      <c r="AY150" s="37" t="s">
        <v>426</v>
      </c>
      <c r="AZ150" s="37"/>
      <c r="BA150" s="37"/>
      <c r="BB150" s="37"/>
      <c r="BC150" s="37" t="b">
        <v>1</v>
      </c>
      <c r="BD150" s="37"/>
      <c r="BE150" s="37"/>
      <c r="BF150" s="37"/>
      <c r="BG150" s="37"/>
      <c r="BH150" s="37"/>
      <c r="BI150" s="37"/>
      <c r="BJ150" s="37"/>
      <c r="BK150" s="37" t="s">
        <v>347</v>
      </c>
      <c r="BL150" s="37" t="s">
        <v>347</v>
      </c>
      <c r="BM150" s="37" t="s">
        <v>1229</v>
      </c>
      <c r="BN150" s="37" t="s">
        <v>359</v>
      </c>
      <c r="BO150" s="37"/>
      <c r="BP150" s="37" t="s">
        <v>347</v>
      </c>
      <c r="BQ150" s="37" t="s">
        <v>359</v>
      </c>
      <c r="BR150" s="37" t="s">
        <v>5132</v>
      </c>
      <c r="BS150" s="37"/>
      <c r="BT150" s="37"/>
      <c r="BU150" s="37"/>
      <c r="BV150" s="37"/>
      <c r="BW150" s="37"/>
      <c r="BX150" s="37"/>
      <c r="BY150" s="37"/>
      <c r="BZ150" s="37"/>
      <c r="CA150" s="37"/>
      <c r="CB150" s="37"/>
      <c r="CC150" s="37"/>
      <c r="CD150" s="37"/>
      <c r="CE150" s="37"/>
      <c r="CF150" s="37" t="s">
        <v>835</v>
      </c>
      <c r="CG150" s="37" t="b">
        <v>1</v>
      </c>
      <c r="CH150" s="37"/>
      <c r="CI150" s="37"/>
      <c r="CJ150" s="37"/>
      <c r="CK150" s="37"/>
      <c r="CL150" s="37"/>
      <c r="CM150" s="37"/>
      <c r="CN150" s="37"/>
      <c r="CO150" s="37" t="s">
        <v>359</v>
      </c>
      <c r="CP150" s="37" t="s">
        <v>1523</v>
      </c>
      <c r="CQ150" s="37"/>
      <c r="CR150" s="37"/>
      <c r="CS150" s="37"/>
      <c r="CT150" s="37" t="b">
        <v>1</v>
      </c>
      <c r="CU150" s="37"/>
      <c r="CV150" s="37"/>
      <c r="CW150" s="37"/>
      <c r="CX150" s="37"/>
      <c r="CY150" s="37" t="s">
        <v>932</v>
      </c>
      <c r="CZ150" s="37"/>
      <c r="DA150" s="37"/>
      <c r="DB150" s="37"/>
      <c r="DC150" s="37"/>
      <c r="DD150" s="37"/>
      <c r="DE150" s="37"/>
      <c r="DF150" s="37" t="b">
        <v>1</v>
      </c>
      <c r="DG150" s="37"/>
      <c r="DH150" s="37"/>
      <c r="DI150" s="37"/>
      <c r="DJ150" s="37"/>
      <c r="DK150" s="37"/>
      <c r="DL150" s="37"/>
      <c r="DM150" s="37"/>
      <c r="DN150" s="37"/>
      <c r="DO150" s="37"/>
      <c r="DP150" s="37"/>
      <c r="DQ150" s="37"/>
      <c r="DR150" s="37"/>
      <c r="DS150" s="37"/>
      <c r="DT150" s="37"/>
      <c r="DU150" s="37"/>
      <c r="DV150" s="37"/>
      <c r="DW150" s="37" t="s">
        <v>362</v>
      </c>
      <c r="DX150" s="37"/>
      <c r="DY150" s="37"/>
      <c r="DZ150" s="37"/>
      <c r="EA150" s="37" t="s">
        <v>981</v>
      </c>
      <c r="EB150" s="37" t="b">
        <v>1</v>
      </c>
      <c r="EC150" s="37" t="b">
        <v>1</v>
      </c>
      <c r="ED150" s="37"/>
      <c r="EE150" s="37"/>
      <c r="EF150" s="37"/>
      <c r="EG150" s="37"/>
      <c r="EH150" s="37"/>
      <c r="EI150" s="37"/>
      <c r="EJ150" s="37"/>
      <c r="EK150" s="37"/>
      <c r="EL150" s="37"/>
      <c r="EM150" s="52">
        <v>2</v>
      </c>
      <c r="EN150" s="37" t="s">
        <v>365</v>
      </c>
      <c r="EO150" s="37" t="s">
        <v>981</v>
      </c>
      <c r="EP150" s="37" t="b">
        <v>1</v>
      </c>
      <c r="EQ150" s="37" t="b">
        <v>1</v>
      </c>
      <c r="ER150" s="37"/>
      <c r="ES150" s="37"/>
      <c r="ET150" s="37"/>
      <c r="EU150" s="37"/>
      <c r="EV150" s="37"/>
      <c r="EW150" s="37"/>
      <c r="EX150" s="37"/>
      <c r="EY150" s="37"/>
      <c r="EZ150" s="37"/>
      <c r="FA150" s="52">
        <v>2</v>
      </c>
      <c r="FB150" s="37" t="s">
        <v>365</v>
      </c>
      <c r="FC150" s="37" t="s">
        <v>347</v>
      </c>
      <c r="FD150" s="37"/>
      <c r="FE150" s="37" t="s">
        <v>367</v>
      </c>
      <c r="FF150" s="37"/>
      <c r="FG150" s="37" t="b">
        <v>1</v>
      </c>
      <c r="FH150" s="37"/>
      <c r="FI150" s="37"/>
      <c r="FJ150" s="37"/>
      <c r="FK150" s="37"/>
      <c r="FL150" s="37"/>
      <c r="FM150" s="37"/>
      <c r="FN150" s="37" t="s">
        <v>347</v>
      </c>
      <c r="FO150" s="37"/>
      <c r="FP150" s="37" t="s">
        <v>372</v>
      </c>
      <c r="FQ150" s="37"/>
      <c r="FR150" s="37"/>
      <c r="FS150" s="37"/>
      <c r="FT150" s="37"/>
      <c r="FU150" s="37"/>
      <c r="FV150" s="37"/>
      <c r="FW150" s="37"/>
      <c r="FX150" s="37" t="s">
        <v>656</v>
      </c>
      <c r="FY150" s="37" t="s">
        <v>359</v>
      </c>
      <c r="FZ150" s="37"/>
      <c r="GA150" s="37"/>
      <c r="GB150" s="37"/>
      <c r="GC150" s="37" t="s">
        <v>351</v>
      </c>
      <c r="GD150" s="37" t="s">
        <v>406</v>
      </c>
      <c r="GE150" s="37" t="s">
        <v>359</v>
      </c>
      <c r="GF150" s="37" t="s">
        <v>370</v>
      </c>
      <c r="GG150" s="37" t="s">
        <v>370</v>
      </c>
      <c r="GH150" s="37"/>
      <c r="GI150" s="37"/>
      <c r="GJ150" s="37"/>
      <c r="GK150" s="37"/>
      <c r="GL150" s="37"/>
      <c r="GM150" s="37"/>
      <c r="GN150" s="37"/>
      <c r="GO150" s="37"/>
      <c r="GP150" s="37"/>
      <c r="GQ150" s="37"/>
      <c r="GR150" s="37"/>
      <c r="GS150" s="37"/>
      <c r="GT150" s="37"/>
      <c r="GU150" s="37" t="s">
        <v>2134</v>
      </c>
      <c r="GV150" s="37" t="b">
        <v>1</v>
      </c>
      <c r="GW150" s="37"/>
      <c r="GX150" s="37"/>
      <c r="GY150" s="37"/>
      <c r="GZ150" s="37"/>
      <c r="HA150" s="37" t="b">
        <v>1</v>
      </c>
      <c r="HB150" s="37" t="b">
        <v>1</v>
      </c>
      <c r="HC150" s="37"/>
      <c r="HD150" s="37"/>
      <c r="HE150" s="37"/>
      <c r="HF150" s="37"/>
      <c r="HG150" s="37"/>
      <c r="HH150" s="37"/>
      <c r="HI150" s="37"/>
      <c r="HJ150" s="37"/>
      <c r="HK150" s="37"/>
      <c r="HL150" s="37"/>
      <c r="HM150" s="37"/>
      <c r="HN150" s="37" t="s">
        <v>387</v>
      </c>
      <c r="HO150" s="37"/>
      <c r="HP150" s="37"/>
      <c r="HQ150" s="37" t="b">
        <v>1</v>
      </c>
      <c r="HR150" s="37"/>
      <c r="HS150" s="37" t="s">
        <v>2135</v>
      </c>
      <c r="HT150" s="37" t="s">
        <v>1653</v>
      </c>
      <c r="HU150" s="37" t="b">
        <v>1</v>
      </c>
      <c r="HV150" s="37" t="b">
        <v>1</v>
      </c>
      <c r="HW150" s="37"/>
      <c r="HX150" s="37"/>
      <c r="HY150" s="37"/>
      <c r="HZ150" s="37"/>
      <c r="IA150" s="37"/>
      <c r="IB150" s="37"/>
      <c r="IC150" s="37"/>
      <c r="ID150" s="37"/>
      <c r="IE150" s="37"/>
      <c r="IF150" s="37" t="s">
        <v>2136</v>
      </c>
      <c r="IG150" s="37" t="b">
        <v>1</v>
      </c>
      <c r="IH150" s="37"/>
      <c r="II150" s="37" t="b">
        <v>1</v>
      </c>
      <c r="IJ150" s="37"/>
      <c r="IK150" s="37"/>
      <c r="IL150" s="37"/>
      <c r="IM150" s="37"/>
      <c r="IN150" s="37"/>
      <c r="IO150" s="37"/>
      <c r="IP150" s="37" t="s">
        <v>347</v>
      </c>
      <c r="IQ150" s="37"/>
      <c r="IR150" s="37" t="s">
        <v>1248</v>
      </c>
      <c r="IS150" s="37" t="b">
        <v>1</v>
      </c>
      <c r="IT150" s="37" t="b">
        <v>1</v>
      </c>
      <c r="IU150" s="37" t="b">
        <v>1</v>
      </c>
      <c r="IV150" s="37"/>
      <c r="IW150" s="37"/>
      <c r="IX150" s="37"/>
      <c r="IY150" s="37"/>
      <c r="IZ150" s="37"/>
      <c r="JA150" s="37"/>
      <c r="JB150" s="37" t="s">
        <v>537</v>
      </c>
      <c r="JC150" s="37"/>
      <c r="JD150" s="37" t="b">
        <v>1</v>
      </c>
      <c r="JE150" s="37" t="b">
        <v>1</v>
      </c>
      <c r="JF150" s="37"/>
      <c r="JG150" s="37"/>
      <c r="JH150" s="37"/>
      <c r="JI150" s="37"/>
      <c r="JJ150" s="37"/>
      <c r="JK150" s="37"/>
      <c r="JL150" s="37" t="s">
        <v>347</v>
      </c>
      <c r="JM150" s="37"/>
      <c r="JN150" s="37" t="s">
        <v>2137</v>
      </c>
      <c r="JO150" s="37"/>
      <c r="JP150" s="37"/>
      <c r="JQ150" s="37"/>
      <c r="JR150" s="37"/>
      <c r="JS150" s="37"/>
      <c r="JT150" s="37"/>
      <c r="JU150" s="37" t="b">
        <v>1</v>
      </c>
      <c r="JV150" s="37"/>
      <c r="JW150" s="37"/>
      <c r="JX150" s="37"/>
      <c r="JY150" s="37"/>
      <c r="JZ150" s="37"/>
      <c r="KA150" s="37"/>
      <c r="KB150" s="37" t="b">
        <v>1</v>
      </c>
      <c r="KC150" s="37"/>
      <c r="KD150" s="37"/>
      <c r="KE150" s="37"/>
      <c r="KF150" s="37"/>
      <c r="KG150" s="37"/>
      <c r="KH150" s="37" t="s">
        <v>1602</v>
      </c>
      <c r="KI150" s="37"/>
      <c r="KJ150" s="37" t="b">
        <v>1</v>
      </c>
      <c r="KK150" s="37"/>
      <c r="KL150" s="37"/>
      <c r="KM150" s="37" t="b">
        <v>1</v>
      </c>
      <c r="KN150" s="37"/>
      <c r="KO150" s="37"/>
      <c r="KP150" s="37"/>
      <c r="KQ150" s="37"/>
      <c r="KR150" s="37"/>
      <c r="KS150" s="37"/>
      <c r="KT150" s="37"/>
      <c r="KU150" s="37"/>
      <c r="KV150" s="37"/>
      <c r="KW150" s="37" t="s">
        <v>1235</v>
      </c>
      <c r="KX150" s="37" t="b">
        <v>1</v>
      </c>
      <c r="KY150" s="37"/>
      <c r="KZ150" s="37" t="b">
        <v>1</v>
      </c>
      <c r="LA150" s="37"/>
      <c r="LB150" s="37"/>
      <c r="LC150" s="37"/>
      <c r="LD150" s="37"/>
      <c r="LE150" s="37"/>
      <c r="LF150" s="37"/>
      <c r="LG150" s="37" t="s">
        <v>449</v>
      </c>
      <c r="LH150" s="37"/>
      <c r="LI150" s="37"/>
      <c r="LJ150" s="37" t="b">
        <v>1</v>
      </c>
      <c r="LK150" s="37"/>
      <c r="LL150" s="37"/>
      <c r="LM150" s="37"/>
      <c r="LN150" s="37"/>
      <c r="LO150" s="37" t="s">
        <v>347</v>
      </c>
      <c r="LP150" s="37"/>
      <c r="LQ150" s="37" t="s">
        <v>527</v>
      </c>
      <c r="LR150" s="37"/>
      <c r="LS150" s="37"/>
      <c r="LT150" s="37" t="b">
        <v>1</v>
      </c>
      <c r="LU150" s="37"/>
      <c r="LV150" s="37"/>
      <c r="LW150" s="37"/>
      <c r="LX150" s="37"/>
      <c r="LY150" s="37"/>
      <c r="LZ150" s="37"/>
      <c r="MA150" s="37"/>
      <c r="MB150" s="37" t="s">
        <v>359</v>
      </c>
      <c r="MC150" s="37"/>
      <c r="MD150" s="37"/>
      <c r="ME150" s="37"/>
      <c r="MF150" s="37"/>
      <c r="MG150" s="37"/>
      <c r="MH150" s="37" t="s">
        <v>359</v>
      </c>
      <c r="MI150" s="37"/>
      <c r="MJ150" s="37" t="s">
        <v>2138</v>
      </c>
      <c r="MK150" s="37">
        <v>73155697</v>
      </c>
      <c r="ML150" s="37" t="s">
        <v>2139</v>
      </c>
      <c r="MM150" s="50">
        <v>44217.536064814813</v>
      </c>
      <c r="MN150" s="37">
        <v>151</v>
      </c>
      <c r="MO150" s="37"/>
      <c r="MP150" s="37">
        <v>-1</v>
      </c>
      <c r="MQ150" s="37"/>
      <c r="MR150" s="37"/>
      <c r="MS150" s="37" t="s">
        <v>376</v>
      </c>
      <c r="MT150" s="37">
        <v>1209</v>
      </c>
      <c r="MU150" s="37" t="s">
        <v>402</v>
      </c>
      <c r="MV150" s="37">
        <v>569832</v>
      </c>
    </row>
    <row r="151" spans="1:360" ht="15.6" thickTop="1" thickBot="1" x14ac:dyDescent="0.35">
      <c r="A151" s="44" t="s">
        <v>2140</v>
      </c>
      <c r="B151" s="45" t="s">
        <v>2141</v>
      </c>
      <c r="C151" s="45"/>
      <c r="D151" s="45" t="s">
        <v>2142</v>
      </c>
      <c r="E151" s="45" t="s">
        <v>830</v>
      </c>
      <c r="F151" s="45"/>
      <c r="G151" s="46">
        <v>44217</v>
      </c>
      <c r="H151" s="45" t="s">
        <v>1958</v>
      </c>
      <c r="I151" s="45" t="s">
        <v>832</v>
      </c>
      <c r="J151" s="45" t="s">
        <v>347</v>
      </c>
      <c r="K151" s="45">
        <v>43</v>
      </c>
      <c r="L151" s="45" t="str">
        <f>IF(data!$K151&lt;31,"18-30 Years",IF(data!$K151&lt;51,"31-50 Years",IF(data!$K151&lt;61,"51-60 Years",IF(data!$K151&gt;60,"Elderly&gt;60"))))</f>
        <v>31-50 Years</v>
      </c>
      <c r="M151" s="45" t="s">
        <v>405</v>
      </c>
      <c r="N151" s="45" t="s">
        <v>349</v>
      </c>
      <c r="O151" s="45" t="s">
        <v>350</v>
      </c>
      <c r="P151" s="46">
        <v>43195</v>
      </c>
      <c r="Q151" s="45">
        <v>1</v>
      </c>
      <c r="R151" s="45">
        <v>0</v>
      </c>
      <c r="S151" s="45" t="s">
        <v>347</v>
      </c>
      <c r="T151" s="45">
        <v>0</v>
      </c>
      <c r="U151" s="45">
        <v>0</v>
      </c>
      <c r="V151" s="45">
        <v>0</v>
      </c>
      <c r="W151" s="45" t="s">
        <v>384</v>
      </c>
      <c r="X151" s="45">
        <v>2</v>
      </c>
      <c r="Y151" s="45" t="s">
        <v>406</v>
      </c>
      <c r="Z151" s="45">
        <v>3</v>
      </c>
      <c r="AA151" s="51">
        <v>5</v>
      </c>
      <c r="AB151" s="45">
        <v>7</v>
      </c>
      <c r="AC151" s="45">
        <v>0</v>
      </c>
      <c r="AD151" s="45">
        <v>0</v>
      </c>
      <c r="AE151" s="45">
        <v>0</v>
      </c>
      <c r="AF151" s="45">
        <v>800</v>
      </c>
      <c r="AG151" s="45">
        <v>0</v>
      </c>
      <c r="AH151" s="41">
        <f t="shared" si="2"/>
        <v>-800</v>
      </c>
      <c r="AI151" s="45"/>
      <c r="AJ151" s="45" t="s">
        <v>5128</v>
      </c>
      <c r="AK151" s="45" t="s">
        <v>640</v>
      </c>
      <c r="AL151" s="45"/>
      <c r="AM151" s="45"/>
      <c r="AN151" s="45"/>
      <c r="AO151" s="45"/>
      <c r="AP151" s="45"/>
      <c r="AQ151" s="45"/>
      <c r="AR151" s="45" t="b">
        <v>1</v>
      </c>
      <c r="AS151" s="45"/>
      <c r="AT151" s="45"/>
      <c r="AU151" s="45"/>
      <c r="AV151" s="45"/>
      <c r="AW151" s="45" t="s">
        <v>347</v>
      </c>
      <c r="AX151" s="45" t="s">
        <v>2143</v>
      </c>
      <c r="AY151" s="45" t="s">
        <v>426</v>
      </c>
      <c r="AZ151" s="45"/>
      <c r="BA151" s="45"/>
      <c r="BB151" s="45"/>
      <c r="BC151" s="45" t="b">
        <v>1</v>
      </c>
      <c r="BD151" s="45"/>
      <c r="BE151" s="45"/>
      <c r="BF151" s="45"/>
      <c r="BG151" s="45"/>
      <c r="BH151" s="45"/>
      <c r="BI151" s="45"/>
      <c r="BJ151" s="45"/>
      <c r="BK151" s="45" t="s">
        <v>347</v>
      </c>
      <c r="BL151" s="45" t="s">
        <v>347</v>
      </c>
      <c r="BM151" s="45" t="s">
        <v>2144</v>
      </c>
      <c r="BN151" s="45" t="s">
        <v>359</v>
      </c>
      <c r="BO151" s="45"/>
      <c r="BP151" s="45" t="s">
        <v>359</v>
      </c>
      <c r="BQ151" s="45"/>
      <c r="BR151" s="45"/>
      <c r="BS151" s="45"/>
      <c r="BT151" s="45"/>
      <c r="BU151" s="45"/>
      <c r="BV151" s="45"/>
      <c r="BW151" s="45"/>
      <c r="BX151" s="45"/>
      <c r="BY151" s="45"/>
      <c r="BZ151" s="45"/>
      <c r="CA151" s="45"/>
      <c r="CB151" s="45"/>
      <c r="CC151" s="45"/>
      <c r="CD151" s="45"/>
      <c r="CE151" s="45"/>
      <c r="CF151" s="45" t="s">
        <v>835</v>
      </c>
      <c r="CG151" s="45" t="b">
        <v>1</v>
      </c>
      <c r="CH151" s="45"/>
      <c r="CI151" s="45"/>
      <c r="CJ151" s="45"/>
      <c r="CK151" s="45"/>
      <c r="CL151" s="45"/>
      <c r="CM151" s="45"/>
      <c r="CN151" s="45"/>
      <c r="CO151" s="45" t="s">
        <v>359</v>
      </c>
      <c r="CP151" s="45" t="s">
        <v>653</v>
      </c>
      <c r="CQ151" s="45"/>
      <c r="CR151" s="45" t="b">
        <v>1</v>
      </c>
      <c r="CS151" s="45"/>
      <c r="CT151" s="45" t="b">
        <v>1</v>
      </c>
      <c r="CU151" s="45"/>
      <c r="CV151" s="45"/>
      <c r="CW151" s="45"/>
      <c r="CX151" s="45"/>
      <c r="CY151" s="45" t="s">
        <v>836</v>
      </c>
      <c r="CZ151" s="45"/>
      <c r="DA151" s="45"/>
      <c r="DB151" s="45"/>
      <c r="DC151" s="45"/>
      <c r="DD151" s="45"/>
      <c r="DE151" s="45" t="b">
        <v>1</v>
      </c>
      <c r="DF151" s="45"/>
      <c r="DG151" s="45"/>
      <c r="DH151" s="45"/>
      <c r="DI151" s="45"/>
      <c r="DJ151" s="45"/>
      <c r="DK151" s="45"/>
      <c r="DL151" s="45"/>
      <c r="DM151" s="45"/>
      <c r="DN151" s="45"/>
      <c r="DO151" s="45"/>
      <c r="DP151" s="45"/>
      <c r="DQ151" s="45"/>
      <c r="DR151" s="45"/>
      <c r="DS151" s="45"/>
      <c r="DT151" s="45"/>
      <c r="DU151" s="45"/>
      <c r="DV151" s="45"/>
      <c r="DW151" s="45" t="s">
        <v>646</v>
      </c>
      <c r="DX151" s="45"/>
      <c r="DY151" s="45"/>
      <c r="DZ151" s="45"/>
      <c r="EA151" s="45" t="s">
        <v>683</v>
      </c>
      <c r="EB151" s="45" t="b">
        <v>1</v>
      </c>
      <c r="EC151" s="45"/>
      <c r="ED151" s="45"/>
      <c r="EE151" s="45"/>
      <c r="EF151" s="45"/>
      <c r="EG151" s="45"/>
      <c r="EH151" s="45"/>
      <c r="EI151" s="45"/>
      <c r="EJ151" s="45"/>
      <c r="EK151" s="45"/>
      <c r="EL151" s="45" t="b">
        <v>1</v>
      </c>
      <c r="EM151" s="51">
        <v>2</v>
      </c>
      <c r="EN151" s="45" t="s">
        <v>365</v>
      </c>
      <c r="EO151" s="45"/>
      <c r="EP151" s="45"/>
      <c r="EQ151" s="45"/>
      <c r="ER151" s="45"/>
      <c r="ES151" s="45"/>
      <c r="ET151" s="45"/>
      <c r="EU151" s="45"/>
      <c r="EV151" s="45"/>
      <c r="EW151" s="45"/>
      <c r="EX151" s="45"/>
      <c r="EY151" s="45"/>
      <c r="EZ151" s="45"/>
      <c r="FA151" s="45"/>
      <c r="FB151" s="45"/>
      <c r="FC151" s="45" t="s">
        <v>347</v>
      </c>
      <c r="FD151" s="45"/>
      <c r="FE151" s="45" t="s">
        <v>367</v>
      </c>
      <c r="FF151" s="45"/>
      <c r="FG151" s="45" t="b">
        <v>1</v>
      </c>
      <c r="FH151" s="45"/>
      <c r="FI151" s="45"/>
      <c r="FJ151" s="45"/>
      <c r="FK151" s="45"/>
      <c r="FL151" s="45"/>
      <c r="FM151" s="45"/>
      <c r="FN151" s="45" t="s">
        <v>347</v>
      </c>
      <c r="FO151" s="45"/>
      <c r="FP151" s="45" t="s">
        <v>347</v>
      </c>
      <c r="FQ151" s="45" t="s">
        <v>367</v>
      </c>
      <c r="FR151" s="45" t="b">
        <v>1</v>
      </c>
      <c r="FS151" s="45"/>
      <c r="FT151" s="45"/>
      <c r="FU151" s="45"/>
      <c r="FV151" s="45"/>
      <c r="FW151" s="45"/>
      <c r="FX151" s="45"/>
      <c r="FY151" s="45"/>
      <c r="FZ151" s="45"/>
      <c r="GA151" s="45"/>
      <c r="GB151" s="45"/>
      <c r="GC151" s="45" t="s">
        <v>384</v>
      </c>
      <c r="GD151" s="45" t="s">
        <v>351</v>
      </c>
      <c r="GE151" s="45" t="s">
        <v>359</v>
      </c>
      <c r="GF151" s="45" t="s">
        <v>370</v>
      </c>
      <c r="GG151" s="45" t="s">
        <v>370</v>
      </c>
      <c r="GH151" s="45"/>
      <c r="GI151" s="45"/>
      <c r="GJ151" s="45"/>
      <c r="GK151" s="45"/>
      <c r="GL151" s="45"/>
      <c r="GM151" s="45"/>
      <c r="GN151" s="45"/>
      <c r="GO151" s="45"/>
      <c r="GP151" s="45"/>
      <c r="GQ151" s="45"/>
      <c r="GR151" s="45"/>
      <c r="GS151" s="45"/>
      <c r="GT151" s="45"/>
      <c r="GU151" s="45" t="s">
        <v>1049</v>
      </c>
      <c r="GV151" s="45"/>
      <c r="GW151" s="45"/>
      <c r="GX151" s="45"/>
      <c r="GY151" s="45"/>
      <c r="GZ151" s="45"/>
      <c r="HA151" s="45"/>
      <c r="HB151" s="45"/>
      <c r="HC151" s="45"/>
      <c r="HD151" s="45"/>
      <c r="HE151" s="45"/>
      <c r="HF151" s="45"/>
      <c r="HG151" s="45"/>
      <c r="HH151" s="45"/>
      <c r="HI151" s="45"/>
      <c r="HJ151" s="45" t="b">
        <v>1</v>
      </c>
      <c r="HK151" s="45"/>
      <c r="HL151" s="45"/>
      <c r="HM151" s="45" t="s">
        <v>2145</v>
      </c>
      <c r="HN151" s="45" t="s">
        <v>895</v>
      </c>
      <c r="HO151" s="45" t="b">
        <v>1</v>
      </c>
      <c r="HP151" s="45"/>
      <c r="HQ151" s="45" t="b">
        <v>1</v>
      </c>
      <c r="HR151" s="45"/>
      <c r="HS151" s="45" t="s">
        <v>2146</v>
      </c>
      <c r="HT151" s="45" t="s">
        <v>2147</v>
      </c>
      <c r="HU151" s="45"/>
      <c r="HV151" s="45"/>
      <c r="HW151" s="45"/>
      <c r="HX151" s="45" t="b">
        <v>1</v>
      </c>
      <c r="HY151" s="45"/>
      <c r="HZ151" s="45"/>
      <c r="IA151" s="45"/>
      <c r="IB151" s="45"/>
      <c r="IC151" s="45"/>
      <c r="ID151" s="45" t="b">
        <v>1</v>
      </c>
      <c r="IE151" s="45" t="s">
        <v>2148</v>
      </c>
      <c r="IF151" s="45" t="s">
        <v>511</v>
      </c>
      <c r="IG151" s="45"/>
      <c r="IH151" s="45"/>
      <c r="II151" s="45"/>
      <c r="IJ151" s="45"/>
      <c r="IK151" s="45" t="b">
        <v>1</v>
      </c>
      <c r="IL151" s="45"/>
      <c r="IM151" s="45"/>
      <c r="IN151" s="45"/>
      <c r="IO151" s="45"/>
      <c r="IP151" s="45" t="s">
        <v>347</v>
      </c>
      <c r="IQ151" s="45"/>
      <c r="IR151" s="45" t="s">
        <v>1176</v>
      </c>
      <c r="IS151" s="45"/>
      <c r="IT151" s="45"/>
      <c r="IU151" s="45" t="b">
        <v>1</v>
      </c>
      <c r="IV151" s="45" t="b">
        <v>1</v>
      </c>
      <c r="IW151" s="45"/>
      <c r="IX151" s="45"/>
      <c r="IY151" s="45"/>
      <c r="IZ151" s="45"/>
      <c r="JA151" s="45"/>
      <c r="JB151" s="45" t="s">
        <v>1995</v>
      </c>
      <c r="JC151" s="45"/>
      <c r="JD151" s="45" t="b">
        <v>1</v>
      </c>
      <c r="JE151" s="45" t="b">
        <v>1</v>
      </c>
      <c r="JF151" s="45" t="b">
        <v>1</v>
      </c>
      <c r="JG151" s="45"/>
      <c r="JH151" s="45"/>
      <c r="JI151" s="45"/>
      <c r="JJ151" s="45"/>
      <c r="JK151" s="45"/>
      <c r="JL151" s="45" t="s">
        <v>359</v>
      </c>
      <c r="JM151" s="45" t="s">
        <v>2149</v>
      </c>
      <c r="JN151" s="45" t="s">
        <v>539</v>
      </c>
      <c r="JO151" s="45"/>
      <c r="JP151" s="45"/>
      <c r="JQ151" s="45"/>
      <c r="JR151" s="45" t="b">
        <v>1</v>
      </c>
      <c r="JS151" s="45" t="b">
        <v>1</v>
      </c>
      <c r="JT151" s="45"/>
      <c r="JU151" s="45"/>
      <c r="JV151" s="45"/>
      <c r="JW151" s="45"/>
      <c r="JX151" s="45"/>
      <c r="JY151" s="45"/>
      <c r="JZ151" s="45"/>
      <c r="KA151" s="45"/>
      <c r="KB151" s="45"/>
      <c r="KC151" s="45"/>
      <c r="KD151" s="45"/>
      <c r="KE151" s="45"/>
      <c r="KF151" s="45"/>
      <c r="KG151" s="45" t="s">
        <v>2150</v>
      </c>
      <c r="KH151" s="45" t="s">
        <v>447</v>
      </c>
      <c r="KI151" s="45"/>
      <c r="KJ151" s="45"/>
      <c r="KK151" s="45"/>
      <c r="KL151" s="45"/>
      <c r="KM151" s="45" t="b">
        <v>1</v>
      </c>
      <c r="KN151" s="45"/>
      <c r="KO151" s="45"/>
      <c r="KP151" s="45"/>
      <c r="KQ151" s="45"/>
      <c r="KR151" s="45"/>
      <c r="KS151" s="45"/>
      <c r="KT151" s="45"/>
      <c r="KU151" s="45"/>
      <c r="KV151" s="45"/>
      <c r="KW151" s="45" t="s">
        <v>2151</v>
      </c>
      <c r="KX151" s="45"/>
      <c r="KY151" s="45"/>
      <c r="KZ151" s="45" t="b">
        <v>1</v>
      </c>
      <c r="LA151" s="45"/>
      <c r="LB151" s="45" t="b">
        <v>1</v>
      </c>
      <c r="LC151" s="45"/>
      <c r="LD151" s="45"/>
      <c r="LE151" s="45"/>
      <c r="LF151" s="45"/>
      <c r="LG151" s="45" t="s">
        <v>449</v>
      </c>
      <c r="LH151" s="45"/>
      <c r="LI151" s="45"/>
      <c r="LJ151" s="45" t="b">
        <v>1</v>
      </c>
      <c r="LK151" s="45"/>
      <c r="LL151" s="45"/>
      <c r="LM151" s="45"/>
      <c r="LN151" s="45"/>
      <c r="LO151" s="45" t="s">
        <v>359</v>
      </c>
      <c r="LP151" s="45" t="s">
        <v>2152</v>
      </c>
      <c r="LQ151" s="45" t="s">
        <v>1182</v>
      </c>
      <c r="LR151" s="45" t="b">
        <v>1</v>
      </c>
      <c r="LS151" s="45"/>
      <c r="LT151" s="45" t="b">
        <v>1</v>
      </c>
      <c r="LU151" s="45"/>
      <c r="LV151" s="45"/>
      <c r="LW151" s="45"/>
      <c r="LX151" s="45"/>
      <c r="LY151" s="45"/>
      <c r="LZ151" s="45"/>
      <c r="MA151" s="45"/>
      <c r="MB151" s="45" t="s">
        <v>359</v>
      </c>
      <c r="MC151" s="45"/>
      <c r="MD151" s="45"/>
      <c r="ME151" s="45" t="s">
        <v>359</v>
      </c>
      <c r="MF151" s="45"/>
      <c r="MG151" s="45"/>
      <c r="MH151" s="45" t="s">
        <v>347</v>
      </c>
      <c r="MI151" s="45" t="s">
        <v>2153</v>
      </c>
      <c r="MJ151" s="45" t="s">
        <v>2154</v>
      </c>
      <c r="MK151" s="45">
        <v>73155698</v>
      </c>
      <c r="ML151" s="45" t="s">
        <v>2155</v>
      </c>
      <c r="MM151" s="47">
        <v>44217.536064814813</v>
      </c>
      <c r="MN151" s="45">
        <v>152</v>
      </c>
      <c r="MO151" s="45"/>
      <c r="MP151" s="45">
        <v>-1</v>
      </c>
      <c r="MQ151" s="45"/>
      <c r="MR151" s="45"/>
      <c r="MS151" s="45" t="s">
        <v>376</v>
      </c>
      <c r="MT151" s="45">
        <v>4253</v>
      </c>
      <c r="MU151" s="45" t="s">
        <v>402</v>
      </c>
      <c r="MV151" s="45">
        <v>569832</v>
      </c>
    </row>
    <row r="152" spans="1:360" ht="15.6" thickTop="1" thickBot="1" x14ac:dyDescent="0.35">
      <c r="A152" s="48" t="s">
        <v>2156</v>
      </c>
      <c r="B152" s="37" t="s">
        <v>2157</v>
      </c>
      <c r="C152" s="37"/>
      <c r="D152" s="37" t="s">
        <v>2096</v>
      </c>
      <c r="E152" s="37" t="s">
        <v>830</v>
      </c>
      <c r="F152" s="37"/>
      <c r="G152" s="49">
        <v>44217</v>
      </c>
      <c r="H152" s="37" t="s">
        <v>1928</v>
      </c>
      <c r="I152" s="37" t="s">
        <v>832</v>
      </c>
      <c r="J152" s="37" t="s">
        <v>347</v>
      </c>
      <c r="K152" s="37">
        <v>25</v>
      </c>
      <c r="L152" s="37" t="str">
        <f>IF(data!$K152&lt;31,"18-30 Years",IF(data!$K152&lt;51,"31-50 Years",IF(data!$K152&lt;61,"51-60 Years",IF(data!$K152&gt;60,"Elderly&gt;60"))))</f>
        <v>18-30 Years</v>
      </c>
      <c r="M152" s="37" t="s">
        <v>348</v>
      </c>
      <c r="N152" s="37" t="s">
        <v>349</v>
      </c>
      <c r="O152" s="37" t="s">
        <v>350</v>
      </c>
      <c r="P152" s="49">
        <v>43121</v>
      </c>
      <c r="Q152" s="37">
        <v>1</v>
      </c>
      <c r="R152" s="37">
        <v>0</v>
      </c>
      <c r="S152" s="37" t="s">
        <v>347</v>
      </c>
      <c r="T152" s="37">
        <v>0</v>
      </c>
      <c r="U152" s="37">
        <v>1</v>
      </c>
      <c r="V152" s="37">
        <v>1</v>
      </c>
      <c r="W152" s="37" t="s">
        <v>406</v>
      </c>
      <c r="X152" s="37">
        <v>0</v>
      </c>
      <c r="Y152" s="37" t="s">
        <v>406</v>
      </c>
      <c r="Z152" s="37">
        <v>0</v>
      </c>
      <c r="AA152" s="52">
        <v>2</v>
      </c>
      <c r="AB152" s="37">
        <v>4</v>
      </c>
      <c r="AC152" s="37">
        <v>0</v>
      </c>
      <c r="AD152" s="37">
        <v>0</v>
      </c>
      <c r="AE152" s="37">
        <v>1</v>
      </c>
      <c r="AF152" s="37">
        <v>800</v>
      </c>
      <c r="AG152" s="37">
        <v>400</v>
      </c>
      <c r="AH152" s="41">
        <f t="shared" si="2"/>
        <v>-400</v>
      </c>
      <c r="AI152" s="37" t="s">
        <v>2158</v>
      </c>
      <c r="AJ152" s="37"/>
      <c r="AK152" s="37" t="s">
        <v>355</v>
      </c>
      <c r="AL152" s="37"/>
      <c r="AM152" s="37" t="b">
        <v>1</v>
      </c>
      <c r="AN152" s="37"/>
      <c r="AO152" s="37"/>
      <c r="AP152" s="37"/>
      <c r="AQ152" s="37"/>
      <c r="AR152" s="37"/>
      <c r="AS152" s="37"/>
      <c r="AT152" s="37">
        <v>10</v>
      </c>
      <c r="AU152" s="37" t="s">
        <v>356</v>
      </c>
      <c r="AV152" s="37"/>
      <c r="AW152" s="37" t="s">
        <v>347</v>
      </c>
      <c r="AX152" s="41" t="s">
        <v>372</v>
      </c>
      <c r="AY152" s="37" t="s">
        <v>426</v>
      </c>
      <c r="AZ152" s="37"/>
      <c r="BA152" s="37"/>
      <c r="BB152" s="37"/>
      <c r="BC152" s="37" t="b">
        <v>1</v>
      </c>
      <c r="BD152" s="37"/>
      <c r="BE152" s="37"/>
      <c r="BF152" s="37"/>
      <c r="BG152" s="37"/>
      <c r="BH152" s="37"/>
      <c r="BI152" s="37"/>
      <c r="BJ152" s="37"/>
      <c r="BK152" s="37" t="s">
        <v>347</v>
      </c>
      <c r="BL152" s="37" t="s">
        <v>347</v>
      </c>
      <c r="BM152" s="37" t="s">
        <v>2159</v>
      </c>
      <c r="BN152" s="37" t="s">
        <v>359</v>
      </c>
      <c r="BO152" s="37"/>
      <c r="BP152" s="37" t="s">
        <v>359</v>
      </c>
      <c r="BQ152" s="37"/>
      <c r="BR152" s="37"/>
      <c r="BS152" s="37"/>
      <c r="BT152" s="37"/>
      <c r="BU152" s="37"/>
      <c r="BV152" s="37"/>
      <c r="BW152" s="37"/>
      <c r="BX152" s="37"/>
      <c r="BY152" s="37"/>
      <c r="BZ152" s="37"/>
      <c r="CA152" s="37"/>
      <c r="CB152" s="37"/>
      <c r="CC152" s="37"/>
      <c r="CD152" s="37"/>
      <c r="CE152" s="37"/>
      <c r="CF152" s="37" t="s">
        <v>1114</v>
      </c>
      <c r="CG152" s="37"/>
      <c r="CH152" s="37"/>
      <c r="CI152" s="37"/>
      <c r="CJ152" s="37"/>
      <c r="CK152" s="37"/>
      <c r="CL152" s="37"/>
      <c r="CM152" s="37" t="b">
        <v>1</v>
      </c>
      <c r="CN152" s="37"/>
      <c r="CO152" s="37" t="s">
        <v>347</v>
      </c>
      <c r="CP152" s="37"/>
      <c r="CQ152" s="37"/>
      <c r="CR152" s="37"/>
      <c r="CS152" s="37"/>
      <c r="CT152" s="37"/>
      <c r="CU152" s="37"/>
      <c r="CV152" s="37"/>
      <c r="CW152" s="37"/>
      <c r="CX152" s="37"/>
      <c r="CY152" s="37" t="s">
        <v>361</v>
      </c>
      <c r="CZ152" s="37"/>
      <c r="DA152" s="37"/>
      <c r="DB152" s="37"/>
      <c r="DC152" s="37"/>
      <c r="DD152" s="37"/>
      <c r="DE152" s="37" t="b">
        <v>1</v>
      </c>
      <c r="DF152" s="37" t="b">
        <v>1</v>
      </c>
      <c r="DG152" s="37"/>
      <c r="DH152" s="37"/>
      <c r="DI152" s="37"/>
      <c r="DJ152" s="37"/>
      <c r="DK152" s="37"/>
      <c r="DL152" s="37"/>
      <c r="DM152" s="37"/>
      <c r="DN152" s="37"/>
      <c r="DO152" s="37"/>
      <c r="DP152" s="37"/>
      <c r="DQ152" s="37"/>
      <c r="DR152" s="37"/>
      <c r="DS152" s="37"/>
      <c r="DT152" s="37"/>
      <c r="DU152" s="37"/>
      <c r="DV152" s="37"/>
      <c r="DW152" s="37" t="s">
        <v>646</v>
      </c>
      <c r="DX152" s="37"/>
      <c r="DY152" s="37"/>
      <c r="DZ152" s="37"/>
      <c r="EA152" s="37" t="s">
        <v>2160</v>
      </c>
      <c r="EB152" s="37"/>
      <c r="EC152" s="37"/>
      <c r="ED152" s="37" t="b">
        <v>1</v>
      </c>
      <c r="EE152" s="37"/>
      <c r="EF152" s="37" t="b">
        <v>1</v>
      </c>
      <c r="EG152" s="37"/>
      <c r="EH152" s="37" t="b">
        <v>1</v>
      </c>
      <c r="EI152" s="37"/>
      <c r="EJ152" s="37"/>
      <c r="EK152" s="37"/>
      <c r="EL152" s="37"/>
      <c r="EM152" s="52">
        <v>3</v>
      </c>
      <c r="EN152" s="37" t="s">
        <v>365</v>
      </c>
      <c r="EO152" s="37" t="s">
        <v>1125</v>
      </c>
      <c r="EP152" s="37" t="b">
        <v>1</v>
      </c>
      <c r="EQ152" s="37"/>
      <c r="ER152" s="37" t="b">
        <v>1</v>
      </c>
      <c r="ES152" s="37"/>
      <c r="ET152" s="37"/>
      <c r="EU152" s="37"/>
      <c r="EV152" s="37"/>
      <c r="EW152" s="37"/>
      <c r="EX152" s="37"/>
      <c r="EY152" s="37"/>
      <c r="EZ152" s="37"/>
      <c r="FA152" s="52">
        <v>2</v>
      </c>
      <c r="FB152" s="37" t="s">
        <v>365</v>
      </c>
      <c r="FC152" s="37" t="s">
        <v>347</v>
      </c>
      <c r="FD152" s="37"/>
      <c r="FE152" s="37" t="s">
        <v>367</v>
      </c>
      <c r="FF152" s="37"/>
      <c r="FG152" s="37" t="b">
        <v>1</v>
      </c>
      <c r="FH152" s="37"/>
      <c r="FI152" s="37"/>
      <c r="FJ152" s="37"/>
      <c r="FK152" s="37"/>
      <c r="FL152" s="37"/>
      <c r="FM152" s="37"/>
      <c r="FN152" s="37" t="s">
        <v>347</v>
      </c>
      <c r="FO152" s="37"/>
      <c r="FP152" s="37" t="s">
        <v>347</v>
      </c>
      <c r="FQ152" s="37" t="s">
        <v>367</v>
      </c>
      <c r="FR152" s="37" t="b">
        <v>1</v>
      </c>
      <c r="FS152" s="37"/>
      <c r="FT152" s="37"/>
      <c r="FU152" s="37"/>
      <c r="FV152" s="37"/>
      <c r="FW152" s="37"/>
      <c r="FX152" s="37" t="s">
        <v>368</v>
      </c>
      <c r="FY152" s="37" t="s">
        <v>347</v>
      </c>
      <c r="FZ152" s="37"/>
      <c r="GA152" s="37"/>
      <c r="GB152" s="37"/>
      <c r="GC152" s="37" t="s">
        <v>351</v>
      </c>
      <c r="GD152" s="37" t="s">
        <v>351</v>
      </c>
      <c r="GE152" s="37" t="s">
        <v>359</v>
      </c>
      <c r="GF152" s="37" t="s">
        <v>370</v>
      </c>
      <c r="GG152" s="37" t="s">
        <v>370</v>
      </c>
      <c r="GH152" s="37"/>
      <c r="GI152" s="37"/>
      <c r="GJ152" s="37"/>
      <c r="GK152" s="37"/>
      <c r="GL152" s="37"/>
      <c r="GM152" s="37"/>
      <c r="GN152" s="37"/>
      <c r="GO152" s="37"/>
      <c r="GP152" s="37"/>
      <c r="GQ152" s="37"/>
      <c r="GR152" s="37"/>
      <c r="GS152" s="37"/>
      <c r="GT152" s="37"/>
      <c r="GU152" s="37" t="s">
        <v>2161</v>
      </c>
      <c r="GV152" s="37"/>
      <c r="GW152" s="37" t="b">
        <v>1</v>
      </c>
      <c r="GX152" s="37" t="b">
        <v>1</v>
      </c>
      <c r="GY152" s="37"/>
      <c r="GZ152" s="37"/>
      <c r="HA152" s="37"/>
      <c r="HB152" s="37"/>
      <c r="HC152" s="37"/>
      <c r="HD152" s="37"/>
      <c r="HE152" s="37"/>
      <c r="HF152" s="37"/>
      <c r="HG152" s="37"/>
      <c r="HH152" s="37"/>
      <c r="HI152" s="37"/>
      <c r="HJ152" s="37"/>
      <c r="HK152" s="37"/>
      <c r="HL152" s="37"/>
      <c r="HM152" s="37"/>
      <c r="HN152" s="37" t="s">
        <v>497</v>
      </c>
      <c r="HO152" s="37"/>
      <c r="HP152" s="37" t="b">
        <v>1</v>
      </c>
      <c r="HQ152" s="37"/>
      <c r="HR152" s="37"/>
      <c r="HS152" s="37" t="s">
        <v>2162</v>
      </c>
      <c r="HT152" s="37" t="s">
        <v>499</v>
      </c>
      <c r="HU152" s="37"/>
      <c r="HV152" s="37" t="b">
        <v>1</v>
      </c>
      <c r="HW152" s="37"/>
      <c r="HX152" s="37"/>
      <c r="HY152" s="37"/>
      <c r="HZ152" s="37"/>
      <c r="IA152" s="37"/>
      <c r="IB152" s="37"/>
      <c r="IC152" s="37"/>
      <c r="ID152" s="37"/>
      <c r="IE152" s="37"/>
      <c r="IF152" s="37" t="s">
        <v>511</v>
      </c>
      <c r="IG152" s="37"/>
      <c r="IH152" s="37"/>
      <c r="II152" s="37"/>
      <c r="IJ152" s="37"/>
      <c r="IK152" s="37" t="b">
        <v>1</v>
      </c>
      <c r="IL152" s="37"/>
      <c r="IM152" s="37"/>
      <c r="IN152" s="37"/>
      <c r="IO152" s="37"/>
      <c r="IP152" s="37" t="s">
        <v>442</v>
      </c>
      <c r="IQ152" s="37"/>
      <c r="IR152" s="37" t="s">
        <v>413</v>
      </c>
      <c r="IS152" s="37"/>
      <c r="IT152" s="37"/>
      <c r="IU152" s="37"/>
      <c r="IV152" s="37"/>
      <c r="IW152" s="37"/>
      <c r="IX152" s="37" t="b">
        <v>1</v>
      </c>
      <c r="IY152" s="37"/>
      <c r="IZ152" s="37"/>
      <c r="JA152" s="37"/>
      <c r="JB152" s="37" t="s">
        <v>413</v>
      </c>
      <c r="JC152" s="37"/>
      <c r="JD152" s="37"/>
      <c r="JE152" s="37"/>
      <c r="JF152" s="37"/>
      <c r="JG152" s="37"/>
      <c r="JH152" s="37" t="b">
        <v>1</v>
      </c>
      <c r="JI152" s="37"/>
      <c r="JJ152" s="37"/>
      <c r="JK152" s="37"/>
      <c r="JL152" s="37" t="s">
        <v>359</v>
      </c>
      <c r="JM152" s="37" t="s">
        <v>2163</v>
      </c>
      <c r="JN152" s="37" t="s">
        <v>463</v>
      </c>
      <c r="JO152" s="37" t="b">
        <v>1</v>
      </c>
      <c r="JP152" s="37"/>
      <c r="JQ152" s="37"/>
      <c r="JR152" s="37"/>
      <c r="JS152" s="37"/>
      <c r="JT152" s="37"/>
      <c r="JU152" s="37"/>
      <c r="JV152" s="37"/>
      <c r="JW152" s="37"/>
      <c r="JX152" s="37"/>
      <c r="JY152" s="37"/>
      <c r="JZ152" s="37"/>
      <c r="KA152" s="37"/>
      <c r="KB152" s="37"/>
      <c r="KC152" s="37"/>
      <c r="KD152" s="37"/>
      <c r="KE152" s="37"/>
      <c r="KF152" s="37"/>
      <c r="KG152" s="37"/>
      <c r="KH152" s="37" t="s">
        <v>2164</v>
      </c>
      <c r="KI152" s="37"/>
      <c r="KJ152" s="37"/>
      <c r="KK152" s="37"/>
      <c r="KL152" s="37" t="b">
        <v>1</v>
      </c>
      <c r="KM152" s="37"/>
      <c r="KN152" s="37"/>
      <c r="KO152" s="37"/>
      <c r="KP152" s="37"/>
      <c r="KQ152" s="37"/>
      <c r="KR152" s="37"/>
      <c r="KS152" s="37"/>
      <c r="KT152" s="37"/>
      <c r="KU152" s="37"/>
      <c r="KV152" s="37"/>
      <c r="KW152" s="37" t="s">
        <v>2165</v>
      </c>
      <c r="KX152" s="37"/>
      <c r="KY152" s="37" t="b">
        <v>1</v>
      </c>
      <c r="KZ152" s="37"/>
      <c r="LA152" s="37"/>
      <c r="LB152" s="37" t="b">
        <v>1</v>
      </c>
      <c r="LC152" s="37" t="b">
        <v>1</v>
      </c>
      <c r="LD152" s="37"/>
      <c r="LE152" s="37"/>
      <c r="LF152" s="37"/>
      <c r="LG152" s="37" t="s">
        <v>720</v>
      </c>
      <c r="LH152" s="37" t="b">
        <v>1</v>
      </c>
      <c r="LI152" s="37"/>
      <c r="LJ152" s="37" t="b">
        <v>1</v>
      </c>
      <c r="LK152" s="37"/>
      <c r="LL152" s="37"/>
      <c r="LM152" s="37"/>
      <c r="LN152" s="37"/>
      <c r="LO152" s="37" t="s">
        <v>359</v>
      </c>
      <c r="LP152" s="45" t="s">
        <v>5170</v>
      </c>
      <c r="LQ152" s="37" t="s">
        <v>1182</v>
      </c>
      <c r="LR152" s="37" t="b">
        <v>1</v>
      </c>
      <c r="LS152" s="37"/>
      <c r="LT152" s="37" t="b">
        <v>1</v>
      </c>
      <c r="LU152" s="37"/>
      <c r="LV152" s="37"/>
      <c r="LW152" s="37"/>
      <c r="LX152" s="37"/>
      <c r="LY152" s="37"/>
      <c r="LZ152" s="37"/>
      <c r="MA152" s="37"/>
      <c r="MB152" s="37" t="s">
        <v>359</v>
      </c>
      <c r="MC152" s="37"/>
      <c r="MD152" s="37"/>
      <c r="ME152" s="37"/>
      <c r="MF152" s="37"/>
      <c r="MG152" s="37"/>
      <c r="MH152" s="37" t="s">
        <v>359</v>
      </c>
      <c r="MI152" s="37"/>
      <c r="MJ152" s="37" t="s">
        <v>2166</v>
      </c>
      <c r="MK152" s="37">
        <v>73155699</v>
      </c>
      <c r="ML152" s="37" t="s">
        <v>2167</v>
      </c>
      <c r="MM152" s="50">
        <v>44217.536064814813</v>
      </c>
      <c r="MN152" s="37">
        <v>153</v>
      </c>
      <c r="MO152" s="37"/>
      <c r="MP152" s="37">
        <v>-1</v>
      </c>
      <c r="MQ152" s="37"/>
      <c r="MR152" s="37"/>
      <c r="MS152" s="37" t="s">
        <v>376</v>
      </c>
      <c r="MT152" s="37">
        <v>2328</v>
      </c>
      <c r="MU152" s="37" t="s">
        <v>402</v>
      </c>
      <c r="MV152" s="37">
        <v>569832</v>
      </c>
    </row>
    <row r="153" spans="1:360" ht="15.6" thickTop="1" thickBot="1" x14ac:dyDescent="0.35">
      <c r="A153" s="44" t="s">
        <v>2168</v>
      </c>
      <c r="B153" s="45" t="s">
        <v>2169</v>
      </c>
      <c r="C153" s="45"/>
      <c r="D153" s="45" t="s">
        <v>2170</v>
      </c>
      <c r="E153" s="45" t="s">
        <v>830</v>
      </c>
      <c r="F153" s="45"/>
      <c r="G153" s="46">
        <v>44217</v>
      </c>
      <c r="H153" s="45" t="s">
        <v>1958</v>
      </c>
      <c r="I153" s="45" t="s">
        <v>832</v>
      </c>
      <c r="J153" s="45" t="s">
        <v>347</v>
      </c>
      <c r="K153" s="45">
        <v>32</v>
      </c>
      <c r="L153" s="45" t="str">
        <f>IF(data!$K153&lt;31,"18-30 Years",IF(data!$K153&lt;51,"31-50 Years",IF(data!$K153&lt;61,"51-60 Years",IF(data!$K153&gt;60,"Elderly&gt;60"))))</f>
        <v>31-50 Years</v>
      </c>
      <c r="M153" s="45" t="s">
        <v>348</v>
      </c>
      <c r="N153" s="45" t="s">
        <v>976</v>
      </c>
      <c r="O153" s="45" t="s">
        <v>350</v>
      </c>
      <c r="P153" s="46">
        <v>43526</v>
      </c>
      <c r="Q153" s="45">
        <v>2</v>
      </c>
      <c r="R153" s="45">
        <v>1</v>
      </c>
      <c r="S153" s="45" t="s">
        <v>347</v>
      </c>
      <c r="T153" s="45">
        <v>1</v>
      </c>
      <c r="U153" s="45">
        <v>4</v>
      </c>
      <c r="V153" s="45">
        <v>4</v>
      </c>
      <c r="W153" s="45" t="s">
        <v>519</v>
      </c>
      <c r="X153" s="45">
        <v>4</v>
      </c>
      <c r="Y153" s="45" t="s">
        <v>2171</v>
      </c>
      <c r="Z153" s="45">
        <v>3</v>
      </c>
      <c r="AA153" s="51">
        <v>16</v>
      </c>
      <c r="AB153" s="45">
        <v>21</v>
      </c>
      <c r="AC153" s="45">
        <v>2</v>
      </c>
      <c r="AD153" s="45">
        <v>1</v>
      </c>
      <c r="AE153" s="45">
        <v>0</v>
      </c>
      <c r="AF153" s="45">
        <v>1500</v>
      </c>
      <c r="AG153" s="45">
        <v>0</v>
      </c>
      <c r="AH153" s="41">
        <f t="shared" si="2"/>
        <v>-1500</v>
      </c>
      <c r="AI153" s="45"/>
      <c r="AJ153" s="45" t="s">
        <v>5128</v>
      </c>
      <c r="AK153" s="45" t="s">
        <v>640</v>
      </c>
      <c r="AL153" s="45"/>
      <c r="AM153" s="45"/>
      <c r="AN153" s="45"/>
      <c r="AO153" s="45"/>
      <c r="AP153" s="45"/>
      <c r="AQ153" s="45"/>
      <c r="AR153" s="45" t="b">
        <v>1</v>
      </c>
      <c r="AS153" s="45"/>
      <c r="AT153" s="45"/>
      <c r="AU153" s="45"/>
      <c r="AV153" s="45"/>
      <c r="AW153" s="45" t="s">
        <v>347</v>
      </c>
      <c r="AX153" s="45" t="s">
        <v>2173</v>
      </c>
      <c r="AY153" s="45" t="s">
        <v>426</v>
      </c>
      <c r="AZ153" s="45"/>
      <c r="BA153" s="45"/>
      <c r="BB153" s="45"/>
      <c r="BC153" s="45" t="b">
        <v>1</v>
      </c>
      <c r="BD153" s="45"/>
      <c r="BE153" s="45"/>
      <c r="BF153" s="45"/>
      <c r="BG153" s="45"/>
      <c r="BH153" s="45"/>
      <c r="BI153" s="45"/>
      <c r="BJ153" s="45"/>
      <c r="BK153" s="45" t="s">
        <v>347</v>
      </c>
      <c r="BL153" s="45" t="s">
        <v>347</v>
      </c>
      <c r="BM153" s="45" t="s">
        <v>2174</v>
      </c>
      <c r="BN153" s="45" t="s">
        <v>359</v>
      </c>
      <c r="BO153" s="45"/>
      <c r="BP153" s="45" t="s">
        <v>347</v>
      </c>
      <c r="BQ153" s="45" t="s">
        <v>347</v>
      </c>
      <c r="BR153" s="45"/>
      <c r="BS153" s="45" t="s">
        <v>347</v>
      </c>
      <c r="BT153" s="45" t="s">
        <v>359</v>
      </c>
      <c r="BU153" s="45" t="s">
        <v>1481</v>
      </c>
      <c r="BV153" s="45"/>
      <c r="BW153" s="45"/>
      <c r="BX153" s="45"/>
      <c r="BY153" s="45" t="b">
        <v>1</v>
      </c>
      <c r="BZ153" s="45"/>
      <c r="CA153" s="45" t="b">
        <v>1</v>
      </c>
      <c r="CB153" s="45"/>
      <c r="CC153" s="45"/>
      <c r="CD153" s="45"/>
      <c r="CE153" s="45"/>
      <c r="CF153" s="45" t="s">
        <v>870</v>
      </c>
      <c r="CG153" s="45" t="b">
        <v>1</v>
      </c>
      <c r="CH153" s="45" t="b">
        <v>1</v>
      </c>
      <c r="CI153" s="45"/>
      <c r="CJ153" s="45"/>
      <c r="CK153" s="45"/>
      <c r="CL153" s="45"/>
      <c r="CM153" s="45"/>
      <c r="CN153" s="45"/>
      <c r="CO153" s="45" t="s">
        <v>359</v>
      </c>
      <c r="CP153" s="45" t="s">
        <v>653</v>
      </c>
      <c r="CQ153" s="45"/>
      <c r="CR153" s="45" t="b">
        <v>1</v>
      </c>
      <c r="CS153" s="45"/>
      <c r="CT153" s="45" t="b">
        <v>1</v>
      </c>
      <c r="CU153" s="45"/>
      <c r="CV153" s="45"/>
      <c r="CW153" s="45"/>
      <c r="CX153" s="45"/>
      <c r="CY153" s="45" t="s">
        <v>836</v>
      </c>
      <c r="CZ153" s="45"/>
      <c r="DA153" s="45"/>
      <c r="DB153" s="45"/>
      <c r="DC153" s="45"/>
      <c r="DD153" s="45"/>
      <c r="DE153" s="45" t="b">
        <v>1</v>
      </c>
      <c r="DF153" s="45"/>
      <c r="DG153" s="45"/>
      <c r="DH153" s="45"/>
      <c r="DI153" s="45"/>
      <c r="DJ153" s="45"/>
      <c r="DK153" s="45" t="s">
        <v>359</v>
      </c>
      <c r="DL153" s="45"/>
      <c r="DM153" s="45"/>
      <c r="DN153" s="45"/>
      <c r="DO153" s="45"/>
      <c r="DP153" s="45"/>
      <c r="DQ153" s="45"/>
      <c r="DR153" s="45"/>
      <c r="DS153" s="45"/>
      <c r="DT153" s="45"/>
      <c r="DU153" s="45"/>
      <c r="DV153" s="45"/>
      <c r="DW153" s="45" t="s">
        <v>482</v>
      </c>
      <c r="DX153" s="45" t="s">
        <v>483</v>
      </c>
      <c r="DY153" s="45"/>
      <c r="DZ153" s="45"/>
      <c r="EA153" s="45" t="s">
        <v>683</v>
      </c>
      <c r="EB153" s="45" t="b">
        <v>1</v>
      </c>
      <c r="EC153" s="45"/>
      <c r="ED153" s="45"/>
      <c r="EE153" s="45"/>
      <c r="EF153" s="45"/>
      <c r="EG153" s="45"/>
      <c r="EH153" s="45"/>
      <c r="EI153" s="45"/>
      <c r="EJ153" s="45"/>
      <c r="EK153" s="45"/>
      <c r="EL153" s="45" t="b">
        <v>1</v>
      </c>
      <c r="EM153" s="51">
        <v>2</v>
      </c>
      <c r="EN153" s="45" t="s">
        <v>365</v>
      </c>
      <c r="EO153" s="45" t="s">
        <v>568</v>
      </c>
      <c r="EP153" s="45" t="b">
        <v>1</v>
      </c>
      <c r="EQ153" s="45"/>
      <c r="ER153" s="45"/>
      <c r="ES153" s="45"/>
      <c r="ET153" s="45"/>
      <c r="EU153" s="45"/>
      <c r="EV153" s="45"/>
      <c r="EW153" s="45"/>
      <c r="EX153" s="45"/>
      <c r="EY153" s="45"/>
      <c r="EZ153" s="45"/>
      <c r="FA153" s="51">
        <v>1</v>
      </c>
      <c r="FB153" s="45" t="s">
        <v>365</v>
      </c>
      <c r="FC153" s="45" t="s">
        <v>347</v>
      </c>
      <c r="FD153" s="45"/>
      <c r="FE153" s="45" t="s">
        <v>367</v>
      </c>
      <c r="FF153" s="45"/>
      <c r="FG153" s="45" t="b">
        <v>1</v>
      </c>
      <c r="FH153" s="45"/>
      <c r="FI153" s="45"/>
      <c r="FJ153" s="45"/>
      <c r="FK153" s="45"/>
      <c r="FL153" s="45"/>
      <c r="FM153" s="45"/>
      <c r="FN153" s="45" t="s">
        <v>347</v>
      </c>
      <c r="FO153" s="45"/>
      <c r="FP153" s="45" t="s">
        <v>347</v>
      </c>
      <c r="FQ153" s="45" t="s">
        <v>367</v>
      </c>
      <c r="FR153" s="45" t="b">
        <v>1</v>
      </c>
      <c r="FS153" s="45"/>
      <c r="FT153" s="45"/>
      <c r="FU153" s="45"/>
      <c r="FV153" s="45"/>
      <c r="FW153" s="45"/>
      <c r="FX153" s="45" t="s">
        <v>656</v>
      </c>
      <c r="FY153" s="45" t="s">
        <v>359</v>
      </c>
      <c r="FZ153" s="45" t="s">
        <v>359</v>
      </c>
      <c r="GA153" s="45"/>
      <c r="GB153" s="45"/>
      <c r="GC153" s="45" t="s">
        <v>364</v>
      </c>
      <c r="GD153" s="45" t="s">
        <v>406</v>
      </c>
      <c r="GE153" s="45" t="s">
        <v>347</v>
      </c>
      <c r="GF153" s="45"/>
      <c r="GG153" s="45"/>
      <c r="GH153" s="45" t="s">
        <v>371</v>
      </c>
      <c r="GI153" s="45" t="s">
        <v>359</v>
      </c>
      <c r="GJ153" s="45"/>
      <c r="GK153" s="45"/>
      <c r="GL153" s="45"/>
      <c r="GM153" s="45"/>
      <c r="GN153" s="45"/>
      <c r="GO153" s="45"/>
      <c r="GP153" s="45"/>
      <c r="GQ153" s="45"/>
      <c r="GR153" s="45"/>
      <c r="GS153" s="45" t="s">
        <v>1064</v>
      </c>
      <c r="GT153" s="45"/>
      <c r="GU153" s="45" t="s">
        <v>2175</v>
      </c>
      <c r="GV153" s="45" t="b">
        <v>1</v>
      </c>
      <c r="GW153" s="45" t="b">
        <v>1</v>
      </c>
      <c r="GX153" s="45"/>
      <c r="GY153" s="45" t="b">
        <v>1</v>
      </c>
      <c r="GZ153" s="45" t="b">
        <v>1</v>
      </c>
      <c r="HA153" s="45"/>
      <c r="HB153" s="45" t="b">
        <v>1</v>
      </c>
      <c r="HC153" s="45"/>
      <c r="HD153" s="45"/>
      <c r="HE153" s="45"/>
      <c r="HF153" s="45"/>
      <c r="HG153" s="45"/>
      <c r="HH153" s="45"/>
      <c r="HI153" s="45"/>
      <c r="HJ153" s="45"/>
      <c r="HK153" s="45"/>
      <c r="HL153" s="45"/>
      <c r="HM153" s="45"/>
      <c r="HN153" s="45" t="s">
        <v>387</v>
      </c>
      <c r="HO153" s="45"/>
      <c r="HP153" s="45"/>
      <c r="HQ153" s="45" t="b">
        <v>1</v>
      </c>
      <c r="HR153" s="45"/>
      <c r="HS153" s="45" t="s">
        <v>2176</v>
      </c>
      <c r="HT153" s="45" t="s">
        <v>440</v>
      </c>
      <c r="HU153" s="45"/>
      <c r="HV153" s="45"/>
      <c r="HW153" s="45"/>
      <c r="HX153" s="45" t="b">
        <v>1</v>
      </c>
      <c r="HY153" s="45"/>
      <c r="HZ153" s="45"/>
      <c r="IA153" s="45"/>
      <c r="IB153" s="45"/>
      <c r="IC153" s="45"/>
      <c r="ID153" s="45"/>
      <c r="IE153" s="45"/>
      <c r="IF153" s="45" t="s">
        <v>1049</v>
      </c>
      <c r="IG153" s="45"/>
      <c r="IH153" s="45"/>
      <c r="II153" s="45"/>
      <c r="IJ153" s="45"/>
      <c r="IK153" s="45"/>
      <c r="IL153" s="45" t="b">
        <v>1</v>
      </c>
      <c r="IM153" s="45"/>
      <c r="IN153" s="45"/>
      <c r="IO153" s="45" t="s">
        <v>2177</v>
      </c>
      <c r="IP153" s="45" t="s">
        <v>347</v>
      </c>
      <c r="IQ153" s="45"/>
      <c r="IR153" s="45" t="s">
        <v>500</v>
      </c>
      <c r="IS153" s="45"/>
      <c r="IT153" s="45"/>
      <c r="IU153" s="45" t="b">
        <v>1</v>
      </c>
      <c r="IV153" s="45"/>
      <c r="IW153" s="45"/>
      <c r="IX153" s="45"/>
      <c r="IY153" s="45"/>
      <c r="IZ153" s="45"/>
      <c r="JA153" s="45"/>
      <c r="JB153" s="45" t="s">
        <v>537</v>
      </c>
      <c r="JC153" s="45"/>
      <c r="JD153" s="45" t="b">
        <v>1</v>
      </c>
      <c r="JE153" s="45" t="b">
        <v>1</v>
      </c>
      <c r="JF153" s="45"/>
      <c r="JG153" s="45"/>
      <c r="JH153" s="45"/>
      <c r="JI153" s="45"/>
      <c r="JJ153" s="45"/>
      <c r="JK153" s="45"/>
      <c r="JL153" s="45" t="s">
        <v>347</v>
      </c>
      <c r="JM153" s="45"/>
      <c r="JN153" s="45" t="s">
        <v>446</v>
      </c>
      <c r="JO153" s="45"/>
      <c r="JP153" s="45"/>
      <c r="JQ153" s="45"/>
      <c r="JR153" s="45" t="b">
        <v>1</v>
      </c>
      <c r="JS153" s="45"/>
      <c r="JT153" s="45"/>
      <c r="JU153" s="45"/>
      <c r="JV153" s="45"/>
      <c r="JW153" s="45"/>
      <c r="JX153" s="45"/>
      <c r="JY153" s="45"/>
      <c r="JZ153" s="45"/>
      <c r="KA153" s="45"/>
      <c r="KB153" s="45"/>
      <c r="KC153" s="45"/>
      <c r="KD153" s="45"/>
      <c r="KE153" s="45"/>
      <c r="KF153" s="45"/>
      <c r="KG153" s="45"/>
      <c r="KH153" s="45" t="s">
        <v>447</v>
      </c>
      <c r="KI153" s="45"/>
      <c r="KJ153" s="45"/>
      <c r="KK153" s="45"/>
      <c r="KL153" s="45"/>
      <c r="KM153" s="45" t="b">
        <v>1</v>
      </c>
      <c r="KN153" s="45"/>
      <c r="KO153" s="45"/>
      <c r="KP153" s="45"/>
      <c r="KQ153" s="45"/>
      <c r="KR153" s="45"/>
      <c r="KS153" s="45"/>
      <c r="KT153" s="45"/>
      <c r="KU153" s="45"/>
      <c r="KV153" s="45"/>
      <c r="KW153" s="45" t="s">
        <v>2178</v>
      </c>
      <c r="KX153" s="45" t="b">
        <v>1</v>
      </c>
      <c r="KY153" s="45"/>
      <c r="KZ153" s="45" t="b">
        <v>1</v>
      </c>
      <c r="LA153" s="45"/>
      <c r="LB153" s="45" t="b">
        <v>1</v>
      </c>
      <c r="LC153" s="45"/>
      <c r="LD153" s="45"/>
      <c r="LE153" s="45"/>
      <c r="LF153" s="45"/>
      <c r="LG153" s="45" t="s">
        <v>449</v>
      </c>
      <c r="LH153" s="45"/>
      <c r="LI153" s="45"/>
      <c r="LJ153" s="45" t="b">
        <v>1</v>
      </c>
      <c r="LK153" s="45"/>
      <c r="LL153" s="45"/>
      <c r="LM153" s="45"/>
      <c r="LN153" s="45"/>
      <c r="LO153" s="45" t="s">
        <v>359</v>
      </c>
      <c r="LP153" s="37" t="s">
        <v>5171</v>
      </c>
      <c r="LQ153" s="45" t="s">
        <v>640</v>
      </c>
      <c r="LR153" s="45"/>
      <c r="LS153" s="45"/>
      <c r="LT153" s="45"/>
      <c r="LU153" s="45"/>
      <c r="LV153" s="45"/>
      <c r="LW153" s="45" t="b">
        <v>1</v>
      </c>
      <c r="LX153" s="45"/>
      <c r="LY153" s="45"/>
      <c r="LZ153" s="45"/>
      <c r="MA153" s="45"/>
      <c r="MB153" s="45" t="s">
        <v>359</v>
      </c>
      <c r="MC153" s="45"/>
      <c r="MD153" s="45"/>
      <c r="ME153" s="45" t="s">
        <v>359</v>
      </c>
      <c r="MF153" s="45"/>
      <c r="MG153" s="45"/>
      <c r="MH153" s="45" t="s">
        <v>359</v>
      </c>
      <c r="MI153" s="45"/>
      <c r="MJ153" s="45" t="s">
        <v>2179</v>
      </c>
      <c r="MK153" s="45">
        <v>73155700</v>
      </c>
      <c r="ML153" s="45" t="s">
        <v>2180</v>
      </c>
      <c r="MM153" s="47">
        <v>44217.536087962973</v>
      </c>
      <c r="MN153" s="45">
        <v>154</v>
      </c>
      <c r="MO153" s="45"/>
      <c r="MP153" s="45">
        <v>-1</v>
      </c>
      <c r="MQ153" s="45"/>
      <c r="MR153" s="45"/>
      <c r="MS153" s="45" t="s">
        <v>376</v>
      </c>
      <c r="MT153" s="45">
        <v>2291</v>
      </c>
      <c r="MU153" s="45" t="s">
        <v>402</v>
      </c>
      <c r="MV153" s="45">
        <v>569832</v>
      </c>
    </row>
    <row r="154" spans="1:360" ht="15.6" hidden="1" thickTop="1" thickBot="1" x14ac:dyDescent="0.35">
      <c r="A154" s="48" t="s">
        <v>2181</v>
      </c>
      <c r="B154" s="37" t="s">
        <v>2182</v>
      </c>
      <c r="C154" s="37"/>
      <c r="D154" s="37" t="s">
        <v>2114</v>
      </c>
      <c r="E154" s="37" t="s">
        <v>830</v>
      </c>
      <c r="F154" s="37"/>
      <c r="G154" s="49">
        <v>44217</v>
      </c>
      <c r="H154" s="37" t="s">
        <v>1928</v>
      </c>
      <c r="I154" s="37" t="s">
        <v>832</v>
      </c>
      <c r="J154" s="37" t="s">
        <v>347</v>
      </c>
      <c r="K154" s="37">
        <v>70</v>
      </c>
      <c r="L154" s="37" t="str">
        <f>IF(data!$K154&lt;31,"18-30 Years",IF(data!$K154&lt;51,"31-50 Years",IF(data!$K154&lt;61,"51-60 Years",IF(data!$K154&gt;60,"Elderly&gt;60"))))</f>
        <v>Elderly&gt;60</v>
      </c>
      <c r="M154" s="37" t="s">
        <v>405</v>
      </c>
      <c r="N154" s="37" t="s">
        <v>349</v>
      </c>
      <c r="O154" s="37" t="s">
        <v>350</v>
      </c>
      <c r="P154" s="49">
        <v>43486</v>
      </c>
      <c r="Q154" s="37">
        <v>0</v>
      </c>
      <c r="R154" s="37">
        <v>2</v>
      </c>
      <c r="S154" s="37" t="s">
        <v>347</v>
      </c>
      <c r="T154" s="37">
        <v>0</v>
      </c>
      <c r="U154" s="37">
        <v>1</v>
      </c>
      <c r="V154" s="37">
        <v>1</v>
      </c>
      <c r="W154" s="37" t="s">
        <v>406</v>
      </c>
      <c r="X154" s="37">
        <v>0</v>
      </c>
      <c r="Y154" s="37" t="s">
        <v>406</v>
      </c>
      <c r="Z154" s="37">
        <v>2</v>
      </c>
      <c r="AA154" s="52">
        <v>4</v>
      </c>
      <c r="AB154" s="37">
        <v>7</v>
      </c>
      <c r="AC154" s="37">
        <v>1</v>
      </c>
      <c r="AD154" s="37">
        <v>0</v>
      </c>
      <c r="AE154" s="37">
        <v>0</v>
      </c>
      <c r="AF154" s="37">
        <v>1000</v>
      </c>
      <c r="AG154" s="37">
        <v>0</v>
      </c>
      <c r="AH154" s="41">
        <f t="shared" si="2"/>
        <v>-1000</v>
      </c>
      <c r="AI154" s="37"/>
      <c r="AJ154" s="45" t="s">
        <v>5128</v>
      </c>
      <c r="AK154" s="37" t="s">
        <v>355</v>
      </c>
      <c r="AL154" s="37"/>
      <c r="AM154" s="37" t="b">
        <v>1</v>
      </c>
      <c r="AN154" s="37"/>
      <c r="AO154" s="37"/>
      <c r="AP154" s="37"/>
      <c r="AQ154" s="37"/>
      <c r="AR154" s="37"/>
      <c r="AS154" s="37"/>
      <c r="AT154" s="37">
        <v>15</v>
      </c>
      <c r="AU154" s="37" t="s">
        <v>356</v>
      </c>
      <c r="AV154" s="37"/>
      <c r="AW154" s="37" t="s">
        <v>347</v>
      </c>
      <c r="AX154" s="41" t="s">
        <v>372</v>
      </c>
      <c r="AY154" s="37" t="s">
        <v>426</v>
      </c>
      <c r="AZ154" s="37"/>
      <c r="BA154" s="37"/>
      <c r="BB154" s="37"/>
      <c r="BC154" s="37" t="b">
        <v>1</v>
      </c>
      <c r="BD154" s="37"/>
      <c r="BE154" s="37"/>
      <c r="BF154" s="37"/>
      <c r="BG154" s="37"/>
      <c r="BH154" s="37"/>
      <c r="BI154" s="37"/>
      <c r="BJ154" s="37"/>
      <c r="BK154" s="37" t="s">
        <v>359</v>
      </c>
      <c r="BL154" s="37"/>
      <c r="BM154" s="37"/>
      <c r="BN154" s="37"/>
      <c r="BO154" s="37"/>
      <c r="BP154" s="37" t="s">
        <v>359</v>
      </c>
      <c r="BQ154" s="37"/>
      <c r="BR154" s="37"/>
      <c r="BS154" s="37"/>
      <c r="BT154" s="37"/>
      <c r="BU154" s="37"/>
      <c r="BV154" s="37"/>
      <c r="BW154" s="37"/>
      <c r="BX154" s="37"/>
      <c r="BY154" s="37"/>
      <c r="BZ154" s="37"/>
      <c r="CA154" s="37"/>
      <c r="CB154" s="37"/>
      <c r="CC154" s="37"/>
      <c r="CD154" s="37"/>
      <c r="CE154" s="37"/>
      <c r="CF154" s="37" t="s">
        <v>835</v>
      </c>
      <c r="CG154" s="37" t="b">
        <v>1</v>
      </c>
      <c r="CH154" s="37"/>
      <c r="CI154" s="37"/>
      <c r="CJ154" s="37"/>
      <c r="CK154" s="37"/>
      <c r="CL154" s="37"/>
      <c r="CM154" s="37"/>
      <c r="CN154" s="37"/>
      <c r="CO154" s="37" t="s">
        <v>347</v>
      </c>
      <c r="CP154" s="37"/>
      <c r="CQ154" s="37"/>
      <c r="CR154" s="37"/>
      <c r="CS154" s="37"/>
      <c r="CT154" s="37"/>
      <c r="CU154" s="37"/>
      <c r="CV154" s="37"/>
      <c r="CW154" s="37"/>
      <c r="CX154" s="37"/>
      <c r="CY154" s="37" t="s">
        <v>361</v>
      </c>
      <c r="CZ154" s="37"/>
      <c r="DA154" s="37"/>
      <c r="DB154" s="37"/>
      <c r="DC154" s="37"/>
      <c r="DD154" s="37"/>
      <c r="DE154" s="37" t="b">
        <v>1</v>
      </c>
      <c r="DF154" s="37" t="b">
        <v>1</v>
      </c>
      <c r="DG154" s="37"/>
      <c r="DH154" s="37"/>
      <c r="DI154" s="37"/>
      <c r="DJ154" s="37"/>
      <c r="DK154" s="37"/>
      <c r="DL154" s="37"/>
      <c r="DM154" s="37"/>
      <c r="DN154" s="37"/>
      <c r="DO154" s="37"/>
      <c r="DP154" s="37"/>
      <c r="DQ154" s="37"/>
      <c r="DR154" s="37"/>
      <c r="DS154" s="37"/>
      <c r="DT154" s="37"/>
      <c r="DU154" s="37"/>
      <c r="DV154" s="37"/>
      <c r="DW154" s="37" t="s">
        <v>564</v>
      </c>
      <c r="DX154" s="37" t="s">
        <v>483</v>
      </c>
      <c r="DY154" s="37"/>
      <c r="DZ154" s="37"/>
      <c r="EA154" s="37"/>
      <c r="EB154" s="37"/>
      <c r="EC154" s="37"/>
      <c r="ED154" s="37"/>
      <c r="EE154" s="37"/>
      <c r="EF154" s="37"/>
      <c r="EG154" s="37"/>
      <c r="EH154" s="37"/>
      <c r="EI154" s="37"/>
      <c r="EJ154" s="37"/>
      <c r="EK154" s="37"/>
      <c r="EL154" s="37"/>
      <c r="EM154" s="37"/>
      <c r="EN154" s="37"/>
      <c r="EO154" s="37" t="s">
        <v>981</v>
      </c>
      <c r="EP154" s="37" t="b">
        <v>1</v>
      </c>
      <c r="EQ154" s="37" t="b">
        <v>1</v>
      </c>
      <c r="ER154" s="37"/>
      <c r="ES154" s="37"/>
      <c r="ET154" s="37"/>
      <c r="EU154" s="37"/>
      <c r="EV154" s="37"/>
      <c r="EW154" s="37"/>
      <c r="EX154" s="37"/>
      <c r="EY154" s="37"/>
      <c r="EZ154" s="37"/>
      <c r="FA154" s="52">
        <v>2</v>
      </c>
      <c r="FB154" s="37" t="s">
        <v>365</v>
      </c>
      <c r="FC154" s="37" t="s">
        <v>347</v>
      </c>
      <c r="FD154" s="37"/>
      <c r="FE154" s="37" t="s">
        <v>367</v>
      </c>
      <c r="FF154" s="37"/>
      <c r="FG154" s="37" t="b">
        <v>1</v>
      </c>
      <c r="FH154" s="37"/>
      <c r="FI154" s="37"/>
      <c r="FJ154" s="37"/>
      <c r="FK154" s="37"/>
      <c r="FL154" s="37"/>
      <c r="FM154" s="37"/>
      <c r="FN154" s="37" t="s">
        <v>347</v>
      </c>
      <c r="FO154" s="37"/>
      <c r="FP154" s="37" t="s">
        <v>359</v>
      </c>
      <c r="FQ154" s="37"/>
      <c r="FR154" s="37"/>
      <c r="FS154" s="37"/>
      <c r="FT154" s="37"/>
      <c r="FU154" s="37"/>
      <c r="FV154" s="37"/>
      <c r="FW154" s="37"/>
      <c r="FX154" s="37" t="s">
        <v>656</v>
      </c>
      <c r="FY154" s="37" t="s">
        <v>347</v>
      </c>
      <c r="FZ154" s="37"/>
      <c r="GA154" s="37"/>
      <c r="GB154" s="37"/>
      <c r="GC154" s="37" t="s">
        <v>351</v>
      </c>
      <c r="GD154" s="37" t="s">
        <v>384</v>
      </c>
      <c r="GE154" s="37" t="s">
        <v>359</v>
      </c>
      <c r="GF154" s="37" t="s">
        <v>370</v>
      </c>
      <c r="GG154" s="37" t="s">
        <v>370</v>
      </c>
      <c r="GH154" s="37"/>
      <c r="GI154" s="37"/>
      <c r="GJ154" s="37"/>
      <c r="GK154" s="37"/>
      <c r="GL154" s="37"/>
      <c r="GM154" s="37"/>
      <c r="GN154" s="37"/>
      <c r="GO154" s="37"/>
      <c r="GP154" s="37"/>
      <c r="GQ154" s="37"/>
      <c r="GR154" s="37"/>
      <c r="GS154" s="37"/>
      <c r="GT154" s="37"/>
      <c r="GU154" s="37" t="s">
        <v>2183</v>
      </c>
      <c r="GV154" s="37" t="b">
        <v>1</v>
      </c>
      <c r="GW154" s="37"/>
      <c r="GX154" s="37" t="b">
        <v>1</v>
      </c>
      <c r="GY154" s="37"/>
      <c r="GZ154" s="37"/>
      <c r="HA154" s="37"/>
      <c r="HB154" s="37"/>
      <c r="HC154" s="37"/>
      <c r="HD154" s="37"/>
      <c r="HE154" s="37"/>
      <c r="HF154" s="37"/>
      <c r="HG154" s="37"/>
      <c r="HH154" s="37"/>
      <c r="HI154" s="37"/>
      <c r="HJ154" s="37"/>
      <c r="HK154" s="37"/>
      <c r="HL154" s="37"/>
      <c r="HM154" s="37"/>
      <c r="HN154" s="37" t="s">
        <v>895</v>
      </c>
      <c r="HO154" s="37" t="b">
        <v>1</v>
      </c>
      <c r="HP154" s="37"/>
      <c r="HQ154" s="37" t="b">
        <v>1</v>
      </c>
      <c r="HR154" s="37"/>
      <c r="HS154" s="37" t="s">
        <v>2184</v>
      </c>
      <c r="HT154" s="37" t="s">
        <v>1689</v>
      </c>
      <c r="HU154" s="37"/>
      <c r="HV154" s="37" t="b">
        <v>1</v>
      </c>
      <c r="HW154" s="37"/>
      <c r="HX154" s="37"/>
      <c r="HY154" s="37"/>
      <c r="HZ154" s="37"/>
      <c r="IA154" s="37" t="b">
        <v>1</v>
      </c>
      <c r="IB154" s="37"/>
      <c r="IC154" s="37"/>
      <c r="ID154" s="37"/>
      <c r="IE154" s="37"/>
      <c r="IF154" s="37" t="s">
        <v>2136</v>
      </c>
      <c r="IG154" s="37" t="b">
        <v>1</v>
      </c>
      <c r="IH154" s="37"/>
      <c r="II154" s="37" t="b">
        <v>1</v>
      </c>
      <c r="IJ154" s="37"/>
      <c r="IK154" s="37"/>
      <c r="IL154" s="37"/>
      <c r="IM154" s="37"/>
      <c r="IN154" s="37"/>
      <c r="IO154" s="37"/>
      <c r="IP154" s="37" t="s">
        <v>347</v>
      </c>
      <c r="IQ154" s="37"/>
      <c r="IR154" s="37" t="s">
        <v>537</v>
      </c>
      <c r="IS154" s="37"/>
      <c r="IT154" s="37" t="b">
        <v>1</v>
      </c>
      <c r="IU154" s="37" t="b">
        <v>1</v>
      </c>
      <c r="IV154" s="37"/>
      <c r="IW154" s="37"/>
      <c r="IX154" s="37"/>
      <c r="IY154" s="37"/>
      <c r="IZ154" s="37"/>
      <c r="JA154" s="37"/>
      <c r="JB154" s="37" t="s">
        <v>953</v>
      </c>
      <c r="JC154" s="37"/>
      <c r="JD154" s="37" t="b">
        <v>1</v>
      </c>
      <c r="JE154" s="37" t="b">
        <v>1</v>
      </c>
      <c r="JF154" s="37" t="b">
        <v>1</v>
      </c>
      <c r="JG154" s="37"/>
      <c r="JH154" s="37"/>
      <c r="JI154" s="37"/>
      <c r="JJ154" s="37"/>
      <c r="JK154" s="37" t="s">
        <v>5167</v>
      </c>
      <c r="JL154" s="37" t="s">
        <v>347</v>
      </c>
      <c r="JM154" s="37"/>
      <c r="JN154" s="37" t="s">
        <v>552</v>
      </c>
      <c r="JO154" s="37"/>
      <c r="JP154" s="37"/>
      <c r="JQ154" s="37"/>
      <c r="JR154" s="37"/>
      <c r="JS154" s="37"/>
      <c r="JT154" s="37"/>
      <c r="JU154" s="37"/>
      <c r="JV154" s="37"/>
      <c r="JW154" s="37"/>
      <c r="JX154" s="37"/>
      <c r="JY154" s="37"/>
      <c r="JZ154" s="37"/>
      <c r="KA154" s="37"/>
      <c r="KB154" s="37"/>
      <c r="KC154" s="37"/>
      <c r="KD154" s="37" t="b">
        <v>1</v>
      </c>
      <c r="KE154" s="37"/>
      <c r="KF154" s="37"/>
      <c r="KG154" s="37"/>
      <c r="KH154" s="37" t="s">
        <v>1602</v>
      </c>
      <c r="KI154" s="37"/>
      <c r="KJ154" s="37" t="b">
        <v>1</v>
      </c>
      <c r="KK154" s="37"/>
      <c r="KL154" s="37"/>
      <c r="KM154" s="37" t="b">
        <v>1</v>
      </c>
      <c r="KN154" s="37"/>
      <c r="KO154" s="37"/>
      <c r="KP154" s="37"/>
      <c r="KQ154" s="37"/>
      <c r="KR154" s="37"/>
      <c r="KS154" s="37"/>
      <c r="KT154" s="37"/>
      <c r="KU154" s="37"/>
      <c r="KV154" s="37"/>
      <c r="KW154" s="37" t="s">
        <v>2185</v>
      </c>
      <c r="KX154" s="37" t="b">
        <v>1</v>
      </c>
      <c r="KY154" s="37" t="b">
        <v>1</v>
      </c>
      <c r="KZ154" s="37" t="b">
        <v>1</v>
      </c>
      <c r="LA154" s="37"/>
      <c r="LB154" s="37"/>
      <c r="LC154" s="37"/>
      <c r="LD154" s="37"/>
      <c r="LE154" s="37"/>
      <c r="LF154" s="37"/>
      <c r="LG154" s="37" t="s">
        <v>901</v>
      </c>
      <c r="LH154" s="37"/>
      <c r="LI154" s="37"/>
      <c r="LJ154" s="37" t="b">
        <v>1</v>
      </c>
      <c r="LK154" s="37" t="b">
        <v>1</v>
      </c>
      <c r="LL154" s="37"/>
      <c r="LM154" s="37"/>
      <c r="LN154" s="37"/>
      <c r="LO154" s="37" t="s">
        <v>347</v>
      </c>
      <c r="LP154" s="37"/>
      <c r="LQ154" s="37" t="s">
        <v>372</v>
      </c>
      <c r="LR154" s="37"/>
      <c r="LS154" s="37"/>
      <c r="LT154" s="37"/>
      <c r="LU154" s="37"/>
      <c r="LV154" s="37"/>
      <c r="LW154" s="37"/>
      <c r="LX154" s="37"/>
      <c r="LY154" s="37" t="b">
        <v>1</v>
      </c>
      <c r="LZ154" s="37"/>
      <c r="MA154" s="37"/>
      <c r="MB154" s="37" t="s">
        <v>359</v>
      </c>
      <c r="MC154" s="37"/>
      <c r="MD154" s="37"/>
      <c r="ME154" s="37" t="s">
        <v>359</v>
      </c>
      <c r="MF154" s="37"/>
      <c r="MG154" s="37"/>
      <c r="MH154" s="37" t="s">
        <v>359</v>
      </c>
      <c r="MI154" s="37"/>
      <c r="MJ154" s="37" t="s">
        <v>2186</v>
      </c>
      <c r="MK154" s="37">
        <v>73155701</v>
      </c>
      <c r="ML154" s="37" t="s">
        <v>2187</v>
      </c>
      <c r="MM154" s="50">
        <v>44217.536087962973</v>
      </c>
      <c r="MN154" s="37">
        <v>155</v>
      </c>
      <c r="MO154" s="37"/>
      <c r="MP154" s="37">
        <v>-1</v>
      </c>
      <c r="MQ154" s="37"/>
      <c r="MR154" s="37"/>
      <c r="MS154" s="37" t="s">
        <v>376</v>
      </c>
      <c r="MT154" s="37">
        <v>679</v>
      </c>
      <c r="MU154" s="37" t="s">
        <v>402</v>
      </c>
      <c r="MV154" s="37">
        <v>569832</v>
      </c>
    </row>
    <row r="155" spans="1:360" ht="15.6" hidden="1" thickTop="1" thickBot="1" x14ac:dyDescent="0.35">
      <c r="A155" s="44" t="s">
        <v>2188</v>
      </c>
      <c r="B155" s="45" t="s">
        <v>2189</v>
      </c>
      <c r="C155" s="45"/>
      <c r="D155" s="45" t="s">
        <v>2170</v>
      </c>
      <c r="E155" s="45" t="s">
        <v>830</v>
      </c>
      <c r="F155" s="45"/>
      <c r="G155" s="46">
        <v>44217</v>
      </c>
      <c r="H155" s="45" t="s">
        <v>1958</v>
      </c>
      <c r="I155" s="45" t="s">
        <v>832</v>
      </c>
      <c r="J155" s="45" t="s">
        <v>347</v>
      </c>
      <c r="K155" s="45">
        <v>53</v>
      </c>
      <c r="L155" s="45" t="str">
        <f>IF(data!$K155&lt;31,"18-30 Years",IF(data!$K155&lt;51,"31-50 Years",IF(data!$K155&lt;61,"51-60 Years",IF(data!$K155&gt;60,"Elderly&gt;60"))))</f>
        <v>51-60 Years</v>
      </c>
      <c r="M155" s="45" t="s">
        <v>405</v>
      </c>
      <c r="N155" s="45" t="s">
        <v>349</v>
      </c>
      <c r="O155" s="45" t="s">
        <v>350</v>
      </c>
      <c r="P155" s="46">
        <v>43252</v>
      </c>
      <c r="Q155" s="45">
        <v>0</v>
      </c>
      <c r="R155" s="45">
        <v>0</v>
      </c>
      <c r="S155" s="45" t="s">
        <v>347</v>
      </c>
      <c r="T155" s="45">
        <v>0</v>
      </c>
      <c r="U155" s="45">
        <v>0</v>
      </c>
      <c r="V155" s="45">
        <v>1</v>
      </c>
      <c r="W155" s="45" t="s">
        <v>351</v>
      </c>
      <c r="X155" s="45">
        <v>2</v>
      </c>
      <c r="Y155" s="45" t="s">
        <v>455</v>
      </c>
      <c r="Z155" s="45">
        <v>1</v>
      </c>
      <c r="AA155" s="51">
        <v>4</v>
      </c>
      <c r="AB155" s="45">
        <v>7</v>
      </c>
      <c r="AC155" s="45">
        <v>0</v>
      </c>
      <c r="AD155" s="45">
        <v>0</v>
      </c>
      <c r="AE155" s="45">
        <v>1</v>
      </c>
      <c r="AF155" s="45">
        <v>2000</v>
      </c>
      <c r="AG155" s="45">
        <v>1500</v>
      </c>
      <c r="AH155" s="41">
        <f t="shared" si="2"/>
        <v>-500</v>
      </c>
      <c r="AI155" s="45" t="s">
        <v>2190</v>
      </c>
      <c r="AJ155" s="45"/>
      <c r="AK155" s="45" t="s">
        <v>640</v>
      </c>
      <c r="AL155" s="45"/>
      <c r="AM155" s="45"/>
      <c r="AN155" s="45"/>
      <c r="AO155" s="45"/>
      <c r="AP155" s="45"/>
      <c r="AQ155" s="45"/>
      <c r="AR155" s="45" t="b">
        <v>1</v>
      </c>
      <c r="AS155" s="45"/>
      <c r="AT155" s="45"/>
      <c r="AU155" s="45"/>
      <c r="AV155" s="45"/>
      <c r="AW155" s="45" t="s">
        <v>359</v>
      </c>
      <c r="AX155" s="45" t="s">
        <v>2191</v>
      </c>
      <c r="AY155" s="45" t="s">
        <v>2192</v>
      </c>
      <c r="AZ155" s="45"/>
      <c r="BA155" s="45"/>
      <c r="BB155" s="45"/>
      <c r="BC155" s="45"/>
      <c r="BD155" s="45"/>
      <c r="BE155" s="45" t="b">
        <v>1</v>
      </c>
      <c r="BF155" s="45"/>
      <c r="BG155" s="45"/>
      <c r="BH155" s="45"/>
      <c r="BI155" s="45"/>
      <c r="BJ155" s="45"/>
      <c r="BK155" s="45" t="s">
        <v>347</v>
      </c>
      <c r="BL155" s="45" t="s">
        <v>347</v>
      </c>
      <c r="BM155" s="45" t="s">
        <v>2193</v>
      </c>
      <c r="BN155" s="45" t="s">
        <v>359</v>
      </c>
      <c r="BO155" s="45"/>
      <c r="BP155" s="45" t="s">
        <v>359</v>
      </c>
      <c r="BQ155" s="45"/>
      <c r="BR155" s="45"/>
      <c r="BS155" s="45"/>
      <c r="BT155" s="45"/>
      <c r="BU155" s="45"/>
      <c r="BV155" s="45"/>
      <c r="BW155" s="45"/>
      <c r="BX155" s="45"/>
      <c r="BY155" s="45"/>
      <c r="BZ155" s="45"/>
      <c r="CA155" s="45"/>
      <c r="CB155" s="45"/>
      <c r="CC155" s="45"/>
      <c r="CD155" s="45"/>
      <c r="CE155" s="45"/>
      <c r="CF155" s="45" t="s">
        <v>1242</v>
      </c>
      <c r="CG155" s="45"/>
      <c r="CH155" s="45" t="b">
        <v>1</v>
      </c>
      <c r="CI155" s="45" t="b">
        <v>1</v>
      </c>
      <c r="CJ155" s="45"/>
      <c r="CK155" s="45"/>
      <c r="CL155" s="45"/>
      <c r="CM155" s="45"/>
      <c r="CN155" s="45"/>
      <c r="CO155" s="45" t="s">
        <v>359</v>
      </c>
      <c r="CP155" s="45" t="s">
        <v>691</v>
      </c>
      <c r="CQ155" s="45"/>
      <c r="CR155" s="45"/>
      <c r="CS155" s="45"/>
      <c r="CT155" s="45"/>
      <c r="CU155" s="45" t="b">
        <v>1</v>
      </c>
      <c r="CV155" s="45"/>
      <c r="CW155" s="45"/>
      <c r="CX155" s="45"/>
      <c r="CY155" s="45" t="s">
        <v>1807</v>
      </c>
      <c r="CZ155" s="45"/>
      <c r="DA155" s="45"/>
      <c r="DB155" s="45"/>
      <c r="DC155" s="45" t="b">
        <v>1</v>
      </c>
      <c r="DD155" s="45"/>
      <c r="DE155" s="45"/>
      <c r="DF155" s="45"/>
      <c r="DG155" s="45"/>
      <c r="DH155" s="45"/>
      <c r="DI155" s="45"/>
      <c r="DJ155" s="45"/>
      <c r="DK155" s="45"/>
      <c r="DL155" s="45"/>
      <c r="DM155" s="45"/>
      <c r="DN155" s="45"/>
      <c r="DO155" s="45"/>
      <c r="DP155" s="45"/>
      <c r="DQ155" s="45"/>
      <c r="DR155" s="45"/>
      <c r="DS155" s="45"/>
      <c r="DT155" s="45"/>
      <c r="DU155" s="45"/>
      <c r="DV155" s="45"/>
      <c r="DW155" s="45" t="s">
        <v>646</v>
      </c>
      <c r="DX155" s="45"/>
      <c r="DY155" s="45"/>
      <c r="DZ155" s="45"/>
      <c r="EA155" s="45"/>
      <c r="EB155" s="45"/>
      <c r="EC155" s="45"/>
      <c r="ED155" s="45"/>
      <c r="EE155" s="45"/>
      <c r="EF155" s="45"/>
      <c r="EG155" s="45"/>
      <c r="EH155" s="45"/>
      <c r="EI155" s="45"/>
      <c r="EJ155" s="45"/>
      <c r="EK155" s="45"/>
      <c r="EL155" s="45"/>
      <c r="EM155" s="45"/>
      <c r="EN155" s="45"/>
      <c r="EO155" s="45" t="s">
        <v>2194</v>
      </c>
      <c r="EP155" s="45" t="b">
        <v>1</v>
      </c>
      <c r="EQ155" s="45"/>
      <c r="ER155" s="45" t="b">
        <v>1</v>
      </c>
      <c r="ES155" s="45" t="b">
        <v>1</v>
      </c>
      <c r="ET155" s="45"/>
      <c r="EU155" s="45"/>
      <c r="EV155" s="45"/>
      <c r="EW155" s="45" t="b">
        <v>1</v>
      </c>
      <c r="EX155" s="45"/>
      <c r="EY155" s="45"/>
      <c r="EZ155" s="45"/>
      <c r="FA155" s="51">
        <v>4</v>
      </c>
      <c r="FB155" s="45" t="s">
        <v>366</v>
      </c>
      <c r="FC155" s="45" t="s">
        <v>347</v>
      </c>
      <c r="FD155" s="45"/>
      <c r="FE155" s="45" t="s">
        <v>367</v>
      </c>
      <c r="FF155" s="45"/>
      <c r="FG155" s="45" t="b">
        <v>1</v>
      </c>
      <c r="FH155" s="45"/>
      <c r="FI155" s="45"/>
      <c r="FJ155" s="45"/>
      <c r="FK155" s="45"/>
      <c r="FL155" s="45"/>
      <c r="FM155" s="45"/>
      <c r="FN155" s="45" t="s">
        <v>347</v>
      </c>
      <c r="FO155" s="45"/>
      <c r="FP155" s="45" t="s">
        <v>347</v>
      </c>
      <c r="FQ155" s="45" t="s">
        <v>367</v>
      </c>
      <c r="FR155" s="45" t="b">
        <v>1</v>
      </c>
      <c r="FS155" s="45"/>
      <c r="FT155" s="45"/>
      <c r="FU155" s="45"/>
      <c r="FV155" s="45"/>
      <c r="FW155" s="45"/>
      <c r="FX155" s="45" t="s">
        <v>368</v>
      </c>
      <c r="FY155" s="45" t="s">
        <v>359</v>
      </c>
      <c r="FZ155" s="45"/>
      <c r="GA155" s="45"/>
      <c r="GB155" s="45"/>
      <c r="GC155" s="45" t="s">
        <v>384</v>
      </c>
      <c r="GD155" s="45" t="s">
        <v>384</v>
      </c>
      <c r="GE155" s="45" t="s">
        <v>347</v>
      </c>
      <c r="GF155" s="45"/>
      <c r="GG155" s="45"/>
      <c r="GH155" s="45" t="s">
        <v>915</v>
      </c>
      <c r="GI155" s="45" t="s">
        <v>359</v>
      </c>
      <c r="GJ155" s="45"/>
      <c r="GK155" s="45"/>
      <c r="GL155" s="45"/>
      <c r="GM155" s="45"/>
      <c r="GN155" s="45"/>
      <c r="GO155" s="45"/>
      <c r="GP155" s="45"/>
      <c r="GQ155" s="45"/>
      <c r="GR155" s="45"/>
      <c r="GS155" s="45" t="s">
        <v>347</v>
      </c>
      <c r="GT155" s="45" t="s">
        <v>347</v>
      </c>
      <c r="GU155" s="45" t="s">
        <v>1574</v>
      </c>
      <c r="GV155" s="45"/>
      <c r="GW155" s="45"/>
      <c r="GX155" s="45" t="b">
        <v>1</v>
      </c>
      <c r="GY155" s="45"/>
      <c r="GZ155" s="45"/>
      <c r="HA155" s="45"/>
      <c r="HB155" s="45"/>
      <c r="HC155" s="45"/>
      <c r="HD155" s="45"/>
      <c r="HE155" s="45"/>
      <c r="HF155" s="45"/>
      <c r="HG155" s="45"/>
      <c r="HH155" s="45"/>
      <c r="HI155" s="45"/>
      <c r="HJ155" s="45"/>
      <c r="HK155" s="45"/>
      <c r="HL155" s="45"/>
      <c r="HM155" s="45"/>
      <c r="HN155" s="45" t="s">
        <v>438</v>
      </c>
      <c r="HO155" s="45" t="b">
        <v>1</v>
      </c>
      <c r="HP155" s="45"/>
      <c r="HQ155" s="45"/>
      <c r="HR155" s="45"/>
      <c r="HS155" s="45" t="s">
        <v>2195</v>
      </c>
      <c r="HT155" s="45" t="s">
        <v>591</v>
      </c>
      <c r="HU155" s="45" t="b">
        <v>1</v>
      </c>
      <c r="HV155" s="45"/>
      <c r="HW155" s="45"/>
      <c r="HX155" s="45" t="b">
        <v>1</v>
      </c>
      <c r="HY155" s="45"/>
      <c r="HZ155" s="45"/>
      <c r="IA155" s="45"/>
      <c r="IB155" s="45"/>
      <c r="IC155" s="45"/>
      <c r="ID155" s="45"/>
      <c r="IE155" s="45"/>
      <c r="IF155" s="45" t="s">
        <v>458</v>
      </c>
      <c r="IG155" s="45" t="b">
        <v>1</v>
      </c>
      <c r="IH155" s="45"/>
      <c r="II155" s="45"/>
      <c r="IJ155" s="45"/>
      <c r="IK155" s="45"/>
      <c r="IL155" s="45"/>
      <c r="IM155" s="45"/>
      <c r="IN155" s="45"/>
      <c r="IO155" s="45"/>
      <c r="IP155" s="45" t="s">
        <v>347</v>
      </c>
      <c r="IQ155" s="45"/>
      <c r="IR155" s="45" t="s">
        <v>1356</v>
      </c>
      <c r="IS155" s="45"/>
      <c r="IT155" s="45" t="b">
        <v>1</v>
      </c>
      <c r="IU155" s="45"/>
      <c r="IV155" s="45" t="b">
        <v>1</v>
      </c>
      <c r="IW155" s="45"/>
      <c r="IX155" s="45"/>
      <c r="IY155" s="45"/>
      <c r="IZ155" s="45"/>
      <c r="JA155" s="45"/>
      <c r="JB155" s="45" t="s">
        <v>1248</v>
      </c>
      <c r="JC155" s="45" t="b">
        <v>1</v>
      </c>
      <c r="JD155" s="45" t="b">
        <v>1</v>
      </c>
      <c r="JE155" s="45" t="b">
        <v>1</v>
      </c>
      <c r="JF155" s="45"/>
      <c r="JG155" s="45"/>
      <c r="JH155" s="45"/>
      <c r="JI155" s="45"/>
      <c r="JJ155" s="45"/>
      <c r="JK155" s="45"/>
      <c r="JL155" s="45" t="s">
        <v>347</v>
      </c>
      <c r="JM155" s="45"/>
      <c r="JN155" s="45" t="s">
        <v>1371</v>
      </c>
      <c r="JO155" s="45"/>
      <c r="JP155" s="45"/>
      <c r="JQ155" s="45"/>
      <c r="JR155" s="45" t="b">
        <v>1</v>
      </c>
      <c r="JS155" s="45" t="b">
        <v>1</v>
      </c>
      <c r="JT155" s="45"/>
      <c r="JU155" s="45"/>
      <c r="JV155" s="45"/>
      <c r="JW155" s="45"/>
      <c r="JX155" s="45"/>
      <c r="JY155" s="45"/>
      <c r="JZ155" s="45"/>
      <c r="KA155" s="45"/>
      <c r="KB155" s="45"/>
      <c r="KC155" s="45"/>
      <c r="KD155" s="45"/>
      <c r="KE155" s="45"/>
      <c r="KF155" s="45"/>
      <c r="KG155" s="45" t="s">
        <v>2196</v>
      </c>
      <c r="KH155" s="45" t="s">
        <v>447</v>
      </c>
      <c r="KI155" s="45"/>
      <c r="KJ155" s="45"/>
      <c r="KK155" s="45"/>
      <c r="KL155" s="45"/>
      <c r="KM155" s="45" t="b">
        <v>1</v>
      </c>
      <c r="KN155" s="45"/>
      <c r="KO155" s="45"/>
      <c r="KP155" s="45"/>
      <c r="KQ155" s="45"/>
      <c r="KR155" s="45"/>
      <c r="KS155" s="45"/>
      <c r="KT155" s="45"/>
      <c r="KU155" s="45"/>
      <c r="KV155" s="45"/>
      <c r="KW155" s="45" t="s">
        <v>1253</v>
      </c>
      <c r="KX155" s="45" t="b">
        <v>1</v>
      </c>
      <c r="KY155" s="45" t="b">
        <v>1</v>
      </c>
      <c r="KZ155" s="45"/>
      <c r="LA155" s="45"/>
      <c r="LB155" s="45"/>
      <c r="LC155" s="45"/>
      <c r="LD155" s="45"/>
      <c r="LE155" s="45"/>
      <c r="LF155" s="45"/>
      <c r="LG155" s="45" t="s">
        <v>449</v>
      </c>
      <c r="LH155" s="45"/>
      <c r="LI155" s="45"/>
      <c r="LJ155" s="45" t="b">
        <v>1</v>
      </c>
      <c r="LK155" s="45"/>
      <c r="LL155" s="45"/>
      <c r="LM155" s="45"/>
      <c r="LN155" s="45"/>
      <c r="LO155" s="45" t="s">
        <v>347</v>
      </c>
      <c r="LP155" s="45"/>
      <c r="LQ155" s="45" t="s">
        <v>640</v>
      </c>
      <c r="LR155" s="45"/>
      <c r="LS155" s="45"/>
      <c r="LT155" s="45"/>
      <c r="LU155" s="45"/>
      <c r="LV155" s="45"/>
      <c r="LW155" s="45" t="b">
        <v>1</v>
      </c>
      <c r="LX155" s="45"/>
      <c r="LY155" s="45"/>
      <c r="LZ155" s="45"/>
      <c r="MA155" s="45"/>
      <c r="MB155" s="45" t="s">
        <v>359</v>
      </c>
      <c r="MC155" s="45"/>
      <c r="MD155" s="45"/>
      <c r="ME155" s="45" t="s">
        <v>359</v>
      </c>
      <c r="MF155" s="45"/>
      <c r="MG155" s="45"/>
      <c r="MH155" s="45" t="s">
        <v>359</v>
      </c>
      <c r="MI155" s="45"/>
      <c r="MJ155" s="45" t="s">
        <v>2197</v>
      </c>
      <c r="MK155" s="45">
        <v>73155702</v>
      </c>
      <c r="ML155" s="45" t="s">
        <v>2198</v>
      </c>
      <c r="MM155" s="47">
        <v>44217.536099537043</v>
      </c>
      <c r="MN155" s="45">
        <v>156</v>
      </c>
      <c r="MO155" s="45"/>
      <c r="MP155" s="45">
        <v>-1</v>
      </c>
      <c r="MQ155" s="45"/>
      <c r="MR155" s="45"/>
      <c r="MS155" s="45" t="s">
        <v>376</v>
      </c>
      <c r="MT155" s="45">
        <v>1609</v>
      </c>
      <c r="MU155" s="45" t="s">
        <v>402</v>
      </c>
      <c r="MV155" s="45">
        <v>569832</v>
      </c>
    </row>
    <row r="156" spans="1:360" ht="15.6" thickTop="1" thickBot="1" x14ac:dyDescent="0.35">
      <c r="A156" s="48" t="s">
        <v>2199</v>
      </c>
      <c r="B156" s="37" t="s">
        <v>2200</v>
      </c>
      <c r="C156" s="37"/>
      <c r="D156" s="37" t="s">
        <v>2142</v>
      </c>
      <c r="E156" s="37" t="s">
        <v>830</v>
      </c>
      <c r="F156" s="37"/>
      <c r="G156" s="49">
        <v>44217</v>
      </c>
      <c r="H156" s="37" t="s">
        <v>1958</v>
      </c>
      <c r="I156" s="37" t="s">
        <v>832</v>
      </c>
      <c r="J156" s="37" t="s">
        <v>347</v>
      </c>
      <c r="K156" s="37">
        <v>61</v>
      </c>
      <c r="L156" s="37" t="str">
        <f>IF(data!$K156&lt;31,"18-30 Years",IF(data!$K156&lt;51,"31-50 Years",IF(data!$K156&lt;61,"51-60 Years",IF(data!$K156&gt;60,"Elderly&gt;60"))))</f>
        <v>Elderly&gt;60</v>
      </c>
      <c r="M156" s="37" t="s">
        <v>348</v>
      </c>
      <c r="N156" s="37" t="s">
        <v>349</v>
      </c>
      <c r="O156" s="37" t="s">
        <v>350</v>
      </c>
      <c r="P156" s="49">
        <v>42843</v>
      </c>
      <c r="Q156" s="37">
        <v>2</v>
      </c>
      <c r="R156" s="37">
        <v>2</v>
      </c>
      <c r="S156" s="37" t="s">
        <v>347</v>
      </c>
      <c r="T156" s="37">
        <v>0</v>
      </c>
      <c r="U156" s="37">
        <v>2</v>
      </c>
      <c r="V156" s="37">
        <v>1</v>
      </c>
      <c r="W156" s="37" t="s">
        <v>455</v>
      </c>
      <c r="X156" s="37">
        <v>0</v>
      </c>
      <c r="Y156" s="37" t="s">
        <v>455</v>
      </c>
      <c r="Z156" s="37">
        <v>0</v>
      </c>
      <c r="AA156" s="52">
        <v>3</v>
      </c>
      <c r="AB156" s="37">
        <v>7</v>
      </c>
      <c r="AC156" s="37">
        <v>1</v>
      </c>
      <c r="AD156" s="37">
        <v>0</v>
      </c>
      <c r="AE156" s="37">
        <v>1</v>
      </c>
      <c r="AF156" s="37">
        <v>1000</v>
      </c>
      <c r="AG156" s="37">
        <v>0</v>
      </c>
      <c r="AH156" s="41">
        <f t="shared" si="2"/>
        <v>-1000</v>
      </c>
      <c r="AI156" s="37" t="s">
        <v>2201</v>
      </c>
      <c r="AJ156" s="45" t="s">
        <v>5128</v>
      </c>
      <c r="AK156" s="37" t="s">
        <v>640</v>
      </c>
      <c r="AL156" s="37"/>
      <c r="AM156" s="37"/>
      <c r="AN156" s="37"/>
      <c r="AO156" s="37"/>
      <c r="AP156" s="37"/>
      <c r="AQ156" s="37"/>
      <c r="AR156" s="37" t="b">
        <v>1</v>
      </c>
      <c r="AS156" s="37"/>
      <c r="AT156" s="37"/>
      <c r="AU156" s="37"/>
      <c r="AV156" s="37"/>
      <c r="AW156" s="37" t="s">
        <v>347</v>
      </c>
      <c r="AX156" s="37" t="s">
        <v>2202</v>
      </c>
      <c r="AY156" s="37" t="s">
        <v>426</v>
      </c>
      <c r="AZ156" s="37"/>
      <c r="BA156" s="37"/>
      <c r="BB156" s="37"/>
      <c r="BC156" s="37" t="b">
        <v>1</v>
      </c>
      <c r="BD156" s="37"/>
      <c r="BE156" s="37"/>
      <c r="BF156" s="37"/>
      <c r="BG156" s="37"/>
      <c r="BH156" s="37"/>
      <c r="BI156" s="37"/>
      <c r="BJ156" s="37"/>
      <c r="BK156" s="37" t="s">
        <v>347</v>
      </c>
      <c r="BL156" s="37" t="s">
        <v>347</v>
      </c>
      <c r="BM156" s="37" t="s">
        <v>2203</v>
      </c>
      <c r="BN156" s="37" t="s">
        <v>359</v>
      </c>
      <c r="BO156" s="37"/>
      <c r="BP156" s="37" t="s">
        <v>347</v>
      </c>
      <c r="BQ156" s="37" t="s">
        <v>359</v>
      </c>
      <c r="BR156" s="37" t="s">
        <v>5136</v>
      </c>
      <c r="BS156" s="37"/>
      <c r="BT156" s="37"/>
      <c r="BU156" s="37"/>
      <c r="BV156" s="37"/>
      <c r="BW156" s="37"/>
      <c r="BX156" s="37"/>
      <c r="BY156" s="37"/>
      <c r="BZ156" s="37"/>
      <c r="CA156" s="37"/>
      <c r="CB156" s="37"/>
      <c r="CC156" s="37"/>
      <c r="CD156" s="37"/>
      <c r="CE156" s="37"/>
      <c r="CF156" s="37" t="s">
        <v>815</v>
      </c>
      <c r="CG156" s="37" t="b">
        <v>1</v>
      </c>
      <c r="CH156" s="37" t="b">
        <v>1</v>
      </c>
      <c r="CI156" s="37" t="b">
        <v>1</v>
      </c>
      <c r="CJ156" s="37"/>
      <c r="CK156" s="37"/>
      <c r="CL156" s="37"/>
      <c r="CM156" s="37"/>
      <c r="CN156" s="37"/>
      <c r="CO156" s="37" t="s">
        <v>359</v>
      </c>
      <c r="CP156" s="37" t="s">
        <v>2204</v>
      </c>
      <c r="CQ156" s="37"/>
      <c r="CR156" s="37" t="b">
        <v>1</v>
      </c>
      <c r="CS156" s="37"/>
      <c r="CT156" s="37" t="b">
        <v>1</v>
      </c>
      <c r="CU156" s="37"/>
      <c r="CV156" s="37"/>
      <c r="CW156" s="37"/>
      <c r="CX156" s="37"/>
      <c r="CY156" s="37" t="s">
        <v>1049</v>
      </c>
      <c r="CZ156" s="37"/>
      <c r="DA156" s="37"/>
      <c r="DB156" s="37"/>
      <c r="DC156" s="37"/>
      <c r="DD156" s="37"/>
      <c r="DE156" s="37"/>
      <c r="DF156" s="37"/>
      <c r="DG156" s="37" t="b">
        <v>1</v>
      </c>
      <c r="DH156" s="37"/>
      <c r="DI156" s="37" t="s">
        <v>2205</v>
      </c>
      <c r="DJ156" s="37"/>
      <c r="DK156" s="37"/>
      <c r="DL156" s="37"/>
      <c r="DM156" s="37"/>
      <c r="DN156" s="37"/>
      <c r="DO156" s="37"/>
      <c r="DP156" s="37"/>
      <c r="DQ156" s="37"/>
      <c r="DR156" s="37"/>
      <c r="DS156" s="37"/>
      <c r="DT156" s="37"/>
      <c r="DU156" s="37"/>
      <c r="DV156" s="37"/>
      <c r="DW156" s="37" t="s">
        <v>646</v>
      </c>
      <c r="DX156" s="37"/>
      <c r="DY156" s="37"/>
      <c r="DZ156" s="37"/>
      <c r="EA156" s="37" t="s">
        <v>568</v>
      </c>
      <c r="EB156" s="37" t="b">
        <v>1</v>
      </c>
      <c r="EC156" s="37"/>
      <c r="ED156" s="37"/>
      <c r="EE156" s="37"/>
      <c r="EF156" s="37"/>
      <c r="EG156" s="37"/>
      <c r="EH156" s="37"/>
      <c r="EI156" s="37"/>
      <c r="EJ156" s="37"/>
      <c r="EK156" s="37"/>
      <c r="EL156" s="37"/>
      <c r="EM156" s="52">
        <v>1</v>
      </c>
      <c r="EN156" s="37" t="s">
        <v>365</v>
      </c>
      <c r="EO156" s="37" t="s">
        <v>568</v>
      </c>
      <c r="EP156" s="37" t="b">
        <v>1</v>
      </c>
      <c r="EQ156" s="37"/>
      <c r="ER156" s="37"/>
      <c r="ES156" s="37"/>
      <c r="ET156" s="37"/>
      <c r="EU156" s="37"/>
      <c r="EV156" s="37"/>
      <c r="EW156" s="37"/>
      <c r="EX156" s="37"/>
      <c r="EY156" s="37"/>
      <c r="EZ156" s="37"/>
      <c r="FA156" s="52">
        <v>1</v>
      </c>
      <c r="FB156" s="37" t="s">
        <v>365</v>
      </c>
      <c r="FC156" s="37" t="s">
        <v>347</v>
      </c>
      <c r="FD156" s="37"/>
      <c r="FE156" s="37" t="s">
        <v>367</v>
      </c>
      <c r="FF156" s="37"/>
      <c r="FG156" s="37" t="b">
        <v>1</v>
      </c>
      <c r="FH156" s="37"/>
      <c r="FI156" s="37"/>
      <c r="FJ156" s="37"/>
      <c r="FK156" s="37"/>
      <c r="FL156" s="37"/>
      <c r="FM156" s="37"/>
      <c r="FN156" s="37" t="s">
        <v>347</v>
      </c>
      <c r="FO156" s="37"/>
      <c r="FP156" s="37" t="s">
        <v>347</v>
      </c>
      <c r="FQ156" s="37" t="s">
        <v>367</v>
      </c>
      <c r="FR156" s="37" t="b">
        <v>1</v>
      </c>
      <c r="FS156" s="37"/>
      <c r="FT156" s="37"/>
      <c r="FU156" s="37"/>
      <c r="FV156" s="37"/>
      <c r="FW156" s="37"/>
      <c r="FX156" s="37" t="s">
        <v>368</v>
      </c>
      <c r="FY156" s="37" t="s">
        <v>359</v>
      </c>
      <c r="FZ156" s="37"/>
      <c r="GA156" s="37"/>
      <c r="GB156" s="37"/>
      <c r="GC156" s="37" t="s">
        <v>406</v>
      </c>
      <c r="GD156" s="37" t="s">
        <v>406</v>
      </c>
      <c r="GE156" s="37" t="s">
        <v>347</v>
      </c>
      <c r="GF156" s="37"/>
      <c r="GG156" s="37"/>
      <c r="GH156" s="37" t="s">
        <v>783</v>
      </c>
      <c r="GI156" s="37" t="s">
        <v>359</v>
      </c>
      <c r="GJ156" s="37"/>
      <c r="GK156" s="37"/>
      <c r="GL156" s="37"/>
      <c r="GM156" s="37"/>
      <c r="GN156" s="37"/>
      <c r="GO156" s="37"/>
      <c r="GP156" s="37"/>
      <c r="GQ156" s="37"/>
      <c r="GR156" s="37"/>
      <c r="GS156" s="37" t="s">
        <v>1064</v>
      </c>
      <c r="GT156" s="37"/>
      <c r="GU156" s="37" t="s">
        <v>2206</v>
      </c>
      <c r="GV156" s="37"/>
      <c r="GW156" s="37"/>
      <c r="GX156" s="37"/>
      <c r="GY156" s="37"/>
      <c r="GZ156" s="37"/>
      <c r="HA156" s="37" t="b">
        <v>1</v>
      </c>
      <c r="HB156" s="37" t="b">
        <v>1</v>
      </c>
      <c r="HC156" s="37"/>
      <c r="HD156" s="37"/>
      <c r="HE156" s="37"/>
      <c r="HF156" s="37"/>
      <c r="HG156" s="37"/>
      <c r="HH156" s="37"/>
      <c r="HI156" s="37"/>
      <c r="HJ156" s="37"/>
      <c r="HK156" s="37"/>
      <c r="HL156" s="37"/>
      <c r="HM156" s="37"/>
      <c r="HN156" s="37" t="s">
        <v>2207</v>
      </c>
      <c r="HO156" s="37" t="b">
        <v>1</v>
      </c>
      <c r="HP156" s="37" t="b">
        <v>1</v>
      </c>
      <c r="HQ156" s="37"/>
      <c r="HR156" s="37"/>
      <c r="HS156" s="37" t="s">
        <v>2208</v>
      </c>
      <c r="HT156" s="37" t="s">
        <v>2209</v>
      </c>
      <c r="HU156" s="37"/>
      <c r="HV156" s="37" t="b">
        <v>1</v>
      </c>
      <c r="HW156" s="37"/>
      <c r="HX156" s="37"/>
      <c r="HY156" s="37"/>
      <c r="HZ156" s="37"/>
      <c r="IA156" s="37" t="b">
        <v>1</v>
      </c>
      <c r="IB156" s="37"/>
      <c r="IC156" s="37"/>
      <c r="ID156" s="37"/>
      <c r="IE156" s="37"/>
      <c r="IF156" s="37" t="s">
        <v>458</v>
      </c>
      <c r="IG156" s="37" t="b">
        <v>1</v>
      </c>
      <c r="IH156" s="37"/>
      <c r="II156" s="37"/>
      <c r="IJ156" s="37"/>
      <c r="IK156" s="37"/>
      <c r="IL156" s="37"/>
      <c r="IM156" s="37"/>
      <c r="IN156" s="37"/>
      <c r="IO156" s="37"/>
      <c r="IP156" s="37" t="s">
        <v>347</v>
      </c>
      <c r="IQ156" s="37"/>
      <c r="IR156" s="37" t="s">
        <v>1012</v>
      </c>
      <c r="IS156" s="37" t="b">
        <v>1</v>
      </c>
      <c r="IT156" s="37"/>
      <c r="IU156" s="37"/>
      <c r="IV156" s="37" t="b">
        <v>1</v>
      </c>
      <c r="IW156" s="37"/>
      <c r="IX156" s="37"/>
      <c r="IY156" s="37"/>
      <c r="IZ156" s="37"/>
      <c r="JA156" s="37"/>
      <c r="JB156" s="37" t="s">
        <v>391</v>
      </c>
      <c r="JC156" s="37" t="b">
        <v>1</v>
      </c>
      <c r="JD156" s="37" t="b">
        <v>1</v>
      </c>
      <c r="JE156" s="37"/>
      <c r="JF156" s="37"/>
      <c r="JG156" s="37"/>
      <c r="JH156" s="37"/>
      <c r="JI156" s="37"/>
      <c r="JJ156" s="37"/>
      <c r="JK156" s="37"/>
      <c r="JL156" s="37" t="s">
        <v>347</v>
      </c>
      <c r="JM156" s="37"/>
      <c r="JN156" s="37" t="s">
        <v>446</v>
      </c>
      <c r="JO156" s="37"/>
      <c r="JP156" s="37"/>
      <c r="JQ156" s="37"/>
      <c r="JR156" s="37" t="b">
        <v>1</v>
      </c>
      <c r="JS156" s="37"/>
      <c r="JT156" s="37"/>
      <c r="JU156" s="37"/>
      <c r="JV156" s="37"/>
      <c r="JW156" s="37"/>
      <c r="JX156" s="37"/>
      <c r="JY156" s="37"/>
      <c r="JZ156" s="37"/>
      <c r="KA156" s="37"/>
      <c r="KB156" s="37"/>
      <c r="KC156" s="37"/>
      <c r="KD156" s="37"/>
      <c r="KE156" s="37"/>
      <c r="KF156" s="37"/>
      <c r="KG156" s="37"/>
      <c r="KH156" s="37" t="s">
        <v>447</v>
      </c>
      <c r="KI156" s="37"/>
      <c r="KJ156" s="37"/>
      <c r="KK156" s="37"/>
      <c r="KL156" s="37"/>
      <c r="KM156" s="37" t="b">
        <v>1</v>
      </c>
      <c r="KN156" s="37"/>
      <c r="KO156" s="37"/>
      <c r="KP156" s="37"/>
      <c r="KQ156" s="37"/>
      <c r="KR156" s="37"/>
      <c r="KS156" s="37"/>
      <c r="KT156" s="37"/>
      <c r="KU156" s="37"/>
      <c r="KV156" s="37"/>
      <c r="KW156" s="37" t="s">
        <v>1515</v>
      </c>
      <c r="KX156" s="37"/>
      <c r="KY156" s="37" t="b">
        <v>1</v>
      </c>
      <c r="KZ156" s="37"/>
      <c r="LA156" s="37"/>
      <c r="LB156" s="37" t="b">
        <v>1</v>
      </c>
      <c r="LC156" s="37"/>
      <c r="LD156" s="37"/>
      <c r="LE156" s="37"/>
      <c r="LF156" s="37"/>
      <c r="LG156" s="37" t="s">
        <v>504</v>
      </c>
      <c r="LH156" s="37"/>
      <c r="LI156" s="37"/>
      <c r="LJ156" s="37"/>
      <c r="LK156" s="37"/>
      <c r="LL156" s="37"/>
      <c r="LM156" s="37" t="b">
        <v>1</v>
      </c>
      <c r="LN156" s="37"/>
      <c r="LO156" s="37" t="s">
        <v>347</v>
      </c>
      <c r="LP156" s="37"/>
      <c r="LQ156" s="37" t="s">
        <v>640</v>
      </c>
      <c r="LR156" s="37"/>
      <c r="LS156" s="37"/>
      <c r="LT156" s="37"/>
      <c r="LU156" s="37"/>
      <c r="LV156" s="37"/>
      <c r="LW156" s="37" t="b">
        <v>1</v>
      </c>
      <c r="LX156" s="37"/>
      <c r="LY156" s="37"/>
      <c r="LZ156" s="37"/>
      <c r="MA156" s="37"/>
      <c r="MB156" s="37" t="s">
        <v>359</v>
      </c>
      <c r="MC156" s="37"/>
      <c r="MD156" s="37"/>
      <c r="ME156" s="37"/>
      <c r="MF156" s="37"/>
      <c r="MG156" s="37"/>
      <c r="MH156" s="37" t="s">
        <v>359</v>
      </c>
      <c r="MI156" s="37"/>
      <c r="MJ156" s="37" t="s">
        <v>2210</v>
      </c>
      <c r="MK156" s="37">
        <v>73155703</v>
      </c>
      <c r="ML156" s="37" t="s">
        <v>2211</v>
      </c>
      <c r="MM156" s="50">
        <v>44217.536099537043</v>
      </c>
      <c r="MN156" s="37">
        <v>157</v>
      </c>
      <c r="MO156" s="37"/>
      <c r="MP156" s="37">
        <v>-1</v>
      </c>
      <c r="MQ156" s="37"/>
      <c r="MR156" s="37"/>
      <c r="MS156" s="37" t="s">
        <v>376</v>
      </c>
      <c r="MT156" s="37">
        <v>1335</v>
      </c>
      <c r="MU156" s="37" t="s">
        <v>402</v>
      </c>
      <c r="MV156" s="37">
        <v>569832</v>
      </c>
    </row>
    <row r="157" spans="1:360" ht="15.6" hidden="1" thickTop="1" thickBot="1" x14ac:dyDescent="0.35">
      <c r="A157" s="44" t="s">
        <v>2212</v>
      </c>
      <c r="B157" s="45" t="s">
        <v>2213</v>
      </c>
      <c r="C157" s="45" t="s">
        <v>384</v>
      </c>
      <c r="D157" s="45" t="s">
        <v>2214</v>
      </c>
      <c r="E157" s="45" t="s">
        <v>830</v>
      </c>
      <c r="F157" s="45"/>
      <c r="G157" s="46">
        <v>44217</v>
      </c>
      <c r="H157" s="45" t="s">
        <v>1928</v>
      </c>
      <c r="I157" s="45" t="s">
        <v>832</v>
      </c>
      <c r="J157" s="45" t="s">
        <v>359</v>
      </c>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1"/>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t="s">
        <v>2215</v>
      </c>
      <c r="MK157" s="45">
        <v>73155711</v>
      </c>
      <c r="ML157" s="45" t="s">
        <v>2216</v>
      </c>
      <c r="MM157" s="47">
        <v>44217.536226851851</v>
      </c>
      <c r="MN157" s="45">
        <v>158</v>
      </c>
      <c r="MO157" s="45"/>
      <c r="MP157" s="45">
        <v>-1</v>
      </c>
      <c r="MQ157" s="45"/>
      <c r="MR157" s="45"/>
      <c r="MS157" s="45" t="s">
        <v>376</v>
      </c>
      <c r="MT157" s="45">
        <v>19284</v>
      </c>
      <c r="MU157" s="45" t="s">
        <v>402</v>
      </c>
      <c r="MV157" s="45">
        <v>569832</v>
      </c>
    </row>
    <row r="158" spans="1:360" ht="15.6" hidden="1" thickTop="1" thickBot="1" x14ac:dyDescent="0.35">
      <c r="A158" s="48" t="s">
        <v>2217</v>
      </c>
      <c r="B158" s="37" t="s">
        <v>2218</v>
      </c>
      <c r="C158" s="37"/>
      <c r="D158" s="37" t="s">
        <v>2214</v>
      </c>
      <c r="E158" s="37" t="s">
        <v>830</v>
      </c>
      <c r="F158" s="37"/>
      <c r="G158" s="49">
        <v>44217</v>
      </c>
      <c r="H158" s="37" t="s">
        <v>1928</v>
      </c>
      <c r="I158" s="37" t="s">
        <v>832</v>
      </c>
      <c r="J158" s="37" t="s">
        <v>347</v>
      </c>
      <c r="K158" s="37">
        <v>60</v>
      </c>
      <c r="L158" s="37" t="str">
        <f>IF(data!$K158&lt;31,"18-30 Years",IF(data!$K158&lt;51,"31-50 Years",IF(data!$K158&lt;61,"51-60 Years",IF(data!$K158&gt;60,"Elderly&gt;60"))))</f>
        <v>51-60 Years</v>
      </c>
      <c r="M158" s="37" t="s">
        <v>348</v>
      </c>
      <c r="N158" s="37" t="s">
        <v>349</v>
      </c>
      <c r="O158" s="37" t="s">
        <v>350</v>
      </c>
      <c r="P158" s="49">
        <v>43118</v>
      </c>
      <c r="Q158" s="37">
        <v>0</v>
      </c>
      <c r="R158" s="37">
        <v>2</v>
      </c>
      <c r="S158" s="37" t="s">
        <v>359</v>
      </c>
      <c r="T158" s="37"/>
      <c r="U158" s="37"/>
      <c r="V158" s="37"/>
      <c r="W158" s="37"/>
      <c r="X158" s="37"/>
      <c r="Y158" s="37"/>
      <c r="Z158" s="37"/>
      <c r="AA158" s="37"/>
      <c r="AB158" s="37">
        <v>6</v>
      </c>
      <c r="AC158" s="37">
        <v>1</v>
      </c>
      <c r="AD158" s="37"/>
      <c r="AE158" s="37">
        <v>1</v>
      </c>
      <c r="AF158" s="37">
        <v>700</v>
      </c>
      <c r="AG158" s="37">
        <v>200</v>
      </c>
      <c r="AH158" s="41">
        <f t="shared" si="2"/>
        <v>-500</v>
      </c>
      <c r="AI158" s="37" t="s">
        <v>2219</v>
      </c>
      <c r="AJ158" s="37"/>
      <c r="AK158" s="37" t="s">
        <v>355</v>
      </c>
      <c r="AL158" s="37"/>
      <c r="AM158" s="37" t="b">
        <v>1</v>
      </c>
      <c r="AN158" s="37"/>
      <c r="AO158" s="37"/>
      <c r="AP158" s="37"/>
      <c r="AQ158" s="37"/>
      <c r="AR158" s="37"/>
      <c r="AS158" s="37"/>
      <c r="AT158" s="37">
        <v>10</v>
      </c>
      <c r="AU158" s="37" t="s">
        <v>356</v>
      </c>
      <c r="AV158" s="37"/>
      <c r="AW158" s="37" t="s">
        <v>347</v>
      </c>
      <c r="AX158" s="37" t="s">
        <v>2220</v>
      </c>
      <c r="AY158" s="37" t="s">
        <v>480</v>
      </c>
      <c r="AZ158" s="37" t="b">
        <v>1</v>
      </c>
      <c r="BA158" s="37"/>
      <c r="BB158" s="37"/>
      <c r="BC158" s="37" t="b">
        <v>1</v>
      </c>
      <c r="BD158" s="37"/>
      <c r="BE158" s="37"/>
      <c r="BF158" s="37"/>
      <c r="BG158" s="37"/>
      <c r="BH158" s="37"/>
      <c r="BI158" s="37"/>
      <c r="BJ158" s="37"/>
      <c r="BK158" s="37" t="s">
        <v>359</v>
      </c>
      <c r="BL158" s="37"/>
      <c r="BM158" s="37"/>
      <c r="BN158" s="37"/>
      <c r="BO158" s="37"/>
      <c r="BP158" s="37" t="s">
        <v>359</v>
      </c>
      <c r="BQ158" s="37"/>
      <c r="BR158" s="37"/>
      <c r="BS158" s="37"/>
      <c r="BT158" s="37"/>
      <c r="BU158" s="37"/>
      <c r="BV158" s="37"/>
      <c r="BW158" s="37"/>
      <c r="BX158" s="37"/>
      <c r="BY158" s="37"/>
      <c r="BZ158" s="37"/>
      <c r="CA158" s="37"/>
      <c r="CB158" s="37"/>
      <c r="CC158" s="37"/>
      <c r="CD158" s="37"/>
      <c r="CE158" s="37"/>
      <c r="CF158" s="37" t="s">
        <v>1450</v>
      </c>
      <c r="CG158" s="37" t="b">
        <v>1</v>
      </c>
      <c r="CH158" s="37"/>
      <c r="CI158" s="37"/>
      <c r="CJ158" s="37"/>
      <c r="CK158" s="37" t="b">
        <v>1</v>
      </c>
      <c r="CL158" s="37"/>
      <c r="CM158" s="37"/>
      <c r="CN158" s="37" t="s">
        <v>2221</v>
      </c>
      <c r="CO158" s="37" t="s">
        <v>347</v>
      </c>
      <c r="CP158" s="37"/>
      <c r="CQ158" s="37"/>
      <c r="CR158" s="37"/>
      <c r="CS158" s="37"/>
      <c r="CT158" s="37"/>
      <c r="CU158" s="37"/>
      <c r="CV158" s="37"/>
      <c r="CW158" s="37"/>
      <c r="CX158" s="37"/>
      <c r="CY158" s="37" t="s">
        <v>1493</v>
      </c>
      <c r="CZ158" s="37"/>
      <c r="DA158" s="37"/>
      <c r="DB158" s="37"/>
      <c r="DC158" s="37"/>
      <c r="DD158" s="37"/>
      <c r="DE158" s="37" t="b">
        <v>1</v>
      </c>
      <c r="DF158" s="37" t="b">
        <v>1</v>
      </c>
      <c r="DG158" s="37"/>
      <c r="DH158" s="37"/>
      <c r="DI158" s="37"/>
      <c r="DJ158" s="37"/>
      <c r="DK158" s="37"/>
      <c r="DL158" s="37"/>
      <c r="DM158" s="37"/>
      <c r="DN158" s="37"/>
      <c r="DO158" s="37"/>
      <c r="DP158" s="37"/>
      <c r="DQ158" s="37"/>
      <c r="DR158" s="37"/>
      <c r="DS158" s="37"/>
      <c r="DT158" s="37"/>
      <c r="DU158" s="37"/>
      <c r="DV158" s="37"/>
      <c r="DW158" s="37" t="s">
        <v>646</v>
      </c>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t="s">
        <v>347</v>
      </c>
      <c r="FD158" s="37"/>
      <c r="FE158" s="37" t="s">
        <v>1103</v>
      </c>
      <c r="FF158" s="37"/>
      <c r="FG158" s="37" t="b">
        <v>1</v>
      </c>
      <c r="FH158" s="37"/>
      <c r="FI158" s="37"/>
      <c r="FJ158" s="37"/>
      <c r="FK158" s="37"/>
      <c r="FL158" s="37" t="b">
        <v>1</v>
      </c>
      <c r="FM158" s="37" t="s">
        <v>2222</v>
      </c>
      <c r="FN158" s="37" t="s">
        <v>347</v>
      </c>
      <c r="FO158" s="37"/>
      <c r="FP158" s="37" t="s">
        <v>347</v>
      </c>
      <c r="FQ158" s="37" t="s">
        <v>367</v>
      </c>
      <c r="FR158" s="37" t="b">
        <v>1</v>
      </c>
      <c r="FS158" s="37"/>
      <c r="FT158" s="37"/>
      <c r="FU158" s="37"/>
      <c r="FV158" s="37"/>
      <c r="FW158" s="37"/>
      <c r="FX158" s="37"/>
      <c r="FY158" s="37"/>
      <c r="FZ158" s="37"/>
      <c r="GA158" s="37"/>
      <c r="GB158" s="37"/>
      <c r="GC158" s="37"/>
      <c r="GD158" s="37" t="s">
        <v>384</v>
      </c>
      <c r="GE158" s="37" t="s">
        <v>347</v>
      </c>
      <c r="GF158" s="37"/>
      <c r="GG158" s="37"/>
      <c r="GH158" s="37" t="s">
        <v>371</v>
      </c>
      <c r="GI158" s="37" t="s">
        <v>347</v>
      </c>
      <c r="GJ158" s="37" t="s">
        <v>784</v>
      </c>
      <c r="GK158" s="37"/>
      <c r="GL158" s="37" t="b">
        <v>1</v>
      </c>
      <c r="GM158" s="37"/>
      <c r="GN158" s="37"/>
      <c r="GO158" s="37"/>
      <c r="GP158" s="37"/>
      <c r="GQ158" s="37"/>
      <c r="GR158" s="37"/>
      <c r="GS158" s="37" t="s">
        <v>1064</v>
      </c>
      <c r="GT158" s="37"/>
      <c r="GU158" s="37" t="s">
        <v>2223</v>
      </c>
      <c r="GV158" s="37"/>
      <c r="GW158" s="37" t="b">
        <v>1</v>
      </c>
      <c r="GX158" s="37"/>
      <c r="GY158" s="37" t="b">
        <v>1</v>
      </c>
      <c r="GZ158" s="37"/>
      <c r="HA158" s="37"/>
      <c r="HB158" s="37"/>
      <c r="HC158" s="37"/>
      <c r="HD158" s="37" t="b">
        <v>1</v>
      </c>
      <c r="HE158" s="37"/>
      <c r="HF158" s="37"/>
      <c r="HG158" s="37"/>
      <c r="HH158" s="37"/>
      <c r="HI158" s="37"/>
      <c r="HJ158" s="37"/>
      <c r="HK158" s="37"/>
      <c r="HL158" s="37"/>
      <c r="HM158" s="37"/>
      <c r="HN158" s="37" t="s">
        <v>2224</v>
      </c>
      <c r="HO158" s="37" t="b">
        <v>1</v>
      </c>
      <c r="HP158" s="37" t="b">
        <v>1</v>
      </c>
      <c r="HQ158" s="37"/>
      <c r="HR158" s="37" t="b">
        <v>1</v>
      </c>
      <c r="HS158" s="37" t="s">
        <v>2225</v>
      </c>
      <c r="HT158" s="37" t="s">
        <v>2226</v>
      </c>
      <c r="HU158" s="37" t="b">
        <v>1</v>
      </c>
      <c r="HV158" s="37"/>
      <c r="HW158" s="37"/>
      <c r="HX158" s="37" t="b">
        <v>1</v>
      </c>
      <c r="HY158" s="37"/>
      <c r="HZ158" s="37"/>
      <c r="IA158" s="37"/>
      <c r="IB158" s="37"/>
      <c r="IC158" s="37" t="b">
        <v>1</v>
      </c>
      <c r="ID158" s="37"/>
      <c r="IE158" s="37"/>
      <c r="IF158" s="37" t="s">
        <v>2227</v>
      </c>
      <c r="IG158" s="37" t="b">
        <v>1</v>
      </c>
      <c r="IH158" s="37"/>
      <c r="II158" s="37"/>
      <c r="IJ158" s="37"/>
      <c r="IK158" s="37"/>
      <c r="IL158" s="37" t="b">
        <v>1</v>
      </c>
      <c r="IM158" s="37"/>
      <c r="IN158" s="37"/>
      <c r="IO158" s="37" t="s">
        <v>2228</v>
      </c>
      <c r="IP158" s="37" t="s">
        <v>347</v>
      </c>
      <c r="IQ158" s="37"/>
      <c r="IR158" s="37" t="s">
        <v>413</v>
      </c>
      <c r="IS158" s="37"/>
      <c r="IT158" s="37"/>
      <c r="IU158" s="37"/>
      <c r="IV158" s="37"/>
      <c r="IW158" s="37"/>
      <c r="IX158" s="37" t="b">
        <v>1</v>
      </c>
      <c r="IY158" s="37"/>
      <c r="IZ158" s="37"/>
      <c r="JA158" s="37"/>
      <c r="JB158" s="37" t="s">
        <v>413</v>
      </c>
      <c r="JC158" s="37"/>
      <c r="JD158" s="37"/>
      <c r="JE158" s="37"/>
      <c r="JF158" s="37"/>
      <c r="JG158" s="37"/>
      <c r="JH158" s="37" t="b">
        <v>1</v>
      </c>
      <c r="JI158" s="37"/>
      <c r="JJ158" s="37"/>
      <c r="JK158" s="37"/>
      <c r="JL158" s="37" t="s">
        <v>347</v>
      </c>
      <c r="JM158" s="37"/>
      <c r="JN158" s="37" t="s">
        <v>463</v>
      </c>
      <c r="JO158" s="37" t="b">
        <v>1</v>
      </c>
      <c r="JP158" s="37"/>
      <c r="JQ158" s="37"/>
      <c r="JR158" s="37"/>
      <c r="JS158" s="37"/>
      <c r="JT158" s="37"/>
      <c r="JU158" s="37"/>
      <c r="JV158" s="37"/>
      <c r="JW158" s="37"/>
      <c r="JX158" s="37"/>
      <c r="JY158" s="37"/>
      <c r="JZ158" s="37"/>
      <c r="KA158" s="37"/>
      <c r="KB158" s="37"/>
      <c r="KC158" s="37"/>
      <c r="KD158" s="37"/>
      <c r="KE158" s="37"/>
      <c r="KF158" s="37"/>
      <c r="KG158" s="37"/>
      <c r="KH158" s="37" t="s">
        <v>1602</v>
      </c>
      <c r="KI158" s="37"/>
      <c r="KJ158" s="37" t="b">
        <v>1</v>
      </c>
      <c r="KK158" s="37"/>
      <c r="KL158" s="37"/>
      <c r="KM158" s="37" t="b">
        <v>1</v>
      </c>
      <c r="KN158" s="37"/>
      <c r="KO158" s="37"/>
      <c r="KP158" s="37"/>
      <c r="KQ158" s="37"/>
      <c r="KR158" s="37"/>
      <c r="KS158" s="37"/>
      <c r="KT158" s="37"/>
      <c r="KU158" s="37"/>
      <c r="KV158" s="37"/>
      <c r="KW158" s="37" t="s">
        <v>2229</v>
      </c>
      <c r="KX158" s="37" t="b">
        <v>1</v>
      </c>
      <c r="KY158" s="37" t="b">
        <v>1</v>
      </c>
      <c r="KZ158" s="37" t="b">
        <v>1</v>
      </c>
      <c r="LA158" s="37"/>
      <c r="LB158" s="37"/>
      <c r="LC158" s="37"/>
      <c r="LD158" s="37" t="b">
        <v>1</v>
      </c>
      <c r="LE158" s="37"/>
      <c r="LF158" s="37" t="s">
        <v>2230</v>
      </c>
      <c r="LG158" s="37" t="s">
        <v>720</v>
      </c>
      <c r="LH158" s="37" t="b">
        <v>1</v>
      </c>
      <c r="LI158" s="37"/>
      <c r="LJ158" s="37" t="b">
        <v>1</v>
      </c>
      <c r="LK158" s="37"/>
      <c r="LL158" s="37"/>
      <c r="LM158" s="37"/>
      <c r="LN158" s="37"/>
      <c r="LO158" s="37"/>
      <c r="LP158" s="37"/>
      <c r="LQ158" s="37"/>
      <c r="LR158" s="37"/>
      <c r="LS158" s="37"/>
      <c r="LT158" s="37"/>
      <c r="LU158" s="37"/>
      <c r="LV158" s="37"/>
      <c r="LW158" s="37"/>
      <c r="LX158" s="37"/>
      <c r="LY158" s="37"/>
      <c r="LZ158" s="37"/>
      <c r="MA158" s="37"/>
      <c r="MB158" s="37"/>
      <c r="MC158" s="37"/>
      <c r="MD158" s="37"/>
      <c r="ME158" s="37"/>
      <c r="MF158" s="37"/>
      <c r="MG158" s="37"/>
      <c r="MH158" s="37"/>
      <c r="MI158" s="37"/>
      <c r="MJ158" s="37" t="s">
        <v>2231</v>
      </c>
      <c r="MK158" s="37">
        <v>73155712</v>
      </c>
      <c r="ML158" s="37" t="s">
        <v>2232</v>
      </c>
      <c r="MM158" s="50">
        <v>44217.536238425928</v>
      </c>
      <c r="MN158" s="37">
        <v>159</v>
      </c>
      <c r="MO158" s="37"/>
      <c r="MP158" s="37">
        <v>-1</v>
      </c>
      <c r="MQ158" s="37"/>
      <c r="MR158" s="37"/>
      <c r="MS158" s="37" t="s">
        <v>376</v>
      </c>
      <c r="MT158" s="37">
        <v>3424</v>
      </c>
      <c r="MU158" s="37" t="s">
        <v>402</v>
      </c>
      <c r="MV158" s="37">
        <v>569832</v>
      </c>
    </row>
    <row r="159" spans="1:360" ht="15.6" thickTop="1" thickBot="1" x14ac:dyDescent="0.35">
      <c r="A159" s="44" t="s">
        <v>2233</v>
      </c>
      <c r="B159" s="45" t="s">
        <v>2234</v>
      </c>
      <c r="C159" s="45" t="s">
        <v>384</v>
      </c>
      <c r="D159" s="45" t="s">
        <v>2214</v>
      </c>
      <c r="E159" s="45" t="s">
        <v>830</v>
      </c>
      <c r="F159" s="45"/>
      <c r="G159" s="46">
        <v>44217</v>
      </c>
      <c r="H159" s="45" t="s">
        <v>1928</v>
      </c>
      <c r="I159" s="45" t="s">
        <v>832</v>
      </c>
      <c r="J159" s="45" t="s">
        <v>347</v>
      </c>
      <c r="K159" s="45">
        <v>26</v>
      </c>
      <c r="L159" s="45" t="str">
        <f>IF(data!$K159&lt;31,"18-30 Years",IF(data!$K159&lt;51,"31-50 Years",IF(data!$K159&lt;61,"51-60 Years",IF(data!$K159&gt;60,"Elderly&gt;60"))))</f>
        <v>18-30 Years</v>
      </c>
      <c r="M159" s="45" t="s">
        <v>348</v>
      </c>
      <c r="N159" s="45" t="s">
        <v>349</v>
      </c>
      <c r="O159" s="45" t="s">
        <v>350</v>
      </c>
      <c r="P159" s="46">
        <v>43121</v>
      </c>
      <c r="Q159" s="45">
        <v>1</v>
      </c>
      <c r="R159" s="45">
        <v>0</v>
      </c>
      <c r="S159" s="45" t="s">
        <v>347</v>
      </c>
      <c r="T159" s="45">
        <v>0</v>
      </c>
      <c r="U159" s="45">
        <v>1</v>
      </c>
      <c r="V159" s="45">
        <v>1</v>
      </c>
      <c r="W159" s="45" t="s">
        <v>406</v>
      </c>
      <c r="X159" s="45">
        <v>1</v>
      </c>
      <c r="Y159" s="45" t="s">
        <v>455</v>
      </c>
      <c r="Z159" s="45">
        <v>0</v>
      </c>
      <c r="AA159" s="51">
        <v>3</v>
      </c>
      <c r="AB159" s="45">
        <v>5</v>
      </c>
      <c r="AC159" s="45">
        <v>0</v>
      </c>
      <c r="AD159" s="45">
        <v>0</v>
      </c>
      <c r="AE159" s="45">
        <v>1</v>
      </c>
      <c r="AF159" s="45">
        <v>1000</v>
      </c>
      <c r="AG159" s="45">
        <v>400</v>
      </c>
      <c r="AH159" s="41">
        <f t="shared" si="2"/>
        <v>-600</v>
      </c>
      <c r="AI159" s="45" t="s">
        <v>533</v>
      </c>
      <c r="AJ159" s="45"/>
      <c r="AK159" s="45" t="s">
        <v>2235</v>
      </c>
      <c r="AL159" s="45" t="b">
        <v>1</v>
      </c>
      <c r="AM159" s="45" t="b">
        <v>1</v>
      </c>
      <c r="AN159" s="45"/>
      <c r="AO159" s="45"/>
      <c r="AP159" s="45"/>
      <c r="AQ159" s="45"/>
      <c r="AR159" s="45"/>
      <c r="AS159" s="45"/>
      <c r="AT159" s="45">
        <v>7</v>
      </c>
      <c r="AU159" s="45" t="s">
        <v>1333</v>
      </c>
      <c r="AV159" s="45"/>
      <c r="AW159" s="45" t="s">
        <v>347</v>
      </c>
      <c r="AX159" s="45" t="s">
        <v>2236</v>
      </c>
      <c r="AY159" s="45" t="s">
        <v>426</v>
      </c>
      <c r="AZ159" s="45"/>
      <c r="BA159" s="45"/>
      <c r="BB159" s="45"/>
      <c r="BC159" s="45" t="b">
        <v>1</v>
      </c>
      <c r="BD159" s="45"/>
      <c r="BE159" s="45"/>
      <c r="BF159" s="45"/>
      <c r="BG159" s="45"/>
      <c r="BH159" s="45"/>
      <c r="BI159" s="45"/>
      <c r="BJ159" s="45"/>
      <c r="BK159" s="45" t="s">
        <v>359</v>
      </c>
      <c r="BL159" s="45"/>
      <c r="BM159" s="45"/>
      <c r="BN159" s="45"/>
      <c r="BO159" s="45"/>
      <c r="BP159" s="45" t="s">
        <v>359</v>
      </c>
      <c r="BQ159" s="45"/>
      <c r="BR159" s="45"/>
      <c r="BS159" s="45"/>
      <c r="BT159" s="45"/>
      <c r="BU159" s="45"/>
      <c r="BV159" s="45"/>
      <c r="BW159" s="45"/>
      <c r="BX159" s="45"/>
      <c r="BY159" s="45"/>
      <c r="BZ159" s="45"/>
      <c r="CA159" s="45"/>
      <c r="CB159" s="45"/>
      <c r="CC159" s="45"/>
      <c r="CD159" s="45"/>
      <c r="CE159" s="45"/>
      <c r="CF159" s="45" t="s">
        <v>665</v>
      </c>
      <c r="CG159" s="45" t="b">
        <v>1</v>
      </c>
      <c r="CH159" s="45" t="b">
        <v>1</v>
      </c>
      <c r="CI159" s="45"/>
      <c r="CJ159" s="45" t="b">
        <v>1</v>
      </c>
      <c r="CK159" s="45"/>
      <c r="CL159" s="45"/>
      <c r="CM159" s="45"/>
      <c r="CN159" s="45"/>
      <c r="CO159" s="45" t="s">
        <v>347</v>
      </c>
      <c r="CP159" s="45"/>
      <c r="CQ159" s="45"/>
      <c r="CR159" s="45"/>
      <c r="CS159" s="45"/>
      <c r="CT159" s="45"/>
      <c r="CU159" s="45"/>
      <c r="CV159" s="45"/>
      <c r="CW159" s="45"/>
      <c r="CX159" s="45"/>
      <c r="CY159" s="45" t="s">
        <v>361</v>
      </c>
      <c r="CZ159" s="45"/>
      <c r="DA159" s="45"/>
      <c r="DB159" s="45"/>
      <c r="DC159" s="45"/>
      <c r="DD159" s="45"/>
      <c r="DE159" s="45" t="b">
        <v>1</v>
      </c>
      <c r="DF159" s="45" t="b">
        <v>1</v>
      </c>
      <c r="DG159" s="45"/>
      <c r="DH159" s="45"/>
      <c r="DI159" s="45"/>
      <c r="DJ159" s="45"/>
      <c r="DK159" s="45"/>
      <c r="DL159" s="45"/>
      <c r="DM159" s="45"/>
      <c r="DN159" s="45"/>
      <c r="DO159" s="45"/>
      <c r="DP159" s="45"/>
      <c r="DQ159" s="45"/>
      <c r="DR159" s="45"/>
      <c r="DS159" s="45"/>
      <c r="DT159" s="45"/>
      <c r="DU159" s="45"/>
      <c r="DV159" s="45"/>
      <c r="DW159" s="45" t="s">
        <v>646</v>
      </c>
      <c r="DX159" s="45"/>
      <c r="DY159" s="45"/>
      <c r="DZ159" s="45"/>
      <c r="EA159" s="45" t="s">
        <v>684</v>
      </c>
      <c r="EB159" s="45" t="b">
        <v>1</v>
      </c>
      <c r="EC159" s="45"/>
      <c r="ED159" s="45" t="b">
        <v>1</v>
      </c>
      <c r="EE159" s="45"/>
      <c r="EF159" s="45"/>
      <c r="EG159" s="45"/>
      <c r="EH159" s="45"/>
      <c r="EI159" s="45"/>
      <c r="EJ159" s="45"/>
      <c r="EK159" s="45"/>
      <c r="EL159" s="45" t="b">
        <v>1</v>
      </c>
      <c r="EM159" s="51">
        <v>3</v>
      </c>
      <c r="EN159" s="45" t="s">
        <v>365</v>
      </c>
      <c r="EO159" s="45" t="s">
        <v>799</v>
      </c>
      <c r="EP159" s="45" t="b">
        <v>1</v>
      </c>
      <c r="EQ159" s="45"/>
      <c r="ER159" s="45" t="b">
        <v>1</v>
      </c>
      <c r="ES159" s="45"/>
      <c r="ET159" s="45"/>
      <c r="EU159" s="45"/>
      <c r="EV159" s="45" t="b">
        <v>1</v>
      </c>
      <c r="EW159" s="45"/>
      <c r="EX159" s="45"/>
      <c r="EY159" s="45"/>
      <c r="EZ159" s="45" t="b">
        <v>1</v>
      </c>
      <c r="FA159" s="51">
        <v>4</v>
      </c>
      <c r="FB159" s="45" t="s">
        <v>366</v>
      </c>
      <c r="FC159" s="45" t="s">
        <v>347</v>
      </c>
      <c r="FD159" s="45"/>
      <c r="FE159" s="45" t="s">
        <v>367</v>
      </c>
      <c r="FF159" s="45"/>
      <c r="FG159" s="45" t="b">
        <v>1</v>
      </c>
      <c r="FH159" s="45"/>
      <c r="FI159" s="45"/>
      <c r="FJ159" s="45"/>
      <c r="FK159" s="45"/>
      <c r="FL159" s="45"/>
      <c r="FM159" s="45"/>
      <c r="FN159" s="45" t="s">
        <v>347</v>
      </c>
      <c r="FO159" s="45"/>
      <c r="FP159" s="45" t="s">
        <v>347</v>
      </c>
      <c r="FQ159" s="45" t="s">
        <v>367</v>
      </c>
      <c r="FR159" s="45" t="b">
        <v>1</v>
      </c>
      <c r="FS159" s="45"/>
      <c r="FT159" s="45"/>
      <c r="FU159" s="45"/>
      <c r="FV159" s="45"/>
      <c r="FW159" s="45"/>
      <c r="FX159" s="45" t="s">
        <v>656</v>
      </c>
      <c r="FY159" s="45" t="s">
        <v>347</v>
      </c>
      <c r="FZ159" s="45"/>
      <c r="GA159" s="45"/>
      <c r="GB159" s="45"/>
      <c r="GC159" s="45" t="s">
        <v>351</v>
      </c>
      <c r="GD159" s="45" t="s">
        <v>351</v>
      </c>
      <c r="GE159" s="45" t="s">
        <v>359</v>
      </c>
      <c r="GF159" s="45" t="s">
        <v>370</v>
      </c>
      <c r="GG159" s="45" t="s">
        <v>370</v>
      </c>
      <c r="GH159" s="45"/>
      <c r="GI159" s="45"/>
      <c r="GJ159" s="45"/>
      <c r="GK159" s="45"/>
      <c r="GL159" s="45"/>
      <c r="GM159" s="45"/>
      <c r="GN159" s="45"/>
      <c r="GO159" s="45"/>
      <c r="GP159" s="45"/>
      <c r="GQ159" s="45"/>
      <c r="GR159" s="45"/>
      <c r="GS159" s="45"/>
      <c r="GT159" s="45"/>
      <c r="GU159" s="45" t="s">
        <v>548</v>
      </c>
      <c r="GV159" s="45"/>
      <c r="GW159" s="45"/>
      <c r="GX159" s="45" t="b">
        <v>1</v>
      </c>
      <c r="GY159" s="45"/>
      <c r="GZ159" s="45" t="b">
        <v>1</v>
      </c>
      <c r="HA159" s="45"/>
      <c r="HB159" s="45"/>
      <c r="HC159" s="45"/>
      <c r="HD159" s="45"/>
      <c r="HE159" s="45"/>
      <c r="HF159" s="45"/>
      <c r="HG159" s="45"/>
      <c r="HH159" s="45"/>
      <c r="HI159" s="45"/>
      <c r="HJ159" s="45"/>
      <c r="HK159" s="45"/>
      <c r="HL159" s="45"/>
      <c r="HM159" s="45"/>
      <c r="HN159" s="45" t="s">
        <v>497</v>
      </c>
      <c r="HO159" s="45"/>
      <c r="HP159" s="45" t="b">
        <v>1</v>
      </c>
      <c r="HQ159" s="45"/>
      <c r="HR159" s="45"/>
      <c r="HS159" s="45" t="s">
        <v>2237</v>
      </c>
      <c r="HT159" s="45" t="s">
        <v>440</v>
      </c>
      <c r="HU159" s="45"/>
      <c r="HV159" s="45"/>
      <c r="HW159" s="45"/>
      <c r="HX159" s="45" t="b">
        <v>1</v>
      </c>
      <c r="HY159" s="45"/>
      <c r="HZ159" s="45"/>
      <c r="IA159" s="45"/>
      <c r="IB159" s="45"/>
      <c r="IC159" s="45"/>
      <c r="ID159" s="45"/>
      <c r="IE159" s="45"/>
      <c r="IF159" s="45" t="s">
        <v>1160</v>
      </c>
      <c r="IG159" s="45"/>
      <c r="IH159" s="45"/>
      <c r="II159" s="45" t="b">
        <v>1</v>
      </c>
      <c r="IJ159" s="45"/>
      <c r="IK159" s="45"/>
      <c r="IL159" s="45"/>
      <c r="IM159" s="45"/>
      <c r="IN159" s="45"/>
      <c r="IO159" s="45"/>
      <c r="IP159" s="45" t="s">
        <v>442</v>
      </c>
      <c r="IQ159" s="45"/>
      <c r="IR159" s="45" t="s">
        <v>443</v>
      </c>
      <c r="IS159" s="45"/>
      <c r="IT159" s="45" t="b">
        <v>1</v>
      </c>
      <c r="IU159" s="45"/>
      <c r="IV159" s="45"/>
      <c r="IW159" s="45"/>
      <c r="IX159" s="45"/>
      <c r="IY159" s="45"/>
      <c r="IZ159" s="45"/>
      <c r="JA159" s="37" t="s">
        <v>5161</v>
      </c>
      <c r="JB159" s="45" t="s">
        <v>443</v>
      </c>
      <c r="JC159" s="45"/>
      <c r="JD159" s="45" t="b">
        <v>1</v>
      </c>
      <c r="JE159" s="45"/>
      <c r="JF159" s="45"/>
      <c r="JG159" s="45"/>
      <c r="JH159" s="45"/>
      <c r="JI159" s="45"/>
      <c r="JJ159" s="45"/>
      <c r="JK159" s="45" t="s">
        <v>5169</v>
      </c>
      <c r="JL159" s="45" t="s">
        <v>347</v>
      </c>
      <c r="JM159" s="45"/>
      <c r="JN159" s="45" t="s">
        <v>2238</v>
      </c>
      <c r="JO159" s="45" t="b">
        <v>1</v>
      </c>
      <c r="JP159" s="45"/>
      <c r="JQ159" s="45"/>
      <c r="JR159" s="45"/>
      <c r="JS159" s="45"/>
      <c r="JT159" s="45"/>
      <c r="JU159" s="45"/>
      <c r="JV159" s="45" t="b">
        <v>1</v>
      </c>
      <c r="JW159" s="45"/>
      <c r="JX159" s="45"/>
      <c r="JY159" s="45"/>
      <c r="JZ159" s="45"/>
      <c r="KA159" s="45"/>
      <c r="KB159" s="45"/>
      <c r="KC159" s="45" t="b">
        <v>1</v>
      </c>
      <c r="KD159" s="45"/>
      <c r="KE159" s="45"/>
      <c r="KF159" s="45" t="s">
        <v>2239</v>
      </c>
      <c r="KG159" s="45"/>
      <c r="KH159" s="45" t="s">
        <v>447</v>
      </c>
      <c r="KI159" s="45"/>
      <c r="KJ159" s="45"/>
      <c r="KK159" s="45"/>
      <c r="KL159" s="45"/>
      <c r="KM159" s="45" t="b">
        <v>1</v>
      </c>
      <c r="KN159" s="45"/>
      <c r="KO159" s="45"/>
      <c r="KP159" s="45"/>
      <c r="KQ159" s="45"/>
      <c r="KR159" s="45"/>
      <c r="KS159" s="45"/>
      <c r="KT159" s="45"/>
      <c r="KU159" s="45"/>
      <c r="KV159" s="45"/>
      <c r="KW159" s="45" t="s">
        <v>2240</v>
      </c>
      <c r="KX159" s="45" t="b">
        <v>1</v>
      </c>
      <c r="KY159" s="45" t="b">
        <v>1</v>
      </c>
      <c r="KZ159" s="45" t="b">
        <v>1</v>
      </c>
      <c r="LA159" s="45" t="b">
        <v>1</v>
      </c>
      <c r="LB159" s="45" t="b">
        <v>1</v>
      </c>
      <c r="LC159" s="45" t="b">
        <v>1</v>
      </c>
      <c r="LD159" s="45"/>
      <c r="LE159" s="45"/>
      <c r="LF159" s="45"/>
      <c r="LG159" s="45" t="s">
        <v>758</v>
      </c>
      <c r="LH159" s="45" t="b">
        <v>1</v>
      </c>
      <c r="LI159" s="45"/>
      <c r="LJ159" s="45" t="b">
        <v>1</v>
      </c>
      <c r="LK159" s="45"/>
      <c r="LL159" s="45" t="b">
        <v>1</v>
      </c>
      <c r="LM159" s="45"/>
      <c r="LN159" s="45"/>
      <c r="LO159" s="45" t="s">
        <v>347</v>
      </c>
      <c r="LP159" s="45"/>
      <c r="LQ159" s="45" t="s">
        <v>554</v>
      </c>
      <c r="LR159" s="45"/>
      <c r="LS159" s="45" t="b">
        <v>1</v>
      </c>
      <c r="LT159" s="45" t="b">
        <v>1</v>
      </c>
      <c r="LU159" s="45"/>
      <c r="LV159" s="45"/>
      <c r="LW159" s="45"/>
      <c r="LX159" s="45"/>
      <c r="LY159" s="45"/>
      <c r="LZ159" s="45"/>
      <c r="MA159" s="45"/>
      <c r="MB159" s="45" t="s">
        <v>359</v>
      </c>
      <c r="MC159" s="45"/>
      <c r="MD159" s="45"/>
      <c r="ME159" s="45"/>
      <c r="MF159" s="45"/>
      <c r="MG159" s="45"/>
      <c r="MH159" s="45" t="s">
        <v>359</v>
      </c>
      <c r="MI159" s="45"/>
      <c r="MJ159" s="45" t="s">
        <v>2241</v>
      </c>
      <c r="MK159" s="45">
        <v>73155714</v>
      </c>
      <c r="ML159" s="45" t="s">
        <v>2242</v>
      </c>
      <c r="MM159" s="47">
        <v>44217.536238425928</v>
      </c>
      <c r="MN159" s="45">
        <v>160</v>
      </c>
      <c r="MO159" s="45"/>
      <c r="MP159" s="45">
        <v>-1</v>
      </c>
      <c r="MQ159" s="45"/>
      <c r="MR159" s="45"/>
      <c r="MS159" s="45" t="s">
        <v>376</v>
      </c>
      <c r="MT159" s="45">
        <v>2213</v>
      </c>
      <c r="MU159" s="45" t="s">
        <v>402</v>
      </c>
      <c r="MV159" s="45">
        <v>569832</v>
      </c>
    </row>
    <row r="160" spans="1:360" ht="15.6" thickTop="1" thickBot="1" x14ac:dyDescent="0.35">
      <c r="A160" s="48" t="s">
        <v>2243</v>
      </c>
      <c r="B160" s="37" t="s">
        <v>2244</v>
      </c>
      <c r="C160" s="37"/>
      <c r="D160" s="37" t="s">
        <v>2245</v>
      </c>
      <c r="E160" s="37" t="s">
        <v>830</v>
      </c>
      <c r="F160" s="37"/>
      <c r="G160" s="49">
        <v>44217</v>
      </c>
      <c r="H160" s="37" t="s">
        <v>1861</v>
      </c>
      <c r="I160" s="37" t="s">
        <v>346</v>
      </c>
      <c r="J160" s="37" t="s">
        <v>347</v>
      </c>
      <c r="K160" s="37">
        <v>50</v>
      </c>
      <c r="L160" s="37" t="str">
        <f>IF(data!$K160&lt;31,"18-30 Years",IF(data!$K160&lt;51,"31-50 Years",IF(data!$K160&lt;61,"51-60 Years",IF(data!$K160&gt;60,"Elderly&gt;60"))))</f>
        <v>31-50 Years</v>
      </c>
      <c r="M160" s="37" t="s">
        <v>405</v>
      </c>
      <c r="N160" s="37" t="s">
        <v>349</v>
      </c>
      <c r="O160" s="37" t="s">
        <v>350</v>
      </c>
      <c r="P160" s="49">
        <v>43837</v>
      </c>
      <c r="Q160" s="37">
        <v>1</v>
      </c>
      <c r="R160" s="37">
        <v>0</v>
      </c>
      <c r="S160" s="37" t="s">
        <v>347</v>
      </c>
      <c r="T160" s="37">
        <v>1</v>
      </c>
      <c r="U160" s="37">
        <v>3</v>
      </c>
      <c r="V160" s="37">
        <v>0</v>
      </c>
      <c r="W160" s="37" t="s">
        <v>455</v>
      </c>
      <c r="X160" s="37">
        <v>0</v>
      </c>
      <c r="Y160" s="37" t="s">
        <v>364</v>
      </c>
      <c r="Z160" s="37">
        <v>0</v>
      </c>
      <c r="AA160" s="52">
        <v>4</v>
      </c>
      <c r="AB160" s="37">
        <v>6</v>
      </c>
      <c r="AC160" s="37">
        <v>0</v>
      </c>
      <c r="AD160" s="37">
        <v>0</v>
      </c>
      <c r="AE160" s="37">
        <v>2</v>
      </c>
      <c r="AF160" s="37">
        <v>700</v>
      </c>
      <c r="AG160" s="37">
        <v>350</v>
      </c>
      <c r="AH160" s="41">
        <f t="shared" si="2"/>
        <v>-350</v>
      </c>
      <c r="AI160" s="37" t="s">
        <v>2246</v>
      </c>
      <c r="AJ160" s="37"/>
      <c r="AK160" s="37" t="s">
        <v>1381</v>
      </c>
      <c r="AL160" s="37" t="b">
        <v>1</v>
      </c>
      <c r="AM160" s="37" t="b">
        <v>1</v>
      </c>
      <c r="AN160" s="37"/>
      <c r="AO160" s="37" t="b">
        <v>1</v>
      </c>
      <c r="AP160" s="37"/>
      <c r="AQ160" s="37"/>
      <c r="AR160" s="37"/>
      <c r="AS160" s="37"/>
      <c r="AT160" s="37">
        <v>30</v>
      </c>
      <c r="AU160" s="37" t="s">
        <v>356</v>
      </c>
      <c r="AV160" s="37"/>
      <c r="AW160" s="37" t="s">
        <v>347</v>
      </c>
      <c r="AX160" s="41" t="s">
        <v>372</v>
      </c>
      <c r="AY160" s="37" t="s">
        <v>1616</v>
      </c>
      <c r="AZ160" s="37" t="b">
        <v>1</v>
      </c>
      <c r="BA160" s="37"/>
      <c r="BB160" s="37"/>
      <c r="BC160" s="37" t="b">
        <v>1</v>
      </c>
      <c r="BD160" s="37"/>
      <c r="BE160" s="37"/>
      <c r="BF160" s="37" t="b">
        <v>1</v>
      </c>
      <c r="BG160" s="37"/>
      <c r="BH160" s="37"/>
      <c r="BI160" s="37"/>
      <c r="BJ160" s="37"/>
      <c r="BK160" s="37" t="s">
        <v>347</v>
      </c>
      <c r="BL160" s="37" t="s">
        <v>347</v>
      </c>
      <c r="BM160" s="37" t="s">
        <v>2247</v>
      </c>
      <c r="BN160" s="37" t="s">
        <v>359</v>
      </c>
      <c r="BO160" s="37"/>
      <c r="BP160" s="37" t="s">
        <v>347</v>
      </c>
      <c r="BQ160" s="37" t="s">
        <v>359</v>
      </c>
      <c r="BR160" s="37" t="s">
        <v>5132</v>
      </c>
      <c r="BS160" s="37"/>
      <c r="BT160" s="37"/>
      <c r="BU160" s="37"/>
      <c r="BV160" s="37"/>
      <c r="BW160" s="37"/>
      <c r="BX160" s="37"/>
      <c r="BY160" s="37"/>
      <c r="BZ160" s="37"/>
      <c r="CA160" s="37"/>
      <c r="CB160" s="37"/>
      <c r="CC160" s="37"/>
      <c r="CD160" s="37"/>
      <c r="CE160" s="37"/>
      <c r="CF160" s="37" t="s">
        <v>931</v>
      </c>
      <c r="CG160" s="37" t="b">
        <v>1</v>
      </c>
      <c r="CH160" s="37"/>
      <c r="CI160" s="37" t="b">
        <v>1</v>
      </c>
      <c r="CJ160" s="37"/>
      <c r="CK160" s="37"/>
      <c r="CL160" s="37"/>
      <c r="CM160" s="37"/>
      <c r="CN160" s="37"/>
      <c r="CO160" s="37" t="s">
        <v>347</v>
      </c>
      <c r="CP160" s="37"/>
      <c r="CQ160" s="37"/>
      <c r="CR160" s="37"/>
      <c r="CS160" s="37"/>
      <c r="CT160" s="37"/>
      <c r="CU160" s="37"/>
      <c r="CV160" s="37"/>
      <c r="CW160" s="37"/>
      <c r="CX160" s="37"/>
      <c r="CY160" s="37" t="s">
        <v>871</v>
      </c>
      <c r="CZ160" s="37"/>
      <c r="DA160" s="37" t="b">
        <v>1</v>
      </c>
      <c r="DB160" s="37"/>
      <c r="DC160" s="37"/>
      <c r="DD160" s="37"/>
      <c r="DE160" s="37"/>
      <c r="DF160" s="37"/>
      <c r="DG160" s="37"/>
      <c r="DH160" s="37"/>
      <c r="DI160" s="37"/>
      <c r="DJ160" s="37" t="s">
        <v>5138</v>
      </c>
      <c r="DK160" s="37" t="s">
        <v>359</v>
      </c>
      <c r="DL160" s="37"/>
      <c r="DM160" s="37"/>
      <c r="DN160" s="37"/>
      <c r="DO160" s="37"/>
      <c r="DP160" s="37"/>
      <c r="DQ160" s="37"/>
      <c r="DR160" s="37"/>
      <c r="DS160" s="37"/>
      <c r="DT160" s="37"/>
      <c r="DU160" s="37"/>
      <c r="DV160" s="37"/>
      <c r="DW160" s="37" t="s">
        <v>564</v>
      </c>
      <c r="DX160" s="37" t="s">
        <v>565</v>
      </c>
      <c r="DY160" s="37" t="s">
        <v>566</v>
      </c>
      <c r="DZ160" s="37"/>
      <c r="EA160" s="37" t="s">
        <v>2248</v>
      </c>
      <c r="EB160" s="37" t="b">
        <v>1</v>
      </c>
      <c r="EC160" s="37"/>
      <c r="ED160" s="37" t="b">
        <v>1</v>
      </c>
      <c r="EE160" s="37" t="b">
        <v>1</v>
      </c>
      <c r="EF160" s="37"/>
      <c r="EG160" s="37"/>
      <c r="EH160" s="37"/>
      <c r="EI160" s="37"/>
      <c r="EJ160" s="37" t="b">
        <v>1</v>
      </c>
      <c r="EK160" s="37"/>
      <c r="EL160" s="37" t="b">
        <v>1</v>
      </c>
      <c r="EM160" s="52">
        <v>5</v>
      </c>
      <c r="EN160" s="37" t="s">
        <v>366</v>
      </c>
      <c r="EO160" s="37" t="s">
        <v>2249</v>
      </c>
      <c r="EP160" s="37" t="b">
        <v>1</v>
      </c>
      <c r="EQ160" s="37"/>
      <c r="ER160" s="37" t="b">
        <v>1</v>
      </c>
      <c r="ES160" s="37"/>
      <c r="ET160" s="37"/>
      <c r="EU160" s="37"/>
      <c r="EV160" s="37" t="b">
        <v>1</v>
      </c>
      <c r="EW160" s="37"/>
      <c r="EX160" s="37" t="b">
        <v>1</v>
      </c>
      <c r="EY160" s="37"/>
      <c r="EZ160" s="37"/>
      <c r="FA160" s="52">
        <v>4</v>
      </c>
      <c r="FB160" s="37" t="s">
        <v>366</v>
      </c>
      <c r="FC160" s="37" t="s">
        <v>347</v>
      </c>
      <c r="FD160" s="37"/>
      <c r="FE160" s="37" t="s">
        <v>367</v>
      </c>
      <c r="FF160" s="37"/>
      <c r="FG160" s="37" t="b">
        <v>1</v>
      </c>
      <c r="FH160" s="37"/>
      <c r="FI160" s="37"/>
      <c r="FJ160" s="37"/>
      <c r="FK160" s="37"/>
      <c r="FL160" s="37"/>
      <c r="FM160" s="37"/>
      <c r="FN160" s="37" t="s">
        <v>347</v>
      </c>
      <c r="FO160" s="37"/>
      <c r="FP160" s="37" t="s">
        <v>347</v>
      </c>
      <c r="FQ160" s="37" t="s">
        <v>367</v>
      </c>
      <c r="FR160" s="37" t="b">
        <v>1</v>
      </c>
      <c r="FS160" s="37"/>
      <c r="FT160" s="37"/>
      <c r="FU160" s="37"/>
      <c r="FV160" s="37"/>
      <c r="FW160" s="37"/>
      <c r="FX160" s="37" t="s">
        <v>656</v>
      </c>
      <c r="FY160" s="37" t="s">
        <v>347</v>
      </c>
      <c r="FZ160" s="37" t="s">
        <v>347</v>
      </c>
      <c r="GA160" s="37" t="s">
        <v>2250</v>
      </c>
      <c r="GB160" s="37">
        <v>1</v>
      </c>
      <c r="GC160" s="37" t="s">
        <v>455</v>
      </c>
      <c r="GD160" s="37" t="s">
        <v>351</v>
      </c>
      <c r="GE160" s="37" t="s">
        <v>359</v>
      </c>
      <c r="GF160" s="37" t="s">
        <v>370</v>
      </c>
      <c r="GG160" s="37" t="s">
        <v>370</v>
      </c>
      <c r="GH160" s="37"/>
      <c r="GI160" s="37"/>
      <c r="GJ160" s="37"/>
      <c r="GK160" s="37"/>
      <c r="GL160" s="37"/>
      <c r="GM160" s="37"/>
      <c r="GN160" s="37"/>
      <c r="GO160" s="37"/>
      <c r="GP160" s="37"/>
      <c r="GQ160" s="37"/>
      <c r="GR160" s="37"/>
      <c r="GS160" s="37"/>
      <c r="GT160" s="37"/>
      <c r="GU160" s="37"/>
      <c r="GV160" s="37"/>
      <c r="GW160" s="37"/>
      <c r="GX160" s="37"/>
      <c r="GY160" s="37"/>
      <c r="GZ160" s="37"/>
      <c r="HA160" s="37"/>
      <c r="HB160" s="37"/>
      <c r="HC160" s="37"/>
      <c r="HD160" s="37"/>
      <c r="HE160" s="37"/>
      <c r="HF160" s="37"/>
      <c r="HG160" s="37"/>
      <c r="HH160" s="37"/>
      <c r="HI160" s="37"/>
      <c r="HJ160" s="37"/>
      <c r="HK160" s="37"/>
      <c r="HL160" s="37"/>
      <c r="HM160" s="37"/>
      <c r="HN160" s="37"/>
      <c r="HO160" s="37"/>
      <c r="HP160" s="37"/>
      <c r="HQ160" s="37"/>
      <c r="HR160" s="37"/>
      <c r="HS160" s="37"/>
      <c r="HT160" s="37"/>
      <c r="HU160" s="37"/>
      <c r="HV160" s="37"/>
      <c r="HW160" s="37"/>
      <c r="HX160" s="37"/>
      <c r="HY160" s="37"/>
      <c r="HZ160" s="37"/>
      <c r="IA160" s="37"/>
      <c r="IB160" s="37"/>
      <c r="IC160" s="37"/>
      <c r="ID160" s="37"/>
      <c r="IE160" s="37"/>
      <c r="IF160" s="37"/>
      <c r="IG160" s="37"/>
      <c r="IH160" s="37"/>
      <c r="II160" s="37"/>
      <c r="IJ160" s="37"/>
      <c r="IK160" s="37"/>
      <c r="IL160" s="37"/>
      <c r="IM160" s="37"/>
      <c r="IN160" s="37"/>
      <c r="IO160" s="37"/>
      <c r="IP160" s="37"/>
      <c r="IQ160" s="37"/>
      <c r="IR160" s="37"/>
      <c r="IS160" s="37"/>
      <c r="IT160" s="37"/>
      <c r="IU160" s="37"/>
      <c r="IV160" s="37"/>
      <c r="IW160" s="37"/>
      <c r="IX160" s="37"/>
      <c r="IY160" s="37"/>
      <c r="IZ160" s="37"/>
      <c r="JA160" s="37"/>
      <c r="JB160" s="37"/>
      <c r="JC160" s="37"/>
      <c r="JD160" s="37"/>
      <c r="JE160" s="37"/>
      <c r="JF160" s="37"/>
      <c r="JG160" s="37"/>
      <c r="JH160" s="37"/>
      <c r="JI160" s="37"/>
      <c r="JJ160" s="37"/>
      <c r="JK160" s="37"/>
      <c r="JL160" s="37"/>
      <c r="JM160" s="37"/>
      <c r="JN160" s="37"/>
      <c r="JO160" s="37"/>
      <c r="JP160" s="37"/>
      <c r="JQ160" s="37"/>
      <c r="JR160" s="37"/>
      <c r="JS160" s="37"/>
      <c r="JT160" s="37"/>
      <c r="JU160" s="37"/>
      <c r="JV160" s="37"/>
      <c r="JW160" s="37"/>
      <c r="JX160" s="37"/>
      <c r="JY160" s="37"/>
      <c r="JZ160" s="37"/>
      <c r="KA160" s="37"/>
      <c r="KB160" s="37"/>
      <c r="KC160" s="37"/>
      <c r="KD160" s="37"/>
      <c r="KE160" s="37"/>
      <c r="KF160" s="37"/>
      <c r="KG160" s="37"/>
      <c r="KH160" s="37"/>
      <c r="KI160" s="37"/>
      <c r="KJ160" s="37"/>
      <c r="KK160" s="37"/>
      <c r="KL160" s="37"/>
      <c r="KM160" s="37"/>
      <c r="KN160" s="37"/>
      <c r="KO160" s="37"/>
      <c r="KP160" s="37"/>
      <c r="KQ160" s="37"/>
      <c r="KR160" s="37"/>
      <c r="KS160" s="37"/>
      <c r="KT160" s="37"/>
      <c r="KU160" s="37"/>
      <c r="KV160" s="37"/>
      <c r="KW160" s="37"/>
      <c r="KX160" s="37"/>
      <c r="KY160" s="37"/>
      <c r="KZ160" s="37"/>
      <c r="LA160" s="37"/>
      <c r="LB160" s="37"/>
      <c r="LC160" s="37"/>
      <c r="LD160" s="37"/>
      <c r="LE160" s="37"/>
      <c r="LF160" s="37"/>
      <c r="LG160" s="37"/>
      <c r="LH160" s="37"/>
      <c r="LI160" s="37"/>
      <c r="LJ160" s="37"/>
      <c r="LK160" s="37"/>
      <c r="LL160" s="37"/>
      <c r="LM160" s="37"/>
      <c r="LN160" s="37"/>
      <c r="LO160" s="37"/>
      <c r="LP160" s="37"/>
      <c r="LQ160" s="37"/>
      <c r="LR160" s="37"/>
      <c r="LS160" s="37"/>
      <c r="LT160" s="37"/>
      <c r="LU160" s="37"/>
      <c r="LV160" s="37"/>
      <c r="LW160" s="37"/>
      <c r="LX160" s="37"/>
      <c r="LY160" s="37"/>
      <c r="LZ160" s="37"/>
      <c r="MA160" s="37"/>
      <c r="MB160" s="37"/>
      <c r="MC160" s="37"/>
      <c r="MD160" s="37"/>
      <c r="ME160" s="37"/>
      <c r="MF160" s="37"/>
      <c r="MG160" s="37"/>
      <c r="MH160" s="37"/>
      <c r="MI160" s="37"/>
      <c r="MJ160" s="37" t="s">
        <v>2251</v>
      </c>
      <c r="MK160" s="37">
        <v>73155764</v>
      </c>
      <c r="ML160" s="37" t="s">
        <v>2252</v>
      </c>
      <c r="MM160" s="50">
        <v>44217.537303240737</v>
      </c>
      <c r="MN160" s="37">
        <v>161</v>
      </c>
      <c r="MO160" s="37"/>
      <c r="MP160" s="37">
        <v>-1</v>
      </c>
      <c r="MQ160" s="37"/>
      <c r="MR160" s="37"/>
      <c r="MS160" s="37" t="s">
        <v>376</v>
      </c>
      <c r="MT160" s="37">
        <v>1444</v>
      </c>
      <c r="MU160" s="37" t="s">
        <v>402</v>
      </c>
      <c r="MV160" s="37">
        <v>569832</v>
      </c>
    </row>
    <row r="161" spans="1:360" ht="15.6" thickTop="1" thickBot="1" x14ac:dyDescent="0.35">
      <c r="A161" s="44" t="s">
        <v>2253</v>
      </c>
      <c r="B161" s="45" t="s">
        <v>2254</v>
      </c>
      <c r="C161" s="45"/>
      <c r="D161" s="45" t="s">
        <v>2255</v>
      </c>
      <c r="E161" s="45" t="s">
        <v>830</v>
      </c>
      <c r="F161" s="45"/>
      <c r="G161" s="46">
        <v>44217</v>
      </c>
      <c r="H161" s="45" t="s">
        <v>1861</v>
      </c>
      <c r="I161" s="45" t="s">
        <v>346</v>
      </c>
      <c r="J161" s="45" t="s">
        <v>347</v>
      </c>
      <c r="K161" s="45">
        <v>42</v>
      </c>
      <c r="L161" s="45" t="str">
        <f>IF(data!$K161&lt;31,"18-30 Years",IF(data!$K161&lt;51,"31-50 Years",IF(data!$K161&lt;61,"51-60 Years",IF(data!$K161&gt;60,"Elderly&gt;60"))))</f>
        <v>31-50 Years</v>
      </c>
      <c r="M161" s="45" t="s">
        <v>405</v>
      </c>
      <c r="N161" s="45" t="s">
        <v>349</v>
      </c>
      <c r="O161" s="45" t="s">
        <v>350</v>
      </c>
      <c r="P161" s="46">
        <v>43414</v>
      </c>
      <c r="Q161" s="45">
        <v>1</v>
      </c>
      <c r="R161" s="45">
        <v>1</v>
      </c>
      <c r="S161" s="45" t="s">
        <v>347</v>
      </c>
      <c r="T161" s="45">
        <v>0</v>
      </c>
      <c r="U161" s="45">
        <v>1</v>
      </c>
      <c r="V161" s="45">
        <v>2</v>
      </c>
      <c r="W161" s="45" t="s">
        <v>455</v>
      </c>
      <c r="X161" s="45">
        <v>2</v>
      </c>
      <c r="Y161" s="45" t="s">
        <v>352</v>
      </c>
      <c r="Z161" s="45">
        <v>1</v>
      </c>
      <c r="AA161" s="51">
        <v>6</v>
      </c>
      <c r="AB161" s="45">
        <v>8</v>
      </c>
      <c r="AC161" s="45">
        <v>0</v>
      </c>
      <c r="AD161" s="45">
        <v>0</v>
      </c>
      <c r="AE161" s="45">
        <v>0</v>
      </c>
      <c r="AF161" s="45">
        <v>1500</v>
      </c>
      <c r="AG161" s="45">
        <v>1300</v>
      </c>
      <c r="AH161" s="41">
        <f t="shared" si="2"/>
        <v>-200</v>
      </c>
      <c r="AI161" s="45" t="s">
        <v>2256</v>
      </c>
      <c r="AJ161" s="45"/>
      <c r="AK161" s="45" t="s">
        <v>2257</v>
      </c>
      <c r="AL161" s="45" t="b">
        <v>1</v>
      </c>
      <c r="AM161" s="45" t="b">
        <v>1</v>
      </c>
      <c r="AN161" s="45"/>
      <c r="AO161" s="45" t="b">
        <v>1</v>
      </c>
      <c r="AP161" s="45"/>
      <c r="AQ161" s="45"/>
      <c r="AR161" s="45"/>
      <c r="AS161" s="45"/>
      <c r="AT161" s="45">
        <v>15</v>
      </c>
      <c r="AU161" s="45" t="s">
        <v>1333</v>
      </c>
      <c r="AV161" s="45"/>
      <c r="AW161" s="45" t="s">
        <v>347</v>
      </c>
      <c r="AX161" s="41" t="s">
        <v>372</v>
      </c>
      <c r="AY161" s="45" t="s">
        <v>480</v>
      </c>
      <c r="AZ161" s="45" t="b">
        <v>1</v>
      </c>
      <c r="BA161" s="45"/>
      <c r="BB161" s="45"/>
      <c r="BC161" s="45" t="b">
        <v>1</v>
      </c>
      <c r="BD161" s="45"/>
      <c r="BE161" s="45"/>
      <c r="BF161" s="45"/>
      <c r="BG161" s="45"/>
      <c r="BH161" s="45"/>
      <c r="BI161" s="45"/>
      <c r="BJ161" s="45"/>
      <c r="BK161" s="45" t="s">
        <v>347</v>
      </c>
      <c r="BL161" s="45" t="s">
        <v>347</v>
      </c>
      <c r="BM161" s="45" t="s">
        <v>2258</v>
      </c>
      <c r="BN161" s="45" t="s">
        <v>359</v>
      </c>
      <c r="BO161" s="45"/>
      <c r="BP161" s="45" t="s">
        <v>347</v>
      </c>
      <c r="BQ161" s="45" t="s">
        <v>347</v>
      </c>
      <c r="BR161" s="45"/>
      <c r="BS161" s="45" t="s">
        <v>347</v>
      </c>
      <c r="BT161" s="45" t="s">
        <v>359</v>
      </c>
      <c r="BU161" s="45" t="s">
        <v>1279</v>
      </c>
      <c r="BV161" s="45" t="b">
        <v>1</v>
      </c>
      <c r="BW161" s="45"/>
      <c r="BX161" s="45"/>
      <c r="BY161" s="45"/>
      <c r="BZ161" s="45"/>
      <c r="CA161" s="45"/>
      <c r="CB161" s="45"/>
      <c r="CC161" s="45"/>
      <c r="CD161" s="45"/>
      <c r="CE161" s="45"/>
      <c r="CF161" s="45" t="s">
        <v>815</v>
      </c>
      <c r="CG161" s="45" t="b">
        <v>1</v>
      </c>
      <c r="CH161" s="45" t="b">
        <v>1</v>
      </c>
      <c r="CI161" s="45" t="b">
        <v>1</v>
      </c>
      <c r="CJ161" s="45"/>
      <c r="CK161" s="45"/>
      <c r="CL161" s="45"/>
      <c r="CM161" s="45"/>
      <c r="CN161" s="45"/>
      <c r="CO161" s="45" t="s">
        <v>347</v>
      </c>
      <c r="CP161" s="45"/>
      <c r="CQ161" s="45"/>
      <c r="CR161" s="45"/>
      <c r="CS161" s="45"/>
      <c r="CT161" s="45"/>
      <c r="CU161" s="45"/>
      <c r="CV161" s="45"/>
      <c r="CW161" s="45"/>
      <c r="CX161" s="45"/>
      <c r="CY161" s="45" t="s">
        <v>361</v>
      </c>
      <c r="CZ161" s="45"/>
      <c r="DA161" s="45"/>
      <c r="DB161" s="45"/>
      <c r="DC161" s="45"/>
      <c r="DD161" s="45"/>
      <c r="DE161" s="45" t="b">
        <v>1</v>
      </c>
      <c r="DF161" s="45" t="b">
        <v>1</v>
      </c>
      <c r="DG161" s="45"/>
      <c r="DH161" s="45"/>
      <c r="DI161" s="45"/>
      <c r="DJ161" s="45"/>
      <c r="DK161" s="45"/>
      <c r="DL161" s="45"/>
      <c r="DM161" s="45"/>
      <c r="DN161" s="45"/>
      <c r="DO161" s="45"/>
      <c r="DP161" s="45"/>
      <c r="DQ161" s="45"/>
      <c r="DR161" s="45"/>
      <c r="DS161" s="45"/>
      <c r="DT161" s="45"/>
      <c r="DU161" s="45"/>
      <c r="DV161" s="45"/>
      <c r="DW161" s="45" t="s">
        <v>646</v>
      </c>
      <c r="DX161" s="45"/>
      <c r="DY161" s="45"/>
      <c r="DZ161" s="45"/>
      <c r="EA161" s="45" t="s">
        <v>654</v>
      </c>
      <c r="EB161" s="45" t="b">
        <v>1</v>
      </c>
      <c r="EC161" s="45" t="b">
        <v>1</v>
      </c>
      <c r="ED161" s="45"/>
      <c r="EE161" s="45"/>
      <c r="EF161" s="45"/>
      <c r="EG161" s="45"/>
      <c r="EH161" s="45"/>
      <c r="EI161" s="45"/>
      <c r="EJ161" s="45"/>
      <c r="EK161" s="45"/>
      <c r="EL161" s="45" t="b">
        <v>1</v>
      </c>
      <c r="EM161" s="51">
        <v>3</v>
      </c>
      <c r="EN161" s="45" t="s">
        <v>365</v>
      </c>
      <c r="EO161" s="45" t="s">
        <v>981</v>
      </c>
      <c r="EP161" s="45" t="b">
        <v>1</v>
      </c>
      <c r="EQ161" s="45" t="b">
        <v>1</v>
      </c>
      <c r="ER161" s="45"/>
      <c r="ES161" s="45"/>
      <c r="ET161" s="45"/>
      <c r="EU161" s="45"/>
      <c r="EV161" s="45"/>
      <c r="EW161" s="45"/>
      <c r="EX161" s="45"/>
      <c r="EY161" s="45"/>
      <c r="EZ161" s="45"/>
      <c r="FA161" s="51">
        <v>2</v>
      </c>
      <c r="FB161" s="45" t="s">
        <v>365</v>
      </c>
      <c r="FC161" s="45" t="s">
        <v>347</v>
      </c>
      <c r="FD161" s="45"/>
      <c r="FE161" s="45" t="s">
        <v>367</v>
      </c>
      <c r="FF161" s="45"/>
      <c r="FG161" s="45" t="b">
        <v>1</v>
      </c>
      <c r="FH161" s="45"/>
      <c r="FI161" s="45"/>
      <c r="FJ161" s="45"/>
      <c r="FK161" s="45"/>
      <c r="FL161" s="45"/>
      <c r="FM161" s="45"/>
      <c r="FN161" s="45" t="s">
        <v>347</v>
      </c>
      <c r="FO161" s="45"/>
      <c r="FP161" s="45" t="s">
        <v>347</v>
      </c>
      <c r="FQ161" s="45" t="s">
        <v>367</v>
      </c>
      <c r="FR161" s="45" t="b">
        <v>1</v>
      </c>
      <c r="FS161" s="45"/>
      <c r="FT161" s="45"/>
      <c r="FU161" s="45"/>
      <c r="FV161" s="45"/>
      <c r="FW161" s="45"/>
      <c r="FX161" s="45" t="s">
        <v>368</v>
      </c>
      <c r="FY161" s="45" t="s">
        <v>359</v>
      </c>
      <c r="FZ161" s="45"/>
      <c r="GA161" s="45"/>
      <c r="GB161" s="45"/>
      <c r="GC161" s="45" t="s">
        <v>351</v>
      </c>
      <c r="GD161" s="45" t="s">
        <v>351</v>
      </c>
      <c r="GE161" s="45" t="s">
        <v>347</v>
      </c>
      <c r="GF161" s="45"/>
      <c r="GG161" s="45"/>
      <c r="GH161" s="45" t="s">
        <v>915</v>
      </c>
      <c r="GI161" s="45" t="s">
        <v>359</v>
      </c>
      <c r="GJ161" s="45"/>
      <c r="GK161" s="45"/>
      <c r="GL161" s="45"/>
      <c r="GM161" s="45"/>
      <c r="GN161" s="45"/>
      <c r="GO161" s="45"/>
      <c r="GP161" s="45"/>
      <c r="GQ161" s="45"/>
      <c r="GR161" s="45"/>
      <c r="GS161" s="45" t="s">
        <v>1064</v>
      </c>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t="s">
        <v>2259</v>
      </c>
      <c r="MK161" s="45">
        <v>73155765</v>
      </c>
      <c r="ML161" s="45" t="s">
        <v>2260</v>
      </c>
      <c r="MM161" s="47">
        <v>44217.537314814806</v>
      </c>
      <c r="MN161" s="45">
        <v>162</v>
      </c>
      <c r="MO161" s="45"/>
      <c r="MP161" s="45">
        <v>-1</v>
      </c>
      <c r="MQ161" s="45"/>
      <c r="MR161" s="45"/>
      <c r="MS161" s="45" t="s">
        <v>376</v>
      </c>
      <c r="MT161" s="45">
        <v>1925</v>
      </c>
      <c r="MU161" s="45" t="s">
        <v>402</v>
      </c>
      <c r="MV161" s="45">
        <v>569832</v>
      </c>
    </row>
    <row r="162" spans="1:360" ht="15.6" hidden="1" thickTop="1" thickBot="1" x14ac:dyDescent="0.35">
      <c r="A162" s="48" t="s">
        <v>2261</v>
      </c>
      <c r="B162" s="37" t="s">
        <v>2262</v>
      </c>
      <c r="C162" s="37"/>
      <c r="D162" s="37" t="s">
        <v>2245</v>
      </c>
      <c r="E162" s="37" t="s">
        <v>830</v>
      </c>
      <c r="F162" s="37"/>
      <c r="G162" s="49">
        <v>44217</v>
      </c>
      <c r="H162" s="37" t="s">
        <v>1861</v>
      </c>
      <c r="I162" s="37" t="s">
        <v>346</v>
      </c>
      <c r="J162" s="37" t="s">
        <v>347</v>
      </c>
      <c r="K162" s="37">
        <v>50</v>
      </c>
      <c r="L162" s="37" t="str">
        <f>IF(data!$K162&lt;31,"18-30 Years",IF(data!$K162&lt;51,"31-50 Years",IF(data!$K162&lt;61,"51-60 Years",IF(data!$K162&gt;60,"Elderly&gt;60"))))</f>
        <v>31-50 Years</v>
      </c>
      <c r="M162" s="37" t="s">
        <v>405</v>
      </c>
      <c r="N162" s="37" t="s">
        <v>349</v>
      </c>
      <c r="O162" s="37" t="s">
        <v>383</v>
      </c>
      <c r="P162" s="37"/>
      <c r="Q162" s="37">
        <v>0</v>
      </c>
      <c r="R162" s="37">
        <v>0</v>
      </c>
      <c r="S162" s="37" t="s">
        <v>347</v>
      </c>
      <c r="T162" s="37">
        <v>0</v>
      </c>
      <c r="U162" s="37">
        <v>0</v>
      </c>
      <c r="V162" s="37">
        <v>0</v>
      </c>
      <c r="W162" s="37" t="s">
        <v>384</v>
      </c>
      <c r="X162" s="37">
        <v>0</v>
      </c>
      <c r="Y162" s="37" t="s">
        <v>384</v>
      </c>
      <c r="Z162" s="37">
        <v>0</v>
      </c>
      <c r="AA162" s="52">
        <v>0</v>
      </c>
      <c r="AB162" s="37">
        <v>5</v>
      </c>
      <c r="AC162" s="37">
        <v>0</v>
      </c>
      <c r="AD162" s="37"/>
      <c r="AE162" s="37">
        <v>1</v>
      </c>
      <c r="AF162" s="37">
        <v>400</v>
      </c>
      <c r="AG162" s="37">
        <v>300</v>
      </c>
      <c r="AH162" s="41">
        <f t="shared" si="2"/>
        <v>-100</v>
      </c>
      <c r="AI162" s="37" t="s">
        <v>2263</v>
      </c>
      <c r="AJ162" s="37"/>
      <c r="AK162" s="37" t="s">
        <v>2257</v>
      </c>
      <c r="AL162" s="37" t="b">
        <v>1</v>
      </c>
      <c r="AM162" s="37" t="b">
        <v>1</v>
      </c>
      <c r="AN162" s="37"/>
      <c r="AO162" s="37" t="b">
        <v>1</v>
      </c>
      <c r="AP162" s="37"/>
      <c r="AQ162" s="37"/>
      <c r="AR162" s="37"/>
      <c r="AS162" s="37"/>
      <c r="AT162" s="37">
        <v>5</v>
      </c>
      <c r="AU162" s="37" t="s">
        <v>356</v>
      </c>
      <c r="AV162" s="37"/>
      <c r="AW162" s="37" t="s">
        <v>347</v>
      </c>
      <c r="AX162" s="41" t="s">
        <v>372</v>
      </c>
      <c r="AY162" s="37" t="s">
        <v>993</v>
      </c>
      <c r="AZ162" s="37"/>
      <c r="BA162" s="37"/>
      <c r="BB162" s="37"/>
      <c r="BC162" s="37"/>
      <c r="BD162" s="37"/>
      <c r="BE162" s="37"/>
      <c r="BF162" s="37"/>
      <c r="BG162" s="37"/>
      <c r="BH162" s="37"/>
      <c r="BI162" s="37" t="b">
        <v>1</v>
      </c>
      <c r="BJ162" s="37"/>
      <c r="BK162" s="37" t="s">
        <v>347</v>
      </c>
      <c r="BL162" s="37" t="s">
        <v>372</v>
      </c>
      <c r="BM162" s="37"/>
      <c r="BN162" s="37" t="s">
        <v>359</v>
      </c>
      <c r="BO162" s="37"/>
      <c r="BP162" s="37" t="s">
        <v>347</v>
      </c>
      <c r="BQ162" s="37" t="s">
        <v>347</v>
      </c>
      <c r="BR162" s="37"/>
      <c r="BS162" s="37" t="s">
        <v>347</v>
      </c>
      <c r="BT162" s="37" t="s">
        <v>347</v>
      </c>
      <c r="BU162" s="37"/>
      <c r="BV162" s="37"/>
      <c r="BW162" s="37"/>
      <c r="BX162" s="37"/>
      <c r="BY162" s="37"/>
      <c r="BZ162" s="37"/>
      <c r="CA162" s="37"/>
      <c r="CB162" s="37"/>
      <c r="CC162" s="37"/>
      <c r="CD162" s="37"/>
      <c r="CE162" s="37"/>
      <c r="CF162" s="37" t="s">
        <v>1114</v>
      </c>
      <c r="CG162" s="37"/>
      <c r="CH162" s="37"/>
      <c r="CI162" s="37"/>
      <c r="CJ162" s="37"/>
      <c r="CK162" s="37"/>
      <c r="CL162" s="37"/>
      <c r="CM162" s="37" t="b">
        <v>1</v>
      </c>
      <c r="CN162" s="37"/>
      <c r="CO162" s="37" t="s">
        <v>347</v>
      </c>
      <c r="CP162" s="37"/>
      <c r="CQ162" s="37"/>
      <c r="CR162" s="37"/>
      <c r="CS162" s="37"/>
      <c r="CT162" s="37"/>
      <c r="CU162" s="37"/>
      <c r="CV162" s="37"/>
      <c r="CW162" s="37"/>
      <c r="CX162" s="37"/>
      <c r="CY162" s="37" t="s">
        <v>932</v>
      </c>
      <c r="CZ162" s="37"/>
      <c r="DA162" s="37"/>
      <c r="DB162" s="37"/>
      <c r="DC162" s="37"/>
      <c r="DD162" s="37"/>
      <c r="DE162" s="37"/>
      <c r="DF162" s="37" t="b">
        <v>1</v>
      </c>
      <c r="DG162" s="37"/>
      <c r="DH162" s="37"/>
      <c r="DI162" s="37"/>
      <c r="DJ162" s="37"/>
      <c r="DK162" s="37"/>
      <c r="DL162" s="37"/>
      <c r="DM162" s="37"/>
      <c r="DN162" s="37"/>
      <c r="DO162" s="37"/>
      <c r="DP162" s="37"/>
      <c r="DQ162" s="37"/>
      <c r="DR162" s="37"/>
      <c r="DS162" s="37"/>
      <c r="DT162" s="37"/>
      <c r="DU162" s="37"/>
      <c r="DV162" s="37"/>
      <c r="DW162" s="37" t="s">
        <v>482</v>
      </c>
      <c r="DX162" s="37" t="s">
        <v>565</v>
      </c>
      <c r="DY162" s="37" t="s">
        <v>566</v>
      </c>
      <c r="DZ162" s="37"/>
      <c r="EA162" s="37"/>
      <c r="EB162" s="37"/>
      <c r="EC162" s="37"/>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c r="FA162" s="37"/>
      <c r="FB162" s="37"/>
      <c r="FC162" s="37" t="s">
        <v>359</v>
      </c>
      <c r="FD162" s="37" t="s">
        <v>5150</v>
      </c>
      <c r="FE162" s="37" t="s">
        <v>997</v>
      </c>
      <c r="FF162" s="37" t="b">
        <v>1</v>
      </c>
      <c r="FG162" s="37"/>
      <c r="FH162" s="37"/>
      <c r="FI162" s="37"/>
      <c r="FJ162" s="37"/>
      <c r="FK162" s="37"/>
      <c r="FL162" s="37"/>
      <c r="FM162" s="37"/>
      <c r="FN162" s="37" t="s">
        <v>347</v>
      </c>
      <c r="FO162" s="37"/>
      <c r="FP162" s="37" t="s">
        <v>359</v>
      </c>
      <c r="FQ162" s="37"/>
      <c r="FR162" s="37"/>
      <c r="FS162" s="37"/>
      <c r="FT162" s="37"/>
      <c r="FU162" s="37"/>
      <c r="FV162" s="37"/>
      <c r="FW162" s="37"/>
      <c r="FX162" s="37"/>
      <c r="FY162" s="37"/>
      <c r="FZ162" s="37"/>
      <c r="GA162" s="37"/>
      <c r="GB162" s="37"/>
      <c r="GC162" s="37" t="s">
        <v>384</v>
      </c>
      <c r="GD162" s="37" t="s">
        <v>384</v>
      </c>
      <c r="GE162" s="37" t="s">
        <v>347</v>
      </c>
      <c r="GF162" s="37"/>
      <c r="GG162" s="37"/>
      <c r="GH162" s="37" t="s">
        <v>489</v>
      </c>
      <c r="GI162" s="37" t="s">
        <v>347</v>
      </c>
      <c r="GJ162" s="37" t="s">
        <v>490</v>
      </c>
      <c r="GK162" s="37"/>
      <c r="GL162" s="37"/>
      <c r="GM162" s="37"/>
      <c r="GN162" s="37"/>
      <c r="GO162" s="37"/>
      <c r="GP162" s="37"/>
      <c r="GQ162" s="37" t="b">
        <v>1</v>
      </c>
      <c r="GR162" s="37"/>
      <c r="GS162" s="37" t="s">
        <v>373</v>
      </c>
      <c r="GT162" s="37"/>
      <c r="GU162" s="37"/>
      <c r="GV162" s="37"/>
      <c r="GW162" s="37"/>
      <c r="GX162" s="37"/>
      <c r="GY162" s="37"/>
      <c r="GZ162" s="37"/>
      <c r="HA162" s="37"/>
      <c r="HB162" s="37"/>
      <c r="HC162" s="37"/>
      <c r="HD162" s="37"/>
      <c r="HE162" s="37"/>
      <c r="HF162" s="37"/>
      <c r="HG162" s="37"/>
      <c r="HH162" s="37"/>
      <c r="HI162" s="37"/>
      <c r="HJ162" s="37"/>
      <c r="HK162" s="37"/>
      <c r="HL162" s="37"/>
      <c r="HM162" s="37"/>
      <c r="HN162" s="37"/>
      <c r="HO162" s="37"/>
      <c r="HP162" s="37"/>
      <c r="HQ162" s="37"/>
      <c r="HR162" s="37"/>
      <c r="HS162" s="37"/>
      <c r="HT162" s="37"/>
      <c r="HU162" s="37"/>
      <c r="HV162" s="37"/>
      <c r="HW162" s="37"/>
      <c r="HX162" s="37"/>
      <c r="HY162" s="37"/>
      <c r="HZ162" s="37"/>
      <c r="IA162" s="37"/>
      <c r="IB162" s="37"/>
      <c r="IC162" s="37"/>
      <c r="ID162" s="37"/>
      <c r="IE162" s="37"/>
      <c r="IF162" s="37"/>
      <c r="IG162" s="37"/>
      <c r="IH162" s="37"/>
      <c r="II162" s="37"/>
      <c r="IJ162" s="37"/>
      <c r="IK162" s="37"/>
      <c r="IL162" s="37"/>
      <c r="IM162" s="37"/>
      <c r="IN162" s="37"/>
      <c r="IO162" s="37"/>
      <c r="IP162" s="37"/>
      <c r="IQ162" s="37"/>
      <c r="IR162" s="37"/>
      <c r="IS162" s="37"/>
      <c r="IT162" s="37"/>
      <c r="IU162" s="37"/>
      <c r="IV162" s="37"/>
      <c r="IW162" s="37"/>
      <c r="IX162" s="37"/>
      <c r="IY162" s="37"/>
      <c r="IZ162" s="37"/>
      <c r="JA162" s="37"/>
      <c r="JB162" s="37"/>
      <c r="JC162" s="37"/>
      <c r="JD162" s="37"/>
      <c r="JE162" s="37"/>
      <c r="JF162" s="37"/>
      <c r="JG162" s="37"/>
      <c r="JH162" s="37"/>
      <c r="JI162" s="37"/>
      <c r="JJ162" s="37"/>
      <c r="JK162" s="37"/>
      <c r="JL162" s="37"/>
      <c r="JM162" s="37"/>
      <c r="JN162" s="37"/>
      <c r="JO162" s="37"/>
      <c r="JP162" s="37"/>
      <c r="JQ162" s="37"/>
      <c r="JR162" s="37"/>
      <c r="JS162" s="37"/>
      <c r="JT162" s="37"/>
      <c r="JU162" s="37"/>
      <c r="JV162" s="37"/>
      <c r="JW162" s="37"/>
      <c r="JX162" s="37"/>
      <c r="JY162" s="37"/>
      <c r="JZ162" s="37"/>
      <c r="KA162" s="37"/>
      <c r="KB162" s="37"/>
      <c r="KC162" s="37"/>
      <c r="KD162" s="37"/>
      <c r="KE162" s="37"/>
      <c r="KF162" s="37"/>
      <c r="KG162" s="37"/>
      <c r="KH162" s="37"/>
      <c r="KI162" s="37"/>
      <c r="KJ162" s="37"/>
      <c r="KK162" s="37"/>
      <c r="KL162" s="37"/>
      <c r="KM162" s="37"/>
      <c r="KN162" s="37"/>
      <c r="KO162" s="37"/>
      <c r="KP162" s="37"/>
      <c r="KQ162" s="37"/>
      <c r="KR162" s="37"/>
      <c r="KS162" s="37"/>
      <c r="KT162" s="37"/>
      <c r="KU162" s="37"/>
      <c r="KV162" s="37"/>
      <c r="KW162" s="37"/>
      <c r="KX162" s="37"/>
      <c r="KY162" s="37"/>
      <c r="KZ162" s="37"/>
      <c r="LA162" s="37"/>
      <c r="LB162" s="37"/>
      <c r="LC162" s="37"/>
      <c r="LD162" s="37"/>
      <c r="LE162" s="37"/>
      <c r="LF162" s="37"/>
      <c r="LG162" s="37"/>
      <c r="LH162" s="37"/>
      <c r="LI162" s="37"/>
      <c r="LJ162" s="37"/>
      <c r="LK162" s="37"/>
      <c r="LL162" s="37"/>
      <c r="LM162" s="37"/>
      <c r="LN162" s="37"/>
      <c r="LO162" s="37"/>
      <c r="LP162" s="37"/>
      <c r="LQ162" s="37"/>
      <c r="LR162" s="37"/>
      <c r="LS162" s="37"/>
      <c r="LT162" s="37"/>
      <c r="LU162" s="37"/>
      <c r="LV162" s="37"/>
      <c r="LW162" s="37"/>
      <c r="LX162" s="37"/>
      <c r="LY162" s="37"/>
      <c r="LZ162" s="37"/>
      <c r="MA162" s="37"/>
      <c r="MB162" s="37"/>
      <c r="MC162" s="37"/>
      <c r="MD162" s="37"/>
      <c r="ME162" s="37"/>
      <c r="MF162" s="37"/>
      <c r="MG162" s="37"/>
      <c r="MH162" s="37"/>
      <c r="MI162" s="37"/>
      <c r="MJ162" s="37" t="s">
        <v>2264</v>
      </c>
      <c r="MK162" s="37">
        <v>73155766</v>
      </c>
      <c r="ML162" s="37" t="s">
        <v>2265</v>
      </c>
      <c r="MM162" s="50">
        <v>44217.537326388891</v>
      </c>
      <c r="MN162" s="37">
        <v>163</v>
      </c>
      <c r="MO162" s="37"/>
      <c r="MP162" s="37">
        <v>-1</v>
      </c>
      <c r="MQ162" s="37"/>
      <c r="MR162" s="37"/>
      <c r="MS162" s="37" t="s">
        <v>376</v>
      </c>
      <c r="MT162" s="37">
        <v>1589</v>
      </c>
      <c r="MU162" s="37" t="s">
        <v>402</v>
      </c>
      <c r="MV162" s="37">
        <v>569832</v>
      </c>
    </row>
    <row r="163" spans="1:360" ht="15.6" thickTop="1" thickBot="1" x14ac:dyDescent="0.35">
      <c r="A163" s="44" t="s">
        <v>2266</v>
      </c>
      <c r="B163" s="45" t="s">
        <v>2267</v>
      </c>
      <c r="C163" s="45"/>
      <c r="D163" s="45" t="s">
        <v>2245</v>
      </c>
      <c r="E163" s="45" t="s">
        <v>830</v>
      </c>
      <c r="F163" s="45"/>
      <c r="G163" s="46">
        <v>44217</v>
      </c>
      <c r="H163" s="45" t="s">
        <v>1861</v>
      </c>
      <c r="I163" s="45" t="s">
        <v>346</v>
      </c>
      <c r="J163" s="45" t="s">
        <v>347</v>
      </c>
      <c r="K163" s="45">
        <v>40</v>
      </c>
      <c r="L163" s="45" t="str">
        <f>IF(data!$K163&lt;31,"18-30 Years",IF(data!$K163&lt;51,"31-50 Years",IF(data!$K163&lt;61,"51-60 Years",IF(data!$K163&gt;60,"Elderly&gt;60"))))</f>
        <v>31-50 Years</v>
      </c>
      <c r="M163" s="45" t="s">
        <v>405</v>
      </c>
      <c r="N163" s="45" t="s">
        <v>349</v>
      </c>
      <c r="O163" s="45" t="s">
        <v>350</v>
      </c>
      <c r="P163" s="46">
        <v>43850</v>
      </c>
      <c r="Q163" s="45">
        <v>1</v>
      </c>
      <c r="R163" s="45">
        <v>1</v>
      </c>
      <c r="S163" s="45" t="s">
        <v>347</v>
      </c>
      <c r="T163" s="45">
        <v>1</v>
      </c>
      <c r="U163" s="45">
        <v>0</v>
      </c>
      <c r="V163" s="45">
        <v>1</v>
      </c>
      <c r="W163" s="45" t="s">
        <v>351</v>
      </c>
      <c r="X163" s="45">
        <v>1</v>
      </c>
      <c r="Y163" s="45" t="s">
        <v>455</v>
      </c>
      <c r="Z163" s="45">
        <v>1</v>
      </c>
      <c r="AA163" s="51">
        <v>4</v>
      </c>
      <c r="AB163" s="45">
        <v>6</v>
      </c>
      <c r="AC163" s="45">
        <v>0</v>
      </c>
      <c r="AD163" s="45">
        <v>1</v>
      </c>
      <c r="AE163" s="45">
        <v>1</v>
      </c>
      <c r="AF163" s="45">
        <v>1000</v>
      </c>
      <c r="AG163" s="45">
        <v>500</v>
      </c>
      <c r="AH163" s="41">
        <f t="shared" si="2"/>
        <v>-500</v>
      </c>
      <c r="AI163" s="45" t="s">
        <v>2268</v>
      </c>
      <c r="AJ163" s="45"/>
      <c r="AK163" s="45" t="s">
        <v>2269</v>
      </c>
      <c r="AL163" s="45" t="b">
        <v>1</v>
      </c>
      <c r="AM163" s="45"/>
      <c r="AN163" s="45"/>
      <c r="AO163" s="45" t="b">
        <v>1</v>
      </c>
      <c r="AP163" s="45"/>
      <c r="AQ163" s="45"/>
      <c r="AR163" s="45"/>
      <c r="AS163" s="45"/>
      <c r="AT163" s="45">
        <v>20</v>
      </c>
      <c r="AU163" s="45" t="s">
        <v>1333</v>
      </c>
      <c r="AV163" s="45"/>
      <c r="AW163" s="45" t="s">
        <v>347</v>
      </c>
      <c r="AX163" s="41" t="s">
        <v>372</v>
      </c>
      <c r="AY163" s="45" t="s">
        <v>993</v>
      </c>
      <c r="AZ163" s="45"/>
      <c r="BA163" s="45"/>
      <c r="BB163" s="45"/>
      <c r="BC163" s="45"/>
      <c r="BD163" s="45"/>
      <c r="BE163" s="45"/>
      <c r="BF163" s="45"/>
      <c r="BG163" s="45"/>
      <c r="BH163" s="45"/>
      <c r="BI163" s="45" t="b">
        <v>1</v>
      </c>
      <c r="BJ163" s="45"/>
      <c r="BK163" s="45" t="s">
        <v>359</v>
      </c>
      <c r="BL163" s="45"/>
      <c r="BM163" s="45"/>
      <c r="BN163" s="45"/>
      <c r="BO163" s="45"/>
      <c r="BP163" s="45" t="s">
        <v>359</v>
      </c>
      <c r="BQ163" s="45"/>
      <c r="BR163" s="45"/>
      <c r="BS163" s="45"/>
      <c r="BT163" s="45"/>
      <c r="BU163" s="45"/>
      <c r="BV163" s="45"/>
      <c r="BW163" s="45"/>
      <c r="BX163" s="45"/>
      <c r="BY163" s="45"/>
      <c r="BZ163" s="45"/>
      <c r="CA163" s="45"/>
      <c r="CB163" s="45"/>
      <c r="CC163" s="45"/>
      <c r="CD163" s="45"/>
      <c r="CE163" s="45"/>
      <c r="CF163" s="45" t="s">
        <v>1114</v>
      </c>
      <c r="CG163" s="45"/>
      <c r="CH163" s="45"/>
      <c r="CI163" s="45"/>
      <c r="CJ163" s="45"/>
      <c r="CK163" s="45"/>
      <c r="CL163" s="45"/>
      <c r="CM163" s="45" t="b">
        <v>1</v>
      </c>
      <c r="CN163" s="45"/>
      <c r="CO163" s="45" t="s">
        <v>347</v>
      </c>
      <c r="CP163" s="45"/>
      <c r="CQ163" s="45"/>
      <c r="CR163" s="45"/>
      <c r="CS163" s="45"/>
      <c r="CT163" s="45"/>
      <c r="CU163" s="45"/>
      <c r="CV163" s="45"/>
      <c r="CW163" s="45"/>
      <c r="CX163" s="45"/>
      <c r="CY163" s="45" t="s">
        <v>932</v>
      </c>
      <c r="CZ163" s="45"/>
      <c r="DA163" s="45"/>
      <c r="DB163" s="45"/>
      <c r="DC163" s="45"/>
      <c r="DD163" s="45"/>
      <c r="DE163" s="45"/>
      <c r="DF163" s="45" t="b">
        <v>1</v>
      </c>
      <c r="DG163" s="45"/>
      <c r="DH163" s="45"/>
      <c r="DI163" s="45"/>
      <c r="DJ163" s="45"/>
      <c r="DK163" s="45" t="s">
        <v>359</v>
      </c>
      <c r="DL163" s="45"/>
      <c r="DM163" s="45"/>
      <c r="DN163" s="45"/>
      <c r="DO163" s="45"/>
      <c r="DP163" s="45"/>
      <c r="DQ163" s="45"/>
      <c r="DR163" s="45"/>
      <c r="DS163" s="45"/>
      <c r="DT163" s="45"/>
      <c r="DU163" s="45"/>
      <c r="DV163" s="45"/>
      <c r="DW163" s="45" t="s">
        <v>427</v>
      </c>
      <c r="DX163" s="45"/>
      <c r="DY163" s="45"/>
      <c r="DZ163" s="45"/>
      <c r="EA163" s="45" t="s">
        <v>684</v>
      </c>
      <c r="EB163" s="45" t="b">
        <v>1</v>
      </c>
      <c r="EC163" s="45"/>
      <c r="ED163" s="45" t="b">
        <v>1</v>
      </c>
      <c r="EE163" s="45"/>
      <c r="EF163" s="45"/>
      <c r="EG163" s="45"/>
      <c r="EH163" s="45"/>
      <c r="EI163" s="45"/>
      <c r="EJ163" s="45"/>
      <c r="EK163" s="45"/>
      <c r="EL163" s="45" t="b">
        <v>1</v>
      </c>
      <c r="EM163" s="51">
        <v>3</v>
      </c>
      <c r="EN163" s="45" t="s">
        <v>365</v>
      </c>
      <c r="EO163" s="45" t="s">
        <v>568</v>
      </c>
      <c r="EP163" s="45" t="b">
        <v>1</v>
      </c>
      <c r="EQ163" s="45"/>
      <c r="ER163" s="45"/>
      <c r="ES163" s="45"/>
      <c r="ET163" s="45"/>
      <c r="EU163" s="45"/>
      <c r="EV163" s="45"/>
      <c r="EW163" s="45"/>
      <c r="EX163" s="45"/>
      <c r="EY163" s="45"/>
      <c r="EZ163" s="45"/>
      <c r="FA163" s="51">
        <v>1</v>
      </c>
      <c r="FB163" s="45" t="s">
        <v>365</v>
      </c>
      <c r="FC163" s="45" t="s">
        <v>347</v>
      </c>
      <c r="FD163" s="45"/>
      <c r="FE163" s="45" t="s">
        <v>367</v>
      </c>
      <c r="FF163" s="45"/>
      <c r="FG163" s="45" t="b">
        <v>1</v>
      </c>
      <c r="FH163" s="45"/>
      <c r="FI163" s="45"/>
      <c r="FJ163" s="45"/>
      <c r="FK163" s="45"/>
      <c r="FL163" s="45"/>
      <c r="FM163" s="45"/>
      <c r="FN163" s="45" t="s">
        <v>347</v>
      </c>
      <c r="FO163" s="45"/>
      <c r="FP163" s="45" t="s">
        <v>347</v>
      </c>
      <c r="FQ163" s="45" t="s">
        <v>367</v>
      </c>
      <c r="FR163" s="45" t="b">
        <v>1</v>
      </c>
      <c r="FS163" s="45"/>
      <c r="FT163" s="45"/>
      <c r="FU163" s="45"/>
      <c r="FV163" s="45"/>
      <c r="FW163" s="45"/>
      <c r="FX163" s="45" t="s">
        <v>368</v>
      </c>
      <c r="FY163" s="45" t="s">
        <v>359</v>
      </c>
      <c r="FZ163" s="45" t="s">
        <v>359</v>
      </c>
      <c r="GA163" s="45"/>
      <c r="GB163" s="45"/>
      <c r="GC163" s="45" t="s">
        <v>384</v>
      </c>
      <c r="GD163" s="45" t="s">
        <v>351</v>
      </c>
      <c r="GE163" s="45" t="s">
        <v>347</v>
      </c>
      <c r="GF163" s="45"/>
      <c r="GG163" s="45"/>
      <c r="GH163" s="45" t="s">
        <v>371</v>
      </c>
      <c r="GI163" s="45" t="s">
        <v>359</v>
      </c>
      <c r="GJ163" s="45"/>
      <c r="GK163" s="45"/>
      <c r="GL163" s="45"/>
      <c r="GM163" s="45"/>
      <c r="GN163" s="45"/>
      <c r="GO163" s="45"/>
      <c r="GP163" s="45"/>
      <c r="GQ163" s="45"/>
      <c r="GR163" s="45"/>
      <c r="GS163" s="45" t="s">
        <v>1064</v>
      </c>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t="s">
        <v>2270</v>
      </c>
      <c r="MK163" s="45">
        <v>73155767</v>
      </c>
      <c r="ML163" s="45" t="s">
        <v>2271</v>
      </c>
      <c r="MM163" s="47">
        <v>44217.53733796296</v>
      </c>
      <c r="MN163" s="45">
        <v>164</v>
      </c>
      <c r="MO163" s="45"/>
      <c r="MP163" s="45">
        <v>-1</v>
      </c>
      <c r="MQ163" s="45"/>
      <c r="MR163" s="45"/>
      <c r="MS163" s="45" t="s">
        <v>376</v>
      </c>
      <c r="MT163" s="45">
        <v>1734</v>
      </c>
      <c r="MU163" s="45" t="s">
        <v>402</v>
      </c>
      <c r="MV163" s="45">
        <v>569832</v>
      </c>
    </row>
    <row r="164" spans="1:360" ht="15.6" hidden="1" thickTop="1" thickBot="1" x14ac:dyDescent="0.35">
      <c r="A164" s="48" t="s">
        <v>2272</v>
      </c>
      <c r="B164" s="37" t="s">
        <v>2273</v>
      </c>
      <c r="C164" s="37"/>
      <c r="D164" s="37" t="s">
        <v>2245</v>
      </c>
      <c r="E164" s="37" t="s">
        <v>830</v>
      </c>
      <c r="F164" s="37"/>
      <c r="G164" s="49">
        <v>44217</v>
      </c>
      <c r="H164" s="37" t="s">
        <v>1861</v>
      </c>
      <c r="I164" s="37" t="s">
        <v>346</v>
      </c>
      <c r="J164" s="37" t="s">
        <v>347</v>
      </c>
      <c r="K164" s="37">
        <v>43</v>
      </c>
      <c r="L164" s="37" t="str">
        <f>IF(data!$K164&lt;31,"18-30 Years",IF(data!$K164&lt;51,"31-50 Years",IF(data!$K164&lt;61,"51-60 Years",IF(data!$K164&gt;60,"Elderly&gt;60"))))</f>
        <v>31-50 Years</v>
      </c>
      <c r="M164" s="37" t="s">
        <v>405</v>
      </c>
      <c r="N164" s="37" t="s">
        <v>349</v>
      </c>
      <c r="O164" s="37" t="s">
        <v>383</v>
      </c>
      <c r="P164" s="37"/>
      <c r="Q164" s="37">
        <v>0</v>
      </c>
      <c r="R164" s="37">
        <v>0</v>
      </c>
      <c r="S164" s="37" t="s">
        <v>347</v>
      </c>
      <c r="T164" s="37">
        <v>0</v>
      </c>
      <c r="U164" s="37">
        <v>0</v>
      </c>
      <c r="V164" s="37">
        <v>0</v>
      </c>
      <c r="W164" s="37" t="s">
        <v>384</v>
      </c>
      <c r="X164" s="37">
        <v>3</v>
      </c>
      <c r="Y164" s="37" t="s">
        <v>455</v>
      </c>
      <c r="Z164" s="37">
        <v>3</v>
      </c>
      <c r="AA164" s="52">
        <v>6</v>
      </c>
      <c r="AB164" s="37">
        <v>8</v>
      </c>
      <c r="AC164" s="37">
        <v>0</v>
      </c>
      <c r="AD164" s="37">
        <v>0</v>
      </c>
      <c r="AE164" s="37">
        <v>1</v>
      </c>
      <c r="AF164" s="37">
        <v>600</v>
      </c>
      <c r="AG164" s="37">
        <v>550</v>
      </c>
      <c r="AH164" s="41">
        <f t="shared" si="2"/>
        <v>-50</v>
      </c>
      <c r="AI164" s="37" t="s">
        <v>2274</v>
      </c>
      <c r="AJ164" s="37"/>
      <c r="AK164" s="37" t="s">
        <v>2257</v>
      </c>
      <c r="AL164" s="37" t="b">
        <v>1</v>
      </c>
      <c r="AM164" s="37" t="b">
        <v>1</v>
      </c>
      <c r="AN164" s="37"/>
      <c r="AO164" s="37" t="b">
        <v>1</v>
      </c>
      <c r="AP164" s="37"/>
      <c r="AQ164" s="37"/>
      <c r="AR164" s="37"/>
      <c r="AS164" s="37"/>
      <c r="AT164" s="37">
        <v>8</v>
      </c>
      <c r="AU164" s="37" t="s">
        <v>356</v>
      </c>
      <c r="AV164" s="37"/>
      <c r="AW164" s="37" t="s">
        <v>347</v>
      </c>
      <c r="AX164" s="41" t="s">
        <v>372</v>
      </c>
      <c r="AY164" s="37" t="s">
        <v>2275</v>
      </c>
      <c r="AZ164" s="37" t="b">
        <v>1</v>
      </c>
      <c r="BA164" s="37"/>
      <c r="BB164" s="37"/>
      <c r="BC164" s="37"/>
      <c r="BD164" s="37"/>
      <c r="BE164" s="37"/>
      <c r="BF164" s="37" t="b">
        <v>1</v>
      </c>
      <c r="BG164" s="37"/>
      <c r="BH164" s="37"/>
      <c r="BI164" s="37"/>
      <c r="BJ164" s="37"/>
      <c r="BK164" s="37" t="s">
        <v>359</v>
      </c>
      <c r="BL164" s="37"/>
      <c r="BM164" s="37"/>
      <c r="BN164" s="37"/>
      <c r="BO164" s="37"/>
      <c r="BP164" s="59" t="s">
        <v>359</v>
      </c>
      <c r="BQ164" s="37"/>
      <c r="BR164" s="59" t="s">
        <v>5133</v>
      </c>
      <c r="BS164" s="37"/>
      <c r="BT164" s="37"/>
      <c r="BU164" s="37"/>
      <c r="BV164" s="37"/>
      <c r="BW164" s="37"/>
      <c r="BX164" s="37"/>
      <c r="BY164" s="37"/>
      <c r="BZ164" s="37"/>
      <c r="CA164" s="37"/>
      <c r="CB164" s="37"/>
      <c r="CC164" s="37"/>
      <c r="CD164" s="37"/>
      <c r="CE164" s="37"/>
      <c r="CF164" s="37" t="s">
        <v>1114</v>
      </c>
      <c r="CG164" s="37"/>
      <c r="CH164" s="37"/>
      <c r="CI164" s="37"/>
      <c r="CJ164" s="37"/>
      <c r="CK164" s="37"/>
      <c r="CL164" s="37"/>
      <c r="CM164" s="37" t="b">
        <v>1</v>
      </c>
      <c r="CN164" s="37"/>
      <c r="CO164" s="37" t="s">
        <v>347</v>
      </c>
      <c r="CP164" s="37"/>
      <c r="CQ164" s="37"/>
      <c r="CR164" s="37"/>
      <c r="CS164" s="37"/>
      <c r="CT164" s="37"/>
      <c r="CU164" s="37"/>
      <c r="CV164" s="37"/>
      <c r="CW164" s="37"/>
      <c r="CX164" s="37"/>
      <c r="CY164" s="37" t="s">
        <v>361</v>
      </c>
      <c r="CZ164" s="37"/>
      <c r="DA164" s="37"/>
      <c r="DB164" s="37"/>
      <c r="DC164" s="37"/>
      <c r="DD164" s="37"/>
      <c r="DE164" s="37" t="b">
        <v>1</v>
      </c>
      <c r="DF164" s="37" t="b">
        <v>1</v>
      </c>
      <c r="DG164" s="37"/>
      <c r="DH164" s="37"/>
      <c r="DI164" s="37"/>
      <c r="DJ164" s="37"/>
      <c r="DK164" s="37"/>
      <c r="DL164" s="37"/>
      <c r="DM164" s="37"/>
      <c r="DN164" s="37"/>
      <c r="DO164" s="37"/>
      <c r="DP164" s="37"/>
      <c r="DQ164" s="37"/>
      <c r="DR164" s="37"/>
      <c r="DS164" s="37"/>
      <c r="DT164" s="37"/>
      <c r="DU164" s="37"/>
      <c r="DV164" s="37"/>
      <c r="DW164" s="37" t="s">
        <v>564</v>
      </c>
      <c r="DX164" s="37" t="s">
        <v>483</v>
      </c>
      <c r="DY164" s="37"/>
      <c r="DZ164" s="37"/>
      <c r="EA164" s="37"/>
      <c r="EB164" s="37"/>
      <c r="EC164" s="37"/>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c r="FA164" s="37"/>
      <c r="FB164" s="37"/>
      <c r="FC164" s="37" t="s">
        <v>347</v>
      </c>
      <c r="FD164" s="37"/>
      <c r="FE164" s="37" t="s">
        <v>367</v>
      </c>
      <c r="FF164" s="37"/>
      <c r="FG164" s="37" t="b">
        <v>1</v>
      </c>
      <c r="FH164" s="37"/>
      <c r="FI164" s="37"/>
      <c r="FJ164" s="37"/>
      <c r="FK164" s="37"/>
      <c r="FL164" s="37"/>
      <c r="FM164" s="37"/>
      <c r="FN164" s="37" t="s">
        <v>347</v>
      </c>
      <c r="FO164" s="37"/>
      <c r="FP164" s="37" t="s">
        <v>347</v>
      </c>
      <c r="FQ164" s="37" t="s">
        <v>367</v>
      </c>
      <c r="FR164" s="37" t="b">
        <v>1</v>
      </c>
      <c r="FS164" s="37"/>
      <c r="FT164" s="37"/>
      <c r="FU164" s="37"/>
      <c r="FV164" s="37"/>
      <c r="FW164" s="37"/>
      <c r="FX164" s="37"/>
      <c r="FY164" s="37"/>
      <c r="FZ164" s="37"/>
      <c r="GA164" s="37"/>
      <c r="GB164" s="37"/>
      <c r="GC164" s="37" t="s">
        <v>384</v>
      </c>
      <c r="GD164" s="37" t="s">
        <v>384</v>
      </c>
      <c r="GE164" s="37" t="s">
        <v>347</v>
      </c>
      <c r="GF164" s="37"/>
      <c r="GG164" s="37"/>
      <c r="GH164" s="37" t="s">
        <v>371</v>
      </c>
      <c r="GI164" s="37" t="s">
        <v>347</v>
      </c>
      <c r="GJ164" s="37" t="s">
        <v>490</v>
      </c>
      <c r="GK164" s="37"/>
      <c r="GL164" s="37"/>
      <c r="GM164" s="37"/>
      <c r="GN164" s="37"/>
      <c r="GO164" s="37"/>
      <c r="GP164" s="37"/>
      <c r="GQ164" s="37" t="b">
        <v>1</v>
      </c>
      <c r="GR164" s="37"/>
      <c r="GS164" s="37" t="s">
        <v>373</v>
      </c>
      <c r="GT164" s="37"/>
      <c r="GU164" s="37"/>
      <c r="GV164" s="37"/>
      <c r="GW164" s="37"/>
      <c r="GX164" s="37"/>
      <c r="GY164" s="37"/>
      <c r="GZ164" s="37"/>
      <c r="HA164" s="37"/>
      <c r="HB164" s="37"/>
      <c r="HC164" s="37"/>
      <c r="HD164" s="37"/>
      <c r="HE164" s="37"/>
      <c r="HF164" s="37"/>
      <c r="HG164" s="37"/>
      <c r="HH164" s="37"/>
      <c r="HI164" s="37"/>
      <c r="HJ164" s="37"/>
      <c r="HK164" s="37"/>
      <c r="HL164" s="37"/>
      <c r="HM164" s="37"/>
      <c r="HN164" s="37"/>
      <c r="HO164" s="37"/>
      <c r="HP164" s="37"/>
      <c r="HQ164" s="37"/>
      <c r="HR164" s="37"/>
      <c r="HS164" s="37"/>
      <c r="HT164" s="37"/>
      <c r="HU164" s="37"/>
      <c r="HV164" s="37"/>
      <c r="HW164" s="37"/>
      <c r="HX164" s="37"/>
      <c r="HY164" s="37"/>
      <c r="HZ164" s="37"/>
      <c r="IA164" s="37"/>
      <c r="IB164" s="37"/>
      <c r="IC164" s="37"/>
      <c r="ID164" s="37"/>
      <c r="IE164" s="37"/>
      <c r="IF164" s="37"/>
      <c r="IG164" s="37"/>
      <c r="IH164" s="37"/>
      <c r="II164" s="37"/>
      <c r="IJ164" s="37"/>
      <c r="IK164" s="37"/>
      <c r="IL164" s="37"/>
      <c r="IM164" s="37"/>
      <c r="IN164" s="37"/>
      <c r="IO164" s="37"/>
      <c r="IP164" s="37"/>
      <c r="IQ164" s="37"/>
      <c r="IR164" s="37"/>
      <c r="IS164" s="37"/>
      <c r="IT164" s="37"/>
      <c r="IU164" s="37"/>
      <c r="IV164" s="37"/>
      <c r="IW164" s="37"/>
      <c r="IX164" s="37"/>
      <c r="IY164" s="37"/>
      <c r="IZ164" s="37"/>
      <c r="JA164" s="37"/>
      <c r="JB164" s="37"/>
      <c r="JC164" s="37"/>
      <c r="JD164" s="37"/>
      <c r="JE164" s="37"/>
      <c r="JF164" s="37"/>
      <c r="JG164" s="37"/>
      <c r="JH164" s="37"/>
      <c r="JI164" s="37"/>
      <c r="JJ164" s="37"/>
      <c r="JK164" s="37"/>
      <c r="JL164" s="37"/>
      <c r="JM164" s="37"/>
      <c r="JN164" s="37"/>
      <c r="JO164" s="37"/>
      <c r="JP164" s="37"/>
      <c r="JQ164" s="37"/>
      <c r="JR164" s="37"/>
      <c r="JS164" s="37"/>
      <c r="JT164" s="37"/>
      <c r="JU164" s="37"/>
      <c r="JV164" s="37"/>
      <c r="JW164" s="37"/>
      <c r="JX164" s="37"/>
      <c r="JY164" s="37"/>
      <c r="JZ164" s="37"/>
      <c r="KA164" s="37"/>
      <c r="KB164" s="37"/>
      <c r="KC164" s="37"/>
      <c r="KD164" s="37"/>
      <c r="KE164" s="37"/>
      <c r="KF164" s="37"/>
      <c r="KG164" s="37"/>
      <c r="KH164" s="37"/>
      <c r="KI164" s="37"/>
      <c r="KJ164" s="37"/>
      <c r="KK164" s="37"/>
      <c r="KL164" s="37"/>
      <c r="KM164" s="37"/>
      <c r="KN164" s="37"/>
      <c r="KO164" s="37"/>
      <c r="KP164" s="37"/>
      <c r="KQ164" s="37"/>
      <c r="KR164" s="37"/>
      <c r="KS164" s="37"/>
      <c r="KT164" s="37"/>
      <c r="KU164" s="37"/>
      <c r="KV164" s="37"/>
      <c r="KW164" s="37"/>
      <c r="KX164" s="37"/>
      <c r="KY164" s="37"/>
      <c r="KZ164" s="37"/>
      <c r="LA164" s="37"/>
      <c r="LB164" s="37"/>
      <c r="LC164" s="37"/>
      <c r="LD164" s="37"/>
      <c r="LE164" s="37"/>
      <c r="LF164" s="37"/>
      <c r="LG164" s="37"/>
      <c r="LH164" s="37"/>
      <c r="LI164" s="37"/>
      <c r="LJ164" s="37"/>
      <c r="LK164" s="37"/>
      <c r="LL164" s="37"/>
      <c r="LM164" s="37"/>
      <c r="LN164" s="37"/>
      <c r="LO164" s="37"/>
      <c r="LP164" s="37"/>
      <c r="LQ164" s="37"/>
      <c r="LR164" s="37"/>
      <c r="LS164" s="37"/>
      <c r="LT164" s="37"/>
      <c r="LU164" s="37"/>
      <c r="LV164" s="37"/>
      <c r="LW164" s="37"/>
      <c r="LX164" s="37"/>
      <c r="LY164" s="37"/>
      <c r="LZ164" s="37"/>
      <c r="MA164" s="37"/>
      <c r="MB164" s="37"/>
      <c r="MC164" s="37"/>
      <c r="MD164" s="37"/>
      <c r="ME164" s="37"/>
      <c r="MF164" s="37"/>
      <c r="MG164" s="37"/>
      <c r="MH164" s="37"/>
      <c r="MI164" s="37"/>
      <c r="MJ164" s="37" t="s">
        <v>2276</v>
      </c>
      <c r="MK164" s="37">
        <v>73155768</v>
      </c>
      <c r="ML164" s="37" t="s">
        <v>2277</v>
      </c>
      <c r="MM164" s="50">
        <v>44217.53733796296</v>
      </c>
      <c r="MN164" s="37">
        <v>165</v>
      </c>
      <c r="MO164" s="37"/>
      <c r="MP164" s="37">
        <v>-1</v>
      </c>
      <c r="MQ164" s="37"/>
      <c r="MR164" s="37"/>
      <c r="MS164" s="37" t="s">
        <v>376</v>
      </c>
      <c r="MT164" s="37">
        <v>1628</v>
      </c>
      <c r="MU164" s="37" t="s">
        <v>402</v>
      </c>
      <c r="MV164" s="37">
        <v>569832</v>
      </c>
    </row>
    <row r="165" spans="1:360" ht="15.6" thickTop="1" thickBot="1" x14ac:dyDescent="0.35">
      <c r="A165" s="44" t="s">
        <v>2278</v>
      </c>
      <c r="B165" s="45" t="s">
        <v>2279</v>
      </c>
      <c r="C165" s="45"/>
      <c r="D165" s="45" t="s">
        <v>2280</v>
      </c>
      <c r="E165" s="45" t="s">
        <v>830</v>
      </c>
      <c r="F165" s="45"/>
      <c r="G165" s="46">
        <v>44217</v>
      </c>
      <c r="H165" s="45" t="s">
        <v>1861</v>
      </c>
      <c r="I165" s="45" t="s">
        <v>346</v>
      </c>
      <c r="J165" s="45" t="s">
        <v>347</v>
      </c>
      <c r="K165" s="45">
        <v>30</v>
      </c>
      <c r="L165" s="45" t="str">
        <f>IF(data!$K165&lt;31,"18-30 Years",IF(data!$K165&lt;51,"31-50 Years",IF(data!$K165&lt;61,"51-60 Years",IF(data!$K165&gt;60,"Elderly&gt;60"))))</f>
        <v>18-30 Years</v>
      </c>
      <c r="M165" s="45" t="s">
        <v>348</v>
      </c>
      <c r="N165" s="45" t="s">
        <v>349</v>
      </c>
      <c r="O165" s="45" t="s">
        <v>350</v>
      </c>
      <c r="P165" s="46">
        <v>43851</v>
      </c>
      <c r="Q165" s="45">
        <v>1</v>
      </c>
      <c r="R165" s="45">
        <v>0</v>
      </c>
      <c r="S165" s="45" t="s">
        <v>347</v>
      </c>
      <c r="T165" s="45">
        <v>0</v>
      </c>
      <c r="U165" s="45">
        <v>1</v>
      </c>
      <c r="V165" s="45">
        <v>1</v>
      </c>
      <c r="W165" s="45" t="s">
        <v>406</v>
      </c>
      <c r="X165" s="45">
        <v>2</v>
      </c>
      <c r="Y165" s="45" t="s">
        <v>364</v>
      </c>
      <c r="Z165" s="45">
        <v>0</v>
      </c>
      <c r="AA165" s="51">
        <v>4</v>
      </c>
      <c r="AB165" s="45">
        <v>6</v>
      </c>
      <c r="AC165" s="45">
        <v>0</v>
      </c>
      <c r="AD165" s="45">
        <v>0</v>
      </c>
      <c r="AE165" s="45">
        <v>0</v>
      </c>
      <c r="AF165" s="45">
        <v>1500</v>
      </c>
      <c r="AG165" s="45">
        <v>900</v>
      </c>
      <c r="AH165" s="41">
        <f t="shared" si="2"/>
        <v>-600</v>
      </c>
      <c r="AI165" s="45" t="s">
        <v>2281</v>
      </c>
      <c r="AJ165" s="45"/>
      <c r="AK165" s="45" t="s">
        <v>2235</v>
      </c>
      <c r="AL165" s="45" t="b">
        <v>1</v>
      </c>
      <c r="AM165" s="45" t="b">
        <v>1</v>
      </c>
      <c r="AN165" s="45"/>
      <c r="AO165" s="45"/>
      <c r="AP165" s="45"/>
      <c r="AQ165" s="45"/>
      <c r="AR165" s="45"/>
      <c r="AS165" s="45"/>
      <c r="AT165" s="45">
        <v>30</v>
      </c>
      <c r="AU165" s="45" t="s">
        <v>356</v>
      </c>
      <c r="AV165" s="45"/>
      <c r="AW165" s="45" t="s">
        <v>347</v>
      </c>
      <c r="AX165" s="41" t="s">
        <v>372</v>
      </c>
      <c r="AY165" s="45" t="s">
        <v>2282</v>
      </c>
      <c r="AZ165" s="45"/>
      <c r="BA165" s="45"/>
      <c r="BB165" s="45" t="b">
        <v>1</v>
      </c>
      <c r="BC165" s="45" t="b">
        <v>1</v>
      </c>
      <c r="BD165" s="45"/>
      <c r="BE165" s="45" t="b">
        <v>1</v>
      </c>
      <c r="BF165" s="45"/>
      <c r="BG165" s="45"/>
      <c r="BH165" s="45"/>
      <c r="BI165" s="45"/>
      <c r="BJ165" s="45"/>
      <c r="BK165" s="45" t="s">
        <v>347</v>
      </c>
      <c r="BL165" s="45" t="s">
        <v>347</v>
      </c>
      <c r="BM165" s="45" t="s">
        <v>2283</v>
      </c>
      <c r="BN165" s="45" t="s">
        <v>359</v>
      </c>
      <c r="BO165" s="45"/>
      <c r="BP165" s="45" t="s">
        <v>347</v>
      </c>
      <c r="BQ165" s="45" t="s">
        <v>347</v>
      </c>
      <c r="BR165" s="45"/>
      <c r="BS165" s="45" t="s">
        <v>347</v>
      </c>
      <c r="BT165" s="45" t="s">
        <v>347</v>
      </c>
      <c r="BU165" s="45"/>
      <c r="BV165" s="45"/>
      <c r="BW165" s="45"/>
      <c r="BX165" s="45"/>
      <c r="BY165" s="45"/>
      <c r="BZ165" s="45"/>
      <c r="CA165" s="45"/>
      <c r="CB165" s="45"/>
      <c r="CC165" s="45"/>
      <c r="CD165" s="45"/>
      <c r="CE165" s="45"/>
      <c r="CF165" s="45" t="s">
        <v>870</v>
      </c>
      <c r="CG165" s="45" t="b">
        <v>1</v>
      </c>
      <c r="CH165" s="45" t="b">
        <v>1</v>
      </c>
      <c r="CI165" s="45"/>
      <c r="CJ165" s="45"/>
      <c r="CK165" s="45"/>
      <c r="CL165" s="45"/>
      <c r="CM165" s="45"/>
      <c r="CN165" s="45"/>
      <c r="CO165" s="45" t="s">
        <v>347</v>
      </c>
      <c r="CP165" s="45"/>
      <c r="CQ165" s="45"/>
      <c r="CR165" s="45"/>
      <c r="CS165" s="45"/>
      <c r="CT165" s="45"/>
      <c r="CU165" s="45"/>
      <c r="CV165" s="45"/>
      <c r="CW165" s="45"/>
      <c r="CX165" s="45"/>
      <c r="CY165" s="45" t="s">
        <v>361</v>
      </c>
      <c r="CZ165" s="45"/>
      <c r="DA165" s="45"/>
      <c r="DB165" s="45"/>
      <c r="DC165" s="45"/>
      <c r="DD165" s="45"/>
      <c r="DE165" s="45" t="b">
        <v>1</v>
      </c>
      <c r="DF165" s="45" t="b">
        <v>1</v>
      </c>
      <c r="DG165" s="45"/>
      <c r="DH165" s="45"/>
      <c r="DI165" s="45"/>
      <c r="DJ165" s="45"/>
      <c r="DK165" s="45"/>
      <c r="DL165" s="45"/>
      <c r="DM165" s="45"/>
      <c r="DN165" s="45"/>
      <c r="DO165" s="45"/>
      <c r="DP165" s="45"/>
      <c r="DQ165" s="45"/>
      <c r="DR165" s="45"/>
      <c r="DS165" s="45"/>
      <c r="DT165" s="45"/>
      <c r="DU165" s="45"/>
      <c r="DV165" s="45"/>
      <c r="DW165" s="45" t="s">
        <v>362</v>
      </c>
      <c r="DX165" s="45"/>
      <c r="DY165" s="45"/>
      <c r="DZ165" s="45"/>
      <c r="EA165" s="45" t="s">
        <v>2284</v>
      </c>
      <c r="EB165" s="45"/>
      <c r="EC165" s="45"/>
      <c r="ED165" s="45"/>
      <c r="EE165" s="45"/>
      <c r="EF165" s="45"/>
      <c r="EG165" s="45"/>
      <c r="EH165" s="45" t="b">
        <v>1</v>
      </c>
      <c r="EI165" s="45"/>
      <c r="EJ165" s="45"/>
      <c r="EK165" s="45" t="b">
        <v>1</v>
      </c>
      <c r="EL165" s="45" t="b">
        <v>1</v>
      </c>
      <c r="EM165" s="51">
        <v>3</v>
      </c>
      <c r="EN165" s="45" t="s">
        <v>365</v>
      </c>
      <c r="EO165" s="45" t="s">
        <v>2285</v>
      </c>
      <c r="EP165" s="45"/>
      <c r="EQ165" s="45"/>
      <c r="ER165" s="45"/>
      <c r="ES165" s="45"/>
      <c r="ET165" s="45"/>
      <c r="EU165" s="45"/>
      <c r="EV165" s="45" t="b">
        <v>1</v>
      </c>
      <c r="EW165" s="45"/>
      <c r="EX165" s="45"/>
      <c r="EY165" s="45" t="b">
        <v>1</v>
      </c>
      <c r="EZ165" s="45" t="b">
        <v>1</v>
      </c>
      <c r="FA165" s="51">
        <v>3</v>
      </c>
      <c r="FB165" s="45" t="s">
        <v>365</v>
      </c>
      <c r="FC165" s="45" t="s">
        <v>347</v>
      </c>
      <c r="FD165" s="45"/>
      <c r="FE165" s="45" t="s">
        <v>367</v>
      </c>
      <c r="FF165" s="45"/>
      <c r="FG165" s="45" t="b">
        <v>1</v>
      </c>
      <c r="FH165" s="45"/>
      <c r="FI165" s="45"/>
      <c r="FJ165" s="45"/>
      <c r="FK165" s="45"/>
      <c r="FL165" s="45"/>
      <c r="FM165" s="45"/>
      <c r="FN165" s="45" t="s">
        <v>347</v>
      </c>
      <c r="FO165" s="45"/>
      <c r="FP165" s="45" t="s">
        <v>347</v>
      </c>
      <c r="FQ165" s="45" t="s">
        <v>367</v>
      </c>
      <c r="FR165" s="45" t="b">
        <v>1</v>
      </c>
      <c r="FS165" s="45"/>
      <c r="FT165" s="45"/>
      <c r="FU165" s="45"/>
      <c r="FV165" s="45"/>
      <c r="FW165" s="45"/>
      <c r="FX165" s="45" t="s">
        <v>347</v>
      </c>
      <c r="FY165" s="45" t="s">
        <v>347</v>
      </c>
      <c r="FZ165" s="45"/>
      <c r="GA165" s="45"/>
      <c r="GB165" s="45"/>
      <c r="GC165" s="45" t="s">
        <v>351</v>
      </c>
      <c r="GD165" s="45" t="s">
        <v>351</v>
      </c>
      <c r="GE165" s="45" t="s">
        <v>347</v>
      </c>
      <c r="GF165" s="45"/>
      <c r="GG165" s="45"/>
      <c r="GH165" s="45" t="s">
        <v>371</v>
      </c>
      <c r="GI165" s="45" t="s">
        <v>359</v>
      </c>
      <c r="GJ165" s="45"/>
      <c r="GK165" s="45"/>
      <c r="GL165" s="45"/>
      <c r="GM165" s="45"/>
      <c r="GN165" s="45"/>
      <c r="GO165" s="45"/>
      <c r="GP165" s="45"/>
      <c r="GQ165" s="45"/>
      <c r="GR165" s="45"/>
      <c r="GS165" s="45" t="s">
        <v>1064</v>
      </c>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t="s">
        <v>2286</v>
      </c>
      <c r="MK165" s="45">
        <v>73155833</v>
      </c>
      <c r="ML165" s="45" t="s">
        <v>2287</v>
      </c>
      <c r="MM165" s="47">
        <v>44217.538900462961</v>
      </c>
      <c r="MN165" s="45">
        <v>166</v>
      </c>
      <c r="MO165" s="45"/>
      <c r="MP165" s="45">
        <v>-1</v>
      </c>
      <c r="MQ165" s="45"/>
      <c r="MR165" s="45"/>
      <c r="MS165" s="45" t="s">
        <v>376</v>
      </c>
      <c r="MT165" s="45">
        <v>2283</v>
      </c>
      <c r="MU165" s="45" t="s">
        <v>402</v>
      </c>
      <c r="MV165" s="45">
        <v>569832</v>
      </c>
    </row>
    <row r="166" spans="1:360" ht="15.6" thickTop="1" thickBot="1" x14ac:dyDescent="0.35">
      <c r="A166" s="48" t="s">
        <v>2288</v>
      </c>
      <c r="B166" s="37" t="s">
        <v>2289</v>
      </c>
      <c r="C166" s="37"/>
      <c r="D166" s="37" t="s">
        <v>2280</v>
      </c>
      <c r="E166" s="37" t="s">
        <v>830</v>
      </c>
      <c r="F166" s="37"/>
      <c r="G166" s="49">
        <v>44217</v>
      </c>
      <c r="H166" s="37" t="s">
        <v>1861</v>
      </c>
      <c r="I166" s="37" t="s">
        <v>346</v>
      </c>
      <c r="J166" s="37" t="s">
        <v>347</v>
      </c>
      <c r="K166" s="37">
        <v>23</v>
      </c>
      <c r="L166" s="37" t="str">
        <f>IF(data!$K166&lt;31,"18-30 Years",IF(data!$K166&lt;51,"31-50 Years",IF(data!$K166&lt;61,"51-60 Years",IF(data!$K166&gt;60,"Elderly&gt;60"))))</f>
        <v>18-30 Years</v>
      </c>
      <c r="M166" s="37" t="s">
        <v>348</v>
      </c>
      <c r="N166" s="37" t="s">
        <v>349</v>
      </c>
      <c r="O166" s="37" t="s">
        <v>350</v>
      </c>
      <c r="P166" s="49">
        <v>43800</v>
      </c>
      <c r="Q166" s="37">
        <v>1</v>
      </c>
      <c r="R166" s="37">
        <v>2</v>
      </c>
      <c r="S166" s="37" t="s">
        <v>359</v>
      </c>
      <c r="T166" s="37"/>
      <c r="U166" s="37"/>
      <c r="V166" s="37"/>
      <c r="W166" s="37"/>
      <c r="X166" s="37"/>
      <c r="Y166" s="37"/>
      <c r="Z166" s="37"/>
      <c r="AA166" s="37"/>
      <c r="AB166" s="37">
        <v>4</v>
      </c>
      <c r="AC166" s="37">
        <v>2</v>
      </c>
      <c r="AD166" s="37"/>
      <c r="AE166" s="37">
        <v>1</v>
      </c>
      <c r="AF166" s="37">
        <v>600</v>
      </c>
      <c r="AG166" s="37">
        <v>300</v>
      </c>
      <c r="AH166" s="41">
        <f t="shared" si="2"/>
        <v>-300</v>
      </c>
      <c r="AI166" s="37" t="s">
        <v>385</v>
      </c>
      <c r="AJ166" s="37"/>
      <c r="AK166" s="37" t="s">
        <v>772</v>
      </c>
      <c r="AL166" s="37" t="b">
        <v>1</v>
      </c>
      <c r="AM166" s="37"/>
      <c r="AN166" s="37"/>
      <c r="AO166" s="37"/>
      <c r="AP166" s="37"/>
      <c r="AQ166" s="37"/>
      <c r="AR166" s="37"/>
      <c r="AS166" s="37"/>
      <c r="AT166" s="37">
        <v>30</v>
      </c>
      <c r="AU166" s="37" t="s">
        <v>1333</v>
      </c>
      <c r="AV166" s="37"/>
      <c r="AW166" s="37" t="s">
        <v>347</v>
      </c>
      <c r="AX166" s="41" t="s">
        <v>372</v>
      </c>
      <c r="AY166" s="37" t="s">
        <v>426</v>
      </c>
      <c r="AZ166" s="37"/>
      <c r="BA166" s="37"/>
      <c r="BB166" s="37"/>
      <c r="BC166" s="37" t="b">
        <v>1</v>
      </c>
      <c r="BD166" s="37"/>
      <c r="BE166" s="37"/>
      <c r="BF166" s="37"/>
      <c r="BG166" s="37"/>
      <c r="BH166" s="37"/>
      <c r="BI166" s="37"/>
      <c r="BJ166" s="37"/>
      <c r="BK166" s="37" t="s">
        <v>347</v>
      </c>
      <c r="BL166" s="37" t="s">
        <v>359</v>
      </c>
      <c r="BM166" s="37"/>
      <c r="BN166" s="37" t="s">
        <v>359</v>
      </c>
      <c r="BO166" s="37"/>
      <c r="BP166" s="37" t="s">
        <v>347</v>
      </c>
      <c r="BQ166" s="37" t="s">
        <v>347</v>
      </c>
      <c r="BR166" s="37"/>
      <c r="BS166" s="37" t="s">
        <v>347</v>
      </c>
      <c r="BT166" s="37" t="s">
        <v>347</v>
      </c>
      <c r="BU166" s="37"/>
      <c r="BV166" s="37"/>
      <c r="BW166" s="37"/>
      <c r="BX166" s="37"/>
      <c r="BY166" s="37"/>
      <c r="BZ166" s="37"/>
      <c r="CA166" s="37"/>
      <c r="CB166" s="37"/>
      <c r="CC166" s="37"/>
      <c r="CD166" s="37"/>
      <c r="CE166" s="37"/>
      <c r="CF166" s="37" t="s">
        <v>2290</v>
      </c>
      <c r="CG166" s="37"/>
      <c r="CH166" s="37"/>
      <c r="CI166" s="37" t="b">
        <v>1</v>
      </c>
      <c r="CJ166" s="37"/>
      <c r="CK166" s="37"/>
      <c r="CL166" s="37"/>
      <c r="CM166" s="37"/>
      <c r="CN166" s="37"/>
      <c r="CO166" s="37" t="s">
        <v>359</v>
      </c>
      <c r="CP166" s="37" t="s">
        <v>1961</v>
      </c>
      <c r="CQ166" s="37" t="b">
        <v>1</v>
      </c>
      <c r="CR166" s="37"/>
      <c r="CS166" s="37"/>
      <c r="CT166" s="37" t="b">
        <v>1</v>
      </c>
      <c r="CU166" s="37"/>
      <c r="CV166" s="37"/>
      <c r="CW166" s="37"/>
      <c r="CX166" s="37"/>
      <c r="CY166" s="37" t="s">
        <v>2291</v>
      </c>
      <c r="CZ166" s="37" t="b">
        <v>1</v>
      </c>
      <c r="DA166" s="37"/>
      <c r="DB166" s="37"/>
      <c r="DC166" s="37"/>
      <c r="DD166" s="37" t="b">
        <v>1</v>
      </c>
      <c r="DE166" s="37" t="b">
        <v>1</v>
      </c>
      <c r="DF166" s="37"/>
      <c r="DG166" s="37"/>
      <c r="DH166" s="37"/>
      <c r="DI166" s="37"/>
      <c r="DJ166" s="37" t="s">
        <v>5139</v>
      </c>
      <c r="DK166" s="37"/>
      <c r="DL166" s="37"/>
      <c r="DM166" s="37"/>
      <c r="DN166" s="37"/>
      <c r="DO166" s="37"/>
      <c r="DP166" s="37"/>
      <c r="DQ166" s="37"/>
      <c r="DR166" s="37"/>
      <c r="DS166" s="37"/>
      <c r="DT166" s="37"/>
      <c r="DU166" s="37"/>
      <c r="DV166" s="37"/>
      <c r="DW166" s="37" t="s">
        <v>482</v>
      </c>
      <c r="DX166" s="37" t="s">
        <v>565</v>
      </c>
      <c r="DY166" s="37" t="s">
        <v>2106</v>
      </c>
      <c r="DZ166" s="37"/>
      <c r="EA166" s="37" t="s">
        <v>2292</v>
      </c>
      <c r="EB166" s="37" t="b">
        <v>1</v>
      </c>
      <c r="EC166" s="37"/>
      <c r="ED166" s="37"/>
      <c r="EE166" s="37"/>
      <c r="EF166" s="37"/>
      <c r="EG166" s="37"/>
      <c r="EH166" s="37"/>
      <c r="EI166" s="37"/>
      <c r="EJ166" s="37"/>
      <c r="EK166" s="37" t="b">
        <v>1</v>
      </c>
      <c r="EL166" s="37"/>
      <c r="EM166" s="52">
        <v>2</v>
      </c>
      <c r="EN166" s="37" t="s">
        <v>365</v>
      </c>
      <c r="EO166" s="37"/>
      <c r="EP166" s="37"/>
      <c r="EQ166" s="37"/>
      <c r="ER166" s="37"/>
      <c r="ES166" s="37"/>
      <c r="ET166" s="37"/>
      <c r="EU166" s="37"/>
      <c r="EV166" s="37"/>
      <c r="EW166" s="37"/>
      <c r="EX166" s="37"/>
      <c r="EY166" s="37"/>
      <c r="EZ166" s="37"/>
      <c r="FA166" s="37"/>
      <c r="FB166" s="37"/>
      <c r="FC166" s="37" t="s">
        <v>347</v>
      </c>
      <c r="FD166" s="37"/>
      <c r="FE166" s="37" t="s">
        <v>367</v>
      </c>
      <c r="FF166" s="37"/>
      <c r="FG166" s="37" t="b">
        <v>1</v>
      </c>
      <c r="FH166" s="37"/>
      <c r="FI166" s="37"/>
      <c r="FJ166" s="37"/>
      <c r="FK166" s="37"/>
      <c r="FL166" s="37"/>
      <c r="FM166" s="37"/>
      <c r="FN166" s="37" t="s">
        <v>347</v>
      </c>
      <c r="FO166" s="37"/>
      <c r="FP166" s="37" t="s">
        <v>347</v>
      </c>
      <c r="FQ166" s="37" t="s">
        <v>367</v>
      </c>
      <c r="FR166" s="37" t="b">
        <v>1</v>
      </c>
      <c r="FS166" s="37"/>
      <c r="FT166" s="37"/>
      <c r="FU166" s="37"/>
      <c r="FV166" s="37"/>
      <c r="FW166" s="37"/>
      <c r="FX166" s="37"/>
      <c r="FY166" s="37"/>
      <c r="FZ166" s="37"/>
      <c r="GA166" s="37"/>
      <c r="GB166" s="37"/>
      <c r="GC166" s="37"/>
      <c r="GD166" s="37" t="s">
        <v>351</v>
      </c>
      <c r="GE166" s="37" t="s">
        <v>347</v>
      </c>
      <c r="GF166" s="37"/>
      <c r="GG166" s="37"/>
      <c r="GH166" s="37" t="s">
        <v>371</v>
      </c>
      <c r="GI166" s="37" t="s">
        <v>359</v>
      </c>
      <c r="GJ166" s="37"/>
      <c r="GK166" s="37"/>
      <c r="GL166" s="37"/>
      <c r="GM166" s="37"/>
      <c r="GN166" s="37"/>
      <c r="GO166" s="37"/>
      <c r="GP166" s="37"/>
      <c r="GQ166" s="37"/>
      <c r="GR166" s="37"/>
      <c r="GS166" s="37" t="s">
        <v>1064</v>
      </c>
      <c r="GT166" s="37"/>
      <c r="GU166" s="37"/>
      <c r="GV166" s="37"/>
      <c r="GW166" s="37"/>
      <c r="GX166" s="37"/>
      <c r="GY166" s="37"/>
      <c r="GZ166" s="37"/>
      <c r="HA166" s="37"/>
      <c r="HB166" s="37"/>
      <c r="HC166" s="37"/>
      <c r="HD166" s="37"/>
      <c r="HE166" s="37"/>
      <c r="HF166" s="37"/>
      <c r="HG166" s="37"/>
      <c r="HH166" s="37"/>
      <c r="HI166" s="37"/>
      <c r="HJ166" s="37"/>
      <c r="HK166" s="37"/>
      <c r="HL166" s="37"/>
      <c r="HM166" s="37"/>
      <c r="HN166" s="37"/>
      <c r="HO166" s="37"/>
      <c r="HP166" s="37"/>
      <c r="HQ166" s="37"/>
      <c r="HR166" s="37"/>
      <c r="HS166" s="37"/>
      <c r="HT166" s="37"/>
      <c r="HU166" s="37"/>
      <c r="HV166" s="37"/>
      <c r="HW166" s="37"/>
      <c r="HX166" s="37"/>
      <c r="HY166" s="37"/>
      <c r="HZ166" s="37"/>
      <c r="IA166" s="37"/>
      <c r="IB166" s="37"/>
      <c r="IC166" s="37"/>
      <c r="ID166" s="37"/>
      <c r="IE166" s="37"/>
      <c r="IF166" s="37"/>
      <c r="IG166" s="37"/>
      <c r="IH166" s="37"/>
      <c r="II166" s="37"/>
      <c r="IJ166" s="37"/>
      <c r="IK166" s="37"/>
      <c r="IL166" s="37"/>
      <c r="IM166" s="37"/>
      <c r="IN166" s="37"/>
      <c r="IO166" s="37"/>
      <c r="IP166" s="37"/>
      <c r="IQ166" s="37"/>
      <c r="IR166" s="37"/>
      <c r="IS166" s="37"/>
      <c r="IT166" s="37"/>
      <c r="IU166" s="37"/>
      <c r="IV166" s="37"/>
      <c r="IW166" s="37"/>
      <c r="IX166" s="37"/>
      <c r="IY166" s="37"/>
      <c r="IZ166" s="37"/>
      <c r="JA166" s="37"/>
      <c r="JB166" s="37"/>
      <c r="JC166" s="37"/>
      <c r="JD166" s="37"/>
      <c r="JE166" s="37"/>
      <c r="JF166" s="37"/>
      <c r="JG166" s="37"/>
      <c r="JH166" s="37"/>
      <c r="JI166" s="37"/>
      <c r="JJ166" s="37"/>
      <c r="JK166" s="37"/>
      <c r="JL166" s="37"/>
      <c r="JM166" s="37"/>
      <c r="JN166" s="37"/>
      <c r="JO166" s="37"/>
      <c r="JP166" s="37"/>
      <c r="JQ166" s="37"/>
      <c r="JR166" s="37"/>
      <c r="JS166" s="37"/>
      <c r="JT166" s="37"/>
      <c r="JU166" s="37"/>
      <c r="JV166" s="37"/>
      <c r="JW166" s="37"/>
      <c r="JX166" s="37"/>
      <c r="JY166" s="37"/>
      <c r="JZ166" s="37"/>
      <c r="KA166" s="37"/>
      <c r="KB166" s="37"/>
      <c r="KC166" s="37"/>
      <c r="KD166" s="37"/>
      <c r="KE166" s="37"/>
      <c r="KF166" s="37"/>
      <c r="KG166" s="37"/>
      <c r="KH166" s="37"/>
      <c r="KI166" s="37"/>
      <c r="KJ166" s="37"/>
      <c r="KK166" s="37"/>
      <c r="KL166" s="37"/>
      <c r="KM166" s="37"/>
      <c r="KN166" s="37"/>
      <c r="KO166" s="37"/>
      <c r="KP166" s="37"/>
      <c r="KQ166" s="37"/>
      <c r="KR166" s="37"/>
      <c r="KS166" s="37"/>
      <c r="KT166" s="37"/>
      <c r="KU166" s="37"/>
      <c r="KV166" s="37"/>
      <c r="KW166" s="37"/>
      <c r="KX166" s="37"/>
      <c r="KY166" s="37"/>
      <c r="KZ166" s="37"/>
      <c r="LA166" s="37"/>
      <c r="LB166" s="37"/>
      <c r="LC166" s="37"/>
      <c r="LD166" s="37"/>
      <c r="LE166" s="37"/>
      <c r="LF166" s="37"/>
      <c r="LG166" s="37"/>
      <c r="LH166" s="37"/>
      <c r="LI166" s="37"/>
      <c r="LJ166" s="37"/>
      <c r="LK166" s="37"/>
      <c r="LL166" s="37"/>
      <c r="LM166" s="37"/>
      <c r="LN166" s="37"/>
      <c r="LO166" s="37"/>
      <c r="LP166" s="37"/>
      <c r="LQ166" s="37"/>
      <c r="LR166" s="37"/>
      <c r="LS166" s="37"/>
      <c r="LT166" s="37"/>
      <c r="LU166" s="37"/>
      <c r="LV166" s="37"/>
      <c r="LW166" s="37"/>
      <c r="LX166" s="37"/>
      <c r="LY166" s="37"/>
      <c r="LZ166" s="37"/>
      <c r="MA166" s="37"/>
      <c r="MB166" s="37"/>
      <c r="MC166" s="37"/>
      <c r="MD166" s="37"/>
      <c r="ME166" s="37"/>
      <c r="MF166" s="37"/>
      <c r="MG166" s="37"/>
      <c r="MH166" s="37"/>
      <c r="MI166" s="37"/>
      <c r="MJ166" s="37" t="s">
        <v>2293</v>
      </c>
      <c r="MK166" s="37">
        <v>73155835</v>
      </c>
      <c r="ML166" s="37" t="s">
        <v>2294</v>
      </c>
      <c r="MM166" s="50">
        <v>44217.538912037038</v>
      </c>
      <c r="MN166" s="37">
        <v>167</v>
      </c>
      <c r="MO166" s="37"/>
      <c r="MP166" s="37">
        <v>-1</v>
      </c>
      <c r="MQ166" s="37"/>
      <c r="MR166" s="37"/>
      <c r="MS166" s="37" t="s">
        <v>376</v>
      </c>
      <c r="MT166" s="37">
        <v>1829</v>
      </c>
      <c r="MU166" s="37" t="s">
        <v>402</v>
      </c>
      <c r="MV166" s="37">
        <v>569832</v>
      </c>
    </row>
    <row r="167" spans="1:360" ht="15.6" hidden="1" thickTop="1" thickBot="1" x14ac:dyDescent="0.35">
      <c r="A167" s="44" t="s">
        <v>2295</v>
      </c>
      <c r="B167" s="45" t="s">
        <v>2296</v>
      </c>
      <c r="C167" s="45"/>
      <c r="D167" s="45" t="s">
        <v>2280</v>
      </c>
      <c r="E167" s="45" t="s">
        <v>830</v>
      </c>
      <c r="F167" s="45"/>
      <c r="G167" s="46">
        <v>44217</v>
      </c>
      <c r="H167" s="45" t="s">
        <v>1861</v>
      </c>
      <c r="I167" s="45" t="s">
        <v>346</v>
      </c>
      <c r="J167" s="45" t="s">
        <v>347</v>
      </c>
      <c r="K167" s="45">
        <v>30</v>
      </c>
      <c r="L167" s="45" t="str">
        <f>IF(data!$K167&lt;31,"18-30 Years",IF(data!$K167&lt;51,"31-50 Years",IF(data!$K167&lt;61,"51-60 Years",IF(data!$K167&gt;60,"Elderly&gt;60"))))</f>
        <v>18-30 Years</v>
      </c>
      <c r="M167" s="45" t="s">
        <v>348</v>
      </c>
      <c r="N167" s="45" t="s">
        <v>1398</v>
      </c>
      <c r="O167" s="45" t="s">
        <v>350</v>
      </c>
      <c r="P167" s="46">
        <v>44044</v>
      </c>
      <c r="Q167" s="45">
        <v>0</v>
      </c>
      <c r="R167" s="45">
        <v>1</v>
      </c>
      <c r="S167" s="45" t="s">
        <v>347</v>
      </c>
      <c r="T167" s="45">
        <v>0</v>
      </c>
      <c r="U167" s="45">
        <v>0</v>
      </c>
      <c r="V167" s="45">
        <v>3</v>
      </c>
      <c r="W167" s="45" t="s">
        <v>455</v>
      </c>
      <c r="X167" s="45">
        <v>5</v>
      </c>
      <c r="Y167" s="45" t="s">
        <v>519</v>
      </c>
      <c r="Z167" s="45">
        <v>1</v>
      </c>
      <c r="AA167" s="51">
        <v>9</v>
      </c>
      <c r="AB167" s="45">
        <v>14</v>
      </c>
      <c r="AC167" s="45">
        <v>0</v>
      </c>
      <c r="AD167" s="45">
        <v>0</v>
      </c>
      <c r="AE167" s="45">
        <v>3</v>
      </c>
      <c r="AF167" s="45">
        <v>1000</v>
      </c>
      <c r="AG167" s="45">
        <v>300</v>
      </c>
      <c r="AH167" s="41">
        <f t="shared" si="2"/>
        <v>-700</v>
      </c>
      <c r="AI167" s="45" t="s">
        <v>2297</v>
      </c>
      <c r="AJ167" s="45"/>
      <c r="AK167" s="45" t="s">
        <v>355</v>
      </c>
      <c r="AL167" s="45"/>
      <c r="AM167" s="45" t="b">
        <v>1</v>
      </c>
      <c r="AN167" s="45"/>
      <c r="AO167" s="45"/>
      <c r="AP167" s="45"/>
      <c r="AQ167" s="45"/>
      <c r="AR167" s="45"/>
      <c r="AS167" s="45"/>
      <c r="AT167" s="45">
        <v>10</v>
      </c>
      <c r="AU167" s="45" t="s">
        <v>356</v>
      </c>
      <c r="AV167" s="45"/>
      <c r="AW167" s="45" t="s">
        <v>347</v>
      </c>
      <c r="AX167" s="41" t="s">
        <v>372</v>
      </c>
      <c r="AY167" s="45" t="s">
        <v>357</v>
      </c>
      <c r="AZ167" s="45"/>
      <c r="BA167" s="45" t="b">
        <v>1</v>
      </c>
      <c r="BB167" s="45"/>
      <c r="BC167" s="45" t="b">
        <v>1</v>
      </c>
      <c r="BD167" s="45"/>
      <c r="BE167" s="45"/>
      <c r="BF167" s="45"/>
      <c r="BG167" s="45"/>
      <c r="BH167" s="45"/>
      <c r="BI167" s="45"/>
      <c r="BJ167" s="45"/>
      <c r="BK167" s="45" t="s">
        <v>359</v>
      </c>
      <c r="BL167" s="45"/>
      <c r="BM167" s="45"/>
      <c r="BN167" s="45"/>
      <c r="BO167" s="45"/>
      <c r="BP167" s="45" t="s">
        <v>347</v>
      </c>
      <c r="BQ167" s="45" t="s">
        <v>347</v>
      </c>
      <c r="BR167" s="45"/>
      <c r="BS167" s="45" t="s">
        <v>347</v>
      </c>
      <c r="BT167" s="45" t="s">
        <v>347</v>
      </c>
      <c r="BU167" s="45"/>
      <c r="BV167" s="45"/>
      <c r="BW167" s="45"/>
      <c r="BX167" s="45"/>
      <c r="BY167" s="45"/>
      <c r="BZ167" s="45"/>
      <c r="CA167" s="45"/>
      <c r="CB167" s="45"/>
      <c r="CC167" s="45"/>
      <c r="CD167" s="45"/>
      <c r="CE167" s="45"/>
      <c r="CF167" s="45" t="s">
        <v>427</v>
      </c>
      <c r="CG167" s="45"/>
      <c r="CH167" s="45"/>
      <c r="CI167" s="45"/>
      <c r="CJ167" s="45"/>
      <c r="CK167" s="45"/>
      <c r="CL167" s="45" t="b">
        <v>1</v>
      </c>
      <c r="CM167" s="45"/>
      <c r="CN167" s="45"/>
      <c r="CO167" s="45" t="s">
        <v>372</v>
      </c>
      <c r="CP167" s="45"/>
      <c r="CQ167" s="45"/>
      <c r="CR167" s="45"/>
      <c r="CS167" s="45"/>
      <c r="CT167" s="45"/>
      <c r="CU167" s="45"/>
      <c r="CV167" s="45"/>
      <c r="CW167" s="45"/>
      <c r="CX167" s="45"/>
      <c r="CY167" s="45" t="s">
        <v>836</v>
      </c>
      <c r="CZ167" s="45"/>
      <c r="DA167" s="45"/>
      <c r="DB167" s="45"/>
      <c r="DC167" s="45"/>
      <c r="DD167" s="45"/>
      <c r="DE167" s="45" t="b">
        <v>1</v>
      </c>
      <c r="DF167" s="45"/>
      <c r="DG167" s="45"/>
      <c r="DH167" s="45"/>
      <c r="DI167" s="45"/>
      <c r="DJ167" s="45"/>
      <c r="DK167" s="45"/>
      <c r="DL167" s="45"/>
      <c r="DM167" s="45"/>
      <c r="DN167" s="45"/>
      <c r="DO167" s="45"/>
      <c r="DP167" s="45"/>
      <c r="DQ167" s="45"/>
      <c r="DR167" s="45"/>
      <c r="DS167" s="45"/>
      <c r="DT167" s="45"/>
      <c r="DU167" s="45"/>
      <c r="DV167" s="45"/>
      <c r="DW167" s="45" t="s">
        <v>646</v>
      </c>
      <c r="DX167" s="45"/>
      <c r="DY167" s="45"/>
      <c r="DZ167" s="45"/>
      <c r="EA167" s="45"/>
      <c r="EB167" s="45"/>
      <c r="EC167" s="45"/>
      <c r="ED167" s="45"/>
      <c r="EE167" s="45"/>
      <c r="EF167" s="45"/>
      <c r="EG167" s="45"/>
      <c r="EH167" s="45"/>
      <c r="EI167" s="45"/>
      <c r="EJ167" s="45"/>
      <c r="EK167" s="45"/>
      <c r="EL167" s="45"/>
      <c r="EM167" s="45"/>
      <c r="EN167" s="45"/>
      <c r="EO167" s="45" t="s">
        <v>2298</v>
      </c>
      <c r="EP167" s="45" t="b">
        <v>1</v>
      </c>
      <c r="EQ167" s="45"/>
      <c r="ER167" s="45" t="b">
        <v>1</v>
      </c>
      <c r="ES167" s="45"/>
      <c r="ET167" s="45"/>
      <c r="EU167" s="45"/>
      <c r="EV167" s="45"/>
      <c r="EW167" s="45"/>
      <c r="EX167" s="45"/>
      <c r="EY167" s="45" t="b">
        <v>1</v>
      </c>
      <c r="EZ167" s="45"/>
      <c r="FA167" s="51">
        <v>3</v>
      </c>
      <c r="FB167" s="45" t="s">
        <v>365</v>
      </c>
      <c r="FC167" s="45" t="s">
        <v>347</v>
      </c>
      <c r="FD167" s="45"/>
      <c r="FE167" s="45" t="s">
        <v>367</v>
      </c>
      <c r="FF167" s="45"/>
      <c r="FG167" s="45" t="b">
        <v>1</v>
      </c>
      <c r="FH167" s="45"/>
      <c r="FI167" s="45"/>
      <c r="FJ167" s="45"/>
      <c r="FK167" s="45"/>
      <c r="FL167" s="45"/>
      <c r="FM167" s="45"/>
      <c r="FN167" s="45" t="s">
        <v>347</v>
      </c>
      <c r="FO167" s="45"/>
      <c r="FP167" s="45" t="s">
        <v>347</v>
      </c>
      <c r="FQ167" s="45" t="s">
        <v>367</v>
      </c>
      <c r="FR167" s="45" t="b">
        <v>1</v>
      </c>
      <c r="FS167" s="45"/>
      <c r="FT167" s="45"/>
      <c r="FU167" s="45"/>
      <c r="FV167" s="45"/>
      <c r="FW167" s="45"/>
      <c r="FX167" s="45" t="s">
        <v>368</v>
      </c>
      <c r="FY167" s="45" t="s">
        <v>359</v>
      </c>
      <c r="FZ167" s="45"/>
      <c r="GA167" s="45"/>
      <c r="GB167" s="45"/>
      <c r="GC167" s="45" t="s">
        <v>384</v>
      </c>
      <c r="GD167" s="45" t="s">
        <v>384</v>
      </c>
      <c r="GE167" s="45" t="s">
        <v>359</v>
      </c>
      <c r="GF167" s="45" t="s">
        <v>370</v>
      </c>
      <c r="GG167" s="45" t="s">
        <v>370</v>
      </c>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t="s">
        <v>2299</v>
      </c>
      <c r="MK167" s="45">
        <v>73155836</v>
      </c>
      <c r="ML167" s="45" t="s">
        <v>2300</v>
      </c>
      <c r="MM167" s="47">
        <v>44217.538923611108</v>
      </c>
      <c r="MN167" s="45">
        <v>168</v>
      </c>
      <c r="MO167" s="45"/>
      <c r="MP167" s="45">
        <v>-1</v>
      </c>
      <c r="MQ167" s="45"/>
      <c r="MR167" s="45"/>
      <c r="MS167" s="45" t="s">
        <v>376</v>
      </c>
      <c r="MT167" s="45">
        <v>1453</v>
      </c>
      <c r="MU167" s="45" t="s">
        <v>402</v>
      </c>
      <c r="MV167" s="45">
        <v>569832</v>
      </c>
    </row>
    <row r="168" spans="1:360" ht="15.6" hidden="1" thickTop="1" thickBot="1" x14ac:dyDescent="0.35">
      <c r="A168" s="48" t="s">
        <v>2301</v>
      </c>
      <c r="B168" s="37" t="s">
        <v>2302</v>
      </c>
      <c r="C168" s="37"/>
      <c r="D168" s="37" t="s">
        <v>2280</v>
      </c>
      <c r="E168" s="37" t="s">
        <v>830</v>
      </c>
      <c r="F168" s="37"/>
      <c r="G168" s="49">
        <v>44217</v>
      </c>
      <c r="H168" s="37" t="s">
        <v>1861</v>
      </c>
      <c r="I168" s="37" t="s">
        <v>346</v>
      </c>
      <c r="J168" s="37" t="s">
        <v>347</v>
      </c>
      <c r="K168" s="37">
        <v>23</v>
      </c>
      <c r="L168" s="37" t="str">
        <f>IF(data!$K168&lt;31,"18-30 Years",IF(data!$K168&lt;51,"31-50 Years",IF(data!$K168&lt;61,"51-60 Years",IF(data!$K168&gt;60,"Elderly&gt;60"))))</f>
        <v>18-30 Years</v>
      </c>
      <c r="M168" s="37" t="s">
        <v>348</v>
      </c>
      <c r="N168" s="37" t="s">
        <v>349</v>
      </c>
      <c r="O168" s="37" t="s">
        <v>383</v>
      </c>
      <c r="P168" s="37"/>
      <c r="Q168" s="37">
        <v>0</v>
      </c>
      <c r="R168" s="37">
        <v>0</v>
      </c>
      <c r="S168" s="37" t="s">
        <v>359</v>
      </c>
      <c r="T168" s="37"/>
      <c r="U168" s="37"/>
      <c r="V168" s="37"/>
      <c r="W168" s="37"/>
      <c r="X168" s="37"/>
      <c r="Y168" s="37"/>
      <c r="Z168" s="37"/>
      <c r="AA168" s="37"/>
      <c r="AB168" s="37">
        <v>1</v>
      </c>
      <c r="AC168" s="37">
        <v>0</v>
      </c>
      <c r="AD168" s="37"/>
      <c r="AE168" s="37">
        <v>1</v>
      </c>
      <c r="AF168" s="37">
        <v>800</v>
      </c>
      <c r="AG168" s="37">
        <v>300</v>
      </c>
      <c r="AH168" s="41">
        <f t="shared" si="2"/>
        <v>-500</v>
      </c>
      <c r="AI168" s="37" t="s">
        <v>1212</v>
      </c>
      <c r="AJ168" s="37"/>
      <c r="AK168" s="37" t="s">
        <v>2269</v>
      </c>
      <c r="AL168" s="37" t="b">
        <v>1</v>
      </c>
      <c r="AM168" s="37"/>
      <c r="AN168" s="37"/>
      <c r="AO168" s="37" t="b">
        <v>1</v>
      </c>
      <c r="AP168" s="37"/>
      <c r="AQ168" s="37"/>
      <c r="AR168" s="37"/>
      <c r="AS168" s="37"/>
      <c r="AT168" s="37">
        <v>2</v>
      </c>
      <c r="AU168" s="37" t="s">
        <v>356</v>
      </c>
      <c r="AV168" s="37"/>
      <c r="AW168" s="37" t="s">
        <v>347</v>
      </c>
      <c r="AX168" s="41" t="s">
        <v>372</v>
      </c>
      <c r="AY168" s="37" t="s">
        <v>357</v>
      </c>
      <c r="AZ168" s="37"/>
      <c r="BA168" s="37" t="b">
        <v>1</v>
      </c>
      <c r="BB168" s="37"/>
      <c r="BC168" s="37" t="b">
        <v>1</v>
      </c>
      <c r="BD168" s="37"/>
      <c r="BE168" s="37"/>
      <c r="BF168" s="37"/>
      <c r="BG168" s="37"/>
      <c r="BH168" s="37"/>
      <c r="BI168" s="37"/>
      <c r="BJ168" s="37"/>
      <c r="BK168" s="37" t="s">
        <v>359</v>
      </c>
      <c r="BL168" s="37"/>
      <c r="BM168" s="37"/>
      <c r="BN168" s="37"/>
      <c r="BO168" s="37"/>
      <c r="BP168" s="37" t="s">
        <v>359</v>
      </c>
      <c r="BQ168" s="37"/>
      <c r="BR168" s="37"/>
      <c r="BS168" s="37"/>
      <c r="BT168" s="37"/>
      <c r="BU168" s="37"/>
      <c r="BV168" s="37"/>
      <c r="BW168" s="37"/>
      <c r="BX168" s="37"/>
      <c r="BY168" s="37"/>
      <c r="BZ168" s="37"/>
      <c r="CA168" s="37"/>
      <c r="CB168" s="37"/>
      <c r="CC168" s="37"/>
      <c r="CD168" s="37"/>
      <c r="CE168" s="37"/>
      <c r="CF168" s="37" t="s">
        <v>1049</v>
      </c>
      <c r="CG168" s="37"/>
      <c r="CH168" s="37"/>
      <c r="CI168" s="37"/>
      <c r="CJ168" s="37"/>
      <c r="CK168" s="37" t="b">
        <v>1</v>
      </c>
      <c r="CL168" s="37"/>
      <c r="CM168" s="37"/>
      <c r="CN168" s="37" t="s">
        <v>2303</v>
      </c>
      <c r="CO168" s="37" t="s">
        <v>359</v>
      </c>
      <c r="CP168" s="37" t="s">
        <v>1049</v>
      </c>
      <c r="CQ168" s="37"/>
      <c r="CR168" s="37"/>
      <c r="CS168" s="37"/>
      <c r="CT168" s="37"/>
      <c r="CU168" s="37"/>
      <c r="CV168" s="37" t="b">
        <v>1</v>
      </c>
      <c r="CW168" s="37"/>
      <c r="CX168" s="37" t="s">
        <v>2304</v>
      </c>
      <c r="CY168" s="37" t="s">
        <v>994</v>
      </c>
      <c r="CZ168" s="37"/>
      <c r="DA168" s="37"/>
      <c r="DB168" s="37"/>
      <c r="DC168" s="37"/>
      <c r="DD168" s="37" t="b">
        <v>1</v>
      </c>
      <c r="DE168" s="37"/>
      <c r="DF168" s="37"/>
      <c r="DG168" s="37"/>
      <c r="DH168" s="37"/>
      <c r="DI168" s="37"/>
      <c r="DJ168" s="37"/>
      <c r="DK168" s="37"/>
      <c r="DL168" s="37"/>
      <c r="DM168" s="37"/>
      <c r="DN168" s="37"/>
      <c r="DO168" s="37"/>
      <c r="DP168" s="37"/>
      <c r="DQ168" s="37"/>
      <c r="DR168" s="37"/>
      <c r="DS168" s="37"/>
      <c r="DT168" s="37"/>
      <c r="DU168" s="37"/>
      <c r="DV168" s="37"/>
      <c r="DW168" s="37" t="s">
        <v>646</v>
      </c>
      <c r="DX168" s="37"/>
      <c r="DY168" s="37"/>
      <c r="DZ168" s="37"/>
      <c r="EA168" s="37"/>
      <c r="EB168" s="37"/>
      <c r="EC168" s="37"/>
      <c r="ED168" s="37"/>
      <c r="EE168" s="37"/>
      <c r="EF168" s="37"/>
      <c r="EG168" s="37"/>
      <c r="EH168" s="37"/>
      <c r="EI168" s="37"/>
      <c r="EJ168" s="37"/>
      <c r="EK168" s="37"/>
      <c r="EL168" s="37"/>
      <c r="EM168" s="37"/>
      <c r="EN168" s="37"/>
      <c r="EO168" s="37"/>
      <c r="EP168" s="37"/>
      <c r="EQ168" s="37"/>
      <c r="ER168" s="37"/>
      <c r="ES168" s="37"/>
      <c r="ET168" s="37"/>
      <c r="EU168" s="37"/>
      <c r="EV168" s="37"/>
      <c r="EW168" s="37"/>
      <c r="EX168" s="37"/>
      <c r="EY168" s="37"/>
      <c r="EZ168" s="37"/>
      <c r="FA168" s="37"/>
      <c r="FB168" s="37"/>
      <c r="FC168" s="37" t="s">
        <v>359</v>
      </c>
      <c r="FD168" s="37" t="s">
        <v>5150</v>
      </c>
      <c r="FE168" s="37" t="s">
        <v>367</v>
      </c>
      <c r="FF168" s="37"/>
      <c r="FG168" s="37" t="b">
        <v>1</v>
      </c>
      <c r="FH168" s="37"/>
      <c r="FI168" s="37"/>
      <c r="FJ168" s="37"/>
      <c r="FK168" s="37"/>
      <c r="FL168" s="37"/>
      <c r="FM168" s="37"/>
      <c r="FN168" s="37" t="s">
        <v>347</v>
      </c>
      <c r="FO168" s="37"/>
      <c r="FP168" s="37" t="s">
        <v>347</v>
      </c>
      <c r="FQ168" s="37" t="s">
        <v>367</v>
      </c>
      <c r="FR168" s="37" t="b">
        <v>1</v>
      </c>
      <c r="FS168" s="37"/>
      <c r="FT168" s="37"/>
      <c r="FU168" s="37"/>
      <c r="FV168" s="37"/>
      <c r="FW168" s="37"/>
      <c r="FX168" s="37"/>
      <c r="FY168" s="37"/>
      <c r="FZ168" s="37"/>
      <c r="GA168" s="37"/>
      <c r="GB168" s="37"/>
      <c r="GC168" s="37"/>
      <c r="GD168" s="37" t="s">
        <v>384</v>
      </c>
      <c r="GE168" s="37" t="s">
        <v>359</v>
      </c>
      <c r="GF168" s="37" t="s">
        <v>369</v>
      </c>
      <c r="GG168" s="37" t="s">
        <v>370</v>
      </c>
      <c r="GH168" s="37" t="s">
        <v>489</v>
      </c>
      <c r="GI168" s="37" t="s">
        <v>347</v>
      </c>
      <c r="GJ168" s="37" t="s">
        <v>372</v>
      </c>
      <c r="GK168" s="37"/>
      <c r="GL168" s="37"/>
      <c r="GM168" s="37"/>
      <c r="GN168" s="37"/>
      <c r="GO168" s="37"/>
      <c r="GP168" s="37" t="b">
        <v>1</v>
      </c>
      <c r="GQ168" s="37"/>
      <c r="GR168" s="37"/>
      <c r="GS168" s="37" t="s">
        <v>373</v>
      </c>
      <c r="GT168" s="37"/>
      <c r="GU168" s="37"/>
      <c r="GV168" s="37"/>
      <c r="GW168" s="37"/>
      <c r="GX168" s="37"/>
      <c r="GY168" s="37"/>
      <c r="GZ168" s="37"/>
      <c r="HA168" s="3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t="s">
        <v>2305</v>
      </c>
      <c r="MK168" s="37">
        <v>73155837</v>
      </c>
      <c r="ML168" s="37" t="s">
        <v>2306</v>
      </c>
      <c r="MM168" s="50">
        <v>44217.538923611108</v>
      </c>
      <c r="MN168" s="37">
        <v>169</v>
      </c>
      <c r="MO168" s="37"/>
      <c r="MP168" s="37">
        <v>-1</v>
      </c>
      <c r="MQ168" s="37"/>
      <c r="MR168" s="37"/>
      <c r="MS168" s="37" t="s">
        <v>376</v>
      </c>
      <c r="MT168" s="37">
        <v>1536</v>
      </c>
      <c r="MU168" s="37" t="s">
        <v>402</v>
      </c>
      <c r="MV168" s="37">
        <v>569832</v>
      </c>
    </row>
    <row r="169" spans="1:360" ht="15.6" hidden="1" thickTop="1" thickBot="1" x14ac:dyDescent="0.35">
      <c r="A169" s="44" t="s">
        <v>2307</v>
      </c>
      <c r="B169" s="45" t="s">
        <v>2308</v>
      </c>
      <c r="C169" s="45" t="s">
        <v>384</v>
      </c>
      <c r="D169" s="45" t="s">
        <v>2309</v>
      </c>
      <c r="E169" s="45" t="s">
        <v>830</v>
      </c>
      <c r="F169" s="45"/>
      <c r="G169" s="46">
        <v>44217</v>
      </c>
      <c r="H169" s="45" t="s">
        <v>1958</v>
      </c>
      <c r="I169" s="45" t="s">
        <v>832</v>
      </c>
      <c r="J169" s="45" t="s">
        <v>347</v>
      </c>
      <c r="K169" s="45">
        <v>43</v>
      </c>
      <c r="L169" s="45" t="str">
        <f>IF(data!$K169&lt;31,"18-30 Years",IF(data!$K169&lt;51,"31-50 Years",IF(data!$K169&lt;61,"51-60 Years",IF(data!$K169&gt;60,"Elderly&gt;60"))))</f>
        <v>31-50 Years</v>
      </c>
      <c r="M169" s="45" t="s">
        <v>348</v>
      </c>
      <c r="N169" s="45" t="s">
        <v>349</v>
      </c>
      <c r="O169" s="45" t="s">
        <v>350</v>
      </c>
      <c r="P169" s="46">
        <v>43876</v>
      </c>
      <c r="Q169" s="45">
        <v>0</v>
      </c>
      <c r="R169" s="45">
        <v>1</v>
      </c>
      <c r="S169" s="45" t="s">
        <v>347</v>
      </c>
      <c r="T169" s="45">
        <v>0</v>
      </c>
      <c r="U169" s="45">
        <v>0</v>
      </c>
      <c r="V169" s="45">
        <v>1</v>
      </c>
      <c r="W169" s="45" t="s">
        <v>351</v>
      </c>
      <c r="X169" s="45">
        <v>3</v>
      </c>
      <c r="Y169" s="45" t="s">
        <v>364</v>
      </c>
      <c r="Z169" s="45">
        <v>4</v>
      </c>
      <c r="AA169" s="51">
        <v>8</v>
      </c>
      <c r="AB169" s="45">
        <v>14</v>
      </c>
      <c r="AC169" s="45">
        <v>0</v>
      </c>
      <c r="AD169" s="45">
        <v>0</v>
      </c>
      <c r="AE169" s="45">
        <v>2</v>
      </c>
      <c r="AF169" s="45">
        <v>400</v>
      </c>
      <c r="AG169" s="45">
        <v>300</v>
      </c>
      <c r="AH169" s="41">
        <f t="shared" si="2"/>
        <v>-100</v>
      </c>
      <c r="AI169" s="45" t="s">
        <v>2310</v>
      </c>
      <c r="AJ169" s="45"/>
      <c r="AK169" s="45" t="s">
        <v>355</v>
      </c>
      <c r="AL169" s="45"/>
      <c r="AM169" s="45" t="b">
        <v>1</v>
      </c>
      <c r="AN169" s="45"/>
      <c r="AO169" s="45"/>
      <c r="AP169" s="45"/>
      <c r="AQ169" s="45"/>
      <c r="AR169" s="45"/>
      <c r="AS169" s="45"/>
      <c r="AT169" s="45">
        <v>60</v>
      </c>
      <c r="AU169" s="45" t="s">
        <v>356</v>
      </c>
      <c r="AV169" s="45"/>
      <c r="AW169" s="45" t="s">
        <v>359</v>
      </c>
      <c r="AX169" s="45" t="s">
        <v>2311</v>
      </c>
      <c r="AY169" s="45" t="s">
        <v>426</v>
      </c>
      <c r="AZ169" s="45"/>
      <c r="BA169" s="45"/>
      <c r="BB169" s="45"/>
      <c r="BC169" s="45" t="b">
        <v>1</v>
      </c>
      <c r="BD169" s="45"/>
      <c r="BE169" s="45"/>
      <c r="BF169" s="45"/>
      <c r="BG169" s="45"/>
      <c r="BH169" s="45"/>
      <c r="BI169" s="45"/>
      <c r="BJ169" s="45"/>
      <c r="BK169" s="45" t="s">
        <v>347</v>
      </c>
      <c r="BL169" s="45" t="s">
        <v>347</v>
      </c>
      <c r="BM169" s="45" t="s">
        <v>1229</v>
      </c>
      <c r="BN169" s="45" t="s">
        <v>359</v>
      </c>
      <c r="BO169" s="45"/>
      <c r="BP169" s="45" t="s">
        <v>347</v>
      </c>
      <c r="BQ169" s="45" t="s">
        <v>347</v>
      </c>
      <c r="BR169" s="45"/>
      <c r="BS169" s="45" t="s">
        <v>347</v>
      </c>
      <c r="BT169" s="45" t="s">
        <v>347</v>
      </c>
      <c r="BU169" s="45"/>
      <c r="BV169" s="45"/>
      <c r="BW169" s="45"/>
      <c r="BX169" s="45"/>
      <c r="BY169" s="45"/>
      <c r="BZ169" s="45"/>
      <c r="CA169" s="45"/>
      <c r="CB169" s="45"/>
      <c r="CC169" s="45"/>
      <c r="CD169" s="45"/>
      <c r="CE169" s="45"/>
      <c r="CF169" s="45" t="s">
        <v>2008</v>
      </c>
      <c r="CG169" s="45"/>
      <c r="CH169" s="45" t="b">
        <v>1</v>
      </c>
      <c r="CI169" s="45"/>
      <c r="CJ169" s="45" t="b">
        <v>1</v>
      </c>
      <c r="CK169" s="45"/>
      <c r="CL169" s="45"/>
      <c r="CM169" s="45"/>
      <c r="CN169" s="45"/>
      <c r="CO169" s="45" t="s">
        <v>347</v>
      </c>
      <c r="CP169" s="45"/>
      <c r="CQ169" s="45"/>
      <c r="CR169" s="45"/>
      <c r="CS169" s="45"/>
      <c r="CT169" s="45"/>
      <c r="CU169" s="45"/>
      <c r="CV169" s="45"/>
      <c r="CW169" s="45"/>
      <c r="CX169" s="45"/>
      <c r="CY169" s="45" t="s">
        <v>836</v>
      </c>
      <c r="CZ169" s="45"/>
      <c r="DA169" s="45"/>
      <c r="DB169" s="45"/>
      <c r="DC169" s="45"/>
      <c r="DD169" s="45"/>
      <c r="DE169" s="45" t="b">
        <v>1</v>
      </c>
      <c r="DF169" s="45"/>
      <c r="DG169" s="45"/>
      <c r="DH169" s="45"/>
      <c r="DI169" s="45"/>
      <c r="DJ169" s="45"/>
      <c r="DK169" s="45"/>
      <c r="DL169" s="45"/>
      <c r="DM169" s="45"/>
      <c r="DN169" s="45"/>
      <c r="DO169" s="45"/>
      <c r="DP169" s="45"/>
      <c r="DQ169" s="45"/>
      <c r="DR169" s="45"/>
      <c r="DS169" s="45"/>
      <c r="DT169" s="45"/>
      <c r="DU169" s="45"/>
      <c r="DV169" s="45"/>
      <c r="DW169" s="45" t="s">
        <v>564</v>
      </c>
      <c r="DX169" s="45" t="s">
        <v>565</v>
      </c>
      <c r="DY169" s="45" t="s">
        <v>2106</v>
      </c>
      <c r="DZ169" s="45"/>
      <c r="EA169" s="45"/>
      <c r="EB169" s="45"/>
      <c r="EC169" s="45"/>
      <c r="ED169" s="45"/>
      <c r="EE169" s="45"/>
      <c r="EF169" s="45"/>
      <c r="EG169" s="45"/>
      <c r="EH169" s="45"/>
      <c r="EI169" s="45"/>
      <c r="EJ169" s="45"/>
      <c r="EK169" s="45"/>
      <c r="EL169" s="45"/>
      <c r="EM169" s="45"/>
      <c r="EN169" s="45"/>
      <c r="EO169" s="45" t="s">
        <v>1793</v>
      </c>
      <c r="EP169" s="45"/>
      <c r="EQ169" s="45" t="b">
        <v>1</v>
      </c>
      <c r="ER169" s="45" t="b">
        <v>1</v>
      </c>
      <c r="ES169" s="45"/>
      <c r="ET169" s="45"/>
      <c r="EU169" s="45"/>
      <c r="EV169" s="45"/>
      <c r="EW169" s="45"/>
      <c r="EX169" s="45"/>
      <c r="EY169" s="45"/>
      <c r="EZ169" s="45"/>
      <c r="FA169" s="51">
        <v>2</v>
      </c>
      <c r="FB169" s="45" t="s">
        <v>365</v>
      </c>
      <c r="FC169" s="45" t="s">
        <v>347</v>
      </c>
      <c r="FD169" s="45"/>
      <c r="FE169" s="45" t="s">
        <v>367</v>
      </c>
      <c r="FF169" s="45"/>
      <c r="FG169" s="45" t="b">
        <v>1</v>
      </c>
      <c r="FH169" s="45"/>
      <c r="FI169" s="45"/>
      <c r="FJ169" s="45"/>
      <c r="FK169" s="45"/>
      <c r="FL169" s="45"/>
      <c r="FM169" s="45"/>
      <c r="FN169" s="45" t="s">
        <v>347</v>
      </c>
      <c r="FO169" s="45"/>
      <c r="FP169" s="45" t="s">
        <v>347</v>
      </c>
      <c r="FQ169" s="45" t="s">
        <v>367</v>
      </c>
      <c r="FR169" s="45" t="b">
        <v>1</v>
      </c>
      <c r="FS169" s="45"/>
      <c r="FT169" s="45"/>
      <c r="FU169" s="45"/>
      <c r="FV169" s="45"/>
      <c r="FW169" s="45"/>
      <c r="FX169" s="45" t="s">
        <v>368</v>
      </c>
      <c r="FY169" s="45" t="s">
        <v>359</v>
      </c>
      <c r="FZ169" s="45"/>
      <c r="GA169" s="45"/>
      <c r="GB169" s="45"/>
      <c r="GC169" s="45" t="s">
        <v>384</v>
      </c>
      <c r="GD169" s="45" t="s">
        <v>384</v>
      </c>
      <c r="GE169" s="45" t="s">
        <v>347</v>
      </c>
      <c r="GF169" s="45"/>
      <c r="GG169" s="45"/>
      <c r="GH169" s="45" t="s">
        <v>783</v>
      </c>
      <c r="GI169" s="45" t="s">
        <v>359</v>
      </c>
      <c r="GJ169" s="45"/>
      <c r="GK169" s="45"/>
      <c r="GL169" s="45"/>
      <c r="GM169" s="45"/>
      <c r="GN169" s="45"/>
      <c r="GO169" s="45"/>
      <c r="GP169" s="45"/>
      <c r="GQ169" s="45"/>
      <c r="GR169" s="45"/>
      <c r="GS169" s="45" t="s">
        <v>1064</v>
      </c>
      <c r="GT169" s="45"/>
      <c r="GU169" s="45" t="s">
        <v>2312</v>
      </c>
      <c r="GV169" s="45" t="b">
        <v>1</v>
      </c>
      <c r="GW169" s="45"/>
      <c r="GX169" s="45"/>
      <c r="GY169" s="45"/>
      <c r="GZ169" s="45" t="b">
        <v>1</v>
      </c>
      <c r="HA169" s="45"/>
      <c r="HB169" s="45"/>
      <c r="HC169" s="45"/>
      <c r="HD169" s="45" t="b">
        <v>1</v>
      </c>
      <c r="HE169" s="45"/>
      <c r="HF169" s="45"/>
      <c r="HG169" s="45"/>
      <c r="HH169" s="45"/>
      <c r="HI169" s="45"/>
      <c r="HJ169" s="45"/>
      <c r="HK169" s="45"/>
      <c r="HL169" s="45"/>
      <c r="HM169" s="45"/>
      <c r="HN169" s="45" t="s">
        <v>983</v>
      </c>
      <c r="HO169" s="45" t="b">
        <v>1</v>
      </c>
      <c r="HP169" s="45"/>
      <c r="HQ169" s="45" t="b">
        <v>1</v>
      </c>
      <c r="HR169" s="45"/>
      <c r="HS169" s="45" t="s">
        <v>2108</v>
      </c>
      <c r="HT169" s="45" t="s">
        <v>623</v>
      </c>
      <c r="HU169" s="45" t="b">
        <v>1</v>
      </c>
      <c r="HV169" s="45"/>
      <c r="HW169" s="45"/>
      <c r="HX169" s="45"/>
      <c r="HY169" s="45"/>
      <c r="HZ169" s="45"/>
      <c r="IA169" s="45"/>
      <c r="IB169" s="45"/>
      <c r="IC169" s="45"/>
      <c r="ID169" s="45"/>
      <c r="IE169" s="45"/>
      <c r="IF169" s="45" t="s">
        <v>1160</v>
      </c>
      <c r="IG169" s="45"/>
      <c r="IH169" s="45"/>
      <c r="II169" s="45" t="b">
        <v>1</v>
      </c>
      <c r="IJ169" s="45"/>
      <c r="IK169" s="45"/>
      <c r="IL169" s="45"/>
      <c r="IM169" s="45"/>
      <c r="IN169" s="45"/>
      <c r="IO169" s="45"/>
      <c r="IP169" s="45" t="s">
        <v>442</v>
      </c>
      <c r="IQ169" s="45"/>
      <c r="IR169" s="45" t="s">
        <v>372</v>
      </c>
      <c r="IS169" s="45"/>
      <c r="IT169" s="45"/>
      <c r="IU169" s="45"/>
      <c r="IV169" s="45"/>
      <c r="IW169" s="45"/>
      <c r="IX169" s="45"/>
      <c r="IY169" s="45" t="b">
        <v>1</v>
      </c>
      <c r="IZ169" s="45"/>
      <c r="JA169" s="45"/>
      <c r="JB169" s="45" t="s">
        <v>372</v>
      </c>
      <c r="JC169" s="45"/>
      <c r="JD169" s="45"/>
      <c r="JE169" s="45"/>
      <c r="JF169" s="45"/>
      <c r="JG169" s="45"/>
      <c r="JH169" s="45"/>
      <c r="JI169" s="45" t="b">
        <v>1</v>
      </c>
      <c r="JJ169" s="45"/>
      <c r="JK169" s="45"/>
      <c r="JL169" s="45" t="s">
        <v>347</v>
      </c>
      <c r="JM169" s="45"/>
      <c r="JN169" s="45" t="s">
        <v>463</v>
      </c>
      <c r="JO169" s="45" t="b">
        <v>1</v>
      </c>
      <c r="JP169" s="45"/>
      <c r="JQ169" s="45"/>
      <c r="JR169" s="45"/>
      <c r="JS169" s="45"/>
      <c r="JT169" s="45"/>
      <c r="JU169" s="45"/>
      <c r="JV169" s="45"/>
      <c r="JW169" s="45"/>
      <c r="JX169" s="45"/>
      <c r="JY169" s="45"/>
      <c r="JZ169" s="45"/>
      <c r="KA169" s="45"/>
      <c r="KB169" s="45"/>
      <c r="KC169" s="45"/>
      <c r="KD169" s="45"/>
      <c r="KE169" s="45"/>
      <c r="KF169" s="45"/>
      <c r="KG169" s="45"/>
      <c r="KH169" s="45" t="s">
        <v>859</v>
      </c>
      <c r="KI169" s="45"/>
      <c r="KJ169" s="45"/>
      <c r="KK169" s="45"/>
      <c r="KL169" s="45"/>
      <c r="KM169" s="45" t="b">
        <v>1</v>
      </c>
      <c r="KN169" s="45" t="b">
        <v>1</v>
      </c>
      <c r="KO169" s="45"/>
      <c r="KP169" s="45"/>
      <c r="KQ169" s="45"/>
      <c r="KR169" s="45"/>
      <c r="KS169" s="45"/>
      <c r="KT169" s="45"/>
      <c r="KU169" s="45"/>
      <c r="KV169" s="45"/>
      <c r="KW169" s="45" t="s">
        <v>464</v>
      </c>
      <c r="KX169" s="45"/>
      <c r="KY169" s="45" t="b">
        <v>1</v>
      </c>
      <c r="KZ169" s="45"/>
      <c r="LA169" s="45"/>
      <c r="LB169" s="45"/>
      <c r="LC169" s="45"/>
      <c r="LD169" s="45"/>
      <c r="LE169" s="45"/>
      <c r="LF169" s="45"/>
      <c r="LG169" s="45" t="s">
        <v>504</v>
      </c>
      <c r="LH169" s="45"/>
      <c r="LI169" s="45"/>
      <c r="LJ169" s="45"/>
      <c r="LK169" s="45"/>
      <c r="LL169" s="45"/>
      <c r="LM169" s="45" t="b">
        <v>1</v>
      </c>
      <c r="LN169" s="45"/>
      <c r="LO169" s="45" t="s">
        <v>347</v>
      </c>
      <c r="LP169" s="45"/>
      <c r="LQ169" s="45" t="s">
        <v>514</v>
      </c>
      <c r="LR169" s="45" t="b">
        <v>1</v>
      </c>
      <c r="LS169" s="45"/>
      <c r="LT169" s="45"/>
      <c r="LU169" s="45"/>
      <c r="LV169" s="45"/>
      <c r="LW169" s="45"/>
      <c r="LX169" s="45"/>
      <c r="LY169" s="45"/>
      <c r="LZ169" s="45"/>
      <c r="MA169" s="45"/>
      <c r="MB169" s="45" t="s">
        <v>359</v>
      </c>
      <c r="MC169" s="45"/>
      <c r="MD169" s="45"/>
      <c r="ME169" s="45" t="s">
        <v>359</v>
      </c>
      <c r="MF169" s="45"/>
      <c r="MG169" s="45"/>
      <c r="MH169" s="45" t="s">
        <v>347</v>
      </c>
      <c r="MI169" s="45" t="s">
        <v>2313</v>
      </c>
      <c r="MJ169" s="45" t="s">
        <v>2314</v>
      </c>
      <c r="MK169" s="45">
        <v>73155852</v>
      </c>
      <c r="ML169" s="45" t="s">
        <v>2315</v>
      </c>
      <c r="MM169" s="47">
        <v>44217.539097222223</v>
      </c>
      <c r="MN169" s="45">
        <v>170</v>
      </c>
      <c r="MO169" s="45"/>
      <c r="MP169" s="45">
        <v>-1</v>
      </c>
      <c r="MQ169" s="45"/>
      <c r="MR169" s="45"/>
      <c r="MS169" s="45" t="s">
        <v>376</v>
      </c>
      <c r="MT169" s="45">
        <v>18731</v>
      </c>
      <c r="MU169" s="45" t="s">
        <v>402</v>
      </c>
      <c r="MV169" s="45">
        <v>569832</v>
      </c>
    </row>
    <row r="170" spans="1:360" ht="15.6" hidden="1" thickTop="1" thickBot="1" x14ac:dyDescent="0.35">
      <c r="A170" s="48" t="s">
        <v>2316</v>
      </c>
      <c r="B170" s="37" t="s">
        <v>2317</v>
      </c>
      <c r="C170" s="37" t="s">
        <v>384</v>
      </c>
      <c r="D170" s="37" t="s">
        <v>2309</v>
      </c>
      <c r="E170" s="37" t="s">
        <v>830</v>
      </c>
      <c r="F170" s="37"/>
      <c r="G170" s="49">
        <v>44217</v>
      </c>
      <c r="H170" s="37" t="s">
        <v>1958</v>
      </c>
      <c r="I170" s="37" t="s">
        <v>832</v>
      </c>
      <c r="J170" s="37" t="s">
        <v>347</v>
      </c>
      <c r="K170" s="37">
        <v>56</v>
      </c>
      <c r="L170" s="37" t="str">
        <f>IF(data!$K170&lt;31,"18-30 Years",IF(data!$K170&lt;51,"31-50 Years",IF(data!$K170&lt;61,"51-60 Years",IF(data!$K170&gt;60,"Elderly&gt;60"))))</f>
        <v>51-60 Years</v>
      </c>
      <c r="M170" s="37" t="s">
        <v>405</v>
      </c>
      <c r="N170" s="37" t="s">
        <v>349</v>
      </c>
      <c r="O170" s="37" t="s">
        <v>350</v>
      </c>
      <c r="P170" s="49">
        <v>42390</v>
      </c>
      <c r="Q170" s="37">
        <v>0</v>
      </c>
      <c r="R170" s="37">
        <v>1</v>
      </c>
      <c r="S170" s="37" t="s">
        <v>347</v>
      </c>
      <c r="T170" s="37">
        <v>0</v>
      </c>
      <c r="U170" s="37">
        <v>0</v>
      </c>
      <c r="V170" s="37">
        <v>1</v>
      </c>
      <c r="W170" s="37" t="s">
        <v>351</v>
      </c>
      <c r="X170" s="37">
        <v>5</v>
      </c>
      <c r="Y170" s="37" t="s">
        <v>353</v>
      </c>
      <c r="Z170" s="37">
        <v>4</v>
      </c>
      <c r="AA170" s="52">
        <v>10</v>
      </c>
      <c r="AB170" s="37">
        <v>13</v>
      </c>
      <c r="AC170" s="37">
        <v>2</v>
      </c>
      <c r="AD170" s="37">
        <v>0</v>
      </c>
      <c r="AE170" s="37">
        <v>0</v>
      </c>
      <c r="AF170" s="37">
        <v>500</v>
      </c>
      <c r="AG170" s="37">
        <v>150</v>
      </c>
      <c r="AH170" s="41">
        <f t="shared" si="2"/>
        <v>-350</v>
      </c>
      <c r="AI170" s="37" t="s">
        <v>2318</v>
      </c>
      <c r="AJ170" s="37"/>
      <c r="AK170" s="37" t="s">
        <v>372</v>
      </c>
      <c r="AL170" s="37"/>
      <c r="AM170" s="37"/>
      <c r="AN170" s="37"/>
      <c r="AO170" s="37"/>
      <c r="AP170" s="37"/>
      <c r="AQ170" s="37" t="b">
        <v>1</v>
      </c>
      <c r="AR170" s="37"/>
      <c r="AS170" s="37"/>
      <c r="AT170" s="37"/>
      <c r="AU170" s="37"/>
      <c r="AV170" s="37"/>
      <c r="AW170" s="37" t="s">
        <v>359</v>
      </c>
      <c r="AX170" s="37" t="s">
        <v>2319</v>
      </c>
      <c r="AY170" s="37" t="s">
        <v>1599</v>
      </c>
      <c r="AZ170" s="37"/>
      <c r="BA170" s="37"/>
      <c r="BB170" s="37" t="b">
        <v>1</v>
      </c>
      <c r="BC170" s="37" t="b">
        <v>1</v>
      </c>
      <c r="BD170" s="37"/>
      <c r="BE170" s="37"/>
      <c r="BF170" s="37"/>
      <c r="BG170" s="37"/>
      <c r="BH170" s="37"/>
      <c r="BI170" s="37"/>
      <c r="BJ170" s="37"/>
      <c r="BK170" s="37" t="s">
        <v>347</v>
      </c>
      <c r="BL170" s="37" t="s">
        <v>347</v>
      </c>
      <c r="BM170" s="37" t="s">
        <v>1229</v>
      </c>
      <c r="BN170" s="37" t="s">
        <v>359</v>
      </c>
      <c r="BO170" s="37"/>
      <c r="BP170" s="37" t="s">
        <v>372</v>
      </c>
      <c r="BQ170" s="37"/>
      <c r="BR170" s="37"/>
      <c r="BS170" s="37"/>
      <c r="BT170" s="37"/>
      <c r="BU170" s="37"/>
      <c r="BV170" s="37"/>
      <c r="BW170" s="37"/>
      <c r="BX170" s="37"/>
      <c r="BY170" s="37"/>
      <c r="BZ170" s="37"/>
      <c r="CA170" s="37"/>
      <c r="CB170" s="37"/>
      <c r="CC170" s="37"/>
      <c r="CD170" s="37"/>
      <c r="CE170" s="37"/>
      <c r="CF170" s="37" t="s">
        <v>2008</v>
      </c>
      <c r="CG170" s="37"/>
      <c r="CH170" s="37" t="b">
        <v>1</v>
      </c>
      <c r="CI170" s="37"/>
      <c r="CJ170" s="37" t="b">
        <v>1</v>
      </c>
      <c r="CK170" s="37"/>
      <c r="CL170" s="37"/>
      <c r="CM170" s="37"/>
      <c r="CN170" s="37"/>
      <c r="CO170" s="37" t="s">
        <v>347</v>
      </c>
      <c r="CP170" s="37"/>
      <c r="CQ170" s="37"/>
      <c r="CR170" s="37"/>
      <c r="CS170" s="37"/>
      <c r="CT170" s="37"/>
      <c r="CU170" s="37"/>
      <c r="CV170" s="37"/>
      <c r="CW170" s="37"/>
      <c r="CX170" s="37"/>
      <c r="CY170" s="37" t="s">
        <v>836</v>
      </c>
      <c r="CZ170" s="37"/>
      <c r="DA170" s="37"/>
      <c r="DB170" s="37"/>
      <c r="DC170" s="37"/>
      <c r="DD170" s="37"/>
      <c r="DE170" s="37" t="b">
        <v>1</v>
      </c>
      <c r="DF170" s="37"/>
      <c r="DG170" s="37"/>
      <c r="DH170" s="37"/>
      <c r="DI170" s="37"/>
      <c r="DJ170" s="37"/>
      <c r="DK170" s="37"/>
      <c r="DL170" s="37"/>
      <c r="DM170" s="37"/>
      <c r="DN170" s="37"/>
      <c r="DO170" s="37"/>
      <c r="DP170" s="37"/>
      <c r="DQ170" s="37"/>
      <c r="DR170" s="37"/>
      <c r="DS170" s="37"/>
      <c r="DT170" s="37"/>
      <c r="DU170" s="37"/>
      <c r="DV170" s="37"/>
      <c r="DW170" s="37" t="s">
        <v>482</v>
      </c>
      <c r="DX170" s="37" t="s">
        <v>565</v>
      </c>
      <c r="DY170" s="37" t="s">
        <v>2106</v>
      </c>
      <c r="DZ170" s="37"/>
      <c r="EA170" s="37"/>
      <c r="EB170" s="37"/>
      <c r="EC170" s="37"/>
      <c r="ED170" s="37"/>
      <c r="EE170" s="37"/>
      <c r="EF170" s="37"/>
      <c r="EG170" s="37"/>
      <c r="EH170" s="37"/>
      <c r="EI170" s="37"/>
      <c r="EJ170" s="37"/>
      <c r="EK170" s="37"/>
      <c r="EL170" s="37"/>
      <c r="EM170" s="37"/>
      <c r="EN170" s="37"/>
      <c r="EO170" s="37" t="s">
        <v>1202</v>
      </c>
      <c r="EP170" s="37"/>
      <c r="EQ170" s="37" t="b">
        <v>1</v>
      </c>
      <c r="ER170" s="37"/>
      <c r="ES170" s="37"/>
      <c r="ET170" s="37"/>
      <c r="EU170" s="37"/>
      <c r="EV170" s="37"/>
      <c r="EW170" s="37"/>
      <c r="EX170" s="37"/>
      <c r="EY170" s="37"/>
      <c r="EZ170" s="37"/>
      <c r="FA170" s="52">
        <v>1</v>
      </c>
      <c r="FB170" s="37" t="s">
        <v>365</v>
      </c>
      <c r="FC170" s="37" t="s">
        <v>347</v>
      </c>
      <c r="FD170" s="37"/>
      <c r="FE170" s="37" t="s">
        <v>429</v>
      </c>
      <c r="FF170" s="37"/>
      <c r="FG170" s="37" t="b">
        <v>1</v>
      </c>
      <c r="FH170" s="37" t="b">
        <v>1</v>
      </c>
      <c r="FI170" s="37"/>
      <c r="FJ170" s="37"/>
      <c r="FK170" s="37"/>
      <c r="FL170" s="37"/>
      <c r="FM170" s="37"/>
      <c r="FN170" s="37" t="s">
        <v>347</v>
      </c>
      <c r="FO170" s="37"/>
      <c r="FP170" s="37" t="s">
        <v>347</v>
      </c>
      <c r="FQ170" s="37" t="s">
        <v>1213</v>
      </c>
      <c r="FR170" s="37"/>
      <c r="FS170" s="37" t="b">
        <v>1</v>
      </c>
      <c r="FT170" s="37"/>
      <c r="FU170" s="37"/>
      <c r="FV170" s="37"/>
      <c r="FW170" s="37"/>
      <c r="FX170" s="37" t="s">
        <v>368</v>
      </c>
      <c r="FY170" s="37" t="s">
        <v>359</v>
      </c>
      <c r="FZ170" s="37"/>
      <c r="GA170" s="37"/>
      <c r="GB170" s="37"/>
      <c r="GC170" s="37" t="s">
        <v>384</v>
      </c>
      <c r="GD170" s="37" t="s">
        <v>384</v>
      </c>
      <c r="GE170" s="37" t="s">
        <v>359</v>
      </c>
      <c r="GF170" s="37" t="s">
        <v>370</v>
      </c>
      <c r="GG170" s="37" t="s">
        <v>370</v>
      </c>
      <c r="GH170" s="37"/>
      <c r="GI170" s="37"/>
      <c r="GJ170" s="37"/>
      <c r="GK170" s="37"/>
      <c r="GL170" s="37"/>
      <c r="GM170" s="37"/>
      <c r="GN170" s="37"/>
      <c r="GO170" s="37"/>
      <c r="GP170" s="37"/>
      <c r="GQ170" s="37"/>
      <c r="GR170" s="37"/>
      <c r="GS170" s="37"/>
      <c r="GT170" s="37"/>
      <c r="GU170" s="37" t="s">
        <v>2320</v>
      </c>
      <c r="GV170" s="37" t="b">
        <v>1</v>
      </c>
      <c r="GW170" s="37" t="b">
        <v>1</v>
      </c>
      <c r="GX170" s="37"/>
      <c r="GY170" s="37"/>
      <c r="GZ170" s="37"/>
      <c r="HA170" s="37"/>
      <c r="HB170" s="37" t="b">
        <v>1</v>
      </c>
      <c r="HC170" s="37"/>
      <c r="HD170" s="37"/>
      <c r="HE170" s="37"/>
      <c r="HF170" s="37"/>
      <c r="HG170" s="37"/>
      <c r="HH170" s="37"/>
      <c r="HI170" s="37"/>
      <c r="HJ170" s="37"/>
      <c r="HK170" s="37"/>
      <c r="HL170" s="37"/>
      <c r="HM170" s="37"/>
      <c r="HN170" s="37" t="s">
        <v>895</v>
      </c>
      <c r="HO170" s="37" t="b">
        <v>1</v>
      </c>
      <c r="HP170" s="37"/>
      <c r="HQ170" s="37" t="b">
        <v>1</v>
      </c>
      <c r="HR170" s="37"/>
      <c r="HS170" s="37" t="s">
        <v>2321</v>
      </c>
      <c r="HT170" s="37" t="s">
        <v>623</v>
      </c>
      <c r="HU170" s="37" t="b">
        <v>1</v>
      </c>
      <c r="HV170" s="37"/>
      <c r="HW170" s="37"/>
      <c r="HX170" s="37"/>
      <c r="HY170" s="37"/>
      <c r="HZ170" s="37"/>
      <c r="IA170" s="37"/>
      <c r="IB170" s="37"/>
      <c r="IC170" s="37"/>
      <c r="ID170" s="37"/>
      <c r="IE170" s="37"/>
      <c r="IF170" s="37" t="s">
        <v>372</v>
      </c>
      <c r="IG170" s="37"/>
      <c r="IH170" s="37"/>
      <c r="II170" s="37"/>
      <c r="IJ170" s="37"/>
      <c r="IK170" s="37"/>
      <c r="IL170" s="37"/>
      <c r="IM170" s="37" t="b">
        <v>1</v>
      </c>
      <c r="IN170" s="37"/>
      <c r="IO170" s="37"/>
      <c r="IP170" s="37" t="s">
        <v>442</v>
      </c>
      <c r="IQ170" s="37"/>
      <c r="IR170" s="37" t="s">
        <v>443</v>
      </c>
      <c r="IS170" s="37"/>
      <c r="IT170" s="37" t="b">
        <v>1</v>
      </c>
      <c r="IU170" s="37"/>
      <c r="IV170" s="37"/>
      <c r="IW170" s="37"/>
      <c r="IX170" s="37"/>
      <c r="IY170" s="37"/>
      <c r="IZ170" s="37"/>
      <c r="JA170" s="37"/>
      <c r="JB170" s="37" t="s">
        <v>443</v>
      </c>
      <c r="JC170" s="37"/>
      <c r="JD170" s="37" t="b">
        <v>1</v>
      </c>
      <c r="JE170" s="37"/>
      <c r="JF170" s="37"/>
      <c r="JG170" s="37"/>
      <c r="JH170" s="37"/>
      <c r="JI170" s="37"/>
      <c r="JJ170" s="37"/>
      <c r="JK170" s="37"/>
      <c r="JL170" s="37" t="s">
        <v>347</v>
      </c>
      <c r="JM170" s="37"/>
      <c r="JN170" s="37" t="s">
        <v>2322</v>
      </c>
      <c r="JO170" s="37"/>
      <c r="JP170" s="37"/>
      <c r="JQ170" s="37"/>
      <c r="JR170" s="37"/>
      <c r="JS170" s="37"/>
      <c r="JT170" s="37"/>
      <c r="JU170" s="37" t="b">
        <v>1</v>
      </c>
      <c r="JV170" s="37"/>
      <c r="JW170" s="37"/>
      <c r="JX170" s="37"/>
      <c r="JY170" s="37"/>
      <c r="JZ170" s="37"/>
      <c r="KA170" s="37"/>
      <c r="KB170" s="37"/>
      <c r="KC170" s="37"/>
      <c r="KD170" s="37"/>
      <c r="KE170" s="37"/>
      <c r="KF170" s="37"/>
      <c r="KG170" s="37"/>
      <c r="KH170" s="37" t="s">
        <v>2323</v>
      </c>
      <c r="KI170" s="37"/>
      <c r="KJ170" s="37"/>
      <c r="KK170" s="37" t="b">
        <v>1</v>
      </c>
      <c r="KL170" s="37"/>
      <c r="KM170" s="37"/>
      <c r="KN170" s="37"/>
      <c r="KO170" s="37"/>
      <c r="KP170" s="37"/>
      <c r="KQ170" s="37"/>
      <c r="KR170" s="37"/>
      <c r="KS170" s="37"/>
      <c r="KT170" s="37"/>
      <c r="KU170" s="37"/>
      <c r="KV170" s="37"/>
      <c r="KW170" s="37" t="s">
        <v>464</v>
      </c>
      <c r="KX170" s="37"/>
      <c r="KY170" s="37" t="b">
        <v>1</v>
      </c>
      <c r="KZ170" s="37"/>
      <c r="LA170" s="37"/>
      <c r="LB170" s="37"/>
      <c r="LC170" s="37"/>
      <c r="LD170" s="37"/>
      <c r="LE170" s="37"/>
      <c r="LF170" s="37"/>
      <c r="LG170" s="37" t="s">
        <v>504</v>
      </c>
      <c r="LH170" s="37"/>
      <c r="LI170" s="37"/>
      <c r="LJ170" s="37"/>
      <c r="LK170" s="37"/>
      <c r="LL170" s="37"/>
      <c r="LM170" s="37" t="b">
        <v>1</v>
      </c>
      <c r="LN170" s="37"/>
      <c r="LO170" s="37" t="s">
        <v>347</v>
      </c>
      <c r="LP170" s="37"/>
      <c r="LQ170" s="37" t="s">
        <v>1109</v>
      </c>
      <c r="LR170" s="37"/>
      <c r="LS170" s="37"/>
      <c r="LT170" s="37"/>
      <c r="LU170" s="37" t="b">
        <v>1</v>
      </c>
      <c r="LV170" s="37"/>
      <c r="LW170" s="37"/>
      <c r="LX170" s="37"/>
      <c r="LY170" s="37"/>
      <c r="LZ170" s="37"/>
      <c r="MA170" s="37"/>
      <c r="MB170" s="37" t="s">
        <v>359</v>
      </c>
      <c r="MC170" s="37"/>
      <c r="MD170" s="37"/>
      <c r="ME170" s="37" t="s">
        <v>359</v>
      </c>
      <c r="MF170" s="37"/>
      <c r="MG170" s="37"/>
      <c r="MH170" s="37" t="s">
        <v>359</v>
      </c>
      <c r="MI170" s="37"/>
      <c r="MJ170" s="37" t="s">
        <v>2324</v>
      </c>
      <c r="MK170" s="37">
        <v>73155854</v>
      </c>
      <c r="ML170" s="37" t="s">
        <v>2325</v>
      </c>
      <c r="MM170" s="50">
        <v>44217.5391087963</v>
      </c>
      <c r="MN170" s="37">
        <v>171</v>
      </c>
      <c r="MO170" s="37"/>
      <c r="MP170" s="37">
        <v>-1</v>
      </c>
      <c r="MQ170" s="37"/>
      <c r="MR170" s="37"/>
      <c r="MS170" s="37" t="s">
        <v>376</v>
      </c>
      <c r="MT170" s="37">
        <v>14370</v>
      </c>
      <c r="MU170" s="37" t="s">
        <v>402</v>
      </c>
      <c r="MV170" s="37">
        <v>569832</v>
      </c>
    </row>
    <row r="171" spans="1:360" ht="15.6" hidden="1" thickTop="1" thickBot="1" x14ac:dyDescent="0.35">
      <c r="A171" s="44" t="s">
        <v>2326</v>
      </c>
      <c r="B171" s="45" t="s">
        <v>2327</v>
      </c>
      <c r="C171" s="45" t="s">
        <v>384</v>
      </c>
      <c r="D171" s="45" t="s">
        <v>2309</v>
      </c>
      <c r="E171" s="45" t="s">
        <v>830</v>
      </c>
      <c r="F171" s="45"/>
      <c r="G171" s="46">
        <v>44217</v>
      </c>
      <c r="H171" s="45" t="s">
        <v>1958</v>
      </c>
      <c r="I171" s="45" t="s">
        <v>832</v>
      </c>
      <c r="J171" s="45" t="s">
        <v>347</v>
      </c>
      <c r="K171" s="45">
        <v>63</v>
      </c>
      <c r="L171" s="45" t="str">
        <f>IF(data!$K171&lt;31,"18-30 Years",IF(data!$K171&lt;51,"31-50 Years",IF(data!$K171&lt;61,"51-60 Years",IF(data!$K171&gt;60,"Elderly&gt;60"))))</f>
        <v>Elderly&gt;60</v>
      </c>
      <c r="M171" s="45" t="s">
        <v>405</v>
      </c>
      <c r="N171" s="45" t="s">
        <v>349</v>
      </c>
      <c r="O171" s="45" t="s">
        <v>350</v>
      </c>
      <c r="P171" s="46">
        <v>43851</v>
      </c>
      <c r="Q171" s="45">
        <v>0</v>
      </c>
      <c r="R171" s="45">
        <v>1</v>
      </c>
      <c r="S171" s="45" t="s">
        <v>347</v>
      </c>
      <c r="T171" s="45">
        <v>0</v>
      </c>
      <c r="U171" s="45">
        <v>0</v>
      </c>
      <c r="V171" s="45">
        <v>1</v>
      </c>
      <c r="W171" s="45" t="s">
        <v>351</v>
      </c>
      <c r="X171" s="45">
        <v>3</v>
      </c>
      <c r="Y171" s="45" t="s">
        <v>364</v>
      </c>
      <c r="Z171" s="45">
        <v>0</v>
      </c>
      <c r="AA171" s="51">
        <v>4</v>
      </c>
      <c r="AB171" s="45">
        <v>6</v>
      </c>
      <c r="AC171" s="45">
        <v>0</v>
      </c>
      <c r="AD171" s="45">
        <v>0</v>
      </c>
      <c r="AE171" s="45">
        <v>1</v>
      </c>
      <c r="AF171" s="45">
        <v>600</v>
      </c>
      <c r="AG171" s="45">
        <v>1500</v>
      </c>
      <c r="AH171" s="41">
        <f t="shared" si="2"/>
        <v>900</v>
      </c>
      <c r="AI171" s="45" t="s">
        <v>2328</v>
      </c>
      <c r="AJ171" s="45"/>
      <c r="AK171" s="45" t="s">
        <v>640</v>
      </c>
      <c r="AL171" s="45"/>
      <c r="AM171" s="45"/>
      <c r="AN171" s="45"/>
      <c r="AO171" s="45"/>
      <c r="AP171" s="45"/>
      <c r="AQ171" s="45"/>
      <c r="AR171" s="45" t="b">
        <v>1</v>
      </c>
      <c r="AS171" s="45"/>
      <c r="AT171" s="45"/>
      <c r="AU171" s="45"/>
      <c r="AV171" s="45"/>
      <c r="AW171" s="45" t="s">
        <v>359</v>
      </c>
      <c r="AX171" s="45" t="s">
        <v>1959</v>
      </c>
      <c r="AY171" s="45" t="s">
        <v>1549</v>
      </c>
      <c r="AZ171" s="45"/>
      <c r="BA171" s="45"/>
      <c r="BB171" s="45" t="b">
        <v>1</v>
      </c>
      <c r="BC171" s="45" t="b">
        <v>1</v>
      </c>
      <c r="BD171" s="45"/>
      <c r="BE171" s="45"/>
      <c r="BF171" s="45"/>
      <c r="BG171" s="45"/>
      <c r="BH171" s="45"/>
      <c r="BI171" s="45"/>
      <c r="BJ171" s="45"/>
      <c r="BK171" s="45" t="s">
        <v>359</v>
      </c>
      <c r="BL171" s="45"/>
      <c r="BM171" s="45"/>
      <c r="BN171" s="45"/>
      <c r="BO171" s="45"/>
      <c r="BP171" s="45" t="s">
        <v>359</v>
      </c>
      <c r="BQ171" s="45"/>
      <c r="BR171" s="45"/>
      <c r="BS171" s="45"/>
      <c r="BT171" s="45"/>
      <c r="BU171" s="45"/>
      <c r="BV171" s="45"/>
      <c r="BW171" s="45"/>
      <c r="BX171" s="45"/>
      <c r="BY171" s="45"/>
      <c r="BZ171" s="45"/>
      <c r="CA171" s="45"/>
      <c r="CB171" s="45"/>
      <c r="CC171" s="45"/>
      <c r="CD171" s="45"/>
      <c r="CE171" s="45"/>
      <c r="CF171" s="45" t="s">
        <v>360</v>
      </c>
      <c r="CG171" s="45"/>
      <c r="CH171" s="45" t="b">
        <v>1</v>
      </c>
      <c r="CI171" s="45"/>
      <c r="CJ171" s="45" t="b">
        <v>1</v>
      </c>
      <c r="CK171" s="45"/>
      <c r="CL171" s="45"/>
      <c r="CM171" s="45"/>
      <c r="CN171" s="45"/>
      <c r="CO171" s="45" t="s">
        <v>372</v>
      </c>
      <c r="CP171" s="45"/>
      <c r="CQ171" s="45"/>
      <c r="CR171" s="45"/>
      <c r="CS171" s="45"/>
      <c r="CT171" s="45"/>
      <c r="CU171" s="45"/>
      <c r="CV171" s="45"/>
      <c r="CW171" s="45"/>
      <c r="CX171" s="45"/>
      <c r="CY171" s="45" t="s">
        <v>836</v>
      </c>
      <c r="CZ171" s="45"/>
      <c r="DA171" s="45"/>
      <c r="DB171" s="45"/>
      <c r="DC171" s="45"/>
      <c r="DD171" s="45"/>
      <c r="DE171" s="45" t="b">
        <v>1</v>
      </c>
      <c r="DF171" s="45"/>
      <c r="DG171" s="45"/>
      <c r="DH171" s="45"/>
      <c r="DI171" s="45"/>
      <c r="DJ171" s="45"/>
      <c r="DK171" s="45"/>
      <c r="DL171" s="45"/>
      <c r="DM171" s="45"/>
      <c r="DN171" s="45"/>
      <c r="DO171" s="45"/>
      <c r="DP171" s="45"/>
      <c r="DQ171" s="45"/>
      <c r="DR171" s="45"/>
      <c r="DS171" s="45"/>
      <c r="DT171" s="45"/>
      <c r="DU171" s="45"/>
      <c r="DV171" s="45"/>
      <c r="DW171" s="45" t="s">
        <v>482</v>
      </c>
      <c r="DX171" s="45" t="s">
        <v>483</v>
      </c>
      <c r="DY171" s="45"/>
      <c r="DZ171" s="45"/>
      <c r="EA171" s="45"/>
      <c r="EB171" s="45"/>
      <c r="EC171" s="45"/>
      <c r="ED171" s="45"/>
      <c r="EE171" s="45"/>
      <c r="EF171" s="45"/>
      <c r="EG171" s="45"/>
      <c r="EH171" s="45"/>
      <c r="EI171" s="45"/>
      <c r="EJ171" s="45"/>
      <c r="EK171" s="45"/>
      <c r="EL171" s="45"/>
      <c r="EM171" s="45"/>
      <c r="EN171" s="45"/>
      <c r="EO171" s="45" t="s">
        <v>1793</v>
      </c>
      <c r="EP171" s="45"/>
      <c r="EQ171" s="45" t="b">
        <v>1</v>
      </c>
      <c r="ER171" s="45" t="b">
        <v>1</v>
      </c>
      <c r="ES171" s="45"/>
      <c r="ET171" s="45"/>
      <c r="EU171" s="45"/>
      <c r="EV171" s="45"/>
      <c r="EW171" s="45"/>
      <c r="EX171" s="45"/>
      <c r="EY171" s="45"/>
      <c r="EZ171" s="45"/>
      <c r="FA171" s="51">
        <v>2</v>
      </c>
      <c r="FB171" s="45" t="s">
        <v>365</v>
      </c>
      <c r="FC171" s="45" t="s">
        <v>347</v>
      </c>
      <c r="FD171" s="45"/>
      <c r="FE171" s="45" t="s">
        <v>429</v>
      </c>
      <c r="FF171" s="45"/>
      <c r="FG171" s="45" t="b">
        <v>1</v>
      </c>
      <c r="FH171" s="45" t="b">
        <v>1</v>
      </c>
      <c r="FI171" s="45"/>
      <c r="FJ171" s="45"/>
      <c r="FK171" s="45"/>
      <c r="FL171" s="45"/>
      <c r="FM171" s="45"/>
      <c r="FN171" s="45" t="s">
        <v>347</v>
      </c>
      <c r="FO171" s="45"/>
      <c r="FP171" s="45" t="s">
        <v>347</v>
      </c>
      <c r="FQ171" s="45" t="s">
        <v>429</v>
      </c>
      <c r="FR171" s="45" t="b">
        <v>1</v>
      </c>
      <c r="FS171" s="45" t="b">
        <v>1</v>
      </c>
      <c r="FT171" s="45"/>
      <c r="FU171" s="45"/>
      <c r="FV171" s="45"/>
      <c r="FW171" s="45"/>
      <c r="FX171" s="45" t="s">
        <v>368</v>
      </c>
      <c r="FY171" s="45" t="s">
        <v>359</v>
      </c>
      <c r="FZ171" s="45"/>
      <c r="GA171" s="45"/>
      <c r="GB171" s="45"/>
      <c r="GC171" s="45" t="s">
        <v>384</v>
      </c>
      <c r="GD171" s="45" t="s">
        <v>384</v>
      </c>
      <c r="GE171" s="45" t="s">
        <v>359</v>
      </c>
      <c r="GF171" s="45" t="s">
        <v>370</v>
      </c>
      <c r="GG171" s="45" t="s">
        <v>370</v>
      </c>
      <c r="GH171" s="45"/>
      <c r="GI171" s="45"/>
      <c r="GJ171" s="45"/>
      <c r="GK171" s="45"/>
      <c r="GL171" s="45"/>
      <c r="GM171" s="45"/>
      <c r="GN171" s="45"/>
      <c r="GO171" s="45"/>
      <c r="GP171" s="45"/>
      <c r="GQ171" s="45"/>
      <c r="GR171" s="45"/>
      <c r="GS171" s="45"/>
      <c r="GT171" s="45"/>
      <c r="GU171" s="45" t="s">
        <v>2329</v>
      </c>
      <c r="GV171" s="45"/>
      <c r="GW171" s="45"/>
      <c r="GX171" s="45"/>
      <c r="GY171" s="45"/>
      <c r="GZ171" s="45" t="b">
        <v>1</v>
      </c>
      <c r="HA171" s="45"/>
      <c r="HB171" s="45"/>
      <c r="HC171" s="45"/>
      <c r="HD171" s="45" t="b">
        <v>1</v>
      </c>
      <c r="HE171" s="45" t="b">
        <v>1</v>
      </c>
      <c r="HF171" s="45"/>
      <c r="HG171" s="45"/>
      <c r="HH171" s="45"/>
      <c r="HI171" s="45"/>
      <c r="HJ171" s="45"/>
      <c r="HK171" s="45"/>
      <c r="HL171" s="45"/>
      <c r="HM171" s="45"/>
      <c r="HN171" s="45" t="s">
        <v>983</v>
      </c>
      <c r="HO171" s="45" t="b">
        <v>1</v>
      </c>
      <c r="HP171" s="45"/>
      <c r="HQ171" s="45" t="b">
        <v>1</v>
      </c>
      <c r="HR171" s="45"/>
      <c r="HS171" s="45" t="s">
        <v>2321</v>
      </c>
      <c r="HT171" s="45" t="s">
        <v>623</v>
      </c>
      <c r="HU171" s="45" t="b">
        <v>1</v>
      </c>
      <c r="HV171" s="45"/>
      <c r="HW171" s="45"/>
      <c r="HX171" s="45"/>
      <c r="HY171" s="45"/>
      <c r="HZ171" s="45"/>
      <c r="IA171" s="45"/>
      <c r="IB171" s="45"/>
      <c r="IC171" s="45"/>
      <c r="ID171" s="45"/>
      <c r="IE171" s="45"/>
      <c r="IF171" s="45" t="s">
        <v>511</v>
      </c>
      <c r="IG171" s="45"/>
      <c r="IH171" s="45"/>
      <c r="II171" s="45"/>
      <c r="IJ171" s="45"/>
      <c r="IK171" s="45" t="b">
        <v>1</v>
      </c>
      <c r="IL171" s="45"/>
      <c r="IM171" s="45"/>
      <c r="IN171" s="45"/>
      <c r="IO171" s="45"/>
      <c r="IP171" s="45" t="s">
        <v>347</v>
      </c>
      <c r="IQ171" s="45"/>
      <c r="IR171" s="45" t="s">
        <v>459</v>
      </c>
      <c r="IS171" s="45" t="b">
        <v>1</v>
      </c>
      <c r="IT171" s="45"/>
      <c r="IU171" s="45"/>
      <c r="IV171" s="45"/>
      <c r="IW171" s="45"/>
      <c r="IX171" s="45"/>
      <c r="IY171" s="45"/>
      <c r="IZ171" s="45"/>
      <c r="JA171" s="45"/>
      <c r="JB171" s="45" t="s">
        <v>443</v>
      </c>
      <c r="JC171" s="45"/>
      <c r="JD171" s="45" t="b">
        <v>1</v>
      </c>
      <c r="JE171" s="45"/>
      <c r="JF171" s="45"/>
      <c r="JG171" s="45"/>
      <c r="JH171" s="45"/>
      <c r="JI171" s="45"/>
      <c r="JJ171" s="45"/>
      <c r="JK171" s="45"/>
      <c r="JL171" s="45" t="s">
        <v>347</v>
      </c>
      <c r="JM171" s="45"/>
      <c r="JN171" s="45" t="s">
        <v>1759</v>
      </c>
      <c r="JO171" s="45"/>
      <c r="JP171" s="45"/>
      <c r="JQ171" s="45"/>
      <c r="JR171" s="45"/>
      <c r="JS171" s="45"/>
      <c r="JT171" s="45"/>
      <c r="JU171" s="45"/>
      <c r="JV171" s="45"/>
      <c r="JW171" s="45" t="b">
        <v>1</v>
      </c>
      <c r="JX171" s="45"/>
      <c r="JY171" s="45"/>
      <c r="JZ171" s="45"/>
      <c r="KA171" s="45"/>
      <c r="KB171" s="45"/>
      <c r="KC171" s="45"/>
      <c r="KD171" s="45"/>
      <c r="KE171" s="45"/>
      <c r="KF171" s="45"/>
      <c r="KG171" s="45"/>
      <c r="KH171" s="45" t="s">
        <v>1066</v>
      </c>
      <c r="KI171" s="45"/>
      <c r="KJ171" s="45"/>
      <c r="KK171" s="45"/>
      <c r="KL171" s="45"/>
      <c r="KM171" s="45"/>
      <c r="KN171" s="45" t="b">
        <v>1</v>
      </c>
      <c r="KO171" s="45"/>
      <c r="KP171" s="45"/>
      <c r="KQ171" s="45"/>
      <c r="KR171" s="45"/>
      <c r="KS171" s="45"/>
      <c r="KT171" s="45"/>
      <c r="KU171" s="45"/>
      <c r="KV171" s="45"/>
      <c r="KW171" s="45" t="s">
        <v>464</v>
      </c>
      <c r="KX171" s="45"/>
      <c r="KY171" s="45" t="b">
        <v>1</v>
      </c>
      <c r="KZ171" s="45"/>
      <c r="LA171" s="45"/>
      <c r="LB171" s="45"/>
      <c r="LC171" s="45"/>
      <c r="LD171" s="45"/>
      <c r="LE171" s="45"/>
      <c r="LF171" s="45"/>
      <c r="LG171" s="45" t="s">
        <v>504</v>
      </c>
      <c r="LH171" s="45"/>
      <c r="LI171" s="45"/>
      <c r="LJ171" s="45"/>
      <c r="LK171" s="45"/>
      <c r="LL171" s="45"/>
      <c r="LM171" s="45" t="b">
        <v>1</v>
      </c>
      <c r="LN171" s="45"/>
      <c r="LO171" s="45" t="s">
        <v>347</v>
      </c>
      <c r="LP171" s="45"/>
      <c r="LQ171" s="45" t="s">
        <v>640</v>
      </c>
      <c r="LR171" s="45"/>
      <c r="LS171" s="45"/>
      <c r="LT171" s="45"/>
      <c r="LU171" s="45"/>
      <c r="LV171" s="45"/>
      <c r="LW171" s="45" t="b">
        <v>1</v>
      </c>
      <c r="LX171" s="45"/>
      <c r="LY171" s="45"/>
      <c r="LZ171" s="45"/>
      <c r="MA171" s="45"/>
      <c r="MB171" s="45" t="s">
        <v>359</v>
      </c>
      <c r="MC171" s="45"/>
      <c r="MD171" s="45"/>
      <c r="ME171" s="45"/>
      <c r="MF171" s="45"/>
      <c r="MG171" s="45"/>
      <c r="MH171" s="45" t="s">
        <v>359</v>
      </c>
      <c r="MI171" s="45"/>
      <c r="MJ171" s="45" t="s">
        <v>2330</v>
      </c>
      <c r="MK171" s="45">
        <v>73155855</v>
      </c>
      <c r="ML171" s="45" t="s">
        <v>2331</v>
      </c>
      <c r="MM171" s="47">
        <v>44217.5391087963</v>
      </c>
      <c r="MN171" s="45">
        <v>172</v>
      </c>
      <c r="MO171" s="45"/>
      <c r="MP171" s="45">
        <v>-1</v>
      </c>
      <c r="MQ171" s="45"/>
      <c r="MR171" s="45"/>
      <c r="MS171" s="45" t="s">
        <v>376</v>
      </c>
      <c r="MT171" s="45">
        <v>12754</v>
      </c>
      <c r="MU171" s="45" t="s">
        <v>402</v>
      </c>
      <c r="MV171" s="45">
        <v>569832</v>
      </c>
    </row>
    <row r="172" spans="1:360" ht="15.6" thickTop="1" thickBot="1" x14ac:dyDescent="0.35">
      <c r="A172" s="48" t="s">
        <v>2332</v>
      </c>
      <c r="B172" s="37" t="s">
        <v>2333</v>
      </c>
      <c r="C172" s="37" t="s">
        <v>384</v>
      </c>
      <c r="D172" s="37" t="s">
        <v>2334</v>
      </c>
      <c r="E172" s="37" t="s">
        <v>830</v>
      </c>
      <c r="F172" s="37"/>
      <c r="G172" s="49">
        <v>44217</v>
      </c>
      <c r="H172" s="37" t="s">
        <v>2335</v>
      </c>
      <c r="I172" s="37" t="s">
        <v>832</v>
      </c>
      <c r="J172" s="37" t="s">
        <v>347</v>
      </c>
      <c r="K172" s="37">
        <v>30</v>
      </c>
      <c r="L172" s="37" t="str">
        <f>IF(data!$K172&lt;31,"18-30 Years",IF(data!$K172&lt;51,"31-50 Years",IF(data!$K172&lt;61,"51-60 Years",IF(data!$K172&gt;60,"Elderly&gt;60"))))</f>
        <v>18-30 Years</v>
      </c>
      <c r="M172" s="37" t="s">
        <v>348</v>
      </c>
      <c r="N172" s="37" t="s">
        <v>349</v>
      </c>
      <c r="O172" s="37" t="s">
        <v>350</v>
      </c>
      <c r="P172" s="49">
        <v>40564</v>
      </c>
      <c r="Q172" s="37">
        <v>2</v>
      </c>
      <c r="R172" s="37">
        <v>1</v>
      </c>
      <c r="S172" s="37" t="s">
        <v>347</v>
      </c>
      <c r="T172" s="37">
        <v>1</v>
      </c>
      <c r="U172" s="37">
        <v>0</v>
      </c>
      <c r="V172" s="37">
        <v>2</v>
      </c>
      <c r="W172" s="37" t="s">
        <v>406</v>
      </c>
      <c r="X172" s="37">
        <v>4</v>
      </c>
      <c r="Y172" s="37" t="s">
        <v>485</v>
      </c>
      <c r="Z172" s="37">
        <v>0</v>
      </c>
      <c r="AA172" s="52">
        <v>7</v>
      </c>
      <c r="AB172" s="37">
        <v>17</v>
      </c>
      <c r="AC172" s="37">
        <v>1</v>
      </c>
      <c r="AD172" s="37">
        <v>0</v>
      </c>
      <c r="AE172" s="37">
        <v>1</v>
      </c>
      <c r="AF172" s="37">
        <v>500</v>
      </c>
      <c r="AG172" s="37">
        <v>0</v>
      </c>
      <c r="AH172" s="41">
        <f t="shared" si="2"/>
        <v>-500</v>
      </c>
      <c r="AI172" s="37" t="s">
        <v>385</v>
      </c>
      <c r="AJ172" s="45" t="s">
        <v>5128</v>
      </c>
      <c r="AK172" s="37" t="s">
        <v>355</v>
      </c>
      <c r="AL172" s="37"/>
      <c r="AM172" s="37" t="b">
        <v>1</v>
      </c>
      <c r="AN172" s="37"/>
      <c r="AO172" s="37"/>
      <c r="AP172" s="37"/>
      <c r="AQ172" s="37"/>
      <c r="AR172" s="37"/>
      <c r="AS172" s="37"/>
      <c r="AT172" s="37">
        <v>5</v>
      </c>
      <c r="AU172" s="37" t="s">
        <v>1333</v>
      </c>
      <c r="AV172" s="37"/>
      <c r="AW172" s="37" t="s">
        <v>359</v>
      </c>
      <c r="AX172" s="37" t="s">
        <v>2336</v>
      </c>
      <c r="AY172" s="37" t="s">
        <v>1481</v>
      </c>
      <c r="AZ172" s="37"/>
      <c r="BA172" s="37"/>
      <c r="BB172" s="37"/>
      <c r="BC172" s="37" t="b">
        <v>1</v>
      </c>
      <c r="BD172" s="37"/>
      <c r="BE172" s="37" t="b">
        <v>1</v>
      </c>
      <c r="BF172" s="37"/>
      <c r="BG172" s="37"/>
      <c r="BH172" s="37"/>
      <c r="BI172" s="37"/>
      <c r="BJ172" s="37"/>
      <c r="BK172" s="37" t="s">
        <v>359</v>
      </c>
      <c r="BL172" s="37"/>
      <c r="BM172" s="37"/>
      <c r="BN172" s="37"/>
      <c r="BO172" s="37"/>
      <c r="BP172" s="37" t="s">
        <v>359</v>
      </c>
      <c r="BQ172" s="37"/>
      <c r="BR172" s="37"/>
      <c r="BS172" s="37"/>
      <c r="BT172" s="37"/>
      <c r="BU172" s="37"/>
      <c r="BV172" s="37"/>
      <c r="BW172" s="37"/>
      <c r="BX172" s="37"/>
      <c r="BY172" s="37"/>
      <c r="BZ172" s="37"/>
      <c r="CA172" s="37"/>
      <c r="CB172" s="37"/>
      <c r="CC172" s="37"/>
      <c r="CD172" s="37"/>
      <c r="CE172" s="37"/>
      <c r="CF172" s="37" t="s">
        <v>2337</v>
      </c>
      <c r="CG172" s="37" t="b">
        <v>1</v>
      </c>
      <c r="CH172" s="37" t="b">
        <v>1</v>
      </c>
      <c r="CI172" s="37"/>
      <c r="CJ172" s="37" t="b">
        <v>1</v>
      </c>
      <c r="CK172" s="37"/>
      <c r="CL172" s="37"/>
      <c r="CM172" s="37"/>
      <c r="CN172" s="37"/>
      <c r="CO172" s="37" t="s">
        <v>359</v>
      </c>
      <c r="CP172" s="37" t="s">
        <v>2204</v>
      </c>
      <c r="CQ172" s="37"/>
      <c r="CR172" s="37" t="b">
        <v>1</v>
      </c>
      <c r="CS172" s="37"/>
      <c r="CT172" s="37" t="b">
        <v>1</v>
      </c>
      <c r="CU172" s="37"/>
      <c r="CV172" s="37"/>
      <c r="CW172" s="37"/>
      <c r="CX172" s="37"/>
      <c r="CY172" s="37" t="s">
        <v>1807</v>
      </c>
      <c r="CZ172" s="37"/>
      <c r="DA172" s="37"/>
      <c r="DB172" s="37"/>
      <c r="DC172" s="37" t="b">
        <v>1</v>
      </c>
      <c r="DD172" s="37"/>
      <c r="DE172" s="37"/>
      <c r="DF172" s="37"/>
      <c r="DG172" s="37"/>
      <c r="DH172" s="37"/>
      <c r="DI172" s="37"/>
      <c r="DJ172" s="37"/>
      <c r="DK172" s="37" t="s">
        <v>347</v>
      </c>
      <c r="DL172" s="37" t="s">
        <v>2338</v>
      </c>
      <c r="DM172" s="37"/>
      <c r="DN172" s="37"/>
      <c r="DO172" s="37"/>
      <c r="DP172" s="37" t="b">
        <v>1</v>
      </c>
      <c r="DQ172" s="37"/>
      <c r="DR172" s="37"/>
      <c r="DS172" s="37"/>
      <c r="DT172" s="37" t="b">
        <v>1</v>
      </c>
      <c r="DU172" s="37"/>
      <c r="DV172" s="37"/>
      <c r="DW172" s="37" t="s">
        <v>646</v>
      </c>
      <c r="DX172" s="37"/>
      <c r="DY172" s="37"/>
      <c r="DZ172" s="37"/>
      <c r="EA172" s="37" t="s">
        <v>568</v>
      </c>
      <c r="EB172" s="37" t="b">
        <v>1</v>
      </c>
      <c r="EC172" s="37"/>
      <c r="ED172" s="37"/>
      <c r="EE172" s="37"/>
      <c r="EF172" s="37"/>
      <c r="EG172" s="37"/>
      <c r="EH172" s="37"/>
      <c r="EI172" s="37"/>
      <c r="EJ172" s="37"/>
      <c r="EK172" s="37"/>
      <c r="EL172" s="37"/>
      <c r="EM172" s="52">
        <v>1</v>
      </c>
      <c r="EN172" s="37" t="s">
        <v>365</v>
      </c>
      <c r="EO172" s="37" t="s">
        <v>568</v>
      </c>
      <c r="EP172" s="37" t="b">
        <v>1</v>
      </c>
      <c r="EQ172" s="37"/>
      <c r="ER172" s="37"/>
      <c r="ES172" s="37"/>
      <c r="ET172" s="37"/>
      <c r="EU172" s="37"/>
      <c r="EV172" s="37"/>
      <c r="EW172" s="37"/>
      <c r="EX172" s="37"/>
      <c r="EY172" s="37"/>
      <c r="EZ172" s="37"/>
      <c r="FA172" s="52">
        <v>1</v>
      </c>
      <c r="FB172" s="37" t="s">
        <v>365</v>
      </c>
      <c r="FC172" s="37" t="s">
        <v>359</v>
      </c>
      <c r="FD172" s="37" t="s">
        <v>5150</v>
      </c>
      <c r="FE172" s="37" t="s">
        <v>367</v>
      </c>
      <c r="FF172" s="37"/>
      <c r="FG172" s="37" t="b">
        <v>1</v>
      </c>
      <c r="FH172" s="37"/>
      <c r="FI172" s="37"/>
      <c r="FJ172" s="37"/>
      <c r="FK172" s="37"/>
      <c r="FL172" s="37"/>
      <c r="FM172" s="37"/>
      <c r="FN172" s="37" t="s">
        <v>347</v>
      </c>
      <c r="FO172" s="37"/>
      <c r="FP172" s="37" t="s">
        <v>347</v>
      </c>
      <c r="FQ172" s="37" t="s">
        <v>367</v>
      </c>
      <c r="FR172" s="37" t="b">
        <v>1</v>
      </c>
      <c r="FS172" s="37"/>
      <c r="FT172" s="37"/>
      <c r="FU172" s="37"/>
      <c r="FV172" s="37"/>
      <c r="FW172" s="37"/>
      <c r="FX172" s="37" t="s">
        <v>368</v>
      </c>
      <c r="FY172" s="37" t="s">
        <v>359</v>
      </c>
      <c r="FZ172" s="37" t="s">
        <v>359</v>
      </c>
      <c r="GA172" s="37"/>
      <c r="GB172" s="37"/>
      <c r="GC172" s="37" t="s">
        <v>384</v>
      </c>
      <c r="GD172" s="37" t="s">
        <v>406</v>
      </c>
      <c r="GE172" s="37" t="s">
        <v>347</v>
      </c>
      <c r="GF172" s="37"/>
      <c r="GG172" s="37"/>
      <c r="GH172" s="37" t="s">
        <v>783</v>
      </c>
      <c r="GI172" s="37" t="s">
        <v>359</v>
      </c>
      <c r="GJ172" s="37"/>
      <c r="GK172" s="37"/>
      <c r="GL172" s="37"/>
      <c r="GM172" s="37"/>
      <c r="GN172" s="37"/>
      <c r="GO172" s="37"/>
      <c r="GP172" s="37"/>
      <c r="GQ172" s="37"/>
      <c r="GR172" s="37"/>
      <c r="GS172" s="37" t="s">
        <v>347</v>
      </c>
      <c r="GT172" s="37" t="s">
        <v>347</v>
      </c>
      <c r="GU172" s="37" t="s">
        <v>2339</v>
      </c>
      <c r="GV172" s="37"/>
      <c r="GW172" s="37" t="b">
        <v>1</v>
      </c>
      <c r="GX172" s="37"/>
      <c r="GY172" s="37"/>
      <c r="GZ172" s="37" t="b">
        <v>1</v>
      </c>
      <c r="HA172" s="37"/>
      <c r="HB172" s="37" t="b">
        <v>1</v>
      </c>
      <c r="HC172" s="37"/>
      <c r="HD172" s="37" t="b">
        <v>1</v>
      </c>
      <c r="HE172" s="37"/>
      <c r="HF172" s="37" t="b">
        <v>1</v>
      </c>
      <c r="HG172" s="37" t="b">
        <v>1</v>
      </c>
      <c r="HH172" s="37"/>
      <c r="HI172" s="37"/>
      <c r="HJ172" s="37"/>
      <c r="HK172" s="37"/>
      <c r="HL172" s="37"/>
      <c r="HM172" s="37"/>
      <c r="HN172" s="37" t="s">
        <v>1907</v>
      </c>
      <c r="HO172" s="37"/>
      <c r="HP172" s="37"/>
      <c r="HQ172" s="37" t="b">
        <v>1</v>
      </c>
      <c r="HR172" s="37" t="b">
        <v>1</v>
      </c>
      <c r="HS172" s="37" t="s">
        <v>2340</v>
      </c>
      <c r="HT172" s="37" t="s">
        <v>1576</v>
      </c>
      <c r="HU172" s="37"/>
      <c r="HV172" s="37" t="b">
        <v>1</v>
      </c>
      <c r="HW172" s="37"/>
      <c r="HX172" s="37" t="b">
        <v>1</v>
      </c>
      <c r="HY172" s="37"/>
      <c r="HZ172" s="37"/>
      <c r="IA172" s="37"/>
      <c r="IB172" s="37"/>
      <c r="IC172" s="37"/>
      <c r="ID172" s="37"/>
      <c r="IE172" s="37"/>
      <c r="IF172" s="37" t="s">
        <v>1160</v>
      </c>
      <c r="IG172" s="37"/>
      <c r="IH172" s="37"/>
      <c r="II172" s="37" t="b">
        <v>1</v>
      </c>
      <c r="IJ172" s="37"/>
      <c r="IK172" s="37"/>
      <c r="IL172" s="37"/>
      <c r="IM172" s="37"/>
      <c r="IN172" s="37"/>
      <c r="IO172" s="37"/>
      <c r="IP172" s="37" t="s">
        <v>347</v>
      </c>
      <c r="IQ172" s="37"/>
      <c r="IR172" s="37" t="s">
        <v>857</v>
      </c>
      <c r="IS172" s="37" t="b">
        <v>1</v>
      </c>
      <c r="IT172" s="37" t="b">
        <v>1</v>
      </c>
      <c r="IU172" s="37"/>
      <c r="IV172" s="37" t="b">
        <v>1</v>
      </c>
      <c r="IW172" s="37"/>
      <c r="IX172" s="37"/>
      <c r="IY172" s="37"/>
      <c r="IZ172" s="37"/>
      <c r="JA172" s="37" t="s">
        <v>5160</v>
      </c>
      <c r="JB172" s="37" t="s">
        <v>857</v>
      </c>
      <c r="JC172" s="37" t="b">
        <v>1</v>
      </c>
      <c r="JD172" s="37" t="b">
        <v>1</v>
      </c>
      <c r="JE172" s="37"/>
      <c r="JF172" s="37" t="b">
        <v>1</v>
      </c>
      <c r="JG172" s="37"/>
      <c r="JH172" s="37"/>
      <c r="JI172" s="37"/>
      <c r="JJ172" s="37"/>
      <c r="JK172" s="37" t="s">
        <v>2341</v>
      </c>
      <c r="JL172" s="37" t="s">
        <v>359</v>
      </c>
      <c r="JM172" s="37" t="s">
        <v>461</v>
      </c>
      <c r="JN172" s="37" t="s">
        <v>2342</v>
      </c>
      <c r="JO172" s="37" t="b">
        <v>1</v>
      </c>
      <c r="JP172" s="37"/>
      <c r="JQ172" s="37"/>
      <c r="JR172" s="37" t="b">
        <v>1</v>
      </c>
      <c r="JS172" s="37"/>
      <c r="JT172" s="37"/>
      <c r="JU172" s="37"/>
      <c r="JV172" s="37" t="b">
        <v>1</v>
      </c>
      <c r="JW172" s="37"/>
      <c r="JX172" s="37"/>
      <c r="JY172" s="37" t="b">
        <v>1</v>
      </c>
      <c r="JZ172" s="37"/>
      <c r="KA172" s="37" t="b">
        <v>1</v>
      </c>
      <c r="KB172" s="37"/>
      <c r="KC172" s="37"/>
      <c r="KD172" s="37"/>
      <c r="KE172" s="37"/>
      <c r="KF172" s="37"/>
      <c r="KG172" s="37"/>
      <c r="KH172" s="37" t="s">
        <v>447</v>
      </c>
      <c r="KI172" s="37"/>
      <c r="KJ172" s="37"/>
      <c r="KK172" s="37"/>
      <c r="KL172" s="37"/>
      <c r="KM172" s="37" t="b">
        <v>1</v>
      </c>
      <c r="KN172" s="37"/>
      <c r="KO172" s="37"/>
      <c r="KP172" s="37"/>
      <c r="KQ172" s="37"/>
      <c r="KR172" s="37"/>
      <c r="KS172" s="37"/>
      <c r="KT172" s="37"/>
      <c r="KU172" s="37"/>
      <c r="KV172" s="37"/>
      <c r="KW172" s="37" t="s">
        <v>503</v>
      </c>
      <c r="KX172" s="37"/>
      <c r="KY172" s="37" t="b">
        <v>1</v>
      </c>
      <c r="KZ172" s="37" t="b">
        <v>1</v>
      </c>
      <c r="LA172" s="37"/>
      <c r="LB172" s="37"/>
      <c r="LC172" s="37"/>
      <c r="LD172" s="37"/>
      <c r="LE172" s="37"/>
      <c r="LF172" s="37"/>
      <c r="LG172" s="37" t="s">
        <v>720</v>
      </c>
      <c r="LH172" s="37" t="b">
        <v>1</v>
      </c>
      <c r="LI172" s="37"/>
      <c r="LJ172" s="37" t="b">
        <v>1</v>
      </c>
      <c r="LK172" s="37"/>
      <c r="LL172" s="37"/>
      <c r="LM172" s="37"/>
      <c r="LN172" s="37"/>
      <c r="LO172" s="37" t="s">
        <v>359</v>
      </c>
      <c r="LP172" s="37" t="s">
        <v>2343</v>
      </c>
      <c r="LQ172" s="37" t="s">
        <v>527</v>
      </c>
      <c r="LR172" s="37"/>
      <c r="LS172" s="37"/>
      <c r="LT172" s="37" t="b">
        <v>1</v>
      </c>
      <c r="LU172" s="37"/>
      <c r="LV172" s="37"/>
      <c r="LW172" s="37"/>
      <c r="LX172" s="37"/>
      <c r="LY172" s="37"/>
      <c r="LZ172" s="37"/>
      <c r="MA172" s="37"/>
      <c r="MB172" s="37" t="s">
        <v>359</v>
      </c>
      <c r="MC172" s="37"/>
      <c r="MD172" s="37"/>
      <c r="ME172" s="37"/>
      <c r="MF172" s="37"/>
      <c r="MG172" s="37"/>
      <c r="MH172" s="37" t="s">
        <v>359</v>
      </c>
      <c r="MI172" s="37"/>
      <c r="MJ172" s="37" t="s">
        <v>2344</v>
      </c>
      <c r="MK172" s="37">
        <v>73155861</v>
      </c>
      <c r="ML172" s="37" t="s">
        <v>2345</v>
      </c>
      <c r="MM172" s="50">
        <v>44217.539212962962</v>
      </c>
      <c r="MN172" s="37">
        <v>173</v>
      </c>
      <c r="MO172" s="37"/>
      <c r="MP172" s="37">
        <v>-1</v>
      </c>
      <c r="MQ172" s="37"/>
      <c r="MR172" s="37"/>
      <c r="MS172" s="37" t="s">
        <v>376</v>
      </c>
      <c r="MT172" s="37">
        <v>9283</v>
      </c>
      <c r="MU172" s="37" t="s">
        <v>402</v>
      </c>
      <c r="MV172" s="37">
        <v>569832</v>
      </c>
    </row>
    <row r="173" spans="1:360" ht="15.6" thickTop="1" thickBot="1" x14ac:dyDescent="0.35">
      <c r="A173" s="44" t="s">
        <v>2346</v>
      </c>
      <c r="B173" s="45" t="s">
        <v>2347</v>
      </c>
      <c r="C173" s="45"/>
      <c r="D173" s="45" t="s">
        <v>2334</v>
      </c>
      <c r="E173" s="45" t="s">
        <v>830</v>
      </c>
      <c r="F173" s="45"/>
      <c r="G173" s="46">
        <v>44217</v>
      </c>
      <c r="H173" s="45" t="s">
        <v>2335</v>
      </c>
      <c r="I173" s="45" t="s">
        <v>832</v>
      </c>
      <c r="J173" s="45" t="s">
        <v>347</v>
      </c>
      <c r="K173" s="45">
        <v>48</v>
      </c>
      <c r="L173" s="45" t="str">
        <f>IF(data!$K173&lt;31,"18-30 Years",IF(data!$K173&lt;51,"31-50 Years",IF(data!$K173&lt;61,"51-60 Years",IF(data!$K173&gt;60,"Elderly&gt;60"))))</f>
        <v>31-50 Years</v>
      </c>
      <c r="M173" s="45" t="s">
        <v>348</v>
      </c>
      <c r="N173" s="45" t="s">
        <v>349</v>
      </c>
      <c r="O173" s="45" t="s">
        <v>383</v>
      </c>
      <c r="P173" s="45"/>
      <c r="Q173" s="45">
        <v>1</v>
      </c>
      <c r="R173" s="45">
        <v>1</v>
      </c>
      <c r="S173" s="45" t="s">
        <v>347</v>
      </c>
      <c r="T173" s="45">
        <v>0</v>
      </c>
      <c r="U173" s="45">
        <v>1</v>
      </c>
      <c r="V173" s="45">
        <v>1</v>
      </c>
      <c r="W173" s="45" t="s">
        <v>406</v>
      </c>
      <c r="X173" s="45">
        <v>3</v>
      </c>
      <c r="Y173" s="45" t="s">
        <v>352</v>
      </c>
      <c r="Z173" s="45">
        <v>2</v>
      </c>
      <c r="AA173" s="51">
        <v>7</v>
      </c>
      <c r="AB173" s="45">
        <v>15</v>
      </c>
      <c r="AC173" s="45">
        <v>1</v>
      </c>
      <c r="AD173" s="45">
        <v>0</v>
      </c>
      <c r="AE173" s="45">
        <v>2</v>
      </c>
      <c r="AF173" s="45">
        <v>700</v>
      </c>
      <c r="AG173" s="45">
        <v>300</v>
      </c>
      <c r="AH173" s="41">
        <f t="shared" si="2"/>
        <v>-400</v>
      </c>
      <c r="AI173" s="45" t="s">
        <v>2348</v>
      </c>
      <c r="AJ173" s="45"/>
      <c r="AK173" s="45" t="s">
        <v>355</v>
      </c>
      <c r="AL173" s="45"/>
      <c r="AM173" s="45" t="b">
        <v>1</v>
      </c>
      <c r="AN173" s="45"/>
      <c r="AO173" s="45"/>
      <c r="AP173" s="45"/>
      <c r="AQ173" s="45"/>
      <c r="AR173" s="45"/>
      <c r="AS173" s="45"/>
      <c r="AT173" s="45">
        <v>15</v>
      </c>
      <c r="AU173" s="45" t="s">
        <v>356</v>
      </c>
      <c r="AV173" s="45"/>
      <c r="AW173" s="45" t="s">
        <v>359</v>
      </c>
      <c r="AX173" s="45" t="s">
        <v>2349</v>
      </c>
      <c r="AY173" s="45" t="s">
        <v>2350</v>
      </c>
      <c r="AZ173" s="45"/>
      <c r="BA173" s="45" t="b">
        <v>1</v>
      </c>
      <c r="BB173" s="45"/>
      <c r="BC173" s="45" t="b">
        <v>1</v>
      </c>
      <c r="BD173" s="45"/>
      <c r="BE173" s="45" t="b">
        <v>1</v>
      </c>
      <c r="BF173" s="45"/>
      <c r="BG173" s="45"/>
      <c r="BH173" s="45"/>
      <c r="BI173" s="45"/>
      <c r="BJ173" s="45"/>
      <c r="BK173" s="45" t="s">
        <v>359</v>
      </c>
      <c r="BL173" s="45"/>
      <c r="BM173" s="45"/>
      <c r="BN173" s="45"/>
      <c r="BO173" s="45"/>
      <c r="BP173" s="45" t="s">
        <v>359</v>
      </c>
      <c r="BQ173" s="45"/>
      <c r="BR173" s="45"/>
      <c r="BS173" s="45"/>
      <c r="BT173" s="45"/>
      <c r="BU173" s="45"/>
      <c r="BV173" s="45"/>
      <c r="BW173" s="45"/>
      <c r="BX173" s="45"/>
      <c r="BY173" s="45"/>
      <c r="BZ173" s="45"/>
      <c r="CA173" s="45"/>
      <c r="CB173" s="45"/>
      <c r="CC173" s="45"/>
      <c r="CD173" s="45"/>
      <c r="CE173" s="45"/>
      <c r="CF173" s="45" t="s">
        <v>815</v>
      </c>
      <c r="CG173" s="45" t="b">
        <v>1</v>
      </c>
      <c r="CH173" s="45" t="b">
        <v>1</v>
      </c>
      <c r="CI173" s="45" t="b">
        <v>1</v>
      </c>
      <c r="CJ173" s="45"/>
      <c r="CK173" s="45"/>
      <c r="CL173" s="45"/>
      <c r="CM173" s="45"/>
      <c r="CN173" s="45"/>
      <c r="CO173" s="45" t="s">
        <v>359</v>
      </c>
      <c r="CP173" s="45" t="s">
        <v>691</v>
      </c>
      <c r="CQ173" s="45"/>
      <c r="CR173" s="45"/>
      <c r="CS173" s="45"/>
      <c r="CT173" s="45"/>
      <c r="CU173" s="45" t="b">
        <v>1</v>
      </c>
      <c r="CV173" s="45"/>
      <c r="CW173" s="45"/>
      <c r="CX173" s="45"/>
      <c r="CY173" s="45" t="s">
        <v>836</v>
      </c>
      <c r="CZ173" s="45"/>
      <c r="DA173" s="45"/>
      <c r="DB173" s="45"/>
      <c r="DC173" s="45"/>
      <c r="DD173" s="45"/>
      <c r="DE173" s="45" t="b">
        <v>1</v>
      </c>
      <c r="DF173" s="45"/>
      <c r="DG173" s="45"/>
      <c r="DH173" s="45"/>
      <c r="DI173" s="45"/>
      <c r="DJ173" s="45"/>
      <c r="DK173" s="45"/>
      <c r="DL173" s="45"/>
      <c r="DM173" s="45"/>
      <c r="DN173" s="45"/>
      <c r="DO173" s="45"/>
      <c r="DP173" s="45"/>
      <c r="DQ173" s="45"/>
      <c r="DR173" s="45"/>
      <c r="DS173" s="45"/>
      <c r="DT173" s="45"/>
      <c r="DU173" s="45"/>
      <c r="DV173" s="45"/>
      <c r="DW173" s="45" t="s">
        <v>564</v>
      </c>
      <c r="DX173" s="45" t="s">
        <v>565</v>
      </c>
      <c r="DY173" s="45" t="s">
        <v>566</v>
      </c>
      <c r="DZ173" s="45"/>
      <c r="EA173" s="45" t="s">
        <v>2351</v>
      </c>
      <c r="EB173" s="45"/>
      <c r="EC173" s="45"/>
      <c r="ED173" s="45"/>
      <c r="EE173" s="45"/>
      <c r="EF173" s="45" t="b">
        <v>1</v>
      </c>
      <c r="EG173" s="45"/>
      <c r="EH173" s="45"/>
      <c r="EI173" s="45"/>
      <c r="EJ173" s="45"/>
      <c r="EK173" s="45"/>
      <c r="EL173" s="45"/>
      <c r="EM173" s="51">
        <v>1</v>
      </c>
      <c r="EN173" s="45" t="s">
        <v>365</v>
      </c>
      <c r="EO173" s="45" t="s">
        <v>568</v>
      </c>
      <c r="EP173" s="45" t="b">
        <v>1</v>
      </c>
      <c r="EQ173" s="45"/>
      <c r="ER173" s="45"/>
      <c r="ES173" s="45"/>
      <c r="ET173" s="45"/>
      <c r="EU173" s="45"/>
      <c r="EV173" s="45"/>
      <c r="EW173" s="45"/>
      <c r="EX173" s="45"/>
      <c r="EY173" s="45"/>
      <c r="EZ173" s="45"/>
      <c r="FA173" s="51">
        <v>1</v>
      </c>
      <c r="FB173" s="45" t="s">
        <v>365</v>
      </c>
      <c r="FC173" s="45" t="s">
        <v>347</v>
      </c>
      <c r="FD173" s="45"/>
      <c r="FE173" s="45" t="s">
        <v>429</v>
      </c>
      <c r="FF173" s="45"/>
      <c r="FG173" s="45" t="b">
        <v>1</v>
      </c>
      <c r="FH173" s="45" t="b">
        <v>1</v>
      </c>
      <c r="FI173" s="45"/>
      <c r="FJ173" s="45"/>
      <c r="FK173" s="45"/>
      <c r="FL173" s="45"/>
      <c r="FM173" s="45"/>
      <c r="FN173" s="45" t="s">
        <v>347</v>
      </c>
      <c r="FO173" s="45"/>
      <c r="FP173" s="45" t="s">
        <v>347</v>
      </c>
      <c r="FQ173" s="45" t="s">
        <v>429</v>
      </c>
      <c r="FR173" s="45" t="b">
        <v>1</v>
      </c>
      <c r="FS173" s="45" t="b">
        <v>1</v>
      </c>
      <c r="FT173" s="45"/>
      <c r="FU173" s="45"/>
      <c r="FV173" s="45"/>
      <c r="FW173" s="45"/>
      <c r="FX173" s="45" t="s">
        <v>368</v>
      </c>
      <c r="FY173" s="45" t="s">
        <v>359</v>
      </c>
      <c r="FZ173" s="45"/>
      <c r="GA173" s="45"/>
      <c r="GB173" s="45"/>
      <c r="GC173" s="45" t="s">
        <v>351</v>
      </c>
      <c r="GD173" s="45" t="s">
        <v>351</v>
      </c>
      <c r="GE173" s="45" t="s">
        <v>359</v>
      </c>
      <c r="GF173" s="45" t="s">
        <v>370</v>
      </c>
      <c r="GG173" s="45" t="s">
        <v>370</v>
      </c>
      <c r="GH173" s="45"/>
      <c r="GI173" s="45"/>
      <c r="GJ173" s="45"/>
      <c r="GK173" s="45"/>
      <c r="GL173" s="45"/>
      <c r="GM173" s="45"/>
      <c r="GN173" s="45"/>
      <c r="GO173" s="45"/>
      <c r="GP173" s="45"/>
      <c r="GQ173" s="45"/>
      <c r="GR173" s="45"/>
      <c r="GS173" s="45"/>
      <c r="GT173" s="45"/>
      <c r="GU173" s="45" t="s">
        <v>2352</v>
      </c>
      <c r="GV173" s="45"/>
      <c r="GW173" s="45" t="b">
        <v>1</v>
      </c>
      <c r="GX173" s="45" t="b">
        <v>1</v>
      </c>
      <c r="GY173" s="45"/>
      <c r="GZ173" s="45"/>
      <c r="HA173" s="45" t="b">
        <v>1</v>
      </c>
      <c r="HB173" s="45"/>
      <c r="HC173" s="45"/>
      <c r="HD173" s="45"/>
      <c r="HE173" s="45"/>
      <c r="HF173" s="45"/>
      <c r="HG173" s="45" t="b">
        <v>1</v>
      </c>
      <c r="HH173" s="45"/>
      <c r="HI173" s="45"/>
      <c r="HJ173" s="45"/>
      <c r="HK173" s="45"/>
      <c r="HL173" s="45"/>
      <c r="HM173" s="45"/>
      <c r="HN173" s="45" t="s">
        <v>438</v>
      </c>
      <c r="HO173" s="45" t="b">
        <v>1</v>
      </c>
      <c r="HP173" s="45"/>
      <c r="HQ173" s="45"/>
      <c r="HR173" s="45"/>
      <c r="HS173" s="45" t="s">
        <v>2353</v>
      </c>
      <c r="HT173" s="45" t="s">
        <v>591</v>
      </c>
      <c r="HU173" s="45" t="b">
        <v>1</v>
      </c>
      <c r="HV173" s="45"/>
      <c r="HW173" s="45"/>
      <c r="HX173" s="45" t="b">
        <v>1</v>
      </c>
      <c r="HY173" s="45"/>
      <c r="HZ173" s="45"/>
      <c r="IA173" s="45"/>
      <c r="IB173" s="45"/>
      <c r="IC173" s="45"/>
      <c r="ID173" s="45"/>
      <c r="IE173" s="45"/>
      <c r="IF173" s="45" t="s">
        <v>1785</v>
      </c>
      <c r="IG173" s="45"/>
      <c r="IH173" s="45"/>
      <c r="II173" s="45" t="b">
        <v>1</v>
      </c>
      <c r="IJ173" s="45" t="b">
        <v>1</v>
      </c>
      <c r="IK173" s="45"/>
      <c r="IL173" s="45"/>
      <c r="IM173" s="45"/>
      <c r="IN173" s="45"/>
      <c r="IO173" s="45"/>
      <c r="IP173" s="45" t="s">
        <v>442</v>
      </c>
      <c r="IQ173" s="45"/>
      <c r="IR173" s="45" t="s">
        <v>2354</v>
      </c>
      <c r="IS173" s="45" t="b">
        <v>1</v>
      </c>
      <c r="IT173" s="45"/>
      <c r="IU173" s="45" t="b">
        <v>1</v>
      </c>
      <c r="IV173" s="45" t="b">
        <v>1</v>
      </c>
      <c r="IW173" s="45"/>
      <c r="IX173" s="45"/>
      <c r="IY173" s="45"/>
      <c r="IZ173" s="45"/>
      <c r="JA173" s="45"/>
      <c r="JB173" s="45" t="s">
        <v>2354</v>
      </c>
      <c r="JC173" s="45" t="b">
        <v>1</v>
      </c>
      <c r="JD173" s="45"/>
      <c r="JE173" s="45" t="b">
        <v>1</v>
      </c>
      <c r="JF173" s="45" t="b">
        <v>1</v>
      </c>
      <c r="JG173" s="45"/>
      <c r="JH173" s="45"/>
      <c r="JI173" s="45"/>
      <c r="JJ173" s="45"/>
      <c r="JK173" s="45"/>
      <c r="JL173" s="45" t="s">
        <v>359</v>
      </c>
      <c r="JM173" s="45" t="s">
        <v>2355</v>
      </c>
      <c r="JN173" s="45" t="s">
        <v>2356</v>
      </c>
      <c r="JO173" s="45" t="b">
        <v>1</v>
      </c>
      <c r="JP173" s="45"/>
      <c r="JQ173" s="45"/>
      <c r="JR173" s="45" t="b">
        <v>1</v>
      </c>
      <c r="JS173" s="45" t="b">
        <v>1</v>
      </c>
      <c r="JT173" s="45"/>
      <c r="JU173" s="45"/>
      <c r="JV173" s="45"/>
      <c r="JW173" s="45"/>
      <c r="JX173" s="45"/>
      <c r="JY173" s="45" t="b">
        <v>1</v>
      </c>
      <c r="JZ173" s="45"/>
      <c r="KA173" s="45"/>
      <c r="KB173" s="45"/>
      <c r="KC173" s="45"/>
      <c r="KD173" s="45"/>
      <c r="KE173" s="45"/>
      <c r="KF173" s="45"/>
      <c r="KG173" s="45" t="s">
        <v>2357</v>
      </c>
      <c r="KH173" s="45" t="s">
        <v>2358</v>
      </c>
      <c r="KI173" s="45"/>
      <c r="KJ173" s="45"/>
      <c r="KK173" s="45"/>
      <c r="KL173" s="45"/>
      <c r="KM173" s="45" t="b">
        <v>1</v>
      </c>
      <c r="KN173" s="45" t="b">
        <v>1</v>
      </c>
      <c r="KO173" s="45"/>
      <c r="KP173" s="45" t="b">
        <v>1</v>
      </c>
      <c r="KQ173" s="45"/>
      <c r="KR173" s="45" t="b">
        <v>1</v>
      </c>
      <c r="KS173" s="45"/>
      <c r="KT173" s="45"/>
      <c r="KU173" s="45"/>
      <c r="KV173" s="45"/>
      <c r="KW173" s="45" t="s">
        <v>526</v>
      </c>
      <c r="KX173" s="45"/>
      <c r="KY173" s="45" t="b">
        <v>1</v>
      </c>
      <c r="KZ173" s="45" t="b">
        <v>1</v>
      </c>
      <c r="LA173" s="45"/>
      <c r="LB173" s="45" t="b">
        <v>1</v>
      </c>
      <c r="LC173" s="45"/>
      <c r="LD173" s="45"/>
      <c r="LE173" s="45"/>
      <c r="LF173" s="45"/>
      <c r="LG173" s="45" t="s">
        <v>732</v>
      </c>
      <c r="LH173" s="45" t="b">
        <v>1</v>
      </c>
      <c r="LI173" s="45"/>
      <c r="LJ173" s="45" t="b">
        <v>1</v>
      </c>
      <c r="LK173" s="45" t="b">
        <v>1</v>
      </c>
      <c r="LL173" s="45"/>
      <c r="LM173" s="45"/>
      <c r="LN173" s="45"/>
      <c r="LO173" s="45" t="s">
        <v>347</v>
      </c>
      <c r="LP173" s="45"/>
      <c r="LQ173" s="45" t="s">
        <v>640</v>
      </c>
      <c r="LR173" s="45"/>
      <c r="LS173" s="45"/>
      <c r="LT173" s="45"/>
      <c r="LU173" s="45"/>
      <c r="LV173" s="45"/>
      <c r="LW173" s="45" t="b">
        <v>1</v>
      </c>
      <c r="LX173" s="45"/>
      <c r="LY173" s="45"/>
      <c r="LZ173" s="45"/>
      <c r="MA173" s="45"/>
      <c r="MB173" s="45" t="s">
        <v>359</v>
      </c>
      <c r="MC173" s="45"/>
      <c r="MD173" s="45"/>
      <c r="ME173" s="45" t="s">
        <v>347</v>
      </c>
      <c r="MF173" s="45">
        <v>8</v>
      </c>
      <c r="MG173" s="45" t="s">
        <v>2359</v>
      </c>
      <c r="MH173" s="45" t="s">
        <v>347</v>
      </c>
      <c r="MI173" s="45" t="s">
        <v>2360</v>
      </c>
      <c r="MJ173" s="45" t="s">
        <v>2361</v>
      </c>
      <c r="MK173" s="45">
        <v>73155863</v>
      </c>
      <c r="ML173" s="45" t="s">
        <v>2362</v>
      </c>
      <c r="MM173" s="47">
        <v>44217.539236111108</v>
      </c>
      <c r="MN173" s="45">
        <v>174</v>
      </c>
      <c r="MO173" s="45"/>
      <c r="MP173" s="45">
        <v>-1</v>
      </c>
      <c r="MQ173" s="45"/>
      <c r="MR173" s="45"/>
      <c r="MS173" s="45" t="s">
        <v>376</v>
      </c>
      <c r="MT173" s="45">
        <v>2367</v>
      </c>
      <c r="MU173" s="45" t="s">
        <v>402</v>
      </c>
      <c r="MV173" s="45">
        <v>569832</v>
      </c>
    </row>
    <row r="174" spans="1:360" ht="15.6" thickTop="1" thickBot="1" x14ac:dyDescent="0.35">
      <c r="A174" s="48" t="s">
        <v>2363</v>
      </c>
      <c r="B174" s="37" t="s">
        <v>2364</v>
      </c>
      <c r="C174" s="37" t="s">
        <v>384</v>
      </c>
      <c r="D174" s="37" t="s">
        <v>2334</v>
      </c>
      <c r="E174" s="37" t="s">
        <v>830</v>
      </c>
      <c r="F174" s="37"/>
      <c r="G174" s="49">
        <v>44217</v>
      </c>
      <c r="H174" s="37" t="s">
        <v>2335</v>
      </c>
      <c r="I174" s="37" t="s">
        <v>832</v>
      </c>
      <c r="J174" s="37" t="s">
        <v>347</v>
      </c>
      <c r="K174" s="37">
        <v>40</v>
      </c>
      <c r="L174" s="37" t="str">
        <f>IF(data!$K174&lt;31,"18-30 Years",IF(data!$K174&lt;51,"31-50 Years",IF(data!$K174&lt;61,"51-60 Years",IF(data!$K174&gt;60,"Elderly&gt;60"))))</f>
        <v>31-50 Years</v>
      </c>
      <c r="M174" s="37" t="s">
        <v>348</v>
      </c>
      <c r="N174" s="37" t="s">
        <v>349</v>
      </c>
      <c r="O174" s="37" t="s">
        <v>350</v>
      </c>
      <c r="P174" s="49">
        <v>43617</v>
      </c>
      <c r="Q174" s="37">
        <v>1</v>
      </c>
      <c r="R174" s="37">
        <v>0</v>
      </c>
      <c r="S174" s="37" t="s">
        <v>347</v>
      </c>
      <c r="T174" s="37">
        <v>0</v>
      </c>
      <c r="U174" s="37">
        <v>1</v>
      </c>
      <c r="V174" s="37">
        <v>0</v>
      </c>
      <c r="W174" s="37" t="s">
        <v>351</v>
      </c>
      <c r="X174" s="37">
        <v>1</v>
      </c>
      <c r="Y174" s="37" t="s">
        <v>406</v>
      </c>
      <c r="Z174" s="37">
        <v>3</v>
      </c>
      <c r="AA174" s="52">
        <v>5</v>
      </c>
      <c r="AB174" s="37">
        <v>9</v>
      </c>
      <c r="AC174" s="37">
        <v>0</v>
      </c>
      <c r="AD174" s="37">
        <v>0</v>
      </c>
      <c r="AE174" s="37">
        <v>3</v>
      </c>
      <c r="AF174" s="37">
        <v>1000</v>
      </c>
      <c r="AG174" s="37">
        <v>500</v>
      </c>
      <c r="AH174" s="41">
        <f t="shared" si="2"/>
        <v>-500</v>
      </c>
      <c r="AI174" s="37" t="s">
        <v>2365</v>
      </c>
      <c r="AJ174" s="37"/>
      <c r="AK174" s="37" t="s">
        <v>355</v>
      </c>
      <c r="AL174" s="37"/>
      <c r="AM174" s="37" t="b">
        <v>1</v>
      </c>
      <c r="AN174" s="37"/>
      <c r="AO174" s="37"/>
      <c r="AP174" s="37"/>
      <c r="AQ174" s="37"/>
      <c r="AR174" s="37"/>
      <c r="AS174" s="37"/>
      <c r="AT174" s="37">
        <v>15</v>
      </c>
      <c r="AU174" s="37" t="s">
        <v>356</v>
      </c>
      <c r="AV174" s="37"/>
      <c r="AW174" s="37" t="s">
        <v>359</v>
      </c>
      <c r="AX174" s="37" t="s">
        <v>2366</v>
      </c>
      <c r="AY174" s="37" t="s">
        <v>426</v>
      </c>
      <c r="AZ174" s="37"/>
      <c r="BA174" s="37"/>
      <c r="BB174" s="37"/>
      <c r="BC174" s="37" t="b">
        <v>1</v>
      </c>
      <c r="BD174" s="37"/>
      <c r="BE174" s="37"/>
      <c r="BF174" s="37"/>
      <c r="BG174" s="37"/>
      <c r="BH174" s="37"/>
      <c r="BI174" s="37"/>
      <c r="BJ174" s="37"/>
      <c r="BK174" s="37" t="s">
        <v>347</v>
      </c>
      <c r="BL174" s="37" t="s">
        <v>347</v>
      </c>
      <c r="BM174" s="37" t="s">
        <v>2367</v>
      </c>
      <c r="BN174" s="37" t="s">
        <v>359</v>
      </c>
      <c r="BO174" s="37"/>
      <c r="BP174" s="59" t="s">
        <v>359</v>
      </c>
      <c r="BQ174" s="37"/>
      <c r="BR174" s="59" t="s">
        <v>5133</v>
      </c>
      <c r="BS174" s="37"/>
      <c r="BT174" s="37"/>
      <c r="BU174" s="37"/>
      <c r="BV174" s="37"/>
      <c r="BW174" s="37"/>
      <c r="BX174" s="37"/>
      <c r="BY174" s="37"/>
      <c r="BZ174" s="37"/>
      <c r="CA174" s="37"/>
      <c r="CB174" s="37"/>
      <c r="CC174" s="37"/>
      <c r="CD174" s="37"/>
      <c r="CE174" s="37"/>
      <c r="CF174" s="37" t="s">
        <v>360</v>
      </c>
      <c r="CG174" s="37"/>
      <c r="CH174" s="37" t="b">
        <v>1</v>
      </c>
      <c r="CI174" s="37"/>
      <c r="CJ174" s="37" t="b">
        <v>1</v>
      </c>
      <c r="CK174" s="37"/>
      <c r="CL174" s="37"/>
      <c r="CM174" s="37"/>
      <c r="CN174" s="37"/>
      <c r="CO174" s="37" t="s">
        <v>347</v>
      </c>
      <c r="CP174" s="37"/>
      <c r="CQ174" s="37"/>
      <c r="CR174" s="37"/>
      <c r="CS174" s="37"/>
      <c r="CT174" s="37"/>
      <c r="CU174" s="37"/>
      <c r="CV174" s="37"/>
      <c r="CW174" s="37"/>
      <c r="CX174" s="37"/>
      <c r="CY174" s="37" t="s">
        <v>836</v>
      </c>
      <c r="CZ174" s="37"/>
      <c r="DA174" s="37"/>
      <c r="DB174" s="37"/>
      <c r="DC174" s="37"/>
      <c r="DD174" s="37"/>
      <c r="DE174" s="37" t="b">
        <v>1</v>
      </c>
      <c r="DF174" s="37"/>
      <c r="DG174" s="37"/>
      <c r="DH174" s="37"/>
      <c r="DI174" s="37"/>
      <c r="DJ174" s="37"/>
      <c r="DK174" s="37"/>
      <c r="DL174" s="37"/>
      <c r="DM174" s="37"/>
      <c r="DN174" s="37"/>
      <c r="DO174" s="37"/>
      <c r="DP174" s="37"/>
      <c r="DQ174" s="37"/>
      <c r="DR174" s="37"/>
      <c r="DS174" s="37"/>
      <c r="DT174" s="37"/>
      <c r="DU174" s="37"/>
      <c r="DV174" s="37"/>
      <c r="DW174" s="37" t="s">
        <v>564</v>
      </c>
      <c r="DX174" s="37" t="s">
        <v>565</v>
      </c>
      <c r="DY174" s="37" t="s">
        <v>1230</v>
      </c>
      <c r="DZ174" s="37"/>
      <c r="EA174" s="37" t="s">
        <v>2368</v>
      </c>
      <c r="EB174" s="37"/>
      <c r="EC174" s="37"/>
      <c r="ED174" s="37"/>
      <c r="EE174" s="37"/>
      <c r="EF174" s="37"/>
      <c r="EG174" s="37"/>
      <c r="EH174" s="37"/>
      <c r="EI174" s="37"/>
      <c r="EJ174" s="37"/>
      <c r="EK174" s="37" t="b">
        <v>1</v>
      </c>
      <c r="EL174" s="37"/>
      <c r="EM174" s="52">
        <v>1</v>
      </c>
      <c r="EN174" s="37" t="s">
        <v>365</v>
      </c>
      <c r="EO174" s="37" t="s">
        <v>2368</v>
      </c>
      <c r="EP174" s="37"/>
      <c r="EQ174" s="37"/>
      <c r="ER174" s="37"/>
      <c r="ES174" s="37"/>
      <c r="ET174" s="37"/>
      <c r="EU174" s="37"/>
      <c r="EV174" s="37"/>
      <c r="EW174" s="37"/>
      <c r="EX174" s="37"/>
      <c r="EY174" s="37" t="b">
        <v>1</v>
      </c>
      <c r="EZ174" s="37"/>
      <c r="FA174" s="52">
        <v>1</v>
      </c>
      <c r="FB174" s="37" t="s">
        <v>365</v>
      </c>
      <c r="FC174" s="37" t="s">
        <v>347</v>
      </c>
      <c r="FD174" s="37"/>
      <c r="FE174" s="37" t="s">
        <v>429</v>
      </c>
      <c r="FF174" s="37"/>
      <c r="FG174" s="37" t="b">
        <v>1</v>
      </c>
      <c r="FH174" s="37" t="b">
        <v>1</v>
      </c>
      <c r="FI174" s="37"/>
      <c r="FJ174" s="37"/>
      <c r="FK174" s="37"/>
      <c r="FL174" s="37"/>
      <c r="FM174" s="37"/>
      <c r="FN174" s="37" t="s">
        <v>347</v>
      </c>
      <c r="FO174" s="37"/>
      <c r="FP174" s="37" t="s">
        <v>347</v>
      </c>
      <c r="FQ174" s="37" t="s">
        <v>429</v>
      </c>
      <c r="FR174" s="37" t="b">
        <v>1</v>
      </c>
      <c r="FS174" s="37" t="b">
        <v>1</v>
      </c>
      <c r="FT174" s="37"/>
      <c r="FU174" s="37"/>
      <c r="FV174" s="37"/>
      <c r="FW174" s="37"/>
      <c r="FX174" s="37" t="s">
        <v>368</v>
      </c>
      <c r="FY174" s="37" t="s">
        <v>359</v>
      </c>
      <c r="FZ174" s="37"/>
      <c r="GA174" s="37"/>
      <c r="GB174" s="37"/>
      <c r="GC174" s="37" t="s">
        <v>351</v>
      </c>
      <c r="GD174" s="37" t="s">
        <v>351</v>
      </c>
      <c r="GE174" s="37" t="s">
        <v>347</v>
      </c>
      <c r="GF174" s="37"/>
      <c r="GG174" s="37"/>
      <c r="GH174" s="37" t="s">
        <v>489</v>
      </c>
      <c r="GI174" s="37" t="s">
        <v>359</v>
      </c>
      <c r="GJ174" s="37"/>
      <c r="GK174" s="37"/>
      <c r="GL174" s="37"/>
      <c r="GM174" s="37"/>
      <c r="GN174" s="37"/>
      <c r="GO174" s="37"/>
      <c r="GP174" s="37"/>
      <c r="GQ174" s="37"/>
      <c r="GR174" s="37"/>
      <c r="GS174" s="37" t="s">
        <v>1064</v>
      </c>
      <c r="GT174" s="37"/>
      <c r="GU174" s="37" t="s">
        <v>2369</v>
      </c>
      <c r="GV174" s="37"/>
      <c r="GW174" s="37"/>
      <c r="GX174" s="37" t="b">
        <v>1</v>
      </c>
      <c r="GY174" s="37"/>
      <c r="GZ174" s="37" t="b">
        <v>1</v>
      </c>
      <c r="HA174" s="37" t="b">
        <v>1</v>
      </c>
      <c r="HB174" s="37"/>
      <c r="HC174" s="37"/>
      <c r="HD174" s="37"/>
      <c r="HE174" s="37"/>
      <c r="HF174" s="37"/>
      <c r="HG174" s="37"/>
      <c r="HH174" s="37"/>
      <c r="HI174" s="37"/>
      <c r="HJ174" s="37"/>
      <c r="HK174" s="37"/>
      <c r="HL174" s="37"/>
      <c r="HM174" s="37"/>
      <c r="HN174" s="37" t="s">
        <v>713</v>
      </c>
      <c r="HO174" s="37" t="b">
        <v>1</v>
      </c>
      <c r="HP174" s="37" t="b">
        <v>1</v>
      </c>
      <c r="HQ174" s="37"/>
      <c r="HR174" s="37"/>
      <c r="HS174" s="37" t="s">
        <v>2370</v>
      </c>
      <c r="HT174" s="37" t="s">
        <v>440</v>
      </c>
      <c r="HU174" s="37"/>
      <c r="HV174" s="37"/>
      <c r="HW174" s="37"/>
      <c r="HX174" s="37" t="b">
        <v>1</v>
      </c>
      <c r="HY174" s="37"/>
      <c r="HZ174" s="37"/>
      <c r="IA174" s="37"/>
      <c r="IB174" s="37"/>
      <c r="IC174" s="37"/>
      <c r="ID174" s="37"/>
      <c r="IE174" s="37"/>
      <c r="IF174" s="37" t="s">
        <v>579</v>
      </c>
      <c r="IG174" s="37"/>
      <c r="IH174" s="37"/>
      <c r="II174" s="37"/>
      <c r="IJ174" s="37" t="b">
        <v>1</v>
      </c>
      <c r="IK174" s="37"/>
      <c r="IL174" s="37"/>
      <c r="IM174" s="37"/>
      <c r="IN174" s="37"/>
      <c r="IO174" s="37"/>
      <c r="IP174" s="37" t="s">
        <v>347</v>
      </c>
      <c r="IQ174" s="37"/>
      <c r="IR174" s="37" t="s">
        <v>1176</v>
      </c>
      <c r="IS174" s="37"/>
      <c r="IT174" s="37"/>
      <c r="IU174" s="37" t="b">
        <v>1</v>
      </c>
      <c r="IV174" s="37" t="b">
        <v>1</v>
      </c>
      <c r="IW174" s="37"/>
      <c r="IX174" s="37"/>
      <c r="IY174" s="37"/>
      <c r="IZ174" s="37"/>
      <c r="JA174" s="45" t="s">
        <v>5164</v>
      </c>
      <c r="JB174" s="37" t="s">
        <v>500</v>
      </c>
      <c r="JC174" s="37"/>
      <c r="JD174" s="37"/>
      <c r="JE174" s="37" t="b">
        <v>1</v>
      </c>
      <c r="JF174" s="37"/>
      <c r="JG174" s="37"/>
      <c r="JH174" s="37"/>
      <c r="JI174" s="37"/>
      <c r="JJ174" s="37"/>
      <c r="JK174" s="37" t="s">
        <v>2371</v>
      </c>
      <c r="JL174" s="37" t="s">
        <v>359</v>
      </c>
      <c r="JM174" s="37" t="s">
        <v>2372</v>
      </c>
      <c r="JN174" s="37" t="s">
        <v>2373</v>
      </c>
      <c r="JO174" s="37" t="b">
        <v>1</v>
      </c>
      <c r="JP174" s="37"/>
      <c r="JQ174" s="37"/>
      <c r="JR174" s="37" t="b">
        <v>1</v>
      </c>
      <c r="JS174" s="37" t="b">
        <v>1</v>
      </c>
      <c r="JT174" s="37"/>
      <c r="JU174" s="37"/>
      <c r="JV174" s="37"/>
      <c r="JW174" s="37"/>
      <c r="JX174" s="37"/>
      <c r="JY174" s="37"/>
      <c r="JZ174" s="37"/>
      <c r="KA174" s="37"/>
      <c r="KB174" s="37"/>
      <c r="KC174" s="37"/>
      <c r="KD174" s="37"/>
      <c r="KE174" s="37"/>
      <c r="KF174" s="37"/>
      <c r="KG174" s="37" t="s">
        <v>2374</v>
      </c>
      <c r="KH174" s="37" t="s">
        <v>2375</v>
      </c>
      <c r="KI174" s="37"/>
      <c r="KJ174" s="37" t="b">
        <v>1</v>
      </c>
      <c r="KK174" s="37" t="b">
        <v>1</v>
      </c>
      <c r="KL174" s="37"/>
      <c r="KM174" s="37" t="b">
        <v>1</v>
      </c>
      <c r="KN174" s="37" t="b">
        <v>1</v>
      </c>
      <c r="KO174" s="37"/>
      <c r="KP174" s="37"/>
      <c r="KQ174" s="37"/>
      <c r="KR174" s="37"/>
      <c r="KS174" s="37"/>
      <c r="KT174" s="37"/>
      <c r="KU174" s="37"/>
      <c r="KV174" s="37"/>
      <c r="KW174" s="37" t="s">
        <v>526</v>
      </c>
      <c r="KX174" s="37"/>
      <c r="KY174" s="37" t="b">
        <v>1</v>
      </c>
      <c r="KZ174" s="37" t="b">
        <v>1</v>
      </c>
      <c r="LA174" s="37"/>
      <c r="LB174" s="37" t="b">
        <v>1</v>
      </c>
      <c r="LC174" s="37"/>
      <c r="LD174" s="37"/>
      <c r="LE174" s="37"/>
      <c r="LF174" s="37"/>
      <c r="LG174" s="37" t="s">
        <v>504</v>
      </c>
      <c r="LH174" s="37"/>
      <c r="LI174" s="37"/>
      <c r="LJ174" s="37"/>
      <c r="LK174" s="37"/>
      <c r="LL174" s="37"/>
      <c r="LM174" s="37" t="b">
        <v>1</v>
      </c>
      <c r="LN174" s="37"/>
      <c r="LO174" s="37" t="s">
        <v>359</v>
      </c>
      <c r="LP174" s="45" t="s">
        <v>5172</v>
      </c>
      <c r="LQ174" s="37" t="s">
        <v>372</v>
      </c>
      <c r="LR174" s="37"/>
      <c r="LS174" s="37"/>
      <c r="LT174" s="37"/>
      <c r="LU174" s="37"/>
      <c r="LV174" s="37"/>
      <c r="LW174" s="37"/>
      <c r="LX174" s="37"/>
      <c r="LY174" s="37" t="b">
        <v>1</v>
      </c>
      <c r="LZ174" s="37"/>
      <c r="MA174" s="37"/>
      <c r="MB174" s="37" t="s">
        <v>359</v>
      </c>
      <c r="MC174" s="37"/>
      <c r="MD174" s="37"/>
      <c r="ME174" s="37" t="s">
        <v>347</v>
      </c>
      <c r="MF174" s="37">
        <v>12</v>
      </c>
      <c r="MG174" s="37" t="s">
        <v>2376</v>
      </c>
      <c r="MH174" s="37" t="s">
        <v>347</v>
      </c>
      <c r="MI174" s="37" t="s">
        <v>2377</v>
      </c>
      <c r="MJ174" s="37" t="s">
        <v>2378</v>
      </c>
      <c r="MK174" s="37">
        <v>73155865</v>
      </c>
      <c r="ML174" s="37" t="s">
        <v>2379</v>
      </c>
      <c r="MM174" s="50">
        <v>44217.539247685178</v>
      </c>
      <c r="MN174" s="37">
        <v>175</v>
      </c>
      <c r="MO174" s="37"/>
      <c r="MP174" s="37">
        <v>-1</v>
      </c>
      <c r="MQ174" s="37"/>
      <c r="MR174" s="37"/>
      <c r="MS174" s="37" t="s">
        <v>376</v>
      </c>
      <c r="MT174" s="37">
        <v>3194</v>
      </c>
      <c r="MU174" s="37" t="s">
        <v>402</v>
      </c>
      <c r="MV174" s="37">
        <v>569832</v>
      </c>
    </row>
    <row r="175" spans="1:360" ht="15.6" thickTop="1" thickBot="1" x14ac:dyDescent="0.35">
      <c r="A175" s="44" t="s">
        <v>2380</v>
      </c>
      <c r="B175" s="45" t="s">
        <v>2381</v>
      </c>
      <c r="C175" s="45" t="s">
        <v>384</v>
      </c>
      <c r="D175" s="45" t="s">
        <v>2382</v>
      </c>
      <c r="E175" s="45" t="s">
        <v>830</v>
      </c>
      <c r="F175" s="45"/>
      <c r="G175" s="46">
        <v>44217</v>
      </c>
      <c r="H175" s="45" t="s">
        <v>2383</v>
      </c>
      <c r="I175" s="45" t="s">
        <v>346</v>
      </c>
      <c r="J175" s="45" t="s">
        <v>347</v>
      </c>
      <c r="K175" s="45">
        <v>32</v>
      </c>
      <c r="L175" s="45" t="str">
        <f>IF(data!$K175&lt;31,"18-30 Years",IF(data!$K175&lt;51,"31-50 Years",IF(data!$K175&lt;61,"51-60 Years",IF(data!$K175&gt;60,"Elderly&gt;60"))))</f>
        <v>31-50 Years</v>
      </c>
      <c r="M175" s="45" t="s">
        <v>405</v>
      </c>
      <c r="N175" s="45" t="s">
        <v>349</v>
      </c>
      <c r="O175" s="45" t="s">
        <v>350</v>
      </c>
      <c r="P175" s="46">
        <v>42025</v>
      </c>
      <c r="Q175" s="45">
        <v>1</v>
      </c>
      <c r="R175" s="45">
        <v>2</v>
      </c>
      <c r="S175" s="45" t="s">
        <v>347</v>
      </c>
      <c r="T175" s="45">
        <v>1</v>
      </c>
      <c r="U175" s="45">
        <v>0</v>
      </c>
      <c r="V175" s="45">
        <v>1</v>
      </c>
      <c r="W175" s="45" t="s">
        <v>351</v>
      </c>
      <c r="X175" s="45">
        <v>1</v>
      </c>
      <c r="Y175" s="45" t="s">
        <v>455</v>
      </c>
      <c r="Z175" s="45">
        <v>0</v>
      </c>
      <c r="AA175" s="51">
        <v>3</v>
      </c>
      <c r="AB175" s="45">
        <v>7</v>
      </c>
      <c r="AC175" s="45">
        <v>1</v>
      </c>
      <c r="AD175" s="45">
        <v>0</v>
      </c>
      <c r="AE175" s="45">
        <v>2</v>
      </c>
      <c r="AF175" s="45">
        <v>750</v>
      </c>
      <c r="AG175" s="45">
        <v>0</v>
      </c>
      <c r="AH175" s="41">
        <f t="shared" si="2"/>
        <v>-750</v>
      </c>
      <c r="AI175" s="45" t="s">
        <v>641</v>
      </c>
      <c r="AJ175" s="45" t="s">
        <v>5128</v>
      </c>
      <c r="AK175" s="45" t="s">
        <v>640</v>
      </c>
      <c r="AL175" s="45"/>
      <c r="AM175" s="45"/>
      <c r="AN175" s="45"/>
      <c r="AO175" s="45"/>
      <c r="AP175" s="45"/>
      <c r="AQ175" s="45"/>
      <c r="AR175" s="45" t="b">
        <v>1</v>
      </c>
      <c r="AS175" s="45"/>
      <c r="AT175" s="45"/>
      <c r="AU175" s="45"/>
      <c r="AV175" s="45"/>
      <c r="AW175" s="45" t="s">
        <v>359</v>
      </c>
      <c r="AX175" s="45" t="s">
        <v>2384</v>
      </c>
      <c r="AY175" s="45" t="s">
        <v>480</v>
      </c>
      <c r="AZ175" s="45" t="b">
        <v>1</v>
      </c>
      <c r="BA175" s="45"/>
      <c r="BB175" s="45"/>
      <c r="BC175" s="45" t="b">
        <v>1</v>
      </c>
      <c r="BD175" s="45"/>
      <c r="BE175" s="45"/>
      <c r="BF175" s="45"/>
      <c r="BG175" s="45"/>
      <c r="BH175" s="45"/>
      <c r="BI175" s="45"/>
      <c r="BJ175" s="45"/>
      <c r="BK175" s="45" t="s">
        <v>359</v>
      </c>
      <c r="BL175" s="45"/>
      <c r="BM175" s="45"/>
      <c r="BN175" s="45"/>
      <c r="BO175" s="45"/>
      <c r="BP175" s="45" t="s">
        <v>347</v>
      </c>
      <c r="BQ175" s="45" t="s">
        <v>359</v>
      </c>
      <c r="BR175" s="37" t="s">
        <v>5132</v>
      </c>
      <c r="BS175" s="45"/>
      <c r="BT175" s="45"/>
      <c r="BU175" s="45"/>
      <c r="BV175" s="45"/>
      <c r="BW175" s="45"/>
      <c r="BX175" s="45"/>
      <c r="BY175" s="45"/>
      <c r="BZ175" s="45"/>
      <c r="CA175" s="45"/>
      <c r="CB175" s="45"/>
      <c r="CC175" s="45"/>
      <c r="CD175" s="45"/>
      <c r="CE175" s="45"/>
      <c r="CF175" s="45" t="s">
        <v>360</v>
      </c>
      <c r="CG175" s="45"/>
      <c r="CH175" s="45" t="b">
        <v>1</v>
      </c>
      <c r="CI175" s="45"/>
      <c r="CJ175" s="45" t="b">
        <v>1</v>
      </c>
      <c r="CK175" s="45"/>
      <c r="CL175" s="45"/>
      <c r="CM175" s="45"/>
      <c r="CN175" s="45"/>
      <c r="CO175" s="45" t="s">
        <v>372</v>
      </c>
      <c r="CP175" s="45"/>
      <c r="CQ175" s="45"/>
      <c r="CR175" s="45"/>
      <c r="CS175" s="45"/>
      <c r="CT175" s="45"/>
      <c r="CU175" s="45"/>
      <c r="CV175" s="45"/>
      <c r="CW175" s="45"/>
      <c r="CX175" s="45"/>
      <c r="CY175" s="45" t="s">
        <v>361</v>
      </c>
      <c r="CZ175" s="45"/>
      <c r="DA175" s="45"/>
      <c r="DB175" s="45"/>
      <c r="DC175" s="45"/>
      <c r="DD175" s="45"/>
      <c r="DE175" s="45" t="b">
        <v>1</v>
      </c>
      <c r="DF175" s="45" t="b">
        <v>1</v>
      </c>
      <c r="DG175" s="45"/>
      <c r="DH175" s="45"/>
      <c r="DI175" s="45"/>
      <c r="DJ175" s="45"/>
      <c r="DK175" s="45" t="s">
        <v>359</v>
      </c>
      <c r="DL175" s="45"/>
      <c r="DM175" s="45"/>
      <c r="DN175" s="45"/>
      <c r="DO175" s="45"/>
      <c r="DP175" s="45"/>
      <c r="DQ175" s="45"/>
      <c r="DR175" s="45"/>
      <c r="DS175" s="45"/>
      <c r="DT175" s="45"/>
      <c r="DU175" s="45"/>
      <c r="DV175" s="45"/>
      <c r="DW175" s="45" t="s">
        <v>646</v>
      </c>
      <c r="DX175" s="45"/>
      <c r="DY175" s="45"/>
      <c r="DZ175" s="45"/>
      <c r="EA175" s="45" t="s">
        <v>2385</v>
      </c>
      <c r="EB175" s="45"/>
      <c r="EC175" s="45" t="b">
        <v>1</v>
      </c>
      <c r="ED175" s="45" t="b">
        <v>1</v>
      </c>
      <c r="EE175" s="45"/>
      <c r="EF175" s="45"/>
      <c r="EG175" s="45"/>
      <c r="EH175" s="45"/>
      <c r="EI175" s="45" t="b">
        <v>1</v>
      </c>
      <c r="EJ175" s="45"/>
      <c r="EK175" s="45"/>
      <c r="EL175" s="45"/>
      <c r="EM175" s="51">
        <v>3</v>
      </c>
      <c r="EN175" s="45" t="s">
        <v>365</v>
      </c>
      <c r="EO175" s="45" t="s">
        <v>2386</v>
      </c>
      <c r="EP175" s="45"/>
      <c r="EQ175" s="45"/>
      <c r="ER175" s="45"/>
      <c r="ES175" s="45"/>
      <c r="ET175" s="45"/>
      <c r="EU175" s="45"/>
      <c r="EV175" s="45" t="b">
        <v>1</v>
      </c>
      <c r="EW175" s="45" t="b">
        <v>1</v>
      </c>
      <c r="EX175" s="45"/>
      <c r="EY175" s="45"/>
      <c r="EZ175" s="45"/>
      <c r="FA175" s="51">
        <v>2</v>
      </c>
      <c r="FB175" s="45" t="s">
        <v>365</v>
      </c>
      <c r="FC175" s="45" t="s">
        <v>347</v>
      </c>
      <c r="FD175" s="45"/>
      <c r="FE175" s="45" t="s">
        <v>429</v>
      </c>
      <c r="FF175" s="45"/>
      <c r="FG175" s="45" t="b">
        <v>1</v>
      </c>
      <c r="FH175" s="45" t="b">
        <v>1</v>
      </c>
      <c r="FI175" s="45"/>
      <c r="FJ175" s="45"/>
      <c r="FK175" s="45"/>
      <c r="FL175" s="45"/>
      <c r="FM175" s="45"/>
      <c r="FN175" s="45" t="s">
        <v>347</v>
      </c>
      <c r="FO175" s="45"/>
      <c r="FP175" s="45" t="s">
        <v>347</v>
      </c>
      <c r="FQ175" s="45" t="s">
        <v>429</v>
      </c>
      <c r="FR175" s="45" t="b">
        <v>1</v>
      </c>
      <c r="FS175" s="45" t="b">
        <v>1</v>
      </c>
      <c r="FT175" s="45"/>
      <c r="FU175" s="45"/>
      <c r="FV175" s="45"/>
      <c r="FW175" s="45"/>
      <c r="FX175" s="45" t="s">
        <v>656</v>
      </c>
      <c r="FY175" s="45" t="s">
        <v>359</v>
      </c>
      <c r="FZ175" s="45" t="s">
        <v>359</v>
      </c>
      <c r="GA175" s="45"/>
      <c r="GB175" s="45"/>
      <c r="GC175" s="45" t="s">
        <v>384</v>
      </c>
      <c r="GD175" s="45" t="s">
        <v>351</v>
      </c>
      <c r="GE175" s="45" t="s">
        <v>359</v>
      </c>
      <c r="GF175" s="45" t="s">
        <v>370</v>
      </c>
      <c r="GG175" s="45" t="s">
        <v>370</v>
      </c>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t="s">
        <v>2387</v>
      </c>
      <c r="MK175" s="45">
        <v>73155978</v>
      </c>
      <c r="ML175" s="45" t="s">
        <v>2388</v>
      </c>
      <c r="MM175" s="47">
        <v>44217.540856481479</v>
      </c>
      <c r="MN175" s="45">
        <v>176</v>
      </c>
      <c r="MO175" s="45"/>
      <c r="MP175" s="45">
        <v>-1</v>
      </c>
      <c r="MQ175" s="45"/>
      <c r="MR175" s="45"/>
      <c r="MS175" s="45" t="s">
        <v>376</v>
      </c>
      <c r="MT175" s="45">
        <v>11007</v>
      </c>
      <c r="MU175" s="45" t="s">
        <v>402</v>
      </c>
      <c r="MV175" s="45">
        <v>569832</v>
      </c>
    </row>
    <row r="176" spans="1:360" ht="15.6" hidden="1" thickTop="1" thickBot="1" x14ac:dyDescent="0.35">
      <c r="A176" s="48" t="s">
        <v>2389</v>
      </c>
      <c r="B176" s="37" t="s">
        <v>2390</v>
      </c>
      <c r="C176" s="37"/>
      <c r="D176" s="37" t="s">
        <v>2382</v>
      </c>
      <c r="E176" s="37" t="s">
        <v>830</v>
      </c>
      <c r="F176" s="37"/>
      <c r="G176" s="49">
        <v>44217</v>
      </c>
      <c r="H176" s="37" t="s">
        <v>2383</v>
      </c>
      <c r="I176" s="37" t="s">
        <v>346</v>
      </c>
      <c r="J176" s="37" t="s">
        <v>347</v>
      </c>
      <c r="K176" s="37">
        <v>39</v>
      </c>
      <c r="L176" s="37" t="str">
        <f>IF(data!$K176&lt;31,"18-30 Years",IF(data!$K176&lt;51,"31-50 Years",IF(data!$K176&lt;61,"51-60 Years",IF(data!$K176&gt;60,"Elderly&gt;60"))))</f>
        <v>31-50 Years</v>
      </c>
      <c r="M176" s="37" t="s">
        <v>405</v>
      </c>
      <c r="N176" s="37" t="s">
        <v>349</v>
      </c>
      <c r="O176" s="37" t="s">
        <v>383</v>
      </c>
      <c r="P176" s="37"/>
      <c r="Q176" s="37">
        <v>0</v>
      </c>
      <c r="R176" s="37">
        <v>0</v>
      </c>
      <c r="S176" s="37" t="s">
        <v>347</v>
      </c>
      <c r="T176" s="37">
        <v>0</v>
      </c>
      <c r="U176" s="37">
        <v>0</v>
      </c>
      <c r="V176" s="37">
        <v>1</v>
      </c>
      <c r="W176" s="37" t="s">
        <v>351</v>
      </c>
      <c r="X176" s="37">
        <v>1</v>
      </c>
      <c r="Y176" s="37" t="s">
        <v>406</v>
      </c>
      <c r="Z176" s="37">
        <v>1</v>
      </c>
      <c r="AA176" s="52">
        <v>3</v>
      </c>
      <c r="AB176" s="37">
        <v>5</v>
      </c>
      <c r="AC176" s="37">
        <v>0</v>
      </c>
      <c r="AD176" s="37">
        <v>0</v>
      </c>
      <c r="AE176" s="37">
        <v>1</v>
      </c>
      <c r="AF176" s="37">
        <v>2500</v>
      </c>
      <c r="AG176" s="37">
        <v>1000</v>
      </c>
      <c r="AH176" s="41">
        <f t="shared" si="2"/>
        <v>-1500</v>
      </c>
      <c r="AI176" s="37" t="s">
        <v>2391</v>
      </c>
      <c r="AJ176" s="37"/>
      <c r="AK176" s="37" t="s">
        <v>1400</v>
      </c>
      <c r="AL176" s="37" t="b">
        <v>1</v>
      </c>
      <c r="AM176" s="37" t="b">
        <v>1</v>
      </c>
      <c r="AN176" s="37" t="b">
        <v>1</v>
      </c>
      <c r="AO176" s="37" t="b">
        <v>1</v>
      </c>
      <c r="AP176" s="37"/>
      <c r="AQ176" s="37"/>
      <c r="AR176" s="37"/>
      <c r="AS176" s="37"/>
      <c r="AT176" s="37">
        <v>15</v>
      </c>
      <c r="AU176" s="37" t="s">
        <v>356</v>
      </c>
      <c r="AV176" s="37"/>
      <c r="AW176" s="37" t="s">
        <v>359</v>
      </c>
      <c r="AX176" s="37" t="s">
        <v>2392</v>
      </c>
      <c r="AY176" s="37" t="s">
        <v>357</v>
      </c>
      <c r="AZ176" s="37"/>
      <c r="BA176" s="37" t="b">
        <v>1</v>
      </c>
      <c r="BB176" s="37"/>
      <c r="BC176" s="37" t="b">
        <v>1</v>
      </c>
      <c r="BD176" s="37"/>
      <c r="BE176" s="37"/>
      <c r="BF176" s="37"/>
      <c r="BG176" s="37"/>
      <c r="BH176" s="37"/>
      <c r="BI176" s="37"/>
      <c r="BJ176" s="37"/>
      <c r="BK176" s="37" t="s">
        <v>347</v>
      </c>
      <c r="BL176" s="37" t="s">
        <v>347</v>
      </c>
      <c r="BM176" s="37" t="s">
        <v>2393</v>
      </c>
      <c r="BN176" s="37" t="s">
        <v>359</v>
      </c>
      <c r="BO176" s="37"/>
      <c r="BP176" s="37" t="s">
        <v>347</v>
      </c>
      <c r="BQ176" s="37" t="s">
        <v>347</v>
      </c>
      <c r="BR176" s="37"/>
      <c r="BS176" s="37" t="s">
        <v>347</v>
      </c>
      <c r="BT176" s="37" t="s">
        <v>359</v>
      </c>
      <c r="BU176" s="37" t="s">
        <v>480</v>
      </c>
      <c r="BV176" s="37" t="b">
        <v>1</v>
      </c>
      <c r="BW176" s="37"/>
      <c r="BX176" s="37"/>
      <c r="BY176" s="37" t="b">
        <v>1</v>
      </c>
      <c r="BZ176" s="37"/>
      <c r="CA176" s="37"/>
      <c r="CB176" s="37"/>
      <c r="CC176" s="37"/>
      <c r="CD176" s="37"/>
      <c r="CE176" s="37"/>
      <c r="CF176" s="37" t="s">
        <v>2394</v>
      </c>
      <c r="CG176" s="37" t="b">
        <v>1</v>
      </c>
      <c r="CH176" s="37" t="b">
        <v>1</v>
      </c>
      <c r="CI176" s="37"/>
      <c r="CJ176" s="37" t="b">
        <v>1</v>
      </c>
      <c r="CK176" s="37"/>
      <c r="CL176" s="37"/>
      <c r="CM176" s="37"/>
      <c r="CN176" s="37"/>
      <c r="CO176" s="37" t="s">
        <v>347</v>
      </c>
      <c r="CP176" s="37"/>
      <c r="CQ176" s="37"/>
      <c r="CR176" s="37"/>
      <c r="CS176" s="37"/>
      <c r="CT176" s="37"/>
      <c r="CU176" s="37"/>
      <c r="CV176" s="37"/>
      <c r="CW176" s="37"/>
      <c r="CX176" s="37"/>
      <c r="CY176" s="37" t="s">
        <v>361</v>
      </c>
      <c r="CZ176" s="37"/>
      <c r="DA176" s="37"/>
      <c r="DB176" s="37"/>
      <c r="DC176" s="37"/>
      <c r="DD176" s="37"/>
      <c r="DE176" s="37" t="b">
        <v>1</v>
      </c>
      <c r="DF176" s="37" t="b">
        <v>1</v>
      </c>
      <c r="DG176" s="37"/>
      <c r="DH176" s="37"/>
      <c r="DI176" s="37"/>
      <c r="DJ176" s="37"/>
      <c r="DK176" s="37"/>
      <c r="DL176" s="37"/>
      <c r="DM176" s="37"/>
      <c r="DN176" s="37"/>
      <c r="DO176" s="37"/>
      <c r="DP176" s="37"/>
      <c r="DQ176" s="37"/>
      <c r="DR176" s="37"/>
      <c r="DS176" s="37"/>
      <c r="DT176" s="37"/>
      <c r="DU176" s="37"/>
      <c r="DV176" s="37"/>
      <c r="DW176" s="37" t="s">
        <v>646</v>
      </c>
      <c r="DX176" s="37"/>
      <c r="DY176" s="37"/>
      <c r="DZ176" s="37"/>
      <c r="EA176" s="37"/>
      <c r="EB176" s="37"/>
      <c r="EC176" s="37"/>
      <c r="ED176" s="37"/>
      <c r="EE176" s="37"/>
      <c r="EF176" s="37"/>
      <c r="EG176" s="37"/>
      <c r="EH176" s="37"/>
      <c r="EI176" s="37"/>
      <c r="EJ176" s="37"/>
      <c r="EK176" s="37"/>
      <c r="EL176" s="37"/>
      <c r="EM176" s="37"/>
      <c r="EN176" s="37"/>
      <c r="EO176" s="37" t="s">
        <v>1031</v>
      </c>
      <c r="EP176" s="37" t="b">
        <v>1</v>
      </c>
      <c r="EQ176" s="37" t="b">
        <v>1</v>
      </c>
      <c r="ER176" s="37" t="b">
        <v>1</v>
      </c>
      <c r="ES176" s="37"/>
      <c r="ET176" s="37"/>
      <c r="EU176" s="37"/>
      <c r="EV176" s="37"/>
      <c r="EW176" s="37"/>
      <c r="EX176" s="37"/>
      <c r="EY176" s="37"/>
      <c r="EZ176" s="37"/>
      <c r="FA176" s="52">
        <v>3</v>
      </c>
      <c r="FB176" s="37" t="s">
        <v>365</v>
      </c>
      <c r="FC176" s="37" t="s">
        <v>347</v>
      </c>
      <c r="FD176" s="37"/>
      <c r="FE176" s="37" t="s">
        <v>367</v>
      </c>
      <c r="FF176" s="37"/>
      <c r="FG176" s="37" t="b">
        <v>1</v>
      </c>
      <c r="FH176" s="37"/>
      <c r="FI176" s="37"/>
      <c r="FJ176" s="37"/>
      <c r="FK176" s="37"/>
      <c r="FL176" s="37"/>
      <c r="FM176" s="37"/>
      <c r="FN176" s="37" t="s">
        <v>347</v>
      </c>
      <c r="FO176" s="37"/>
      <c r="FP176" s="37" t="s">
        <v>347</v>
      </c>
      <c r="FQ176" s="37" t="s">
        <v>367</v>
      </c>
      <c r="FR176" s="37" t="b">
        <v>1</v>
      </c>
      <c r="FS176" s="37"/>
      <c r="FT176" s="37"/>
      <c r="FU176" s="37"/>
      <c r="FV176" s="37"/>
      <c r="FW176" s="37"/>
      <c r="FX176" s="37" t="s">
        <v>368</v>
      </c>
      <c r="FY176" s="37" t="s">
        <v>359</v>
      </c>
      <c r="FZ176" s="37"/>
      <c r="GA176" s="37"/>
      <c r="GB176" s="37"/>
      <c r="GC176" s="37" t="s">
        <v>384</v>
      </c>
      <c r="GD176" s="37" t="s">
        <v>384</v>
      </c>
      <c r="GE176" s="37" t="s">
        <v>359</v>
      </c>
      <c r="GF176" s="37" t="s">
        <v>370</v>
      </c>
      <c r="GG176" s="37" t="s">
        <v>370</v>
      </c>
      <c r="GH176" s="37"/>
      <c r="GI176" s="37"/>
      <c r="GJ176" s="37"/>
      <c r="GK176" s="37"/>
      <c r="GL176" s="37"/>
      <c r="GM176" s="37"/>
      <c r="GN176" s="37"/>
      <c r="GO176" s="37"/>
      <c r="GP176" s="37"/>
      <c r="GQ176" s="37"/>
      <c r="GR176" s="37"/>
      <c r="GS176" s="37"/>
      <c r="GT176" s="37"/>
      <c r="GU176" s="37"/>
      <c r="GV176" s="37"/>
      <c r="GW176" s="37"/>
      <c r="GX176" s="37"/>
      <c r="GY176" s="37"/>
      <c r="GZ176" s="37"/>
      <c r="HA176" s="3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t="s">
        <v>2395</v>
      </c>
      <c r="MK176" s="37">
        <v>73155980</v>
      </c>
      <c r="ML176" s="37" t="s">
        <v>2396</v>
      </c>
      <c r="MM176" s="50">
        <v>44217.540868055563</v>
      </c>
      <c r="MN176" s="37">
        <v>177</v>
      </c>
      <c r="MO176" s="37"/>
      <c r="MP176" s="37">
        <v>-1</v>
      </c>
      <c r="MQ176" s="37"/>
      <c r="MR176" s="37"/>
      <c r="MS176" s="37" t="s">
        <v>376</v>
      </c>
      <c r="MT176" s="37">
        <v>821</v>
      </c>
      <c r="MU176" s="37" t="s">
        <v>402</v>
      </c>
      <c r="MV176" s="37">
        <v>569832</v>
      </c>
    </row>
    <row r="177" spans="1:360" ht="15.6" thickTop="1" thickBot="1" x14ac:dyDescent="0.35">
      <c r="A177" s="44" t="s">
        <v>2397</v>
      </c>
      <c r="B177" s="45" t="s">
        <v>2398</v>
      </c>
      <c r="C177" s="45"/>
      <c r="D177" s="45" t="s">
        <v>2382</v>
      </c>
      <c r="E177" s="45" t="s">
        <v>830</v>
      </c>
      <c r="F177" s="45"/>
      <c r="G177" s="46">
        <v>44217</v>
      </c>
      <c r="H177" s="45" t="s">
        <v>2383</v>
      </c>
      <c r="I177" s="45" t="s">
        <v>346</v>
      </c>
      <c r="J177" s="45" t="s">
        <v>347</v>
      </c>
      <c r="K177" s="45">
        <v>33</v>
      </c>
      <c r="L177" s="45" t="str">
        <f>IF(data!$K177&lt;31,"18-30 Years",IF(data!$K177&lt;51,"31-50 Years",IF(data!$K177&lt;61,"51-60 Years",IF(data!$K177&gt;60,"Elderly&gt;60"))))</f>
        <v>31-50 Years</v>
      </c>
      <c r="M177" s="45" t="s">
        <v>405</v>
      </c>
      <c r="N177" s="45" t="s">
        <v>349</v>
      </c>
      <c r="O177" s="45" t="s">
        <v>383</v>
      </c>
      <c r="P177" s="45"/>
      <c r="Q177" s="45">
        <v>1</v>
      </c>
      <c r="R177" s="45">
        <v>0</v>
      </c>
      <c r="S177" s="45" t="s">
        <v>347</v>
      </c>
      <c r="T177" s="45">
        <v>0</v>
      </c>
      <c r="U177" s="45">
        <v>2</v>
      </c>
      <c r="V177" s="45">
        <v>2</v>
      </c>
      <c r="W177" s="45" t="s">
        <v>364</v>
      </c>
      <c r="X177" s="45">
        <v>1</v>
      </c>
      <c r="Y177" s="45" t="s">
        <v>352</v>
      </c>
      <c r="Z177" s="45">
        <v>0</v>
      </c>
      <c r="AA177" s="51">
        <v>5</v>
      </c>
      <c r="AB177" s="45">
        <v>7</v>
      </c>
      <c r="AC177" s="45">
        <v>0</v>
      </c>
      <c r="AD177" s="45">
        <v>0</v>
      </c>
      <c r="AE177" s="45">
        <v>1</v>
      </c>
      <c r="AF177" s="45">
        <v>1500</v>
      </c>
      <c r="AG177" s="45">
        <v>500</v>
      </c>
      <c r="AH177" s="41">
        <f t="shared" si="2"/>
        <v>-1000</v>
      </c>
      <c r="AI177" s="45" t="s">
        <v>385</v>
      </c>
      <c r="AJ177" s="45"/>
      <c r="AK177" s="45" t="s">
        <v>2399</v>
      </c>
      <c r="AL177" s="45" t="b">
        <v>1</v>
      </c>
      <c r="AM177" s="45"/>
      <c r="AN177" s="45"/>
      <c r="AO177" s="45" t="b">
        <v>1</v>
      </c>
      <c r="AP177" s="45"/>
      <c r="AQ177" s="45"/>
      <c r="AR177" s="45"/>
      <c r="AS177" s="45"/>
      <c r="AT177" s="45">
        <v>30</v>
      </c>
      <c r="AU177" s="45" t="s">
        <v>356</v>
      </c>
      <c r="AV177" s="45"/>
      <c r="AW177" s="45" t="s">
        <v>359</v>
      </c>
      <c r="AX177" s="45" t="s">
        <v>2400</v>
      </c>
      <c r="AY177" s="45" t="s">
        <v>2401</v>
      </c>
      <c r="AZ177" s="45" t="b">
        <v>1</v>
      </c>
      <c r="BA177" s="45"/>
      <c r="BB177" s="45" t="b">
        <v>1</v>
      </c>
      <c r="BC177" s="45" t="b">
        <v>1</v>
      </c>
      <c r="BD177" s="45"/>
      <c r="BE177" s="45"/>
      <c r="BF177" s="45"/>
      <c r="BG177" s="45"/>
      <c r="BH177" s="45"/>
      <c r="BI177" s="45"/>
      <c r="BJ177" s="45"/>
      <c r="BK177" s="45" t="s">
        <v>372</v>
      </c>
      <c r="BL177" s="45"/>
      <c r="BM177" s="45"/>
      <c r="BN177" s="45"/>
      <c r="BO177" s="45"/>
      <c r="BP177" s="45" t="s">
        <v>347</v>
      </c>
      <c r="BQ177" s="45" t="s">
        <v>359</v>
      </c>
      <c r="BR177" s="37" t="s">
        <v>5132</v>
      </c>
      <c r="BS177" s="45"/>
      <c r="BT177" s="45"/>
      <c r="BU177" s="45"/>
      <c r="BV177" s="45"/>
      <c r="BW177" s="45"/>
      <c r="BX177" s="45"/>
      <c r="BY177" s="45"/>
      <c r="BZ177" s="45"/>
      <c r="CA177" s="45"/>
      <c r="CB177" s="45"/>
      <c r="CC177" s="45"/>
      <c r="CD177" s="45"/>
      <c r="CE177" s="45"/>
      <c r="CF177" s="45" t="s">
        <v>1306</v>
      </c>
      <c r="CG177" s="45"/>
      <c r="CH177" s="45" t="b">
        <v>1</v>
      </c>
      <c r="CI177" s="45"/>
      <c r="CJ177" s="45"/>
      <c r="CK177" s="45"/>
      <c r="CL177" s="45"/>
      <c r="CM177" s="45"/>
      <c r="CN177" s="45"/>
      <c r="CO177" s="45" t="s">
        <v>372</v>
      </c>
      <c r="CP177" s="45"/>
      <c r="CQ177" s="45"/>
      <c r="CR177" s="45"/>
      <c r="CS177" s="45"/>
      <c r="CT177" s="45"/>
      <c r="CU177" s="45"/>
      <c r="CV177" s="45"/>
      <c r="CW177" s="45"/>
      <c r="CX177" s="45"/>
      <c r="CY177" s="45" t="s">
        <v>1401</v>
      </c>
      <c r="CZ177" s="45"/>
      <c r="DA177" s="45"/>
      <c r="DB177" s="45"/>
      <c r="DC177" s="45" t="b">
        <v>1</v>
      </c>
      <c r="DD177" s="45"/>
      <c r="DE177" s="45" t="b">
        <v>1</v>
      </c>
      <c r="DF177" s="45"/>
      <c r="DG177" s="45"/>
      <c r="DH177" s="45"/>
      <c r="DI177" s="45"/>
      <c r="DJ177" s="45"/>
      <c r="DK177" s="45"/>
      <c r="DL177" s="45"/>
      <c r="DM177" s="45"/>
      <c r="DN177" s="45"/>
      <c r="DO177" s="45"/>
      <c r="DP177" s="45"/>
      <c r="DQ177" s="45"/>
      <c r="DR177" s="45"/>
      <c r="DS177" s="45"/>
      <c r="DT177" s="45"/>
      <c r="DU177" s="45"/>
      <c r="DV177" s="45"/>
      <c r="DW177" s="45" t="s">
        <v>482</v>
      </c>
      <c r="DX177" s="45" t="s">
        <v>483</v>
      </c>
      <c r="DY177" s="45"/>
      <c r="DZ177" s="45"/>
      <c r="EA177" s="45" t="s">
        <v>2402</v>
      </c>
      <c r="EB177" s="45"/>
      <c r="EC177" s="45"/>
      <c r="ED177" s="45" t="b">
        <v>1</v>
      </c>
      <c r="EE177" s="45"/>
      <c r="EF177" s="45"/>
      <c r="EG177" s="45"/>
      <c r="EH177" s="45"/>
      <c r="EI177" s="45" t="b">
        <v>1</v>
      </c>
      <c r="EJ177" s="45"/>
      <c r="EK177" s="45" t="b">
        <v>1</v>
      </c>
      <c r="EL177" s="45"/>
      <c r="EM177" s="51">
        <v>3</v>
      </c>
      <c r="EN177" s="45" t="s">
        <v>365</v>
      </c>
      <c r="EO177" s="45" t="s">
        <v>2403</v>
      </c>
      <c r="EP177" s="45" t="b">
        <v>1</v>
      </c>
      <c r="EQ177" s="45" t="b">
        <v>1</v>
      </c>
      <c r="ER177" s="45"/>
      <c r="ES177" s="45"/>
      <c r="ET177" s="45"/>
      <c r="EU177" s="45"/>
      <c r="EV177" s="45"/>
      <c r="EW177" s="45"/>
      <c r="EX177" s="45"/>
      <c r="EY177" s="45" t="b">
        <v>1</v>
      </c>
      <c r="EZ177" s="45"/>
      <c r="FA177" s="51">
        <v>3</v>
      </c>
      <c r="FB177" s="45" t="s">
        <v>365</v>
      </c>
      <c r="FC177" s="45" t="s">
        <v>347</v>
      </c>
      <c r="FD177" s="45"/>
      <c r="FE177" s="45" t="s">
        <v>367</v>
      </c>
      <c r="FF177" s="45"/>
      <c r="FG177" s="45" t="b">
        <v>1</v>
      </c>
      <c r="FH177" s="45"/>
      <c r="FI177" s="45"/>
      <c r="FJ177" s="45"/>
      <c r="FK177" s="45"/>
      <c r="FL177" s="45"/>
      <c r="FM177" s="45"/>
      <c r="FN177" s="45" t="s">
        <v>347</v>
      </c>
      <c r="FO177" s="45"/>
      <c r="FP177" s="45" t="s">
        <v>347</v>
      </c>
      <c r="FQ177" s="45" t="s">
        <v>367</v>
      </c>
      <c r="FR177" s="45" t="b">
        <v>1</v>
      </c>
      <c r="FS177" s="45"/>
      <c r="FT177" s="45"/>
      <c r="FU177" s="45"/>
      <c r="FV177" s="45"/>
      <c r="FW177" s="45"/>
      <c r="FX177" s="45" t="s">
        <v>656</v>
      </c>
      <c r="FY177" s="45" t="s">
        <v>359</v>
      </c>
      <c r="FZ177" s="45"/>
      <c r="GA177" s="45"/>
      <c r="GB177" s="45"/>
      <c r="GC177" s="45" t="s">
        <v>406</v>
      </c>
      <c r="GD177" s="45" t="s">
        <v>351</v>
      </c>
      <c r="GE177" s="45" t="s">
        <v>359</v>
      </c>
      <c r="GF177" s="45" t="s">
        <v>370</v>
      </c>
      <c r="GG177" s="45" t="s">
        <v>370</v>
      </c>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t="s">
        <v>2404</v>
      </c>
      <c r="MK177" s="45">
        <v>73155984</v>
      </c>
      <c r="ML177" s="45" t="s">
        <v>2405</v>
      </c>
      <c r="MM177" s="47">
        <v>44217.540868055563</v>
      </c>
      <c r="MN177" s="45">
        <v>178</v>
      </c>
      <c r="MO177" s="45"/>
      <c r="MP177" s="45">
        <v>-1</v>
      </c>
      <c r="MQ177" s="45"/>
      <c r="MR177" s="45"/>
      <c r="MS177" s="45" t="s">
        <v>376</v>
      </c>
      <c r="MT177" s="45">
        <v>1513</v>
      </c>
      <c r="MU177" s="45" t="s">
        <v>402</v>
      </c>
      <c r="MV177" s="45">
        <v>569832</v>
      </c>
    </row>
    <row r="178" spans="1:360" ht="15.6" hidden="1" thickTop="1" thickBot="1" x14ac:dyDescent="0.35">
      <c r="A178" s="48" t="s">
        <v>2406</v>
      </c>
      <c r="B178" s="37" t="s">
        <v>2407</v>
      </c>
      <c r="C178" s="37"/>
      <c r="D178" s="37" t="s">
        <v>2382</v>
      </c>
      <c r="E178" s="37" t="s">
        <v>830</v>
      </c>
      <c r="F178" s="37"/>
      <c r="G178" s="49">
        <v>44217</v>
      </c>
      <c r="H178" s="37" t="s">
        <v>2383</v>
      </c>
      <c r="I178" s="37" t="s">
        <v>346</v>
      </c>
      <c r="J178" s="37" t="s">
        <v>347</v>
      </c>
      <c r="K178" s="37">
        <v>61</v>
      </c>
      <c r="L178" s="37" t="str">
        <f>IF(data!$K178&lt;31,"18-30 Years",IF(data!$K178&lt;51,"31-50 Years",IF(data!$K178&lt;61,"51-60 Years",IF(data!$K178&gt;60,"Elderly&gt;60"))))</f>
        <v>Elderly&gt;60</v>
      </c>
      <c r="M178" s="37" t="s">
        <v>348</v>
      </c>
      <c r="N178" s="37" t="s">
        <v>976</v>
      </c>
      <c r="O178" s="37" t="s">
        <v>350</v>
      </c>
      <c r="P178" s="49">
        <v>41674</v>
      </c>
      <c r="Q178" s="37">
        <v>0</v>
      </c>
      <c r="R178" s="37">
        <v>1</v>
      </c>
      <c r="S178" s="37" t="s">
        <v>359</v>
      </c>
      <c r="T178" s="37"/>
      <c r="U178" s="37"/>
      <c r="V178" s="37"/>
      <c r="W178" s="37"/>
      <c r="X178" s="37"/>
      <c r="Y178" s="37"/>
      <c r="Z178" s="37"/>
      <c r="AA178" s="37"/>
      <c r="AB178" s="37">
        <v>1</v>
      </c>
      <c r="AC178" s="37">
        <v>1</v>
      </c>
      <c r="AD178" s="37"/>
      <c r="AE178" s="37">
        <v>0</v>
      </c>
      <c r="AF178" s="37">
        <v>200</v>
      </c>
      <c r="AG178" s="37">
        <v>0</v>
      </c>
      <c r="AH178" s="41">
        <f t="shared" si="2"/>
        <v>-200</v>
      </c>
      <c r="AI178" s="37"/>
      <c r="AJ178" s="45" t="s">
        <v>5128</v>
      </c>
      <c r="AK178" s="37" t="s">
        <v>640</v>
      </c>
      <c r="AL178" s="37"/>
      <c r="AM178" s="37"/>
      <c r="AN178" s="37"/>
      <c r="AO178" s="37"/>
      <c r="AP178" s="37"/>
      <c r="AQ178" s="37"/>
      <c r="AR178" s="37" t="b">
        <v>1</v>
      </c>
      <c r="AS178" s="37"/>
      <c r="AT178" s="37"/>
      <c r="AU178" s="37"/>
      <c r="AV178" s="37"/>
      <c r="AW178" s="37" t="s">
        <v>359</v>
      </c>
      <c r="AX178" s="37" t="s">
        <v>2408</v>
      </c>
      <c r="AY178" s="37" t="s">
        <v>357</v>
      </c>
      <c r="AZ178" s="37"/>
      <c r="BA178" s="37" t="b">
        <v>1</v>
      </c>
      <c r="BB178" s="37"/>
      <c r="BC178" s="37" t="b">
        <v>1</v>
      </c>
      <c r="BD178" s="37"/>
      <c r="BE178" s="37"/>
      <c r="BF178" s="37"/>
      <c r="BG178" s="37"/>
      <c r="BH178" s="37"/>
      <c r="BI178" s="37"/>
      <c r="BJ178" s="37"/>
      <c r="BK178" s="37" t="s">
        <v>359</v>
      </c>
      <c r="BL178" s="37"/>
      <c r="BM178" s="37"/>
      <c r="BN178" s="37"/>
      <c r="BO178" s="37"/>
      <c r="BP178" s="37" t="s">
        <v>347</v>
      </c>
      <c r="BQ178" s="37" t="s">
        <v>359</v>
      </c>
      <c r="BR178" s="37" t="s">
        <v>5136</v>
      </c>
      <c r="BS178" s="37"/>
      <c r="BT178" s="37"/>
      <c r="BU178" s="37"/>
      <c r="BV178" s="37"/>
      <c r="BW178" s="37"/>
      <c r="BX178" s="37"/>
      <c r="BY178" s="37"/>
      <c r="BZ178" s="37"/>
      <c r="CA178" s="37"/>
      <c r="CB178" s="37"/>
      <c r="CC178" s="37"/>
      <c r="CD178" s="37"/>
      <c r="CE178" s="37"/>
      <c r="CF178" s="37" t="s">
        <v>2394</v>
      </c>
      <c r="CG178" s="37" t="b">
        <v>1</v>
      </c>
      <c r="CH178" s="37" t="b">
        <v>1</v>
      </c>
      <c r="CI178" s="37"/>
      <c r="CJ178" s="37" t="b">
        <v>1</v>
      </c>
      <c r="CK178" s="37"/>
      <c r="CL178" s="37"/>
      <c r="CM178" s="37"/>
      <c r="CN178" s="37"/>
      <c r="CO178" s="37" t="s">
        <v>359</v>
      </c>
      <c r="CP178" s="37" t="s">
        <v>691</v>
      </c>
      <c r="CQ178" s="37"/>
      <c r="CR178" s="37"/>
      <c r="CS178" s="37"/>
      <c r="CT178" s="37"/>
      <c r="CU178" s="37" t="b">
        <v>1</v>
      </c>
      <c r="CV178" s="37"/>
      <c r="CW178" s="37"/>
      <c r="CX178" s="37"/>
      <c r="CY178" s="37" t="s">
        <v>836</v>
      </c>
      <c r="CZ178" s="37"/>
      <c r="DA178" s="37"/>
      <c r="DB178" s="37"/>
      <c r="DC178" s="37"/>
      <c r="DD178" s="37"/>
      <c r="DE178" s="37" t="b">
        <v>1</v>
      </c>
      <c r="DF178" s="37"/>
      <c r="DG178" s="37"/>
      <c r="DH178" s="37"/>
      <c r="DI178" s="37"/>
      <c r="DJ178" s="37"/>
      <c r="DK178" s="37"/>
      <c r="DL178" s="37"/>
      <c r="DM178" s="37"/>
      <c r="DN178" s="37"/>
      <c r="DO178" s="37"/>
      <c r="DP178" s="37"/>
      <c r="DQ178" s="37"/>
      <c r="DR178" s="37"/>
      <c r="DS178" s="37"/>
      <c r="DT178" s="37"/>
      <c r="DU178" s="37"/>
      <c r="DV178" s="37"/>
      <c r="DW178" s="37" t="s">
        <v>646</v>
      </c>
      <c r="DX178" s="37"/>
      <c r="DY178" s="37"/>
      <c r="DZ178" s="37"/>
      <c r="EA178" s="37"/>
      <c r="EB178" s="37"/>
      <c r="EC178" s="37"/>
      <c r="ED178" s="37"/>
      <c r="EE178" s="37"/>
      <c r="EF178" s="37"/>
      <c r="EG178" s="37"/>
      <c r="EH178" s="37"/>
      <c r="EI178" s="37"/>
      <c r="EJ178" s="37"/>
      <c r="EK178" s="37"/>
      <c r="EL178" s="37"/>
      <c r="EM178" s="37"/>
      <c r="EN178" s="37"/>
      <c r="EO178" s="37"/>
      <c r="EP178" s="37"/>
      <c r="EQ178" s="37"/>
      <c r="ER178" s="37"/>
      <c r="ES178" s="37"/>
      <c r="ET178" s="37"/>
      <c r="EU178" s="37"/>
      <c r="EV178" s="37"/>
      <c r="EW178" s="37"/>
      <c r="EX178" s="37"/>
      <c r="EY178" s="37"/>
      <c r="EZ178" s="37"/>
      <c r="FA178" s="37"/>
      <c r="FB178" s="37"/>
      <c r="FC178" s="37" t="s">
        <v>347</v>
      </c>
      <c r="FD178" s="37"/>
      <c r="FE178" s="37" t="s">
        <v>367</v>
      </c>
      <c r="FF178" s="37"/>
      <c r="FG178" s="37" t="b">
        <v>1</v>
      </c>
      <c r="FH178" s="37"/>
      <c r="FI178" s="37"/>
      <c r="FJ178" s="37"/>
      <c r="FK178" s="37"/>
      <c r="FL178" s="37"/>
      <c r="FM178" s="37"/>
      <c r="FN178" s="37" t="s">
        <v>347</v>
      </c>
      <c r="FO178" s="37"/>
      <c r="FP178" s="37" t="s">
        <v>359</v>
      </c>
      <c r="FQ178" s="37"/>
      <c r="FR178" s="37"/>
      <c r="FS178" s="37"/>
      <c r="FT178" s="37"/>
      <c r="FU178" s="37"/>
      <c r="FV178" s="37"/>
      <c r="FW178" s="37"/>
      <c r="FX178" s="37"/>
      <c r="FY178" s="37"/>
      <c r="FZ178" s="37"/>
      <c r="GA178" s="37"/>
      <c r="GB178" s="37"/>
      <c r="GC178" s="37"/>
      <c r="GD178" s="37" t="s">
        <v>384</v>
      </c>
      <c r="GE178" s="37" t="s">
        <v>347</v>
      </c>
      <c r="GF178" s="37"/>
      <c r="GG178" s="37"/>
      <c r="GH178" s="37" t="s">
        <v>489</v>
      </c>
      <c r="GI178" s="37" t="s">
        <v>359</v>
      </c>
      <c r="GJ178" s="37"/>
      <c r="GK178" s="37"/>
      <c r="GL178" s="37"/>
      <c r="GM178" s="37"/>
      <c r="GN178" s="37"/>
      <c r="GO178" s="37"/>
      <c r="GP178" s="37"/>
      <c r="GQ178" s="37"/>
      <c r="GR178" s="37"/>
      <c r="GS178" s="37" t="s">
        <v>1064</v>
      </c>
      <c r="GT178" s="37"/>
      <c r="GU178" s="37"/>
      <c r="GV178" s="37"/>
      <c r="GW178" s="37"/>
      <c r="GX178" s="37"/>
      <c r="GY178" s="37"/>
      <c r="GZ178" s="37"/>
      <c r="HA178" s="37"/>
      <c r="HB178" s="37"/>
      <c r="HC178" s="37"/>
      <c r="HD178" s="37"/>
      <c r="HE178" s="37"/>
      <c r="HF178" s="37"/>
      <c r="HG178" s="37"/>
      <c r="HH178" s="37"/>
      <c r="HI178" s="37"/>
      <c r="HJ178" s="37"/>
      <c r="HK178" s="37"/>
      <c r="HL178" s="37"/>
      <c r="HM178" s="37"/>
      <c r="HN178" s="37"/>
      <c r="HO178" s="37"/>
      <c r="HP178" s="37"/>
      <c r="HQ178" s="37"/>
      <c r="HR178" s="37"/>
      <c r="HS178" s="37"/>
      <c r="HT178" s="37"/>
      <c r="HU178" s="37"/>
      <c r="HV178" s="37"/>
      <c r="HW178" s="37"/>
      <c r="HX178" s="37"/>
      <c r="HY178" s="37"/>
      <c r="HZ178" s="37"/>
      <c r="IA178" s="37"/>
      <c r="IB178" s="37"/>
      <c r="IC178" s="37"/>
      <c r="ID178" s="37"/>
      <c r="IE178" s="37"/>
      <c r="IF178" s="37"/>
      <c r="IG178" s="37"/>
      <c r="IH178" s="37"/>
      <c r="II178" s="37"/>
      <c r="IJ178" s="37"/>
      <c r="IK178" s="37"/>
      <c r="IL178" s="37"/>
      <c r="IM178" s="37"/>
      <c r="IN178" s="37"/>
      <c r="IO178" s="37"/>
      <c r="IP178" s="37"/>
      <c r="IQ178" s="37"/>
      <c r="IR178" s="37"/>
      <c r="IS178" s="37"/>
      <c r="IT178" s="37"/>
      <c r="IU178" s="37"/>
      <c r="IV178" s="37"/>
      <c r="IW178" s="37"/>
      <c r="IX178" s="37"/>
      <c r="IY178" s="37"/>
      <c r="IZ178" s="37"/>
      <c r="JA178" s="37"/>
      <c r="JB178" s="37"/>
      <c r="JC178" s="37"/>
      <c r="JD178" s="37"/>
      <c r="JE178" s="37"/>
      <c r="JF178" s="37"/>
      <c r="JG178" s="37"/>
      <c r="JH178" s="37"/>
      <c r="JI178" s="37"/>
      <c r="JJ178" s="37"/>
      <c r="JK178" s="37"/>
      <c r="JL178" s="37"/>
      <c r="JM178" s="37"/>
      <c r="JN178" s="37"/>
      <c r="JO178" s="37"/>
      <c r="JP178" s="37"/>
      <c r="JQ178" s="37"/>
      <c r="JR178" s="37"/>
      <c r="JS178" s="37"/>
      <c r="JT178" s="37"/>
      <c r="JU178" s="37"/>
      <c r="JV178" s="37"/>
      <c r="JW178" s="37"/>
      <c r="JX178" s="37"/>
      <c r="JY178" s="37"/>
      <c r="JZ178" s="37"/>
      <c r="KA178" s="37"/>
      <c r="KB178" s="37"/>
      <c r="KC178" s="37"/>
      <c r="KD178" s="37"/>
      <c r="KE178" s="37"/>
      <c r="KF178" s="37"/>
      <c r="KG178" s="37"/>
      <c r="KH178" s="37"/>
      <c r="KI178" s="37"/>
      <c r="KJ178" s="37"/>
      <c r="KK178" s="37"/>
      <c r="KL178" s="37"/>
      <c r="KM178" s="37"/>
      <c r="KN178" s="37"/>
      <c r="KO178" s="37"/>
      <c r="KP178" s="37"/>
      <c r="KQ178" s="37"/>
      <c r="KR178" s="37"/>
      <c r="KS178" s="37"/>
      <c r="KT178" s="37"/>
      <c r="KU178" s="37"/>
      <c r="KV178" s="37"/>
      <c r="KW178" s="37"/>
      <c r="KX178" s="37"/>
      <c r="KY178" s="37"/>
      <c r="KZ178" s="37"/>
      <c r="LA178" s="37"/>
      <c r="LB178" s="37"/>
      <c r="LC178" s="37"/>
      <c r="LD178" s="37"/>
      <c r="LE178" s="37"/>
      <c r="LF178" s="37"/>
      <c r="LG178" s="37"/>
      <c r="LH178" s="37"/>
      <c r="LI178" s="37"/>
      <c r="LJ178" s="37"/>
      <c r="LK178" s="37"/>
      <c r="LL178" s="37"/>
      <c r="LM178" s="37"/>
      <c r="LN178" s="37"/>
      <c r="LO178" s="37"/>
      <c r="LP178" s="37"/>
      <c r="LQ178" s="37"/>
      <c r="LR178" s="37"/>
      <c r="LS178" s="37"/>
      <c r="LT178" s="37"/>
      <c r="LU178" s="37"/>
      <c r="LV178" s="37"/>
      <c r="LW178" s="37"/>
      <c r="LX178" s="37"/>
      <c r="LY178" s="37"/>
      <c r="LZ178" s="37"/>
      <c r="MA178" s="37"/>
      <c r="MB178" s="37"/>
      <c r="MC178" s="37"/>
      <c r="MD178" s="37"/>
      <c r="ME178" s="37"/>
      <c r="MF178" s="37"/>
      <c r="MG178" s="37"/>
      <c r="MH178" s="37"/>
      <c r="MI178" s="37"/>
      <c r="MJ178" s="37" t="s">
        <v>2409</v>
      </c>
      <c r="MK178" s="37">
        <v>73155989</v>
      </c>
      <c r="ML178" s="37" t="s">
        <v>2410</v>
      </c>
      <c r="MM178" s="50">
        <v>44217.540891203702</v>
      </c>
      <c r="MN178" s="37">
        <v>179</v>
      </c>
      <c r="MO178" s="37"/>
      <c r="MP178" s="37">
        <v>-1</v>
      </c>
      <c r="MQ178" s="37"/>
      <c r="MR178" s="37"/>
      <c r="MS178" s="37" t="s">
        <v>376</v>
      </c>
      <c r="MT178" s="37">
        <v>328</v>
      </c>
      <c r="MU178" s="37" t="s">
        <v>402</v>
      </c>
      <c r="MV178" s="37">
        <v>569832</v>
      </c>
    </row>
    <row r="179" spans="1:360" ht="15.6" thickTop="1" thickBot="1" x14ac:dyDescent="0.35">
      <c r="A179" s="44" t="s">
        <v>2411</v>
      </c>
      <c r="B179" s="45" t="s">
        <v>2412</v>
      </c>
      <c r="C179" s="45"/>
      <c r="D179" s="45" t="s">
        <v>2413</v>
      </c>
      <c r="E179" s="45" t="s">
        <v>830</v>
      </c>
      <c r="F179" s="45"/>
      <c r="G179" s="46">
        <v>44217</v>
      </c>
      <c r="H179" s="45" t="s">
        <v>2383</v>
      </c>
      <c r="I179" s="45" t="s">
        <v>346</v>
      </c>
      <c r="J179" s="45" t="s">
        <v>347</v>
      </c>
      <c r="K179" s="45">
        <v>22</v>
      </c>
      <c r="L179" s="45" t="str">
        <f>IF(data!$K179&lt;31,"18-30 Years",IF(data!$K179&lt;51,"31-50 Years",IF(data!$K179&lt;61,"51-60 Years",IF(data!$K179&gt;60,"Elderly&gt;60"))))</f>
        <v>18-30 Years</v>
      </c>
      <c r="M179" s="45" t="s">
        <v>348</v>
      </c>
      <c r="N179" s="45" t="s">
        <v>349</v>
      </c>
      <c r="O179" s="45" t="s">
        <v>350</v>
      </c>
      <c r="P179" s="46">
        <v>43101</v>
      </c>
      <c r="Q179" s="45">
        <v>1</v>
      </c>
      <c r="R179" s="45">
        <v>2</v>
      </c>
      <c r="S179" s="45" t="s">
        <v>347</v>
      </c>
      <c r="T179" s="45">
        <v>1</v>
      </c>
      <c r="U179" s="45">
        <v>1</v>
      </c>
      <c r="V179" s="45">
        <v>1</v>
      </c>
      <c r="W179" s="45" t="s">
        <v>406</v>
      </c>
      <c r="X179" s="45">
        <v>1</v>
      </c>
      <c r="Y179" s="45" t="s">
        <v>364</v>
      </c>
      <c r="Z179" s="45">
        <v>0</v>
      </c>
      <c r="AA179" s="51">
        <v>4</v>
      </c>
      <c r="AB179" s="45">
        <v>8</v>
      </c>
      <c r="AC179" s="45">
        <v>0</v>
      </c>
      <c r="AD179" s="45">
        <v>0</v>
      </c>
      <c r="AE179" s="45">
        <v>1</v>
      </c>
      <c r="AF179" s="45">
        <v>300</v>
      </c>
      <c r="AG179" s="45">
        <v>100</v>
      </c>
      <c r="AH179" s="41">
        <f t="shared" si="2"/>
        <v>-200</v>
      </c>
      <c r="AI179" s="45" t="s">
        <v>2414</v>
      </c>
      <c r="AJ179" s="45"/>
      <c r="AK179" s="45" t="s">
        <v>640</v>
      </c>
      <c r="AL179" s="45"/>
      <c r="AM179" s="45"/>
      <c r="AN179" s="45"/>
      <c r="AO179" s="45"/>
      <c r="AP179" s="45"/>
      <c r="AQ179" s="45"/>
      <c r="AR179" s="45" t="b">
        <v>1</v>
      </c>
      <c r="AS179" s="45"/>
      <c r="AT179" s="45"/>
      <c r="AU179" s="45"/>
      <c r="AV179" s="45"/>
      <c r="AW179" s="45" t="s">
        <v>359</v>
      </c>
      <c r="AX179" s="45" t="s">
        <v>2415</v>
      </c>
      <c r="AY179" s="45" t="s">
        <v>889</v>
      </c>
      <c r="AZ179" s="45" t="b">
        <v>1</v>
      </c>
      <c r="BA179" s="45"/>
      <c r="BB179" s="45"/>
      <c r="BC179" s="45" t="b">
        <v>1</v>
      </c>
      <c r="BD179" s="45"/>
      <c r="BE179" s="45"/>
      <c r="BF179" s="45"/>
      <c r="BG179" s="45"/>
      <c r="BH179" s="45"/>
      <c r="BI179" s="45"/>
      <c r="BJ179" s="45"/>
      <c r="BK179" s="45" t="s">
        <v>359</v>
      </c>
      <c r="BL179" s="45"/>
      <c r="BM179" s="45"/>
      <c r="BN179" s="45"/>
      <c r="BO179" s="45"/>
      <c r="BP179" s="45" t="s">
        <v>359</v>
      </c>
      <c r="BQ179" s="45"/>
      <c r="BR179" s="45"/>
      <c r="BS179" s="45"/>
      <c r="BT179" s="45"/>
      <c r="BU179" s="45"/>
      <c r="BV179" s="45"/>
      <c r="BW179" s="45"/>
      <c r="BX179" s="45"/>
      <c r="BY179" s="45"/>
      <c r="BZ179" s="45"/>
      <c r="CA179" s="45"/>
      <c r="CB179" s="45"/>
      <c r="CC179" s="45"/>
      <c r="CD179" s="45"/>
      <c r="CE179" s="45"/>
      <c r="CF179" s="45" t="s">
        <v>481</v>
      </c>
      <c r="CG179" s="45"/>
      <c r="CH179" s="45" t="b">
        <v>1</v>
      </c>
      <c r="CI179" s="45" t="b">
        <v>1</v>
      </c>
      <c r="CJ179" s="45" t="b">
        <v>1</v>
      </c>
      <c r="CK179" s="45"/>
      <c r="CL179" s="45"/>
      <c r="CM179" s="45"/>
      <c r="CN179" s="45"/>
      <c r="CO179" s="45" t="s">
        <v>359</v>
      </c>
      <c r="CP179" s="45" t="s">
        <v>691</v>
      </c>
      <c r="CQ179" s="45"/>
      <c r="CR179" s="45"/>
      <c r="CS179" s="45"/>
      <c r="CT179" s="45"/>
      <c r="CU179" s="45" t="b">
        <v>1</v>
      </c>
      <c r="CV179" s="45"/>
      <c r="CW179" s="45"/>
      <c r="CX179" s="45"/>
      <c r="CY179" s="45" t="s">
        <v>932</v>
      </c>
      <c r="CZ179" s="45"/>
      <c r="DA179" s="45"/>
      <c r="DB179" s="45"/>
      <c r="DC179" s="45"/>
      <c r="DD179" s="45"/>
      <c r="DE179" s="45"/>
      <c r="DF179" s="45" t="b">
        <v>1</v>
      </c>
      <c r="DG179" s="45"/>
      <c r="DH179" s="45"/>
      <c r="DI179" s="45"/>
      <c r="DJ179" s="45"/>
      <c r="DK179" s="45" t="s">
        <v>359</v>
      </c>
      <c r="DL179" s="45"/>
      <c r="DM179" s="45"/>
      <c r="DN179" s="45"/>
      <c r="DO179" s="45"/>
      <c r="DP179" s="45"/>
      <c r="DQ179" s="45"/>
      <c r="DR179" s="45"/>
      <c r="DS179" s="45"/>
      <c r="DT179" s="45"/>
      <c r="DU179" s="45"/>
      <c r="DV179" s="45"/>
      <c r="DW179" s="45" t="s">
        <v>646</v>
      </c>
      <c r="DX179" s="45"/>
      <c r="DY179" s="45"/>
      <c r="DZ179" s="45"/>
      <c r="EA179" s="45" t="s">
        <v>2416</v>
      </c>
      <c r="EB179" s="45" t="b">
        <v>1</v>
      </c>
      <c r="EC179" s="45"/>
      <c r="ED179" s="45" t="b">
        <v>1</v>
      </c>
      <c r="EE179" s="45"/>
      <c r="EF179" s="45"/>
      <c r="EG179" s="45"/>
      <c r="EH179" s="45"/>
      <c r="EI179" s="45"/>
      <c r="EJ179" s="45" t="b">
        <v>1</v>
      </c>
      <c r="EK179" s="45" t="b">
        <v>1</v>
      </c>
      <c r="EL179" s="45" t="b">
        <v>1</v>
      </c>
      <c r="EM179" s="51">
        <v>5</v>
      </c>
      <c r="EN179" s="45" t="s">
        <v>366</v>
      </c>
      <c r="EO179" s="45" t="s">
        <v>2417</v>
      </c>
      <c r="EP179" s="45" t="b">
        <v>1</v>
      </c>
      <c r="EQ179" s="45"/>
      <c r="ER179" s="45" t="b">
        <v>1</v>
      </c>
      <c r="ES179" s="45" t="b">
        <v>1</v>
      </c>
      <c r="ET179" s="45"/>
      <c r="EU179" s="45"/>
      <c r="EV179" s="45" t="b">
        <v>1</v>
      </c>
      <c r="EW179" s="45"/>
      <c r="EX179" s="45"/>
      <c r="EY179" s="45" t="b">
        <v>1</v>
      </c>
      <c r="EZ179" s="45" t="b">
        <v>1</v>
      </c>
      <c r="FA179" s="51">
        <v>6</v>
      </c>
      <c r="FB179" s="45" t="s">
        <v>366</v>
      </c>
      <c r="FC179" s="45" t="s">
        <v>347</v>
      </c>
      <c r="FD179" s="45"/>
      <c r="FE179" s="45" t="s">
        <v>367</v>
      </c>
      <c r="FF179" s="45"/>
      <c r="FG179" s="45" t="b">
        <v>1</v>
      </c>
      <c r="FH179" s="45"/>
      <c r="FI179" s="45"/>
      <c r="FJ179" s="45"/>
      <c r="FK179" s="45"/>
      <c r="FL179" s="45"/>
      <c r="FM179" s="45"/>
      <c r="FN179" s="45" t="s">
        <v>347</v>
      </c>
      <c r="FO179" s="45"/>
      <c r="FP179" s="45" t="s">
        <v>359</v>
      </c>
      <c r="FQ179" s="45"/>
      <c r="FR179" s="45"/>
      <c r="FS179" s="45"/>
      <c r="FT179" s="45"/>
      <c r="FU179" s="45"/>
      <c r="FV179" s="45"/>
      <c r="FW179" s="45"/>
      <c r="FX179" s="45" t="s">
        <v>368</v>
      </c>
      <c r="FY179" s="45" t="s">
        <v>359</v>
      </c>
      <c r="FZ179" s="45" t="s">
        <v>359</v>
      </c>
      <c r="GA179" s="45"/>
      <c r="GB179" s="45"/>
      <c r="GC179" s="45" t="s">
        <v>351</v>
      </c>
      <c r="GD179" s="45" t="s">
        <v>351</v>
      </c>
      <c r="GE179" s="45" t="s">
        <v>347</v>
      </c>
      <c r="GF179" s="45"/>
      <c r="GG179" s="45"/>
      <c r="GH179" s="45" t="s">
        <v>915</v>
      </c>
      <c r="GI179" s="45" t="s">
        <v>359</v>
      </c>
      <c r="GJ179" s="45"/>
      <c r="GK179" s="45"/>
      <c r="GL179" s="45"/>
      <c r="GM179" s="45"/>
      <c r="GN179" s="45"/>
      <c r="GO179" s="45"/>
      <c r="GP179" s="45"/>
      <c r="GQ179" s="45"/>
      <c r="GR179" s="45"/>
      <c r="GS179" s="45" t="s">
        <v>347</v>
      </c>
      <c r="GT179" s="45" t="s">
        <v>347</v>
      </c>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t="s">
        <v>2418</v>
      </c>
      <c r="MK179" s="45">
        <v>73156006</v>
      </c>
      <c r="ML179" s="45" t="s">
        <v>2419</v>
      </c>
      <c r="MM179" s="47">
        <v>44217.541041666656</v>
      </c>
      <c r="MN179" s="45">
        <v>180</v>
      </c>
      <c r="MO179" s="45"/>
      <c r="MP179" s="45">
        <v>-1</v>
      </c>
      <c r="MQ179" s="45"/>
      <c r="MR179" s="45"/>
      <c r="MS179" s="45" t="s">
        <v>376</v>
      </c>
      <c r="MT179" s="45">
        <v>748</v>
      </c>
      <c r="MU179" s="45" t="s">
        <v>402</v>
      </c>
      <c r="MV179" s="45">
        <v>569832</v>
      </c>
    </row>
    <row r="180" spans="1:360" ht="15.6" thickTop="1" thickBot="1" x14ac:dyDescent="0.35">
      <c r="A180" s="48" t="s">
        <v>2420</v>
      </c>
      <c r="B180" s="37" t="s">
        <v>2421</v>
      </c>
      <c r="C180" s="37"/>
      <c r="D180" s="37" t="s">
        <v>2413</v>
      </c>
      <c r="E180" s="37" t="s">
        <v>830</v>
      </c>
      <c r="F180" s="37"/>
      <c r="G180" s="49">
        <v>44217</v>
      </c>
      <c r="H180" s="37" t="s">
        <v>2383</v>
      </c>
      <c r="I180" s="37" t="s">
        <v>346</v>
      </c>
      <c r="J180" s="37" t="s">
        <v>347</v>
      </c>
      <c r="K180" s="37">
        <v>54</v>
      </c>
      <c r="L180" s="37" t="str">
        <f>IF(data!$K180&lt;31,"18-30 Years",IF(data!$K180&lt;51,"31-50 Years",IF(data!$K180&lt;61,"51-60 Years",IF(data!$K180&gt;60,"Elderly&gt;60"))))</f>
        <v>51-60 Years</v>
      </c>
      <c r="M180" s="37" t="s">
        <v>348</v>
      </c>
      <c r="N180" s="37" t="s">
        <v>349</v>
      </c>
      <c r="O180" s="37" t="s">
        <v>350</v>
      </c>
      <c r="P180" s="49">
        <v>41640</v>
      </c>
      <c r="Q180" s="37">
        <v>1</v>
      </c>
      <c r="R180" s="37">
        <v>1</v>
      </c>
      <c r="S180" s="37" t="s">
        <v>347</v>
      </c>
      <c r="T180" s="37">
        <v>1</v>
      </c>
      <c r="U180" s="37">
        <v>0</v>
      </c>
      <c r="V180" s="37">
        <v>1</v>
      </c>
      <c r="W180" s="37" t="s">
        <v>351</v>
      </c>
      <c r="X180" s="37">
        <v>0</v>
      </c>
      <c r="Y180" s="37" t="s">
        <v>406</v>
      </c>
      <c r="Z180" s="37">
        <v>0</v>
      </c>
      <c r="AA180" s="52">
        <v>2</v>
      </c>
      <c r="AB180" s="37">
        <v>9</v>
      </c>
      <c r="AC180" s="37">
        <v>2</v>
      </c>
      <c r="AD180" s="37">
        <v>2</v>
      </c>
      <c r="AE180" s="37">
        <v>1</v>
      </c>
      <c r="AF180" s="37">
        <v>500</v>
      </c>
      <c r="AG180" s="37">
        <v>200</v>
      </c>
      <c r="AH180" s="41">
        <f t="shared" si="2"/>
        <v>-300</v>
      </c>
      <c r="AI180" s="37" t="s">
        <v>2422</v>
      </c>
      <c r="AJ180" s="37"/>
      <c r="AK180" s="37" t="s">
        <v>640</v>
      </c>
      <c r="AL180" s="37"/>
      <c r="AM180" s="37"/>
      <c r="AN180" s="37"/>
      <c r="AO180" s="37"/>
      <c r="AP180" s="37"/>
      <c r="AQ180" s="37"/>
      <c r="AR180" s="37" t="b">
        <v>1</v>
      </c>
      <c r="AS180" s="37"/>
      <c r="AT180" s="37"/>
      <c r="AU180" s="37"/>
      <c r="AV180" s="37"/>
      <c r="AW180" s="37" t="s">
        <v>359</v>
      </c>
      <c r="AX180" s="37" t="s">
        <v>2423</v>
      </c>
      <c r="AY180" s="37" t="s">
        <v>2424</v>
      </c>
      <c r="AZ180" s="37" t="b">
        <v>1</v>
      </c>
      <c r="BA180" s="37"/>
      <c r="BB180" s="37"/>
      <c r="BC180" s="37" t="b">
        <v>1</v>
      </c>
      <c r="BD180" s="37"/>
      <c r="BE180" s="37" t="b">
        <v>1</v>
      </c>
      <c r="BF180" s="37"/>
      <c r="BG180" s="37"/>
      <c r="BH180" s="37"/>
      <c r="BI180" s="37"/>
      <c r="BJ180" s="37"/>
      <c r="BK180" s="37" t="s">
        <v>359</v>
      </c>
      <c r="BL180" s="37"/>
      <c r="BM180" s="37"/>
      <c r="BN180" s="37"/>
      <c r="BO180" s="37"/>
      <c r="BP180" s="37" t="s">
        <v>347</v>
      </c>
      <c r="BQ180" s="37" t="s">
        <v>359</v>
      </c>
      <c r="BR180" s="37" t="s">
        <v>5136</v>
      </c>
      <c r="BS180" s="37"/>
      <c r="BT180" s="37"/>
      <c r="BU180" s="37"/>
      <c r="BV180" s="37"/>
      <c r="BW180" s="37"/>
      <c r="BX180" s="37"/>
      <c r="BY180" s="37"/>
      <c r="BZ180" s="37"/>
      <c r="CA180" s="37"/>
      <c r="CB180" s="37"/>
      <c r="CC180" s="37"/>
      <c r="CD180" s="37"/>
      <c r="CE180" s="37"/>
      <c r="CF180" s="37" t="s">
        <v>2394</v>
      </c>
      <c r="CG180" s="37" t="b">
        <v>1</v>
      </c>
      <c r="CH180" s="37" t="b">
        <v>1</v>
      </c>
      <c r="CI180" s="37"/>
      <c r="CJ180" s="37" t="b">
        <v>1</v>
      </c>
      <c r="CK180" s="37"/>
      <c r="CL180" s="37"/>
      <c r="CM180" s="37"/>
      <c r="CN180" s="37"/>
      <c r="CO180" s="37" t="s">
        <v>359</v>
      </c>
      <c r="CP180" s="37" t="s">
        <v>691</v>
      </c>
      <c r="CQ180" s="37"/>
      <c r="CR180" s="37"/>
      <c r="CS180" s="37"/>
      <c r="CT180" s="37"/>
      <c r="CU180" s="37" t="b">
        <v>1</v>
      </c>
      <c r="CV180" s="37"/>
      <c r="CW180" s="37"/>
      <c r="CX180" s="37"/>
      <c r="CY180" s="37" t="s">
        <v>836</v>
      </c>
      <c r="CZ180" s="37"/>
      <c r="DA180" s="37"/>
      <c r="DB180" s="37"/>
      <c r="DC180" s="37"/>
      <c r="DD180" s="37"/>
      <c r="DE180" s="37" t="b">
        <v>1</v>
      </c>
      <c r="DF180" s="37"/>
      <c r="DG180" s="37"/>
      <c r="DH180" s="37"/>
      <c r="DI180" s="37"/>
      <c r="DJ180" s="37"/>
      <c r="DK180" s="37" t="s">
        <v>359</v>
      </c>
      <c r="DL180" s="37"/>
      <c r="DM180" s="37"/>
      <c r="DN180" s="37"/>
      <c r="DO180" s="37"/>
      <c r="DP180" s="37"/>
      <c r="DQ180" s="37"/>
      <c r="DR180" s="37"/>
      <c r="DS180" s="37"/>
      <c r="DT180" s="37"/>
      <c r="DU180" s="37"/>
      <c r="DV180" s="37"/>
      <c r="DW180" s="37" t="s">
        <v>646</v>
      </c>
      <c r="DX180" s="37"/>
      <c r="DY180" s="37"/>
      <c r="DZ180" s="37"/>
      <c r="EA180" s="37" t="s">
        <v>2425</v>
      </c>
      <c r="EB180" s="37" t="b">
        <v>1</v>
      </c>
      <c r="EC180" s="37"/>
      <c r="ED180" s="37" t="b">
        <v>1</v>
      </c>
      <c r="EE180" s="37"/>
      <c r="EF180" s="37" t="b">
        <v>1</v>
      </c>
      <c r="EG180" s="37"/>
      <c r="EH180" s="37" t="b">
        <v>1</v>
      </c>
      <c r="EI180" s="37"/>
      <c r="EJ180" s="37"/>
      <c r="EK180" s="37"/>
      <c r="EL180" s="37"/>
      <c r="EM180" s="52">
        <v>4</v>
      </c>
      <c r="EN180" s="37" t="s">
        <v>365</v>
      </c>
      <c r="EO180" s="37" t="s">
        <v>2426</v>
      </c>
      <c r="EP180" s="37" t="b">
        <v>1</v>
      </c>
      <c r="EQ180" s="37"/>
      <c r="ER180" s="37" t="b">
        <v>1</v>
      </c>
      <c r="ES180" s="37"/>
      <c r="ET180" s="37" t="b">
        <v>1</v>
      </c>
      <c r="EU180" s="37"/>
      <c r="EV180" s="37"/>
      <c r="EW180" s="37"/>
      <c r="EX180" s="37"/>
      <c r="EY180" s="37" t="b">
        <v>1</v>
      </c>
      <c r="EZ180" s="37" t="b">
        <v>1</v>
      </c>
      <c r="FA180" s="52">
        <v>5</v>
      </c>
      <c r="FB180" s="37" t="s">
        <v>366</v>
      </c>
      <c r="FC180" s="37" t="s">
        <v>347</v>
      </c>
      <c r="FD180" s="37"/>
      <c r="FE180" s="37" t="s">
        <v>367</v>
      </c>
      <c r="FF180" s="37"/>
      <c r="FG180" s="37" t="b">
        <v>1</v>
      </c>
      <c r="FH180" s="37"/>
      <c r="FI180" s="37"/>
      <c r="FJ180" s="37"/>
      <c r="FK180" s="37"/>
      <c r="FL180" s="37"/>
      <c r="FM180" s="37"/>
      <c r="FN180" s="37" t="s">
        <v>347</v>
      </c>
      <c r="FO180" s="37"/>
      <c r="FP180" s="37" t="s">
        <v>359</v>
      </c>
      <c r="FQ180" s="37"/>
      <c r="FR180" s="37"/>
      <c r="FS180" s="37"/>
      <c r="FT180" s="37"/>
      <c r="FU180" s="37"/>
      <c r="FV180" s="37"/>
      <c r="FW180" s="37"/>
      <c r="FX180" s="37" t="s">
        <v>368</v>
      </c>
      <c r="FY180" s="37" t="s">
        <v>359</v>
      </c>
      <c r="FZ180" s="37" t="s">
        <v>359</v>
      </c>
      <c r="GA180" s="37"/>
      <c r="GB180" s="37"/>
      <c r="GC180" s="37" t="s">
        <v>384</v>
      </c>
      <c r="GD180" s="37" t="s">
        <v>351</v>
      </c>
      <c r="GE180" s="37" t="s">
        <v>359</v>
      </c>
      <c r="GF180" s="37" t="s">
        <v>370</v>
      </c>
      <c r="GG180" s="37" t="s">
        <v>370</v>
      </c>
      <c r="GH180" s="37"/>
      <c r="GI180" s="37"/>
      <c r="GJ180" s="37"/>
      <c r="GK180" s="37"/>
      <c r="GL180" s="37"/>
      <c r="GM180" s="37"/>
      <c r="GN180" s="37"/>
      <c r="GO180" s="37"/>
      <c r="GP180" s="37"/>
      <c r="GQ180" s="37"/>
      <c r="GR180" s="37"/>
      <c r="GS180" s="37"/>
      <c r="GT180" s="37"/>
      <c r="GU180" s="37"/>
      <c r="GV180" s="37"/>
      <c r="GW180" s="37"/>
      <c r="GX180" s="37"/>
      <c r="GY180" s="37"/>
      <c r="GZ180" s="37"/>
      <c r="HA180" s="37"/>
      <c r="HB180" s="37"/>
      <c r="HC180" s="37"/>
      <c r="HD180" s="37"/>
      <c r="HE180" s="37"/>
      <c r="HF180" s="37"/>
      <c r="HG180" s="37"/>
      <c r="HH180" s="37"/>
      <c r="HI180" s="37"/>
      <c r="HJ180" s="37"/>
      <c r="HK180" s="37"/>
      <c r="HL180" s="37"/>
      <c r="HM180" s="37"/>
      <c r="HN180" s="37"/>
      <c r="HO180" s="37"/>
      <c r="HP180" s="37"/>
      <c r="HQ180" s="37"/>
      <c r="HR180" s="37"/>
      <c r="HS180" s="37"/>
      <c r="HT180" s="37"/>
      <c r="HU180" s="37"/>
      <c r="HV180" s="37"/>
      <c r="HW180" s="37"/>
      <c r="HX180" s="37"/>
      <c r="HY180" s="37"/>
      <c r="HZ180" s="37"/>
      <c r="IA180" s="37"/>
      <c r="IB180" s="37"/>
      <c r="IC180" s="37"/>
      <c r="ID180" s="37"/>
      <c r="IE180" s="37"/>
      <c r="IF180" s="37"/>
      <c r="IG180" s="37"/>
      <c r="IH180" s="37"/>
      <c r="II180" s="37"/>
      <c r="IJ180" s="37"/>
      <c r="IK180" s="37"/>
      <c r="IL180" s="37"/>
      <c r="IM180" s="37"/>
      <c r="IN180" s="37"/>
      <c r="IO180" s="37"/>
      <c r="IP180" s="37"/>
      <c r="IQ180" s="37"/>
      <c r="IR180" s="37"/>
      <c r="IS180" s="37"/>
      <c r="IT180" s="37"/>
      <c r="IU180" s="37"/>
      <c r="IV180" s="37"/>
      <c r="IW180" s="37"/>
      <c r="IX180" s="37"/>
      <c r="IY180" s="37"/>
      <c r="IZ180" s="37"/>
      <c r="JA180" s="37"/>
      <c r="JB180" s="37"/>
      <c r="JC180" s="37"/>
      <c r="JD180" s="37"/>
      <c r="JE180" s="37"/>
      <c r="JF180" s="37"/>
      <c r="JG180" s="37"/>
      <c r="JH180" s="37"/>
      <c r="JI180" s="37"/>
      <c r="JJ180" s="37"/>
      <c r="JK180" s="37"/>
      <c r="JL180" s="37"/>
      <c r="JM180" s="37"/>
      <c r="JN180" s="37"/>
      <c r="JO180" s="37"/>
      <c r="JP180" s="37"/>
      <c r="JQ180" s="37"/>
      <c r="JR180" s="37"/>
      <c r="JS180" s="37"/>
      <c r="JT180" s="37"/>
      <c r="JU180" s="37"/>
      <c r="JV180" s="37"/>
      <c r="JW180" s="37"/>
      <c r="JX180" s="37"/>
      <c r="JY180" s="37"/>
      <c r="JZ180" s="37"/>
      <c r="KA180" s="37"/>
      <c r="KB180" s="37"/>
      <c r="KC180" s="37"/>
      <c r="KD180" s="37"/>
      <c r="KE180" s="37"/>
      <c r="KF180" s="37"/>
      <c r="KG180" s="37"/>
      <c r="KH180" s="37"/>
      <c r="KI180" s="37"/>
      <c r="KJ180" s="37"/>
      <c r="KK180" s="37"/>
      <c r="KL180" s="37"/>
      <c r="KM180" s="37"/>
      <c r="KN180" s="37"/>
      <c r="KO180" s="37"/>
      <c r="KP180" s="37"/>
      <c r="KQ180" s="37"/>
      <c r="KR180" s="37"/>
      <c r="KS180" s="37"/>
      <c r="KT180" s="37"/>
      <c r="KU180" s="37"/>
      <c r="KV180" s="37"/>
      <c r="KW180" s="37"/>
      <c r="KX180" s="37"/>
      <c r="KY180" s="37"/>
      <c r="KZ180" s="37"/>
      <c r="LA180" s="37"/>
      <c r="LB180" s="37"/>
      <c r="LC180" s="37"/>
      <c r="LD180" s="37"/>
      <c r="LE180" s="37"/>
      <c r="LF180" s="37"/>
      <c r="LG180" s="37"/>
      <c r="LH180" s="37"/>
      <c r="LI180" s="37"/>
      <c r="LJ180" s="37"/>
      <c r="LK180" s="37"/>
      <c r="LL180" s="37"/>
      <c r="LM180" s="37"/>
      <c r="LN180" s="37"/>
      <c r="LO180" s="37"/>
      <c r="LP180" s="37"/>
      <c r="LQ180" s="37"/>
      <c r="LR180" s="37"/>
      <c r="LS180" s="37"/>
      <c r="LT180" s="37"/>
      <c r="LU180" s="37"/>
      <c r="LV180" s="37"/>
      <c r="LW180" s="37"/>
      <c r="LX180" s="37"/>
      <c r="LY180" s="37"/>
      <c r="LZ180" s="37"/>
      <c r="MA180" s="37"/>
      <c r="MB180" s="37"/>
      <c r="MC180" s="37"/>
      <c r="MD180" s="37"/>
      <c r="ME180" s="37"/>
      <c r="MF180" s="37"/>
      <c r="MG180" s="37"/>
      <c r="MH180" s="37"/>
      <c r="MI180" s="37"/>
      <c r="MJ180" s="37" t="s">
        <v>2427</v>
      </c>
      <c r="MK180" s="37">
        <v>73156007</v>
      </c>
      <c r="ML180" s="37" t="s">
        <v>2428</v>
      </c>
      <c r="MM180" s="50">
        <v>44217.54105324074</v>
      </c>
      <c r="MN180" s="37">
        <v>181</v>
      </c>
      <c r="MO180" s="37"/>
      <c r="MP180" s="37">
        <v>-1</v>
      </c>
      <c r="MQ180" s="37"/>
      <c r="MR180" s="37"/>
      <c r="MS180" s="37" t="s">
        <v>376</v>
      </c>
      <c r="MT180" s="37">
        <v>500</v>
      </c>
      <c r="MU180" s="37" t="s">
        <v>402</v>
      </c>
      <c r="MV180" s="37">
        <v>569832</v>
      </c>
    </row>
    <row r="181" spans="1:360" ht="15.6" hidden="1" thickTop="1" thickBot="1" x14ac:dyDescent="0.35">
      <c r="A181" s="44" t="s">
        <v>2429</v>
      </c>
      <c r="B181" s="45" t="s">
        <v>2430</v>
      </c>
      <c r="C181" s="45" t="s">
        <v>384</v>
      </c>
      <c r="D181" s="45" t="s">
        <v>2413</v>
      </c>
      <c r="E181" s="45" t="s">
        <v>830</v>
      </c>
      <c r="F181" s="45"/>
      <c r="G181" s="46">
        <v>44217</v>
      </c>
      <c r="H181" s="45" t="s">
        <v>2383</v>
      </c>
      <c r="I181" s="45" t="s">
        <v>346</v>
      </c>
      <c r="J181" s="45" t="s">
        <v>347</v>
      </c>
      <c r="K181" s="45">
        <v>50</v>
      </c>
      <c r="L181" s="45" t="str">
        <f>IF(data!$K181&lt;31,"18-30 Years",IF(data!$K181&lt;51,"31-50 Years",IF(data!$K181&lt;61,"51-60 Years",IF(data!$K181&gt;60,"Elderly&gt;60"))))</f>
        <v>31-50 Years</v>
      </c>
      <c r="M181" s="45" t="s">
        <v>348</v>
      </c>
      <c r="N181" s="45" t="s">
        <v>349</v>
      </c>
      <c r="O181" s="45" t="s">
        <v>350</v>
      </c>
      <c r="P181" s="46">
        <v>42053</v>
      </c>
      <c r="Q181" s="45">
        <v>0</v>
      </c>
      <c r="R181" s="45">
        <v>1</v>
      </c>
      <c r="S181" s="45" t="s">
        <v>359</v>
      </c>
      <c r="T181" s="45"/>
      <c r="U181" s="45"/>
      <c r="V181" s="45"/>
      <c r="W181" s="45"/>
      <c r="X181" s="45"/>
      <c r="Y181" s="45"/>
      <c r="Z181" s="45"/>
      <c r="AA181" s="45"/>
      <c r="AB181" s="45">
        <v>5</v>
      </c>
      <c r="AC181" s="45">
        <v>2</v>
      </c>
      <c r="AD181" s="45"/>
      <c r="AE181" s="45">
        <v>0</v>
      </c>
      <c r="AF181" s="45">
        <v>300</v>
      </c>
      <c r="AG181" s="45">
        <v>0</v>
      </c>
      <c r="AH181" s="41">
        <f t="shared" si="2"/>
        <v>-300</v>
      </c>
      <c r="AI181" s="45"/>
      <c r="AJ181" s="45" t="s">
        <v>5128</v>
      </c>
      <c r="AK181" s="45" t="s">
        <v>640</v>
      </c>
      <c r="AL181" s="45"/>
      <c r="AM181" s="45"/>
      <c r="AN181" s="45"/>
      <c r="AO181" s="45"/>
      <c r="AP181" s="45"/>
      <c r="AQ181" s="45"/>
      <c r="AR181" s="45" t="b">
        <v>1</v>
      </c>
      <c r="AS181" s="45"/>
      <c r="AT181" s="45"/>
      <c r="AU181" s="45"/>
      <c r="AV181" s="45"/>
      <c r="AW181" s="45" t="s">
        <v>359</v>
      </c>
      <c r="AX181" s="45" t="s">
        <v>2431</v>
      </c>
      <c r="AY181" s="45" t="s">
        <v>889</v>
      </c>
      <c r="AZ181" s="45" t="b">
        <v>1</v>
      </c>
      <c r="BA181" s="45"/>
      <c r="BB181" s="45"/>
      <c r="BC181" s="45" t="b">
        <v>1</v>
      </c>
      <c r="BD181" s="45"/>
      <c r="BE181" s="45"/>
      <c r="BF181" s="45"/>
      <c r="BG181" s="45"/>
      <c r="BH181" s="45"/>
      <c r="BI181" s="45"/>
      <c r="BJ181" s="45"/>
      <c r="BK181" s="45" t="s">
        <v>359</v>
      </c>
      <c r="BL181" s="45"/>
      <c r="BM181" s="45"/>
      <c r="BN181" s="45"/>
      <c r="BO181" s="45"/>
      <c r="BP181" s="45" t="s">
        <v>347</v>
      </c>
      <c r="BQ181" s="45" t="s">
        <v>359</v>
      </c>
      <c r="BR181" s="37" t="s">
        <v>5136</v>
      </c>
      <c r="BS181" s="45"/>
      <c r="BT181" s="45"/>
      <c r="BU181" s="45"/>
      <c r="BV181" s="45"/>
      <c r="BW181" s="45"/>
      <c r="BX181" s="45"/>
      <c r="BY181" s="45"/>
      <c r="BZ181" s="45"/>
      <c r="CA181" s="45"/>
      <c r="CB181" s="45"/>
      <c r="CC181" s="45"/>
      <c r="CD181" s="45"/>
      <c r="CE181" s="45"/>
      <c r="CF181" s="45" t="s">
        <v>2394</v>
      </c>
      <c r="CG181" s="45" t="b">
        <v>1</v>
      </c>
      <c r="CH181" s="45" t="b">
        <v>1</v>
      </c>
      <c r="CI181" s="45"/>
      <c r="CJ181" s="45" t="b">
        <v>1</v>
      </c>
      <c r="CK181" s="45"/>
      <c r="CL181" s="45"/>
      <c r="CM181" s="45"/>
      <c r="CN181" s="45"/>
      <c r="CO181" s="45" t="s">
        <v>359</v>
      </c>
      <c r="CP181" s="45" t="s">
        <v>691</v>
      </c>
      <c r="CQ181" s="45"/>
      <c r="CR181" s="45"/>
      <c r="CS181" s="45"/>
      <c r="CT181" s="45"/>
      <c r="CU181" s="45" t="b">
        <v>1</v>
      </c>
      <c r="CV181" s="45"/>
      <c r="CW181" s="45"/>
      <c r="CX181" s="45"/>
      <c r="CY181" s="45" t="s">
        <v>836</v>
      </c>
      <c r="CZ181" s="45"/>
      <c r="DA181" s="45"/>
      <c r="DB181" s="45"/>
      <c r="DC181" s="45"/>
      <c r="DD181" s="45"/>
      <c r="DE181" s="45" t="b">
        <v>1</v>
      </c>
      <c r="DF181" s="45"/>
      <c r="DG181" s="45"/>
      <c r="DH181" s="45"/>
      <c r="DI181" s="45"/>
      <c r="DJ181" s="45"/>
      <c r="DK181" s="45"/>
      <c r="DL181" s="45"/>
      <c r="DM181" s="45"/>
      <c r="DN181" s="45"/>
      <c r="DO181" s="45"/>
      <c r="DP181" s="45"/>
      <c r="DQ181" s="45"/>
      <c r="DR181" s="45"/>
      <c r="DS181" s="45"/>
      <c r="DT181" s="45"/>
      <c r="DU181" s="45"/>
      <c r="DV181" s="45"/>
      <c r="DW181" s="45" t="s">
        <v>564</v>
      </c>
      <c r="DX181" s="45" t="s">
        <v>483</v>
      </c>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t="s">
        <v>347</v>
      </c>
      <c r="FD181" s="45"/>
      <c r="FE181" s="45" t="s">
        <v>367</v>
      </c>
      <c r="FF181" s="45"/>
      <c r="FG181" s="45" t="b">
        <v>1</v>
      </c>
      <c r="FH181" s="45"/>
      <c r="FI181" s="45"/>
      <c r="FJ181" s="45"/>
      <c r="FK181" s="45"/>
      <c r="FL181" s="45"/>
      <c r="FM181" s="45"/>
      <c r="FN181" s="45" t="s">
        <v>347</v>
      </c>
      <c r="FO181" s="45"/>
      <c r="FP181" s="45" t="s">
        <v>359</v>
      </c>
      <c r="FQ181" s="45"/>
      <c r="FR181" s="45"/>
      <c r="FS181" s="45"/>
      <c r="FT181" s="45"/>
      <c r="FU181" s="45"/>
      <c r="FV181" s="45"/>
      <c r="FW181" s="45"/>
      <c r="FX181" s="45"/>
      <c r="FY181" s="45"/>
      <c r="FZ181" s="45"/>
      <c r="GA181" s="45"/>
      <c r="GB181" s="45"/>
      <c r="GC181" s="45"/>
      <c r="GD181" s="45" t="s">
        <v>384</v>
      </c>
      <c r="GE181" s="45" t="s">
        <v>347</v>
      </c>
      <c r="GF181" s="45"/>
      <c r="GG181" s="45"/>
      <c r="GH181" s="45" t="s">
        <v>371</v>
      </c>
      <c r="GI181" s="45" t="s">
        <v>347</v>
      </c>
      <c r="GJ181" s="45" t="s">
        <v>490</v>
      </c>
      <c r="GK181" s="45"/>
      <c r="GL181" s="45"/>
      <c r="GM181" s="45"/>
      <c r="GN181" s="45"/>
      <c r="GO181" s="45"/>
      <c r="GP181" s="45"/>
      <c r="GQ181" s="45" t="b">
        <v>1</v>
      </c>
      <c r="GR181" s="45"/>
      <c r="GS181" s="45" t="s">
        <v>347</v>
      </c>
      <c r="GT181" s="45" t="s">
        <v>347</v>
      </c>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t="s">
        <v>2432</v>
      </c>
      <c r="MK181" s="45">
        <v>73156008</v>
      </c>
      <c r="ML181" s="45" t="s">
        <v>2433</v>
      </c>
      <c r="MM181" s="47">
        <v>44217.54105324074</v>
      </c>
      <c r="MN181" s="45">
        <v>182</v>
      </c>
      <c r="MO181" s="45"/>
      <c r="MP181" s="45">
        <v>-1</v>
      </c>
      <c r="MQ181" s="45"/>
      <c r="MR181" s="45"/>
      <c r="MS181" s="45" t="s">
        <v>376</v>
      </c>
      <c r="MT181" s="45">
        <v>11706</v>
      </c>
      <c r="MU181" s="45" t="s">
        <v>402</v>
      </c>
      <c r="MV181" s="45">
        <v>569832</v>
      </c>
    </row>
    <row r="182" spans="1:360" ht="15.6" hidden="1" thickTop="1" thickBot="1" x14ac:dyDescent="0.35">
      <c r="A182" s="48" t="s">
        <v>2434</v>
      </c>
      <c r="B182" s="37" t="s">
        <v>2435</v>
      </c>
      <c r="C182" s="37"/>
      <c r="D182" s="37" t="s">
        <v>2413</v>
      </c>
      <c r="E182" s="37" t="s">
        <v>830</v>
      </c>
      <c r="F182" s="37"/>
      <c r="G182" s="49">
        <v>44217</v>
      </c>
      <c r="H182" s="37" t="s">
        <v>2383</v>
      </c>
      <c r="I182" s="37" t="s">
        <v>346</v>
      </c>
      <c r="J182" s="37" t="s">
        <v>347</v>
      </c>
      <c r="K182" s="37">
        <v>33</v>
      </c>
      <c r="L182" s="37" t="str">
        <f>IF(data!$K182&lt;31,"18-30 Years",IF(data!$K182&lt;51,"31-50 Years",IF(data!$K182&lt;61,"51-60 Years",IF(data!$K182&gt;60,"Elderly&gt;60"))))</f>
        <v>31-50 Years</v>
      </c>
      <c r="M182" s="37" t="s">
        <v>348</v>
      </c>
      <c r="N182" s="37" t="s">
        <v>1469</v>
      </c>
      <c r="O182" s="37" t="s">
        <v>350</v>
      </c>
      <c r="P182" s="49">
        <v>42736</v>
      </c>
      <c r="Q182" s="37">
        <v>0</v>
      </c>
      <c r="R182" s="37">
        <v>0</v>
      </c>
      <c r="S182" s="37" t="s">
        <v>347</v>
      </c>
      <c r="T182" s="37">
        <v>0</v>
      </c>
      <c r="U182" s="37">
        <v>0</v>
      </c>
      <c r="V182" s="37">
        <v>1</v>
      </c>
      <c r="W182" s="37" t="s">
        <v>351</v>
      </c>
      <c r="X182" s="37">
        <v>0</v>
      </c>
      <c r="Y182" s="37" t="s">
        <v>351</v>
      </c>
      <c r="Z182" s="37">
        <v>0</v>
      </c>
      <c r="AA182" s="52">
        <v>1</v>
      </c>
      <c r="AB182" s="37">
        <v>3</v>
      </c>
      <c r="AC182" s="37">
        <v>0</v>
      </c>
      <c r="AD182" s="37">
        <v>0</v>
      </c>
      <c r="AE182" s="37">
        <v>1</v>
      </c>
      <c r="AF182" s="37">
        <v>200</v>
      </c>
      <c r="AG182" s="37">
        <v>150</v>
      </c>
      <c r="AH182" s="41">
        <f t="shared" si="2"/>
        <v>-50</v>
      </c>
      <c r="AI182" s="37" t="s">
        <v>2436</v>
      </c>
      <c r="AJ182" s="37"/>
      <c r="AK182" s="37" t="s">
        <v>640</v>
      </c>
      <c r="AL182" s="37"/>
      <c r="AM182" s="37"/>
      <c r="AN182" s="37"/>
      <c r="AO182" s="37"/>
      <c r="AP182" s="37"/>
      <c r="AQ182" s="37"/>
      <c r="AR182" s="37" t="b">
        <v>1</v>
      </c>
      <c r="AS182" s="37"/>
      <c r="AT182" s="37"/>
      <c r="AU182" s="37"/>
      <c r="AV182" s="37"/>
      <c r="AW182" s="37" t="s">
        <v>359</v>
      </c>
      <c r="AX182" s="37" t="s">
        <v>2423</v>
      </c>
      <c r="AY182" s="37" t="s">
        <v>357</v>
      </c>
      <c r="AZ182" s="37"/>
      <c r="BA182" s="37" t="b">
        <v>1</v>
      </c>
      <c r="BB182" s="37"/>
      <c r="BC182" s="37" t="b">
        <v>1</v>
      </c>
      <c r="BD182" s="37"/>
      <c r="BE182" s="37"/>
      <c r="BF182" s="37"/>
      <c r="BG182" s="37"/>
      <c r="BH182" s="37"/>
      <c r="BI182" s="37"/>
      <c r="BJ182" s="37"/>
      <c r="BK182" s="37" t="s">
        <v>359</v>
      </c>
      <c r="BL182" s="37"/>
      <c r="BM182" s="37"/>
      <c r="BN182" s="37"/>
      <c r="BO182" s="37"/>
      <c r="BP182" s="37" t="s">
        <v>359</v>
      </c>
      <c r="BQ182" s="37"/>
      <c r="BR182" s="37"/>
      <c r="BS182" s="37"/>
      <c r="BT182" s="37"/>
      <c r="BU182" s="37"/>
      <c r="BV182" s="37"/>
      <c r="BW182" s="37"/>
      <c r="BX182" s="37"/>
      <c r="BY182" s="37"/>
      <c r="BZ182" s="37"/>
      <c r="CA182" s="37"/>
      <c r="CB182" s="37"/>
      <c r="CC182" s="37"/>
      <c r="CD182" s="37"/>
      <c r="CE182" s="37"/>
      <c r="CF182" s="37" t="s">
        <v>870</v>
      </c>
      <c r="CG182" s="37" t="b">
        <v>1</v>
      </c>
      <c r="CH182" s="37" t="b">
        <v>1</v>
      </c>
      <c r="CI182" s="37"/>
      <c r="CJ182" s="37"/>
      <c r="CK182" s="37"/>
      <c r="CL182" s="37"/>
      <c r="CM182" s="37"/>
      <c r="CN182" s="37"/>
      <c r="CO182" s="37" t="s">
        <v>359</v>
      </c>
      <c r="CP182" s="37" t="s">
        <v>691</v>
      </c>
      <c r="CQ182" s="37"/>
      <c r="CR182" s="37"/>
      <c r="CS182" s="37"/>
      <c r="CT182" s="37"/>
      <c r="CU182" s="37" t="b">
        <v>1</v>
      </c>
      <c r="CV182" s="37"/>
      <c r="CW182" s="37"/>
      <c r="CX182" s="37"/>
      <c r="CY182" s="37" t="s">
        <v>836</v>
      </c>
      <c r="CZ182" s="37"/>
      <c r="DA182" s="37"/>
      <c r="DB182" s="37"/>
      <c r="DC182" s="37"/>
      <c r="DD182" s="37"/>
      <c r="DE182" s="37" t="b">
        <v>1</v>
      </c>
      <c r="DF182" s="37"/>
      <c r="DG182" s="37"/>
      <c r="DH182" s="37"/>
      <c r="DI182" s="37"/>
      <c r="DJ182" s="37"/>
      <c r="DK182" s="37"/>
      <c r="DL182" s="37"/>
      <c r="DM182" s="37"/>
      <c r="DN182" s="37"/>
      <c r="DO182" s="37"/>
      <c r="DP182" s="37"/>
      <c r="DQ182" s="37"/>
      <c r="DR182" s="37"/>
      <c r="DS182" s="37"/>
      <c r="DT182" s="37"/>
      <c r="DU182" s="37"/>
      <c r="DV182" s="37"/>
      <c r="DW182" s="37" t="s">
        <v>646</v>
      </c>
      <c r="DX182" s="37"/>
      <c r="DY182" s="37"/>
      <c r="DZ182" s="37"/>
      <c r="EA182" s="37"/>
      <c r="EB182" s="37"/>
      <c r="EC182" s="37"/>
      <c r="ED182" s="37"/>
      <c r="EE182" s="37"/>
      <c r="EF182" s="37"/>
      <c r="EG182" s="37"/>
      <c r="EH182" s="37"/>
      <c r="EI182" s="37"/>
      <c r="EJ182" s="37"/>
      <c r="EK182" s="37"/>
      <c r="EL182" s="37"/>
      <c r="EM182" s="37"/>
      <c r="EN182" s="37"/>
      <c r="EO182" s="37" t="s">
        <v>1125</v>
      </c>
      <c r="EP182" s="37" t="b">
        <v>1</v>
      </c>
      <c r="EQ182" s="37"/>
      <c r="ER182" s="37" t="b">
        <v>1</v>
      </c>
      <c r="ES182" s="37"/>
      <c r="ET182" s="37"/>
      <c r="EU182" s="37"/>
      <c r="EV182" s="37"/>
      <c r="EW182" s="37"/>
      <c r="EX182" s="37"/>
      <c r="EY182" s="37"/>
      <c r="EZ182" s="37"/>
      <c r="FA182" s="52">
        <v>2</v>
      </c>
      <c r="FB182" s="37" t="s">
        <v>365</v>
      </c>
      <c r="FC182" s="37" t="s">
        <v>347</v>
      </c>
      <c r="FD182" s="37"/>
      <c r="FE182" s="37" t="s">
        <v>367</v>
      </c>
      <c r="FF182" s="37"/>
      <c r="FG182" s="37" t="b">
        <v>1</v>
      </c>
      <c r="FH182" s="37"/>
      <c r="FI182" s="37"/>
      <c r="FJ182" s="37"/>
      <c r="FK182" s="37"/>
      <c r="FL182" s="37"/>
      <c r="FM182" s="37"/>
      <c r="FN182" s="37" t="s">
        <v>347</v>
      </c>
      <c r="FO182" s="37"/>
      <c r="FP182" s="37" t="s">
        <v>359</v>
      </c>
      <c r="FQ182" s="37"/>
      <c r="FR182" s="37"/>
      <c r="FS182" s="37"/>
      <c r="FT182" s="37"/>
      <c r="FU182" s="37"/>
      <c r="FV182" s="37"/>
      <c r="FW182" s="37"/>
      <c r="FX182" s="37" t="s">
        <v>656</v>
      </c>
      <c r="FY182" s="37" t="s">
        <v>359</v>
      </c>
      <c r="FZ182" s="37"/>
      <c r="GA182" s="37"/>
      <c r="GB182" s="37"/>
      <c r="GC182" s="37" t="s">
        <v>384</v>
      </c>
      <c r="GD182" s="37" t="s">
        <v>384</v>
      </c>
      <c r="GE182" s="37" t="s">
        <v>359</v>
      </c>
      <c r="GF182" s="37" t="s">
        <v>370</v>
      </c>
      <c r="GG182" s="37" t="s">
        <v>370</v>
      </c>
      <c r="GH182" s="37"/>
      <c r="GI182" s="37"/>
      <c r="GJ182" s="37"/>
      <c r="GK182" s="37"/>
      <c r="GL182" s="37"/>
      <c r="GM182" s="37"/>
      <c r="GN182" s="37"/>
      <c r="GO182" s="37"/>
      <c r="GP182" s="37"/>
      <c r="GQ182" s="37"/>
      <c r="GR182" s="37"/>
      <c r="GS182" s="37"/>
      <c r="GT182" s="37"/>
      <c r="GU182" s="37"/>
      <c r="GV182" s="37"/>
      <c r="GW182" s="37"/>
      <c r="GX182" s="37"/>
      <c r="GY182" s="37"/>
      <c r="GZ182" s="37"/>
      <c r="HA182" s="37"/>
      <c r="HB182" s="37"/>
      <c r="HC182" s="37"/>
      <c r="HD182" s="37"/>
      <c r="HE182" s="37"/>
      <c r="HF182" s="37"/>
      <c r="HG182" s="37"/>
      <c r="HH182" s="37"/>
      <c r="HI182" s="37"/>
      <c r="HJ182" s="37"/>
      <c r="HK182" s="37"/>
      <c r="HL182" s="37"/>
      <c r="HM182" s="37"/>
      <c r="HN182" s="37"/>
      <c r="HO182" s="37"/>
      <c r="HP182" s="37"/>
      <c r="HQ182" s="37"/>
      <c r="HR182" s="37"/>
      <c r="HS182" s="37"/>
      <c r="HT182" s="37"/>
      <c r="HU182" s="37"/>
      <c r="HV182" s="37"/>
      <c r="HW182" s="37"/>
      <c r="HX182" s="37"/>
      <c r="HY182" s="37"/>
      <c r="HZ182" s="37"/>
      <c r="IA182" s="37"/>
      <c r="IB182" s="37"/>
      <c r="IC182" s="37"/>
      <c r="ID182" s="37"/>
      <c r="IE182" s="37"/>
      <c r="IF182" s="37"/>
      <c r="IG182" s="37"/>
      <c r="IH182" s="37"/>
      <c r="II182" s="37"/>
      <c r="IJ182" s="37"/>
      <c r="IK182" s="37"/>
      <c r="IL182" s="37"/>
      <c r="IM182" s="37"/>
      <c r="IN182" s="37"/>
      <c r="IO182" s="37"/>
      <c r="IP182" s="37"/>
      <c r="IQ182" s="37"/>
      <c r="IR182" s="37"/>
      <c r="IS182" s="37"/>
      <c r="IT182" s="37"/>
      <c r="IU182" s="37"/>
      <c r="IV182" s="37"/>
      <c r="IW182" s="37"/>
      <c r="IX182" s="37"/>
      <c r="IY182" s="37"/>
      <c r="IZ182" s="37"/>
      <c r="JA182" s="37"/>
      <c r="JB182" s="37"/>
      <c r="JC182" s="37"/>
      <c r="JD182" s="37"/>
      <c r="JE182" s="37"/>
      <c r="JF182" s="37"/>
      <c r="JG182" s="37"/>
      <c r="JH182" s="37"/>
      <c r="JI182" s="37"/>
      <c r="JJ182" s="37"/>
      <c r="JK182" s="37"/>
      <c r="JL182" s="37"/>
      <c r="JM182" s="37"/>
      <c r="JN182" s="37"/>
      <c r="JO182" s="37"/>
      <c r="JP182" s="37"/>
      <c r="JQ182" s="37"/>
      <c r="JR182" s="37"/>
      <c r="JS182" s="37"/>
      <c r="JT182" s="37"/>
      <c r="JU182" s="37"/>
      <c r="JV182" s="37"/>
      <c r="JW182" s="37"/>
      <c r="JX182" s="37"/>
      <c r="JY182" s="37"/>
      <c r="JZ182" s="37"/>
      <c r="KA182" s="37"/>
      <c r="KB182" s="37"/>
      <c r="KC182" s="37"/>
      <c r="KD182" s="37"/>
      <c r="KE182" s="37"/>
      <c r="KF182" s="37"/>
      <c r="KG182" s="37"/>
      <c r="KH182" s="37"/>
      <c r="KI182" s="37"/>
      <c r="KJ182" s="37"/>
      <c r="KK182" s="37"/>
      <c r="KL182" s="37"/>
      <c r="KM182" s="37"/>
      <c r="KN182" s="37"/>
      <c r="KO182" s="37"/>
      <c r="KP182" s="37"/>
      <c r="KQ182" s="37"/>
      <c r="KR182" s="37"/>
      <c r="KS182" s="37"/>
      <c r="KT182" s="37"/>
      <c r="KU182" s="37"/>
      <c r="KV182" s="37"/>
      <c r="KW182" s="37"/>
      <c r="KX182" s="37"/>
      <c r="KY182" s="37"/>
      <c r="KZ182" s="37"/>
      <c r="LA182" s="37"/>
      <c r="LB182" s="37"/>
      <c r="LC182" s="37"/>
      <c r="LD182" s="37"/>
      <c r="LE182" s="37"/>
      <c r="LF182" s="37"/>
      <c r="LG182" s="37"/>
      <c r="LH182" s="37"/>
      <c r="LI182" s="37"/>
      <c r="LJ182" s="37"/>
      <c r="LK182" s="37"/>
      <c r="LL182" s="37"/>
      <c r="LM182" s="37"/>
      <c r="LN182" s="37"/>
      <c r="LO182" s="37"/>
      <c r="LP182" s="37"/>
      <c r="LQ182" s="37"/>
      <c r="LR182" s="37"/>
      <c r="LS182" s="37"/>
      <c r="LT182" s="37"/>
      <c r="LU182" s="37"/>
      <c r="LV182" s="37"/>
      <c r="LW182" s="37"/>
      <c r="LX182" s="37"/>
      <c r="LY182" s="37"/>
      <c r="LZ182" s="37"/>
      <c r="MA182" s="37"/>
      <c r="MB182" s="37"/>
      <c r="MC182" s="37"/>
      <c r="MD182" s="37"/>
      <c r="ME182" s="37"/>
      <c r="MF182" s="37"/>
      <c r="MG182" s="37"/>
      <c r="MH182" s="37"/>
      <c r="MI182" s="37"/>
      <c r="MJ182" s="37" t="s">
        <v>2437</v>
      </c>
      <c r="MK182" s="37">
        <v>73156009</v>
      </c>
      <c r="ML182" s="37" t="s">
        <v>2438</v>
      </c>
      <c r="MM182" s="50">
        <v>44217.541064814817</v>
      </c>
      <c r="MN182" s="37">
        <v>183</v>
      </c>
      <c r="MO182" s="37"/>
      <c r="MP182" s="37">
        <v>-1</v>
      </c>
      <c r="MQ182" s="37"/>
      <c r="MR182" s="37"/>
      <c r="MS182" s="37" t="s">
        <v>376</v>
      </c>
      <c r="MT182" s="37">
        <v>303</v>
      </c>
      <c r="MU182" s="37" t="s">
        <v>402</v>
      </c>
      <c r="MV182" s="37">
        <v>569832</v>
      </c>
    </row>
    <row r="183" spans="1:360" ht="15.6" thickTop="1" thickBot="1" x14ac:dyDescent="0.35">
      <c r="A183" s="44" t="s">
        <v>2439</v>
      </c>
      <c r="B183" s="45" t="s">
        <v>2440</v>
      </c>
      <c r="C183" s="45" t="s">
        <v>384</v>
      </c>
      <c r="D183" s="45" t="s">
        <v>2413</v>
      </c>
      <c r="E183" s="45" t="s">
        <v>830</v>
      </c>
      <c r="F183" s="45"/>
      <c r="G183" s="46">
        <v>44217</v>
      </c>
      <c r="H183" s="45" t="s">
        <v>2383</v>
      </c>
      <c r="I183" s="45" t="s">
        <v>346</v>
      </c>
      <c r="J183" s="45" t="s">
        <v>347</v>
      </c>
      <c r="K183" s="45">
        <v>25</v>
      </c>
      <c r="L183" s="45" t="str">
        <f>IF(data!$K183&lt;31,"18-30 Years",IF(data!$K183&lt;51,"31-50 Years",IF(data!$K183&lt;61,"51-60 Years",IF(data!$K183&gt;60,"Elderly&gt;60"))))</f>
        <v>18-30 Years</v>
      </c>
      <c r="M183" s="45" t="s">
        <v>348</v>
      </c>
      <c r="N183" s="45" t="s">
        <v>349</v>
      </c>
      <c r="O183" s="45" t="s">
        <v>350</v>
      </c>
      <c r="P183" s="46">
        <v>41974</v>
      </c>
      <c r="Q183" s="45">
        <v>1</v>
      </c>
      <c r="R183" s="45">
        <v>0</v>
      </c>
      <c r="S183" s="45" t="s">
        <v>347</v>
      </c>
      <c r="T183" s="45">
        <v>1</v>
      </c>
      <c r="U183" s="45">
        <v>0</v>
      </c>
      <c r="V183" s="45">
        <v>0</v>
      </c>
      <c r="W183" s="45" t="s">
        <v>384</v>
      </c>
      <c r="X183" s="45">
        <v>0</v>
      </c>
      <c r="Y183" s="45" t="s">
        <v>351</v>
      </c>
      <c r="Z183" s="45">
        <v>0</v>
      </c>
      <c r="AA183" s="51">
        <v>1</v>
      </c>
      <c r="AB183" s="45">
        <v>3</v>
      </c>
      <c r="AC183" s="45">
        <v>0</v>
      </c>
      <c r="AD183" s="45">
        <v>0</v>
      </c>
      <c r="AE183" s="45">
        <v>1</v>
      </c>
      <c r="AF183" s="45">
        <v>200</v>
      </c>
      <c r="AG183" s="45">
        <v>150</v>
      </c>
      <c r="AH183" s="41">
        <f t="shared" si="2"/>
        <v>-50</v>
      </c>
      <c r="AI183" s="45" t="s">
        <v>2441</v>
      </c>
      <c r="AJ183" s="45"/>
      <c r="AK183" s="45" t="s">
        <v>640</v>
      </c>
      <c r="AL183" s="45"/>
      <c r="AM183" s="45"/>
      <c r="AN183" s="45"/>
      <c r="AO183" s="45"/>
      <c r="AP183" s="45"/>
      <c r="AQ183" s="45"/>
      <c r="AR183" s="45" t="b">
        <v>1</v>
      </c>
      <c r="AS183" s="45"/>
      <c r="AT183" s="45"/>
      <c r="AU183" s="45"/>
      <c r="AV183" s="45"/>
      <c r="AW183" s="45" t="s">
        <v>372</v>
      </c>
      <c r="AX183" s="45" t="s">
        <v>2442</v>
      </c>
      <c r="AY183" s="45" t="s">
        <v>889</v>
      </c>
      <c r="AZ183" s="45" t="b">
        <v>1</v>
      </c>
      <c r="BA183" s="45"/>
      <c r="BB183" s="45"/>
      <c r="BC183" s="45" t="b">
        <v>1</v>
      </c>
      <c r="BD183" s="45"/>
      <c r="BE183" s="45"/>
      <c r="BF183" s="45"/>
      <c r="BG183" s="45"/>
      <c r="BH183" s="45"/>
      <c r="BI183" s="45"/>
      <c r="BJ183" s="45"/>
      <c r="BK183" s="45" t="s">
        <v>359</v>
      </c>
      <c r="BL183" s="45"/>
      <c r="BM183" s="45"/>
      <c r="BN183" s="45"/>
      <c r="BO183" s="45"/>
      <c r="BP183" s="45" t="s">
        <v>359</v>
      </c>
      <c r="BQ183" s="45"/>
      <c r="BR183" s="45"/>
      <c r="BS183" s="45"/>
      <c r="BT183" s="45"/>
      <c r="BU183" s="45"/>
      <c r="BV183" s="45"/>
      <c r="BW183" s="45"/>
      <c r="BX183" s="45"/>
      <c r="BY183" s="45"/>
      <c r="BZ183" s="45"/>
      <c r="CA183" s="45"/>
      <c r="CB183" s="45"/>
      <c r="CC183" s="45"/>
      <c r="CD183" s="45"/>
      <c r="CE183" s="45"/>
      <c r="CF183" s="45" t="s">
        <v>815</v>
      </c>
      <c r="CG183" s="45" t="b">
        <v>1</v>
      </c>
      <c r="CH183" s="45" t="b">
        <v>1</v>
      </c>
      <c r="CI183" s="45" t="b">
        <v>1</v>
      </c>
      <c r="CJ183" s="45"/>
      <c r="CK183" s="45"/>
      <c r="CL183" s="45"/>
      <c r="CM183" s="45"/>
      <c r="CN183" s="45"/>
      <c r="CO183" s="45" t="s">
        <v>359</v>
      </c>
      <c r="CP183" s="45" t="s">
        <v>691</v>
      </c>
      <c r="CQ183" s="45"/>
      <c r="CR183" s="45"/>
      <c r="CS183" s="45"/>
      <c r="CT183" s="45"/>
      <c r="CU183" s="45" t="b">
        <v>1</v>
      </c>
      <c r="CV183" s="45"/>
      <c r="CW183" s="45"/>
      <c r="CX183" s="45"/>
      <c r="CY183" s="45" t="s">
        <v>836</v>
      </c>
      <c r="CZ183" s="45"/>
      <c r="DA183" s="45"/>
      <c r="DB183" s="45"/>
      <c r="DC183" s="45"/>
      <c r="DD183" s="45"/>
      <c r="DE183" s="45" t="b">
        <v>1</v>
      </c>
      <c r="DF183" s="45"/>
      <c r="DG183" s="45"/>
      <c r="DH183" s="45"/>
      <c r="DI183" s="45"/>
      <c r="DJ183" s="45"/>
      <c r="DK183" s="45" t="s">
        <v>359</v>
      </c>
      <c r="DL183" s="45"/>
      <c r="DM183" s="45"/>
      <c r="DN183" s="45"/>
      <c r="DO183" s="45"/>
      <c r="DP183" s="45"/>
      <c r="DQ183" s="45"/>
      <c r="DR183" s="45"/>
      <c r="DS183" s="45"/>
      <c r="DT183" s="45"/>
      <c r="DU183" s="45"/>
      <c r="DV183" s="45"/>
      <c r="DW183" s="45" t="s">
        <v>646</v>
      </c>
      <c r="DX183" s="45"/>
      <c r="DY183" s="45"/>
      <c r="DZ183" s="45"/>
      <c r="EA183" s="45" t="s">
        <v>2443</v>
      </c>
      <c r="EB183" s="45" t="b">
        <v>1</v>
      </c>
      <c r="EC183" s="45" t="b">
        <v>1</v>
      </c>
      <c r="ED183" s="45"/>
      <c r="EE183" s="45"/>
      <c r="EF183" s="45"/>
      <c r="EG183" s="45"/>
      <c r="EH183" s="45"/>
      <c r="EI183" s="45"/>
      <c r="EJ183" s="45"/>
      <c r="EK183" s="45" t="b">
        <v>1</v>
      </c>
      <c r="EL183" s="45" t="b">
        <v>1</v>
      </c>
      <c r="EM183" s="51">
        <v>4</v>
      </c>
      <c r="EN183" s="45" t="s">
        <v>365</v>
      </c>
      <c r="EO183" s="45"/>
      <c r="EP183" s="45"/>
      <c r="EQ183" s="45"/>
      <c r="ER183" s="45"/>
      <c r="ES183" s="45"/>
      <c r="ET183" s="45"/>
      <c r="EU183" s="45"/>
      <c r="EV183" s="45"/>
      <c r="EW183" s="45"/>
      <c r="EX183" s="45"/>
      <c r="EY183" s="45"/>
      <c r="EZ183" s="45"/>
      <c r="FA183" s="45"/>
      <c r="FB183" s="45"/>
      <c r="FC183" s="45" t="s">
        <v>347</v>
      </c>
      <c r="FD183" s="45"/>
      <c r="FE183" s="45" t="s">
        <v>367</v>
      </c>
      <c r="FF183" s="45"/>
      <c r="FG183" s="45" t="b">
        <v>1</v>
      </c>
      <c r="FH183" s="45"/>
      <c r="FI183" s="45"/>
      <c r="FJ183" s="45"/>
      <c r="FK183" s="45"/>
      <c r="FL183" s="45"/>
      <c r="FM183" s="45"/>
      <c r="FN183" s="45" t="s">
        <v>347</v>
      </c>
      <c r="FO183" s="45"/>
      <c r="FP183" s="45" t="s">
        <v>359</v>
      </c>
      <c r="FQ183" s="45"/>
      <c r="FR183" s="45"/>
      <c r="FS183" s="45"/>
      <c r="FT183" s="45"/>
      <c r="FU183" s="45"/>
      <c r="FV183" s="45"/>
      <c r="FW183" s="45"/>
      <c r="FX183" s="45" t="s">
        <v>656</v>
      </c>
      <c r="FY183" s="45" t="s">
        <v>359</v>
      </c>
      <c r="FZ183" s="45" t="s">
        <v>359</v>
      </c>
      <c r="GA183" s="45"/>
      <c r="GB183" s="45"/>
      <c r="GC183" s="45" t="s">
        <v>384</v>
      </c>
      <c r="GD183" s="45" t="s">
        <v>351</v>
      </c>
      <c r="GE183" s="45" t="s">
        <v>359</v>
      </c>
      <c r="GF183" s="45" t="s">
        <v>370</v>
      </c>
      <c r="GG183" s="45" t="s">
        <v>370</v>
      </c>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t="s">
        <v>2444</v>
      </c>
      <c r="MK183" s="45">
        <v>73156012</v>
      </c>
      <c r="ML183" s="45" t="s">
        <v>2445</v>
      </c>
      <c r="MM183" s="47">
        <v>44217.541076388887</v>
      </c>
      <c r="MN183" s="45">
        <v>184</v>
      </c>
      <c r="MO183" s="45"/>
      <c r="MP183" s="45">
        <v>-1</v>
      </c>
      <c r="MQ183" s="45"/>
      <c r="MR183" s="45"/>
      <c r="MS183" s="45" t="s">
        <v>376</v>
      </c>
      <c r="MT183" s="45">
        <v>4993</v>
      </c>
      <c r="MU183" s="45" t="s">
        <v>402</v>
      </c>
      <c r="MV183" s="45">
        <v>569832</v>
      </c>
    </row>
    <row r="184" spans="1:360" ht="15.6" thickTop="1" thickBot="1" x14ac:dyDescent="0.35">
      <c r="A184" s="48" t="s">
        <v>2446</v>
      </c>
      <c r="B184" s="37" t="s">
        <v>2447</v>
      </c>
      <c r="C184" s="37"/>
      <c r="D184" s="37" t="s">
        <v>2413</v>
      </c>
      <c r="E184" s="37" t="s">
        <v>830</v>
      </c>
      <c r="F184" s="37"/>
      <c r="G184" s="49">
        <v>44217</v>
      </c>
      <c r="H184" s="37" t="s">
        <v>2383</v>
      </c>
      <c r="I184" s="37" t="s">
        <v>346</v>
      </c>
      <c r="J184" s="37" t="s">
        <v>347</v>
      </c>
      <c r="K184" s="37">
        <v>22</v>
      </c>
      <c r="L184" s="37" t="str">
        <f>IF(data!$K184&lt;31,"18-30 Years",IF(data!$K184&lt;51,"31-50 Years",IF(data!$K184&lt;61,"51-60 Years",IF(data!$K184&gt;60,"Elderly&gt;60"))))</f>
        <v>18-30 Years</v>
      </c>
      <c r="M184" s="37" t="s">
        <v>348</v>
      </c>
      <c r="N184" s="37" t="s">
        <v>349</v>
      </c>
      <c r="O184" s="37" t="s">
        <v>383</v>
      </c>
      <c r="P184" s="37"/>
      <c r="Q184" s="37">
        <v>1</v>
      </c>
      <c r="R184" s="37">
        <v>0</v>
      </c>
      <c r="S184" s="37" t="s">
        <v>347</v>
      </c>
      <c r="T184" s="37">
        <v>0</v>
      </c>
      <c r="U184" s="37">
        <v>1</v>
      </c>
      <c r="V184" s="37">
        <v>0</v>
      </c>
      <c r="W184" s="37" t="s">
        <v>351</v>
      </c>
      <c r="X184" s="37">
        <v>0</v>
      </c>
      <c r="Y184" s="37" t="s">
        <v>351</v>
      </c>
      <c r="Z184" s="37">
        <v>0</v>
      </c>
      <c r="AA184" s="52">
        <v>1</v>
      </c>
      <c r="AB184" s="37">
        <v>4</v>
      </c>
      <c r="AC184" s="37">
        <v>0</v>
      </c>
      <c r="AD184" s="37">
        <v>0</v>
      </c>
      <c r="AE184" s="37">
        <v>1</v>
      </c>
      <c r="AF184" s="37">
        <v>300</v>
      </c>
      <c r="AG184" s="37">
        <v>400</v>
      </c>
      <c r="AH184" s="41">
        <f t="shared" si="2"/>
        <v>100</v>
      </c>
      <c r="AI184" s="37" t="s">
        <v>2448</v>
      </c>
      <c r="AJ184" s="37"/>
      <c r="AK184" s="37" t="s">
        <v>1381</v>
      </c>
      <c r="AL184" s="37" t="b">
        <v>1</v>
      </c>
      <c r="AM184" s="37" t="b">
        <v>1</v>
      </c>
      <c r="AN184" s="37"/>
      <c r="AO184" s="37" t="b">
        <v>1</v>
      </c>
      <c r="AP184" s="37"/>
      <c r="AQ184" s="37"/>
      <c r="AR184" s="37"/>
      <c r="AS184" s="37"/>
      <c r="AT184" s="37">
        <v>30</v>
      </c>
      <c r="AU184" s="37" t="s">
        <v>356</v>
      </c>
      <c r="AV184" s="37"/>
      <c r="AW184" s="37" t="s">
        <v>347</v>
      </c>
      <c r="AX184" s="45" t="s">
        <v>5131</v>
      </c>
      <c r="AY184" s="37" t="s">
        <v>2449</v>
      </c>
      <c r="AZ184" s="37"/>
      <c r="BA184" s="37"/>
      <c r="BB184" s="37"/>
      <c r="BC184" s="37" t="b">
        <v>1</v>
      </c>
      <c r="BD184" s="37"/>
      <c r="BE184" s="37"/>
      <c r="BF184" s="37" t="b">
        <v>1</v>
      </c>
      <c r="BG184" s="37"/>
      <c r="BH184" s="37"/>
      <c r="BI184" s="37"/>
      <c r="BJ184" s="37"/>
      <c r="BK184" s="37" t="s">
        <v>347</v>
      </c>
      <c r="BL184" s="37" t="s">
        <v>347</v>
      </c>
      <c r="BM184" s="37" t="s">
        <v>2450</v>
      </c>
      <c r="BN184" s="37" t="s">
        <v>359</v>
      </c>
      <c r="BO184" s="37"/>
      <c r="BP184" s="37" t="s">
        <v>347</v>
      </c>
      <c r="BQ184" s="37" t="s">
        <v>347</v>
      </c>
      <c r="BR184" s="37"/>
      <c r="BS184" s="37" t="s">
        <v>347</v>
      </c>
      <c r="BT184" s="37" t="s">
        <v>347</v>
      </c>
      <c r="BU184" s="37"/>
      <c r="BV184" s="37"/>
      <c r="BW184" s="37"/>
      <c r="BX184" s="37"/>
      <c r="BY184" s="37"/>
      <c r="BZ184" s="37"/>
      <c r="CA184" s="37"/>
      <c r="CB184" s="37"/>
      <c r="CC184" s="37"/>
      <c r="CD184" s="37"/>
      <c r="CE184" s="37"/>
      <c r="CF184" s="37" t="s">
        <v>854</v>
      </c>
      <c r="CG184" s="37" t="b">
        <v>1</v>
      </c>
      <c r="CH184" s="37"/>
      <c r="CI184" s="37"/>
      <c r="CJ184" s="37" t="b">
        <v>1</v>
      </c>
      <c r="CK184" s="37"/>
      <c r="CL184" s="37"/>
      <c r="CM184" s="37"/>
      <c r="CN184" s="37"/>
      <c r="CO184" s="37" t="s">
        <v>347</v>
      </c>
      <c r="CP184" s="37"/>
      <c r="CQ184" s="37"/>
      <c r="CR184" s="37"/>
      <c r="CS184" s="37"/>
      <c r="CT184" s="37"/>
      <c r="CU184" s="37"/>
      <c r="CV184" s="37"/>
      <c r="CW184" s="37"/>
      <c r="CX184" s="37"/>
      <c r="CY184" s="37" t="s">
        <v>2451</v>
      </c>
      <c r="CZ184" s="37"/>
      <c r="DA184" s="37"/>
      <c r="DB184" s="37"/>
      <c r="DC184" s="37"/>
      <c r="DD184" s="37" t="b">
        <v>1</v>
      </c>
      <c r="DE184" s="37" t="b">
        <v>1</v>
      </c>
      <c r="DF184" s="37" t="b">
        <v>1</v>
      </c>
      <c r="DG184" s="37"/>
      <c r="DH184" s="37"/>
      <c r="DI184" s="37"/>
      <c r="DJ184" s="37"/>
      <c r="DK184" s="37"/>
      <c r="DL184" s="37"/>
      <c r="DM184" s="37"/>
      <c r="DN184" s="37"/>
      <c r="DO184" s="37"/>
      <c r="DP184" s="37"/>
      <c r="DQ184" s="37"/>
      <c r="DR184" s="37"/>
      <c r="DS184" s="37"/>
      <c r="DT184" s="37"/>
      <c r="DU184" s="37"/>
      <c r="DV184" s="37"/>
      <c r="DW184" s="37" t="s">
        <v>564</v>
      </c>
      <c r="DX184" s="37" t="s">
        <v>565</v>
      </c>
      <c r="DY184" s="37" t="s">
        <v>566</v>
      </c>
      <c r="DZ184" s="37"/>
      <c r="EA184" s="37" t="s">
        <v>2452</v>
      </c>
      <c r="EB184" s="37" t="b">
        <v>1</v>
      </c>
      <c r="EC184" s="37"/>
      <c r="ED184" s="37" t="b">
        <v>1</v>
      </c>
      <c r="EE184" s="37"/>
      <c r="EF184" s="37" t="b">
        <v>1</v>
      </c>
      <c r="EG184" s="37"/>
      <c r="EH184" s="37"/>
      <c r="EI184" s="37"/>
      <c r="EJ184" s="37"/>
      <c r="EK184" s="37"/>
      <c r="EL184" s="37"/>
      <c r="EM184" s="52">
        <v>3</v>
      </c>
      <c r="EN184" s="37" t="s">
        <v>365</v>
      </c>
      <c r="EO184" s="37" t="s">
        <v>2453</v>
      </c>
      <c r="EP184" s="37" t="b">
        <v>1</v>
      </c>
      <c r="EQ184" s="37"/>
      <c r="ER184" s="37"/>
      <c r="ES184" s="37"/>
      <c r="ET184" s="37" t="b">
        <v>1</v>
      </c>
      <c r="EU184" s="37" t="b">
        <v>1</v>
      </c>
      <c r="EV184" s="37" t="b">
        <v>1</v>
      </c>
      <c r="EW184" s="37"/>
      <c r="EX184" s="37"/>
      <c r="EY184" s="37"/>
      <c r="EZ184" s="37" t="b">
        <v>1</v>
      </c>
      <c r="FA184" s="52">
        <v>5</v>
      </c>
      <c r="FB184" s="37" t="s">
        <v>366</v>
      </c>
      <c r="FC184" s="37" t="s">
        <v>347</v>
      </c>
      <c r="FD184" s="37"/>
      <c r="FE184" s="37" t="s">
        <v>824</v>
      </c>
      <c r="FF184" s="37"/>
      <c r="FG184" s="37" t="b">
        <v>1</v>
      </c>
      <c r="FH184" s="37"/>
      <c r="FI184" s="37"/>
      <c r="FJ184" s="37"/>
      <c r="FK184" s="37" t="b">
        <v>1</v>
      </c>
      <c r="FL184" s="37"/>
      <c r="FM184" s="37"/>
      <c r="FN184" s="37" t="s">
        <v>347</v>
      </c>
      <c r="FO184" s="37"/>
      <c r="FP184" s="37" t="s">
        <v>359</v>
      </c>
      <c r="FQ184" s="37"/>
      <c r="FR184" s="37"/>
      <c r="FS184" s="37"/>
      <c r="FT184" s="37"/>
      <c r="FU184" s="37"/>
      <c r="FV184" s="37"/>
      <c r="FW184" s="37"/>
      <c r="FX184" s="37" t="s">
        <v>368</v>
      </c>
      <c r="FY184" s="37" t="s">
        <v>347</v>
      </c>
      <c r="FZ184" s="37"/>
      <c r="GA184" s="37"/>
      <c r="GB184" s="37"/>
      <c r="GC184" s="37" t="s">
        <v>351</v>
      </c>
      <c r="GD184" s="37" t="s">
        <v>351</v>
      </c>
      <c r="GE184" s="37" t="s">
        <v>359</v>
      </c>
      <c r="GF184" s="37" t="s">
        <v>370</v>
      </c>
      <c r="GG184" s="37" t="s">
        <v>370</v>
      </c>
      <c r="GH184" s="37"/>
      <c r="GI184" s="37"/>
      <c r="GJ184" s="37"/>
      <c r="GK184" s="37"/>
      <c r="GL184" s="37"/>
      <c r="GM184" s="37"/>
      <c r="GN184" s="37"/>
      <c r="GO184" s="37"/>
      <c r="GP184" s="37"/>
      <c r="GQ184" s="37"/>
      <c r="GR184" s="37"/>
      <c r="GS184" s="37"/>
      <c r="GT184" s="37"/>
      <c r="GU184" s="37"/>
      <c r="GV184" s="37"/>
      <c r="GW184" s="37"/>
      <c r="GX184" s="37"/>
      <c r="GY184" s="37"/>
      <c r="GZ184" s="37"/>
      <c r="HA184" s="37"/>
      <c r="HB184" s="37"/>
      <c r="HC184" s="37"/>
      <c r="HD184" s="37"/>
      <c r="HE184" s="37"/>
      <c r="HF184" s="37"/>
      <c r="HG184" s="37"/>
      <c r="HH184" s="37"/>
      <c r="HI184" s="37"/>
      <c r="HJ184" s="37"/>
      <c r="HK184" s="37"/>
      <c r="HL184" s="37"/>
      <c r="HM184" s="37"/>
      <c r="HN184" s="37"/>
      <c r="HO184" s="37"/>
      <c r="HP184" s="37"/>
      <c r="HQ184" s="37"/>
      <c r="HR184" s="37"/>
      <c r="HS184" s="37"/>
      <c r="HT184" s="37"/>
      <c r="HU184" s="37"/>
      <c r="HV184" s="37"/>
      <c r="HW184" s="37"/>
      <c r="HX184" s="37"/>
      <c r="HY184" s="37"/>
      <c r="HZ184" s="37"/>
      <c r="IA184" s="37"/>
      <c r="IB184" s="37"/>
      <c r="IC184" s="37"/>
      <c r="ID184" s="37"/>
      <c r="IE184" s="37"/>
      <c r="IF184" s="37"/>
      <c r="IG184" s="37"/>
      <c r="IH184" s="37"/>
      <c r="II184" s="37"/>
      <c r="IJ184" s="37"/>
      <c r="IK184" s="37"/>
      <c r="IL184" s="37"/>
      <c r="IM184" s="37"/>
      <c r="IN184" s="37"/>
      <c r="IO184" s="37"/>
      <c r="IP184" s="37"/>
      <c r="IQ184" s="37"/>
      <c r="IR184" s="37"/>
      <c r="IS184" s="37"/>
      <c r="IT184" s="37"/>
      <c r="IU184" s="37"/>
      <c r="IV184" s="37"/>
      <c r="IW184" s="37"/>
      <c r="IX184" s="37"/>
      <c r="IY184" s="37"/>
      <c r="IZ184" s="37"/>
      <c r="JA184" s="37"/>
      <c r="JB184" s="37"/>
      <c r="JC184" s="37"/>
      <c r="JD184" s="37"/>
      <c r="JE184" s="37"/>
      <c r="JF184" s="37"/>
      <c r="JG184" s="37"/>
      <c r="JH184" s="37"/>
      <c r="JI184" s="37"/>
      <c r="JJ184" s="37"/>
      <c r="JK184" s="37"/>
      <c r="JL184" s="37"/>
      <c r="JM184" s="37"/>
      <c r="JN184" s="37"/>
      <c r="JO184" s="37"/>
      <c r="JP184" s="37"/>
      <c r="JQ184" s="37"/>
      <c r="JR184" s="37"/>
      <c r="JS184" s="37"/>
      <c r="JT184" s="37"/>
      <c r="JU184" s="37"/>
      <c r="JV184" s="37"/>
      <c r="JW184" s="37"/>
      <c r="JX184" s="37"/>
      <c r="JY184" s="37"/>
      <c r="JZ184" s="37"/>
      <c r="KA184" s="37"/>
      <c r="KB184" s="37"/>
      <c r="KC184" s="37"/>
      <c r="KD184" s="37"/>
      <c r="KE184" s="37"/>
      <c r="KF184" s="37"/>
      <c r="KG184" s="37"/>
      <c r="KH184" s="37"/>
      <c r="KI184" s="37"/>
      <c r="KJ184" s="37"/>
      <c r="KK184" s="37"/>
      <c r="KL184" s="37"/>
      <c r="KM184" s="37"/>
      <c r="KN184" s="37"/>
      <c r="KO184" s="37"/>
      <c r="KP184" s="37"/>
      <c r="KQ184" s="37"/>
      <c r="KR184" s="37"/>
      <c r="KS184" s="37"/>
      <c r="KT184" s="37"/>
      <c r="KU184" s="37"/>
      <c r="KV184" s="37"/>
      <c r="KW184" s="37"/>
      <c r="KX184" s="37"/>
      <c r="KY184" s="37"/>
      <c r="KZ184" s="37"/>
      <c r="LA184" s="37"/>
      <c r="LB184" s="37"/>
      <c r="LC184" s="37"/>
      <c r="LD184" s="37"/>
      <c r="LE184" s="37"/>
      <c r="LF184" s="37"/>
      <c r="LG184" s="37"/>
      <c r="LH184" s="37"/>
      <c r="LI184" s="37"/>
      <c r="LJ184" s="37"/>
      <c r="LK184" s="37"/>
      <c r="LL184" s="37"/>
      <c r="LM184" s="37"/>
      <c r="LN184" s="37"/>
      <c r="LO184" s="37"/>
      <c r="LP184" s="37"/>
      <c r="LQ184" s="37"/>
      <c r="LR184" s="37"/>
      <c r="LS184" s="37"/>
      <c r="LT184" s="37"/>
      <c r="LU184" s="37"/>
      <c r="LV184" s="37"/>
      <c r="LW184" s="37"/>
      <c r="LX184" s="37"/>
      <c r="LY184" s="37"/>
      <c r="LZ184" s="37"/>
      <c r="MA184" s="37"/>
      <c r="MB184" s="37"/>
      <c r="MC184" s="37"/>
      <c r="MD184" s="37"/>
      <c r="ME184" s="37"/>
      <c r="MF184" s="37"/>
      <c r="MG184" s="37"/>
      <c r="MH184" s="37"/>
      <c r="MI184" s="37"/>
      <c r="MJ184" s="37" t="s">
        <v>2454</v>
      </c>
      <c r="MK184" s="37">
        <v>73156013</v>
      </c>
      <c r="ML184" s="37" t="s">
        <v>2455</v>
      </c>
      <c r="MM184" s="50">
        <v>44217.541087962964</v>
      </c>
      <c r="MN184" s="37">
        <v>185</v>
      </c>
      <c r="MO184" s="37"/>
      <c r="MP184" s="37">
        <v>-1</v>
      </c>
      <c r="MQ184" s="37"/>
      <c r="MR184" s="37"/>
      <c r="MS184" s="37" t="s">
        <v>376</v>
      </c>
      <c r="MT184" s="37">
        <v>552</v>
      </c>
      <c r="MU184" s="37" t="s">
        <v>402</v>
      </c>
      <c r="MV184" s="37">
        <v>569832</v>
      </c>
    </row>
    <row r="185" spans="1:360" ht="15.6" thickTop="1" thickBot="1" x14ac:dyDescent="0.35">
      <c r="A185" s="44" t="s">
        <v>2456</v>
      </c>
      <c r="B185" s="45" t="s">
        <v>2457</v>
      </c>
      <c r="C185" s="45"/>
      <c r="D185" s="45" t="s">
        <v>2413</v>
      </c>
      <c r="E185" s="45" t="s">
        <v>830</v>
      </c>
      <c r="F185" s="45"/>
      <c r="G185" s="46">
        <v>44217</v>
      </c>
      <c r="H185" s="45" t="s">
        <v>2383</v>
      </c>
      <c r="I185" s="45" t="s">
        <v>346</v>
      </c>
      <c r="J185" s="45" t="s">
        <v>347</v>
      </c>
      <c r="K185" s="45">
        <v>40</v>
      </c>
      <c r="L185" s="45" t="str">
        <f>IF(data!$K185&lt;31,"18-30 Years",IF(data!$K185&lt;51,"31-50 Years",IF(data!$K185&lt;61,"51-60 Years",IF(data!$K185&gt;60,"Elderly&gt;60"))))</f>
        <v>31-50 Years</v>
      </c>
      <c r="M185" s="45" t="s">
        <v>348</v>
      </c>
      <c r="N185" s="45" t="s">
        <v>976</v>
      </c>
      <c r="O185" s="45" t="s">
        <v>383</v>
      </c>
      <c r="P185" s="45"/>
      <c r="Q185" s="45">
        <v>1</v>
      </c>
      <c r="R185" s="45">
        <v>0</v>
      </c>
      <c r="S185" s="45" t="s">
        <v>347</v>
      </c>
      <c r="T185" s="45">
        <v>0</v>
      </c>
      <c r="U185" s="45">
        <v>1</v>
      </c>
      <c r="V185" s="45">
        <v>0</v>
      </c>
      <c r="W185" s="45" t="s">
        <v>351</v>
      </c>
      <c r="X185" s="45">
        <v>0</v>
      </c>
      <c r="Y185" s="45" t="s">
        <v>351</v>
      </c>
      <c r="Z185" s="45">
        <v>0</v>
      </c>
      <c r="AA185" s="51">
        <v>1</v>
      </c>
      <c r="AB185" s="45">
        <v>4</v>
      </c>
      <c r="AC185" s="45">
        <v>0</v>
      </c>
      <c r="AD185" s="45">
        <v>0</v>
      </c>
      <c r="AE185" s="45">
        <v>1</v>
      </c>
      <c r="AF185" s="45">
        <v>300</v>
      </c>
      <c r="AG185" s="45">
        <v>500</v>
      </c>
      <c r="AH185" s="41">
        <f t="shared" si="2"/>
        <v>200</v>
      </c>
      <c r="AI185" s="45" t="s">
        <v>2458</v>
      </c>
      <c r="AJ185" s="45"/>
      <c r="AK185" s="45" t="s">
        <v>2459</v>
      </c>
      <c r="AL185" s="45" t="b">
        <v>1</v>
      </c>
      <c r="AM185" s="45"/>
      <c r="AN185" s="45" t="b">
        <v>1</v>
      </c>
      <c r="AO185" s="45" t="b">
        <v>1</v>
      </c>
      <c r="AP185" s="45"/>
      <c r="AQ185" s="45"/>
      <c r="AR185" s="45"/>
      <c r="AS185" s="45"/>
      <c r="AT185" s="45">
        <v>70</v>
      </c>
      <c r="AU185" s="45" t="s">
        <v>1333</v>
      </c>
      <c r="AV185" s="45"/>
      <c r="AW185" s="45" t="s">
        <v>347</v>
      </c>
      <c r="AX185" s="45" t="s">
        <v>2460</v>
      </c>
      <c r="AY185" s="45" t="s">
        <v>889</v>
      </c>
      <c r="AZ185" s="45" t="b">
        <v>1</v>
      </c>
      <c r="BA185" s="45"/>
      <c r="BB185" s="45"/>
      <c r="BC185" s="45" t="b">
        <v>1</v>
      </c>
      <c r="BD185" s="45"/>
      <c r="BE185" s="45"/>
      <c r="BF185" s="45"/>
      <c r="BG185" s="45"/>
      <c r="BH185" s="45"/>
      <c r="BI185" s="45"/>
      <c r="BJ185" s="45"/>
      <c r="BK185" s="45" t="s">
        <v>347</v>
      </c>
      <c r="BL185" s="45" t="s">
        <v>347</v>
      </c>
      <c r="BM185" s="45" t="s">
        <v>2461</v>
      </c>
      <c r="BN185" s="45" t="s">
        <v>359</v>
      </c>
      <c r="BO185" s="45"/>
      <c r="BP185" s="45" t="s">
        <v>347</v>
      </c>
      <c r="BQ185" s="45" t="s">
        <v>347</v>
      </c>
      <c r="BR185" s="45"/>
      <c r="BS185" s="45" t="s">
        <v>347</v>
      </c>
      <c r="BT185" s="45" t="s">
        <v>347</v>
      </c>
      <c r="BU185" s="45"/>
      <c r="BV185" s="45"/>
      <c r="BW185" s="45"/>
      <c r="BX185" s="45"/>
      <c r="BY185" s="45"/>
      <c r="BZ185" s="45"/>
      <c r="CA185" s="45"/>
      <c r="CB185" s="45"/>
      <c r="CC185" s="45"/>
      <c r="CD185" s="45"/>
      <c r="CE185" s="45"/>
      <c r="CF185" s="45" t="s">
        <v>1114</v>
      </c>
      <c r="CG185" s="45"/>
      <c r="CH185" s="45"/>
      <c r="CI185" s="45"/>
      <c r="CJ185" s="45"/>
      <c r="CK185" s="45"/>
      <c r="CL185" s="45"/>
      <c r="CM185" s="45" t="b">
        <v>1</v>
      </c>
      <c r="CN185" s="45"/>
      <c r="CO185" s="45" t="s">
        <v>347</v>
      </c>
      <c r="CP185" s="45"/>
      <c r="CQ185" s="45"/>
      <c r="CR185" s="45"/>
      <c r="CS185" s="45"/>
      <c r="CT185" s="45"/>
      <c r="CU185" s="45"/>
      <c r="CV185" s="45"/>
      <c r="CW185" s="45"/>
      <c r="CX185" s="45"/>
      <c r="CY185" s="45" t="s">
        <v>361</v>
      </c>
      <c r="CZ185" s="45"/>
      <c r="DA185" s="45"/>
      <c r="DB185" s="45"/>
      <c r="DC185" s="45"/>
      <c r="DD185" s="45"/>
      <c r="DE185" s="45" t="b">
        <v>1</v>
      </c>
      <c r="DF185" s="45" t="b">
        <v>1</v>
      </c>
      <c r="DG185" s="45"/>
      <c r="DH185" s="45"/>
      <c r="DI185" s="45"/>
      <c r="DJ185" s="45"/>
      <c r="DK185" s="45"/>
      <c r="DL185" s="45"/>
      <c r="DM185" s="45"/>
      <c r="DN185" s="45"/>
      <c r="DO185" s="45"/>
      <c r="DP185" s="45"/>
      <c r="DQ185" s="45"/>
      <c r="DR185" s="45"/>
      <c r="DS185" s="45"/>
      <c r="DT185" s="45"/>
      <c r="DU185" s="45"/>
      <c r="DV185" s="45"/>
      <c r="DW185" s="45" t="s">
        <v>482</v>
      </c>
      <c r="DX185" s="45" t="s">
        <v>483</v>
      </c>
      <c r="DY185" s="45"/>
      <c r="DZ185" s="45"/>
      <c r="EA185" s="45" t="s">
        <v>2462</v>
      </c>
      <c r="EB185" s="45"/>
      <c r="EC185" s="45"/>
      <c r="ED185" s="45" t="b">
        <v>1</v>
      </c>
      <c r="EE185" s="45"/>
      <c r="EF185" s="45" t="b">
        <v>1</v>
      </c>
      <c r="EG185" s="45"/>
      <c r="EH185" s="45"/>
      <c r="EI185" s="45"/>
      <c r="EJ185" s="45" t="b">
        <v>1</v>
      </c>
      <c r="EK185" s="45" t="b">
        <v>1</v>
      </c>
      <c r="EL185" s="45" t="b">
        <v>1</v>
      </c>
      <c r="EM185" s="51">
        <v>5</v>
      </c>
      <c r="EN185" s="45" t="s">
        <v>366</v>
      </c>
      <c r="EO185" s="45" t="s">
        <v>2463</v>
      </c>
      <c r="EP185" s="45"/>
      <c r="EQ185" s="45"/>
      <c r="ER185" s="45" t="b">
        <v>1</v>
      </c>
      <c r="ES185" s="45"/>
      <c r="ET185" s="45" t="b">
        <v>1</v>
      </c>
      <c r="EU185" s="45"/>
      <c r="EV185" s="45" t="b">
        <v>1</v>
      </c>
      <c r="EW185" s="45"/>
      <c r="EX185" s="45" t="b">
        <v>1</v>
      </c>
      <c r="EY185" s="45" t="b">
        <v>1</v>
      </c>
      <c r="EZ185" s="45"/>
      <c r="FA185" s="51">
        <v>5</v>
      </c>
      <c r="FB185" s="45" t="s">
        <v>366</v>
      </c>
      <c r="FC185" s="45" t="s">
        <v>347</v>
      </c>
      <c r="FD185" s="45"/>
      <c r="FE185" s="45" t="s">
        <v>914</v>
      </c>
      <c r="FF185" s="45"/>
      <c r="FG185" s="45" t="b">
        <v>1</v>
      </c>
      <c r="FH185" s="45"/>
      <c r="FI185" s="45" t="b">
        <v>1</v>
      </c>
      <c r="FJ185" s="45"/>
      <c r="FK185" s="45"/>
      <c r="FL185" s="45"/>
      <c r="FM185" s="45"/>
      <c r="FN185" s="45" t="s">
        <v>347</v>
      </c>
      <c r="FO185" s="45"/>
      <c r="FP185" s="45" t="s">
        <v>359</v>
      </c>
      <c r="FQ185" s="45"/>
      <c r="FR185" s="45"/>
      <c r="FS185" s="45"/>
      <c r="FT185" s="45"/>
      <c r="FU185" s="45"/>
      <c r="FV185" s="45"/>
      <c r="FW185" s="45"/>
      <c r="FX185" s="45" t="s">
        <v>368</v>
      </c>
      <c r="FY185" s="45" t="s">
        <v>359</v>
      </c>
      <c r="FZ185" s="45"/>
      <c r="GA185" s="45"/>
      <c r="GB185" s="45"/>
      <c r="GC185" s="45" t="s">
        <v>351</v>
      </c>
      <c r="GD185" s="45" t="s">
        <v>351</v>
      </c>
      <c r="GE185" s="45" t="s">
        <v>359</v>
      </c>
      <c r="GF185" s="45" t="s">
        <v>370</v>
      </c>
      <c r="GG185" s="45" t="s">
        <v>370</v>
      </c>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t="s">
        <v>2464</v>
      </c>
      <c r="MK185" s="45">
        <v>73156014</v>
      </c>
      <c r="ML185" s="45" t="s">
        <v>2465</v>
      </c>
      <c r="MM185" s="47">
        <v>44217.541087962964</v>
      </c>
      <c r="MN185" s="45">
        <v>186</v>
      </c>
      <c r="MO185" s="45"/>
      <c r="MP185" s="45">
        <v>-1</v>
      </c>
      <c r="MQ185" s="45"/>
      <c r="MR185" s="45"/>
      <c r="MS185" s="45" t="s">
        <v>376</v>
      </c>
      <c r="MT185" s="45">
        <v>596</v>
      </c>
      <c r="MU185" s="45" t="s">
        <v>402</v>
      </c>
      <c r="MV185" s="45">
        <v>569832</v>
      </c>
    </row>
    <row r="186" spans="1:360" ht="15.6" thickTop="1" thickBot="1" x14ac:dyDescent="0.35">
      <c r="A186" s="48" t="s">
        <v>2466</v>
      </c>
      <c r="B186" s="37" t="s">
        <v>2467</v>
      </c>
      <c r="C186" s="37" t="s">
        <v>384</v>
      </c>
      <c r="D186" s="37" t="s">
        <v>2468</v>
      </c>
      <c r="E186" s="37" t="s">
        <v>830</v>
      </c>
      <c r="F186" s="37"/>
      <c r="G186" s="49">
        <v>44217</v>
      </c>
      <c r="H186" s="37" t="s">
        <v>2335</v>
      </c>
      <c r="I186" s="37" t="s">
        <v>832</v>
      </c>
      <c r="J186" s="37" t="s">
        <v>347</v>
      </c>
      <c r="K186" s="37">
        <v>66</v>
      </c>
      <c r="L186" s="37" t="str">
        <f>IF(data!$K186&lt;31,"18-30 Years",IF(data!$K186&lt;51,"31-50 Years",IF(data!$K186&lt;61,"51-60 Years",IF(data!$K186&gt;60,"Elderly&gt;60"))))</f>
        <v>Elderly&gt;60</v>
      </c>
      <c r="M186" s="37" t="s">
        <v>405</v>
      </c>
      <c r="N186" s="37" t="s">
        <v>349</v>
      </c>
      <c r="O186" s="37" t="s">
        <v>350</v>
      </c>
      <c r="P186" s="49">
        <v>43107</v>
      </c>
      <c r="Q186" s="37">
        <v>1</v>
      </c>
      <c r="R186" s="37">
        <v>1</v>
      </c>
      <c r="S186" s="37" t="s">
        <v>347</v>
      </c>
      <c r="T186" s="37">
        <v>0</v>
      </c>
      <c r="U186" s="37">
        <v>0</v>
      </c>
      <c r="V186" s="37">
        <v>0</v>
      </c>
      <c r="W186" s="37" t="s">
        <v>384</v>
      </c>
      <c r="X186" s="37">
        <v>2</v>
      </c>
      <c r="Y186" s="37" t="s">
        <v>406</v>
      </c>
      <c r="Z186" s="37">
        <v>0</v>
      </c>
      <c r="AA186" s="52">
        <v>2</v>
      </c>
      <c r="AB186" s="37">
        <v>10</v>
      </c>
      <c r="AC186" s="37">
        <v>0</v>
      </c>
      <c r="AD186" s="37">
        <v>0</v>
      </c>
      <c r="AE186" s="37">
        <v>3</v>
      </c>
      <c r="AF186" s="37">
        <v>1500</v>
      </c>
      <c r="AG186" s="37">
        <v>200</v>
      </c>
      <c r="AH186" s="41">
        <f t="shared" si="2"/>
        <v>-1300</v>
      </c>
      <c r="AI186" s="37" t="s">
        <v>2469</v>
      </c>
      <c r="AJ186" s="37"/>
      <c r="AK186" s="37" t="s">
        <v>355</v>
      </c>
      <c r="AL186" s="37"/>
      <c r="AM186" s="37" t="b">
        <v>1</v>
      </c>
      <c r="AN186" s="37"/>
      <c r="AO186" s="37"/>
      <c r="AP186" s="37"/>
      <c r="AQ186" s="37"/>
      <c r="AR186" s="37"/>
      <c r="AS186" s="37"/>
      <c r="AT186" s="37">
        <v>15</v>
      </c>
      <c r="AU186" s="37" t="s">
        <v>356</v>
      </c>
      <c r="AV186" s="37"/>
      <c r="AW186" s="37" t="s">
        <v>347</v>
      </c>
      <c r="AX186" s="41" t="s">
        <v>372</v>
      </c>
      <c r="AY186" s="37" t="s">
        <v>426</v>
      </c>
      <c r="AZ186" s="37"/>
      <c r="BA186" s="37"/>
      <c r="BB186" s="37"/>
      <c r="BC186" s="37" t="b">
        <v>1</v>
      </c>
      <c r="BD186" s="37"/>
      <c r="BE186" s="37"/>
      <c r="BF186" s="37"/>
      <c r="BG186" s="37"/>
      <c r="BH186" s="37"/>
      <c r="BI186" s="37"/>
      <c r="BJ186" s="37"/>
      <c r="BK186" s="37" t="s">
        <v>347</v>
      </c>
      <c r="BL186" s="37" t="s">
        <v>347</v>
      </c>
      <c r="BM186" s="37" t="s">
        <v>2470</v>
      </c>
      <c r="BN186" s="37" t="s">
        <v>347</v>
      </c>
      <c r="BO186" s="37" t="s">
        <v>2471</v>
      </c>
      <c r="BP186" s="37" t="s">
        <v>347</v>
      </c>
      <c r="BQ186" s="37" t="s">
        <v>347</v>
      </c>
      <c r="BR186" s="37"/>
      <c r="BS186" s="37" t="s">
        <v>347</v>
      </c>
      <c r="BT186" s="37" t="s">
        <v>347</v>
      </c>
      <c r="BU186" s="37"/>
      <c r="BV186" s="37"/>
      <c r="BW186" s="37"/>
      <c r="BX186" s="37"/>
      <c r="BY186" s="37"/>
      <c r="BZ186" s="37"/>
      <c r="CA186" s="37"/>
      <c r="CB186" s="37"/>
      <c r="CC186" s="37"/>
      <c r="CD186" s="37"/>
      <c r="CE186" s="37"/>
      <c r="CF186" s="37" t="s">
        <v>1114</v>
      </c>
      <c r="CG186" s="37"/>
      <c r="CH186" s="37"/>
      <c r="CI186" s="37"/>
      <c r="CJ186" s="37"/>
      <c r="CK186" s="37"/>
      <c r="CL186" s="37"/>
      <c r="CM186" s="37" t="b">
        <v>1</v>
      </c>
      <c r="CN186" s="37"/>
      <c r="CO186" s="37" t="s">
        <v>347</v>
      </c>
      <c r="CP186" s="37"/>
      <c r="CQ186" s="37"/>
      <c r="CR186" s="37"/>
      <c r="CS186" s="37"/>
      <c r="CT186" s="37"/>
      <c r="CU186" s="37"/>
      <c r="CV186" s="37"/>
      <c r="CW186" s="37"/>
      <c r="CX186" s="37"/>
      <c r="CY186" s="37" t="s">
        <v>836</v>
      </c>
      <c r="CZ186" s="37"/>
      <c r="DA186" s="37"/>
      <c r="DB186" s="37"/>
      <c r="DC186" s="37"/>
      <c r="DD186" s="37"/>
      <c r="DE186" s="37" t="b">
        <v>1</v>
      </c>
      <c r="DF186" s="37"/>
      <c r="DG186" s="37"/>
      <c r="DH186" s="37"/>
      <c r="DI186" s="37"/>
      <c r="DJ186" s="37"/>
      <c r="DK186" s="37"/>
      <c r="DL186" s="37"/>
      <c r="DM186" s="37"/>
      <c r="DN186" s="37"/>
      <c r="DO186" s="37"/>
      <c r="DP186" s="37"/>
      <c r="DQ186" s="37"/>
      <c r="DR186" s="37"/>
      <c r="DS186" s="37"/>
      <c r="DT186" s="37"/>
      <c r="DU186" s="37"/>
      <c r="DV186" s="37"/>
      <c r="DW186" s="37" t="s">
        <v>482</v>
      </c>
      <c r="DX186" s="37" t="s">
        <v>565</v>
      </c>
      <c r="DY186" s="37" t="s">
        <v>2472</v>
      </c>
      <c r="DZ186" s="37" t="s">
        <v>2473</v>
      </c>
      <c r="EA186" s="37" t="s">
        <v>773</v>
      </c>
      <c r="EB186" s="37" t="b">
        <v>1</v>
      </c>
      <c r="EC186" s="37"/>
      <c r="ED186" s="37"/>
      <c r="EE186" s="37"/>
      <c r="EF186" s="37" t="b">
        <v>1</v>
      </c>
      <c r="EG186" s="37"/>
      <c r="EH186" s="37"/>
      <c r="EI186" s="37"/>
      <c r="EJ186" s="37"/>
      <c r="EK186" s="37" t="b">
        <v>1</v>
      </c>
      <c r="EL186" s="37" t="b">
        <v>1</v>
      </c>
      <c r="EM186" s="52">
        <v>4</v>
      </c>
      <c r="EN186" s="37" t="s">
        <v>365</v>
      </c>
      <c r="EO186" s="37"/>
      <c r="EP186" s="37"/>
      <c r="EQ186" s="37"/>
      <c r="ER186" s="37"/>
      <c r="ES186" s="37"/>
      <c r="ET186" s="37"/>
      <c r="EU186" s="37"/>
      <c r="EV186" s="37"/>
      <c r="EW186" s="37"/>
      <c r="EX186" s="37"/>
      <c r="EY186" s="37"/>
      <c r="EZ186" s="37"/>
      <c r="FA186" s="37"/>
      <c r="FB186" s="37"/>
      <c r="FC186" s="37" t="s">
        <v>347</v>
      </c>
      <c r="FD186" s="37"/>
      <c r="FE186" s="37" t="s">
        <v>367</v>
      </c>
      <c r="FF186" s="37"/>
      <c r="FG186" s="37" t="b">
        <v>1</v>
      </c>
      <c r="FH186" s="37"/>
      <c r="FI186" s="37"/>
      <c r="FJ186" s="37"/>
      <c r="FK186" s="37"/>
      <c r="FL186" s="37"/>
      <c r="FM186" s="37"/>
      <c r="FN186" s="37" t="s">
        <v>347</v>
      </c>
      <c r="FO186" s="37"/>
      <c r="FP186" s="37" t="s">
        <v>359</v>
      </c>
      <c r="FQ186" s="37"/>
      <c r="FR186" s="37"/>
      <c r="FS186" s="37"/>
      <c r="FT186" s="37"/>
      <c r="FU186" s="37"/>
      <c r="FV186" s="37"/>
      <c r="FW186" s="37"/>
      <c r="FX186" s="37"/>
      <c r="FY186" s="37"/>
      <c r="FZ186" s="37"/>
      <c r="GA186" s="37"/>
      <c r="GB186" s="37"/>
      <c r="GC186" s="37" t="s">
        <v>384</v>
      </c>
      <c r="GD186" s="37" t="s">
        <v>351</v>
      </c>
      <c r="GE186" s="37" t="s">
        <v>347</v>
      </c>
      <c r="GF186" s="37"/>
      <c r="GG186" s="37"/>
      <c r="GH186" s="37" t="s">
        <v>915</v>
      </c>
      <c r="GI186" s="37" t="s">
        <v>347</v>
      </c>
      <c r="GJ186" s="37" t="s">
        <v>784</v>
      </c>
      <c r="GK186" s="37"/>
      <c r="GL186" s="37" t="b">
        <v>1</v>
      </c>
      <c r="GM186" s="37"/>
      <c r="GN186" s="37"/>
      <c r="GO186" s="37"/>
      <c r="GP186" s="37"/>
      <c r="GQ186" s="37"/>
      <c r="GR186" s="37"/>
      <c r="GS186" s="37" t="s">
        <v>1064</v>
      </c>
      <c r="GT186" s="37"/>
      <c r="GU186" s="37" t="s">
        <v>2474</v>
      </c>
      <c r="GV186" s="37" t="b">
        <v>1</v>
      </c>
      <c r="GW186" s="37" t="b">
        <v>1</v>
      </c>
      <c r="GX186" s="37"/>
      <c r="GY186" s="37"/>
      <c r="GZ186" s="37"/>
      <c r="HA186" s="37"/>
      <c r="HB186" s="37"/>
      <c r="HC186" s="37"/>
      <c r="HD186" s="37"/>
      <c r="HE186" s="37" t="b">
        <v>1</v>
      </c>
      <c r="HF186" s="37"/>
      <c r="HG186" s="37"/>
      <c r="HH186" s="37"/>
      <c r="HI186" s="37"/>
      <c r="HJ186" s="37"/>
      <c r="HK186" s="37"/>
      <c r="HL186" s="37"/>
      <c r="HM186" s="37"/>
      <c r="HN186" s="37" t="s">
        <v>983</v>
      </c>
      <c r="HO186" s="37" t="b">
        <v>1</v>
      </c>
      <c r="HP186" s="37"/>
      <c r="HQ186" s="37" t="b">
        <v>1</v>
      </c>
      <c r="HR186" s="37"/>
      <c r="HS186" s="37" t="s">
        <v>2475</v>
      </c>
      <c r="HT186" s="37" t="s">
        <v>550</v>
      </c>
      <c r="HU186" s="37" t="b">
        <v>1</v>
      </c>
      <c r="HV186" s="37"/>
      <c r="HW186" s="37"/>
      <c r="HX186" s="37" t="b">
        <v>1</v>
      </c>
      <c r="HY186" s="37"/>
      <c r="HZ186" s="37"/>
      <c r="IA186" s="37"/>
      <c r="IB186" s="37"/>
      <c r="IC186" s="37"/>
      <c r="ID186" s="37"/>
      <c r="IE186" s="37"/>
      <c r="IF186" s="37" t="s">
        <v>511</v>
      </c>
      <c r="IG186" s="37"/>
      <c r="IH186" s="37"/>
      <c r="II186" s="37"/>
      <c r="IJ186" s="37"/>
      <c r="IK186" s="37" t="b">
        <v>1</v>
      </c>
      <c r="IL186" s="37"/>
      <c r="IM186" s="37"/>
      <c r="IN186" s="37"/>
      <c r="IO186" s="37"/>
      <c r="IP186" s="37" t="s">
        <v>347</v>
      </c>
      <c r="IQ186" s="37"/>
      <c r="IR186" s="37" t="s">
        <v>413</v>
      </c>
      <c r="IS186" s="37"/>
      <c r="IT186" s="37"/>
      <c r="IU186" s="37"/>
      <c r="IV186" s="37"/>
      <c r="IW186" s="37"/>
      <c r="IX186" s="37" t="b">
        <v>1</v>
      </c>
      <c r="IY186" s="37"/>
      <c r="IZ186" s="37"/>
      <c r="JA186" s="37"/>
      <c r="JB186" s="37" t="s">
        <v>413</v>
      </c>
      <c r="JC186" s="37"/>
      <c r="JD186" s="37"/>
      <c r="JE186" s="37"/>
      <c r="JF186" s="37"/>
      <c r="JG186" s="37"/>
      <c r="JH186" s="37" t="b">
        <v>1</v>
      </c>
      <c r="JI186" s="37"/>
      <c r="JJ186" s="37"/>
      <c r="JK186" s="37"/>
      <c r="JL186" s="37" t="s">
        <v>359</v>
      </c>
      <c r="JM186" s="37" t="s">
        <v>2476</v>
      </c>
      <c r="JN186" s="37" t="s">
        <v>2109</v>
      </c>
      <c r="JO186" s="37" t="b">
        <v>1</v>
      </c>
      <c r="JP186" s="37"/>
      <c r="JQ186" s="37"/>
      <c r="JR186" s="37" t="b">
        <v>1</v>
      </c>
      <c r="JS186" s="37"/>
      <c r="JT186" s="37"/>
      <c r="JU186" s="37"/>
      <c r="JV186" s="37"/>
      <c r="JW186" s="37"/>
      <c r="JX186" s="37"/>
      <c r="JY186" s="37"/>
      <c r="JZ186" s="37"/>
      <c r="KA186" s="37"/>
      <c r="KB186" s="37"/>
      <c r="KC186" s="37"/>
      <c r="KD186" s="37"/>
      <c r="KE186" s="37"/>
      <c r="KF186" s="37"/>
      <c r="KG186" s="37"/>
      <c r="KH186" s="37" t="s">
        <v>859</v>
      </c>
      <c r="KI186" s="37"/>
      <c r="KJ186" s="37"/>
      <c r="KK186" s="37"/>
      <c r="KL186" s="37"/>
      <c r="KM186" s="37" t="b">
        <v>1</v>
      </c>
      <c r="KN186" s="37" t="b">
        <v>1</v>
      </c>
      <c r="KO186" s="37"/>
      <c r="KP186" s="37"/>
      <c r="KQ186" s="37"/>
      <c r="KR186" s="37"/>
      <c r="KS186" s="37"/>
      <c r="KT186" s="37"/>
      <c r="KU186" s="37"/>
      <c r="KV186" s="37"/>
      <c r="KW186" s="37" t="s">
        <v>503</v>
      </c>
      <c r="KX186" s="37"/>
      <c r="KY186" s="37" t="b">
        <v>1</v>
      </c>
      <c r="KZ186" s="37" t="b">
        <v>1</v>
      </c>
      <c r="LA186" s="37"/>
      <c r="LB186" s="37"/>
      <c r="LC186" s="37"/>
      <c r="LD186" s="37"/>
      <c r="LE186" s="37"/>
      <c r="LF186" s="37"/>
      <c r="LG186" s="37" t="s">
        <v>1181</v>
      </c>
      <c r="LH186" s="37"/>
      <c r="LI186" s="37"/>
      <c r="LJ186" s="37"/>
      <c r="LK186" s="37"/>
      <c r="LL186" s="37" t="b">
        <v>1</v>
      </c>
      <c r="LM186" s="37"/>
      <c r="LN186" s="37"/>
      <c r="LO186" s="37" t="s">
        <v>347</v>
      </c>
      <c r="LP186" s="37"/>
      <c r="LQ186" s="37" t="s">
        <v>706</v>
      </c>
      <c r="LR186" s="37"/>
      <c r="LS186" s="37"/>
      <c r="LT186" s="37"/>
      <c r="LU186" s="37"/>
      <c r="LV186" s="37"/>
      <c r="LW186" s="37"/>
      <c r="LX186" s="37"/>
      <c r="LY186" s="37"/>
      <c r="LZ186" s="37" t="b">
        <v>1</v>
      </c>
      <c r="MA186" s="37"/>
      <c r="MB186" s="37" t="s">
        <v>359</v>
      </c>
      <c r="MC186" s="37"/>
      <c r="MD186" s="37"/>
      <c r="ME186" s="37"/>
      <c r="MF186" s="37"/>
      <c r="MG186" s="37"/>
      <c r="MH186" s="37" t="s">
        <v>359</v>
      </c>
      <c r="MI186" s="37"/>
      <c r="MJ186" s="37" t="s">
        <v>2477</v>
      </c>
      <c r="MK186" s="37">
        <v>73156031</v>
      </c>
      <c r="ML186" s="37" t="s">
        <v>2478</v>
      </c>
      <c r="MM186" s="50">
        <v>44217.541620370372</v>
      </c>
      <c r="MN186" s="37">
        <v>187</v>
      </c>
      <c r="MO186" s="37"/>
      <c r="MP186" s="37">
        <v>-1</v>
      </c>
      <c r="MQ186" s="37"/>
      <c r="MR186" s="37"/>
      <c r="MS186" s="37" t="s">
        <v>376</v>
      </c>
      <c r="MT186" s="37">
        <v>4502</v>
      </c>
      <c r="MU186" s="37" t="s">
        <v>402</v>
      </c>
      <c r="MV186" s="37">
        <v>569832</v>
      </c>
    </row>
    <row r="187" spans="1:360" ht="15.6" hidden="1" thickTop="1" thickBot="1" x14ac:dyDescent="0.35">
      <c r="A187" s="44" t="s">
        <v>2479</v>
      </c>
      <c r="B187" s="45" t="s">
        <v>2480</v>
      </c>
      <c r="C187" s="45" t="s">
        <v>384</v>
      </c>
      <c r="D187" s="45" t="s">
        <v>2481</v>
      </c>
      <c r="E187" s="45" t="s">
        <v>830</v>
      </c>
      <c r="F187" s="45"/>
      <c r="G187" s="46">
        <v>44217</v>
      </c>
      <c r="H187" s="45" t="s">
        <v>2383</v>
      </c>
      <c r="I187" s="45" t="s">
        <v>346</v>
      </c>
      <c r="J187" s="45" t="s">
        <v>347</v>
      </c>
      <c r="K187" s="45">
        <v>26</v>
      </c>
      <c r="L187" s="45" t="str">
        <f>IF(data!$K187&lt;31,"18-30 Years",IF(data!$K187&lt;51,"31-50 Years",IF(data!$K187&lt;61,"51-60 Years",IF(data!$K187&gt;60,"Elderly&gt;60"))))</f>
        <v>18-30 Years</v>
      </c>
      <c r="M187" s="45" t="s">
        <v>348</v>
      </c>
      <c r="N187" s="45" t="s">
        <v>349</v>
      </c>
      <c r="O187" s="45" t="s">
        <v>350</v>
      </c>
      <c r="P187" s="46">
        <v>43132</v>
      </c>
      <c r="Q187" s="45">
        <v>0</v>
      </c>
      <c r="R187" s="45">
        <v>1</v>
      </c>
      <c r="S187" s="45" t="s">
        <v>347</v>
      </c>
      <c r="T187" s="45">
        <v>0</v>
      </c>
      <c r="U187" s="45">
        <v>1</v>
      </c>
      <c r="V187" s="45">
        <v>0</v>
      </c>
      <c r="W187" s="45" t="s">
        <v>351</v>
      </c>
      <c r="X187" s="45">
        <v>1</v>
      </c>
      <c r="Y187" s="45" t="s">
        <v>406</v>
      </c>
      <c r="Z187" s="45">
        <v>0</v>
      </c>
      <c r="AA187" s="51">
        <v>2</v>
      </c>
      <c r="AB187" s="45">
        <v>6</v>
      </c>
      <c r="AC187" s="45">
        <v>1</v>
      </c>
      <c r="AD187" s="45">
        <v>0</v>
      </c>
      <c r="AE187" s="45">
        <v>0</v>
      </c>
      <c r="AF187" s="45">
        <v>500</v>
      </c>
      <c r="AG187" s="45">
        <v>0</v>
      </c>
      <c r="AH187" s="41">
        <f t="shared" si="2"/>
        <v>-500</v>
      </c>
      <c r="AI187" s="45"/>
      <c r="AJ187" s="45" t="s">
        <v>2482</v>
      </c>
      <c r="AK187" s="45" t="s">
        <v>640</v>
      </c>
      <c r="AL187" s="45"/>
      <c r="AM187" s="45"/>
      <c r="AN187" s="45"/>
      <c r="AO187" s="45"/>
      <c r="AP187" s="45"/>
      <c r="AQ187" s="45"/>
      <c r="AR187" s="45" t="b">
        <v>1</v>
      </c>
      <c r="AS187" s="45"/>
      <c r="AT187" s="45"/>
      <c r="AU187" s="45"/>
      <c r="AV187" s="45"/>
      <c r="AW187" s="45" t="s">
        <v>359</v>
      </c>
      <c r="AX187" s="45" t="s">
        <v>2408</v>
      </c>
      <c r="AY187" s="45" t="s">
        <v>642</v>
      </c>
      <c r="AZ187" s="45" t="b">
        <v>1</v>
      </c>
      <c r="BA187" s="45"/>
      <c r="BB187" s="45"/>
      <c r="BC187" s="45" t="b">
        <v>1</v>
      </c>
      <c r="BD187" s="45"/>
      <c r="BE187" s="45" t="b">
        <v>1</v>
      </c>
      <c r="BF187" s="45"/>
      <c r="BG187" s="45"/>
      <c r="BH187" s="45"/>
      <c r="BI187" s="45"/>
      <c r="BJ187" s="45"/>
      <c r="BK187" s="45" t="s">
        <v>347</v>
      </c>
      <c r="BL187" s="45" t="s">
        <v>347</v>
      </c>
      <c r="BM187" s="45" t="s">
        <v>2483</v>
      </c>
      <c r="BN187" s="45" t="s">
        <v>359</v>
      </c>
      <c r="BO187" s="45"/>
      <c r="BP187" s="45" t="s">
        <v>347</v>
      </c>
      <c r="BQ187" s="45" t="s">
        <v>347</v>
      </c>
      <c r="BR187" s="45"/>
      <c r="BS187" s="45" t="s">
        <v>347</v>
      </c>
      <c r="BT187" s="45" t="s">
        <v>347</v>
      </c>
      <c r="BU187" s="45"/>
      <c r="BV187" s="45"/>
      <c r="BW187" s="45"/>
      <c r="BX187" s="45"/>
      <c r="BY187" s="45"/>
      <c r="BZ187" s="45"/>
      <c r="CA187" s="45"/>
      <c r="CB187" s="45"/>
      <c r="CC187" s="45"/>
      <c r="CD187" s="45"/>
      <c r="CE187" s="45"/>
      <c r="CF187" s="45" t="s">
        <v>835</v>
      </c>
      <c r="CG187" s="45" t="b">
        <v>1</v>
      </c>
      <c r="CH187" s="45"/>
      <c r="CI187" s="45"/>
      <c r="CJ187" s="45"/>
      <c r="CK187" s="45"/>
      <c r="CL187" s="45"/>
      <c r="CM187" s="45"/>
      <c r="CN187" s="45"/>
      <c r="CO187" s="45" t="s">
        <v>347</v>
      </c>
      <c r="CP187" s="45"/>
      <c r="CQ187" s="45"/>
      <c r="CR187" s="45"/>
      <c r="CS187" s="45"/>
      <c r="CT187" s="45"/>
      <c r="CU187" s="45"/>
      <c r="CV187" s="45"/>
      <c r="CW187" s="45"/>
      <c r="CX187" s="45"/>
      <c r="CY187" s="45" t="s">
        <v>932</v>
      </c>
      <c r="CZ187" s="45"/>
      <c r="DA187" s="45"/>
      <c r="DB187" s="45"/>
      <c r="DC187" s="45"/>
      <c r="DD187" s="45"/>
      <c r="DE187" s="45"/>
      <c r="DF187" s="45" t="b">
        <v>1</v>
      </c>
      <c r="DG187" s="45"/>
      <c r="DH187" s="45"/>
      <c r="DI187" s="45"/>
      <c r="DJ187" s="45"/>
      <c r="DK187" s="45"/>
      <c r="DL187" s="45"/>
      <c r="DM187" s="45"/>
      <c r="DN187" s="45"/>
      <c r="DO187" s="45"/>
      <c r="DP187" s="45"/>
      <c r="DQ187" s="45"/>
      <c r="DR187" s="45"/>
      <c r="DS187" s="45"/>
      <c r="DT187" s="45"/>
      <c r="DU187" s="45"/>
      <c r="DV187" s="45"/>
      <c r="DW187" s="45" t="s">
        <v>646</v>
      </c>
      <c r="DX187" s="45"/>
      <c r="DY187" s="45"/>
      <c r="DZ187" s="45"/>
      <c r="EA187" s="45"/>
      <c r="EB187" s="45"/>
      <c r="EC187" s="45"/>
      <c r="ED187" s="45"/>
      <c r="EE187" s="45"/>
      <c r="EF187" s="45"/>
      <c r="EG187" s="45"/>
      <c r="EH187" s="45"/>
      <c r="EI187" s="45"/>
      <c r="EJ187" s="45"/>
      <c r="EK187" s="45"/>
      <c r="EL187" s="45"/>
      <c r="EM187" s="45"/>
      <c r="EN187" s="45"/>
      <c r="EO187" s="45" t="s">
        <v>2484</v>
      </c>
      <c r="EP187" s="45" t="b">
        <v>1</v>
      </c>
      <c r="EQ187" s="45" t="b">
        <v>1</v>
      </c>
      <c r="ER187" s="45" t="b">
        <v>1</v>
      </c>
      <c r="ES187" s="45"/>
      <c r="ET187" s="45"/>
      <c r="EU187" s="45" t="b">
        <v>1</v>
      </c>
      <c r="EV187" s="45"/>
      <c r="EW187" s="45"/>
      <c r="EX187" s="45"/>
      <c r="EY187" s="45" t="b">
        <v>1</v>
      </c>
      <c r="EZ187" s="45" t="b">
        <v>1</v>
      </c>
      <c r="FA187" s="51">
        <v>6</v>
      </c>
      <c r="FB187" s="45" t="s">
        <v>366</v>
      </c>
      <c r="FC187" s="45" t="s">
        <v>347</v>
      </c>
      <c r="FD187" s="45"/>
      <c r="FE187" s="45" t="s">
        <v>367</v>
      </c>
      <c r="FF187" s="45"/>
      <c r="FG187" s="45" t="b">
        <v>1</v>
      </c>
      <c r="FH187" s="45"/>
      <c r="FI187" s="45"/>
      <c r="FJ187" s="45"/>
      <c r="FK187" s="45"/>
      <c r="FL187" s="45"/>
      <c r="FM187" s="45"/>
      <c r="FN187" s="45" t="s">
        <v>347</v>
      </c>
      <c r="FO187" s="45"/>
      <c r="FP187" s="45" t="s">
        <v>359</v>
      </c>
      <c r="FQ187" s="45"/>
      <c r="FR187" s="45"/>
      <c r="FS187" s="45"/>
      <c r="FT187" s="45"/>
      <c r="FU187" s="45"/>
      <c r="FV187" s="45"/>
      <c r="FW187" s="45"/>
      <c r="FX187" s="45" t="s">
        <v>368</v>
      </c>
      <c r="FY187" s="45" t="s">
        <v>359</v>
      </c>
      <c r="FZ187" s="45"/>
      <c r="GA187" s="45"/>
      <c r="GB187" s="45"/>
      <c r="GC187" s="45" t="s">
        <v>351</v>
      </c>
      <c r="GD187" s="45" t="s">
        <v>384</v>
      </c>
      <c r="GE187" s="45" t="s">
        <v>359</v>
      </c>
      <c r="GF187" s="45" t="s">
        <v>370</v>
      </c>
      <c r="GG187" s="45" t="s">
        <v>370</v>
      </c>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t="s">
        <v>2485</v>
      </c>
      <c r="MK187" s="45">
        <v>73156032</v>
      </c>
      <c r="ML187" s="45" t="s">
        <v>2486</v>
      </c>
      <c r="MM187" s="47">
        <v>44217.541620370372</v>
      </c>
      <c r="MN187" s="45">
        <v>188</v>
      </c>
      <c r="MO187" s="45"/>
      <c r="MP187" s="45">
        <v>-1</v>
      </c>
      <c r="MQ187" s="45"/>
      <c r="MR187" s="45"/>
      <c r="MS187" s="45" t="s">
        <v>376</v>
      </c>
      <c r="MT187" s="45">
        <v>9450</v>
      </c>
      <c r="MU187" s="45" t="s">
        <v>402</v>
      </c>
      <c r="MV187" s="45">
        <v>569832</v>
      </c>
    </row>
    <row r="188" spans="1:360" ht="15.6" thickTop="1" thickBot="1" x14ac:dyDescent="0.35">
      <c r="A188" s="48" t="s">
        <v>2487</v>
      </c>
      <c r="B188" s="37" t="s">
        <v>2488</v>
      </c>
      <c r="C188" s="37"/>
      <c r="D188" s="37" t="s">
        <v>2468</v>
      </c>
      <c r="E188" s="37" t="s">
        <v>830</v>
      </c>
      <c r="F188" s="37"/>
      <c r="G188" s="49">
        <v>44217</v>
      </c>
      <c r="H188" s="37" t="s">
        <v>2335</v>
      </c>
      <c r="I188" s="37" t="s">
        <v>832</v>
      </c>
      <c r="J188" s="37" t="s">
        <v>347</v>
      </c>
      <c r="K188" s="37">
        <v>52</v>
      </c>
      <c r="L188" s="37" t="str">
        <f>IF(data!$K188&lt;31,"18-30 Years",IF(data!$K188&lt;51,"31-50 Years",IF(data!$K188&lt;61,"51-60 Years",IF(data!$K188&gt;60,"Elderly&gt;60"))))</f>
        <v>51-60 Years</v>
      </c>
      <c r="M188" s="37" t="s">
        <v>405</v>
      </c>
      <c r="N188" s="37" t="s">
        <v>349</v>
      </c>
      <c r="O188" s="37" t="s">
        <v>350</v>
      </c>
      <c r="P188" s="49">
        <v>43474</v>
      </c>
      <c r="Q188" s="37">
        <v>2</v>
      </c>
      <c r="R188" s="37">
        <v>0</v>
      </c>
      <c r="S188" s="37" t="s">
        <v>347</v>
      </c>
      <c r="T188" s="37">
        <v>0</v>
      </c>
      <c r="U188" s="37">
        <v>2</v>
      </c>
      <c r="V188" s="37">
        <v>4</v>
      </c>
      <c r="W188" s="37" t="s">
        <v>353</v>
      </c>
      <c r="X188" s="37">
        <v>4</v>
      </c>
      <c r="Y188" s="37" t="s">
        <v>1151</v>
      </c>
      <c r="Z188" s="37">
        <v>0</v>
      </c>
      <c r="AA188" s="52">
        <v>10</v>
      </c>
      <c r="AB188" s="37">
        <v>15</v>
      </c>
      <c r="AC188" s="37">
        <v>0</v>
      </c>
      <c r="AD188" s="37">
        <v>0</v>
      </c>
      <c r="AE188" s="37">
        <v>1</v>
      </c>
      <c r="AF188" s="37">
        <v>500</v>
      </c>
      <c r="AG188" s="37">
        <v>250</v>
      </c>
      <c r="AH188" s="41">
        <f t="shared" si="2"/>
        <v>-250</v>
      </c>
      <c r="AI188" s="37" t="s">
        <v>2489</v>
      </c>
      <c r="AJ188" s="37"/>
      <c r="AK188" s="37" t="s">
        <v>355</v>
      </c>
      <c r="AL188" s="37"/>
      <c r="AM188" s="37" t="b">
        <v>1</v>
      </c>
      <c r="AN188" s="37"/>
      <c r="AO188" s="37"/>
      <c r="AP188" s="37"/>
      <c r="AQ188" s="37"/>
      <c r="AR188" s="37"/>
      <c r="AS188" s="37"/>
      <c r="AT188" s="37">
        <v>12</v>
      </c>
      <c r="AU188" s="37" t="s">
        <v>356</v>
      </c>
      <c r="AV188" s="37"/>
      <c r="AW188" s="37" t="s">
        <v>347</v>
      </c>
      <c r="AX188" s="41" t="s">
        <v>372</v>
      </c>
      <c r="AY188" s="37" t="s">
        <v>426</v>
      </c>
      <c r="AZ188" s="37"/>
      <c r="BA188" s="37"/>
      <c r="BB188" s="37"/>
      <c r="BC188" s="37" t="b">
        <v>1</v>
      </c>
      <c r="BD188" s="37"/>
      <c r="BE188" s="37"/>
      <c r="BF188" s="37"/>
      <c r="BG188" s="37"/>
      <c r="BH188" s="37"/>
      <c r="BI188" s="37"/>
      <c r="BJ188" s="37"/>
      <c r="BK188" s="37" t="s">
        <v>347</v>
      </c>
      <c r="BL188" s="37" t="s">
        <v>347</v>
      </c>
      <c r="BM188" s="37" t="s">
        <v>2490</v>
      </c>
      <c r="BN188" s="37" t="s">
        <v>347</v>
      </c>
      <c r="BO188" s="37" t="s">
        <v>2491</v>
      </c>
      <c r="BP188" s="37" t="s">
        <v>347</v>
      </c>
      <c r="BQ188" s="37" t="s">
        <v>347</v>
      </c>
      <c r="BR188" s="37"/>
      <c r="BS188" s="37" t="s">
        <v>347</v>
      </c>
      <c r="BT188" s="37" t="s">
        <v>347</v>
      </c>
      <c r="BU188" s="37"/>
      <c r="BV188" s="37"/>
      <c r="BW188" s="37"/>
      <c r="BX188" s="37"/>
      <c r="BY188" s="37"/>
      <c r="BZ188" s="37"/>
      <c r="CA188" s="37"/>
      <c r="CB188" s="37"/>
      <c r="CC188" s="37"/>
      <c r="CD188" s="37"/>
      <c r="CE188" s="37"/>
      <c r="CF188" s="37" t="s">
        <v>427</v>
      </c>
      <c r="CG188" s="37"/>
      <c r="CH188" s="37"/>
      <c r="CI188" s="37"/>
      <c r="CJ188" s="37"/>
      <c r="CK188" s="37"/>
      <c r="CL188" s="37" t="b">
        <v>1</v>
      </c>
      <c r="CM188" s="37"/>
      <c r="CN188" s="37"/>
      <c r="CO188" s="37" t="s">
        <v>347</v>
      </c>
      <c r="CP188" s="37"/>
      <c r="CQ188" s="37"/>
      <c r="CR188" s="37"/>
      <c r="CS188" s="37"/>
      <c r="CT188" s="37"/>
      <c r="CU188" s="37"/>
      <c r="CV188" s="37"/>
      <c r="CW188" s="37"/>
      <c r="CX188" s="37"/>
      <c r="CY188" s="37" t="s">
        <v>836</v>
      </c>
      <c r="CZ188" s="37"/>
      <c r="DA188" s="37"/>
      <c r="DB188" s="37"/>
      <c r="DC188" s="37"/>
      <c r="DD188" s="37"/>
      <c r="DE188" s="37" t="b">
        <v>1</v>
      </c>
      <c r="DF188" s="37"/>
      <c r="DG188" s="37"/>
      <c r="DH188" s="37"/>
      <c r="DI188" s="37"/>
      <c r="DJ188" s="37"/>
      <c r="DK188" s="37"/>
      <c r="DL188" s="37"/>
      <c r="DM188" s="37"/>
      <c r="DN188" s="37"/>
      <c r="DO188" s="37"/>
      <c r="DP188" s="37"/>
      <c r="DQ188" s="37"/>
      <c r="DR188" s="37"/>
      <c r="DS188" s="37"/>
      <c r="DT188" s="37"/>
      <c r="DU188" s="37"/>
      <c r="DV188" s="37"/>
      <c r="DW188" s="37" t="s">
        <v>482</v>
      </c>
      <c r="DX188" s="37" t="s">
        <v>483</v>
      </c>
      <c r="DY188" s="37"/>
      <c r="DZ188" s="37"/>
      <c r="EA188" s="37" t="s">
        <v>2492</v>
      </c>
      <c r="EB188" s="37"/>
      <c r="EC188" s="37" t="b">
        <v>1</v>
      </c>
      <c r="ED188" s="37" t="b">
        <v>1</v>
      </c>
      <c r="EE188" s="37" t="b">
        <v>1</v>
      </c>
      <c r="EF188" s="37"/>
      <c r="EG188" s="37"/>
      <c r="EH188" s="37" t="b">
        <v>1</v>
      </c>
      <c r="EI188" s="37"/>
      <c r="EJ188" s="37"/>
      <c r="EK188" s="37" t="b">
        <v>1</v>
      </c>
      <c r="EL188" s="37" t="b">
        <v>1</v>
      </c>
      <c r="EM188" s="52">
        <v>6</v>
      </c>
      <c r="EN188" s="37" t="s">
        <v>366</v>
      </c>
      <c r="EO188" s="37" t="s">
        <v>2493</v>
      </c>
      <c r="EP188" s="37"/>
      <c r="EQ188" s="37" t="b">
        <v>1</v>
      </c>
      <c r="ER188" s="37" t="b">
        <v>1</v>
      </c>
      <c r="ES188" s="37" t="b">
        <v>1</v>
      </c>
      <c r="ET188" s="37"/>
      <c r="EU188" s="37"/>
      <c r="EV188" s="37"/>
      <c r="EW188" s="37"/>
      <c r="EX188" s="37"/>
      <c r="EY188" s="37" t="b">
        <v>1</v>
      </c>
      <c r="EZ188" s="37" t="b">
        <v>1</v>
      </c>
      <c r="FA188" s="52">
        <v>5</v>
      </c>
      <c r="FB188" s="37" t="s">
        <v>366</v>
      </c>
      <c r="FC188" s="37" t="s">
        <v>347</v>
      </c>
      <c r="FD188" s="37"/>
      <c r="FE188" s="37" t="s">
        <v>367</v>
      </c>
      <c r="FF188" s="37"/>
      <c r="FG188" s="37" t="b">
        <v>1</v>
      </c>
      <c r="FH188" s="37"/>
      <c r="FI188" s="37"/>
      <c r="FJ188" s="37"/>
      <c r="FK188" s="37"/>
      <c r="FL188" s="37"/>
      <c r="FM188" s="37"/>
      <c r="FN188" s="37" t="s">
        <v>347</v>
      </c>
      <c r="FO188" s="37"/>
      <c r="FP188" s="37" t="s">
        <v>359</v>
      </c>
      <c r="FQ188" s="37"/>
      <c r="FR188" s="37"/>
      <c r="FS188" s="37"/>
      <c r="FT188" s="37"/>
      <c r="FU188" s="37"/>
      <c r="FV188" s="37"/>
      <c r="FW188" s="37"/>
      <c r="FX188" s="37" t="s">
        <v>368</v>
      </c>
      <c r="FY188" s="37" t="s">
        <v>359</v>
      </c>
      <c r="FZ188" s="37"/>
      <c r="GA188" s="37"/>
      <c r="GB188" s="37"/>
      <c r="GC188" s="37" t="s">
        <v>406</v>
      </c>
      <c r="GD188" s="37" t="s">
        <v>406</v>
      </c>
      <c r="GE188" s="37" t="s">
        <v>359</v>
      </c>
      <c r="GF188" s="37" t="s">
        <v>370</v>
      </c>
      <c r="GG188" s="37" t="s">
        <v>370</v>
      </c>
      <c r="GH188" s="37"/>
      <c r="GI188" s="37"/>
      <c r="GJ188" s="37"/>
      <c r="GK188" s="37"/>
      <c r="GL188" s="37"/>
      <c r="GM188" s="37"/>
      <c r="GN188" s="37"/>
      <c r="GO188" s="37"/>
      <c r="GP188" s="37"/>
      <c r="GQ188" s="37"/>
      <c r="GR188" s="37"/>
      <c r="GS188" s="37"/>
      <c r="GT188" s="37"/>
      <c r="GU188" s="37" t="s">
        <v>2494</v>
      </c>
      <c r="GV188" s="37" t="b">
        <v>1</v>
      </c>
      <c r="GW188" s="37" t="b">
        <v>1</v>
      </c>
      <c r="GX188" s="37"/>
      <c r="GY188" s="37"/>
      <c r="GZ188" s="37" t="b">
        <v>1</v>
      </c>
      <c r="HA188" s="37"/>
      <c r="HB188" s="37"/>
      <c r="HC188" s="37"/>
      <c r="HD188" s="37"/>
      <c r="HE188" s="37" t="b">
        <v>1</v>
      </c>
      <c r="HF188" s="37"/>
      <c r="HG188" s="37"/>
      <c r="HH188" s="37"/>
      <c r="HI188" s="37"/>
      <c r="HJ188" s="37"/>
      <c r="HK188" s="37"/>
      <c r="HL188" s="37"/>
      <c r="HM188" s="37"/>
      <c r="HN188" s="37" t="s">
        <v>2495</v>
      </c>
      <c r="HO188" s="37" t="b">
        <v>1</v>
      </c>
      <c r="HP188" s="37"/>
      <c r="HQ188" s="37"/>
      <c r="HR188" s="37" t="b">
        <v>1</v>
      </c>
      <c r="HS188" s="37" t="s">
        <v>2496</v>
      </c>
      <c r="HT188" s="37" t="s">
        <v>968</v>
      </c>
      <c r="HU188" s="37" t="b">
        <v>1</v>
      </c>
      <c r="HV188" s="37"/>
      <c r="HW188" s="37"/>
      <c r="HX188" s="37" t="b">
        <v>1</v>
      </c>
      <c r="HY188" s="37"/>
      <c r="HZ188" s="37"/>
      <c r="IA188" s="37" t="b">
        <v>1</v>
      </c>
      <c r="IB188" s="37"/>
      <c r="IC188" s="37"/>
      <c r="ID188" s="37"/>
      <c r="IE188" s="37"/>
      <c r="IF188" s="37" t="s">
        <v>1679</v>
      </c>
      <c r="IG188" s="37"/>
      <c r="IH188" s="37" t="b">
        <v>1</v>
      </c>
      <c r="II188" s="37"/>
      <c r="IJ188" s="37"/>
      <c r="IK188" s="37" t="b">
        <v>1</v>
      </c>
      <c r="IL188" s="37"/>
      <c r="IM188" s="37"/>
      <c r="IN188" s="37"/>
      <c r="IO188" s="37"/>
      <c r="IP188" s="37" t="s">
        <v>347</v>
      </c>
      <c r="IQ188" s="37"/>
      <c r="IR188" s="37" t="s">
        <v>413</v>
      </c>
      <c r="IS188" s="37"/>
      <c r="IT188" s="37"/>
      <c r="IU188" s="37"/>
      <c r="IV188" s="37"/>
      <c r="IW188" s="37"/>
      <c r="IX188" s="37" t="b">
        <v>1</v>
      </c>
      <c r="IY188" s="37"/>
      <c r="IZ188" s="37"/>
      <c r="JA188" s="37"/>
      <c r="JB188" s="37" t="s">
        <v>413</v>
      </c>
      <c r="JC188" s="37"/>
      <c r="JD188" s="37"/>
      <c r="JE188" s="37"/>
      <c r="JF188" s="37"/>
      <c r="JG188" s="37"/>
      <c r="JH188" s="37" t="b">
        <v>1</v>
      </c>
      <c r="JI188" s="37"/>
      <c r="JJ188" s="37"/>
      <c r="JK188" s="37"/>
      <c r="JL188" s="37" t="s">
        <v>347</v>
      </c>
      <c r="JM188" s="37"/>
      <c r="JN188" s="37" t="s">
        <v>1161</v>
      </c>
      <c r="JO188" s="37" t="b">
        <v>1</v>
      </c>
      <c r="JP188" s="37"/>
      <c r="JQ188" s="37"/>
      <c r="JR188" s="37" t="b">
        <v>1</v>
      </c>
      <c r="JS188" s="37"/>
      <c r="JT188" s="37"/>
      <c r="JU188" s="37"/>
      <c r="JV188" s="37"/>
      <c r="JW188" s="37" t="b">
        <v>1</v>
      </c>
      <c r="JX188" s="37"/>
      <c r="JY188" s="37"/>
      <c r="JZ188" s="37"/>
      <c r="KA188" s="37"/>
      <c r="KB188" s="37"/>
      <c r="KC188" s="37"/>
      <c r="KD188" s="37"/>
      <c r="KE188" s="37"/>
      <c r="KF188" s="37"/>
      <c r="KG188" s="37"/>
      <c r="KH188" s="37" t="s">
        <v>1937</v>
      </c>
      <c r="KI188" s="37"/>
      <c r="KJ188" s="37" t="b">
        <v>1</v>
      </c>
      <c r="KK188" s="37"/>
      <c r="KL188" s="37"/>
      <c r="KM188" s="37" t="b">
        <v>1</v>
      </c>
      <c r="KN188" s="37" t="b">
        <v>1</v>
      </c>
      <c r="KO188" s="37"/>
      <c r="KP188" s="37"/>
      <c r="KQ188" s="37"/>
      <c r="KR188" s="37"/>
      <c r="KS188" s="37"/>
      <c r="KT188" s="37"/>
      <c r="KU188" s="37"/>
      <c r="KV188" s="37"/>
      <c r="KW188" s="37" t="s">
        <v>513</v>
      </c>
      <c r="KX188" s="37"/>
      <c r="KY188" s="37" t="b">
        <v>1</v>
      </c>
      <c r="KZ188" s="37" t="b">
        <v>1</v>
      </c>
      <c r="LA188" s="37"/>
      <c r="LB188" s="37"/>
      <c r="LC188" s="37"/>
      <c r="LD188" s="37"/>
      <c r="LE188" s="37"/>
      <c r="LF188" s="37"/>
      <c r="LG188" s="37" t="s">
        <v>449</v>
      </c>
      <c r="LH188" s="37"/>
      <c r="LI188" s="37"/>
      <c r="LJ188" s="37" t="b">
        <v>1</v>
      </c>
      <c r="LK188" s="37"/>
      <c r="LL188" s="37"/>
      <c r="LM188" s="37"/>
      <c r="LN188" s="37"/>
      <c r="LO188" s="37" t="s">
        <v>347</v>
      </c>
      <c r="LP188" s="37"/>
      <c r="LQ188" s="37" t="s">
        <v>640</v>
      </c>
      <c r="LR188" s="37"/>
      <c r="LS188" s="37"/>
      <c r="LT188" s="37"/>
      <c r="LU188" s="37"/>
      <c r="LV188" s="37"/>
      <c r="LW188" s="37" t="b">
        <v>1</v>
      </c>
      <c r="LX188" s="37"/>
      <c r="LY188" s="37"/>
      <c r="LZ188" s="37"/>
      <c r="MA188" s="37"/>
      <c r="MB188" s="37" t="s">
        <v>359</v>
      </c>
      <c r="MC188" s="37"/>
      <c r="MD188" s="37"/>
      <c r="ME188" s="37"/>
      <c r="MF188" s="37"/>
      <c r="MG188" s="37"/>
      <c r="MH188" s="37" t="s">
        <v>359</v>
      </c>
      <c r="MI188" s="37"/>
      <c r="MJ188" s="37" t="s">
        <v>2497</v>
      </c>
      <c r="MK188" s="37">
        <v>73156033</v>
      </c>
      <c r="ML188" s="37" t="s">
        <v>2498</v>
      </c>
      <c r="MM188" s="50">
        <v>44217.541620370372</v>
      </c>
      <c r="MN188" s="37">
        <v>189</v>
      </c>
      <c r="MO188" s="37"/>
      <c r="MP188" s="37">
        <v>-1</v>
      </c>
      <c r="MQ188" s="37"/>
      <c r="MR188" s="37"/>
      <c r="MS188" s="37" t="s">
        <v>376</v>
      </c>
      <c r="MT188" s="37">
        <v>2989</v>
      </c>
      <c r="MU188" s="37" t="s">
        <v>402</v>
      </c>
      <c r="MV188" s="37">
        <v>569832</v>
      </c>
    </row>
    <row r="189" spans="1:360" ht="15.6" hidden="1" thickTop="1" thickBot="1" x14ac:dyDescent="0.35">
      <c r="A189" s="44" t="s">
        <v>2499</v>
      </c>
      <c r="B189" s="45" t="s">
        <v>2500</v>
      </c>
      <c r="C189" s="45" t="s">
        <v>384</v>
      </c>
      <c r="D189" s="45" t="s">
        <v>2481</v>
      </c>
      <c r="E189" s="45" t="s">
        <v>830</v>
      </c>
      <c r="F189" s="45"/>
      <c r="G189" s="46">
        <v>44217</v>
      </c>
      <c r="H189" s="45" t="s">
        <v>2383</v>
      </c>
      <c r="I189" s="45" t="s">
        <v>346</v>
      </c>
      <c r="J189" s="45" t="s">
        <v>347</v>
      </c>
      <c r="K189" s="45">
        <v>57</v>
      </c>
      <c r="L189" s="45" t="str">
        <f>IF(data!$K189&lt;31,"18-30 Years",IF(data!$K189&lt;51,"31-50 Years",IF(data!$K189&lt;61,"51-60 Years",IF(data!$K189&gt;60,"Elderly&gt;60"))))</f>
        <v>51-60 Years</v>
      </c>
      <c r="M189" s="45" t="s">
        <v>348</v>
      </c>
      <c r="N189" s="45" t="s">
        <v>349</v>
      </c>
      <c r="O189" s="45" t="s">
        <v>350</v>
      </c>
      <c r="P189" s="46">
        <v>42527</v>
      </c>
      <c r="Q189" s="45">
        <v>0</v>
      </c>
      <c r="R189" s="45">
        <v>1</v>
      </c>
      <c r="S189" s="45" t="s">
        <v>347</v>
      </c>
      <c r="T189" s="45">
        <v>0</v>
      </c>
      <c r="U189" s="45">
        <v>0</v>
      </c>
      <c r="V189" s="45">
        <v>0</v>
      </c>
      <c r="W189" s="45" t="s">
        <v>384</v>
      </c>
      <c r="X189" s="45">
        <v>0</v>
      </c>
      <c r="Y189" s="45" t="s">
        <v>384</v>
      </c>
      <c r="Z189" s="45">
        <v>1</v>
      </c>
      <c r="AA189" s="51">
        <v>1</v>
      </c>
      <c r="AB189" s="45">
        <v>3</v>
      </c>
      <c r="AC189" s="45">
        <v>2</v>
      </c>
      <c r="AD189" s="45">
        <v>0</v>
      </c>
      <c r="AE189" s="45">
        <v>0</v>
      </c>
      <c r="AF189" s="45">
        <v>1200</v>
      </c>
      <c r="AG189" s="45">
        <v>0</v>
      </c>
      <c r="AH189" s="41">
        <f t="shared" si="2"/>
        <v>-1200</v>
      </c>
      <c r="AI189" s="45"/>
      <c r="AJ189" s="45" t="s">
        <v>5128</v>
      </c>
      <c r="AK189" s="45" t="s">
        <v>640</v>
      </c>
      <c r="AL189" s="45"/>
      <c r="AM189" s="45"/>
      <c r="AN189" s="45"/>
      <c r="AO189" s="45"/>
      <c r="AP189" s="45"/>
      <c r="AQ189" s="45"/>
      <c r="AR189" s="45" t="b">
        <v>1</v>
      </c>
      <c r="AS189" s="45"/>
      <c r="AT189" s="45"/>
      <c r="AU189" s="45"/>
      <c r="AV189" s="45"/>
      <c r="AW189" s="45" t="s">
        <v>359</v>
      </c>
      <c r="AX189" s="45" t="s">
        <v>2501</v>
      </c>
      <c r="AY189" s="45" t="s">
        <v>426</v>
      </c>
      <c r="AZ189" s="45"/>
      <c r="BA189" s="45"/>
      <c r="BB189" s="45"/>
      <c r="BC189" s="45" t="b">
        <v>1</v>
      </c>
      <c r="BD189" s="45"/>
      <c r="BE189" s="45"/>
      <c r="BF189" s="45"/>
      <c r="BG189" s="45"/>
      <c r="BH189" s="45"/>
      <c r="BI189" s="45"/>
      <c r="BJ189" s="45"/>
      <c r="BK189" s="45" t="s">
        <v>372</v>
      </c>
      <c r="BL189" s="45"/>
      <c r="BM189" s="45"/>
      <c r="BN189" s="45"/>
      <c r="BO189" s="45"/>
      <c r="BP189" s="45" t="s">
        <v>347</v>
      </c>
      <c r="BQ189" s="45" t="s">
        <v>347</v>
      </c>
      <c r="BR189" s="45"/>
      <c r="BS189" s="45" t="s">
        <v>347</v>
      </c>
      <c r="BT189" s="45" t="s">
        <v>347</v>
      </c>
      <c r="BU189" s="45"/>
      <c r="BV189" s="45"/>
      <c r="BW189" s="45"/>
      <c r="BX189" s="45"/>
      <c r="BY189" s="45"/>
      <c r="BZ189" s="45"/>
      <c r="CA189" s="45"/>
      <c r="CB189" s="45"/>
      <c r="CC189" s="45"/>
      <c r="CD189" s="45"/>
      <c r="CE189" s="45"/>
      <c r="CF189" s="45" t="s">
        <v>835</v>
      </c>
      <c r="CG189" s="45" t="b">
        <v>1</v>
      </c>
      <c r="CH189" s="45"/>
      <c r="CI189" s="45"/>
      <c r="CJ189" s="45"/>
      <c r="CK189" s="45"/>
      <c r="CL189" s="45"/>
      <c r="CM189" s="45"/>
      <c r="CN189" s="45"/>
      <c r="CO189" s="45" t="s">
        <v>347</v>
      </c>
      <c r="CP189" s="45"/>
      <c r="CQ189" s="45"/>
      <c r="CR189" s="45"/>
      <c r="CS189" s="45"/>
      <c r="CT189" s="45"/>
      <c r="CU189" s="45"/>
      <c r="CV189" s="45"/>
      <c r="CW189" s="45"/>
      <c r="CX189" s="45"/>
      <c r="CY189" s="45" t="s">
        <v>932</v>
      </c>
      <c r="CZ189" s="45"/>
      <c r="DA189" s="45"/>
      <c r="DB189" s="45"/>
      <c r="DC189" s="45"/>
      <c r="DD189" s="45"/>
      <c r="DE189" s="45"/>
      <c r="DF189" s="45" t="b">
        <v>1</v>
      </c>
      <c r="DG189" s="45"/>
      <c r="DH189" s="45"/>
      <c r="DI189" s="45"/>
      <c r="DJ189" s="45"/>
      <c r="DK189" s="45"/>
      <c r="DL189" s="45"/>
      <c r="DM189" s="45"/>
      <c r="DN189" s="45"/>
      <c r="DO189" s="45"/>
      <c r="DP189" s="45"/>
      <c r="DQ189" s="45"/>
      <c r="DR189" s="45"/>
      <c r="DS189" s="45"/>
      <c r="DT189" s="45"/>
      <c r="DU189" s="45"/>
      <c r="DV189" s="45"/>
      <c r="DW189" s="45" t="s">
        <v>427</v>
      </c>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t="s">
        <v>372</v>
      </c>
      <c r="FD189" s="45"/>
      <c r="FE189" s="45" t="s">
        <v>367</v>
      </c>
      <c r="FF189" s="45"/>
      <c r="FG189" s="45" t="b">
        <v>1</v>
      </c>
      <c r="FH189" s="45"/>
      <c r="FI189" s="45"/>
      <c r="FJ189" s="45"/>
      <c r="FK189" s="45"/>
      <c r="FL189" s="45"/>
      <c r="FM189" s="45"/>
      <c r="FN189" s="45" t="s">
        <v>347</v>
      </c>
      <c r="FO189" s="45"/>
      <c r="FP189" s="45" t="s">
        <v>347</v>
      </c>
      <c r="FQ189" s="45" t="s">
        <v>367</v>
      </c>
      <c r="FR189" s="45" t="b">
        <v>1</v>
      </c>
      <c r="FS189" s="45"/>
      <c r="FT189" s="45"/>
      <c r="FU189" s="45"/>
      <c r="FV189" s="45"/>
      <c r="FW189" s="45"/>
      <c r="FX189" s="45"/>
      <c r="FY189" s="45"/>
      <c r="FZ189" s="45"/>
      <c r="GA189" s="45"/>
      <c r="GB189" s="45"/>
      <c r="GC189" s="45" t="s">
        <v>384</v>
      </c>
      <c r="GD189" s="45" t="s">
        <v>384</v>
      </c>
      <c r="GE189" s="45" t="s">
        <v>359</v>
      </c>
      <c r="GF189" s="45" t="s">
        <v>1462</v>
      </c>
      <c r="GG189" s="45" t="s">
        <v>370</v>
      </c>
      <c r="GH189" s="45" t="s">
        <v>915</v>
      </c>
      <c r="GI189" s="45" t="s">
        <v>359</v>
      </c>
      <c r="GJ189" s="45"/>
      <c r="GK189" s="45"/>
      <c r="GL189" s="45"/>
      <c r="GM189" s="45"/>
      <c r="GN189" s="45"/>
      <c r="GO189" s="45"/>
      <c r="GP189" s="45"/>
      <c r="GQ189" s="45"/>
      <c r="GR189" s="45"/>
      <c r="GS189" s="45" t="s">
        <v>373</v>
      </c>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t="s">
        <v>2502</v>
      </c>
      <c r="MK189" s="45">
        <v>73156034</v>
      </c>
      <c r="ML189" s="45" t="s">
        <v>2503</v>
      </c>
      <c r="MM189" s="47">
        <v>44217.541620370372</v>
      </c>
      <c r="MN189" s="45">
        <v>190</v>
      </c>
      <c r="MO189" s="45"/>
      <c r="MP189" s="45">
        <v>-1</v>
      </c>
      <c r="MQ189" s="45"/>
      <c r="MR189" s="45"/>
      <c r="MS189" s="45" t="s">
        <v>376</v>
      </c>
      <c r="MT189" s="45">
        <v>6657</v>
      </c>
      <c r="MU189" s="45" t="s">
        <v>402</v>
      </c>
      <c r="MV189" s="45">
        <v>569832</v>
      </c>
    </row>
    <row r="190" spans="1:360" ht="15.6" thickTop="1" thickBot="1" x14ac:dyDescent="0.35">
      <c r="A190" s="48" t="s">
        <v>2504</v>
      </c>
      <c r="B190" s="37" t="s">
        <v>2505</v>
      </c>
      <c r="C190" s="37"/>
      <c r="D190" s="37" t="s">
        <v>2468</v>
      </c>
      <c r="E190" s="37" t="s">
        <v>830</v>
      </c>
      <c r="F190" s="37"/>
      <c r="G190" s="49">
        <v>44217</v>
      </c>
      <c r="H190" s="37" t="s">
        <v>2335</v>
      </c>
      <c r="I190" s="37" t="s">
        <v>832</v>
      </c>
      <c r="J190" s="37" t="s">
        <v>347</v>
      </c>
      <c r="K190" s="37">
        <v>28</v>
      </c>
      <c r="L190" s="37" t="str">
        <f>IF(data!$K190&lt;31,"18-30 Years",IF(data!$K190&lt;51,"31-50 Years",IF(data!$K190&lt;61,"51-60 Years",IF(data!$K190&gt;60,"Elderly&gt;60"))))</f>
        <v>18-30 Years</v>
      </c>
      <c r="M190" s="37" t="s">
        <v>405</v>
      </c>
      <c r="N190" s="37" t="s">
        <v>349</v>
      </c>
      <c r="O190" s="37" t="s">
        <v>383</v>
      </c>
      <c r="P190" s="37"/>
      <c r="Q190" s="37">
        <v>1</v>
      </c>
      <c r="R190" s="37">
        <v>1</v>
      </c>
      <c r="S190" s="37" t="s">
        <v>347</v>
      </c>
      <c r="T190" s="37">
        <v>0</v>
      </c>
      <c r="U190" s="37">
        <v>1</v>
      </c>
      <c r="V190" s="37">
        <v>1</v>
      </c>
      <c r="W190" s="37" t="s">
        <v>406</v>
      </c>
      <c r="X190" s="37">
        <v>0</v>
      </c>
      <c r="Y190" s="37" t="s">
        <v>406</v>
      </c>
      <c r="Z190" s="37">
        <v>1</v>
      </c>
      <c r="AA190" s="52">
        <v>3</v>
      </c>
      <c r="AB190" s="37">
        <v>5</v>
      </c>
      <c r="AC190" s="37">
        <v>1</v>
      </c>
      <c r="AD190" s="37">
        <v>0</v>
      </c>
      <c r="AE190" s="37">
        <v>0</v>
      </c>
      <c r="AF190" s="37">
        <v>1000</v>
      </c>
      <c r="AG190" s="37">
        <v>400</v>
      </c>
      <c r="AH190" s="41">
        <f t="shared" si="2"/>
        <v>-600</v>
      </c>
      <c r="AI190" s="37" t="s">
        <v>2506</v>
      </c>
      <c r="AJ190" s="37"/>
      <c r="AK190" s="37" t="s">
        <v>355</v>
      </c>
      <c r="AL190" s="37"/>
      <c r="AM190" s="37" t="b">
        <v>1</v>
      </c>
      <c r="AN190" s="37"/>
      <c r="AO190" s="37"/>
      <c r="AP190" s="37"/>
      <c r="AQ190" s="37"/>
      <c r="AR190" s="37"/>
      <c r="AS190" s="37"/>
      <c r="AT190" s="37">
        <v>10</v>
      </c>
      <c r="AU190" s="37" t="s">
        <v>356</v>
      </c>
      <c r="AV190" s="37"/>
      <c r="AW190" s="37" t="s">
        <v>347</v>
      </c>
      <c r="AX190" s="41" t="s">
        <v>372</v>
      </c>
      <c r="AY190" s="37" t="s">
        <v>426</v>
      </c>
      <c r="AZ190" s="37"/>
      <c r="BA190" s="37"/>
      <c r="BB190" s="37"/>
      <c r="BC190" s="37" t="b">
        <v>1</v>
      </c>
      <c r="BD190" s="37"/>
      <c r="BE190" s="37"/>
      <c r="BF190" s="37"/>
      <c r="BG190" s="37"/>
      <c r="BH190" s="37"/>
      <c r="BI190" s="37"/>
      <c r="BJ190" s="37"/>
      <c r="BK190" s="37" t="s">
        <v>347</v>
      </c>
      <c r="BL190" s="37" t="s">
        <v>347</v>
      </c>
      <c r="BM190" s="37" t="s">
        <v>2507</v>
      </c>
      <c r="BN190" s="37" t="s">
        <v>359</v>
      </c>
      <c r="BO190" s="37"/>
      <c r="BP190" s="59" t="s">
        <v>359</v>
      </c>
      <c r="BQ190" s="37"/>
      <c r="BR190" s="59" t="s">
        <v>5133</v>
      </c>
      <c r="BS190" s="37"/>
      <c r="BT190" s="37"/>
      <c r="BU190" s="37"/>
      <c r="BV190" s="37"/>
      <c r="BW190" s="37"/>
      <c r="BX190" s="37"/>
      <c r="BY190" s="37"/>
      <c r="BZ190" s="37"/>
      <c r="CA190" s="37"/>
      <c r="CB190" s="37"/>
      <c r="CC190" s="37"/>
      <c r="CD190" s="37"/>
      <c r="CE190" s="37"/>
      <c r="CF190" s="37" t="s">
        <v>1114</v>
      </c>
      <c r="CG190" s="37"/>
      <c r="CH190" s="37"/>
      <c r="CI190" s="37"/>
      <c r="CJ190" s="37"/>
      <c r="CK190" s="37"/>
      <c r="CL190" s="37"/>
      <c r="CM190" s="37" t="b">
        <v>1</v>
      </c>
      <c r="CN190" s="37"/>
      <c r="CO190" s="37" t="s">
        <v>347</v>
      </c>
      <c r="CP190" s="37"/>
      <c r="CQ190" s="37"/>
      <c r="CR190" s="37"/>
      <c r="CS190" s="37"/>
      <c r="CT190" s="37"/>
      <c r="CU190" s="37"/>
      <c r="CV190" s="37"/>
      <c r="CW190" s="37"/>
      <c r="CX190" s="37"/>
      <c r="CY190" s="37" t="s">
        <v>932</v>
      </c>
      <c r="CZ190" s="37"/>
      <c r="DA190" s="37"/>
      <c r="DB190" s="37"/>
      <c r="DC190" s="37"/>
      <c r="DD190" s="37"/>
      <c r="DE190" s="37"/>
      <c r="DF190" s="37" t="b">
        <v>1</v>
      </c>
      <c r="DG190" s="37"/>
      <c r="DH190" s="37"/>
      <c r="DI190" s="37"/>
      <c r="DJ190" s="37"/>
      <c r="DK190" s="37"/>
      <c r="DL190" s="37"/>
      <c r="DM190" s="37"/>
      <c r="DN190" s="37"/>
      <c r="DO190" s="37"/>
      <c r="DP190" s="37"/>
      <c r="DQ190" s="37"/>
      <c r="DR190" s="37"/>
      <c r="DS190" s="37"/>
      <c r="DT190" s="37"/>
      <c r="DU190" s="37"/>
      <c r="DV190" s="37"/>
      <c r="DW190" s="37" t="s">
        <v>482</v>
      </c>
      <c r="DX190" s="37" t="s">
        <v>483</v>
      </c>
      <c r="DY190" s="37"/>
      <c r="DZ190" s="37"/>
      <c r="EA190" s="37" t="s">
        <v>2508</v>
      </c>
      <c r="EB190" s="37"/>
      <c r="EC190" s="37" t="b">
        <v>1</v>
      </c>
      <c r="ED190" s="37"/>
      <c r="EE190" s="37"/>
      <c r="EF190" s="37"/>
      <c r="EG190" s="37"/>
      <c r="EH190" s="37" t="b">
        <v>1</v>
      </c>
      <c r="EI190" s="37" t="b">
        <v>1</v>
      </c>
      <c r="EJ190" s="37"/>
      <c r="EK190" s="37" t="b">
        <v>1</v>
      </c>
      <c r="EL190" s="37" t="b">
        <v>1</v>
      </c>
      <c r="EM190" s="52">
        <v>5</v>
      </c>
      <c r="EN190" s="37" t="s">
        <v>366</v>
      </c>
      <c r="EO190" s="37" t="s">
        <v>2509</v>
      </c>
      <c r="EP190" s="37"/>
      <c r="EQ190" s="37" t="b">
        <v>1</v>
      </c>
      <c r="ER190" s="37" t="b">
        <v>1</v>
      </c>
      <c r="ES190" s="37"/>
      <c r="ET190" s="37"/>
      <c r="EU190" s="37"/>
      <c r="EV190" s="37" t="b">
        <v>1</v>
      </c>
      <c r="EW190" s="37"/>
      <c r="EX190" s="37"/>
      <c r="EY190" s="37" t="b">
        <v>1</v>
      </c>
      <c r="EZ190" s="37"/>
      <c r="FA190" s="52">
        <v>4</v>
      </c>
      <c r="FB190" s="37" t="s">
        <v>366</v>
      </c>
      <c r="FC190" s="37" t="s">
        <v>347</v>
      </c>
      <c r="FD190" s="37"/>
      <c r="FE190" s="37" t="s">
        <v>367</v>
      </c>
      <c r="FF190" s="37"/>
      <c r="FG190" s="37" t="b">
        <v>1</v>
      </c>
      <c r="FH190" s="37"/>
      <c r="FI190" s="37"/>
      <c r="FJ190" s="37"/>
      <c r="FK190" s="37"/>
      <c r="FL190" s="37"/>
      <c r="FM190" s="37"/>
      <c r="FN190" s="37" t="s">
        <v>347</v>
      </c>
      <c r="FO190" s="37"/>
      <c r="FP190" s="37" t="s">
        <v>359</v>
      </c>
      <c r="FQ190" s="37"/>
      <c r="FR190" s="37"/>
      <c r="FS190" s="37"/>
      <c r="FT190" s="37"/>
      <c r="FU190" s="37"/>
      <c r="FV190" s="37"/>
      <c r="FW190" s="37"/>
      <c r="FX190" s="37" t="s">
        <v>368</v>
      </c>
      <c r="FY190" s="37" t="s">
        <v>347</v>
      </c>
      <c r="FZ190" s="37"/>
      <c r="GA190" s="37"/>
      <c r="GB190" s="37"/>
      <c r="GC190" s="37" t="s">
        <v>351</v>
      </c>
      <c r="GD190" s="37" t="s">
        <v>351</v>
      </c>
      <c r="GE190" s="37" t="s">
        <v>347</v>
      </c>
      <c r="GF190" s="37"/>
      <c r="GG190" s="37"/>
      <c r="GH190" s="37" t="s">
        <v>783</v>
      </c>
      <c r="GI190" s="37" t="s">
        <v>347</v>
      </c>
      <c r="GJ190" s="37" t="s">
        <v>784</v>
      </c>
      <c r="GK190" s="37"/>
      <c r="GL190" s="37" t="b">
        <v>1</v>
      </c>
      <c r="GM190" s="37"/>
      <c r="GN190" s="37"/>
      <c r="GO190" s="37"/>
      <c r="GP190" s="37"/>
      <c r="GQ190" s="37"/>
      <c r="GR190" s="37"/>
      <c r="GS190" s="37" t="s">
        <v>347</v>
      </c>
      <c r="GT190" s="37" t="s">
        <v>347</v>
      </c>
      <c r="GU190" s="37" t="s">
        <v>2510</v>
      </c>
      <c r="GV190" s="37" t="b">
        <v>1</v>
      </c>
      <c r="GW190" s="37"/>
      <c r="GX190" s="37"/>
      <c r="GY190" s="37"/>
      <c r="GZ190" s="37" t="b">
        <v>1</v>
      </c>
      <c r="HA190" s="37"/>
      <c r="HB190" s="37"/>
      <c r="HC190" s="37"/>
      <c r="HD190" s="37"/>
      <c r="HE190" s="37"/>
      <c r="HF190" s="37"/>
      <c r="HG190" s="37" t="b">
        <v>1</v>
      </c>
      <c r="HH190" s="37"/>
      <c r="HI190" s="37"/>
      <c r="HJ190" s="37"/>
      <c r="HK190" s="37"/>
      <c r="HL190" s="37"/>
      <c r="HM190" s="37"/>
      <c r="HN190" s="37" t="s">
        <v>2511</v>
      </c>
      <c r="HO190" s="37"/>
      <c r="HP190" s="37"/>
      <c r="HQ190" s="37" t="b">
        <v>1</v>
      </c>
      <c r="HR190" s="37" t="b">
        <v>1</v>
      </c>
      <c r="HS190" s="37" t="s">
        <v>2512</v>
      </c>
      <c r="HT190" s="37" t="s">
        <v>2060</v>
      </c>
      <c r="HU190" s="37" t="b">
        <v>1</v>
      </c>
      <c r="HV190" s="37"/>
      <c r="HW190" s="37"/>
      <c r="HX190" s="37" t="b">
        <v>1</v>
      </c>
      <c r="HY190" s="37"/>
      <c r="HZ190" s="37"/>
      <c r="IA190" s="37" t="b">
        <v>1</v>
      </c>
      <c r="IB190" s="37"/>
      <c r="IC190" s="37"/>
      <c r="ID190" s="37"/>
      <c r="IE190" s="37"/>
      <c r="IF190" s="37" t="s">
        <v>511</v>
      </c>
      <c r="IG190" s="37"/>
      <c r="IH190" s="37"/>
      <c r="II190" s="37"/>
      <c r="IJ190" s="37"/>
      <c r="IK190" s="37" t="b">
        <v>1</v>
      </c>
      <c r="IL190" s="37"/>
      <c r="IM190" s="37"/>
      <c r="IN190" s="37"/>
      <c r="IO190" s="37"/>
      <c r="IP190" s="37" t="s">
        <v>347</v>
      </c>
      <c r="IQ190" s="37"/>
      <c r="IR190" s="37" t="s">
        <v>413</v>
      </c>
      <c r="IS190" s="37"/>
      <c r="IT190" s="37"/>
      <c r="IU190" s="37"/>
      <c r="IV190" s="37"/>
      <c r="IW190" s="37"/>
      <c r="IX190" s="37" t="b">
        <v>1</v>
      </c>
      <c r="IY190" s="37"/>
      <c r="IZ190" s="37"/>
      <c r="JA190" s="37"/>
      <c r="JB190" s="37" t="s">
        <v>413</v>
      </c>
      <c r="JC190" s="37"/>
      <c r="JD190" s="37"/>
      <c r="JE190" s="37"/>
      <c r="JF190" s="37"/>
      <c r="JG190" s="37"/>
      <c r="JH190" s="37" t="b">
        <v>1</v>
      </c>
      <c r="JI190" s="37"/>
      <c r="JJ190" s="37"/>
      <c r="JK190" s="37"/>
      <c r="JL190" s="37" t="s">
        <v>359</v>
      </c>
      <c r="JM190" s="37" t="s">
        <v>2513</v>
      </c>
      <c r="JN190" s="37" t="s">
        <v>2514</v>
      </c>
      <c r="JO190" s="37" t="b">
        <v>1</v>
      </c>
      <c r="JP190" s="37"/>
      <c r="JQ190" s="37"/>
      <c r="JR190" s="37" t="b">
        <v>1</v>
      </c>
      <c r="JS190" s="37"/>
      <c r="JT190" s="37"/>
      <c r="JU190" s="37"/>
      <c r="JV190" s="37"/>
      <c r="JW190" s="37" t="b">
        <v>1</v>
      </c>
      <c r="JX190" s="37"/>
      <c r="JY190" s="37" t="b">
        <v>1</v>
      </c>
      <c r="JZ190" s="37"/>
      <c r="KA190" s="37"/>
      <c r="KB190" s="37"/>
      <c r="KC190" s="37"/>
      <c r="KD190" s="37"/>
      <c r="KE190" s="37"/>
      <c r="KF190" s="37"/>
      <c r="KG190" s="37"/>
      <c r="KH190" s="37" t="s">
        <v>2515</v>
      </c>
      <c r="KI190" s="37"/>
      <c r="KJ190" s="37" t="b">
        <v>1</v>
      </c>
      <c r="KK190" s="37"/>
      <c r="KL190" s="37"/>
      <c r="KM190" s="37" t="b">
        <v>1</v>
      </c>
      <c r="KN190" s="37"/>
      <c r="KO190" s="37"/>
      <c r="KP190" s="37" t="b">
        <v>1</v>
      </c>
      <c r="KQ190" s="37"/>
      <c r="KR190" s="37" t="b">
        <v>1</v>
      </c>
      <c r="KS190" s="37"/>
      <c r="KT190" s="37"/>
      <c r="KU190" s="37"/>
      <c r="KV190" s="37"/>
      <c r="KW190" s="37" t="s">
        <v>882</v>
      </c>
      <c r="KX190" s="37" t="b">
        <v>1</v>
      </c>
      <c r="KY190" s="37" t="b">
        <v>1</v>
      </c>
      <c r="KZ190" s="37"/>
      <c r="LA190" s="37"/>
      <c r="LB190" s="37" t="b">
        <v>1</v>
      </c>
      <c r="LC190" s="37"/>
      <c r="LD190" s="37"/>
      <c r="LE190" s="37"/>
      <c r="LF190" s="37"/>
      <c r="LG190" s="37" t="s">
        <v>2516</v>
      </c>
      <c r="LH190" s="37"/>
      <c r="LI190" s="37"/>
      <c r="LJ190" s="37" t="b">
        <v>1</v>
      </c>
      <c r="LK190" s="37"/>
      <c r="LL190" s="37" t="b">
        <v>1</v>
      </c>
      <c r="LM190" s="37"/>
      <c r="LN190" s="37"/>
      <c r="LO190" s="37" t="s">
        <v>347</v>
      </c>
      <c r="LP190" s="37"/>
      <c r="LQ190" s="37" t="s">
        <v>640</v>
      </c>
      <c r="LR190" s="37"/>
      <c r="LS190" s="37"/>
      <c r="LT190" s="37"/>
      <c r="LU190" s="37"/>
      <c r="LV190" s="37"/>
      <c r="LW190" s="37" t="b">
        <v>1</v>
      </c>
      <c r="LX190" s="37"/>
      <c r="LY190" s="37"/>
      <c r="LZ190" s="37"/>
      <c r="MA190" s="37"/>
      <c r="MB190" s="37" t="s">
        <v>359</v>
      </c>
      <c r="MC190" s="37"/>
      <c r="MD190" s="37"/>
      <c r="ME190" s="37" t="s">
        <v>359</v>
      </c>
      <c r="MF190" s="37"/>
      <c r="MG190" s="37"/>
      <c r="MH190" s="37" t="s">
        <v>347</v>
      </c>
      <c r="MI190" s="37" t="s">
        <v>2517</v>
      </c>
      <c r="MJ190" s="37" t="s">
        <v>2518</v>
      </c>
      <c r="MK190" s="37">
        <v>73156035</v>
      </c>
      <c r="ML190" s="37" t="s">
        <v>2519</v>
      </c>
      <c r="MM190" s="50">
        <v>44217.541631944441</v>
      </c>
      <c r="MN190" s="37">
        <v>191</v>
      </c>
      <c r="MO190" s="37"/>
      <c r="MP190" s="37">
        <v>-1</v>
      </c>
      <c r="MQ190" s="37"/>
      <c r="MR190" s="37"/>
      <c r="MS190" s="37" t="s">
        <v>376</v>
      </c>
      <c r="MT190" s="37">
        <v>2711</v>
      </c>
      <c r="MU190" s="37" t="s">
        <v>402</v>
      </c>
      <c r="MV190" s="37">
        <v>569832</v>
      </c>
    </row>
    <row r="191" spans="1:360" ht="15.6" thickTop="1" thickBot="1" x14ac:dyDescent="0.35">
      <c r="A191" s="44" t="s">
        <v>2520</v>
      </c>
      <c r="B191" s="45" t="s">
        <v>2521</v>
      </c>
      <c r="C191" s="45" t="s">
        <v>384</v>
      </c>
      <c r="D191" s="45" t="s">
        <v>2481</v>
      </c>
      <c r="E191" s="45" t="s">
        <v>830</v>
      </c>
      <c r="F191" s="45"/>
      <c r="G191" s="46">
        <v>44217</v>
      </c>
      <c r="H191" s="45" t="s">
        <v>2383</v>
      </c>
      <c r="I191" s="45" t="s">
        <v>346</v>
      </c>
      <c r="J191" s="45" t="s">
        <v>347</v>
      </c>
      <c r="K191" s="45">
        <v>59</v>
      </c>
      <c r="L191" s="45" t="str">
        <f>IF(data!$K191&lt;31,"18-30 Years",IF(data!$K191&lt;51,"31-50 Years",IF(data!$K191&lt;61,"51-60 Years",IF(data!$K191&gt;60,"Elderly&gt;60"))))</f>
        <v>51-60 Years</v>
      </c>
      <c r="M191" s="45" t="s">
        <v>348</v>
      </c>
      <c r="N191" s="45" t="s">
        <v>349</v>
      </c>
      <c r="O191" s="45" t="s">
        <v>350</v>
      </c>
      <c r="P191" s="46">
        <v>42430</v>
      </c>
      <c r="Q191" s="45">
        <v>1</v>
      </c>
      <c r="R191" s="45">
        <v>1</v>
      </c>
      <c r="S191" s="45" t="s">
        <v>347</v>
      </c>
      <c r="T191" s="45">
        <v>0</v>
      </c>
      <c r="U191" s="45">
        <v>1</v>
      </c>
      <c r="V191" s="45">
        <v>0</v>
      </c>
      <c r="W191" s="45" t="s">
        <v>351</v>
      </c>
      <c r="X191" s="45">
        <v>1</v>
      </c>
      <c r="Y191" s="45" t="s">
        <v>406</v>
      </c>
      <c r="Z191" s="45">
        <v>0</v>
      </c>
      <c r="AA191" s="51">
        <v>2</v>
      </c>
      <c r="AB191" s="45">
        <v>7</v>
      </c>
      <c r="AC191" s="45">
        <v>0</v>
      </c>
      <c r="AD191" s="45">
        <v>0</v>
      </c>
      <c r="AE191" s="45">
        <v>1</v>
      </c>
      <c r="AF191" s="45">
        <v>500</v>
      </c>
      <c r="AG191" s="45">
        <v>150</v>
      </c>
      <c r="AH191" s="41">
        <f t="shared" si="2"/>
        <v>-350</v>
      </c>
      <c r="AI191" s="45" t="s">
        <v>2522</v>
      </c>
      <c r="AJ191" s="45"/>
      <c r="AK191" s="45" t="s">
        <v>640</v>
      </c>
      <c r="AL191" s="45"/>
      <c r="AM191" s="45"/>
      <c r="AN191" s="45"/>
      <c r="AO191" s="45"/>
      <c r="AP191" s="45"/>
      <c r="AQ191" s="45"/>
      <c r="AR191" s="45" t="b">
        <v>1</v>
      </c>
      <c r="AS191" s="45"/>
      <c r="AT191" s="45"/>
      <c r="AU191" s="45"/>
      <c r="AV191" s="45"/>
      <c r="AW191" s="45" t="s">
        <v>359</v>
      </c>
      <c r="AX191" s="45" t="s">
        <v>2523</v>
      </c>
      <c r="AY191" s="45" t="s">
        <v>357</v>
      </c>
      <c r="AZ191" s="45"/>
      <c r="BA191" s="45" t="b">
        <v>1</v>
      </c>
      <c r="BB191" s="45"/>
      <c r="BC191" s="45" t="b">
        <v>1</v>
      </c>
      <c r="BD191" s="45"/>
      <c r="BE191" s="45"/>
      <c r="BF191" s="45"/>
      <c r="BG191" s="45"/>
      <c r="BH191" s="45"/>
      <c r="BI191" s="45"/>
      <c r="BJ191" s="45"/>
      <c r="BK191" s="45" t="s">
        <v>359</v>
      </c>
      <c r="BL191" s="45"/>
      <c r="BM191" s="45"/>
      <c r="BN191" s="45"/>
      <c r="BO191" s="45"/>
      <c r="BP191" s="45" t="s">
        <v>347</v>
      </c>
      <c r="BQ191" s="45" t="s">
        <v>347</v>
      </c>
      <c r="BR191" s="45"/>
      <c r="BS191" s="45" t="s">
        <v>347</v>
      </c>
      <c r="BT191" s="45" t="s">
        <v>359</v>
      </c>
      <c r="BU191" s="45" t="s">
        <v>357</v>
      </c>
      <c r="BV191" s="45"/>
      <c r="BW191" s="45" t="b">
        <v>1</v>
      </c>
      <c r="BX191" s="45"/>
      <c r="BY191" s="45" t="b">
        <v>1</v>
      </c>
      <c r="BZ191" s="45"/>
      <c r="CA191" s="45"/>
      <c r="CB191" s="45"/>
      <c r="CC191" s="45"/>
      <c r="CD191" s="45"/>
      <c r="CE191" s="45"/>
      <c r="CF191" s="45" t="s">
        <v>1626</v>
      </c>
      <c r="CG191" s="45"/>
      <c r="CH191" s="45"/>
      <c r="CI191" s="45"/>
      <c r="CJ191" s="45" t="b">
        <v>1</v>
      </c>
      <c r="CK191" s="45"/>
      <c r="CL191" s="45"/>
      <c r="CM191" s="45"/>
      <c r="CN191" s="45"/>
      <c r="CO191" s="45" t="s">
        <v>347</v>
      </c>
      <c r="CP191" s="45"/>
      <c r="CQ191" s="45"/>
      <c r="CR191" s="45"/>
      <c r="CS191" s="45"/>
      <c r="CT191" s="45"/>
      <c r="CU191" s="45"/>
      <c r="CV191" s="45"/>
      <c r="CW191" s="45"/>
      <c r="CX191" s="45"/>
      <c r="CY191" s="45" t="s">
        <v>932</v>
      </c>
      <c r="CZ191" s="45"/>
      <c r="DA191" s="45"/>
      <c r="DB191" s="45"/>
      <c r="DC191" s="45"/>
      <c r="DD191" s="45"/>
      <c r="DE191" s="45"/>
      <c r="DF191" s="45" t="b">
        <v>1</v>
      </c>
      <c r="DG191" s="45"/>
      <c r="DH191" s="45"/>
      <c r="DI191" s="45"/>
      <c r="DJ191" s="45"/>
      <c r="DK191" s="45"/>
      <c r="DL191" s="45"/>
      <c r="DM191" s="45"/>
      <c r="DN191" s="45"/>
      <c r="DO191" s="45"/>
      <c r="DP191" s="45"/>
      <c r="DQ191" s="45"/>
      <c r="DR191" s="45"/>
      <c r="DS191" s="45"/>
      <c r="DT191" s="45"/>
      <c r="DU191" s="45"/>
      <c r="DV191" s="45"/>
      <c r="DW191" s="45" t="s">
        <v>646</v>
      </c>
      <c r="DX191" s="45"/>
      <c r="DY191" s="45"/>
      <c r="DZ191" s="45"/>
      <c r="EA191" s="45" t="s">
        <v>2524</v>
      </c>
      <c r="EB191" s="45" t="b">
        <v>1</v>
      </c>
      <c r="EC191" s="45" t="b">
        <v>1</v>
      </c>
      <c r="ED191" s="45" t="b">
        <v>1</v>
      </c>
      <c r="EE191" s="45"/>
      <c r="EF191" s="45"/>
      <c r="EG191" s="45"/>
      <c r="EH191" s="45"/>
      <c r="EI191" s="45" t="b">
        <v>1</v>
      </c>
      <c r="EJ191" s="45" t="b">
        <v>1</v>
      </c>
      <c r="EK191" s="45"/>
      <c r="EL191" s="45"/>
      <c r="EM191" s="51">
        <v>5</v>
      </c>
      <c r="EN191" s="45" t="s">
        <v>366</v>
      </c>
      <c r="EO191" s="45" t="s">
        <v>2525</v>
      </c>
      <c r="EP191" s="45" t="b">
        <v>1</v>
      </c>
      <c r="EQ191" s="45" t="b">
        <v>1</v>
      </c>
      <c r="ER191" s="45"/>
      <c r="ES191" s="45"/>
      <c r="ET191" s="45"/>
      <c r="EU191" s="45"/>
      <c r="EV191" s="45"/>
      <c r="EW191" s="45" t="b">
        <v>1</v>
      </c>
      <c r="EX191" s="45" t="b">
        <v>1</v>
      </c>
      <c r="EY191" s="45" t="b">
        <v>1</v>
      </c>
      <c r="EZ191" s="45" t="b">
        <v>1</v>
      </c>
      <c r="FA191" s="51">
        <v>6</v>
      </c>
      <c r="FB191" s="45" t="s">
        <v>366</v>
      </c>
      <c r="FC191" s="45" t="s">
        <v>347</v>
      </c>
      <c r="FD191" s="45"/>
      <c r="FE191" s="45" t="s">
        <v>1192</v>
      </c>
      <c r="FF191" s="45"/>
      <c r="FG191" s="45" t="b">
        <v>1</v>
      </c>
      <c r="FH191" s="45" t="b">
        <v>1</v>
      </c>
      <c r="FI191" s="45"/>
      <c r="FJ191" s="45"/>
      <c r="FK191" s="45"/>
      <c r="FL191" s="45"/>
      <c r="FM191" s="45"/>
      <c r="FN191" s="45" t="s">
        <v>347</v>
      </c>
      <c r="FO191" s="45"/>
      <c r="FP191" s="45" t="s">
        <v>347</v>
      </c>
      <c r="FQ191" s="45" t="s">
        <v>429</v>
      </c>
      <c r="FR191" s="45" t="b">
        <v>1</v>
      </c>
      <c r="FS191" s="45" t="b">
        <v>1</v>
      </c>
      <c r="FT191" s="45"/>
      <c r="FU191" s="45"/>
      <c r="FV191" s="45"/>
      <c r="FW191" s="45"/>
      <c r="FX191" s="45" t="s">
        <v>368</v>
      </c>
      <c r="FY191" s="45" t="s">
        <v>347</v>
      </c>
      <c r="FZ191" s="45"/>
      <c r="GA191" s="45"/>
      <c r="GB191" s="45"/>
      <c r="GC191" s="45" t="s">
        <v>351</v>
      </c>
      <c r="GD191" s="45" t="s">
        <v>351</v>
      </c>
      <c r="GE191" s="45" t="s">
        <v>347</v>
      </c>
      <c r="GF191" s="45"/>
      <c r="GG191" s="45"/>
      <c r="GH191" s="45" t="s">
        <v>915</v>
      </c>
      <c r="GI191" s="45" t="s">
        <v>359</v>
      </c>
      <c r="GJ191" s="45"/>
      <c r="GK191" s="45"/>
      <c r="GL191" s="45"/>
      <c r="GM191" s="45"/>
      <c r="GN191" s="45"/>
      <c r="GO191" s="45"/>
      <c r="GP191" s="45"/>
      <c r="GQ191" s="45"/>
      <c r="GR191" s="45"/>
      <c r="GS191" s="45" t="s">
        <v>1064</v>
      </c>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t="s">
        <v>2526</v>
      </c>
      <c r="MK191" s="45">
        <v>73156036</v>
      </c>
      <c r="ML191" s="45" t="s">
        <v>2527</v>
      </c>
      <c r="MM191" s="47">
        <v>44217.541631944441</v>
      </c>
      <c r="MN191" s="45">
        <v>192</v>
      </c>
      <c r="MO191" s="45"/>
      <c r="MP191" s="45">
        <v>-1</v>
      </c>
      <c r="MQ191" s="45"/>
      <c r="MR191" s="45"/>
      <c r="MS191" s="45" t="s">
        <v>376</v>
      </c>
      <c r="MT191" s="45">
        <v>6042</v>
      </c>
      <c r="MU191" s="45" t="s">
        <v>402</v>
      </c>
      <c r="MV191" s="45">
        <v>569832</v>
      </c>
    </row>
    <row r="192" spans="1:360" ht="15.6" hidden="1" thickTop="1" thickBot="1" x14ac:dyDescent="0.35">
      <c r="A192" s="48" t="s">
        <v>2528</v>
      </c>
      <c r="B192" s="37" t="s">
        <v>2529</v>
      </c>
      <c r="C192" s="37"/>
      <c r="D192" s="37" t="s">
        <v>2468</v>
      </c>
      <c r="E192" s="37" t="s">
        <v>830</v>
      </c>
      <c r="F192" s="37"/>
      <c r="G192" s="49">
        <v>44217</v>
      </c>
      <c r="H192" s="37" t="s">
        <v>2335</v>
      </c>
      <c r="I192" s="37" t="s">
        <v>832</v>
      </c>
      <c r="J192" s="37" t="s">
        <v>347</v>
      </c>
      <c r="K192" s="37">
        <v>56</v>
      </c>
      <c r="L192" s="37" t="str">
        <f>IF(data!$K192&lt;31,"18-30 Years",IF(data!$K192&lt;51,"31-50 Years",IF(data!$K192&lt;61,"51-60 Years",IF(data!$K192&gt;60,"Elderly&gt;60"))))</f>
        <v>51-60 Years</v>
      </c>
      <c r="M192" s="37" t="s">
        <v>405</v>
      </c>
      <c r="N192" s="37" t="s">
        <v>349</v>
      </c>
      <c r="O192" s="37" t="s">
        <v>383</v>
      </c>
      <c r="P192" s="37"/>
      <c r="Q192" s="37">
        <v>0</v>
      </c>
      <c r="R192" s="37">
        <v>0</v>
      </c>
      <c r="S192" s="37" t="s">
        <v>347</v>
      </c>
      <c r="T192" s="37">
        <v>0</v>
      </c>
      <c r="U192" s="37">
        <v>0</v>
      </c>
      <c r="V192" s="37">
        <v>0</v>
      </c>
      <c r="W192" s="37" t="s">
        <v>384</v>
      </c>
      <c r="X192" s="37">
        <v>1</v>
      </c>
      <c r="Y192" s="37" t="s">
        <v>351</v>
      </c>
      <c r="Z192" s="37">
        <v>0</v>
      </c>
      <c r="AA192" s="52">
        <v>1</v>
      </c>
      <c r="AB192" s="37">
        <v>4</v>
      </c>
      <c r="AC192" s="37">
        <v>0</v>
      </c>
      <c r="AD192" s="37">
        <v>0</v>
      </c>
      <c r="AE192" s="37">
        <v>0</v>
      </c>
      <c r="AF192" s="37">
        <v>2000</v>
      </c>
      <c r="AG192" s="37">
        <v>1500</v>
      </c>
      <c r="AH192" s="41">
        <f t="shared" si="2"/>
        <v>-500</v>
      </c>
      <c r="AI192" s="37" t="s">
        <v>1332</v>
      </c>
      <c r="AJ192" s="37"/>
      <c r="AK192" s="37" t="s">
        <v>355</v>
      </c>
      <c r="AL192" s="37"/>
      <c r="AM192" s="37" t="b">
        <v>1</v>
      </c>
      <c r="AN192" s="37"/>
      <c r="AO192" s="37"/>
      <c r="AP192" s="37"/>
      <c r="AQ192" s="37"/>
      <c r="AR192" s="37"/>
      <c r="AS192" s="37"/>
      <c r="AT192" s="37">
        <v>5</v>
      </c>
      <c r="AU192" s="37" t="s">
        <v>356</v>
      </c>
      <c r="AV192" s="37"/>
      <c r="AW192" s="37" t="s">
        <v>347</v>
      </c>
      <c r="AX192" s="37" t="s">
        <v>2530</v>
      </c>
      <c r="AY192" s="37" t="s">
        <v>426</v>
      </c>
      <c r="AZ192" s="37"/>
      <c r="BA192" s="37"/>
      <c r="BB192" s="37"/>
      <c r="BC192" s="37" t="b">
        <v>1</v>
      </c>
      <c r="BD192" s="37"/>
      <c r="BE192" s="37"/>
      <c r="BF192" s="37"/>
      <c r="BG192" s="37"/>
      <c r="BH192" s="37"/>
      <c r="BI192" s="37"/>
      <c r="BJ192" s="37"/>
      <c r="BK192" s="37" t="s">
        <v>372</v>
      </c>
      <c r="BL192" s="37"/>
      <c r="BM192" s="37"/>
      <c r="BN192" s="37"/>
      <c r="BO192" s="37"/>
      <c r="BP192" s="37" t="s">
        <v>347</v>
      </c>
      <c r="BQ192" s="37" t="s">
        <v>347</v>
      </c>
      <c r="BR192" s="37"/>
      <c r="BS192" s="37" t="s">
        <v>347</v>
      </c>
      <c r="BT192" s="37" t="s">
        <v>347</v>
      </c>
      <c r="BU192" s="37"/>
      <c r="BV192" s="37"/>
      <c r="BW192" s="37"/>
      <c r="BX192" s="37"/>
      <c r="BY192" s="37"/>
      <c r="BZ192" s="37"/>
      <c r="CA192" s="37"/>
      <c r="CB192" s="37"/>
      <c r="CC192" s="37"/>
      <c r="CD192" s="37"/>
      <c r="CE192" s="37"/>
      <c r="CF192" s="37" t="s">
        <v>427</v>
      </c>
      <c r="CG192" s="37"/>
      <c r="CH192" s="37"/>
      <c r="CI192" s="37"/>
      <c r="CJ192" s="37"/>
      <c r="CK192" s="37"/>
      <c r="CL192" s="37" t="b">
        <v>1</v>
      </c>
      <c r="CM192" s="37"/>
      <c r="CN192" s="37"/>
      <c r="CO192" s="37" t="s">
        <v>372</v>
      </c>
      <c r="CP192" s="37"/>
      <c r="CQ192" s="37"/>
      <c r="CR192" s="37"/>
      <c r="CS192" s="37"/>
      <c r="CT192" s="37"/>
      <c r="CU192" s="37"/>
      <c r="CV192" s="37"/>
      <c r="CW192" s="37"/>
      <c r="CX192" s="37"/>
      <c r="CY192" s="37" t="s">
        <v>932</v>
      </c>
      <c r="CZ192" s="37"/>
      <c r="DA192" s="37"/>
      <c r="DB192" s="37"/>
      <c r="DC192" s="37"/>
      <c r="DD192" s="37"/>
      <c r="DE192" s="37"/>
      <c r="DF192" s="37" t="b">
        <v>1</v>
      </c>
      <c r="DG192" s="37"/>
      <c r="DH192" s="37"/>
      <c r="DI192" s="37"/>
      <c r="DJ192" s="37"/>
      <c r="DK192" s="37"/>
      <c r="DL192" s="37"/>
      <c r="DM192" s="37"/>
      <c r="DN192" s="37"/>
      <c r="DO192" s="37"/>
      <c r="DP192" s="37"/>
      <c r="DQ192" s="37"/>
      <c r="DR192" s="37"/>
      <c r="DS192" s="37"/>
      <c r="DT192" s="37"/>
      <c r="DU192" s="37"/>
      <c r="DV192" s="37"/>
      <c r="DW192" s="37" t="s">
        <v>362</v>
      </c>
      <c r="DX192" s="37"/>
      <c r="DY192" s="37"/>
      <c r="DZ192" s="37"/>
      <c r="EA192" s="37"/>
      <c r="EB192" s="37"/>
      <c r="EC192" s="37"/>
      <c r="ED192" s="37"/>
      <c r="EE192" s="37"/>
      <c r="EF192" s="37"/>
      <c r="EG192" s="37"/>
      <c r="EH192" s="37"/>
      <c r="EI192" s="37"/>
      <c r="EJ192" s="37"/>
      <c r="EK192" s="37"/>
      <c r="EL192" s="37"/>
      <c r="EM192" s="37"/>
      <c r="EN192" s="37"/>
      <c r="EO192" s="37"/>
      <c r="EP192" s="37"/>
      <c r="EQ192" s="37"/>
      <c r="ER192" s="37"/>
      <c r="ES192" s="37"/>
      <c r="ET192" s="37"/>
      <c r="EU192" s="37"/>
      <c r="EV192" s="37"/>
      <c r="EW192" s="37"/>
      <c r="EX192" s="37"/>
      <c r="EY192" s="37"/>
      <c r="EZ192" s="37"/>
      <c r="FA192" s="37"/>
      <c r="FB192" s="37"/>
      <c r="FC192" s="37" t="s">
        <v>347</v>
      </c>
      <c r="FD192" s="37"/>
      <c r="FE192" s="37" t="s">
        <v>367</v>
      </c>
      <c r="FF192" s="37"/>
      <c r="FG192" s="37" t="b">
        <v>1</v>
      </c>
      <c r="FH192" s="37"/>
      <c r="FI192" s="37"/>
      <c r="FJ192" s="37"/>
      <c r="FK192" s="37"/>
      <c r="FL192" s="37"/>
      <c r="FM192" s="37"/>
      <c r="FN192" s="37" t="s">
        <v>347</v>
      </c>
      <c r="FO192" s="37"/>
      <c r="FP192" s="37" t="s">
        <v>372</v>
      </c>
      <c r="FQ192" s="37"/>
      <c r="FR192" s="37"/>
      <c r="FS192" s="37"/>
      <c r="FT192" s="37"/>
      <c r="FU192" s="37"/>
      <c r="FV192" s="37"/>
      <c r="FW192" s="37"/>
      <c r="FX192" s="37"/>
      <c r="FY192" s="37"/>
      <c r="FZ192" s="37"/>
      <c r="GA192" s="37"/>
      <c r="GB192" s="37"/>
      <c r="GC192" s="37" t="s">
        <v>384</v>
      </c>
      <c r="GD192" s="37" t="s">
        <v>384</v>
      </c>
      <c r="GE192" s="37" t="s">
        <v>347</v>
      </c>
      <c r="GF192" s="37"/>
      <c r="GG192" s="37"/>
      <c r="GH192" s="37" t="s">
        <v>915</v>
      </c>
      <c r="GI192" s="37" t="s">
        <v>347</v>
      </c>
      <c r="GJ192" s="37" t="s">
        <v>784</v>
      </c>
      <c r="GK192" s="37"/>
      <c r="GL192" s="37" t="b">
        <v>1</v>
      </c>
      <c r="GM192" s="37"/>
      <c r="GN192" s="37"/>
      <c r="GO192" s="37"/>
      <c r="GP192" s="37"/>
      <c r="GQ192" s="37"/>
      <c r="GR192" s="37"/>
      <c r="GS192" s="37" t="s">
        <v>1064</v>
      </c>
      <c r="GT192" s="37"/>
      <c r="GU192" s="37" t="s">
        <v>2531</v>
      </c>
      <c r="GV192" s="37" t="b">
        <v>1</v>
      </c>
      <c r="GW192" s="37"/>
      <c r="GX192" s="37" t="b">
        <v>1</v>
      </c>
      <c r="GY192" s="37"/>
      <c r="GZ192" s="37" t="b">
        <v>1</v>
      </c>
      <c r="HA192" s="37"/>
      <c r="HB192" s="37"/>
      <c r="HC192" s="37"/>
      <c r="HD192" s="37"/>
      <c r="HE192" s="37"/>
      <c r="HF192" s="37"/>
      <c r="HG192" s="37"/>
      <c r="HH192" s="37" t="b">
        <v>1</v>
      </c>
      <c r="HI192" s="37"/>
      <c r="HJ192" s="37"/>
      <c r="HK192" s="37"/>
      <c r="HL192" s="37"/>
      <c r="HM192" s="37"/>
      <c r="HN192" s="37" t="s">
        <v>983</v>
      </c>
      <c r="HO192" s="37" t="b">
        <v>1</v>
      </c>
      <c r="HP192" s="37"/>
      <c r="HQ192" s="37" t="b">
        <v>1</v>
      </c>
      <c r="HR192" s="37"/>
      <c r="HS192" s="37" t="s">
        <v>2475</v>
      </c>
      <c r="HT192" s="37" t="s">
        <v>2532</v>
      </c>
      <c r="HU192" s="37" t="b">
        <v>1</v>
      </c>
      <c r="HV192" s="37"/>
      <c r="HW192" s="37"/>
      <c r="HX192" s="37" t="b">
        <v>1</v>
      </c>
      <c r="HY192" s="37"/>
      <c r="HZ192" s="37"/>
      <c r="IA192" s="37" t="b">
        <v>1</v>
      </c>
      <c r="IB192" s="37"/>
      <c r="IC192" s="37"/>
      <c r="ID192" s="37"/>
      <c r="IE192" s="37"/>
      <c r="IF192" s="37" t="s">
        <v>511</v>
      </c>
      <c r="IG192" s="37"/>
      <c r="IH192" s="37"/>
      <c r="II192" s="37"/>
      <c r="IJ192" s="37"/>
      <c r="IK192" s="37" t="b">
        <v>1</v>
      </c>
      <c r="IL192" s="37"/>
      <c r="IM192" s="37"/>
      <c r="IN192" s="37"/>
      <c r="IO192" s="37"/>
      <c r="IP192" s="37" t="s">
        <v>359</v>
      </c>
      <c r="IQ192" s="37" t="s">
        <v>2533</v>
      </c>
      <c r="IR192" s="37" t="s">
        <v>413</v>
      </c>
      <c r="IS192" s="37"/>
      <c r="IT192" s="37"/>
      <c r="IU192" s="37"/>
      <c r="IV192" s="37"/>
      <c r="IW192" s="37"/>
      <c r="IX192" s="37" t="b">
        <v>1</v>
      </c>
      <c r="IY192" s="37"/>
      <c r="IZ192" s="37"/>
      <c r="JA192" s="37"/>
      <c r="JB192" s="37" t="s">
        <v>413</v>
      </c>
      <c r="JC192" s="37"/>
      <c r="JD192" s="37"/>
      <c r="JE192" s="37"/>
      <c r="JF192" s="37"/>
      <c r="JG192" s="37"/>
      <c r="JH192" s="37" t="b">
        <v>1</v>
      </c>
      <c r="JI192" s="37"/>
      <c r="JJ192" s="37"/>
      <c r="JK192" s="37"/>
      <c r="JL192" s="37" t="s">
        <v>347</v>
      </c>
      <c r="JM192" s="37"/>
      <c r="JN192" s="37" t="s">
        <v>2534</v>
      </c>
      <c r="JO192" s="37" t="b">
        <v>1</v>
      </c>
      <c r="JP192" s="37"/>
      <c r="JQ192" s="37" t="b">
        <v>1</v>
      </c>
      <c r="JR192" s="37" t="b">
        <v>1</v>
      </c>
      <c r="JS192" s="37"/>
      <c r="JT192" s="37"/>
      <c r="JU192" s="37"/>
      <c r="JV192" s="37"/>
      <c r="JW192" s="37" t="b">
        <v>1</v>
      </c>
      <c r="JX192" s="37"/>
      <c r="JY192" s="37" t="b">
        <v>1</v>
      </c>
      <c r="JZ192" s="37"/>
      <c r="KA192" s="37"/>
      <c r="KB192" s="37" t="b">
        <v>1</v>
      </c>
      <c r="KC192" s="37"/>
      <c r="KD192" s="37"/>
      <c r="KE192" s="37"/>
      <c r="KF192" s="37"/>
      <c r="KG192" s="37"/>
      <c r="KH192" s="37" t="s">
        <v>2535</v>
      </c>
      <c r="KI192" s="37" t="b">
        <v>1</v>
      </c>
      <c r="KJ192" s="37" t="b">
        <v>1</v>
      </c>
      <c r="KK192" s="37"/>
      <c r="KL192" s="37"/>
      <c r="KM192" s="37" t="b">
        <v>1</v>
      </c>
      <c r="KN192" s="37"/>
      <c r="KO192" s="37"/>
      <c r="KP192" s="37"/>
      <c r="KQ192" s="37"/>
      <c r="KR192" s="37" t="b">
        <v>1</v>
      </c>
      <c r="KS192" s="37"/>
      <c r="KT192" s="37"/>
      <c r="KU192" s="37"/>
      <c r="KV192" s="37"/>
      <c r="KW192" s="37" t="s">
        <v>503</v>
      </c>
      <c r="KX192" s="37"/>
      <c r="KY192" s="37" t="b">
        <v>1</v>
      </c>
      <c r="KZ192" s="37" t="b">
        <v>1</v>
      </c>
      <c r="LA192" s="37"/>
      <c r="LB192" s="37"/>
      <c r="LC192" s="37"/>
      <c r="LD192" s="37"/>
      <c r="LE192" s="37"/>
      <c r="LF192" s="37"/>
      <c r="LG192" s="37" t="s">
        <v>2516</v>
      </c>
      <c r="LH192" s="37"/>
      <c r="LI192" s="37"/>
      <c r="LJ192" s="37" t="b">
        <v>1</v>
      </c>
      <c r="LK192" s="37"/>
      <c r="LL192" s="37" t="b">
        <v>1</v>
      </c>
      <c r="LM192" s="37"/>
      <c r="LN192" s="37"/>
      <c r="LO192" s="37" t="s">
        <v>347</v>
      </c>
      <c r="LP192" s="37"/>
      <c r="LQ192" s="37" t="s">
        <v>372</v>
      </c>
      <c r="LR192" s="37"/>
      <c r="LS192" s="37"/>
      <c r="LT192" s="37"/>
      <c r="LU192" s="37"/>
      <c r="LV192" s="37"/>
      <c r="LW192" s="37"/>
      <c r="LX192" s="37"/>
      <c r="LY192" s="37" t="b">
        <v>1</v>
      </c>
      <c r="LZ192" s="37"/>
      <c r="MA192" s="37"/>
      <c r="MB192" s="37" t="s">
        <v>359</v>
      </c>
      <c r="MC192" s="37"/>
      <c r="MD192" s="37"/>
      <c r="ME192" s="37"/>
      <c r="MF192" s="37"/>
      <c r="MG192" s="37"/>
      <c r="MH192" s="37" t="s">
        <v>359</v>
      </c>
      <c r="MI192" s="37"/>
      <c r="MJ192" s="37" t="s">
        <v>2536</v>
      </c>
      <c r="MK192" s="37">
        <v>73156037</v>
      </c>
      <c r="ML192" s="37" t="s">
        <v>2537</v>
      </c>
      <c r="MM192" s="50">
        <v>44217.541643518518</v>
      </c>
      <c r="MN192" s="37">
        <v>193</v>
      </c>
      <c r="MO192" s="37"/>
      <c r="MP192" s="37">
        <v>-1</v>
      </c>
      <c r="MQ192" s="37"/>
      <c r="MR192" s="37"/>
      <c r="MS192" s="37" t="s">
        <v>376</v>
      </c>
      <c r="MT192" s="37">
        <v>2021</v>
      </c>
      <c r="MU192" s="37" t="s">
        <v>402</v>
      </c>
      <c r="MV192" s="37">
        <v>569832</v>
      </c>
    </row>
    <row r="193" spans="1:360" ht="15.6" hidden="1" thickTop="1" thickBot="1" x14ac:dyDescent="0.35">
      <c r="A193" s="44" t="s">
        <v>2538</v>
      </c>
      <c r="B193" s="45" t="s">
        <v>2539</v>
      </c>
      <c r="C193" s="45" t="s">
        <v>384</v>
      </c>
      <c r="D193" s="45" t="s">
        <v>2481</v>
      </c>
      <c r="E193" s="45" t="s">
        <v>830</v>
      </c>
      <c r="F193" s="45"/>
      <c r="G193" s="46">
        <v>44217</v>
      </c>
      <c r="H193" s="45" t="s">
        <v>2383</v>
      </c>
      <c r="I193" s="45" t="s">
        <v>346</v>
      </c>
      <c r="J193" s="45" t="s">
        <v>347</v>
      </c>
      <c r="K193" s="45">
        <v>25</v>
      </c>
      <c r="L193" s="45" t="str">
        <f>IF(data!$K193&lt;31,"18-30 Years",IF(data!$K193&lt;51,"31-50 Years",IF(data!$K193&lt;61,"51-60 Years",IF(data!$K193&gt;60,"Elderly&gt;60"))))</f>
        <v>18-30 Years</v>
      </c>
      <c r="M193" s="45" t="s">
        <v>348</v>
      </c>
      <c r="N193" s="45" t="s">
        <v>349</v>
      </c>
      <c r="O193" s="45" t="s">
        <v>350</v>
      </c>
      <c r="P193" s="46">
        <v>43486</v>
      </c>
      <c r="Q193" s="45">
        <v>0</v>
      </c>
      <c r="R193" s="45">
        <v>0</v>
      </c>
      <c r="S193" s="45" t="s">
        <v>347</v>
      </c>
      <c r="T193" s="45">
        <v>0</v>
      </c>
      <c r="U193" s="45">
        <v>1</v>
      </c>
      <c r="V193" s="45">
        <v>0</v>
      </c>
      <c r="W193" s="45" t="s">
        <v>351</v>
      </c>
      <c r="X193" s="45">
        <v>1</v>
      </c>
      <c r="Y193" s="45" t="s">
        <v>406</v>
      </c>
      <c r="Z193" s="45">
        <v>0</v>
      </c>
      <c r="AA193" s="51">
        <v>2</v>
      </c>
      <c r="AB193" s="45">
        <v>6</v>
      </c>
      <c r="AC193" s="45">
        <v>0</v>
      </c>
      <c r="AD193" s="45">
        <v>1</v>
      </c>
      <c r="AE193" s="45">
        <v>1</v>
      </c>
      <c r="AF193" s="45">
        <v>500</v>
      </c>
      <c r="AG193" s="45">
        <v>300</v>
      </c>
      <c r="AH193" s="41">
        <f t="shared" si="2"/>
        <v>-200</v>
      </c>
      <c r="AI193" s="45" t="s">
        <v>2540</v>
      </c>
      <c r="AJ193" s="45"/>
      <c r="AK193" s="45" t="s">
        <v>640</v>
      </c>
      <c r="AL193" s="45"/>
      <c r="AM193" s="45"/>
      <c r="AN193" s="45"/>
      <c r="AO193" s="45"/>
      <c r="AP193" s="45"/>
      <c r="AQ193" s="45"/>
      <c r="AR193" s="45" t="b">
        <v>1</v>
      </c>
      <c r="AS193" s="45"/>
      <c r="AT193" s="45"/>
      <c r="AU193" s="45"/>
      <c r="AV193" s="45"/>
      <c r="AW193" s="45" t="s">
        <v>359</v>
      </c>
      <c r="AX193" s="45" t="s">
        <v>2523</v>
      </c>
      <c r="AY193" s="45" t="s">
        <v>426</v>
      </c>
      <c r="AZ193" s="45"/>
      <c r="BA193" s="45"/>
      <c r="BB193" s="45"/>
      <c r="BC193" s="45" t="b">
        <v>1</v>
      </c>
      <c r="BD193" s="45"/>
      <c r="BE193" s="45"/>
      <c r="BF193" s="45"/>
      <c r="BG193" s="45"/>
      <c r="BH193" s="45"/>
      <c r="BI193" s="45"/>
      <c r="BJ193" s="45"/>
      <c r="BK193" s="45" t="s">
        <v>359</v>
      </c>
      <c r="BL193" s="45"/>
      <c r="BM193" s="45"/>
      <c r="BN193" s="45"/>
      <c r="BO193" s="45"/>
      <c r="BP193" s="45" t="s">
        <v>347</v>
      </c>
      <c r="BQ193" s="45" t="s">
        <v>347</v>
      </c>
      <c r="BR193" s="45"/>
      <c r="BS193" s="45" t="s">
        <v>347</v>
      </c>
      <c r="BT193" s="45" t="s">
        <v>359</v>
      </c>
      <c r="BU193" s="45" t="s">
        <v>889</v>
      </c>
      <c r="BV193" s="45" t="b">
        <v>1</v>
      </c>
      <c r="BW193" s="45"/>
      <c r="BX193" s="45"/>
      <c r="BY193" s="45" t="b">
        <v>1</v>
      </c>
      <c r="BZ193" s="45"/>
      <c r="CA193" s="45"/>
      <c r="CB193" s="45"/>
      <c r="CC193" s="45"/>
      <c r="CD193" s="45"/>
      <c r="CE193" s="45"/>
      <c r="CF193" s="45" t="s">
        <v>665</v>
      </c>
      <c r="CG193" s="45" t="b">
        <v>1</v>
      </c>
      <c r="CH193" s="45" t="b">
        <v>1</v>
      </c>
      <c r="CI193" s="45"/>
      <c r="CJ193" s="45" t="b">
        <v>1</v>
      </c>
      <c r="CK193" s="45"/>
      <c r="CL193" s="45"/>
      <c r="CM193" s="45"/>
      <c r="CN193" s="45"/>
      <c r="CO193" s="45" t="s">
        <v>347</v>
      </c>
      <c r="CP193" s="45"/>
      <c r="CQ193" s="45"/>
      <c r="CR193" s="45"/>
      <c r="CS193" s="45"/>
      <c r="CT193" s="45"/>
      <c r="CU193" s="45"/>
      <c r="CV193" s="45"/>
      <c r="CW193" s="45"/>
      <c r="CX193" s="45"/>
      <c r="CY193" s="45" t="s">
        <v>932</v>
      </c>
      <c r="CZ193" s="45"/>
      <c r="DA193" s="45"/>
      <c r="DB193" s="45"/>
      <c r="DC193" s="45"/>
      <c r="DD193" s="45"/>
      <c r="DE193" s="45"/>
      <c r="DF193" s="45" t="b">
        <v>1</v>
      </c>
      <c r="DG193" s="45"/>
      <c r="DH193" s="45"/>
      <c r="DI193" s="45"/>
      <c r="DJ193" s="45"/>
      <c r="DK193" s="45"/>
      <c r="DL193" s="45"/>
      <c r="DM193" s="45"/>
      <c r="DN193" s="45"/>
      <c r="DO193" s="45"/>
      <c r="DP193" s="45"/>
      <c r="DQ193" s="45"/>
      <c r="DR193" s="45"/>
      <c r="DS193" s="45"/>
      <c r="DT193" s="45"/>
      <c r="DU193" s="45"/>
      <c r="DV193" s="45"/>
      <c r="DW193" s="45" t="s">
        <v>646</v>
      </c>
      <c r="DX193" s="45"/>
      <c r="DY193" s="45"/>
      <c r="DZ193" s="45"/>
      <c r="EA193" s="45"/>
      <c r="EB193" s="45"/>
      <c r="EC193" s="45"/>
      <c r="ED193" s="45"/>
      <c r="EE193" s="45"/>
      <c r="EF193" s="45"/>
      <c r="EG193" s="45"/>
      <c r="EH193" s="45"/>
      <c r="EI193" s="45"/>
      <c r="EJ193" s="45"/>
      <c r="EK193" s="45"/>
      <c r="EL193" s="45"/>
      <c r="EM193" s="45"/>
      <c r="EN193" s="45"/>
      <c r="EO193" s="45" t="s">
        <v>2541</v>
      </c>
      <c r="EP193" s="45" t="b">
        <v>1</v>
      </c>
      <c r="EQ193" s="45" t="b">
        <v>1</v>
      </c>
      <c r="ER193" s="45"/>
      <c r="ES193" s="45"/>
      <c r="ET193" s="45"/>
      <c r="EU193" s="45"/>
      <c r="EV193" s="45"/>
      <c r="EW193" s="45" t="b">
        <v>1</v>
      </c>
      <c r="EX193" s="45"/>
      <c r="EY193" s="45" t="b">
        <v>1</v>
      </c>
      <c r="EZ193" s="45"/>
      <c r="FA193" s="51">
        <v>4</v>
      </c>
      <c r="FB193" s="45" t="s">
        <v>366</v>
      </c>
      <c r="FC193" s="45" t="s">
        <v>347</v>
      </c>
      <c r="FD193" s="45"/>
      <c r="FE193" s="45" t="s">
        <v>367</v>
      </c>
      <c r="FF193" s="45"/>
      <c r="FG193" s="45" t="b">
        <v>1</v>
      </c>
      <c r="FH193" s="45"/>
      <c r="FI193" s="45"/>
      <c r="FJ193" s="45"/>
      <c r="FK193" s="45"/>
      <c r="FL193" s="45"/>
      <c r="FM193" s="45"/>
      <c r="FN193" s="45" t="s">
        <v>347</v>
      </c>
      <c r="FO193" s="45"/>
      <c r="FP193" s="45" t="s">
        <v>347</v>
      </c>
      <c r="FQ193" s="45" t="s">
        <v>367</v>
      </c>
      <c r="FR193" s="45" t="b">
        <v>1</v>
      </c>
      <c r="FS193" s="45"/>
      <c r="FT193" s="45"/>
      <c r="FU193" s="45"/>
      <c r="FV193" s="45"/>
      <c r="FW193" s="45"/>
      <c r="FX193" s="45" t="s">
        <v>368</v>
      </c>
      <c r="FY193" s="45" t="s">
        <v>347</v>
      </c>
      <c r="FZ193" s="45"/>
      <c r="GA193" s="45"/>
      <c r="GB193" s="45"/>
      <c r="GC193" s="45" t="s">
        <v>351</v>
      </c>
      <c r="GD193" s="45" t="s">
        <v>384</v>
      </c>
      <c r="GE193" s="45" t="s">
        <v>347</v>
      </c>
      <c r="GF193" s="45"/>
      <c r="GG193" s="45"/>
      <c r="GH193" s="45" t="s">
        <v>371</v>
      </c>
      <c r="GI193" s="45" t="s">
        <v>359</v>
      </c>
      <c r="GJ193" s="45"/>
      <c r="GK193" s="45"/>
      <c r="GL193" s="45"/>
      <c r="GM193" s="45"/>
      <c r="GN193" s="45"/>
      <c r="GO193" s="45"/>
      <c r="GP193" s="45"/>
      <c r="GQ193" s="45"/>
      <c r="GR193" s="45"/>
      <c r="GS193" s="45" t="s">
        <v>347</v>
      </c>
      <c r="GT193" s="45" t="s">
        <v>347</v>
      </c>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t="s">
        <v>2542</v>
      </c>
      <c r="MK193" s="45">
        <v>73156038</v>
      </c>
      <c r="ML193" s="45" t="s">
        <v>2543</v>
      </c>
      <c r="MM193" s="47">
        <v>44217.541643518518</v>
      </c>
      <c r="MN193" s="45">
        <v>194</v>
      </c>
      <c r="MO193" s="45"/>
      <c r="MP193" s="45">
        <v>-1</v>
      </c>
      <c r="MQ193" s="45"/>
      <c r="MR193" s="45"/>
      <c r="MS193" s="45" t="s">
        <v>376</v>
      </c>
      <c r="MT193" s="45">
        <v>5066</v>
      </c>
      <c r="MU193" s="45" t="s">
        <v>402</v>
      </c>
      <c r="MV193" s="45">
        <v>569832</v>
      </c>
    </row>
    <row r="194" spans="1:360" ht="15.6" hidden="1" thickTop="1" thickBot="1" x14ac:dyDescent="0.35">
      <c r="A194" s="48" t="s">
        <v>2544</v>
      </c>
      <c r="B194" s="37" t="s">
        <v>2545</v>
      </c>
      <c r="C194" s="37" t="s">
        <v>384</v>
      </c>
      <c r="D194" s="37" t="s">
        <v>2481</v>
      </c>
      <c r="E194" s="37" t="s">
        <v>830</v>
      </c>
      <c r="F194" s="37"/>
      <c r="G194" s="49">
        <v>44217</v>
      </c>
      <c r="H194" s="37" t="s">
        <v>2383</v>
      </c>
      <c r="I194" s="37" t="s">
        <v>346</v>
      </c>
      <c r="J194" s="37" t="s">
        <v>347</v>
      </c>
      <c r="K194" s="37">
        <v>42</v>
      </c>
      <c r="L194" s="37" t="str">
        <f>IF(data!$K194&lt;31,"18-30 Years",IF(data!$K194&lt;51,"31-50 Years",IF(data!$K194&lt;61,"51-60 Years",IF(data!$K194&gt;60,"Elderly&gt;60"))))</f>
        <v>31-50 Years</v>
      </c>
      <c r="M194" s="37" t="s">
        <v>348</v>
      </c>
      <c r="N194" s="37" t="s">
        <v>349</v>
      </c>
      <c r="O194" s="37" t="s">
        <v>383</v>
      </c>
      <c r="P194" s="37"/>
      <c r="Q194" s="37">
        <v>0</v>
      </c>
      <c r="R194" s="37">
        <v>0</v>
      </c>
      <c r="S194" s="37" t="s">
        <v>347</v>
      </c>
      <c r="T194" s="37">
        <v>0</v>
      </c>
      <c r="U194" s="37">
        <v>0</v>
      </c>
      <c r="V194" s="37">
        <v>1</v>
      </c>
      <c r="W194" s="37" t="s">
        <v>351</v>
      </c>
      <c r="X194" s="37">
        <v>0</v>
      </c>
      <c r="Y194" s="37" t="s">
        <v>351</v>
      </c>
      <c r="Z194" s="37">
        <v>3</v>
      </c>
      <c r="AA194" s="52">
        <v>4</v>
      </c>
      <c r="AB194" s="37">
        <v>6</v>
      </c>
      <c r="AC194" s="37">
        <v>0</v>
      </c>
      <c r="AD194" s="37">
        <v>0</v>
      </c>
      <c r="AE194" s="37">
        <v>1</v>
      </c>
      <c r="AF194" s="37">
        <v>1500</v>
      </c>
      <c r="AG194" s="37">
        <v>1000</v>
      </c>
      <c r="AH194" s="41">
        <f t="shared" si="2"/>
        <v>-500</v>
      </c>
      <c r="AI194" s="37" t="s">
        <v>2546</v>
      </c>
      <c r="AJ194" s="37"/>
      <c r="AK194" s="37" t="s">
        <v>1381</v>
      </c>
      <c r="AL194" s="37" t="b">
        <v>1</v>
      </c>
      <c r="AM194" s="37" t="b">
        <v>1</v>
      </c>
      <c r="AN194" s="37"/>
      <c r="AO194" s="37" t="b">
        <v>1</v>
      </c>
      <c r="AP194" s="37"/>
      <c r="AQ194" s="37"/>
      <c r="AR194" s="37"/>
      <c r="AS194" s="37"/>
      <c r="AT194" s="37">
        <v>15</v>
      </c>
      <c r="AU194" s="37" t="s">
        <v>356</v>
      </c>
      <c r="AV194" s="37"/>
      <c r="AW194" s="37" t="s">
        <v>347</v>
      </c>
      <c r="AX194" s="37" t="s">
        <v>2547</v>
      </c>
      <c r="AY194" s="37" t="s">
        <v>889</v>
      </c>
      <c r="AZ194" s="37" t="b">
        <v>1</v>
      </c>
      <c r="BA194" s="37"/>
      <c r="BB194" s="37"/>
      <c r="BC194" s="37" t="b">
        <v>1</v>
      </c>
      <c r="BD194" s="37"/>
      <c r="BE194" s="37"/>
      <c r="BF194" s="37"/>
      <c r="BG194" s="37"/>
      <c r="BH194" s="37"/>
      <c r="BI194" s="37"/>
      <c r="BJ194" s="37"/>
      <c r="BK194" s="37" t="s">
        <v>359</v>
      </c>
      <c r="BL194" s="37"/>
      <c r="BM194" s="37"/>
      <c r="BN194" s="37"/>
      <c r="BO194" s="37"/>
      <c r="BP194" s="37" t="s">
        <v>347</v>
      </c>
      <c r="BQ194" s="37" t="s">
        <v>359</v>
      </c>
      <c r="BR194" s="37" t="s">
        <v>5132</v>
      </c>
      <c r="BS194" s="37"/>
      <c r="BT194" s="37"/>
      <c r="BU194" s="37"/>
      <c r="BV194" s="37"/>
      <c r="BW194" s="37"/>
      <c r="BX194" s="37"/>
      <c r="BY194" s="37"/>
      <c r="BZ194" s="37"/>
      <c r="CA194" s="37"/>
      <c r="CB194" s="37"/>
      <c r="CC194" s="37"/>
      <c r="CD194" s="37"/>
      <c r="CE194" s="37"/>
      <c r="CF194" s="37" t="s">
        <v>2008</v>
      </c>
      <c r="CG194" s="37"/>
      <c r="CH194" s="37" t="b">
        <v>1</v>
      </c>
      <c r="CI194" s="37"/>
      <c r="CJ194" s="37" t="b">
        <v>1</v>
      </c>
      <c r="CK194" s="37"/>
      <c r="CL194" s="37"/>
      <c r="CM194" s="37"/>
      <c r="CN194" s="37"/>
      <c r="CO194" s="37" t="s">
        <v>347</v>
      </c>
      <c r="CP194" s="37"/>
      <c r="CQ194" s="37"/>
      <c r="CR194" s="37"/>
      <c r="CS194" s="37"/>
      <c r="CT194" s="37"/>
      <c r="CU194" s="37"/>
      <c r="CV194" s="37"/>
      <c r="CW194" s="37"/>
      <c r="CX194" s="37"/>
      <c r="CY194" s="37" t="s">
        <v>932</v>
      </c>
      <c r="CZ194" s="37"/>
      <c r="DA194" s="37"/>
      <c r="DB194" s="37"/>
      <c r="DC194" s="37"/>
      <c r="DD194" s="37"/>
      <c r="DE194" s="37"/>
      <c r="DF194" s="37" t="b">
        <v>1</v>
      </c>
      <c r="DG194" s="37"/>
      <c r="DH194" s="37"/>
      <c r="DI194" s="37"/>
      <c r="DJ194" s="37"/>
      <c r="DK194" s="37"/>
      <c r="DL194" s="37"/>
      <c r="DM194" s="37"/>
      <c r="DN194" s="37"/>
      <c r="DO194" s="37"/>
      <c r="DP194" s="37"/>
      <c r="DQ194" s="37"/>
      <c r="DR194" s="37"/>
      <c r="DS194" s="37"/>
      <c r="DT194" s="37"/>
      <c r="DU194" s="37"/>
      <c r="DV194" s="37"/>
      <c r="DW194" s="37" t="s">
        <v>362</v>
      </c>
      <c r="DX194" s="37"/>
      <c r="DY194" s="37"/>
      <c r="DZ194" s="37"/>
      <c r="EA194" s="37"/>
      <c r="EB194" s="37"/>
      <c r="EC194" s="37"/>
      <c r="ED194" s="37"/>
      <c r="EE194" s="37"/>
      <c r="EF194" s="37"/>
      <c r="EG194" s="37"/>
      <c r="EH194" s="37"/>
      <c r="EI194" s="37"/>
      <c r="EJ194" s="37"/>
      <c r="EK194" s="37"/>
      <c r="EL194" s="37"/>
      <c r="EM194" s="37"/>
      <c r="EN194" s="37"/>
      <c r="EO194" s="37" t="s">
        <v>2548</v>
      </c>
      <c r="EP194" s="37" t="b">
        <v>1</v>
      </c>
      <c r="EQ194" s="37" t="b">
        <v>1</v>
      </c>
      <c r="ER194" s="37" t="b">
        <v>1</v>
      </c>
      <c r="ES194" s="37"/>
      <c r="ET194" s="37" t="b">
        <v>1</v>
      </c>
      <c r="EU194" s="37"/>
      <c r="EV194" s="37" t="b">
        <v>1</v>
      </c>
      <c r="EW194" s="37"/>
      <c r="EX194" s="37" t="b">
        <v>1</v>
      </c>
      <c r="EY194" s="37" t="b">
        <v>1</v>
      </c>
      <c r="EZ194" s="37" t="b">
        <v>1</v>
      </c>
      <c r="FA194" s="52">
        <v>8</v>
      </c>
      <c r="FB194" s="37" t="s">
        <v>366</v>
      </c>
      <c r="FC194" s="37" t="s">
        <v>347</v>
      </c>
      <c r="FD194" s="37"/>
      <c r="FE194" s="37" t="s">
        <v>367</v>
      </c>
      <c r="FF194" s="37"/>
      <c r="FG194" s="37" t="b">
        <v>1</v>
      </c>
      <c r="FH194" s="37"/>
      <c r="FI194" s="37"/>
      <c r="FJ194" s="37"/>
      <c r="FK194" s="37"/>
      <c r="FL194" s="37"/>
      <c r="FM194" s="37"/>
      <c r="FN194" s="37" t="s">
        <v>347</v>
      </c>
      <c r="FO194" s="37"/>
      <c r="FP194" s="37" t="s">
        <v>359</v>
      </c>
      <c r="FQ194" s="37"/>
      <c r="FR194" s="37"/>
      <c r="FS194" s="37"/>
      <c r="FT194" s="37"/>
      <c r="FU194" s="37"/>
      <c r="FV194" s="37"/>
      <c r="FW194" s="37"/>
      <c r="FX194" s="37" t="s">
        <v>368</v>
      </c>
      <c r="FY194" s="37" t="s">
        <v>359</v>
      </c>
      <c r="FZ194" s="37"/>
      <c r="GA194" s="37"/>
      <c r="GB194" s="37"/>
      <c r="GC194" s="37" t="s">
        <v>384</v>
      </c>
      <c r="GD194" s="37" t="s">
        <v>384</v>
      </c>
      <c r="GE194" s="37" t="s">
        <v>347</v>
      </c>
      <c r="GF194" s="37"/>
      <c r="GG194" s="37"/>
      <c r="GH194" s="37" t="s">
        <v>371</v>
      </c>
      <c r="GI194" s="37" t="s">
        <v>347</v>
      </c>
      <c r="GJ194" s="37" t="s">
        <v>490</v>
      </c>
      <c r="GK194" s="37"/>
      <c r="GL194" s="37"/>
      <c r="GM194" s="37"/>
      <c r="GN194" s="37"/>
      <c r="GO194" s="37"/>
      <c r="GP194" s="37"/>
      <c r="GQ194" s="37" t="b">
        <v>1</v>
      </c>
      <c r="GR194" s="37"/>
      <c r="GS194" s="37" t="s">
        <v>373</v>
      </c>
      <c r="GT194" s="37"/>
      <c r="GU194" s="37"/>
      <c r="GV194" s="37"/>
      <c r="GW194" s="37"/>
      <c r="GX194" s="37"/>
      <c r="GY194" s="37"/>
      <c r="GZ194" s="37"/>
      <c r="HA194" s="37"/>
      <c r="HB194" s="37"/>
      <c r="HC194" s="37"/>
      <c r="HD194" s="37"/>
      <c r="HE194" s="37"/>
      <c r="HF194" s="37"/>
      <c r="HG194" s="37"/>
      <c r="HH194" s="37"/>
      <c r="HI194" s="37"/>
      <c r="HJ194" s="37"/>
      <c r="HK194" s="37"/>
      <c r="HL194" s="37"/>
      <c r="HM194" s="37"/>
      <c r="HN194" s="37"/>
      <c r="HO194" s="37"/>
      <c r="HP194" s="37"/>
      <c r="HQ194" s="37"/>
      <c r="HR194" s="37"/>
      <c r="HS194" s="37"/>
      <c r="HT194" s="37"/>
      <c r="HU194" s="37"/>
      <c r="HV194" s="37"/>
      <c r="HW194" s="37"/>
      <c r="HX194" s="37"/>
      <c r="HY194" s="37"/>
      <c r="HZ194" s="37"/>
      <c r="IA194" s="37"/>
      <c r="IB194" s="37"/>
      <c r="IC194" s="37"/>
      <c r="ID194" s="37"/>
      <c r="IE194" s="37"/>
      <c r="IF194" s="37"/>
      <c r="IG194" s="37"/>
      <c r="IH194" s="37"/>
      <c r="II194" s="37"/>
      <c r="IJ194" s="37"/>
      <c r="IK194" s="37"/>
      <c r="IL194" s="37"/>
      <c r="IM194" s="37"/>
      <c r="IN194" s="37"/>
      <c r="IO194" s="37"/>
      <c r="IP194" s="37"/>
      <c r="IQ194" s="37"/>
      <c r="IR194" s="37"/>
      <c r="IS194" s="37"/>
      <c r="IT194" s="37"/>
      <c r="IU194" s="37"/>
      <c r="IV194" s="37"/>
      <c r="IW194" s="37"/>
      <c r="IX194" s="37"/>
      <c r="IY194" s="37"/>
      <c r="IZ194" s="37"/>
      <c r="JA194" s="37"/>
      <c r="JB194" s="37"/>
      <c r="JC194" s="37"/>
      <c r="JD194" s="37"/>
      <c r="JE194" s="37"/>
      <c r="JF194" s="37"/>
      <c r="JG194" s="37"/>
      <c r="JH194" s="37"/>
      <c r="JI194" s="37"/>
      <c r="JJ194" s="37"/>
      <c r="JK194" s="37"/>
      <c r="JL194" s="37"/>
      <c r="JM194" s="37"/>
      <c r="JN194" s="37"/>
      <c r="JO194" s="37"/>
      <c r="JP194" s="37"/>
      <c r="JQ194" s="37"/>
      <c r="JR194" s="37"/>
      <c r="JS194" s="37"/>
      <c r="JT194" s="37"/>
      <c r="JU194" s="37"/>
      <c r="JV194" s="37"/>
      <c r="JW194" s="37"/>
      <c r="JX194" s="37"/>
      <c r="JY194" s="37"/>
      <c r="JZ194" s="37"/>
      <c r="KA194" s="37"/>
      <c r="KB194" s="37"/>
      <c r="KC194" s="37"/>
      <c r="KD194" s="37"/>
      <c r="KE194" s="37"/>
      <c r="KF194" s="37"/>
      <c r="KG194" s="37"/>
      <c r="KH194" s="37"/>
      <c r="KI194" s="37"/>
      <c r="KJ194" s="37"/>
      <c r="KK194" s="37"/>
      <c r="KL194" s="37"/>
      <c r="KM194" s="37"/>
      <c r="KN194" s="37"/>
      <c r="KO194" s="37"/>
      <c r="KP194" s="37"/>
      <c r="KQ194" s="37"/>
      <c r="KR194" s="37"/>
      <c r="KS194" s="37"/>
      <c r="KT194" s="37"/>
      <c r="KU194" s="37"/>
      <c r="KV194" s="37"/>
      <c r="KW194" s="37"/>
      <c r="KX194" s="37"/>
      <c r="KY194" s="37"/>
      <c r="KZ194" s="37"/>
      <c r="LA194" s="37"/>
      <c r="LB194" s="37"/>
      <c r="LC194" s="37"/>
      <c r="LD194" s="37"/>
      <c r="LE194" s="37"/>
      <c r="LF194" s="37"/>
      <c r="LG194" s="37"/>
      <c r="LH194" s="37"/>
      <c r="LI194" s="37"/>
      <c r="LJ194" s="37"/>
      <c r="LK194" s="37"/>
      <c r="LL194" s="37"/>
      <c r="LM194" s="37"/>
      <c r="LN194" s="37"/>
      <c r="LO194" s="37"/>
      <c r="LP194" s="37"/>
      <c r="LQ194" s="37"/>
      <c r="LR194" s="37"/>
      <c r="LS194" s="37"/>
      <c r="LT194" s="37"/>
      <c r="LU194" s="37"/>
      <c r="LV194" s="37"/>
      <c r="LW194" s="37"/>
      <c r="LX194" s="37"/>
      <c r="LY194" s="37"/>
      <c r="LZ194" s="37"/>
      <c r="MA194" s="37"/>
      <c r="MB194" s="37"/>
      <c r="MC194" s="37"/>
      <c r="MD194" s="37"/>
      <c r="ME194" s="37"/>
      <c r="MF194" s="37"/>
      <c r="MG194" s="37"/>
      <c r="MH194" s="37"/>
      <c r="MI194" s="37"/>
      <c r="MJ194" s="37" t="s">
        <v>2549</v>
      </c>
      <c r="MK194" s="37">
        <v>73156039</v>
      </c>
      <c r="ML194" s="37" t="s">
        <v>2550</v>
      </c>
      <c r="MM194" s="50">
        <v>44217.541655092587</v>
      </c>
      <c r="MN194" s="37">
        <v>195</v>
      </c>
      <c r="MO194" s="37"/>
      <c r="MP194" s="37">
        <v>-1</v>
      </c>
      <c r="MQ194" s="37"/>
      <c r="MR194" s="37"/>
      <c r="MS194" s="37" t="s">
        <v>376</v>
      </c>
      <c r="MT194" s="37">
        <v>8190</v>
      </c>
      <c r="MU194" s="37" t="s">
        <v>402</v>
      </c>
      <c r="MV194" s="37">
        <v>569832</v>
      </c>
    </row>
    <row r="195" spans="1:360" ht="15.6" hidden="1" thickTop="1" thickBot="1" x14ac:dyDescent="0.35">
      <c r="A195" s="44" t="s">
        <v>2551</v>
      </c>
      <c r="B195" s="45" t="s">
        <v>2552</v>
      </c>
      <c r="C195" s="45" t="s">
        <v>384</v>
      </c>
      <c r="D195" s="45" t="s">
        <v>2553</v>
      </c>
      <c r="E195" s="45" t="s">
        <v>830</v>
      </c>
      <c r="F195" s="45"/>
      <c r="G195" s="46">
        <v>44217</v>
      </c>
      <c r="H195" s="45" t="s">
        <v>2383</v>
      </c>
      <c r="I195" s="45" t="s">
        <v>346</v>
      </c>
      <c r="J195" s="45" t="s">
        <v>347</v>
      </c>
      <c r="K195" s="45">
        <v>26</v>
      </c>
      <c r="L195" s="45" t="str">
        <f>IF(data!$K195&lt;31,"18-30 Years",IF(data!$K195&lt;51,"31-50 Years",IF(data!$K195&lt;61,"51-60 Years",IF(data!$K195&gt;60,"Elderly&gt;60"))))</f>
        <v>18-30 Years</v>
      </c>
      <c r="M195" s="45" t="s">
        <v>348</v>
      </c>
      <c r="N195" s="45" t="s">
        <v>349</v>
      </c>
      <c r="O195" s="45" t="s">
        <v>350</v>
      </c>
      <c r="P195" s="46">
        <v>43466</v>
      </c>
      <c r="Q195" s="45">
        <v>0</v>
      </c>
      <c r="R195" s="45">
        <v>0</v>
      </c>
      <c r="S195" s="45" t="s">
        <v>347</v>
      </c>
      <c r="T195" s="45">
        <v>0</v>
      </c>
      <c r="U195" s="45">
        <v>0</v>
      </c>
      <c r="V195" s="45">
        <v>2</v>
      </c>
      <c r="W195" s="45" t="s">
        <v>406</v>
      </c>
      <c r="X195" s="45">
        <v>0</v>
      </c>
      <c r="Y195" s="45" t="s">
        <v>406</v>
      </c>
      <c r="Z195" s="45">
        <v>0</v>
      </c>
      <c r="AA195" s="51">
        <v>2</v>
      </c>
      <c r="AB195" s="45">
        <v>4</v>
      </c>
      <c r="AC195" s="45">
        <v>0</v>
      </c>
      <c r="AD195" s="45">
        <v>0</v>
      </c>
      <c r="AE195" s="45">
        <v>1</v>
      </c>
      <c r="AF195" s="45">
        <v>500</v>
      </c>
      <c r="AG195" s="45">
        <v>200</v>
      </c>
      <c r="AH195" s="41">
        <f t="shared" ref="AH195:AH258" si="3">AG195-AF195</f>
        <v>-300</v>
      </c>
      <c r="AI195" s="45" t="s">
        <v>2554</v>
      </c>
      <c r="AJ195" s="45"/>
      <c r="AK195" s="45" t="s">
        <v>772</v>
      </c>
      <c r="AL195" s="45" t="b">
        <v>1</v>
      </c>
      <c r="AM195" s="45"/>
      <c r="AN195" s="45"/>
      <c r="AO195" s="45"/>
      <c r="AP195" s="45"/>
      <c r="AQ195" s="45"/>
      <c r="AR195" s="45"/>
      <c r="AS195" s="45"/>
      <c r="AT195" s="45">
        <v>30</v>
      </c>
      <c r="AU195" s="45" t="s">
        <v>1333</v>
      </c>
      <c r="AV195" s="45"/>
      <c r="AW195" s="45" t="s">
        <v>359</v>
      </c>
      <c r="AX195" s="45" t="s">
        <v>2555</v>
      </c>
      <c r="AY195" s="45" t="s">
        <v>2556</v>
      </c>
      <c r="AZ195" s="45" t="b">
        <v>1</v>
      </c>
      <c r="BA195" s="45" t="b">
        <v>1</v>
      </c>
      <c r="BB195" s="45"/>
      <c r="BC195" s="45"/>
      <c r="BD195" s="45"/>
      <c r="BE195" s="45" t="b">
        <v>1</v>
      </c>
      <c r="BF195" s="45"/>
      <c r="BG195" s="45"/>
      <c r="BH195" s="45"/>
      <c r="BI195" s="45"/>
      <c r="BJ195" s="45"/>
      <c r="BK195" s="45" t="s">
        <v>347</v>
      </c>
      <c r="BL195" s="45" t="s">
        <v>347</v>
      </c>
      <c r="BM195" s="45" t="s">
        <v>2557</v>
      </c>
      <c r="BN195" s="45" t="s">
        <v>347</v>
      </c>
      <c r="BO195" s="45" t="s">
        <v>2558</v>
      </c>
      <c r="BP195" s="45" t="s">
        <v>347</v>
      </c>
      <c r="BQ195" s="45" t="s">
        <v>359</v>
      </c>
      <c r="BR195" s="37" t="s">
        <v>5135</v>
      </c>
      <c r="BS195" s="45"/>
      <c r="BT195" s="45"/>
      <c r="BU195" s="45"/>
      <c r="BV195" s="45"/>
      <c r="BW195" s="45"/>
      <c r="BX195" s="45"/>
      <c r="BY195" s="45"/>
      <c r="BZ195" s="45"/>
      <c r="CA195" s="45"/>
      <c r="CB195" s="45"/>
      <c r="CC195" s="45"/>
      <c r="CD195" s="45"/>
      <c r="CE195" s="45"/>
      <c r="CF195" s="45" t="s">
        <v>1306</v>
      </c>
      <c r="CG195" s="45"/>
      <c r="CH195" s="45" t="b">
        <v>1</v>
      </c>
      <c r="CI195" s="45"/>
      <c r="CJ195" s="45"/>
      <c r="CK195" s="45"/>
      <c r="CL195" s="45"/>
      <c r="CM195" s="45"/>
      <c r="CN195" s="45"/>
      <c r="CO195" s="45" t="s">
        <v>359</v>
      </c>
      <c r="CP195" s="45" t="s">
        <v>1523</v>
      </c>
      <c r="CQ195" s="45"/>
      <c r="CR195" s="45"/>
      <c r="CS195" s="45"/>
      <c r="CT195" s="45" t="b">
        <v>1</v>
      </c>
      <c r="CU195" s="45"/>
      <c r="CV195" s="45"/>
      <c r="CW195" s="45"/>
      <c r="CX195" s="45"/>
      <c r="CY195" s="45" t="s">
        <v>1452</v>
      </c>
      <c r="CZ195" s="45"/>
      <c r="DA195" s="45"/>
      <c r="DB195" s="45"/>
      <c r="DC195" s="45"/>
      <c r="DD195" s="45" t="b">
        <v>1</v>
      </c>
      <c r="DE195" s="45" t="b">
        <v>1</v>
      </c>
      <c r="DF195" s="45"/>
      <c r="DG195" s="45"/>
      <c r="DH195" s="45"/>
      <c r="DI195" s="45"/>
      <c r="DJ195" s="45"/>
      <c r="DK195" s="45"/>
      <c r="DL195" s="45"/>
      <c r="DM195" s="45"/>
      <c r="DN195" s="45"/>
      <c r="DO195" s="45"/>
      <c r="DP195" s="45"/>
      <c r="DQ195" s="45"/>
      <c r="DR195" s="45"/>
      <c r="DS195" s="45"/>
      <c r="DT195" s="45"/>
      <c r="DU195" s="45"/>
      <c r="DV195" s="45"/>
      <c r="DW195" s="45" t="s">
        <v>564</v>
      </c>
      <c r="DX195" s="45" t="s">
        <v>483</v>
      </c>
      <c r="DY195" s="45"/>
      <c r="DZ195" s="45"/>
      <c r="EA195" s="45"/>
      <c r="EB195" s="45"/>
      <c r="EC195" s="45"/>
      <c r="ED195" s="45"/>
      <c r="EE195" s="45"/>
      <c r="EF195" s="45"/>
      <c r="EG195" s="45"/>
      <c r="EH195" s="45"/>
      <c r="EI195" s="45"/>
      <c r="EJ195" s="45"/>
      <c r="EK195" s="45"/>
      <c r="EL195" s="45"/>
      <c r="EM195" s="45"/>
      <c r="EN195" s="45"/>
      <c r="EO195" s="45" t="s">
        <v>2559</v>
      </c>
      <c r="EP195" s="45" t="b">
        <v>1</v>
      </c>
      <c r="EQ195" s="45"/>
      <c r="ER195" s="45"/>
      <c r="ES195" s="45"/>
      <c r="ET195" s="45"/>
      <c r="EU195" s="45"/>
      <c r="EV195" s="45" t="b">
        <v>1</v>
      </c>
      <c r="EW195" s="45"/>
      <c r="EX195" s="45"/>
      <c r="EY195" s="45"/>
      <c r="EZ195" s="45"/>
      <c r="FA195" s="51">
        <v>2</v>
      </c>
      <c r="FB195" s="45" t="s">
        <v>365</v>
      </c>
      <c r="FC195" s="45" t="s">
        <v>347</v>
      </c>
      <c r="FD195" s="45"/>
      <c r="FE195" s="45" t="s">
        <v>367</v>
      </c>
      <c r="FF195" s="45"/>
      <c r="FG195" s="45" t="b">
        <v>1</v>
      </c>
      <c r="FH195" s="45"/>
      <c r="FI195" s="45"/>
      <c r="FJ195" s="45"/>
      <c r="FK195" s="45"/>
      <c r="FL195" s="45"/>
      <c r="FM195" s="45"/>
      <c r="FN195" s="45" t="s">
        <v>347</v>
      </c>
      <c r="FO195" s="45"/>
      <c r="FP195" s="45" t="s">
        <v>347</v>
      </c>
      <c r="FQ195" s="45" t="s">
        <v>367</v>
      </c>
      <c r="FR195" s="45" t="b">
        <v>1</v>
      </c>
      <c r="FS195" s="45"/>
      <c r="FT195" s="45"/>
      <c r="FU195" s="45"/>
      <c r="FV195" s="45"/>
      <c r="FW195" s="45"/>
      <c r="FX195" s="45" t="s">
        <v>347</v>
      </c>
      <c r="FY195" s="45" t="s">
        <v>347</v>
      </c>
      <c r="FZ195" s="45"/>
      <c r="GA195" s="45"/>
      <c r="GB195" s="45"/>
      <c r="GC195" s="45" t="s">
        <v>384</v>
      </c>
      <c r="GD195" s="45" t="s">
        <v>384</v>
      </c>
      <c r="GE195" s="45" t="s">
        <v>347</v>
      </c>
      <c r="GF195" s="45"/>
      <c r="GG195" s="45"/>
      <c r="GH195" s="45" t="s">
        <v>915</v>
      </c>
      <c r="GI195" s="45" t="s">
        <v>359</v>
      </c>
      <c r="GJ195" s="45"/>
      <c r="GK195" s="45"/>
      <c r="GL195" s="45"/>
      <c r="GM195" s="45"/>
      <c r="GN195" s="45"/>
      <c r="GO195" s="45"/>
      <c r="GP195" s="45"/>
      <c r="GQ195" s="45"/>
      <c r="GR195" s="45"/>
      <c r="GS195" s="45" t="s">
        <v>1064</v>
      </c>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t="s">
        <v>2560</v>
      </c>
      <c r="MK195" s="45">
        <v>73156049</v>
      </c>
      <c r="ML195" s="45" t="s">
        <v>2561</v>
      </c>
      <c r="MM195" s="47">
        <v>44217.541956018518</v>
      </c>
      <c r="MN195" s="45">
        <v>196</v>
      </c>
      <c r="MO195" s="45"/>
      <c r="MP195" s="45">
        <v>-1</v>
      </c>
      <c r="MQ195" s="45"/>
      <c r="MR195" s="45"/>
      <c r="MS195" s="45" t="s">
        <v>376</v>
      </c>
      <c r="MT195" s="45">
        <v>1497</v>
      </c>
      <c r="MU195" s="45" t="s">
        <v>402</v>
      </c>
      <c r="MV195" s="45">
        <v>569832</v>
      </c>
    </row>
    <row r="196" spans="1:360" ht="15.6" thickTop="1" thickBot="1" x14ac:dyDescent="0.35">
      <c r="A196" s="48" t="s">
        <v>2562</v>
      </c>
      <c r="B196" s="37" t="s">
        <v>2563</v>
      </c>
      <c r="C196" s="37" t="s">
        <v>384</v>
      </c>
      <c r="D196" s="37" t="s">
        <v>2553</v>
      </c>
      <c r="E196" s="37" t="s">
        <v>830</v>
      </c>
      <c r="F196" s="37"/>
      <c r="G196" s="49">
        <v>44217</v>
      </c>
      <c r="H196" s="37" t="s">
        <v>2383</v>
      </c>
      <c r="I196" s="37" t="s">
        <v>346</v>
      </c>
      <c r="J196" s="37" t="s">
        <v>347</v>
      </c>
      <c r="K196" s="37">
        <v>20</v>
      </c>
      <c r="L196" s="37" t="str">
        <f>IF(data!$K196&lt;31,"18-30 Years",IF(data!$K196&lt;51,"31-50 Years",IF(data!$K196&lt;61,"51-60 Years",IF(data!$K196&gt;60,"Elderly&gt;60"))))</f>
        <v>18-30 Years</v>
      </c>
      <c r="M196" s="37" t="s">
        <v>348</v>
      </c>
      <c r="N196" s="37" t="s">
        <v>349</v>
      </c>
      <c r="O196" s="37" t="s">
        <v>350</v>
      </c>
      <c r="P196" s="49">
        <v>41913</v>
      </c>
      <c r="Q196" s="37">
        <v>1</v>
      </c>
      <c r="R196" s="37">
        <v>0</v>
      </c>
      <c r="S196" s="37" t="s">
        <v>347</v>
      </c>
      <c r="T196" s="37">
        <v>1</v>
      </c>
      <c r="U196" s="37">
        <v>1</v>
      </c>
      <c r="V196" s="37">
        <v>1</v>
      </c>
      <c r="W196" s="37" t="s">
        <v>406</v>
      </c>
      <c r="X196" s="37">
        <v>1</v>
      </c>
      <c r="Y196" s="37" t="s">
        <v>364</v>
      </c>
      <c r="Z196" s="37">
        <v>0</v>
      </c>
      <c r="AA196" s="52">
        <v>4</v>
      </c>
      <c r="AB196" s="37">
        <v>6</v>
      </c>
      <c r="AC196" s="37">
        <v>0</v>
      </c>
      <c r="AD196" s="37">
        <v>0</v>
      </c>
      <c r="AE196" s="37">
        <v>1</v>
      </c>
      <c r="AF196" s="37">
        <v>600</v>
      </c>
      <c r="AG196" s="37">
        <v>300</v>
      </c>
      <c r="AH196" s="41">
        <f t="shared" si="3"/>
        <v>-300</v>
      </c>
      <c r="AI196" s="37" t="s">
        <v>2564</v>
      </c>
      <c r="AJ196" s="37"/>
      <c r="AK196" s="37" t="s">
        <v>663</v>
      </c>
      <c r="AL196" s="37" t="b">
        <v>1</v>
      </c>
      <c r="AM196" s="37" t="b">
        <v>1</v>
      </c>
      <c r="AN196" s="37"/>
      <c r="AO196" s="37"/>
      <c r="AP196" s="37"/>
      <c r="AQ196" s="37"/>
      <c r="AR196" s="37"/>
      <c r="AS196" s="37"/>
      <c r="AT196" s="37">
        <v>20</v>
      </c>
      <c r="AU196" s="37" t="s">
        <v>1333</v>
      </c>
      <c r="AV196" s="37"/>
      <c r="AW196" s="37" t="s">
        <v>347</v>
      </c>
      <c r="AX196" s="37" t="s">
        <v>2565</v>
      </c>
      <c r="AY196" s="37" t="s">
        <v>1279</v>
      </c>
      <c r="AZ196" s="37" t="b">
        <v>1</v>
      </c>
      <c r="BA196" s="37"/>
      <c r="BB196" s="37"/>
      <c r="BC196" s="37"/>
      <c r="BD196" s="37"/>
      <c r="BE196" s="37"/>
      <c r="BF196" s="37"/>
      <c r="BG196" s="37"/>
      <c r="BH196" s="37"/>
      <c r="BI196" s="37"/>
      <c r="BJ196" s="37"/>
      <c r="BK196" s="37" t="s">
        <v>347</v>
      </c>
      <c r="BL196" s="37" t="s">
        <v>347</v>
      </c>
      <c r="BM196" s="37" t="s">
        <v>2566</v>
      </c>
      <c r="BN196" s="37" t="s">
        <v>347</v>
      </c>
      <c r="BO196" s="37" t="s">
        <v>2567</v>
      </c>
      <c r="BP196" s="37" t="s">
        <v>359</v>
      </c>
      <c r="BQ196" s="37"/>
      <c r="BR196" s="37"/>
      <c r="BS196" s="37"/>
      <c r="BT196" s="37"/>
      <c r="BU196" s="37"/>
      <c r="BV196" s="37"/>
      <c r="BW196" s="37"/>
      <c r="BX196" s="37"/>
      <c r="BY196" s="37"/>
      <c r="BZ196" s="37"/>
      <c r="CA196" s="37"/>
      <c r="CB196" s="37"/>
      <c r="CC196" s="37"/>
      <c r="CD196" s="37"/>
      <c r="CE196" s="37"/>
      <c r="CF196" s="37" t="s">
        <v>2008</v>
      </c>
      <c r="CG196" s="37"/>
      <c r="CH196" s="37" t="b">
        <v>1</v>
      </c>
      <c r="CI196" s="37"/>
      <c r="CJ196" s="37" t="b">
        <v>1</v>
      </c>
      <c r="CK196" s="37"/>
      <c r="CL196" s="37"/>
      <c r="CM196" s="37"/>
      <c r="CN196" s="37"/>
      <c r="CO196" s="37" t="s">
        <v>347</v>
      </c>
      <c r="CP196" s="37"/>
      <c r="CQ196" s="37"/>
      <c r="CR196" s="37"/>
      <c r="CS196" s="37"/>
      <c r="CT196" s="37"/>
      <c r="CU196" s="37"/>
      <c r="CV196" s="37"/>
      <c r="CW196" s="37"/>
      <c r="CX196" s="37"/>
      <c r="CY196" s="37" t="s">
        <v>1401</v>
      </c>
      <c r="CZ196" s="37"/>
      <c r="DA196" s="37"/>
      <c r="DB196" s="37"/>
      <c r="DC196" s="37" t="b">
        <v>1</v>
      </c>
      <c r="DD196" s="37"/>
      <c r="DE196" s="37" t="b">
        <v>1</v>
      </c>
      <c r="DF196" s="37"/>
      <c r="DG196" s="37"/>
      <c r="DH196" s="37"/>
      <c r="DI196" s="37"/>
      <c r="DJ196" s="37"/>
      <c r="DK196" s="37" t="s">
        <v>359</v>
      </c>
      <c r="DL196" s="37"/>
      <c r="DM196" s="37"/>
      <c r="DN196" s="37"/>
      <c r="DO196" s="37"/>
      <c r="DP196" s="37"/>
      <c r="DQ196" s="37"/>
      <c r="DR196" s="37"/>
      <c r="DS196" s="37"/>
      <c r="DT196" s="37"/>
      <c r="DU196" s="37"/>
      <c r="DV196" s="37"/>
      <c r="DW196" s="37" t="s">
        <v>362</v>
      </c>
      <c r="DX196" s="37"/>
      <c r="DY196" s="37"/>
      <c r="DZ196" s="37"/>
      <c r="EA196" s="37" t="s">
        <v>2568</v>
      </c>
      <c r="EB196" s="37"/>
      <c r="EC196" s="37" t="b">
        <v>1</v>
      </c>
      <c r="ED196" s="37" t="b">
        <v>1</v>
      </c>
      <c r="EE196" s="37" t="b">
        <v>1</v>
      </c>
      <c r="EF196" s="37"/>
      <c r="EG196" s="37"/>
      <c r="EH196" s="37" t="b">
        <v>1</v>
      </c>
      <c r="EI196" s="37"/>
      <c r="EJ196" s="37"/>
      <c r="EK196" s="37"/>
      <c r="EL196" s="37"/>
      <c r="EM196" s="52">
        <v>4</v>
      </c>
      <c r="EN196" s="37" t="s">
        <v>365</v>
      </c>
      <c r="EO196" s="37" t="s">
        <v>1740</v>
      </c>
      <c r="EP196" s="37" t="b">
        <v>1</v>
      </c>
      <c r="EQ196" s="37"/>
      <c r="ER196" s="37" t="b">
        <v>1</v>
      </c>
      <c r="ES196" s="37" t="b">
        <v>1</v>
      </c>
      <c r="ET196" s="37"/>
      <c r="EU196" s="37"/>
      <c r="EV196" s="37" t="b">
        <v>1</v>
      </c>
      <c r="EW196" s="37"/>
      <c r="EX196" s="37"/>
      <c r="EY196" s="37"/>
      <c r="EZ196" s="37"/>
      <c r="FA196" s="52">
        <v>4</v>
      </c>
      <c r="FB196" s="37" t="s">
        <v>366</v>
      </c>
      <c r="FC196" s="37" t="s">
        <v>347</v>
      </c>
      <c r="FD196" s="37"/>
      <c r="FE196" s="37" t="s">
        <v>367</v>
      </c>
      <c r="FF196" s="37"/>
      <c r="FG196" s="37" t="b">
        <v>1</v>
      </c>
      <c r="FH196" s="37"/>
      <c r="FI196" s="37"/>
      <c r="FJ196" s="37"/>
      <c r="FK196" s="37"/>
      <c r="FL196" s="37"/>
      <c r="FM196" s="37"/>
      <c r="FN196" s="37" t="s">
        <v>347</v>
      </c>
      <c r="FO196" s="37"/>
      <c r="FP196" s="37" t="s">
        <v>347</v>
      </c>
      <c r="FQ196" s="37" t="s">
        <v>2009</v>
      </c>
      <c r="FR196" s="37" t="b">
        <v>1</v>
      </c>
      <c r="FS196" s="37"/>
      <c r="FT196" s="37"/>
      <c r="FU196" s="37" t="b">
        <v>1</v>
      </c>
      <c r="FV196" s="37"/>
      <c r="FW196" s="37"/>
      <c r="FX196" s="37" t="s">
        <v>347</v>
      </c>
      <c r="FY196" s="37" t="s">
        <v>347</v>
      </c>
      <c r="FZ196" s="37" t="s">
        <v>359</v>
      </c>
      <c r="GA196" s="37"/>
      <c r="GB196" s="37"/>
      <c r="GC196" s="37" t="s">
        <v>351</v>
      </c>
      <c r="GD196" s="37" t="s">
        <v>351</v>
      </c>
      <c r="GE196" s="37" t="s">
        <v>359</v>
      </c>
      <c r="GF196" s="37" t="s">
        <v>370</v>
      </c>
      <c r="GG196" s="37" t="s">
        <v>369</v>
      </c>
      <c r="GH196" s="37" t="s">
        <v>371</v>
      </c>
      <c r="GI196" s="37" t="s">
        <v>359</v>
      </c>
      <c r="GJ196" s="37"/>
      <c r="GK196" s="37"/>
      <c r="GL196" s="37"/>
      <c r="GM196" s="37"/>
      <c r="GN196" s="37"/>
      <c r="GO196" s="37"/>
      <c r="GP196" s="37"/>
      <c r="GQ196" s="37"/>
      <c r="GR196" s="37"/>
      <c r="GS196" s="37" t="s">
        <v>373</v>
      </c>
      <c r="GT196" s="37"/>
      <c r="GU196" s="37"/>
      <c r="GV196" s="37"/>
      <c r="GW196" s="37"/>
      <c r="GX196" s="37"/>
      <c r="GY196" s="37"/>
      <c r="GZ196" s="37"/>
      <c r="HA196" s="37"/>
      <c r="HB196" s="37"/>
      <c r="HC196" s="37"/>
      <c r="HD196" s="37"/>
      <c r="HE196" s="37"/>
      <c r="HF196" s="37"/>
      <c r="HG196" s="37"/>
      <c r="HH196" s="37"/>
      <c r="HI196" s="37"/>
      <c r="HJ196" s="37"/>
      <c r="HK196" s="37"/>
      <c r="HL196" s="37"/>
      <c r="HM196" s="37"/>
      <c r="HN196" s="37"/>
      <c r="HO196" s="37"/>
      <c r="HP196" s="37"/>
      <c r="HQ196" s="37"/>
      <c r="HR196" s="37"/>
      <c r="HS196" s="37"/>
      <c r="HT196" s="37"/>
      <c r="HU196" s="37"/>
      <c r="HV196" s="37"/>
      <c r="HW196" s="37"/>
      <c r="HX196" s="37"/>
      <c r="HY196" s="37"/>
      <c r="HZ196" s="37"/>
      <c r="IA196" s="37"/>
      <c r="IB196" s="37"/>
      <c r="IC196" s="37"/>
      <c r="ID196" s="37"/>
      <c r="IE196" s="37"/>
      <c r="IF196" s="37"/>
      <c r="IG196" s="37"/>
      <c r="IH196" s="37"/>
      <c r="II196" s="37"/>
      <c r="IJ196" s="37"/>
      <c r="IK196" s="37"/>
      <c r="IL196" s="37"/>
      <c r="IM196" s="37"/>
      <c r="IN196" s="37"/>
      <c r="IO196" s="37"/>
      <c r="IP196" s="37"/>
      <c r="IQ196" s="37"/>
      <c r="IR196" s="37"/>
      <c r="IS196" s="37"/>
      <c r="IT196" s="37"/>
      <c r="IU196" s="37"/>
      <c r="IV196" s="37"/>
      <c r="IW196" s="37"/>
      <c r="IX196" s="37"/>
      <c r="IY196" s="37"/>
      <c r="IZ196" s="37"/>
      <c r="JA196" s="37"/>
      <c r="JB196" s="37"/>
      <c r="JC196" s="37"/>
      <c r="JD196" s="37"/>
      <c r="JE196" s="37"/>
      <c r="JF196" s="37"/>
      <c r="JG196" s="37"/>
      <c r="JH196" s="37"/>
      <c r="JI196" s="37"/>
      <c r="JJ196" s="37"/>
      <c r="JK196" s="37"/>
      <c r="JL196" s="37"/>
      <c r="JM196" s="37"/>
      <c r="JN196" s="37"/>
      <c r="JO196" s="37"/>
      <c r="JP196" s="37"/>
      <c r="JQ196" s="37"/>
      <c r="JR196" s="37"/>
      <c r="JS196" s="37"/>
      <c r="JT196" s="37"/>
      <c r="JU196" s="37"/>
      <c r="JV196" s="37"/>
      <c r="JW196" s="37"/>
      <c r="JX196" s="37"/>
      <c r="JY196" s="37"/>
      <c r="JZ196" s="37"/>
      <c r="KA196" s="37"/>
      <c r="KB196" s="37"/>
      <c r="KC196" s="37"/>
      <c r="KD196" s="37"/>
      <c r="KE196" s="37"/>
      <c r="KF196" s="37"/>
      <c r="KG196" s="37"/>
      <c r="KH196" s="37"/>
      <c r="KI196" s="37"/>
      <c r="KJ196" s="37"/>
      <c r="KK196" s="37"/>
      <c r="KL196" s="37"/>
      <c r="KM196" s="37"/>
      <c r="KN196" s="37"/>
      <c r="KO196" s="37"/>
      <c r="KP196" s="37"/>
      <c r="KQ196" s="37"/>
      <c r="KR196" s="37"/>
      <c r="KS196" s="37"/>
      <c r="KT196" s="37"/>
      <c r="KU196" s="37"/>
      <c r="KV196" s="37"/>
      <c r="KW196" s="37"/>
      <c r="KX196" s="37"/>
      <c r="KY196" s="37"/>
      <c r="KZ196" s="37"/>
      <c r="LA196" s="37"/>
      <c r="LB196" s="37"/>
      <c r="LC196" s="37"/>
      <c r="LD196" s="37"/>
      <c r="LE196" s="37"/>
      <c r="LF196" s="37"/>
      <c r="LG196" s="37"/>
      <c r="LH196" s="37"/>
      <c r="LI196" s="37"/>
      <c r="LJ196" s="37"/>
      <c r="LK196" s="37"/>
      <c r="LL196" s="37"/>
      <c r="LM196" s="37"/>
      <c r="LN196" s="37"/>
      <c r="LO196" s="37"/>
      <c r="LP196" s="37"/>
      <c r="LQ196" s="37"/>
      <c r="LR196" s="37"/>
      <c r="LS196" s="37"/>
      <c r="LT196" s="37"/>
      <c r="LU196" s="37"/>
      <c r="LV196" s="37"/>
      <c r="LW196" s="37"/>
      <c r="LX196" s="37"/>
      <c r="LY196" s="37"/>
      <c r="LZ196" s="37"/>
      <c r="MA196" s="37"/>
      <c r="MB196" s="37"/>
      <c r="MC196" s="37"/>
      <c r="MD196" s="37"/>
      <c r="ME196" s="37"/>
      <c r="MF196" s="37"/>
      <c r="MG196" s="37"/>
      <c r="MH196" s="37"/>
      <c r="MI196" s="37"/>
      <c r="MJ196" s="37" t="s">
        <v>2569</v>
      </c>
      <c r="MK196" s="37">
        <v>73156050</v>
      </c>
      <c r="ML196" s="37" t="s">
        <v>2570</v>
      </c>
      <c r="MM196" s="50">
        <v>44217.541967592602</v>
      </c>
      <c r="MN196" s="37">
        <v>197</v>
      </c>
      <c r="MO196" s="37"/>
      <c r="MP196" s="37">
        <v>-1</v>
      </c>
      <c r="MQ196" s="37"/>
      <c r="MR196" s="37"/>
      <c r="MS196" s="37" t="s">
        <v>376</v>
      </c>
      <c r="MT196" s="37">
        <v>16667</v>
      </c>
      <c r="MU196" s="37" t="s">
        <v>402</v>
      </c>
      <c r="MV196" s="37">
        <v>569832</v>
      </c>
    </row>
    <row r="197" spans="1:360" ht="15.6" hidden="1" thickTop="1" thickBot="1" x14ac:dyDescent="0.35">
      <c r="A197" s="44" t="s">
        <v>2572</v>
      </c>
      <c r="B197" s="45" t="s">
        <v>2573</v>
      </c>
      <c r="C197" s="45"/>
      <c r="D197" s="45" t="s">
        <v>2553</v>
      </c>
      <c r="E197" s="45" t="s">
        <v>830</v>
      </c>
      <c r="F197" s="45"/>
      <c r="G197" s="46">
        <v>44217</v>
      </c>
      <c r="H197" s="45" t="s">
        <v>2383</v>
      </c>
      <c r="I197" s="45" t="s">
        <v>346</v>
      </c>
      <c r="J197" s="45" t="s">
        <v>347</v>
      </c>
      <c r="K197" s="45">
        <v>35</v>
      </c>
      <c r="L197" s="45" t="str">
        <f>IF(data!$K197&lt;31,"18-30 Years",IF(data!$K197&lt;51,"31-50 Years",IF(data!$K197&lt;61,"51-60 Years",IF(data!$K197&gt;60,"Elderly&gt;60"))))</f>
        <v>31-50 Years</v>
      </c>
      <c r="M197" s="45" t="s">
        <v>348</v>
      </c>
      <c r="N197" s="45" t="s">
        <v>349</v>
      </c>
      <c r="O197" s="45" t="s">
        <v>383</v>
      </c>
      <c r="P197" s="45"/>
      <c r="Q197" s="45">
        <v>0</v>
      </c>
      <c r="R197" s="45">
        <v>0</v>
      </c>
      <c r="S197" s="45" t="s">
        <v>347</v>
      </c>
      <c r="T197" s="45">
        <v>0</v>
      </c>
      <c r="U197" s="45">
        <v>0</v>
      </c>
      <c r="V197" s="45">
        <v>2</v>
      </c>
      <c r="W197" s="45" t="s">
        <v>406</v>
      </c>
      <c r="X197" s="45">
        <v>2</v>
      </c>
      <c r="Y197" s="45" t="s">
        <v>364</v>
      </c>
      <c r="Z197" s="45">
        <v>1</v>
      </c>
      <c r="AA197" s="51">
        <v>5</v>
      </c>
      <c r="AB197" s="45">
        <v>8</v>
      </c>
      <c r="AC197" s="45">
        <v>0</v>
      </c>
      <c r="AD197" s="45">
        <v>0</v>
      </c>
      <c r="AE197" s="45">
        <v>1</v>
      </c>
      <c r="AF197" s="45">
        <v>1000</v>
      </c>
      <c r="AG197" s="45">
        <v>1200</v>
      </c>
      <c r="AH197" s="41">
        <f t="shared" si="3"/>
        <v>200</v>
      </c>
      <c r="AI197" s="45" t="s">
        <v>2574</v>
      </c>
      <c r="AJ197" s="45"/>
      <c r="AK197" s="45" t="s">
        <v>1381</v>
      </c>
      <c r="AL197" s="45" t="b">
        <v>1</v>
      </c>
      <c r="AM197" s="45" t="b">
        <v>1</v>
      </c>
      <c r="AN197" s="45"/>
      <c r="AO197" s="45" t="b">
        <v>1</v>
      </c>
      <c r="AP197" s="45"/>
      <c r="AQ197" s="45"/>
      <c r="AR197" s="45"/>
      <c r="AS197" s="45"/>
      <c r="AT197" s="45">
        <v>5</v>
      </c>
      <c r="AU197" s="45" t="s">
        <v>356</v>
      </c>
      <c r="AV197" s="45"/>
      <c r="AW197" s="45" t="s">
        <v>347</v>
      </c>
      <c r="AX197" s="45" t="s">
        <v>2575</v>
      </c>
      <c r="AY197" s="45" t="s">
        <v>1279</v>
      </c>
      <c r="AZ197" s="45" t="b">
        <v>1</v>
      </c>
      <c r="BA197" s="45"/>
      <c r="BB197" s="45"/>
      <c r="BC197" s="45"/>
      <c r="BD197" s="45"/>
      <c r="BE197" s="45"/>
      <c r="BF197" s="45"/>
      <c r="BG197" s="45"/>
      <c r="BH197" s="45"/>
      <c r="BI197" s="45"/>
      <c r="BJ197" s="45"/>
      <c r="BK197" s="45" t="s">
        <v>359</v>
      </c>
      <c r="BL197" s="45"/>
      <c r="BM197" s="45"/>
      <c r="BN197" s="45"/>
      <c r="BO197" s="45"/>
      <c r="BP197" s="45" t="s">
        <v>359</v>
      </c>
      <c r="BQ197" s="45"/>
      <c r="BR197" s="45"/>
      <c r="BS197" s="45"/>
      <c r="BT197" s="45"/>
      <c r="BU197" s="45"/>
      <c r="BV197" s="45"/>
      <c r="BW197" s="45"/>
      <c r="BX197" s="45"/>
      <c r="BY197" s="45"/>
      <c r="BZ197" s="45"/>
      <c r="CA197" s="45"/>
      <c r="CB197" s="45"/>
      <c r="CC197" s="45"/>
      <c r="CD197" s="45"/>
      <c r="CE197" s="45"/>
      <c r="CF197" s="45" t="s">
        <v>360</v>
      </c>
      <c r="CG197" s="45"/>
      <c r="CH197" s="45" t="b">
        <v>1</v>
      </c>
      <c r="CI197" s="45"/>
      <c r="CJ197" s="45" t="b">
        <v>1</v>
      </c>
      <c r="CK197" s="45"/>
      <c r="CL197" s="45"/>
      <c r="CM197" s="45"/>
      <c r="CN197" s="45"/>
      <c r="CO197" s="45" t="s">
        <v>347</v>
      </c>
      <c r="CP197" s="45"/>
      <c r="CQ197" s="45"/>
      <c r="CR197" s="45"/>
      <c r="CS197" s="45"/>
      <c r="CT197" s="45"/>
      <c r="CU197" s="45"/>
      <c r="CV197" s="45"/>
      <c r="CW197" s="45"/>
      <c r="CX197" s="45"/>
      <c r="CY197" s="45" t="s">
        <v>1452</v>
      </c>
      <c r="CZ197" s="45"/>
      <c r="DA197" s="45"/>
      <c r="DB197" s="45"/>
      <c r="DC197" s="45"/>
      <c r="DD197" s="45" t="b">
        <v>1</v>
      </c>
      <c r="DE197" s="45" t="b">
        <v>1</v>
      </c>
      <c r="DF197" s="45"/>
      <c r="DG197" s="45"/>
      <c r="DH197" s="45"/>
      <c r="DI197" s="45"/>
      <c r="DJ197" s="45"/>
      <c r="DK197" s="45"/>
      <c r="DL197" s="45"/>
      <c r="DM197" s="45"/>
      <c r="DN197" s="45"/>
      <c r="DO197" s="45"/>
      <c r="DP197" s="45"/>
      <c r="DQ197" s="45"/>
      <c r="DR197" s="45"/>
      <c r="DS197" s="45"/>
      <c r="DT197" s="45"/>
      <c r="DU197" s="45"/>
      <c r="DV197" s="45"/>
      <c r="DW197" s="45" t="s">
        <v>564</v>
      </c>
      <c r="DX197" s="45" t="s">
        <v>483</v>
      </c>
      <c r="DY197" s="45"/>
      <c r="DZ197" s="45"/>
      <c r="EA197" s="45"/>
      <c r="EB197" s="45"/>
      <c r="EC197" s="45"/>
      <c r="ED197" s="45"/>
      <c r="EE197" s="45"/>
      <c r="EF197" s="45"/>
      <c r="EG197" s="45"/>
      <c r="EH197" s="45"/>
      <c r="EI197" s="45"/>
      <c r="EJ197" s="45"/>
      <c r="EK197" s="45"/>
      <c r="EL197" s="45"/>
      <c r="EM197" s="45"/>
      <c r="EN197" s="45"/>
      <c r="EO197" s="45" t="s">
        <v>949</v>
      </c>
      <c r="EP197" s="45" t="b">
        <v>1</v>
      </c>
      <c r="EQ197" s="45"/>
      <c r="ER197" s="45" t="b">
        <v>1</v>
      </c>
      <c r="ES197" s="45" t="b">
        <v>1</v>
      </c>
      <c r="ET197" s="45"/>
      <c r="EU197" s="45"/>
      <c r="EV197" s="45" t="b">
        <v>1</v>
      </c>
      <c r="EW197" s="45"/>
      <c r="EX197" s="45"/>
      <c r="EY197" s="45"/>
      <c r="EZ197" s="45"/>
      <c r="FA197" s="51">
        <v>4</v>
      </c>
      <c r="FB197" s="45" t="s">
        <v>366</v>
      </c>
      <c r="FC197" s="45" t="s">
        <v>347</v>
      </c>
      <c r="FD197" s="45"/>
      <c r="FE197" s="45" t="s">
        <v>997</v>
      </c>
      <c r="FF197" s="45" t="b">
        <v>1</v>
      </c>
      <c r="FG197" s="45"/>
      <c r="FH197" s="45"/>
      <c r="FI197" s="45"/>
      <c r="FJ197" s="45"/>
      <c r="FK197" s="45"/>
      <c r="FL197" s="45"/>
      <c r="FM197" s="45"/>
      <c r="FN197" s="45" t="s">
        <v>347</v>
      </c>
      <c r="FO197" s="45"/>
      <c r="FP197" s="45" t="s">
        <v>359</v>
      </c>
      <c r="FQ197" s="45"/>
      <c r="FR197" s="45"/>
      <c r="FS197" s="45"/>
      <c r="FT197" s="45"/>
      <c r="FU197" s="45"/>
      <c r="FV197" s="45"/>
      <c r="FW197" s="45"/>
      <c r="FX197" s="45" t="s">
        <v>368</v>
      </c>
      <c r="FY197" s="45" t="s">
        <v>359</v>
      </c>
      <c r="FZ197" s="45"/>
      <c r="GA197" s="45"/>
      <c r="GB197" s="45"/>
      <c r="GC197" s="45" t="s">
        <v>384</v>
      </c>
      <c r="GD197" s="45" t="s">
        <v>384</v>
      </c>
      <c r="GE197" s="45" t="s">
        <v>359</v>
      </c>
      <c r="GF197" s="45" t="s">
        <v>370</v>
      </c>
      <c r="GG197" s="45" t="s">
        <v>370</v>
      </c>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t="s">
        <v>2576</v>
      </c>
      <c r="MK197" s="45">
        <v>73156056</v>
      </c>
      <c r="ML197" s="45" t="s">
        <v>2577</v>
      </c>
      <c r="MM197" s="47">
        <v>44217.541979166657</v>
      </c>
      <c r="MN197" s="45">
        <v>198</v>
      </c>
      <c r="MO197" s="45"/>
      <c r="MP197" s="45">
        <v>-1</v>
      </c>
      <c r="MQ197" s="45"/>
      <c r="MR197" s="45"/>
      <c r="MS197" s="45" t="s">
        <v>376</v>
      </c>
      <c r="MT197" s="45">
        <v>816</v>
      </c>
      <c r="MU197" s="45" t="s">
        <v>402</v>
      </c>
      <c r="MV197" s="45">
        <v>569832</v>
      </c>
    </row>
    <row r="198" spans="1:360" ht="15.6" thickTop="1" thickBot="1" x14ac:dyDescent="0.35">
      <c r="A198" s="48" t="s">
        <v>2578</v>
      </c>
      <c r="B198" s="37" t="s">
        <v>2579</v>
      </c>
      <c r="C198" s="37"/>
      <c r="D198" s="37" t="s">
        <v>2580</v>
      </c>
      <c r="E198" s="37" t="s">
        <v>830</v>
      </c>
      <c r="F198" s="37"/>
      <c r="G198" s="49">
        <v>44217</v>
      </c>
      <c r="H198" s="37" t="s">
        <v>2581</v>
      </c>
      <c r="I198" s="37" t="s">
        <v>832</v>
      </c>
      <c r="J198" s="37" t="s">
        <v>347</v>
      </c>
      <c r="K198" s="37">
        <v>35</v>
      </c>
      <c r="L198" s="37" t="str">
        <f>IF(data!$K198&lt;31,"18-30 Years",IF(data!$K198&lt;51,"31-50 Years",IF(data!$K198&lt;61,"51-60 Years",IF(data!$K198&gt;60,"Elderly&gt;60"))))</f>
        <v>31-50 Years</v>
      </c>
      <c r="M198" s="37" t="s">
        <v>405</v>
      </c>
      <c r="N198" s="37" t="s">
        <v>349</v>
      </c>
      <c r="O198" s="37" t="s">
        <v>350</v>
      </c>
      <c r="P198" s="49">
        <v>43845</v>
      </c>
      <c r="Q198" s="37">
        <v>1</v>
      </c>
      <c r="R198" s="37">
        <v>0</v>
      </c>
      <c r="S198" s="37" t="s">
        <v>347</v>
      </c>
      <c r="T198" s="37">
        <v>0</v>
      </c>
      <c r="U198" s="37">
        <v>1</v>
      </c>
      <c r="V198" s="37">
        <v>1</v>
      </c>
      <c r="W198" s="37" t="s">
        <v>406</v>
      </c>
      <c r="X198" s="37">
        <v>1</v>
      </c>
      <c r="Y198" s="37" t="s">
        <v>455</v>
      </c>
      <c r="Z198" s="37">
        <v>0</v>
      </c>
      <c r="AA198" s="52">
        <v>3</v>
      </c>
      <c r="AB198" s="37">
        <v>5</v>
      </c>
      <c r="AC198" s="37">
        <v>0</v>
      </c>
      <c r="AD198" s="37">
        <v>0</v>
      </c>
      <c r="AE198" s="37">
        <v>1</v>
      </c>
      <c r="AF198" s="37">
        <v>3000</v>
      </c>
      <c r="AG198" s="37">
        <v>0</v>
      </c>
      <c r="AH198" s="41">
        <f t="shared" si="3"/>
        <v>-3000</v>
      </c>
      <c r="AI198" s="37" t="s">
        <v>641</v>
      </c>
      <c r="AJ198" s="45" t="s">
        <v>5128</v>
      </c>
      <c r="AK198" s="37" t="s">
        <v>663</v>
      </c>
      <c r="AL198" s="37" t="b">
        <v>1</v>
      </c>
      <c r="AM198" s="37" t="b">
        <v>1</v>
      </c>
      <c r="AN198" s="37"/>
      <c r="AO198" s="37"/>
      <c r="AP198" s="37"/>
      <c r="AQ198" s="37"/>
      <c r="AR198" s="37"/>
      <c r="AS198" s="37"/>
      <c r="AT198" s="37">
        <v>999</v>
      </c>
      <c r="AU198" s="37" t="s">
        <v>356</v>
      </c>
      <c r="AV198" s="37"/>
      <c r="AW198" s="37" t="s">
        <v>372</v>
      </c>
      <c r="AX198" s="45" t="s">
        <v>5131</v>
      </c>
      <c r="AY198" s="37" t="s">
        <v>2582</v>
      </c>
      <c r="AZ198" s="37"/>
      <c r="BA198" s="37"/>
      <c r="BB198" s="37"/>
      <c r="BC198" s="37" t="b">
        <v>1</v>
      </c>
      <c r="BD198" s="37" t="b">
        <v>1</v>
      </c>
      <c r="BE198" s="37"/>
      <c r="BF198" s="37"/>
      <c r="BG198" s="37"/>
      <c r="BH198" s="37"/>
      <c r="BI198" s="37"/>
      <c r="BJ198" s="37"/>
      <c r="BK198" s="37" t="s">
        <v>359</v>
      </c>
      <c r="BL198" s="37"/>
      <c r="BM198" s="37"/>
      <c r="BN198" s="37"/>
      <c r="BO198" s="37"/>
      <c r="BP198" s="37" t="s">
        <v>347</v>
      </c>
      <c r="BQ198" s="37" t="s">
        <v>347</v>
      </c>
      <c r="BR198" s="37"/>
      <c r="BS198" s="37" t="s">
        <v>347</v>
      </c>
      <c r="BT198" s="37" t="s">
        <v>359</v>
      </c>
      <c r="BU198" s="37" t="s">
        <v>1481</v>
      </c>
      <c r="BV198" s="37"/>
      <c r="BW198" s="37"/>
      <c r="BX198" s="37"/>
      <c r="BY198" s="37" t="b">
        <v>1</v>
      </c>
      <c r="BZ198" s="37"/>
      <c r="CA198" s="37" t="b">
        <v>1</v>
      </c>
      <c r="CB198" s="37"/>
      <c r="CC198" s="37"/>
      <c r="CD198" s="37"/>
      <c r="CE198" s="37"/>
      <c r="CF198" s="37" t="s">
        <v>835</v>
      </c>
      <c r="CG198" s="37" t="b">
        <v>1</v>
      </c>
      <c r="CH198" s="37"/>
      <c r="CI198" s="37"/>
      <c r="CJ198" s="37"/>
      <c r="CK198" s="37"/>
      <c r="CL198" s="37"/>
      <c r="CM198" s="37"/>
      <c r="CN198" s="37"/>
      <c r="CO198" s="37" t="s">
        <v>359</v>
      </c>
      <c r="CP198" s="37" t="s">
        <v>1523</v>
      </c>
      <c r="CQ198" s="37"/>
      <c r="CR198" s="37"/>
      <c r="CS198" s="37"/>
      <c r="CT198" s="37" t="b">
        <v>1</v>
      </c>
      <c r="CU198" s="37"/>
      <c r="CV198" s="37"/>
      <c r="CW198" s="37"/>
      <c r="CX198" s="37"/>
      <c r="CY198" s="37" t="s">
        <v>836</v>
      </c>
      <c r="CZ198" s="37"/>
      <c r="DA198" s="37"/>
      <c r="DB198" s="37"/>
      <c r="DC198" s="37"/>
      <c r="DD198" s="37"/>
      <c r="DE198" s="37" t="b">
        <v>1</v>
      </c>
      <c r="DF198" s="37"/>
      <c r="DG198" s="37"/>
      <c r="DH198" s="37"/>
      <c r="DI198" s="37"/>
      <c r="DJ198" s="37"/>
      <c r="DK198" s="37"/>
      <c r="DL198" s="37"/>
      <c r="DM198" s="37"/>
      <c r="DN198" s="37"/>
      <c r="DO198" s="37"/>
      <c r="DP198" s="37"/>
      <c r="DQ198" s="37"/>
      <c r="DR198" s="37"/>
      <c r="DS198" s="37"/>
      <c r="DT198" s="37"/>
      <c r="DU198" s="37"/>
      <c r="DV198" s="37"/>
      <c r="DW198" s="37" t="s">
        <v>646</v>
      </c>
      <c r="DX198" s="37"/>
      <c r="DY198" s="37"/>
      <c r="DZ198" s="37"/>
      <c r="EA198" s="37" t="s">
        <v>2583</v>
      </c>
      <c r="EB198" s="37"/>
      <c r="EC198" s="37"/>
      <c r="ED198" s="37" t="b">
        <v>1</v>
      </c>
      <c r="EE198" s="37"/>
      <c r="EF198" s="37"/>
      <c r="EG198" s="37"/>
      <c r="EH198" s="37" t="b">
        <v>1</v>
      </c>
      <c r="EI198" s="37"/>
      <c r="EJ198" s="37"/>
      <c r="EK198" s="37"/>
      <c r="EL198" s="37"/>
      <c r="EM198" s="52">
        <v>2</v>
      </c>
      <c r="EN198" s="37" t="s">
        <v>365</v>
      </c>
      <c r="EO198" s="37" t="s">
        <v>2584</v>
      </c>
      <c r="EP198" s="37"/>
      <c r="EQ198" s="37"/>
      <c r="ER198" s="37"/>
      <c r="ES198" s="37"/>
      <c r="ET198" s="37"/>
      <c r="EU198" s="37"/>
      <c r="EV198" s="37" t="b">
        <v>1</v>
      </c>
      <c r="EW198" s="37"/>
      <c r="EX198" s="37"/>
      <c r="EY198" s="37"/>
      <c r="EZ198" s="37"/>
      <c r="FA198" s="52">
        <v>1</v>
      </c>
      <c r="FB198" s="37" t="s">
        <v>365</v>
      </c>
      <c r="FC198" s="37" t="s">
        <v>347</v>
      </c>
      <c r="FD198" s="37"/>
      <c r="FE198" s="37" t="s">
        <v>429</v>
      </c>
      <c r="FF198" s="37"/>
      <c r="FG198" s="37" t="b">
        <v>1</v>
      </c>
      <c r="FH198" s="37" t="b">
        <v>1</v>
      </c>
      <c r="FI198" s="37"/>
      <c r="FJ198" s="37"/>
      <c r="FK198" s="37"/>
      <c r="FL198" s="37"/>
      <c r="FM198" s="37"/>
      <c r="FN198" s="37" t="s">
        <v>347</v>
      </c>
      <c r="FO198" s="37"/>
      <c r="FP198" s="37" t="s">
        <v>347</v>
      </c>
      <c r="FQ198" s="37" t="s">
        <v>429</v>
      </c>
      <c r="FR198" s="37" t="b">
        <v>1</v>
      </c>
      <c r="FS198" s="37" t="b">
        <v>1</v>
      </c>
      <c r="FT198" s="37"/>
      <c r="FU198" s="37"/>
      <c r="FV198" s="37"/>
      <c r="FW198" s="37"/>
      <c r="FX198" s="37" t="s">
        <v>656</v>
      </c>
      <c r="FY198" s="37" t="s">
        <v>359</v>
      </c>
      <c r="FZ198" s="37"/>
      <c r="GA198" s="37"/>
      <c r="GB198" s="37"/>
      <c r="GC198" s="37" t="s">
        <v>351</v>
      </c>
      <c r="GD198" s="37" t="s">
        <v>351</v>
      </c>
      <c r="GE198" s="37" t="s">
        <v>359</v>
      </c>
      <c r="GF198" s="37" t="s">
        <v>370</v>
      </c>
      <c r="GG198" s="37" t="s">
        <v>370</v>
      </c>
      <c r="GH198" s="37"/>
      <c r="GI198" s="37"/>
      <c r="GJ198" s="37"/>
      <c r="GK198" s="37"/>
      <c r="GL198" s="37"/>
      <c r="GM198" s="37"/>
      <c r="GN198" s="37"/>
      <c r="GO198" s="37"/>
      <c r="GP198" s="37"/>
      <c r="GQ198" s="37"/>
      <c r="GR198" s="37"/>
      <c r="GS198" s="37"/>
      <c r="GT198" s="37"/>
      <c r="GU198" s="37" t="s">
        <v>2585</v>
      </c>
      <c r="GV198" s="37"/>
      <c r="GW198" s="37" t="b">
        <v>1</v>
      </c>
      <c r="GX198" s="37"/>
      <c r="GY198" s="37"/>
      <c r="GZ198" s="37" t="b">
        <v>1</v>
      </c>
      <c r="HA198" s="37"/>
      <c r="HB198" s="37"/>
      <c r="HC198" s="37"/>
      <c r="HD198" s="37"/>
      <c r="HE198" s="37"/>
      <c r="HF198" s="37"/>
      <c r="HG198" s="37"/>
      <c r="HH198" s="37"/>
      <c r="HI198" s="37"/>
      <c r="HJ198" s="37"/>
      <c r="HK198" s="37"/>
      <c r="HL198" s="37"/>
      <c r="HM198" s="37"/>
      <c r="HN198" s="37" t="s">
        <v>387</v>
      </c>
      <c r="HO198" s="37"/>
      <c r="HP198" s="37"/>
      <c r="HQ198" s="37" t="b">
        <v>1</v>
      </c>
      <c r="HR198" s="37"/>
      <c r="HS198" s="37" t="s">
        <v>2586</v>
      </c>
      <c r="HT198" s="37" t="s">
        <v>623</v>
      </c>
      <c r="HU198" s="37" t="b">
        <v>1</v>
      </c>
      <c r="HV198" s="37"/>
      <c r="HW198" s="37"/>
      <c r="HX198" s="37"/>
      <c r="HY198" s="37"/>
      <c r="HZ198" s="37"/>
      <c r="IA198" s="37"/>
      <c r="IB198" s="37"/>
      <c r="IC198" s="37"/>
      <c r="ID198" s="37"/>
      <c r="IE198" s="37"/>
      <c r="IF198" s="37" t="s">
        <v>372</v>
      </c>
      <c r="IG198" s="37"/>
      <c r="IH198" s="37"/>
      <c r="II198" s="37"/>
      <c r="IJ198" s="37"/>
      <c r="IK198" s="37"/>
      <c r="IL198" s="37"/>
      <c r="IM198" s="37" t="b">
        <v>1</v>
      </c>
      <c r="IN198" s="37"/>
      <c r="IO198" s="37"/>
      <c r="IP198" s="37" t="s">
        <v>442</v>
      </c>
      <c r="IQ198" s="37"/>
      <c r="IR198" s="37" t="s">
        <v>1250</v>
      </c>
      <c r="IS198" s="37" t="b">
        <v>1</v>
      </c>
      <c r="IT198" s="37" t="b">
        <v>1</v>
      </c>
      <c r="IU198" s="37"/>
      <c r="IV198" s="37"/>
      <c r="IW198" s="37"/>
      <c r="IX198" s="37"/>
      <c r="IY198" s="37"/>
      <c r="IZ198" s="37"/>
      <c r="JA198" s="37" t="s">
        <v>5165</v>
      </c>
      <c r="JB198" s="37" t="s">
        <v>1250</v>
      </c>
      <c r="JC198" s="37" t="b">
        <v>1</v>
      </c>
      <c r="JD198" s="37" t="b">
        <v>1</v>
      </c>
      <c r="JE198" s="37"/>
      <c r="JF198" s="37"/>
      <c r="JG198" s="37"/>
      <c r="JH198" s="37"/>
      <c r="JI198" s="37"/>
      <c r="JJ198" s="37"/>
      <c r="JK198" s="37" t="s">
        <v>5167</v>
      </c>
      <c r="JL198" s="37" t="s">
        <v>359</v>
      </c>
      <c r="JM198" s="37" t="s">
        <v>2587</v>
      </c>
      <c r="JN198" s="37" t="s">
        <v>2588</v>
      </c>
      <c r="JO198" s="37"/>
      <c r="JP198" s="37"/>
      <c r="JQ198" s="37"/>
      <c r="JR198" s="37" t="b">
        <v>1</v>
      </c>
      <c r="JS198" s="37"/>
      <c r="JT198" s="37"/>
      <c r="JU198" s="37"/>
      <c r="JV198" s="37"/>
      <c r="JW198" s="37" t="b">
        <v>1</v>
      </c>
      <c r="JX198" s="37"/>
      <c r="JY198" s="37"/>
      <c r="JZ198" s="37"/>
      <c r="KA198" s="37"/>
      <c r="KB198" s="37" t="b">
        <v>1</v>
      </c>
      <c r="KC198" s="37"/>
      <c r="KD198" s="37"/>
      <c r="KE198" s="37"/>
      <c r="KF198" s="37"/>
      <c r="KG198" s="37"/>
      <c r="KH198" s="37" t="s">
        <v>447</v>
      </c>
      <c r="KI198" s="37"/>
      <c r="KJ198" s="37"/>
      <c r="KK198" s="37"/>
      <c r="KL198" s="37"/>
      <c r="KM198" s="37" t="b">
        <v>1</v>
      </c>
      <c r="KN198" s="37"/>
      <c r="KO198" s="37"/>
      <c r="KP198" s="37"/>
      <c r="KQ198" s="37"/>
      <c r="KR198" s="37"/>
      <c r="KS198" s="37"/>
      <c r="KT198" s="37"/>
      <c r="KU198" s="37"/>
      <c r="KV198" s="37"/>
      <c r="KW198" s="37" t="s">
        <v>553</v>
      </c>
      <c r="KX198" s="37"/>
      <c r="KY198" s="37"/>
      <c r="KZ198" s="37" t="b">
        <v>1</v>
      </c>
      <c r="LA198" s="37"/>
      <c r="LB198" s="37" t="b">
        <v>1</v>
      </c>
      <c r="LC198" s="37"/>
      <c r="LD198" s="37"/>
      <c r="LE198" s="37"/>
      <c r="LF198" s="37"/>
      <c r="LG198" s="37" t="s">
        <v>427</v>
      </c>
      <c r="LH198" s="37"/>
      <c r="LI198" s="37"/>
      <c r="LJ198" s="37"/>
      <c r="LK198" s="37"/>
      <c r="LL198" s="37"/>
      <c r="LM198" s="37"/>
      <c r="LN198" s="37" t="b">
        <v>1</v>
      </c>
      <c r="LO198" s="37" t="s">
        <v>359</v>
      </c>
      <c r="LP198" s="37" t="s">
        <v>5171</v>
      </c>
      <c r="LQ198" s="37" t="s">
        <v>527</v>
      </c>
      <c r="LR198" s="37"/>
      <c r="LS198" s="37"/>
      <c r="LT198" s="37" t="b">
        <v>1</v>
      </c>
      <c r="LU198" s="37"/>
      <c r="LV198" s="37"/>
      <c r="LW198" s="37"/>
      <c r="LX198" s="37"/>
      <c r="LY198" s="37"/>
      <c r="LZ198" s="37"/>
      <c r="MA198" s="37"/>
      <c r="MB198" s="37" t="s">
        <v>347</v>
      </c>
      <c r="MC198" s="37">
        <v>3</v>
      </c>
      <c r="MD198" s="37" t="s">
        <v>2589</v>
      </c>
      <c r="ME198" s="37"/>
      <c r="MF198" s="37"/>
      <c r="MG198" s="37"/>
      <c r="MH198" s="37" t="s">
        <v>359</v>
      </c>
      <c r="MI198" s="37"/>
      <c r="MJ198" s="37" t="s">
        <v>2590</v>
      </c>
      <c r="MK198" s="37">
        <v>73156140</v>
      </c>
      <c r="ML198" s="37" t="s">
        <v>2591</v>
      </c>
      <c r="MM198" s="50">
        <v>44217.543020833327</v>
      </c>
      <c r="MN198" s="37">
        <v>199</v>
      </c>
      <c r="MO198" s="37"/>
      <c r="MP198" s="37">
        <v>-1</v>
      </c>
      <c r="MQ198" s="37"/>
      <c r="MR198" s="37"/>
      <c r="MS198" s="37" t="s">
        <v>376</v>
      </c>
      <c r="MT198" s="37">
        <v>2714</v>
      </c>
      <c r="MU198" s="37" t="s">
        <v>402</v>
      </c>
      <c r="MV198" s="37">
        <v>569832</v>
      </c>
    </row>
    <row r="199" spans="1:360" ht="15.6" hidden="1" thickTop="1" thickBot="1" x14ac:dyDescent="0.35">
      <c r="A199" s="44" t="s">
        <v>2592</v>
      </c>
      <c r="B199" s="45" t="s">
        <v>2593</v>
      </c>
      <c r="C199" s="45"/>
      <c r="D199" s="45" t="s">
        <v>2580</v>
      </c>
      <c r="E199" s="45" t="s">
        <v>830</v>
      </c>
      <c r="F199" s="45"/>
      <c r="G199" s="46">
        <v>44217</v>
      </c>
      <c r="H199" s="45" t="s">
        <v>2581</v>
      </c>
      <c r="I199" s="45" t="s">
        <v>832</v>
      </c>
      <c r="J199" s="45" t="s">
        <v>347</v>
      </c>
      <c r="K199" s="45">
        <v>45</v>
      </c>
      <c r="L199" s="45" t="str">
        <f>IF(data!$K199&lt;31,"18-30 Years",IF(data!$K199&lt;51,"31-50 Years",IF(data!$K199&lt;61,"51-60 Years",IF(data!$K199&gt;60,"Elderly&gt;60"))))</f>
        <v>31-50 Years</v>
      </c>
      <c r="M199" s="45" t="s">
        <v>348</v>
      </c>
      <c r="N199" s="45" t="s">
        <v>976</v>
      </c>
      <c r="O199" s="45" t="s">
        <v>350</v>
      </c>
      <c r="P199" s="46">
        <v>43817</v>
      </c>
      <c r="Q199" s="45">
        <v>0</v>
      </c>
      <c r="R199" s="45">
        <v>0</v>
      </c>
      <c r="S199" s="45" t="s">
        <v>347</v>
      </c>
      <c r="T199" s="45">
        <v>0</v>
      </c>
      <c r="U199" s="45">
        <v>0</v>
      </c>
      <c r="V199" s="45">
        <v>0</v>
      </c>
      <c r="W199" s="45" t="s">
        <v>384</v>
      </c>
      <c r="X199" s="45">
        <v>0</v>
      </c>
      <c r="Y199" s="45" t="s">
        <v>384</v>
      </c>
      <c r="Z199" s="45">
        <v>3</v>
      </c>
      <c r="AA199" s="51">
        <v>3</v>
      </c>
      <c r="AB199" s="45">
        <v>4</v>
      </c>
      <c r="AC199" s="45">
        <v>0</v>
      </c>
      <c r="AD199" s="45">
        <v>0</v>
      </c>
      <c r="AE199" s="45">
        <v>0</v>
      </c>
      <c r="AF199" s="45">
        <v>1000</v>
      </c>
      <c r="AG199" s="45">
        <v>0</v>
      </c>
      <c r="AH199" s="41">
        <f t="shared" si="3"/>
        <v>-1000</v>
      </c>
      <c r="AI199" s="45"/>
      <c r="AJ199" s="45" t="s">
        <v>2594</v>
      </c>
      <c r="AK199" s="45" t="s">
        <v>663</v>
      </c>
      <c r="AL199" s="45" t="b">
        <v>1</v>
      </c>
      <c r="AM199" s="45" t="b">
        <v>1</v>
      </c>
      <c r="AN199" s="45"/>
      <c r="AO199" s="45"/>
      <c r="AP199" s="45"/>
      <c r="AQ199" s="45"/>
      <c r="AR199" s="45"/>
      <c r="AS199" s="45"/>
      <c r="AT199" s="45">
        <v>999</v>
      </c>
      <c r="AU199" s="45" t="s">
        <v>1333</v>
      </c>
      <c r="AV199" s="45"/>
      <c r="AW199" s="45" t="s">
        <v>372</v>
      </c>
      <c r="AX199" s="45" t="s">
        <v>5131</v>
      </c>
      <c r="AY199" s="45" t="s">
        <v>426</v>
      </c>
      <c r="AZ199" s="45"/>
      <c r="BA199" s="45"/>
      <c r="BB199" s="45"/>
      <c r="BC199" s="45" t="b">
        <v>1</v>
      </c>
      <c r="BD199" s="45"/>
      <c r="BE199" s="45"/>
      <c r="BF199" s="45"/>
      <c r="BG199" s="45"/>
      <c r="BH199" s="45"/>
      <c r="BI199" s="45"/>
      <c r="BJ199" s="45"/>
      <c r="BK199" s="45" t="s">
        <v>347</v>
      </c>
      <c r="BL199" s="45" t="s">
        <v>347</v>
      </c>
      <c r="BM199" s="45" t="s">
        <v>2595</v>
      </c>
      <c r="BN199" s="45" t="s">
        <v>372</v>
      </c>
      <c r="BO199" s="45"/>
      <c r="BP199" s="59" t="s">
        <v>359</v>
      </c>
      <c r="BQ199" s="45"/>
      <c r="BR199" s="59" t="s">
        <v>5133</v>
      </c>
      <c r="BS199" s="45"/>
      <c r="BT199" s="45"/>
      <c r="BU199" s="45"/>
      <c r="BV199" s="45"/>
      <c r="BW199" s="45"/>
      <c r="BX199" s="45"/>
      <c r="BY199" s="45"/>
      <c r="BZ199" s="45"/>
      <c r="CA199" s="45"/>
      <c r="CB199" s="45"/>
      <c r="CC199" s="45"/>
      <c r="CD199" s="45"/>
      <c r="CE199" s="45"/>
      <c r="CF199" s="45" t="s">
        <v>870</v>
      </c>
      <c r="CG199" s="45" t="b">
        <v>1</v>
      </c>
      <c r="CH199" s="45" t="b">
        <v>1</v>
      </c>
      <c r="CI199" s="45"/>
      <c r="CJ199" s="45"/>
      <c r="CK199" s="45"/>
      <c r="CL199" s="45"/>
      <c r="CM199" s="45"/>
      <c r="CN199" s="45"/>
      <c r="CO199" s="45" t="s">
        <v>347</v>
      </c>
      <c r="CP199" s="45"/>
      <c r="CQ199" s="45"/>
      <c r="CR199" s="45"/>
      <c r="CS199" s="45"/>
      <c r="CT199" s="45"/>
      <c r="CU199" s="45"/>
      <c r="CV199" s="45"/>
      <c r="CW199" s="45"/>
      <c r="CX199" s="45"/>
      <c r="CY199" s="45" t="s">
        <v>836</v>
      </c>
      <c r="CZ199" s="45"/>
      <c r="DA199" s="45"/>
      <c r="DB199" s="45"/>
      <c r="DC199" s="45"/>
      <c r="DD199" s="45"/>
      <c r="DE199" s="45" t="b">
        <v>1</v>
      </c>
      <c r="DF199" s="45"/>
      <c r="DG199" s="45"/>
      <c r="DH199" s="45"/>
      <c r="DI199" s="45"/>
      <c r="DJ199" s="45"/>
      <c r="DK199" s="45"/>
      <c r="DL199" s="45"/>
      <c r="DM199" s="45"/>
      <c r="DN199" s="45"/>
      <c r="DO199" s="45"/>
      <c r="DP199" s="45"/>
      <c r="DQ199" s="45"/>
      <c r="DR199" s="45"/>
      <c r="DS199" s="45"/>
      <c r="DT199" s="45"/>
      <c r="DU199" s="45"/>
      <c r="DV199" s="45"/>
      <c r="DW199" s="45" t="s">
        <v>646</v>
      </c>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t="s">
        <v>347</v>
      </c>
      <c r="FD199" s="45"/>
      <c r="FE199" s="45" t="s">
        <v>429</v>
      </c>
      <c r="FF199" s="45"/>
      <c r="FG199" s="45" t="b">
        <v>1</v>
      </c>
      <c r="FH199" s="45" t="b">
        <v>1</v>
      </c>
      <c r="FI199" s="45"/>
      <c r="FJ199" s="45"/>
      <c r="FK199" s="45"/>
      <c r="FL199" s="45"/>
      <c r="FM199" s="45"/>
      <c r="FN199" s="45" t="s">
        <v>347</v>
      </c>
      <c r="FO199" s="45"/>
      <c r="FP199" s="45" t="s">
        <v>347</v>
      </c>
      <c r="FQ199" s="45" t="s">
        <v>429</v>
      </c>
      <c r="FR199" s="45" t="b">
        <v>1</v>
      </c>
      <c r="FS199" s="45" t="b">
        <v>1</v>
      </c>
      <c r="FT199" s="45"/>
      <c r="FU199" s="45"/>
      <c r="FV199" s="45"/>
      <c r="FW199" s="45"/>
      <c r="FX199" s="45"/>
      <c r="FY199" s="45"/>
      <c r="FZ199" s="45"/>
      <c r="GA199" s="45"/>
      <c r="GB199" s="45"/>
      <c r="GC199" s="45" t="s">
        <v>384</v>
      </c>
      <c r="GD199" s="45" t="s">
        <v>384</v>
      </c>
      <c r="GE199" s="45" t="s">
        <v>359</v>
      </c>
      <c r="GF199" s="45" t="s">
        <v>370</v>
      </c>
      <c r="GG199" s="45" t="s">
        <v>370</v>
      </c>
      <c r="GH199" s="45"/>
      <c r="GI199" s="45"/>
      <c r="GJ199" s="45"/>
      <c r="GK199" s="45"/>
      <c r="GL199" s="45"/>
      <c r="GM199" s="45"/>
      <c r="GN199" s="45"/>
      <c r="GO199" s="45"/>
      <c r="GP199" s="45"/>
      <c r="GQ199" s="45"/>
      <c r="GR199" s="45"/>
      <c r="GS199" s="45"/>
      <c r="GT199" s="45"/>
      <c r="GU199" s="45" t="s">
        <v>2596</v>
      </c>
      <c r="GV199" s="45"/>
      <c r="GW199" s="45" t="b">
        <v>1</v>
      </c>
      <c r="GX199" s="45" t="b">
        <v>1</v>
      </c>
      <c r="GY199" s="45"/>
      <c r="GZ199" s="45" t="b">
        <v>1</v>
      </c>
      <c r="HA199" s="45"/>
      <c r="HB199" s="45"/>
      <c r="HC199" s="45"/>
      <c r="HD199" s="45"/>
      <c r="HE199" s="45"/>
      <c r="HF199" s="45"/>
      <c r="HG199" s="45"/>
      <c r="HH199" s="45"/>
      <c r="HI199" s="45"/>
      <c r="HJ199" s="45"/>
      <c r="HK199" s="45"/>
      <c r="HL199" s="45"/>
      <c r="HM199" s="45"/>
      <c r="HN199" s="45" t="s">
        <v>387</v>
      </c>
      <c r="HO199" s="45"/>
      <c r="HP199" s="45"/>
      <c r="HQ199" s="45" t="b">
        <v>1</v>
      </c>
      <c r="HR199" s="45"/>
      <c r="HS199" s="45" t="s">
        <v>2597</v>
      </c>
      <c r="HT199" s="45" t="s">
        <v>550</v>
      </c>
      <c r="HU199" s="45" t="b">
        <v>1</v>
      </c>
      <c r="HV199" s="45"/>
      <c r="HW199" s="45"/>
      <c r="HX199" s="45" t="b">
        <v>1</v>
      </c>
      <c r="HY199" s="45"/>
      <c r="HZ199" s="45"/>
      <c r="IA199" s="45"/>
      <c r="IB199" s="45"/>
      <c r="IC199" s="45"/>
      <c r="ID199" s="45"/>
      <c r="IE199" s="45"/>
      <c r="IF199" s="45" t="s">
        <v>2598</v>
      </c>
      <c r="IG199" s="45"/>
      <c r="IH199" s="45"/>
      <c r="II199" s="45" t="b">
        <v>1</v>
      </c>
      <c r="IJ199" s="45"/>
      <c r="IK199" s="45" t="b">
        <v>1</v>
      </c>
      <c r="IL199" s="45"/>
      <c r="IM199" s="45"/>
      <c r="IN199" s="45"/>
      <c r="IO199" s="45"/>
      <c r="IP199" s="45" t="s">
        <v>442</v>
      </c>
      <c r="IQ199" s="45"/>
      <c r="IR199" s="45" t="s">
        <v>443</v>
      </c>
      <c r="IS199" s="45"/>
      <c r="IT199" s="45" t="b">
        <v>1</v>
      </c>
      <c r="IU199" s="45"/>
      <c r="IV199" s="45"/>
      <c r="IW199" s="45"/>
      <c r="IX199" s="45"/>
      <c r="IY199" s="45"/>
      <c r="IZ199" s="45"/>
      <c r="JA199" s="37" t="s">
        <v>5165</v>
      </c>
      <c r="JB199" s="45" t="s">
        <v>1250</v>
      </c>
      <c r="JC199" s="45" t="b">
        <v>1</v>
      </c>
      <c r="JD199" s="45" t="b">
        <v>1</v>
      </c>
      <c r="JE199" s="45"/>
      <c r="JF199" s="45"/>
      <c r="JG199" s="45"/>
      <c r="JH199" s="45"/>
      <c r="JI199" s="45"/>
      <c r="JJ199" s="45"/>
      <c r="JK199" s="37" t="s">
        <v>5167</v>
      </c>
      <c r="JL199" s="45" t="s">
        <v>359</v>
      </c>
      <c r="JM199" s="45" t="s">
        <v>2599</v>
      </c>
      <c r="JN199" s="45" t="s">
        <v>2588</v>
      </c>
      <c r="JO199" s="45"/>
      <c r="JP199" s="45"/>
      <c r="JQ199" s="45"/>
      <c r="JR199" s="45" t="b">
        <v>1</v>
      </c>
      <c r="JS199" s="45"/>
      <c r="JT199" s="45"/>
      <c r="JU199" s="45"/>
      <c r="JV199" s="45"/>
      <c r="JW199" s="45" t="b">
        <v>1</v>
      </c>
      <c r="JX199" s="45"/>
      <c r="JY199" s="45"/>
      <c r="JZ199" s="45"/>
      <c r="KA199" s="45"/>
      <c r="KB199" s="45" t="b">
        <v>1</v>
      </c>
      <c r="KC199" s="45"/>
      <c r="KD199" s="45"/>
      <c r="KE199" s="45"/>
      <c r="KF199" s="45"/>
      <c r="KG199" s="45"/>
      <c r="KH199" s="45" t="s">
        <v>447</v>
      </c>
      <c r="KI199" s="45"/>
      <c r="KJ199" s="45"/>
      <c r="KK199" s="45"/>
      <c r="KL199" s="45"/>
      <c r="KM199" s="45" t="b">
        <v>1</v>
      </c>
      <c r="KN199" s="45"/>
      <c r="KO199" s="45"/>
      <c r="KP199" s="45"/>
      <c r="KQ199" s="45"/>
      <c r="KR199" s="45"/>
      <c r="KS199" s="45"/>
      <c r="KT199" s="45"/>
      <c r="KU199" s="45"/>
      <c r="KV199" s="45"/>
      <c r="KW199" s="45" t="s">
        <v>1669</v>
      </c>
      <c r="KX199" s="45"/>
      <c r="KY199" s="45"/>
      <c r="KZ199" s="45"/>
      <c r="LA199" s="45"/>
      <c r="LB199" s="45" t="b">
        <v>1</v>
      </c>
      <c r="LC199" s="45" t="b">
        <v>1</v>
      </c>
      <c r="LD199" s="45"/>
      <c r="LE199" s="45"/>
      <c r="LF199" s="45"/>
      <c r="LG199" s="45" t="s">
        <v>449</v>
      </c>
      <c r="LH199" s="45"/>
      <c r="LI199" s="45"/>
      <c r="LJ199" s="45" t="b">
        <v>1</v>
      </c>
      <c r="LK199" s="45"/>
      <c r="LL199" s="45"/>
      <c r="LM199" s="45"/>
      <c r="LN199" s="45"/>
      <c r="LO199" s="45" t="s">
        <v>359</v>
      </c>
      <c r="LP199" s="45" t="s">
        <v>5174</v>
      </c>
      <c r="LQ199" s="45" t="s">
        <v>397</v>
      </c>
      <c r="LR199" s="45"/>
      <c r="LS199" s="45" t="b">
        <v>1</v>
      </c>
      <c r="LT199" s="45" t="b">
        <v>1</v>
      </c>
      <c r="LU199" s="45"/>
      <c r="LV199" s="45"/>
      <c r="LW199" s="45"/>
      <c r="LX199" s="45"/>
      <c r="LY199" s="45"/>
      <c r="LZ199" s="45"/>
      <c r="MA199" s="45"/>
      <c r="MB199" s="45"/>
      <c r="MC199" s="45"/>
      <c r="MD199" s="45"/>
      <c r="ME199" s="45" t="s">
        <v>347</v>
      </c>
      <c r="MF199" s="45">
        <v>4</v>
      </c>
      <c r="MG199" s="45" t="s">
        <v>2600</v>
      </c>
      <c r="MH199" s="45" t="s">
        <v>359</v>
      </c>
      <c r="MI199" s="45"/>
      <c r="MJ199" s="45" t="s">
        <v>2601</v>
      </c>
      <c r="MK199" s="45">
        <v>73156142</v>
      </c>
      <c r="ML199" s="45" t="s">
        <v>2602</v>
      </c>
      <c r="MM199" s="47">
        <v>44217.543032407397</v>
      </c>
      <c r="MN199" s="45">
        <v>200</v>
      </c>
      <c r="MO199" s="45"/>
      <c r="MP199" s="45">
        <v>-1</v>
      </c>
      <c r="MQ199" s="45"/>
      <c r="MR199" s="45"/>
      <c r="MS199" s="45" t="s">
        <v>376</v>
      </c>
      <c r="MT199" s="45">
        <v>1026</v>
      </c>
      <c r="MU199" s="45" t="s">
        <v>402</v>
      </c>
      <c r="MV199" s="45">
        <v>569832</v>
      </c>
    </row>
    <row r="200" spans="1:360" ht="15.6" thickTop="1" thickBot="1" x14ac:dyDescent="0.35">
      <c r="A200" s="48" t="s">
        <v>2603</v>
      </c>
      <c r="B200" s="37" t="s">
        <v>2604</v>
      </c>
      <c r="C200" s="37"/>
      <c r="D200" s="37" t="s">
        <v>2580</v>
      </c>
      <c r="E200" s="37" t="s">
        <v>830</v>
      </c>
      <c r="F200" s="37"/>
      <c r="G200" s="49">
        <v>44217</v>
      </c>
      <c r="H200" s="37" t="s">
        <v>2581</v>
      </c>
      <c r="I200" s="37" t="s">
        <v>832</v>
      </c>
      <c r="J200" s="37" t="s">
        <v>347</v>
      </c>
      <c r="K200" s="37">
        <v>60</v>
      </c>
      <c r="L200" s="37" t="str">
        <f>IF(data!$K200&lt;31,"18-30 Years",IF(data!$K200&lt;51,"31-50 Years",IF(data!$K200&lt;61,"51-60 Years",IF(data!$K200&gt;60,"Elderly&gt;60"))))</f>
        <v>51-60 Years</v>
      </c>
      <c r="M200" s="37" t="s">
        <v>348</v>
      </c>
      <c r="N200" s="37" t="s">
        <v>976</v>
      </c>
      <c r="O200" s="37" t="s">
        <v>350</v>
      </c>
      <c r="P200" s="49">
        <v>43836</v>
      </c>
      <c r="Q200" s="37">
        <v>1</v>
      </c>
      <c r="R200" s="37">
        <v>1</v>
      </c>
      <c r="S200" s="37" t="s">
        <v>347</v>
      </c>
      <c r="T200" s="37">
        <v>0</v>
      </c>
      <c r="U200" s="37">
        <v>1</v>
      </c>
      <c r="V200" s="37">
        <v>0</v>
      </c>
      <c r="W200" s="37" t="s">
        <v>351</v>
      </c>
      <c r="X200" s="37">
        <v>2</v>
      </c>
      <c r="Y200" s="37" t="s">
        <v>455</v>
      </c>
      <c r="Z200" s="37">
        <v>1</v>
      </c>
      <c r="AA200" s="52">
        <v>4</v>
      </c>
      <c r="AB200" s="37">
        <v>6</v>
      </c>
      <c r="AC200" s="37">
        <v>0</v>
      </c>
      <c r="AD200" s="37">
        <v>0</v>
      </c>
      <c r="AE200" s="37">
        <v>0</v>
      </c>
      <c r="AF200" s="37">
        <v>2000</v>
      </c>
      <c r="AG200" s="37">
        <v>500</v>
      </c>
      <c r="AH200" s="41">
        <f t="shared" si="3"/>
        <v>-1500</v>
      </c>
      <c r="AI200" s="37" t="s">
        <v>2605</v>
      </c>
      <c r="AJ200" s="37"/>
      <c r="AK200" s="37" t="s">
        <v>663</v>
      </c>
      <c r="AL200" s="37" t="b">
        <v>1</v>
      </c>
      <c r="AM200" s="37" t="b">
        <v>1</v>
      </c>
      <c r="AN200" s="37"/>
      <c r="AO200" s="37"/>
      <c r="AP200" s="37"/>
      <c r="AQ200" s="37"/>
      <c r="AR200" s="37"/>
      <c r="AS200" s="37"/>
      <c r="AT200" s="37">
        <v>999</v>
      </c>
      <c r="AU200" s="37" t="s">
        <v>1333</v>
      </c>
      <c r="AV200" s="37"/>
      <c r="AW200" s="37" t="s">
        <v>359</v>
      </c>
      <c r="AX200" s="45" t="s">
        <v>5131</v>
      </c>
      <c r="AY200" s="37" t="s">
        <v>2606</v>
      </c>
      <c r="AZ200" s="37"/>
      <c r="BA200" s="37" t="b">
        <v>1</v>
      </c>
      <c r="BB200" s="37"/>
      <c r="BC200" s="37" t="b">
        <v>1</v>
      </c>
      <c r="BD200" s="37"/>
      <c r="BE200" s="37" t="b">
        <v>1</v>
      </c>
      <c r="BF200" s="37"/>
      <c r="BG200" s="37"/>
      <c r="BH200" s="37"/>
      <c r="BI200" s="37"/>
      <c r="BJ200" s="37"/>
      <c r="BK200" s="37" t="s">
        <v>359</v>
      </c>
      <c r="BL200" s="37"/>
      <c r="BM200" s="37"/>
      <c r="BN200" s="37"/>
      <c r="BO200" s="37"/>
      <c r="BP200" s="59" t="s">
        <v>359</v>
      </c>
      <c r="BQ200" s="37"/>
      <c r="BR200" s="59" t="s">
        <v>5133</v>
      </c>
      <c r="BS200" s="37"/>
      <c r="BT200" s="37"/>
      <c r="BU200" s="37"/>
      <c r="BV200" s="37"/>
      <c r="BW200" s="37"/>
      <c r="BX200" s="37"/>
      <c r="BY200" s="37"/>
      <c r="BZ200" s="37"/>
      <c r="CA200" s="37"/>
      <c r="CB200" s="37"/>
      <c r="CC200" s="37"/>
      <c r="CD200" s="37"/>
      <c r="CE200" s="37"/>
      <c r="CF200" s="37" t="s">
        <v>870</v>
      </c>
      <c r="CG200" s="37" t="b">
        <v>1</v>
      </c>
      <c r="CH200" s="37" t="b">
        <v>1</v>
      </c>
      <c r="CI200" s="37"/>
      <c r="CJ200" s="37"/>
      <c r="CK200" s="37"/>
      <c r="CL200" s="37"/>
      <c r="CM200" s="37"/>
      <c r="CN200" s="37"/>
      <c r="CO200" s="37" t="s">
        <v>347</v>
      </c>
      <c r="CP200" s="37"/>
      <c r="CQ200" s="37"/>
      <c r="CR200" s="37"/>
      <c r="CS200" s="37"/>
      <c r="CT200" s="37"/>
      <c r="CU200" s="37"/>
      <c r="CV200" s="37"/>
      <c r="CW200" s="37"/>
      <c r="CX200" s="37"/>
      <c r="CY200" s="37" t="s">
        <v>836</v>
      </c>
      <c r="CZ200" s="37"/>
      <c r="DA200" s="37"/>
      <c r="DB200" s="37"/>
      <c r="DC200" s="37"/>
      <c r="DD200" s="37"/>
      <c r="DE200" s="37" t="b">
        <v>1</v>
      </c>
      <c r="DF200" s="37"/>
      <c r="DG200" s="37"/>
      <c r="DH200" s="37"/>
      <c r="DI200" s="37"/>
      <c r="DJ200" s="37"/>
      <c r="DK200" s="37"/>
      <c r="DL200" s="37"/>
      <c r="DM200" s="37"/>
      <c r="DN200" s="37"/>
      <c r="DO200" s="37"/>
      <c r="DP200" s="37"/>
      <c r="DQ200" s="37"/>
      <c r="DR200" s="37"/>
      <c r="DS200" s="37"/>
      <c r="DT200" s="37"/>
      <c r="DU200" s="37"/>
      <c r="DV200" s="37"/>
      <c r="DW200" s="37" t="s">
        <v>646</v>
      </c>
      <c r="DX200" s="37"/>
      <c r="DY200" s="37"/>
      <c r="DZ200" s="37"/>
      <c r="EA200" s="37" t="s">
        <v>965</v>
      </c>
      <c r="EB200" s="37"/>
      <c r="EC200" s="37"/>
      <c r="ED200" s="37" t="b">
        <v>1</v>
      </c>
      <c r="EE200" s="37"/>
      <c r="EF200" s="37"/>
      <c r="EG200" s="37"/>
      <c r="EH200" s="37" t="b">
        <v>1</v>
      </c>
      <c r="EI200" s="37"/>
      <c r="EJ200" s="37"/>
      <c r="EK200" s="37"/>
      <c r="EL200" s="37"/>
      <c r="EM200" s="52">
        <v>2</v>
      </c>
      <c r="EN200" s="37" t="s">
        <v>365</v>
      </c>
      <c r="EO200" s="37" t="s">
        <v>965</v>
      </c>
      <c r="EP200" s="37"/>
      <c r="EQ200" s="37"/>
      <c r="ER200" s="37" t="b">
        <v>1</v>
      </c>
      <c r="ES200" s="37"/>
      <c r="ET200" s="37"/>
      <c r="EU200" s="37"/>
      <c r="EV200" s="37" t="b">
        <v>1</v>
      </c>
      <c r="EW200" s="37"/>
      <c r="EX200" s="37"/>
      <c r="EY200" s="37"/>
      <c r="EZ200" s="37"/>
      <c r="FA200" s="52">
        <v>2</v>
      </c>
      <c r="FB200" s="37" t="s">
        <v>365</v>
      </c>
      <c r="FC200" s="37" t="s">
        <v>347</v>
      </c>
      <c r="FD200" s="37"/>
      <c r="FE200" s="37" t="s">
        <v>429</v>
      </c>
      <c r="FF200" s="37"/>
      <c r="FG200" s="37" t="b">
        <v>1</v>
      </c>
      <c r="FH200" s="37" t="b">
        <v>1</v>
      </c>
      <c r="FI200" s="37"/>
      <c r="FJ200" s="37"/>
      <c r="FK200" s="37"/>
      <c r="FL200" s="37"/>
      <c r="FM200" s="37"/>
      <c r="FN200" s="37" t="s">
        <v>347</v>
      </c>
      <c r="FO200" s="37"/>
      <c r="FP200" s="37" t="s">
        <v>347</v>
      </c>
      <c r="FQ200" s="37" t="s">
        <v>429</v>
      </c>
      <c r="FR200" s="37" t="b">
        <v>1</v>
      </c>
      <c r="FS200" s="37" t="b">
        <v>1</v>
      </c>
      <c r="FT200" s="37"/>
      <c r="FU200" s="37"/>
      <c r="FV200" s="37"/>
      <c r="FW200" s="37"/>
      <c r="FX200" s="37" t="s">
        <v>368</v>
      </c>
      <c r="FY200" s="37" t="s">
        <v>359</v>
      </c>
      <c r="FZ200" s="37"/>
      <c r="GA200" s="37"/>
      <c r="GB200" s="37"/>
      <c r="GC200" s="37" t="s">
        <v>351</v>
      </c>
      <c r="GD200" s="37" t="s">
        <v>351</v>
      </c>
      <c r="GE200" s="37" t="s">
        <v>359</v>
      </c>
      <c r="GF200" s="37" t="s">
        <v>370</v>
      </c>
      <c r="GG200" s="37" t="s">
        <v>370</v>
      </c>
      <c r="GH200" s="37"/>
      <c r="GI200" s="37"/>
      <c r="GJ200" s="37"/>
      <c r="GK200" s="37"/>
      <c r="GL200" s="37"/>
      <c r="GM200" s="37"/>
      <c r="GN200" s="37"/>
      <c r="GO200" s="37"/>
      <c r="GP200" s="37"/>
      <c r="GQ200" s="37"/>
      <c r="GR200" s="37"/>
      <c r="GS200" s="37"/>
      <c r="GT200" s="37"/>
      <c r="GU200" s="37" t="s">
        <v>2607</v>
      </c>
      <c r="GV200" s="37"/>
      <c r="GW200" s="37" t="b">
        <v>1</v>
      </c>
      <c r="GX200" s="37" t="b">
        <v>1</v>
      </c>
      <c r="GY200" s="37"/>
      <c r="GZ200" s="37" t="b">
        <v>1</v>
      </c>
      <c r="HA200" s="37"/>
      <c r="HB200" s="37"/>
      <c r="HC200" s="37"/>
      <c r="HD200" s="37"/>
      <c r="HE200" s="37"/>
      <c r="HF200" s="37"/>
      <c r="HG200" s="37"/>
      <c r="HH200" s="37"/>
      <c r="HI200" s="37"/>
      <c r="HJ200" s="37"/>
      <c r="HK200" s="37"/>
      <c r="HL200" s="37"/>
      <c r="HM200" s="37"/>
      <c r="HN200" s="37" t="s">
        <v>387</v>
      </c>
      <c r="HO200" s="37"/>
      <c r="HP200" s="37"/>
      <c r="HQ200" s="37" t="b">
        <v>1</v>
      </c>
      <c r="HR200" s="37"/>
      <c r="HS200" s="37" t="s">
        <v>2608</v>
      </c>
      <c r="HT200" s="37" t="s">
        <v>550</v>
      </c>
      <c r="HU200" s="37" t="b">
        <v>1</v>
      </c>
      <c r="HV200" s="37"/>
      <c r="HW200" s="37"/>
      <c r="HX200" s="37" t="b">
        <v>1</v>
      </c>
      <c r="HY200" s="37"/>
      <c r="HZ200" s="37"/>
      <c r="IA200" s="37"/>
      <c r="IB200" s="37"/>
      <c r="IC200" s="37"/>
      <c r="ID200" s="37"/>
      <c r="IE200" s="37"/>
      <c r="IF200" s="37" t="s">
        <v>511</v>
      </c>
      <c r="IG200" s="37"/>
      <c r="IH200" s="37"/>
      <c r="II200" s="37"/>
      <c r="IJ200" s="37"/>
      <c r="IK200" s="37" t="b">
        <v>1</v>
      </c>
      <c r="IL200" s="37"/>
      <c r="IM200" s="37"/>
      <c r="IN200" s="37"/>
      <c r="IO200" s="37"/>
      <c r="IP200" s="37" t="s">
        <v>442</v>
      </c>
      <c r="IQ200" s="37"/>
      <c r="IR200" s="37" t="s">
        <v>537</v>
      </c>
      <c r="IS200" s="37"/>
      <c r="IT200" s="37" t="b">
        <v>1</v>
      </c>
      <c r="IU200" s="37" t="b">
        <v>1</v>
      </c>
      <c r="IV200" s="37"/>
      <c r="IW200" s="37"/>
      <c r="IX200" s="37"/>
      <c r="IY200" s="37"/>
      <c r="IZ200" s="37"/>
      <c r="JA200" s="37" t="s">
        <v>5165</v>
      </c>
      <c r="JB200" s="37" t="s">
        <v>537</v>
      </c>
      <c r="JC200" s="37"/>
      <c r="JD200" s="37" t="b">
        <v>1</v>
      </c>
      <c r="JE200" s="37" t="b">
        <v>1</v>
      </c>
      <c r="JF200" s="37"/>
      <c r="JG200" s="37"/>
      <c r="JH200" s="37"/>
      <c r="JI200" s="37"/>
      <c r="JJ200" s="37"/>
      <c r="JK200" s="37" t="s">
        <v>5167</v>
      </c>
      <c r="JL200" s="37" t="s">
        <v>359</v>
      </c>
      <c r="JM200" s="37" t="s">
        <v>461</v>
      </c>
      <c r="JN200" s="37" t="s">
        <v>2609</v>
      </c>
      <c r="JO200" s="37"/>
      <c r="JP200" s="37"/>
      <c r="JQ200" s="37"/>
      <c r="JR200" s="37" t="b">
        <v>1</v>
      </c>
      <c r="JS200" s="37"/>
      <c r="JT200" s="37"/>
      <c r="JU200" s="37"/>
      <c r="JV200" s="37" t="b">
        <v>1</v>
      </c>
      <c r="JW200" s="37" t="b">
        <v>1</v>
      </c>
      <c r="JX200" s="37"/>
      <c r="JY200" s="37"/>
      <c r="JZ200" s="37"/>
      <c r="KA200" s="37"/>
      <c r="KB200" s="37" t="b">
        <v>1</v>
      </c>
      <c r="KC200" s="37"/>
      <c r="KD200" s="37"/>
      <c r="KE200" s="37"/>
      <c r="KF200" s="37"/>
      <c r="KG200" s="37"/>
      <c r="KH200" s="37" t="s">
        <v>447</v>
      </c>
      <c r="KI200" s="37"/>
      <c r="KJ200" s="37"/>
      <c r="KK200" s="37"/>
      <c r="KL200" s="37"/>
      <c r="KM200" s="37" t="b">
        <v>1</v>
      </c>
      <c r="KN200" s="37"/>
      <c r="KO200" s="37"/>
      <c r="KP200" s="37"/>
      <c r="KQ200" s="37"/>
      <c r="KR200" s="37"/>
      <c r="KS200" s="37"/>
      <c r="KT200" s="37"/>
      <c r="KU200" s="37"/>
      <c r="KV200" s="37"/>
      <c r="KW200" s="37" t="s">
        <v>2151</v>
      </c>
      <c r="KX200" s="37"/>
      <c r="KY200" s="37"/>
      <c r="KZ200" s="37" t="b">
        <v>1</v>
      </c>
      <c r="LA200" s="37"/>
      <c r="LB200" s="37" t="b">
        <v>1</v>
      </c>
      <c r="LC200" s="37"/>
      <c r="LD200" s="37"/>
      <c r="LE200" s="37"/>
      <c r="LF200" s="37"/>
      <c r="LG200" s="37" t="s">
        <v>541</v>
      </c>
      <c r="LH200" s="37"/>
      <c r="LI200" s="37"/>
      <c r="LJ200" s="37" t="b">
        <v>1</v>
      </c>
      <c r="LK200" s="37" t="b">
        <v>1</v>
      </c>
      <c r="LL200" s="37"/>
      <c r="LM200" s="37"/>
      <c r="LN200" s="37"/>
      <c r="LO200" s="37" t="s">
        <v>359</v>
      </c>
      <c r="LP200" s="37" t="s">
        <v>5171</v>
      </c>
      <c r="LQ200" s="37" t="s">
        <v>527</v>
      </c>
      <c r="LR200" s="37"/>
      <c r="LS200" s="37"/>
      <c r="LT200" s="37" t="b">
        <v>1</v>
      </c>
      <c r="LU200" s="37"/>
      <c r="LV200" s="37"/>
      <c r="LW200" s="37"/>
      <c r="LX200" s="37"/>
      <c r="LY200" s="37"/>
      <c r="LZ200" s="37"/>
      <c r="MA200" s="37"/>
      <c r="MB200" s="37" t="s">
        <v>347</v>
      </c>
      <c r="MC200" s="37">
        <v>5</v>
      </c>
      <c r="MD200" s="37" t="s">
        <v>2610</v>
      </c>
      <c r="ME200" s="37" t="s">
        <v>347</v>
      </c>
      <c r="MF200" s="37">
        <v>3</v>
      </c>
      <c r="MG200" s="37" t="s">
        <v>2589</v>
      </c>
      <c r="MH200" s="37" t="s">
        <v>359</v>
      </c>
      <c r="MI200" s="37"/>
      <c r="MJ200" s="37" t="s">
        <v>2611</v>
      </c>
      <c r="MK200" s="37">
        <v>73156144</v>
      </c>
      <c r="ML200" s="37" t="s">
        <v>2612</v>
      </c>
      <c r="MM200" s="50">
        <v>44217.543043981481</v>
      </c>
      <c r="MN200" s="37">
        <v>201</v>
      </c>
      <c r="MO200" s="37"/>
      <c r="MP200" s="37">
        <v>-1</v>
      </c>
      <c r="MQ200" s="37"/>
      <c r="MR200" s="37"/>
      <c r="MS200" s="37" t="s">
        <v>376</v>
      </c>
      <c r="MT200" s="37">
        <v>2063</v>
      </c>
      <c r="MU200" s="37" t="s">
        <v>402</v>
      </c>
      <c r="MV200" s="37">
        <v>569832</v>
      </c>
    </row>
    <row r="201" spans="1:360" ht="15.6" hidden="1" thickTop="1" thickBot="1" x14ac:dyDescent="0.35">
      <c r="A201" s="44" t="s">
        <v>2613</v>
      </c>
      <c r="B201" s="45" t="s">
        <v>2614</v>
      </c>
      <c r="C201" s="45"/>
      <c r="D201" s="45" t="s">
        <v>2580</v>
      </c>
      <c r="E201" s="45" t="s">
        <v>830</v>
      </c>
      <c r="F201" s="45"/>
      <c r="G201" s="46">
        <v>44217</v>
      </c>
      <c r="H201" s="45" t="s">
        <v>2581</v>
      </c>
      <c r="I201" s="45" t="s">
        <v>832</v>
      </c>
      <c r="J201" s="45" t="s">
        <v>347</v>
      </c>
      <c r="K201" s="45">
        <v>31</v>
      </c>
      <c r="L201" s="45" t="str">
        <f>IF(data!$K201&lt;31,"18-30 Years",IF(data!$K201&lt;51,"31-50 Years",IF(data!$K201&lt;61,"51-60 Years",IF(data!$K201&gt;60,"Elderly&gt;60"))))</f>
        <v>31-50 Years</v>
      </c>
      <c r="M201" s="45" t="s">
        <v>348</v>
      </c>
      <c r="N201" s="45" t="s">
        <v>976</v>
      </c>
      <c r="O201" s="45" t="s">
        <v>383</v>
      </c>
      <c r="P201" s="45"/>
      <c r="Q201" s="45">
        <v>0</v>
      </c>
      <c r="R201" s="45">
        <v>0</v>
      </c>
      <c r="S201" s="45" t="s">
        <v>347</v>
      </c>
      <c r="T201" s="45">
        <v>0</v>
      </c>
      <c r="U201" s="45">
        <v>1</v>
      </c>
      <c r="V201" s="45">
        <v>1</v>
      </c>
      <c r="W201" s="45" t="s">
        <v>406</v>
      </c>
      <c r="X201" s="45">
        <v>0</v>
      </c>
      <c r="Y201" s="45" t="s">
        <v>406</v>
      </c>
      <c r="Z201" s="45">
        <v>0</v>
      </c>
      <c r="AA201" s="51">
        <v>2</v>
      </c>
      <c r="AB201" s="45">
        <v>4</v>
      </c>
      <c r="AC201" s="45">
        <v>1</v>
      </c>
      <c r="AD201" s="45">
        <v>0</v>
      </c>
      <c r="AE201" s="45">
        <v>0</v>
      </c>
      <c r="AF201" s="45">
        <v>2000</v>
      </c>
      <c r="AG201" s="45">
        <v>1500</v>
      </c>
      <c r="AH201" s="41">
        <f t="shared" si="3"/>
        <v>-500</v>
      </c>
      <c r="AI201" s="45" t="s">
        <v>1718</v>
      </c>
      <c r="AJ201" s="45"/>
      <c r="AK201" s="45" t="s">
        <v>663</v>
      </c>
      <c r="AL201" s="45" t="b">
        <v>1</v>
      </c>
      <c r="AM201" s="45" t="b">
        <v>1</v>
      </c>
      <c r="AN201" s="45"/>
      <c r="AO201" s="45"/>
      <c r="AP201" s="45"/>
      <c r="AQ201" s="45"/>
      <c r="AR201" s="45"/>
      <c r="AS201" s="45"/>
      <c r="AT201" s="45">
        <v>999</v>
      </c>
      <c r="AU201" s="45" t="s">
        <v>356</v>
      </c>
      <c r="AV201" s="45"/>
      <c r="AW201" s="45" t="s">
        <v>347</v>
      </c>
      <c r="AX201" s="45" t="s">
        <v>5131</v>
      </c>
      <c r="AY201" s="45" t="s">
        <v>993</v>
      </c>
      <c r="AZ201" s="45"/>
      <c r="BA201" s="45"/>
      <c r="BB201" s="45"/>
      <c r="BC201" s="45"/>
      <c r="BD201" s="45"/>
      <c r="BE201" s="45"/>
      <c r="BF201" s="45"/>
      <c r="BG201" s="45"/>
      <c r="BH201" s="45"/>
      <c r="BI201" s="45" t="b">
        <v>1</v>
      </c>
      <c r="BJ201" s="45"/>
      <c r="BK201" s="45" t="s">
        <v>347</v>
      </c>
      <c r="BL201" s="45" t="s">
        <v>347</v>
      </c>
      <c r="BM201" s="45" t="s">
        <v>2615</v>
      </c>
      <c r="BN201" s="45" t="s">
        <v>347</v>
      </c>
      <c r="BO201" s="45" t="s">
        <v>2616</v>
      </c>
      <c r="BP201" s="45" t="s">
        <v>347</v>
      </c>
      <c r="BQ201" s="45" t="s">
        <v>347</v>
      </c>
      <c r="BR201" s="45"/>
      <c r="BS201" s="45" t="s">
        <v>347</v>
      </c>
      <c r="BT201" s="45" t="s">
        <v>347</v>
      </c>
      <c r="BU201" s="45"/>
      <c r="BV201" s="45"/>
      <c r="BW201" s="45"/>
      <c r="BX201" s="45"/>
      <c r="BY201" s="45"/>
      <c r="BZ201" s="45"/>
      <c r="CA201" s="45"/>
      <c r="CB201" s="45"/>
      <c r="CC201" s="45"/>
      <c r="CD201" s="45"/>
      <c r="CE201" s="45"/>
      <c r="CF201" s="45" t="s">
        <v>870</v>
      </c>
      <c r="CG201" s="45" t="b">
        <v>1</v>
      </c>
      <c r="CH201" s="45" t="b">
        <v>1</v>
      </c>
      <c r="CI201" s="45"/>
      <c r="CJ201" s="45"/>
      <c r="CK201" s="45"/>
      <c r="CL201" s="45"/>
      <c r="CM201" s="45"/>
      <c r="CN201" s="45"/>
      <c r="CO201" s="45" t="s">
        <v>347</v>
      </c>
      <c r="CP201" s="45"/>
      <c r="CQ201" s="45"/>
      <c r="CR201" s="45"/>
      <c r="CS201" s="45"/>
      <c r="CT201" s="45"/>
      <c r="CU201" s="45"/>
      <c r="CV201" s="45"/>
      <c r="CW201" s="45"/>
      <c r="CX201" s="45"/>
      <c r="CY201" s="45" t="s">
        <v>1401</v>
      </c>
      <c r="CZ201" s="45"/>
      <c r="DA201" s="45"/>
      <c r="DB201" s="45"/>
      <c r="DC201" s="45" t="b">
        <v>1</v>
      </c>
      <c r="DD201" s="45"/>
      <c r="DE201" s="45" t="b">
        <v>1</v>
      </c>
      <c r="DF201" s="45"/>
      <c r="DG201" s="45"/>
      <c r="DH201" s="45"/>
      <c r="DI201" s="45"/>
      <c r="DJ201" s="45"/>
      <c r="DK201" s="45"/>
      <c r="DL201" s="45"/>
      <c r="DM201" s="45"/>
      <c r="DN201" s="45"/>
      <c r="DO201" s="45"/>
      <c r="DP201" s="45"/>
      <c r="DQ201" s="45"/>
      <c r="DR201" s="45"/>
      <c r="DS201" s="45"/>
      <c r="DT201" s="45"/>
      <c r="DU201" s="45"/>
      <c r="DV201" s="45"/>
      <c r="DW201" s="45" t="s">
        <v>646</v>
      </c>
      <c r="DX201" s="45"/>
      <c r="DY201" s="45"/>
      <c r="DZ201" s="45"/>
      <c r="EA201" s="45"/>
      <c r="EB201" s="45"/>
      <c r="EC201" s="45"/>
      <c r="ED201" s="45"/>
      <c r="EE201" s="45"/>
      <c r="EF201" s="45"/>
      <c r="EG201" s="45"/>
      <c r="EH201" s="45"/>
      <c r="EI201" s="45"/>
      <c r="EJ201" s="45"/>
      <c r="EK201" s="45"/>
      <c r="EL201" s="45"/>
      <c r="EM201" s="45"/>
      <c r="EN201" s="45"/>
      <c r="EO201" s="45" t="s">
        <v>1352</v>
      </c>
      <c r="EP201" s="45"/>
      <c r="EQ201" s="45"/>
      <c r="ER201" s="45" t="b">
        <v>1</v>
      </c>
      <c r="ES201" s="45" t="b">
        <v>1</v>
      </c>
      <c r="ET201" s="45"/>
      <c r="EU201" s="45"/>
      <c r="EV201" s="45" t="b">
        <v>1</v>
      </c>
      <c r="EW201" s="45"/>
      <c r="EX201" s="45"/>
      <c r="EY201" s="45"/>
      <c r="EZ201" s="45"/>
      <c r="FA201" s="51">
        <v>3</v>
      </c>
      <c r="FB201" s="45" t="s">
        <v>365</v>
      </c>
      <c r="FC201" s="45" t="s">
        <v>347</v>
      </c>
      <c r="FD201" s="45"/>
      <c r="FE201" s="45" t="s">
        <v>367</v>
      </c>
      <c r="FF201" s="45"/>
      <c r="FG201" s="45" t="b">
        <v>1</v>
      </c>
      <c r="FH201" s="45"/>
      <c r="FI201" s="45"/>
      <c r="FJ201" s="45"/>
      <c r="FK201" s="45"/>
      <c r="FL201" s="45"/>
      <c r="FM201" s="45"/>
      <c r="FN201" s="45" t="s">
        <v>347</v>
      </c>
      <c r="FO201" s="45"/>
      <c r="FP201" s="45" t="s">
        <v>347</v>
      </c>
      <c r="FQ201" s="45" t="s">
        <v>367</v>
      </c>
      <c r="FR201" s="45" t="b">
        <v>1</v>
      </c>
      <c r="FS201" s="45"/>
      <c r="FT201" s="45"/>
      <c r="FU201" s="45"/>
      <c r="FV201" s="45"/>
      <c r="FW201" s="45"/>
      <c r="FX201" s="45" t="s">
        <v>368</v>
      </c>
      <c r="FY201" s="45" t="s">
        <v>359</v>
      </c>
      <c r="FZ201" s="45"/>
      <c r="GA201" s="45"/>
      <c r="GB201" s="45"/>
      <c r="GC201" s="45" t="s">
        <v>351</v>
      </c>
      <c r="GD201" s="45" t="s">
        <v>384</v>
      </c>
      <c r="GE201" s="45" t="s">
        <v>359</v>
      </c>
      <c r="GF201" s="45" t="s">
        <v>370</v>
      </c>
      <c r="GG201" s="45" t="s">
        <v>370</v>
      </c>
      <c r="GH201" s="45"/>
      <c r="GI201" s="45"/>
      <c r="GJ201" s="45"/>
      <c r="GK201" s="45"/>
      <c r="GL201" s="45"/>
      <c r="GM201" s="45"/>
      <c r="GN201" s="45"/>
      <c r="GO201" s="45"/>
      <c r="GP201" s="45"/>
      <c r="GQ201" s="45"/>
      <c r="GR201" s="45"/>
      <c r="GS201" s="45"/>
      <c r="GT201" s="45"/>
      <c r="GU201" s="45" t="s">
        <v>1976</v>
      </c>
      <c r="GV201" s="45"/>
      <c r="GW201" s="45" t="b">
        <v>1</v>
      </c>
      <c r="GX201" s="45"/>
      <c r="GY201" s="45"/>
      <c r="GZ201" s="45" t="b">
        <v>1</v>
      </c>
      <c r="HA201" s="45"/>
      <c r="HB201" s="45"/>
      <c r="HC201" s="45"/>
      <c r="HD201" s="45"/>
      <c r="HE201" s="45"/>
      <c r="HF201" s="45"/>
      <c r="HG201" s="45"/>
      <c r="HH201" s="45"/>
      <c r="HI201" s="45"/>
      <c r="HJ201" s="45"/>
      <c r="HK201" s="45"/>
      <c r="HL201" s="45"/>
      <c r="HM201" s="45"/>
      <c r="HN201" s="45" t="s">
        <v>387</v>
      </c>
      <c r="HO201" s="45"/>
      <c r="HP201" s="45"/>
      <c r="HQ201" s="45" t="b">
        <v>1</v>
      </c>
      <c r="HR201" s="45"/>
      <c r="HS201" s="45" t="s">
        <v>2617</v>
      </c>
      <c r="HT201" s="45" t="s">
        <v>550</v>
      </c>
      <c r="HU201" s="45" t="b">
        <v>1</v>
      </c>
      <c r="HV201" s="45"/>
      <c r="HW201" s="45"/>
      <c r="HX201" s="45" t="b">
        <v>1</v>
      </c>
      <c r="HY201" s="45"/>
      <c r="HZ201" s="45"/>
      <c r="IA201" s="45"/>
      <c r="IB201" s="45"/>
      <c r="IC201" s="45"/>
      <c r="ID201" s="45"/>
      <c r="IE201" s="45"/>
      <c r="IF201" s="45" t="s">
        <v>511</v>
      </c>
      <c r="IG201" s="45"/>
      <c r="IH201" s="45"/>
      <c r="II201" s="45"/>
      <c r="IJ201" s="45"/>
      <c r="IK201" s="45" t="b">
        <v>1</v>
      </c>
      <c r="IL201" s="45"/>
      <c r="IM201" s="45"/>
      <c r="IN201" s="45"/>
      <c r="IO201" s="45"/>
      <c r="IP201" s="45" t="s">
        <v>347</v>
      </c>
      <c r="IQ201" s="45"/>
      <c r="IR201" s="45" t="s">
        <v>500</v>
      </c>
      <c r="IS201" s="45"/>
      <c r="IT201" s="45"/>
      <c r="IU201" s="45" t="b">
        <v>1</v>
      </c>
      <c r="IV201" s="45"/>
      <c r="IW201" s="45"/>
      <c r="IX201" s="45"/>
      <c r="IY201" s="45"/>
      <c r="IZ201" s="45"/>
      <c r="JA201" s="45"/>
      <c r="JB201" s="45" t="s">
        <v>500</v>
      </c>
      <c r="JC201" s="45"/>
      <c r="JD201" s="45"/>
      <c r="JE201" s="45" t="b">
        <v>1</v>
      </c>
      <c r="JF201" s="45"/>
      <c r="JG201" s="45"/>
      <c r="JH201" s="45"/>
      <c r="JI201" s="45"/>
      <c r="JJ201" s="45"/>
      <c r="JK201" s="45" t="s">
        <v>2618</v>
      </c>
      <c r="JL201" s="45" t="s">
        <v>347</v>
      </c>
      <c r="JM201" s="45"/>
      <c r="JN201" s="45" t="s">
        <v>2619</v>
      </c>
      <c r="JO201" s="45"/>
      <c r="JP201" s="45"/>
      <c r="JQ201" s="45"/>
      <c r="JR201" s="45" t="b">
        <v>1</v>
      </c>
      <c r="JS201" s="45" t="b">
        <v>1</v>
      </c>
      <c r="JT201" s="45"/>
      <c r="JU201" s="45" t="b">
        <v>1</v>
      </c>
      <c r="JV201" s="45"/>
      <c r="JW201" s="45"/>
      <c r="JX201" s="45"/>
      <c r="JY201" s="45"/>
      <c r="JZ201" s="45"/>
      <c r="KA201" s="45"/>
      <c r="KB201" s="45"/>
      <c r="KC201" s="45"/>
      <c r="KD201" s="45"/>
      <c r="KE201" s="45"/>
      <c r="KF201" s="45"/>
      <c r="KG201" s="45" t="s">
        <v>2620</v>
      </c>
      <c r="KH201" s="45" t="s">
        <v>525</v>
      </c>
      <c r="KI201" s="45"/>
      <c r="KJ201" s="45"/>
      <c r="KK201" s="45"/>
      <c r="KL201" s="45" t="b">
        <v>1</v>
      </c>
      <c r="KM201" s="45" t="b">
        <v>1</v>
      </c>
      <c r="KN201" s="45"/>
      <c r="KO201" s="45"/>
      <c r="KP201" s="45"/>
      <c r="KQ201" s="45"/>
      <c r="KR201" s="45"/>
      <c r="KS201" s="45"/>
      <c r="KT201" s="45"/>
      <c r="KU201" s="45"/>
      <c r="KV201" s="45"/>
      <c r="KW201" s="45" t="s">
        <v>2621</v>
      </c>
      <c r="KX201" s="45"/>
      <c r="KY201" s="45" t="b">
        <v>1</v>
      </c>
      <c r="KZ201" s="45" t="b">
        <v>1</v>
      </c>
      <c r="LA201" s="45"/>
      <c r="LB201" s="45" t="b">
        <v>1</v>
      </c>
      <c r="LC201" s="45"/>
      <c r="LD201" s="45"/>
      <c r="LE201" s="45"/>
      <c r="LF201" s="45"/>
      <c r="LG201" s="45" t="s">
        <v>720</v>
      </c>
      <c r="LH201" s="45" t="b">
        <v>1</v>
      </c>
      <c r="LI201" s="45"/>
      <c r="LJ201" s="45" t="b">
        <v>1</v>
      </c>
      <c r="LK201" s="45"/>
      <c r="LL201" s="45"/>
      <c r="LM201" s="45"/>
      <c r="LN201" s="45"/>
      <c r="LO201" s="45" t="s">
        <v>359</v>
      </c>
      <c r="LP201" s="45" t="s">
        <v>5170</v>
      </c>
      <c r="LQ201" s="45" t="s">
        <v>1273</v>
      </c>
      <c r="LR201" s="45" t="b">
        <v>1</v>
      </c>
      <c r="LS201" s="45"/>
      <c r="LT201" s="45" t="b">
        <v>1</v>
      </c>
      <c r="LU201" s="45"/>
      <c r="LV201" s="45"/>
      <c r="LW201" s="45"/>
      <c r="LX201" s="45"/>
      <c r="LY201" s="45"/>
      <c r="LZ201" s="45"/>
      <c r="MA201" s="45"/>
      <c r="MB201" s="45" t="s">
        <v>347</v>
      </c>
      <c r="MC201" s="45">
        <v>3</v>
      </c>
      <c r="MD201" s="45" t="s">
        <v>2622</v>
      </c>
      <c r="ME201" s="45"/>
      <c r="MF201" s="45"/>
      <c r="MG201" s="45"/>
      <c r="MH201" s="45" t="s">
        <v>359</v>
      </c>
      <c r="MI201" s="45"/>
      <c r="MJ201" s="45" t="s">
        <v>2623</v>
      </c>
      <c r="MK201" s="45">
        <v>73156145</v>
      </c>
      <c r="ML201" s="45" t="s">
        <v>2624</v>
      </c>
      <c r="MM201" s="47">
        <v>44217.543043981481</v>
      </c>
      <c r="MN201" s="45">
        <v>202</v>
      </c>
      <c r="MO201" s="45"/>
      <c r="MP201" s="45">
        <v>-1</v>
      </c>
      <c r="MQ201" s="45"/>
      <c r="MR201" s="45"/>
      <c r="MS201" s="45" t="s">
        <v>376</v>
      </c>
      <c r="MT201" s="45">
        <v>2851</v>
      </c>
      <c r="MU201" s="45" t="s">
        <v>402</v>
      </c>
      <c r="MV201" s="45">
        <v>569832</v>
      </c>
    </row>
    <row r="202" spans="1:360" ht="15.6" hidden="1" thickTop="1" thickBot="1" x14ac:dyDescent="0.35">
      <c r="A202" s="48" t="s">
        <v>2625</v>
      </c>
      <c r="B202" s="37" t="s">
        <v>2626</v>
      </c>
      <c r="C202" s="37"/>
      <c r="D202" s="37" t="s">
        <v>2627</v>
      </c>
      <c r="E202" s="37" t="s">
        <v>830</v>
      </c>
      <c r="F202" s="37"/>
      <c r="G202" s="49">
        <v>44217</v>
      </c>
      <c r="H202" s="37" t="s">
        <v>2581</v>
      </c>
      <c r="I202" s="37" t="s">
        <v>832</v>
      </c>
      <c r="J202" s="37" t="s">
        <v>347</v>
      </c>
      <c r="K202" s="37">
        <v>55</v>
      </c>
      <c r="L202" s="37" t="str">
        <f>IF(data!$K202&lt;31,"18-30 Years",IF(data!$K202&lt;51,"31-50 Years",IF(data!$K202&lt;61,"51-60 Years",IF(data!$K202&gt;60,"Elderly&gt;60"))))</f>
        <v>51-60 Years</v>
      </c>
      <c r="M202" s="37" t="s">
        <v>405</v>
      </c>
      <c r="N202" s="37" t="s">
        <v>349</v>
      </c>
      <c r="O202" s="37" t="s">
        <v>350</v>
      </c>
      <c r="P202" s="49">
        <v>44217</v>
      </c>
      <c r="Q202" s="37">
        <v>0</v>
      </c>
      <c r="R202" s="37">
        <v>0</v>
      </c>
      <c r="S202" s="37" t="s">
        <v>347</v>
      </c>
      <c r="T202" s="37">
        <v>0</v>
      </c>
      <c r="U202" s="37">
        <v>1</v>
      </c>
      <c r="V202" s="37">
        <v>2</v>
      </c>
      <c r="W202" s="37" t="s">
        <v>455</v>
      </c>
      <c r="X202" s="37">
        <v>2</v>
      </c>
      <c r="Y202" s="37" t="s">
        <v>352</v>
      </c>
      <c r="Z202" s="37">
        <v>2</v>
      </c>
      <c r="AA202" s="52">
        <v>7</v>
      </c>
      <c r="AB202" s="37">
        <v>12</v>
      </c>
      <c r="AC202" s="37">
        <v>1</v>
      </c>
      <c r="AD202" s="37">
        <v>0</v>
      </c>
      <c r="AE202" s="37">
        <v>0</v>
      </c>
      <c r="AF202" s="37">
        <v>2000</v>
      </c>
      <c r="AG202" s="37">
        <v>0</v>
      </c>
      <c r="AH202" s="41">
        <f t="shared" si="3"/>
        <v>-2000</v>
      </c>
      <c r="AI202" s="37"/>
      <c r="AJ202" s="37" t="s">
        <v>2628</v>
      </c>
      <c r="AK202" s="37" t="s">
        <v>663</v>
      </c>
      <c r="AL202" s="37" t="b">
        <v>1</v>
      </c>
      <c r="AM202" s="37" t="b">
        <v>1</v>
      </c>
      <c r="AN202" s="37"/>
      <c r="AO202" s="37"/>
      <c r="AP202" s="37"/>
      <c r="AQ202" s="37"/>
      <c r="AR202" s="37"/>
      <c r="AS202" s="37"/>
      <c r="AT202" s="37">
        <v>999</v>
      </c>
      <c r="AU202" s="37" t="s">
        <v>1333</v>
      </c>
      <c r="AV202" s="37"/>
      <c r="AW202" s="37" t="s">
        <v>372</v>
      </c>
      <c r="AX202" s="45" t="s">
        <v>5131</v>
      </c>
      <c r="AY202" s="37" t="s">
        <v>2629</v>
      </c>
      <c r="AZ202" s="37" t="b">
        <v>1</v>
      </c>
      <c r="BA202" s="37"/>
      <c r="BB202" s="37"/>
      <c r="BC202" s="37"/>
      <c r="BD202" s="37"/>
      <c r="BE202" s="37" t="b">
        <v>1</v>
      </c>
      <c r="BF202" s="37"/>
      <c r="BG202" s="37"/>
      <c r="BH202" s="37"/>
      <c r="BI202" s="37"/>
      <c r="BJ202" s="37"/>
      <c r="BK202" s="37" t="s">
        <v>347</v>
      </c>
      <c r="BL202" s="37" t="s">
        <v>347</v>
      </c>
      <c r="BM202" s="37" t="s">
        <v>2630</v>
      </c>
      <c r="BN202" s="37" t="s">
        <v>359</v>
      </c>
      <c r="BO202" s="37"/>
      <c r="BP202" s="59" t="s">
        <v>359</v>
      </c>
      <c r="BQ202" s="37"/>
      <c r="BR202" s="59" t="s">
        <v>5133</v>
      </c>
      <c r="BS202" s="37"/>
      <c r="BT202" s="37"/>
      <c r="BU202" s="37"/>
      <c r="BV202" s="37"/>
      <c r="BW202" s="37"/>
      <c r="BX202" s="37"/>
      <c r="BY202" s="37"/>
      <c r="BZ202" s="37"/>
      <c r="CA202" s="37"/>
      <c r="CB202" s="37"/>
      <c r="CC202" s="37"/>
      <c r="CD202" s="37"/>
      <c r="CE202" s="37"/>
      <c r="CF202" s="37" t="s">
        <v>870</v>
      </c>
      <c r="CG202" s="37" t="b">
        <v>1</v>
      </c>
      <c r="CH202" s="37" t="b">
        <v>1</v>
      </c>
      <c r="CI202" s="37"/>
      <c r="CJ202" s="37"/>
      <c r="CK202" s="37"/>
      <c r="CL202" s="37"/>
      <c r="CM202" s="37"/>
      <c r="CN202" s="37"/>
      <c r="CO202" s="37" t="s">
        <v>347</v>
      </c>
      <c r="CP202" s="37"/>
      <c r="CQ202" s="37"/>
      <c r="CR202" s="37"/>
      <c r="CS202" s="37"/>
      <c r="CT202" s="37"/>
      <c r="CU202" s="37"/>
      <c r="CV202" s="37"/>
      <c r="CW202" s="37"/>
      <c r="CX202" s="37"/>
      <c r="CY202" s="37" t="s">
        <v>836</v>
      </c>
      <c r="CZ202" s="37"/>
      <c r="DA202" s="37"/>
      <c r="DB202" s="37"/>
      <c r="DC202" s="37"/>
      <c r="DD202" s="37"/>
      <c r="DE202" s="37" t="b">
        <v>1</v>
      </c>
      <c r="DF202" s="37"/>
      <c r="DG202" s="37"/>
      <c r="DH202" s="37"/>
      <c r="DI202" s="37"/>
      <c r="DJ202" s="37"/>
      <c r="DK202" s="37"/>
      <c r="DL202" s="37"/>
      <c r="DM202" s="37"/>
      <c r="DN202" s="37"/>
      <c r="DO202" s="37"/>
      <c r="DP202" s="37"/>
      <c r="DQ202" s="37"/>
      <c r="DR202" s="37"/>
      <c r="DS202" s="37"/>
      <c r="DT202" s="37"/>
      <c r="DU202" s="37"/>
      <c r="DV202" s="37"/>
      <c r="DW202" s="37" t="s">
        <v>646</v>
      </c>
      <c r="DX202" s="37"/>
      <c r="DY202" s="37"/>
      <c r="DZ202" s="37"/>
      <c r="EA202" s="37"/>
      <c r="EB202" s="37"/>
      <c r="EC202" s="37"/>
      <c r="ED202" s="37"/>
      <c r="EE202" s="37"/>
      <c r="EF202" s="37"/>
      <c r="EG202" s="37"/>
      <c r="EH202" s="37"/>
      <c r="EI202" s="37"/>
      <c r="EJ202" s="37"/>
      <c r="EK202" s="37"/>
      <c r="EL202" s="37"/>
      <c r="EM202" s="37"/>
      <c r="EN202" s="37"/>
      <c r="EO202" s="37" t="s">
        <v>2631</v>
      </c>
      <c r="EP202" s="37"/>
      <c r="EQ202" s="37"/>
      <c r="ER202" s="37" t="b">
        <v>1</v>
      </c>
      <c r="ES202" s="37"/>
      <c r="ET202" s="37"/>
      <c r="EU202" s="37"/>
      <c r="EV202" s="37"/>
      <c r="EW202" s="37"/>
      <c r="EX202" s="37"/>
      <c r="EY202" s="37"/>
      <c r="EZ202" s="37"/>
      <c r="FA202" s="52">
        <v>1</v>
      </c>
      <c r="FB202" s="37" t="s">
        <v>365</v>
      </c>
      <c r="FC202" s="37" t="s">
        <v>347</v>
      </c>
      <c r="FD202" s="37"/>
      <c r="FE202" s="37" t="s">
        <v>367</v>
      </c>
      <c r="FF202" s="37"/>
      <c r="FG202" s="37" t="b">
        <v>1</v>
      </c>
      <c r="FH202" s="37"/>
      <c r="FI202" s="37"/>
      <c r="FJ202" s="37"/>
      <c r="FK202" s="37"/>
      <c r="FL202" s="37"/>
      <c r="FM202" s="37"/>
      <c r="FN202" s="37" t="s">
        <v>347</v>
      </c>
      <c r="FO202" s="37"/>
      <c r="FP202" s="37" t="s">
        <v>347</v>
      </c>
      <c r="FQ202" s="37" t="s">
        <v>367</v>
      </c>
      <c r="FR202" s="37" t="b">
        <v>1</v>
      </c>
      <c r="FS202" s="37"/>
      <c r="FT202" s="37"/>
      <c r="FU202" s="37"/>
      <c r="FV202" s="37"/>
      <c r="FW202" s="37"/>
      <c r="FX202" s="37" t="s">
        <v>372</v>
      </c>
      <c r="FY202" s="37" t="s">
        <v>359</v>
      </c>
      <c r="FZ202" s="37"/>
      <c r="GA202" s="37"/>
      <c r="GB202" s="37"/>
      <c r="GC202" s="37" t="s">
        <v>351</v>
      </c>
      <c r="GD202" s="37" t="s">
        <v>384</v>
      </c>
      <c r="GE202" s="37" t="s">
        <v>359</v>
      </c>
      <c r="GF202" s="37" t="s">
        <v>370</v>
      </c>
      <c r="GG202" s="37" t="s">
        <v>370</v>
      </c>
      <c r="GH202" s="37"/>
      <c r="GI202" s="37"/>
      <c r="GJ202" s="37"/>
      <c r="GK202" s="37"/>
      <c r="GL202" s="37"/>
      <c r="GM202" s="37"/>
      <c r="GN202" s="37"/>
      <c r="GO202" s="37"/>
      <c r="GP202" s="37"/>
      <c r="GQ202" s="37"/>
      <c r="GR202" s="37"/>
      <c r="GS202" s="37"/>
      <c r="GT202" s="37"/>
      <c r="GU202" s="37" t="s">
        <v>2632</v>
      </c>
      <c r="GV202" s="37"/>
      <c r="GW202" s="37" t="b">
        <v>1</v>
      </c>
      <c r="GX202" s="37" t="b">
        <v>1</v>
      </c>
      <c r="GY202" s="37" t="b">
        <v>1</v>
      </c>
      <c r="GZ202" s="37" t="b">
        <v>1</v>
      </c>
      <c r="HA202" s="37" t="b">
        <v>1</v>
      </c>
      <c r="HB202" s="37"/>
      <c r="HC202" s="37" t="b">
        <v>1</v>
      </c>
      <c r="HD202" s="37"/>
      <c r="HE202" s="37" t="b">
        <v>1</v>
      </c>
      <c r="HF202" s="37"/>
      <c r="HG202" s="37" t="b">
        <v>1</v>
      </c>
      <c r="HH202" s="37"/>
      <c r="HI202" s="37"/>
      <c r="HJ202" s="37"/>
      <c r="HK202" s="37"/>
      <c r="HL202" s="37"/>
      <c r="HM202" s="37"/>
      <c r="HN202" s="37" t="s">
        <v>387</v>
      </c>
      <c r="HO202" s="37"/>
      <c r="HP202" s="37"/>
      <c r="HQ202" s="37" t="b">
        <v>1</v>
      </c>
      <c r="HR202" s="37"/>
      <c r="HS202" s="37" t="s">
        <v>2633</v>
      </c>
      <c r="HT202" s="37" t="s">
        <v>2634</v>
      </c>
      <c r="HU202" s="37"/>
      <c r="HV202" s="37"/>
      <c r="HW202" s="37"/>
      <c r="HX202" s="37"/>
      <c r="HY202" s="37"/>
      <c r="HZ202" s="37"/>
      <c r="IA202" s="37" t="b">
        <v>1</v>
      </c>
      <c r="IB202" s="37"/>
      <c r="IC202" s="37"/>
      <c r="ID202" s="37"/>
      <c r="IE202" s="37"/>
      <c r="IF202" s="37" t="s">
        <v>1160</v>
      </c>
      <c r="IG202" s="37"/>
      <c r="IH202" s="37"/>
      <c r="II202" s="37" t="b">
        <v>1</v>
      </c>
      <c r="IJ202" s="37"/>
      <c r="IK202" s="37"/>
      <c r="IL202" s="37"/>
      <c r="IM202" s="37"/>
      <c r="IN202" s="37"/>
      <c r="IO202" s="37"/>
      <c r="IP202" s="37" t="s">
        <v>347</v>
      </c>
      <c r="IQ202" s="37"/>
      <c r="IR202" s="37" t="s">
        <v>459</v>
      </c>
      <c r="IS202" s="37" t="b">
        <v>1</v>
      </c>
      <c r="IT202" s="37"/>
      <c r="IU202" s="37"/>
      <c r="IV202" s="37"/>
      <c r="IW202" s="37"/>
      <c r="IX202" s="37"/>
      <c r="IY202" s="37"/>
      <c r="IZ202" s="37"/>
      <c r="JA202" s="37" t="s">
        <v>5165</v>
      </c>
      <c r="JB202" s="37" t="s">
        <v>459</v>
      </c>
      <c r="JC202" s="37" t="b">
        <v>1</v>
      </c>
      <c r="JD202" s="37"/>
      <c r="JE202" s="37"/>
      <c r="JF202" s="37"/>
      <c r="JG202" s="37"/>
      <c r="JH202" s="37"/>
      <c r="JI202" s="37"/>
      <c r="JJ202" s="37"/>
      <c r="JK202" s="37" t="s">
        <v>5167</v>
      </c>
      <c r="JL202" s="37" t="s">
        <v>359</v>
      </c>
      <c r="JM202" s="37" t="s">
        <v>2635</v>
      </c>
      <c r="JN202" s="37" t="s">
        <v>2636</v>
      </c>
      <c r="JO202" s="37"/>
      <c r="JP202" s="37"/>
      <c r="JQ202" s="37"/>
      <c r="JR202" s="37" t="b">
        <v>1</v>
      </c>
      <c r="JS202" s="37"/>
      <c r="JT202" s="37"/>
      <c r="JU202" s="37"/>
      <c r="JV202" s="37"/>
      <c r="JW202" s="37"/>
      <c r="JX202" s="37"/>
      <c r="JY202" s="37"/>
      <c r="JZ202" s="37"/>
      <c r="KA202" s="37"/>
      <c r="KB202" s="37" t="b">
        <v>1</v>
      </c>
      <c r="KC202" s="37"/>
      <c r="KD202" s="37"/>
      <c r="KE202" s="37"/>
      <c r="KF202" s="37"/>
      <c r="KG202" s="37"/>
      <c r="KH202" s="37" t="s">
        <v>1937</v>
      </c>
      <c r="KI202" s="37"/>
      <c r="KJ202" s="37" t="b">
        <v>1</v>
      </c>
      <c r="KK202" s="37"/>
      <c r="KL202" s="37"/>
      <c r="KM202" s="37" t="b">
        <v>1</v>
      </c>
      <c r="KN202" s="37" t="b">
        <v>1</v>
      </c>
      <c r="KO202" s="37"/>
      <c r="KP202" s="37"/>
      <c r="KQ202" s="37"/>
      <c r="KR202" s="37"/>
      <c r="KS202" s="37"/>
      <c r="KT202" s="37"/>
      <c r="KU202" s="37"/>
      <c r="KV202" s="37"/>
      <c r="KW202" s="37" t="s">
        <v>1603</v>
      </c>
      <c r="KX202" s="37"/>
      <c r="KY202" s="37" t="b">
        <v>1</v>
      </c>
      <c r="KZ202" s="37"/>
      <c r="LA202" s="37"/>
      <c r="LB202" s="37" t="b">
        <v>1</v>
      </c>
      <c r="LC202" s="37" t="b">
        <v>1</v>
      </c>
      <c r="LD202" s="37"/>
      <c r="LE202" s="37"/>
      <c r="LF202" s="37"/>
      <c r="LG202" s="37" t="s">
        <v>427</v>
      </c>
      <c r="LH202" s="37"/>
      <c r="LI202" s="37"/>
      <c r="LJ202" s="37"/>
      <c r="LK202" s="37"/>
      <c r="LL202" s="37"/>
      <c r="LM202" s="37"/>
      <c r="LN202" s="37" t="b">
        <v>1</v>
      </c>
      <c r="LO202" s="37" t="s">
        <v>347</v>
      </c>
      <c r="LP202" s="37"/>
      <c r="LQ202" s="37" t="s">
        <v>527</v>
      </c>
      <c r="LR202" s="37"/>
      <c r="LS202" s="37"/>
      <c r="LT202" s="37" t="b">
        <v>1</v>
      </c>
      <c r="LU202" s="37"/>
      <c r="LV202" s="37"/>
      <c r="LW202" s="37"/>
      <c r="LX202" s="37"/>
      <c r="LY202" s="37"/>
      <c r="LZ202" s="37"/>
      <c r="MA202" s="37"/>
      <c r="MB202" s="37" t="s">
        <v>359</v>
      </c>
      <c r="MC202" s="37"/>
      <c r="MD202" s="37"/>
      <c r="ME202" s="37" t="s">
        <v>359</v>
      </c>
      <c r="MF202" s="37"/>
      <c r="MG202" s="37"/>
      <c r="MH202" s="37" t="s">
        <v>359</v>
      </c>
      <c r="MI202" s="37"/>
      <c r="MJ202" s="37" t="s">
        <v>2637</v>
      </c>
      <c r="MK202" s="37">
        <v>73156242</v>
      </c>
      <c r="ML202" s="37" t="s">
        <v>2638</v>
      </c>
      <c r="MM202" s="50">
        <v>44217.544108796297</v>
      </c>
      <c r="MN202" s="37">
        <v>203</v>
      </c>
      <c r="MO202" s="37"/>
      <c r="MP202" s="37">
        <v>-1</v>
      </c>
      <c r="MQ202" s="37"/>
      <c r="MR202" s="37"/>
      <c r="MS202" s="37" t="s">
        <v>376</v>
      </c>
      <c r="MT202" s="37">
        <v>3295</v>
      </c>
      <c r="MU202" s="37" t="s">
        <v>402</v>
      </c>
      <c r="MV202" s="37">
        <v>569832</v>
      </c>
    </row>
    <row r="203" spans="1:360" ht="15.6" thickTop="1" thickBot="1" x14ac:dyDescent="0.35">
      <c r="A203" s="44" t="s">
        <v>2639</v>
      </c>
      <c r="B203" s="45" t="s">
        <v>2640</v>
      </c>
      <c r="C203" s="45"/>
      <c r="D203" s="45" t="s">
        <v>2627</v>
      </c>
      <c r="E203" s="45" t="s">
        <v>830</v>
      </c>
      <c r="F203" s="45"/>
      <c r="G203" s="46">
        <v>44217</v>
      </c>
      <c r="H203" s="45" t="s">
        <v>2581</v>
      </c>
      <c r="I203" s="45" t="s">
        <v>832</v>
      </c>
      <c r="J203" s="45" t="s">
        <v>347</v>
      </c>
      <c r="K203" s="45">
        <v>21</v>
      </c>
      <c r="L203" s="45" t="str">
        <f>IF(data!$K203&lt;31,"18-30 Years",IF(data!$K203&lt;51,"31-50 Years",IF(data!$K203&lt;61,"51-60 Years",IF(data!$K203&gt;60,"Elderly&gt;60"))))</f>
        <v>18-30 Years</v>
      </c>
      <c r="M203" s="45" t="s">
        <v>405</v>
      </c>
      <c r="N203" s="45" t="s">
        <v>1398</v>
      </c>
      <c r="O203" s="45" t="s">
        <v>350</v>
      </c>
      <c r="P203" s="46">
        <v>44217</v>
      </c>
      <c r="Q203" s="45">
        <v>1</v>
      </c>
      <c r="R203" s="45">
        <v>1</v>
      </c>
      <c r="S203" s="45" t="s">
        <v>347</v>
      </c>
      <c r="T203" s="45">
        <v>1</v>
      </c>
      <c r="U203" s="45">
        <v>3</v>
      </c>
      <c r="V203" s="45">
        <v>1</v>
      </c>
      <c r="W203" s="45" t="s">
        <v>364</v>
      </c>
      <c r="X203" s="45">
        <v>0</v>
      </c>
      <c r="Y203" s="45" t="s">
        <v>352</v>
      </c>
      <c r="Z203" s="45">
        <v>2</v>
      </c>
      <c r="AA203" s="51">
        <v>7</v>
      </c>
      <c r="AB203" s="45">
        <v>9</v>
      </c>
      <c r="AC203" s="45">
        <v>1</v>
      </c>
      <c r="AD203" s="45">
        <v>0</v>
      </c>
      <c r="AE203" s="45">
        <v>3</v>
      </c>
      <c r="AF203" s="45">
        <v>2500</v>
      </c>
      <c r="AG203" s="45">
        <v>300</v>
      </c>
      <c r="AH203" s="41">
        <f t="shared" si="3"/>
        <v>-2200</v>
      </c>
      <c r="AI203" s="45" t="s">
        <v>910</v>
      </c>
      <c r="AJ203" s="45"/>
      <c r="AK203" s="45" t="s">
        <v>772</v>
      </c>
      <c r="AL203" s="45" t="b">
        <v>1</v>
      </c>
      <c r="AM203" s="45"/>
      <c r="AN203" s="45"/>
      <c r="AO203" s="45"/>
      <c r="AP203" s="45"/>
      <c r="AQ203" s="45"/>
      <c r="AR203" s="45"/>
      <c r="AS203" s="45"/>
      <c r="AT203" s="45">
        <v>999</v>
      </c>
      <c r="AU203" s="45" t="s">
        <v>1333</v>
      </c>
      <c r="AV203" s="45"/>
      <c r="AW203" s="45" t="s">
        <v>359</v>
      </c>
      <c r="AX203" s="45" t="s">
        <v>5131</v>
      </c>
      <c r="AY203" s="45" t="s">
        <v>1960</v>
      </c>
      <c r="AZ203" s="45"/>
      <c r="BA203" s="45" t="b">
        <v>1</v>
      </c>
      <c r="BB203" s="45"/>
      <c r="BC203" s="45" t="b">
        <v>1</v>
      </c>
      <c r="BD203" s="45"/>
      <c r="BE203" s="45" t="b">
        <v>1</v>
      </c>
      <c r="BF203" s="45"/>
      <c r="BG203" s="45"/>
      <c r="BH203" s="45"/>
      <c r="BI203" s="45"/>
      <c r="BJ203" s="45"/>
      <c r="BK203" s="45" t="s">
        <v>359</v>
      </c>
      <c r="BL203" s="45"/>
      <c r="BM203" s="45"/>
      <c r="BN203" s="45"/>
      <c r="BO203" s="45"/>
      <c r="BP203" s="59" t="s">
        <v>359</v>
      </c>
      <c r="BQ203" s="45"/>
      <c r="BR203" s="59" t="s">
        <v>5133</v>
      </c>
      <c r="BS203" s="45"/>
      <c r="BT203" s="45"/>
      <c r="BU203" s="45"/>
      <c r="BV203" s="45"/>
      <c r="BW203" s="45"/>
      <c r="BX203" s="45"/>
      <c r="BY203" s="45"/>
      <c r="BZ203" s="45"/>
      <c r="CA203" s="45"/>
      <c r="CB203" s="45"/>
      <c r="CC203" s="45"/>
      <c r="CD203" s="45"/>
      <c r="CE203" s="45"/>
      <c r="CF203" s="45" t="s">
        <v>870</v>
      </c>
      <c r="CG203" s="45" t="b">
        <v>1</v>
      </c>
      <c r="CH203" s="45" t="b">
        <v>1</v>
      </c>
      <c r="CI203" s="45"/>
      <c r="CJ203" s="45"/>
      <c r="CK203" s="45"/>
      <c r="CL203" s="45"/>
      <c r="CM203" s="45"/>
      <c r="CN203" s="45"/>
      <c r="CO203" s="45" t="s">
        <v>347</v>
      </c>
      <c r="CP203" s="45"/>
      <c r="CQ203" s="45"/>
      <c r="CR203" s="45"/>
      <c r="CS203" s="45"/>
      <c r="CT203" s="45"/>
      <c r="CU203" s="45"/>
      <c r="CV203" s="45"/>
      <c r="CW203" s="45"/>
      <c r="CX203" s="45"/>
      <c r="CY203" s="45" t="s">
        <v>836</v>
      </c>
      <c r="CZ203" s="45"/>
      <c r="DA203" s="45"/>
      <c r="DB203" s="45"/>
      <c r="DC203" s="45"/>
      <c r="DD203" s="45"/>
      <c r="DE203" s="45" t="b">
        <v>1</v>
      </c>
      <c r="DF203" s="45"/>
      <c r="DG203" s="45"/>
      <c r="DH203" s="45"/>
      <c r="DI203" s="45"/>
      <c r="DJ203" s="45"/>
      <c r="DK203" s="45" t="s">
        <v>359</v>
      </c>
      <c r="DL203" s="45"/>
      <c r="DM203" s="45"/>
      <c r="DN203" s="45"/>
      <c r="DO203" s="45"/>
      <c r="DP203" s="45"/>
      <c r="DQ203" s="45"/>
      <c r="DR203" s="45"/>
      <c r="DS203" s="45"/>
      <c r="DT203" s="45"/>
      <c r="DU203" s="45"/>
      <c r="DV203" s="45"/>
      <c r="DW203" s="45" t="s">
        <v>646</v>
      </c>
      <c r="DX203" s="45"/>
      <c r="DY203" s="45"/>
      <c r="DZ203" s="45"/>
      <c r="EA203" s="45" t="s">
        <v>2631</v>
      </c>
      <c r="EB203" s="45"/>
      <c r="EC203" s="45"/>
      <c r="ED203" s="45" t="b">
        <v>1</v>
      </c>
      <c r="EE203" s="45"/>
      <c r="EF203" s="45"/>
      <c r="EG203" s="45"/>
      <c r="EH203" s="45"/>
      <c r="EI203" s="45"/>
      <c r="EJ203" s="45"/>
      <c r="EK203" s="45"/>
      <c r="EL203" s="45"/>
      <c r="EM203" s="51">
        <v>1</v>
      </c>
      <c r="EN203" s="45" t="s">
        <v>365</v>
      </c>
      <c r="EO203" s="45" t="s">
        <v>2631</v>
      </c>
      <c r="EP203" s="45"/>
      <c r="EQ203" s="45"/>
      <c r="ER203" s="45" t="b">
        <v>1</v>
      </c>
      <c r="ES203" s="45"/>
      <c r="ET203" s="45"/>
      <c r="EU203" s="45"/>
      <c r="EV203" s="45"/>
      <c r="EW203" s="45"/>
      <c r="EX203" s="45"/>
      <c r="EY203" s="45"/>
      <c r="EZ203" s="45"/>
      <c r="FA203" s="51">
        <v>1</v>
      </c>
      <c r="FB203" s="45" t="s">
        <v>365</v>
      </c>
      <c r="FC203" s="45" t="s">
        <v>347</v>
      </c>
      <c r="FD203" s="45"/>
      <c r="FE203" s="45" t="s">
        <v>1192</v>
      </c>
      <c r="FF203" s="45"/>
      <c r="FG203" s="45" t="b">
        <v>1</v>
      </c>
      <c r="FH203" s="45" t="b">
        <v>1</v>
      </c>
      <c r="FI203" s="45"/>
      <c r="FJ203" s="45"/>
      <c r="FK203" s="45"/>
      <c r="FL203" s="45"/>
      <c r="FM203" s="45"/>
      <c r="FN203" s="45" t="s">
        <v>347</v>
      </c>
      <c r="FO203" s="45"/>
      <c r="FP203" s="45" t="s">
        <v>347</v>
      </c>
      <c r="FQ203" s="45" t="s">
        <v>429</v>
      </c>
      <c r="FR203" s="45" t="b">
        <v>1</v>
      </c>
      <c r="FS203" s="45" t="b">
        <v>1</v>
      </c>
      <c r="FT203" s="45"/>
      <c r="FU203" s="45"/>
      <c r="FV203" s="45"/>
      <c r="FW203" s="45"/>
      <c r="FX203" s="45" t="s">
        <v>368</v>
      </c>
      <c r="FY203" s="45" t="s">
        <v>359</v>
      </c>
      <c r="FZ203" s="45" t="s">
        <v>359</v>
      </c>
      <c r="GA203" s="45"/>
      <c r="GB203" s="45"/>
      <c r="GC203" s="45" t="s">
        <v>455</v>
      </c>
      <c r="GD203" s="45" t="s">
        <v>351</v>
      </c>
      <c r="GE203" s="45" t="s">
        <v>359</v>
      </c>
      <c r="GF203" s="45" t="s">
        <v>370</v>
      </c>
      <c r="GG203" s="45" t="s">
        <v>370</v>
      </c>
      <c r="GH203" s="45"/>
      <c r="GI203" s="45"/>
      <c r="GJ203" s="45"/>
      <c r="GK203" s="45"/>
      <c r="GL203" s="45"/>
      <c r="GM203" s="45"/>
      <c r="GN203" s="45"/>
      <c r="GO203" s="45"/>
      <c r="GP203" s="45"/>
      <c r="GQ203" s="45"/>
      <c r="GR203" s="45"/>
      <c r="GS203" s="45"/>
      <c r="GT203" s="45"/>
      <c r="GU203" s="45" t="s">
        <v>2641</v>
      </c>
      <c r="GV203" s="45"/>
      <c r="GW203" s="45" t="b">
        <v>1</v>
      </c>
      <c r="GX203" s="45" t="b">
        <v>1</v>
      </c>
      <c r="GY203" s="45"/>
      <c r="GZ203" s="45" t="b">
        <v>1</v>
      </c>
      <c r="HA203" s="45"/>
      <c r="HB203" s="45"/>
      <c r="HC203" s="45" t="b">
        <v>1</v>
      </c>
      <c r="HD203" s="45"/>
      <c r="HE203" s="45" t="b">
        <v>1</v>
      </c>
      <c r="HF203" s="45"/>
      <c r="HG203" s="45"/>
      <c r="HH203" s="45"/>
      <c r="HI203" s="45"/>
      <c r="HJ203" s="45"/>
      <c r="HK203" s="45"/>
      <c r="HL203" s="45"/>
      <c r="HM203" s="45"/>
      <c r="HN203" s="45" t="s">
        <v>497</v>
      </c>
      <c r="HO203" s="45"/>
      <c r="HP203" s="45" t="b">
        <v>1</v>
      </c>
      <c r="HQ203" s="45"/>
      <c r="HR203" s="45"/>
      <c r="HS203" s="45" t="s">
        <v>444</v>
      </c>
      <c r="HT203" s="45" t="s">
        <v>499</v>
      </c>
      <c r="HU203" s="45"/>
      <c r="HV203" s="45" t="b">
        <v>1</v>
      </c>
      <c r="HW203" s="45"/>
      <c r="HX203" s="45"/>
      <c r="HY203" s="45"/>
      <c r="HZ203" s="45"/>
      <c r="IA203" s="45"/>
      <c r="IB203" s="45"/>
      <c r="IC203" s="45"/>
      <c r="ID203" s="45"/>
      <c r="IE203" s="45"/>
      <c r="IF203" s="45" t="s">
        <v>511</v>
      </c>
      <c r="IG203" s="45"/>
      <c r="IH203" s="45"/>
      <c r="II203" s="45"/>
      <c r="IJ203" s="45"/>
      <c r="IK203" s="45" t="b">
        <v>1</v>
      </c>
      <c r="IL203" s="45"/>
      <c r="IM203" s="45"/>
      <c r="IN203" s="45"/>
      <c r="IO203" s="45"/>
      <c r="IP203" s="45" t="s">
        <v>347</v>
      </c>
      <c r="IQ203" s="45"/>
      <c r="IR203" s="45" t="s">
        <v>372</v>
      </c>
      <c r="IS203" s="45"/>
      <c r="IT203" s="45"/>
      <c r="IU203" s="45"/>
      <c r="IV203" s="45"/>
      <c r="IW203" s="45"/>
      <c r="IX203" s="45"/>
      <c r="IY203" s="45" t="b">
        <v>1</v>
      </c>
      <c r="IZ203" s="45"/>
      <c r="JA203" s="45"/>
      <c r="JB203" s="45" t="s">
        <v>372</v>
      </c>
      <c r="JC203" s="45"/>
      <c r="JD203" s="45"/>
      <c r="JE203" s="45"/>
      <c r="JF203" s="45"/>
      <c r="JG203" s="45"/>
      <c r="JH203" s="45"/>
      <c r="JI203" s="45" t="b">
        <v>1</v>
      </c>
      <c r="JJ203" s="45"/>
      <c r="JK203" s="45"/>
      <c r="JL203" s="45" t="s">
        <v>359</v>
      </c>
      <c r="JM203" s="45" t="s">
        <v>2642</v>
      </c>
      <c r="JN203" s="45" t="s">
        <v>446</v>
      </c>
      <c r="JO203" s="45"/>
      <c r="JP203" s="45"/>
      <c r="JQ203" s="45"/>
      <c r="JR203" s="45" t="b">
        <v>1</v>
      </c>
      <c r="JS203" s="45"/>
      <c r="JT203" s="45"/>
      <c r="JU203" s="45"/>
      <c r="JV203" s="45"/>
      <c r="JW203" s="45"/>
      <c r="JX203" s="45"/>
      <c r="JY203" s="45"/>
      <c r="JZ203" s="45"/>
      <c r="KA203" s="45"/>
      <c r="KB203" s="45"/>
      <c r="KC203" s="45"/>
      <c r="KD203" s="45"/>
      <c r="KE203" s="45"/>
      <c r="KF203" s="45"/>
      <c r="KG203" s="45"/>
      <c r="KH203" s="45" t="s">
        <v>1937</v>
      </c>
      <c r="KI203" s="45"/>
      <c r="KJ203" s="45" t="b">
        <v>1</v>
      </c>
      <c r="KK203" s="45"/>
      <c r="KL203" s="45"/>
      <c r="KM203" s="45" t="b">
        <v>1</v>
      </c>
      <c r="KN203" s="45" t="b">
        <v>1</v>
      </c>
      <c r="KO203" s="45"/>
      <c r="KP203" s="45"/>
      <c r="KQ203" s="45"/>
      <c r="KR203" s="45"/>
      <c r="KS203" s="45"/>
      <c r="KT203" s="45"/>
      <c r="KU203" s="45"/>
      <c r="KV203" s="45"/>
      <c r="KW203" s="45" t="s">
        <v>1669</v>
      </c>
      <c r="KX203" s="45"/>
      <c r="KY203" s="45"/>
      <c r="KZ203" s="45"/>
      <c r="LA203" s="45"/>
      <c r="LB203" s="45" t="b">
        <v>1</v>
      </c>
      <c r="LC203" s="45" t="b">
        <v>1</v>
      </c>
      <c r="LD203" s="45"/>
      <c r="LE203" s="45"/>
      <c r="LF203" s="45"/>
      <c r="LG203" s="45" t="s">
        <v>449</v>
      </c>
      <c r="LH203" s="45"/>
      <c r="LI203" s="45"/>
      <c r="LJ203" s="45" t="b">
        <v>1</v>
      </c>
      <c r="LK203" s="45"/>
      <c r="LL203" s="45"/>
      <c r="LM203" s="45"/>
      <c r="LN203" s="45"/>
      <c r="LO203" s="45" t="s">
        <v>359</v>
      </c>
      <c r="LP203" s="37" t="s">
        <v>5171</v>
      </c>
      <c r="LQ203" s="45" t="s">
        <v>1273</v>
      </c>
      <c r="LR203" s="45" t="b">
        <v>1</v>
      </c>
      <c r="LS203" s="45"/>
      <c r="LT203" s="45" t="b">
        <v>1</v>
      </c>
      <c r="LU203" s="45"/>
      <c r="LV203" s="45"/>
      <c r="LW203" s="45"/>
      <c r="LX203" s="45"/>
      <c r="LY203" s="45"/>
      <c r="LZ203" s="45"/>
      <c r="MA203" s="45"/>
      <c r="MB203" s="45" t="s">
        <v>359</v>
      </c>
      <c r="MC203" s="45"/>
      <c r="MD203" s="45"/>
      <c r="ME203" s="45" t="s">
        <v>359</v>
      </c>
      <c r="MF203" s="45"/>
      <c r="MG203" s="45"/>
      <c r="MH203" s="45" t="s">
        <v>359</v>
      </c>
      <c r="MI203" s="45"/>
      <c r="MJ203" s="45" t="s">
        <v>2643</v>
      </c>
      <c r="MK203" s="45">
        <v>73156244</v>
      </c>
      <c r="ML203" s="45" t="s">
        <v>2644</v>
      </c>
      <c r="MM203" s="47">
        <v>44217.544131944444</v>
      </c>
      <c r="MN203" s="45">
        <v>204</v>
      </c>
      <c r="MO203" s="45"/>
      <c r="MP203" s="45">
        <v>-1</v>
      </c>
      <c r="MQ203" s="45"/>
      <c r="MR203" s="45"/>
      <c r="MS203" s="45" t="s">
        <v>376</v>
      </c>
      <c r="MT203" s="45">
        <v>1448</v>
      </c>
      <c r="MU203" s="45" t="s">
        <v>402</v>
      </c>
      <c r="MV203" s="45">
        <v>569832</v>
      </c>
    </row>
    <row r="204" spans="1:360" ht="15.6" hidden="1" thickTop="1" thickBot="1" x14ac:dyDescent="0.35">
      <c r="A204" s="48" t="s">
        <v>2645</v>
      </c>
      <c r="B204" s="37" t="s">
        <v>2646</v>
      </c>
      <c r="C204" s="37"/>
      <c r="D204" s="37" t="s">
        <v>2627</v>
      </c>
      <c r="E204" s="37" t="s">
        <v>830</v>
      </c>
      <c r="F204" s="37"/>
      <c r="G204" s="49">
        <v>44217</v>
      </c>
      <c r="H204" s="37" t="s">
        <v>2581</v>
      </c>
      <c r="I204" s="37" t="s">
        <v>832</v>
      </c>
      <c r="J204" s="37" t="s">
        <v>347</v>
      </c>
      <c r="K204" s="37">
        <v>31</v>
      </c>
      <c r="L204" s="37" t="str">
        <f>IF(data!$K204&lt;31,"18-30 Years",IF(data!$K204&lt;51,"31-50 Years",IF(data!$K204&lt;61,"51-60 Years",IF(data!$K204&gt;60,"Elderly&gt;60"))))</f>
        <v>31-50 Years</v>
      </c>
      <c r="M204" s="37" t="s">
        <v>405</v>
      </c>
      <c r="N204" s="37" t="s">
        <v>349</v>
      </c>
      <c r="O204" s="37" t="s">
        <v>383</v>
      </c>
      <c r="P204" s="37"/>
      <c r="Q204" s="37">
        <v>0</v>
      </c>
      <c r="R204" s="37">
        <v>1</v>
      </c>
      <c r="S204" s="37" t="s">
        <v>347</v>
      </c>
      <c r="T204" s="37">
        <v>0</v>
      </c>
      <c r="U204" s="37">
        <v>0</v>
      </c>
      <c r="V204" s="37">
        <v>2</v>
      </c>
      <c r="W204" s="37" t="s">
        <v>406</v>
      </c>
      <c r="X204" s="37">
        <v>0</v>
      </c>
      <c r="Y204" s="37" t="s">
        <v>406</v>
      </c>
      <c r="Z204" s="37">
        <v>0</v>
      </c>
      <c r="AA204" s="52">
        <v>2</v>
      </c>
      <c r="AB204" s="37">
        <v>6</v>
      </c>
      <c r="AC204" s="37">
        <v>0</v>
      </c>
      <c r="AD204" s="37">
        <v>0</v>
      </c>
      <c r="AE204" s="37">
        <v>1</v>
      </c>
      <c r="AF204" s="37">
        <v>3000</v>
      </c>
      <c r="AG204" s="37">
        <v>2000</v>
      </c>
      <c r="AH204" s="41">
        <f t="shared" si="3"/>
        <v>-1000</v>
      </c>
      <c r="AI204" s="37" t="s">
        <v>910</v>
      </c>
      <c r="AJ204" s="37"/>
      <c r="AK204" s="37" t="s">
        <v>1400</v>
      </c>
      <c r="AL204" s="37" t="b">
        <v>1</v>
      </c>
      <c r="AM204" s="37" t="b">
        <v>1</v>
      </c>
      <c r="AN204" s="37" t="b">
        <v>1</v>
      </c>
      <c r="AO204" s="37" t="b">
        <v>1</v>
      </c>
      <c r="AP204" s="37"/>
      <c r="AQ204" s="37"/>
      <c r="AR204" s="37"/>
      <c r="AS204" s="37"/>
      <c r="AT204" s="37">
        <v>10</v>
      </c>
      <c r="AU204" s="37" t="s">
        <v>356</v>
      </c>
      <c r="AV204" s="37"/>
      <c r="AW204" s="37" t="s">
        <v>359</v>
      </c>
      <c r="AX204" s="45" t="s">
        <v>5131</v>
      </c>
      <c r="AY204" s="37" t="s">
        <v>1279</v>
      </c>
      <c r="AZ204" s="37" t="b">
        <v>1</v>
      </c>
      <c r="BA204" s="37"/>
      <c r="BB204" s="37"/>
      <c r="BC204" s="37"/>
      <c r="BD204" s="37"/>
      <c r="BE204" s="37"/>
      <c r="BF204" s="37"/>
      <c r="BG204" s="37"/>
      <c r="BH204" s="37"/>
      <c r="BI204" s="37"/>
      <c r="BJ204" s="37"/>
      <c r="BK204" s="37" t="s">
        <v>359</v>
      </c>
      <c r="BL204" s="37"/>
      <c r="BM204" s="37"/>
      <c r="BN204" s="37"/>
      <c r="BO204" s="37"/>
      <c r="BP204" s="37" t="s">
        <v>347</v>
      </c>
      <c r="BQ204" s="37" t="s">
        <v>347</v>
      </c>
      <c r="BR204" s="37"/>
      <c r="BS204" s="37" t="s">
        <v>347</v>
      </c>
      <c r="BT204" s="37" t="s">
        <v>347</v>
      </c>
      <c r="BU204" s="37"/>
      <c r="BV204" s="37"/>
      <c r="BW204" s="37"/>
      <c r="BX204" s="37"/>
      <c r="BY204" s="37"/>
      <c r="BZ204" s="37"/>
      <c r="CA204" s="37"/>
      <c r="CB204" s="37"/>
      <c r="CC204" s="37"/>
      <c r="CD204" s="37"/>
      <c r="CE204" s="37"/>
      <c r="CF204" s="37" t="s">
        <v>563</v>
      </c>
      <c r="CG204" s="37" t="b">
        <v>1</v>
      </c>
      <c r="CH204" s="37" t="b">
        <v>1</v>
      </c>
      <c r="CI204" s="37" t="b">
        <v>1</v>
      </c>
      <c r="CJ204" s="37" t="b">
        <v>1</v>
      </c>
      <c r="CK204" s="37"/>
      <c r="CL204" s="37"/>
      <c r="CM204" s="37"/>
      <c r="CN204" s="37"/>
      <c r="CO204" s="37" t="s">
        <v>347</v>
      </c>
      <c r="CP204" s="37"/>
      <c r="CQ204" s="37"/>
      <c r="CR204" s="37"/>
      <c r="CS204" s="37"/>
      <c r="CT204" s="37"/>
      <c r="CU204" s="37"/>
      <c r="CV204" s="37"/>
      <c r="CW204" s="37"/>
      <c r="CX204" s="37"/>
      <c r="CY204" s="37" t="s">
        <v>836</v>
      </c>
      <c r="CZ204" s="37"/>
      <c r="DA204" s="37"/>
      <c r="DB204" s="37"/>
      <c r="DC204" s="37"/>
      <c r="DD204" s="37"/>
      <c r="DE204" s="37" t="b">
        <v>1</v>
      </c>
      <c r="DF204" s="37"/>
      <c r="DG204" s="37"/>
      <c r="DH204" s="37"/>
      <c r="DI204" s="37"/>
      <c r="DJ204" s="37"/>
      <c r="DK204" s="37"/>
      <c r="DL204" s="37"/>
      <c r="DM204" s="37"/>
      <c r="DN204" s="37"/>
      <c r="DO204" s="37"/>
      <c r="DP204" s="37"/>
      <c r="DQ204" s="37"/>
      <c r="DR204" s="37"/>
      <c r="DS204" s="37"/>
      <c r="DT204" s="37"/>
      <c r="DU204" s="37"/>
      <c r="DV204" s="37"/>
      <c r="DW204" s="37" t="s">
        <v>646</v>
      </c>
      <c r="DX204" s="37"/>
      <c r="DY204" s="37"/>
      <c r="DZ204" s="37"/>
      <c r="EA204" s="37"/>
      <c r="EB204" s="37"/>
      <c r="EC204" s="37"/>
      <c r="ED204" s="37"/>
      <c r="EE204" s="37"/>
      <c r="EF204" s="37"/>
      <c r="EG204" s="37"/>
      <c r="EH204" s="37"/>
      <c r="EI204" s="37"/>
      <c r="EJ204" s="37"/>
      <c r="EK204" s="37"/>
      <c r="EL204" s="37"/>
      <c r="EM204" s="37"/>
      <c r="EN204" s="37"/>
      <c r="EO204" s="37" t="s">
        <v>2647</v>
      </c>
      <c r="EP204" s="37"/>
      <c r="EQ204" s="37" t="b">
        <v>1</v>
      </c>
      <c r="ER204" s="37" t="b">
        <v>1</v>
      </c>
      <c r="ES204" s="37" t="b">
        <v>1</v>
      </c>
      <c r="ET204" s="37"/>
      <c r="EU204" s="37"/>
      <c r="EV204" s="37"/>
      <c r="EW204" s="37"/>
      <c r="EX204" s="37"/>
      <c r="EY204" s="37"/>
      <c r="EZ204" s="37"/>
      <c r="FA204" s="52">
        <v>3</v>
      </c>
      <c r="FB204" s="37" t="s">
        <v>365</v>
      </c>
      <c r="FC204" s="37" t="s">
        <v>347</v>
      </c>
      <c r="FD204" s="37"/>
      <c r="FE204" s="37" t="s">
        <v>429</v>
      </c>
      <c r="FF204" s="37"/>
      <c r="FG204" s="37" t="b">
        <v>1</v>
      </c>
      <c r="FH204" s="37" t="b">
        <v>1</v>
      </c>
      <c r="FI204" s="37"/>
      <c r="FJ204" s="37"/>
      <c r="FK204" s="37"/>
      <c r="FL204" s="37"/>
      <c r="FM204" s="37"/>
      <c r="FN204" s="37" t="s">
        <v>347</v>
      </c>
      <c r="FO204" s="37"/>
      <c r="FP204" s="37" t="s">
        <v>347</v>
      </c>
      <c r="FQ204" s="37" t="s">
        <v>1296</v>
      </c>
      <c r="FR204" s="37"/>
      <c r="FS204" s="37" t="b">
        <v>1</v>
      </c>
      <c r="FT204" s="37"/>
      <c r="FU204" s="37" t="b">
        <v>1</v>
      </c>
      <c r="FV204" s="37"/>
      <c r="FW204" s="37"/>
      <c r="FX204" s="37" t="s">
        <v>656</v>
      </c>
      <c r="FY204" s="37" t="s">
        <v>359</v>
      </c>
      <c r="FZ204" s="37"/>
      <c r="GA204" s="37"/>
      <c r="GB204" s="37"/>
      <c r="GC204" s="37" t="s">
        <v>384</v>
      </c>
      <c r="GD204" s="37" t="s">
        <v>384</v>
      </c>
      <c r="GE204" s="37" t="s">
        <v>359</v>
      </c>
      <c r="GF204" s="37" t="s">
        <v>370</v>
      </c>
      <c r="GG204" s="37" t="s">
        <v>370</v>
      </c>
      <c r="GH204" s="37"/>
      <c r="GI204" s="37"/>
      <c r="GJ204" s="37"/>
      <c r="GK204" s="37"/>
      <c r="GL204" s="37"/>
      <c r="GM204" s="37"/>
      <c r="GN204" s="37"/>
      <c r="GO204" s="37"/>
      <c r="GP204" s="37"/>
      <c r="GQ204" s="37"/>
      <c r="GR204" s="37"/>
      <c r="GS204" s="37"/>
      <c r="GT204" s="37"/>
      <c r="GU204" s="37" t="s">
        <v>2648</v>
      </c>
      <c r="GV204" s="37" t="b">
        <v>1</v>
      </c>
      <c r="GW204" s="37" t="b">
        <v>1</v>
      </c>
      <c r="GX204" s="37" t="b">
        <v>1</v>
      </c>
      <c r="GY204" s="37" t="b">
        <v>1</v>
      </c>
      <c r="GZ204" s="37" t="b">
        <v>1</v>
      </c>
      <c r="HA204" s="37" t="b">
        <v>1</v>
      </c>
      <c r="HB204" s="37" t="b">
        <v>1</v>
      </c>
      <c r="HC204" s="37" t="b">
        <v>1</v>
      </c>
      <c r="HD204" s="37" t="b">
        <v>1</v>
      </c>
      <c r="HE204" s="37" t="b">
        <v>1</v>
      </c>
      <c r="HF204" s="37" t="b">
        <v>1</v>
      </c>
      <c r="HG204" s="37" t="b">
        <v>1</v>
      </c>
      <c r="HH204" s="37" t="b">
        <v>1</v>
      </c>
      <c r="HI204" s="37"/>
      <c r="HJ204" s="37"/>
      <c r="HK204" s="37"/>
      <c r="HL204" s="37"/>
      <c r="HM204" s="37"/>
      <c r="HN204" s="37" t="s">
        <v>605</v>
      </c>
      <c r="HO204" s="37" t="b">
        <v>1</v>
      </c>
      <c r="HP204" s="37" t="b">
        <v>1</v>
      </c>
      <c r="HQ204" s="37" t="b">
        <v>1</v>
      </c>
      <c r="HR204" s="37" t="b">
        <v>1</v>
      </c>
      <c r="HS204" s="37" t="s">
        <v>2649</v>
      </c>
      <c r="HT204" s="37" t="s">
        <v>2650</v>
      </c>
      <c r="HU204" s="37" t="b">
        <v>1</v>
      </c>
      <c r="HV204" s="37" t="b">
        <v>1</v>
      </c>
      <c r="HW204" s="37" t="b">
        <v>1</v>
      </c>
      <c r="HX204" s="37" t="b">
        <v>1</v>
      </c>
      <c r="HY204" s="37" t="b">
        <v>1</v>
      </c>
      <c r="HZ204" s="37"/>
      <c r="IA204" s="37" t="b">
        <v>1</v>
      </c>
      <c r="IB204" s="37"/>
      <c r="IC204" s="37"/>
      <c r="ID204" s="37"/>
      <c r="IE204" s="37"/>
      <c r="IF204" s="37" t="s">
        <v>877</v>
      </c>
      <c r="IG204" s="37" t="b">
        <v>1</v>
      </c>
      <c r="IH204" s="37"/>
      <c r="II204" s="37"/>
      <c r="IJ204" s="37"/>
      <c r="IK204" s="37" t="b">
        <v>1</v>
      </c>
      <c r="IL204" s="37"/>
      <c r="IM204" s="37"/>
      <c r="IN204" s="37"/>
      <c r="IO204" s="37"/>
      <c r="IP204" s="37" t="s">
        <v>347</v>
      </c>
      <c r="IQ204" s="37"/>
      <c r="IR204" s="37" t="s">
        <v>413</v>
      </c>
      <c r="IS204" s="37"/>
      <c r="IT204" s="37"/>
      <c r="IU204" s="37"/>
      <c r="IV204" s="37"/>
      <c r="IW204" s="37"/>
      <c r="IX204" s="37" t="b">
        <v>1</v>
      </c>
      <c r="IY204" s="37"/>
      <c r="IZ204" s="37"/>
      <c r="JA204" s="37"/>
      <c r="JB204" s="37" t="s">
        <v>413</v>
      </c>
      <c r="JC204" s="37"/>
      <c r="JD204" s="37"/>
      <c r="JE204" s="37"/>
      <c r="JF204" s="37"/>
      <c r="JG204" s="37"/>
      <c r="JH204" s="37" t="b">
        <v>1</v>
      </c>
      <c r="JI204" s="37"/>
      <c r="JJ204" s="37"/>
      <c r="JK204" s="37"/>
      <c r="JL204" s="37" t="s">
        <v>347</v>
      </c>
      <c r="JM204" s="37"/>
      <c r="JN204" s="37" t="s">
        <v>2651</v>
      </c>
      <c r="JO204" s="37" t="b">
        <v>1</v>
      </c>
      <c r="JP204" s="37"/>
      <c r="JQ204" s="37"/>
      <c r="JR204" s="37" t="b">
        <v>1</v>
      </c>
      <c r="JS204" s="37" t="b">
        <v>1</v>
      </c>
      <c r="JT204" s="37" t="b">
        <v>1</v>
      </c>
      <c r="JU204" s="37" t="b">
        <v>1</v>
      </c>
      <c r="JV204" s="37" t="b">
        <v>1</v>
      </c>
      <c r="JW204" s="37" t="b">
        <v>1</v>
      </c>
      <c r="JX204" s="37" t="b">
        <v>1</v>
      </c>
      <c r="JY204" s="37"/>
      <c r="JZ204" s="37"/>
      <c r="KA204" s="37" t="b">
        <v>1</v>
      </c>
      <c r="KB204" s="37" t="b">
        <v>1</v>
      </c>
      <c r="KC204" s="37"/>
      <c r="KD204" s="37"/>
      <c r="KE204" s="37"/>
      <c r="KF204" s="37"/>
      <c r="KG204" s="37" t="s">
        <v>2652</v>
      </c>
      <c r="KH204" s="37" t="s">
        <v>2653</v>
      </c>
      <c r="KI204" s="37" t="b">
        <v>1</v>
      </c>
      <c r="KJ204" s="37" t="b">
        <v>1</v>
      </c>
      <c r="KK204" s="37" t="b">
        <v>1</v>
      </c>
      <c r="KL204" s="37" t="b">
        <v>1</v>
      </c>
      <c r="KM204" s="37" t="b">
        <v>1</v>
      </c>
      <c r="KN204" s="37" t="b">
        <v>1</v>
      </c>
      <c r="KO204" s="37"/>
      <c r="KP204" s="37" t="b">
        <v>1</v>
      </c>
      <c r="KQ204" s="37"/>
      <c r="KR204" s="37"/>
      <c r="KS204" s="37"/>
      <c r="KT204" s="37"/>
      <c r="KU204" s="37"/>
      <c r="KV204" s="37"/>
      <c r="KW204" s="37" t="s">
        <v>705</v>
      </c>
      <c r="KX204" s="37" t="b">
        <v>1</v>
      </c>
      <c r="KY204" s="37" t="b">
        <v>1</v>
      </c>
      <c r="KZ204" s="37" t="b">
        <v>1</v>
      </c>
      <c r="LA204" s="37" t="b">
        <v>1</v>
      </c>
      <c r="LB204" s="37" t="b">
        <v>1</v>
      </c>
      <c r="LC204" s="37" t="b">
        <v>1</v>
      </c>
      <c r="LD204" s="37"/>
      <c r="LE204" s="37"/>
      <c r="LF204" s="37"/>
      <c r="LG204" s="37" t="s">
        <v>396</v>
      </c>
      <c r="LH204" s="37" t="b">
        <v>1</v>
      </c>
      <c r="LI204" s="37" t="b">
        <v>1</v>
      </c>
      <c r="LJ204" s="37" t="b">
        <v>1</v>
      </c>
      <c r="LK204" s="37" t="b">
        <v>1</v>
      </c>
      <c r="LL204" s="37" t="b">
        <v>1</v>
      </c>
      <c r="LM204" s="37"/>
      <c r="LN204" s="37"/>
      <c r="LO204" s="37" t="s">
        <v>347</v>
      </c>
      <c r="LP204" s="37"/>
      <c r="LQ204" s="37" t="s">
        <v>1800</v>
      </c>
      <c r="LR204" s="37" t="b">
        <v>1</v>
      </c>
      <c r="LS204" s="37" t="b">
        <v>1</v>
      </c>
      <c r="LT204" s="37" t="b">
        <v>1</v>
      </c>
      <c r="LU204" s="37" t="b">
        <v>1</v>
      </c>
      <c r="LV204" s="37" t="b">
        <v>1</v>
      </c>
      <c r="LW204" s="37"/>
      <c r="LX204" s="37"/>
      <c r="LY204" s="37"/>
      <c r="LZ204" s="37"/>
      <c r="MA204" s="37"/>
      <c r="MB204" s="37" t="s">
        <v>359</v>
      </c>
      <c r="MC204" s="37"/>
      <c r="MD204" s="37"/>
      <c r="ME204" s="37"/>
      <c r="MF204" s="37"/>
      <c r="MG204" s="37"/>
      <c r="MH204" s="37" t="s">
        <v>359</v>
      </c>
      <c r="MI204" s="37"/>
      <c r="MJ204" s="37" t="s">
        <v>2654</v>
      </c>
      <c r="MK204" s="37">
        <v>73156246</v>
      </c>
      <c r="ML204" s="37" t="s">
        <v>2655</v>
      </c>
      <c r="MM204" s="50">
        <v>44217.544131944444</v>
      </c>
      <c r="MN204" s="37">
        <v>205</v>
      </c>
      <c r="MO204" s="37"/>
      <c r="MP204" s="37">
        <v>-1</v>
      </c>
      <c r="MQ204" s="37"/>
      <c r="MR204" s="37"/>
      <c r="MS204" s="37" t="s">
        <v>376</v>
      </c>
      <c r="MT204" s="37">
        <v>1314</v>
      </c>
      <c r="MU204" s="37" t="s">
        <v>402</v>
      </c>
      <c r="MV204" s="37">
        <v>569832</v>
      </c>
    </row>
    <row r="205" spans="1:360" ht="15.6" thickTop="1" thickBot="1" x14ac:dyDescent="0.35">
      <c r="A205" s="44" t="s">
        <v>2656</v>
      </c>
      <c r="B205" s="45" t="s">
        <v>2657</v>
      </c>
      <c r="C205" s="45"/>
      <c r="D205" s="45" t="s">
        <v>2658</v>
      </c>
      <c r="E205" s="45" t="s">
        <v>830</v>
      </c>
      <c r="F205" s="45"/>
      <c r="G205" s="46">
        <v>44217</v>
      </c>
      <c r="H205" s="45" t="s">
        <v>2581</v>
      </c>
      <c r="I205" s="45" t="s">
        <v>832</v>
      </c>
      <c r="J205" s="45" t="s">
        <v>347</v>
      </c>
      <c r="K205" s="45">
        <v>20</v>
      </c>
      <c r="L205" s="45" t="str">
        <f>IF(data!$K205&lt;31,"18-30 Years",IF(data!$K205&lt;51,"31-50 Years",IF(data!$K205&lt;61,"51-60 Years",IF(data!$K205&gt;60,"Elderly&gt;60"))))</f>
        <v>18-30 Years</v>
      </c>
      <c r="M205" s="45" t="s">
        <v>348</v>
      </c>
      <c r="N205" s="45" t="s">
        <v>349</v>
      </c>
      <c r="O205" s="45" t="s">
        <v>350</v>
      </c>
      <c r="P205" s="46">
        <v>43751</v>
      </c>
      <c r="Q205" s="45">
        <v>1</v>
      </c>
      <c r="R205" s="45">
        <v>1</v>
      </c>
      <c r="S205" s="45" t="s">
        <v>347</v>
      </c>
      <c r="T205" s="45">
        <v>1</v>
      </c>
      <c r="U205" s="45">
        <v>0</v>
      </c>
      <c r="V205" s="45">
        <v>1</v>
      </c>
      <c r="W205" s="45" t="s">
        <v>351</v>
      </c>
      <c r="X205" s="45">
        <v>0</v>
      </c>
      <c r="Y205" s="45" t="s">
        <v>406</v>
      </c>
      <c r="Z205" s="45">
        <v>0</v>
      </c>
      <c r="AA205" s="51">
        <v>2</v>
      </c>
      <c r="AB205" s="45">
        <v>5</v>
      </c>
      <c r="AC205" s="45">
        <v>1</v>
      </c>
      <c r="AD205" s="45">
        <v>0</v>
      </c>
      <c r="AE205" s="45">
        <v>1</v>
      </c>
      <c r="AF205" s="45">
        <v>1500</v>
      </c>
      <c r="AG205" s="45">
        <v>800</v>
      </c>
      <c r="AH205" s="41">
        <f t="shared" si="3"/>
        <v>-700</v>
      </c>
      <c r="AI205" s="45" t="s">
        <v>385</v>
      </c>
      <c r="AJ205" s="45"/>
      <c r="AK205" s="45" t="s">
        <v>772</v>
      </c>
      <c r="AL205" s="45" t="b">
        <v>1</v>
      </c>
      <c r="AM205" s="45"/>
      <c r="AN205" s="45"/>
      <c r="AO205" s="45"/>
      <c r="AP205" s="45"/>
      <c r="AQ205" s="45"/>
      <c r="AR205" s="45"/>
      <c r="AS205" s="45"/>
      <c r="AT205" s="45">
        <v>60</v>
      </c>
      <c r="AU205" s="45" t="s">
        <v>2659</v>
      </c>
      <c r="AV205" s="45"/>
      <c r="AW205" s="45" t="s">
        <v>359</v>
      </c>
      <c r="AX205" s="41" t="s">
        <v>372</v>
      </c>
      <c r="AY205" s="45" t="s">
        <v>480</v>
      </c>
      <c r="AZ205" s="45" t="b">
        <v>1</v>
      </c>
      <c r="BA205" s="45"/>
      <c r="BB205" s="45"/>
      <c r="BC205" s="45" t="b">
        <v>1</v>
      </c>
      <c r="BD205" s="45"/>
      <c r="BE205" s="45"/>
      <c r="BF205" s="45"/>
      <c r="BG205" s="45"/>
      <c r="BH205" s="45"/>
      <c r="BI205" s="45"/>
      <c r="BJ205" s="45"/>
      <c r="BK205" s="45" t="s">
        <v>359</v>
      </c>
      <c r="BL205" s="45"/>
      <c r="BM205" s="45"/>
      <c r="BN205" s="45"/>
      <c r="BO205" s="45"/>
      <c r="BP205" s="45" t="s">
        <v>359</v>
      </c>
      <c r="BQ205" s="45"/>
      <c r="BR205" s="45"/>
      <c r="BS205" s="45"/>
      <c r="BT205" s="45"/>
      <c r="BU205" s="45"/>
      <c r="BV205" s="45"/>
      <c r="BW205" s="45"/>
      <c r="BX205" s="45"/>
      <c r="BY205" s="45"/>
      <c r="BZ205" s="45"/>
      <c r="CA205" s="45"/>
      <c r="CB205" s="45"/>
      <c r="CC205" s="45"/>
      <c r="CD205" s="45"/>
      <c r="CE205" s="45"/>
      <c r="CF205" s="45" t="s">
        <v>1242</v>
      </c>
      <c r="CG205" s="45"/>
      <c r="CH205" s="45" t="b">
        <v>1</v>
      </c>
      <c r="CI205" s="45" t="b">
        <v>1</v>
      </c>
      <c r="CJ205" s="45"/>
      <c r="CK205" s="45"/>
      <c r="CL205" s="45"/>
      <c r="CM205" s="45"/>
      <c r="CN205" s="45"/>
      <c r="CO205" s="45" t="s">
        <v>359</v>
      </c>
      <c r="CP205" s="45" t="s">
        <v>2660</v>
      </c>
      <c r="CQ205" s="45" t="b">
        <v>1</v>
      </c>
      <c r="CR205" s="45" t="b">
        <v>1</v>
      </c>
      <c r="CS205" s="45"/>
      <c r="CT205" s="45"/>
      <c r="CU205" s="45"/>
      <c r="CV205" s="45"/>
      <c r="CW205" s="45"/>
      <c r="CX205" s="45"/>
      <c r="CY205" s="45" t="s">
        <v>1807</v>
      </c>
      <c r="CZ205" s="45"/>
      <c r="DA205" s="45"/>
      <c r="DB205" s="45"/>
      <c r="DC205" s="45" t="b">
        <v>1</v>
      </c>
      <c r="DD205" s="45"/>
      <c r="DE205" s="45"/>
      <c r="DF205" s="45"/>
      <c r="DG205" s="45"/>
      <c r="DH205" s="45"/>
      <c r="DI205" s="45"/>
      <c r="DJ205" s="45"/>
      <c r="DK205" s="45" t="s">
        <v>359</v>
      </c>
      <c r="DL205" s="45"/>
      <c r="DM205" s="45"/>
      <c r="DN205" s="45"/>
      <c r="DO205" s="45"/>
      <c r="DP205" s="45"/>
      <c r="DQ205" s="45"/>
      <c r="DR205" s="45"/>
      <c r="DS205" s="45"/>
      <c r="DT205" s="45"/>
      <c r="DU205" s="45"/>
      <c r="DV205" s="45"/>
      <c r="DW205" s="45" t="s">
        <v>646</v>
      </c>
      <c r="DX205" s="45"/>
      <c r="DY205" s="45"/>
      <c r="DZ205" s="45"/>
      <c r="EA205" s="45" t="s">
        <v>568</v>
      </c>
      <c r="EB205" s="45" t="b">
        <v>1</v>
      </c>
      <c r="EC205" s="45"/>
      <c r="ED205" s="45"/>
      <c r="EE205" s="45"/>
      <c r="EF205" s="45"/>
      <c r="EG205" s="45"/>
      <c r="EH205" s="45"/>
      <c r="EI205" s="45"/>
      <c r="EJ205" s="45"/>
      <c r="EK205" s="45"/>
      <c r="EL205" s="45"/>
      <c r="EM205" s="51">
        <v>1</v>
      </c>
      <c r="EN205" s="45" t="s">
        <v>365</v>
      </c>
      <c r="EO205" s="45" t="s">
        <v>568</v>
      </c>
      <c r="EP205" s="45" t="b">
        <v>1</v>
      </c>
      <c r="EQ205" s="45"/>
      <c r="ER205" s="45"/>
      <c r="ES205" s="45"/>
      <c r="ET205" s="45"/>
      <c r="EU205" s="45"/>
      <c r="EV205" s="45"/>
      <c r="EW205" s="45"/>
      <c r="EX205" s="45"/>
      <c r="EY205" s="45"/>
      <c r="EZ205" s="45"/>
      <c r="FA205" s="51">
        <v>1</v>
      </c>
      <c r="FB205" s="45" t="s">
        <v>365</v>
      </c>
      <c r="FC205" s="45" t="s">
        <v>359</v>
      </c>
      <c r="FD205" s="45" t="s">
        <v>2661</v>
      </c>
      <c r="FE205" s="45" t="s">
        <v>367</v>
      </c>
      <c r="FF205" s="45"/>
      <c r="FG205" s="45" t="b">
        <v>1</v>
      </c>
      <c r="FH205" s="45"/>
      <c r="FI205" s="45"/>
      <c r="FJ205" s="45"/>
      <c r="FK205" s="45"/>
      <c r="FL205" s="45"/>
      <c r="FM205" s="45"/>
      <c r="FN205" s="45" t="s">
        <v>347</v>
      </c>
      <c r="FO205" s="45"/>
      <c r="FP205" s="45" t="s">
        <v>347</v>
      </c>
      <c r="FQ205" s="45" t="s">
        <v>2009</v>
      </c>
      <c r="FR205" s="45" t="b">
        <v>1</v>
      </c>
      <c r="FS205" s="45"/>
      <c r="FT205" s="45"/>
      <c r="FU205" s="45" t="b">
        <v>1</v>
      </c>
      <c r="FV205" s="45"/>
      <c r="FW205" s="45"/>
      <c r="FX205" s="45" t="s">
        <v>656</v>
      </c>
      <c r="FY205" s="45" t="s">
        <v>359</v>
      </c>
      <c r="FZ205" s="45" t="s">
        <v>359</v>
      </c>
      <c r="GA205" s="45"/>
      <c r="GB205" s="45"/>
      <c r="GC205" s="45" t="s">
        <v>384</v>
      </c>
      <c r="GD205" s="45" t="s">
        <v>351</v>
      </c>
      <c r="GE205" s="45" t="s">
        <v>359</v>
      </c>
      <c r="GF205" s="45" t="s">
        <v>369</v>
      </c>
      <c r="GG205" s="45" t="s">
        <v>369</v>
      </c>
      <c r="GH205" s="45" t="s">
        <v>371</v>
      </c>
      <c r="GI205" s="45" t="s">
        <v>359</v>
      </c>
      <c r="GJ205" s="45"/>
      <c r="GK205" s="45"/>
      <c r="GL205" s="45"/>
      <c r="GM205" s="45"/>
      <c r="GN205" s="45"/>
      <c r="GO205" s="45"/>
      <c r="GP205" s="45"/>
      <c r="GQ205" s="45"/>
      <c r="GR205" s="45"/>
      <c r="GS205" s="45" t="s">
        <v>1064</v>
      </c>
      <c r="GT205" s="45"/>
      <c r="GU205" s="45" t="s">
        <v>2662</v>
      </c>
      <c r="GV205" s="45"/>
      <c r="GW205" s="45" t="b">
        <v>1</v>
      </c>
      <c r="GX205" s="45"/>
      <c r="GY205" s="45" t="b">
        <v>1</v>
      </c>
      <c r="GZ205" s="45" t="b">
        <v>1</v>
      </c>
      <c r="HA205" s="45" t="b">
        <v>1</v>
      </c>
      <c r="HB205" s="45"/>
      <c r="HC205" s="45"/>
      <c r="HD205" s="45"/>
      <c r="HE205" s="45" t="b">
        <v>1</v>
      </c>
      <c r="HF205" s="45"/>
      <c r="HG205" s="45"/>
      <c r="HH205" s="45"/>
      <c r="HI205" s="45"/>
      <c r="HJ205" s="45"/>
      <c r="HK205" s="45"/>
      <c r="HL205" s="45"/>
      <c r="HM205" s="45"/>
      <c r="HN205" s="45" t="s">
        <v>2663</v>
      </c>
      <c r="HO205" s="45" t="b">
        <v>1</v>
      </c>
      <c r="HP205" s="45" t="b">
        <v>1</v>
      </c>
      <c r="HQ205" s="45"/>
      <c r="HR205" s="45" t="b">
        <v>1</v>
      </c>
      <c r="HS205" s="45" t="s">
        <v>2664</v>
      </c>
      <c r="HT205" s="45" t="s">
        <v>623</v>
      </c>
      <c r="HU205" s="45" t="b">
        <v>1</v>
      </c>
      <c r="HV205" s="45"/>
      <c r="HW205" s="45"/>
      <c r="HX205" s="45"/>
      <c r="HY205" s="45"/>
      <c r="HZ205" s="45"/>
      <c r="IA205" s="45"/>
      <c r="IB205" s="45"/>
      <c r="IC205" s="45"/>
      <c r="ID205" s="45"/>
      <c r="IE205" s="45"/>
      <c r="IF205" s="45" t="s">
        <v>511</v>
      </c>
      <c r="IG205" s="45"/>
      <c r="IH205" s="45"/>
      <c r="II205" s="45"/>
      <c r="IJ205" s="45"/>
      <c r="IK205" s="45" t="b">
        <v>1</v>
      </c>
      <c r="IL205" s="45"/>
      <c r="IM205" s="45"/>
      <c r="IN205" s="45"/>
      <c r="IO205" s="45"/>
      <c r="IP205" s="45" t="s">
        <v>347</v>
      </c>
      <c r="IQ205" s="45"/>
      <c r="IR205" s="45" t="s">
        <v>1250</v>
      </c>
      <c r="IS205" s="45" t="b">
        <v>1</v>
      </c>
      <c r="IT205" s="45" t="b">
        <v>1</v>
      </c>
      <c r="IU205" s="45"/>
      <c r="IV205" s="45"/>
      <c r="IW205" s="45"/>
      <c r="IX205" s="45"/>
      <c r="IY205" s="45"/>
      <c r="IZ205" s="45"/>
      <c r="JA205" s="37" t="s">
        <v>5165</v>
      </c>
      <c r="JB205" s="45" t="s">
        <v>1250</v>
      </c>
      <c r="JC205" s="45" t="b">
        <v>1</v>
      </c>
      <c r="JD205" s="45" t="b">
        <v>1</v>
      </c>
      <c r="JE205" s="45"/>
      <c r="JF205" s="45"/>
      <c r="JG205" s="45"/>
      <c r="JH205" s="45"/>
      <c r="JI205" s="45"/>
      <c r="JJ205" s="45"/>
      <c r="JK205" s="45" t="s">
        <v>5168</v>
      </c>
      <c r="JL205" s="45" t="s">
        <v>359</v>
      </c>
      <c r="JM205" s="45" t="s">
        <v>2664</v>
      </c>
      <c r="JN205" s="45" t="s">
        <v>1000</v>
      </c>
      <c r="JO205" s="45" t="b">
        <v>1</v>
      </c>
      <c r="JP205" s="45"/>
      <c r="JQ205" s="45"/>
      <c r="JR205" s="45"/>
      <c r="JS205" s="45"/>
      <c r="JT205" s="45"/>
      <c r="JU205" s="45"/>
      <c r="JV205" s="45"/>
      <c r="JW205" s="45" t="b">
        <v>1</v>
      </c>
      <c r="JX205" s="45"/>
      <c r="JY205" s="45" t="b">
        <v>1</v>
      </c>
      <c r="JZ205" s="45"/>
      <c r="KA205" s="45"/>
      <c r="KB205" s="45"/>
      <c r="KC205" s="45"/>
      <c r="KD205" s="45"/>
      <c r="KE205" s="45"/>
      <c r="KF205" s="45"/>
      <c r="KG205" s="45"/>
      <c r="KH205" s="45" t="s">
        <v>859</v>
      </c>
      <c r="KI205" s="45"/>
      <c r="KJ205" s="45"/>
      <c r="KK205" s="45"/>
      <c r="KL205" s="45"/>
      <c r="KM205" s="45" t="b">
        <v>1</v>
      </c>
      <c r="KN205" s="45" t="b">
        <v>1</v>
      </c>
      <c r="KO205" s="45"/>
      <c r="KP205" s="45"/>
      <c r="KQ205" s="45"/>
      <c r="KR205" s="45"/>
      <c r="KS205" s="45"/>
      <c r="KT205" s="45"/>
      <c r="KU205" s="45"/>
      <c r="KV205" s="45"/>
      <c r="KW205" s="45" t="s">
        <v>2665</v>
      </c>
      <c r="KX205" s="45"/>
      <c r="KY205" s="45"/>
      <c r="KZ205" s="45"/>
      <c r="LA205" s="45" t="b">
        <v>1</v>
      </c>
      <c r="LB205" s="45" t="b">
        <v>1</v>
      </c>
      <c r="LC205" s="45" t="b">
        <v>1</v>
      </c>
      <c r="LD205" s="45"/>
      <c r="LE205" s="45"/>
      <c r="LF205" s="45"/>
      <c r="LG205" s="45" t="s">
        <v>2666</v>
      </c>
      <c r="LH205" s="45" t="b">
        <v>1</v>
      </c>
      <c r="LI205" s="45" t="b">
        <v>1</v>
      </c>
      <c r="LJ205" s="45"/>
      <c r="LK205" s="45" t="b">
        <v>1</v>
      </c>
      <c r="LL205" s="45"/>
      <c r="LM205" s="45"/>
      <c r="LN205" s="45"/>
      <c r="LO205" s="45" t="s">
        <v>359</v>
      </c>
      <c r="LP205" s="45" t="s">
        <v>5174</v>
      </c>
      <c r="LQ205" s="45" t="s">
        <v>397</v>
      </c>
      <c r="LR205" s="45"/>
      <c r="LS205" s="45" t="b">
        <v>1</v>
      </c>
      <c r="LT205" s="45" t="b">
        <v>1</v>
      </c>
      <c r="LU205" s="45"/>
      <c r="LV205" s="45"/>
      <c r="LW205" s="45"/>
      <c r="LX205" s="45"/>
      <c r="LY205" s="45"/>
      <c r="LZ205" s="45"/>
      <c r="MA205" s="45"/>
      <c r="MB205" s="45" t="s">
        <v>347</v>
      </c>
      <c r="MC205" s="45">
        <v>8</v>
      </c>
      <c r="MD205" s="45" t="s">
        <v>2667</v>
      </c>
      <c r="ME205" s="45"/>
      <c r="MF205" s="45"/>
      <c r="MG205" s="45"/>
      <c r="MH205" s="45" t="s">
        <v>359</v>
      </c>
      <c r="MI205" s="45"/>
      <c r="MJ205" s="45" t="s">
        <v>2668</v>
      </c>
      <c r="MK205" s="45">
        <v>73156278</v>
      </c>
      <c r="ML205" s="45" t="s">
        <v>2669</v>
      </c>
      <c r="MM205" s="47">
        <v>44217.544652777768</v>
      </c>
      <c r="MN205" s="45">
        <v>206</v>
      </c>
      <c r="MO205" s="45"/>
      <c r="MP205" s="45">
        <v>-1</v>
      </c>
      <c r="MQ205" s="45"/>
      <c r="MR205" s="45"/>
      <c r="MS205" s="45" t="s">
        <v>376</v>
      </c>
      <c r="MT205" s="45">
        <v>1758</v>
      </c>
      <c r="MU205" s="45" t="s">
        <v>402</v>
      </c>
      <c r="MV205" s="45">
        <v>569832</v>
      </c>
    </row>
    <row r="206" spans="1:360" ht="15.6" thickTop="1" thickBot="1" x14ac:dyDescent="0.35">
      <c r="A206" s="48" t="s">
        <v>2670</v>
      </c>
      <c r="B206" s="37" t="s">
        <v>2671</v>
      </c>
      <c r="C206" s="37"/>
      <c r="D206" s="37" t="s">
        <v>2658</v>
      </c>
      <c r="E206" s="37" t="s">
        <v>830</v>
      </c>
      <c r="F206" s="37"/>
      <c r="G206" s="49">
        <v>44217</v>
      </c>
      <c r="H206" s="37" t="s">
        <v>2581</v>
      </c>
      <c r="I206" s="37" t="s">
        <v>832</v>
      </c>
      <c r="J206" s="37" t="s">
        <v>347</v>
      </c>
      <c r="K206" s="37">
        <v>31</v>
      </c>
      <c r="L206" s="37" t="str">
        <f>IF(data!$K206&lt;31,"18-30 Years",IF(data!$K206&lt;51,"31-50 Years",IF(data!$K206&lt;61,"51-60 Years",IF(data!$K206&gt;60,"Elderly&gt;60"))))</f>
        <v>31-50 Years</v>
      </c>
      <c r="M206" s="37" t="s">
        <v>348</v>
      </c>
      <c r="N206" s="37" t="s">
        <v>349</v>
      </c>
      <c r="O206" s="37" t="s">
        <v>350</v>
      </c>
      <c r="P206" s="49">
        <v>42626</v>
      </c>
      <c r="Q206" s="37">
        <v>1</v>
      </c>
      <c r="R206" s="37">
        <v>0</v>
      </c>
      <c r="S206" s="37" t="s">
        <v>347</v>
      </c>
      <c r="T206" s="37">
        <v>0</v>
      </c>
      <c r="U206" s="37">
        <v>0</v>
      </c>
      <c r="V206" s="37">
        <v>1</v>
      </c>
      <c r="W206" s="37" t="s">
        <v>351</v>
      </c>
      <c r="X206" s="37">
        <v>4</v>
      </c>
      <c r="Y206" s="37" t="s">
        <v>352</v>
      </c>
      <c r="Z206" s="37">
        <v>1</v>
      </c>
      <c r="AA206" s="52">
        <v>6</v>
      </c>
      <c r="AB206" s="37">
        <v>8</v>
      </c>
      <c r="AC206" s="37">
        <v>1</v>
      </c>
      <c r="AD206" s="37">
        <v>1</v>
      </c>
      <c r="AE206" s="37">
        <v>1</v>
      </c>
      <c r="AF206" s="37">
        <v>1000</v>
      </c>
      <c r="AG206" s="37">
        <v>500</v>
      </c>
      <c r="AH206" s="41">
        <f t="shared" si="3"/>
        <v>-500</v>
      </c>
      <c r="AI206" s="37" t="s">
        <v>641</v>
      </c>
      <c r="AJ206" s="37"/>
      <c r="AK206" s="37" t="s">
        <v>772</v>
      </c>
      <c r="AL206" s="37" t="b">
        <v>1</v>
      </c>
      <c r="AM206" s="37"/>
      <c r="AN206" s="37"/>
      <c r="AO206" s="37"/>
      <c r="AP206" s="37"/>
      <c r="AQ206" s="37"/>
      <c r="AR206" s="37"/>
      <c r="AS206" s="37"/>
      <c r="AT206" s="37">
        <v>60</v>
      </c>
      <c r="AU206" s="37" t="s">
        <v>2659</v>
      </c>
      <c r="AV206" s="37"/>
      <c r="AW206" s="37" t="s">
        <v>359</v>
      </c>
      <c r="AX206" s="41" t="s">
        <v>372</v>
      </c>
      <c r="AY206" s="37" t="s">
        <v>426</v>
      </c>
      <c r="AZ206" s="37"/>
      <c r="BA206" s="37"/>
      <c r="BB206" s="37"/>
      <c r="BC206" s="37" t="b">
        <v>1</v>
      </c>
      <c r="BD206" s="37"/>
      <c r="BE206" s="37"/>
      <c r="BF206" s="37"/>
      <c r="BG206" s="37"/>
      <c r="BH206" s="37"/>
      <c r="BI206" s="37"/>
      <c r="BJ206" s="37"/>
      <c r="BK206" s="37" t="s">
        <v>359</v>
      </c>
      <c r="BL206" s="37"/>
      <c r="BM206" s="37"/>
      <c r="BN206" s="37"/>
      <c r="BO206" s="37"/>
      <c r="BP206" s="37" t="s">
        <v>359</v>
      </c>
      <c r="BQ206" s="37"/>
      <c r="BR206" s="37"/>
      <c r="BS206" s="37"/>
      <c r="BT206" s="37"/>
      <c r="BU206" s="37"/>
      <c r="BV206" s="37"/>
      <c r="BW206" s="37"/>
      <c r="BX206" s="37"/>
      <c r="BY206" s="37"/>
      <c r="BZ206" s="37"/>
      <c r="CA206" s="37"/>
      <c r="CB206" s="37"/>
      <c r="CC206" s="37"/>
      <c r="CD206" s="37"/>
      <c r="CE206" s="37"/>
      <c r="CF206" s="37" t="s">
        <v>931</v>
      </c>
      <c r="CG206" s="37" t="b">
        <v>1</v>
      </c>
      <c r="CH206" s="37"/>
      <c r="CI206" s="37" t="b">
        <v>1</v>
      </c>
      <c r="CJ206" s="37"/>
      <c r="CK206" s="37"/>
      <c r="CL206" s="37"/>
      <c r="CM206" s="37"/>
      <c r="CN206" s="37"/>
      <c r="CO206" s="37" t="s">
        <v>359</v>
      </c>
      <c r="CP206" s="37" t="s">
        <v>2660</v>
      </c>
      <c r="CQ206" s="37" t="b">
        <v>1</v>
      </c>
      <c r="CR206" s="37" t="b">
        <v>1</v>
      </c>
      <c r="CS206" s="37"/>
      <c r="CT206" s="37"/>
      <c r="CU206" s="37"/>
      <c r="CV206" s="37"/>
      <c r="CW206" s="37"/>
      <c r="CX206" s="37"/>
      <c r="CY206" s="37" t="s">
        <v>1807</v>
      </c>
      <c r="CZ206" s="37"/>
      <c r="DA206" s="37"/>
      <c r="DB206" s="37"/>
      <c r="DC206" s="37" t="b">
        <v>1</v>
      </c>
      <c r="DD206" s="37"/>
      <c r="DE206" s="37"/>
      <c r="DF206" s="37"/>
      <c r="DG206" s="37"/>
      <c r="DH206" s="37"/>
      <c r="DI206" s="37"/>
      <c r="DJ206" s="37"/>
      <c r="DK206" s="37"/>
      <c r="DL206" s="37"/>
      <c r="DM206" s="37"/>
      <c r="DN206" s="37"/>
      <c r="DO206" s="37"/>
      <c r="DP206" s="37"/>
      <c r="DQ206" s="37"/>
      <c r="DR206" s="37"/>
      <c r="DS206" s="37"/>
      <c r="DT206" s="37"/>
      <c r="DU206" s="37"/>
      <c r="DV206" s="37"/>
      <c r="DW206" s="37" t="s">
        <v>482</v>
      </c>
      <c r="DX206" s="37" t="s">
        <v>483</v>
      </c>
      <c r="DY206" s="37"/>
      <c r="DZ206" s="37"/>
      <c r="EA206" s="37" t="s">
        <v>568</v>
      </c>
      <c r="EB206" s="37" t="b">
        <v>1</v>
      </c>
      <c r="EC206" s="37"/>
      <c r="ED206" s="37"/>
      <c r="EE206" s="37"/>
      <c r="EF206" s="37"/>
      <c r="EG206" s="37"/>
      <c r="EH206" s="37"/>
      <c r="EI206" s="37"/>
      <c r="EJ206" s="37"/>
      <c r="EK206" s="37"/>
      <c r="EL206" s="37"/>
      <c r="EM206" s="52">
        <v>1</v>
      </c>
      <c r="EN206" s="37" t="s">
        <v>365</v>
      </c>
      <c r="EO206" s="37" t="s">
        <v>568</v>
      </c>
      <c r="EP206" s="37" t="b">
        <v>1</v>
      </c>
      <c r="EQ206" s="37"/>
      <c r="ER206" s="37"/>
      <c r="ES206" s="37"/>
      <c r="ET206" s="37"/>
      <c r="EU206" s="37"/>
      <c r="EV206" s="37"/>
      <c r="EW206" s="37"/>
      <c r="EX206" s="37"/>
      <c r="EY206" s="37"/>
      <c r="EZ206" s="37"/>
      <c r="FA206" s="52">
        <v>1</v>
      </c>
      <c r="FB206" s="37" t="s">
        <v>365</v>
      </c>
      <c r="FC206" s="37" t="s">
        <v>359</v>
      </c>
      <c r="FD206" s="37" t="s">
        <v>2672</v>
      </c>
      <c r="FE206" s="37" t="s">
        <v>2009</v>
      </c>
      <c r="FF206" s="37"/>
      <c r="FG206" s="37" t="b">
        <v>1</v>
      </c>
      <c r="FH206" s="37"/>
      <c r="FI206" s="37"/>
      <c r="FJ206" s="37" t="b">
        <v>1</v>
      </c>
      <c r="FK206" s="37"/>
      <c r="FL206" s="37"/>
      <c r="FM206" s="37"/>
      <c r="FN206" s="37" t="s">
        <v>347</v>
      </c>
      <c r="FO206" s="37"/>
      <c r="FP206" s="37" t="s">
        <v>347</v>
      </c>
      <c r="FQ206" s="37" t="s">
        <v>2009</v>
      </c>
      <c r="FR206" s="37" t="b">
        <v>1</v>
      </c>
      <c r="FS206" s="37"/>
      <c r="FT206" s="37"/>
      <c r="FU206" s="37" t="b">
        <v>1</v>
      </c>
      <c r="FV206" s="37"/>
      <c r="FW206" s="37"/>
      <c r="FX206" s="37" t="s">
        <v>656</v>
      </c>
      <c r="FY206" s="37" t="s">
        <v>359</v>
      </c>
      <c r="FZ206" s="37"/>
      <c r="GA206" s="37"/>
      <c r="GB206" s="37"/>
      <c r="GC206" s="37" t="s">
        <v>384</v>
      </c>
      <c r="GD206" s="37" t="s">
        <v>351</v>
      </c>
      <c r="GE206" s="37" t="s">
        <v>359</v>
      </c>
      <c r="GF206" s="37" t="s">
        <v>370</v>
      </c>
      <c r="GG206" s="37" t="s">
        <v>369</v>
      </c>
      <c r="GH206" s="37" t="s">
        <v>371</v>
      </c>
      <c r="GI206" s="37" t="s">
        <v>359</v>
      </c>
      <c r="GJ206" s="37"/>
      <c r="GK206" s="37"/>
      <c r="GL206" s="37"/>
      <c r="GM206" s="37"/>
      <c r="GN206" s="37"/>
      <c r="GO206" s="37"/>
      <c r="GP206" s="37"/>
      <c r="GQ206" s="37"/>
      <c r="GR206" s="37"/>
      <c r="GS206" s="37" t="s">
        <v>1064</v>
      </c>
      <c r="GT206" s="37"/>
      <c r="GU206" s="37" t="s">
        <v>2673</v>
      </c>
      <c r="GV206" s="37"/>
      <c r="GW206" s="37" t="b">
        <v>1</v>
      </c>
      <c r="GX206" s="37" t="b">
        <v>1</v>
      </c>
      <c r="GY206" s="37" t="b">
        <v>1</v>
      </c>
      <c r="GZ206" s="37"/>
      <c r="HA206" s="37"/>
      <c r="HB206" s="37"/>
      <c r="HC206" s="37"/>
      <c r="HD206" s="37"/>
      <c r="HE206" s="37"/>
      <c r="HF206" s="37"/>
      <c r="HG206" s="37"/>
      <c r="HH206" s="37"/>
      <c r="HI206" s="37"/>
      <c r="HJ206" s="37"/>
      <c r="HK206" s="37"/>
      <c r="HL206" s="37"/>
      <c r="HM206" s="37"/>
      <c r="HN206" s="37" t="s">
        <v>2674</v>
      </c>
      <c r="HO206" s="37" t="b">
        <v>1</v>
      </c>
      <c r="HP206" s="37"/>
      <c r="HQ206" s="37" t="b">
        <v>1</v>
      </c>
      <c r="HR206" s="37" t="b">
        <v>1</v>
      </c>
      <c r="HS206" s="37" t="s">
        <v>2675</v>
      </c>
      <c r="HT206" s="37" t="s">
        <v>499</v>
      </c>
      <c r="HU206" s="37"/>
      <c r="HV206" s="37" t="b">
        <v>1</v>
      </c>
      <c r="HW206" s="37"/>
      <c r="HX206" s="37"/>
      <c r="HY206" s="37"/>
      <c r="HZ206" s="37"/>
      <c r="IA206" s="37"/>
      <c r="IB206" s="37"/>
      <c r="IC206" s="37"/>
      <c r="ID206" s="37"/>
      <c r="IE206" s="37"/>
      <c r="IF206" s="37" t="s">
        <v>441</v>
      </c>
      <c r="IG206" s="37"/>
      <c r="IH206" s="37" t="b">
        <v>1</v>
      </c>
      <c r="II206" s="37"/>
      <c r="IJ206" s="37"/>
      <c r="IK206" s="37"/>
      <c r="IL206" s="37"/>
      <c r="IM206" s="37"/>
      <c r="IN206" s="37"/>
      <c r="IO206" s="37"/>
      <c r="IP206" s="37" t="s">
        <v>347</v>
      </c>
      <c r="IQ206" s="37"/>
      <c r="IR206" s="37" t="s">
        <v>1250</v>
      </c>
      <c r="IS206" s="37" t="b">
        <v>1</v>
      </c>
      <c r="IT206" s="37" t="b">
        <v>1</v>
      </c>
      <c r="IU206" s="37"/>
      <c r="IV206" s="37"/>
      <c r="IW206" s="37"/>
      <c r="IX206" s="37"/>
      <c r="IY206" s="37"/>
      <c r="IZ206" s="37"/>
      <c r="JA206" s="37" t="s">
        <v>5165</v>
      </c>
      <c r="JB206" s="37" t="s">
        <v>1248</v>
      </c>
      <c r="JC206" s="37" t="b">
        <v>1</v>
      </c>
      <c r="JD206" s="37" t="b">
        <v>1</v>
      </c>
      <c r="JE206" s="37" t="b">
        <v>1</v>
      </c>
      <c r="JF206" s="37"/>
      <c r="JG206" s="37"/>
      <c r="JH206" s="37"/>
      <c r="JI206" s="37"/>
      <c r="JJ206" s="37"/>
      <c r="JK206" s="37" t="s">
        <v>5167</v>
      </c>
      <c r="JL206" s="37" t="s">
        <v>359</v>
      </c>
      <c r="JM206" s="37" t="s">
        <v>2664</v>
      </c>
      <c r="JN206" s="37" t="s">
        <v>2109</v>
      </c>
      <c r="JO206" s="37" t="b">
        <v>1</v>
      </c>
      <c r="JP206" s="37"/>
      <c r="JQ206" s="37"/>
      <c r="JR206" s="37" t="b">
        <v>1</v>
      </c>
      <c r="JS206" s="37"/>
      <c r="JT206" s="37"/>
      <c r="JU206" s="37"/>
      <c r="JV206" s="37"/>
      <c r="JW206" s="37"/>
      <c r="JX206" s="37"/>
      <c r="JY206" s="37"/>
      <c r="JZ206" s="37"/>
      <c r="KA206" s="37"/>
      <c r="KB206" s="37"/>
      <c r="KC206" s="37"/>
      <c r="KD206" s="37"/>
      <c r="KE206" s="37"/>
      <c r="KF206" s="37"/>
      <c r="KG206" s="37"/>
      <c r="KH206" s="37" t="s">
        <v>1897</v>
      </c>
      <c r="KI206" s="37"/>
      <c r="KJ206" s="37"/>
      <c r="KK206" s="37"/>
      <c r="KL206" s="37"/>
      <c r="KM206" s="37" t="b">
        <v>1</v>
      </c>
      <c r="KN206" s="37"/>
      <c r="KO206" s="37"/>
      <c r="KP206" s="37" t="b">
        <v>1</v>
      </c>
      <c r="KQ206" s="37"/>
      <c r="KR206" s="37" t="b">
        <v>1</v>
      </c>
      <c r="KS206" s="37"/>
      <c r="KT206" s="37"/>
      <c r="KU206" s="37"/>
      <c r="KV206" s="37"/>
      <c r="KW206" s="37" t="s">
        <v>2676</v>
      </c>
      <c r="KX206" s="37"/>
      <c r="KY206" s="37"/>
      <c r="KZ206" s="37" t="b">
        <v>1</v>
      </c>
      <c r="LA206" s="37"/>
      <c r="LB206" s="37" t="b">
        <v>1</v>
      </c>
      <c r="LC206" s="37" t="b">
        <v>1</v>
      </c>
      <c r="LD206" s="37"/>
      <c r="LE206" s="37"/>
      <c r="LF206" s="37"/>
      <c r="LG206" s="37" t="s">
        <v>720</v>
      </c>
      <c r="LH206" s="37" t="b">
        <v>1</v>
      </c>
      <c r="LI206" s="37"/>
      <c r="LJ206" s="37" t="b">
        <v>1</v>
      </c>
      <c r="LK206" s="37"/>
      <c r="LL206" s="37"/>
      <c r="LM206" s="37"/>
      <c r="LN206" s="37"/>
      <c r="LO206" s="37" t="s">
        <v>347</v>
      </c>
      <c r="LP206" s="37"/>
      <c r="LQ206" s="37" t="s">
        <v>612</v>
      </c>
      <c r="LR206" s="37" t="b">
        <v>1</v>
      </c>
      <c r="LS206" s="37" t="b">
        <v>1</v>
      </c>
      <c r="LT206" s="37" t="b">
        <v>1</v>
      </c>
      <c r="LU206" s="37"/>
      <c r="LV206" s="37"/>
      <c r="LW206" s="37"/>
      <c r="LX206" s="37"/>
      <c r="LY206" s="37"/>
      <c r="LZ206" s="37"/>
      <c r="MA206" s="37"/>
      <c r="MB206" s="37" t="s">
        <v>347</v>
      </c>
      <c r="MC206" s="37">
        <v>8</v>
      </c>
      <c r="MD206" s="37" t="s">
        <v>2677</v>
      </c>
      <c r="ME206" s="37" t="s">
        <v>347</v>
      </c>
      <c r="MF206" s="37">
        <v>9</v>
      </c>
      <c r="MG206" s="37" t="s">
        <v>2677</v>
      </c>
      <c r="MH206" s="37" t="s">
        <v>359</v>
      </c>
      <c r="MI206" s="37"/>
      <c r="MJ206" s="37" t="s">
        <v>2678</v>
      </c>
      <c r="MK206" s="37">
        <v>73156280</v>
      </c>
      <c r="ML206" s="37" t="s">
        <v>2679</v>
      </c>
      <c r="MM206" s="50">
        <v>44217.544675925928</v>
      </c>
      <c r="MN206" s="37">
        <v>207</v>
      </c>
      <c r="MO206" s="37"/>
      <c r="MP206" s="37">
        <v>-1</v>
      </c>
      <c r="MQ206" s="37"/>
      <c r="MR206" s="37"/>
      <c r="MS206" s="37" t="s">
        <v>376</v>
      </c>
      <c r="MT206" s="37">
        <v>2025</v>
      </c>
      <c r="MU206" s="37" t="s">
        <v>402</v>
      </c>
      <c r="MV206" s="37">
        <v>569832</v>
      </c>
    </row>
    <row r="207" spans="1:360" ht="15.6" hidden="1" thickTop="1" thickBot="1" x14ac:dyDescent="0.35">
      <c r="A207" s="44" t="s">
        <v>2680</v>
      </c>
      <c r="B207" s="45" t="s">
        <v>2681</v>
      </c>
      <c r="C207" s="45"/>
      <c r="D207" s="45" t="s">
        <v>2658</v>
      </c>
      <c r="E207" s="45" t="s">
        <v>830</v>
      </c>
      <c r="F207" s="45"/>
      <c r="G207" s="46">
        <v>44217</v>
      </c>
      <c r="H207" s="45" t="s">
        <v>2581</v>
      </c>
      <c r="I207" s="45" t="s">
        <v>832</v>
      </c>
      <c r="J207" s="45" t="s">
        <v>347</v>
      </c>
      <c r="K207" s="45">
        <v>35</v>
      </c>
      <c r="L207" s="45" t="str">
        <f>IF(data!$K207&lt;31,"18-30 Years",IF(data!$K207&lt;51,"31-50 Years",IF(data!$K207&lt;61,"51-60 Years",IF(data!$K207&gt;60,"Elderly&gt;60"))))</f>
        <v>31-50 Years</v>
      </c>
      <c r="M207" s="45" t="s">
        <v>348</v>
      </c>
      <c r="N207" s="45" t="s">
        <v>349</v>
      </c>
      <c r="O207" s="45" t="s">
        <v>383</v>
      </c>
      <c r="P207" s="45"/>
      <c r="Q207" s="45">
        <v>0</v>
      </c>
      <c r="R207" s="45">
        <v>0</v>
      </c>
      <c r="S207" s="45" t="s">
        <v>347</v>
      </c>
      <c r="T207" s="45">
        <v>0</v>
      </c>
      <c r="U207" s="45">
        <v>0</v>
      </c>
      <c r="V207" s="45">
        <v>1</v>
      </c>
      <c r="W207" s="45" t="s">
        <v>351</v>
      </c>
      <c r="X207" s="45">
        <v>1</v>
      </c>
      <c r="Y207" s="45" t="s">
        <v>406</v>
      </c>
      <c r="Z207" s="45">
        <v>1</v>
      </c>
      <c r="AA207" s="51">
        <v>3</v>
      </c>
      <c r="AB207" s="45">
        <v>5</v>
      </c>
      <c r="AC207" s="45">
        <v>0</v>
      </c>
      <c r="AD207" s="45">
        <v>0</v>
      </c>
      <c r="AE207" s="45">
        <v>1</v>
      </c>
      <c r="AF207" s="45">
        <v>2000</v>
      </c>
      <c r="AG207" s="45">
        <v>1500</v>
      </c>
      <c r="AH207" s="41">
        <f t="shared" si="3"/>
        <v>-500</v>
      </c>
      <c r="AI207" s="45" t="s">
        <v>2682</v>
      </c>
      <c r="AJ207" s="45"/>
      <c r="AK207" s="45" t="s">
        <v>772</v>
      </c>
      <c r="AL207" s="45" t="b">
        <v>1</v>
      </c>
      <c r="AM207" s="45"/>
      <c r="AN207" s="45"/>
      <c r="AO207" s="45"/>
      <c r="AP207" s="45"/>
      <c r="AQ207" s="45"/>
      <c r="AR207" s="45"/>
      <c r="AS207" s="45"/>
      <c r="AT207" s="45">
        <v>999</v>
      </c>
      <c r="AU207" s="45" t="s">
        <v>1154</v>
      </c>
      <c r="AV207" s="45"/>
      <c r="AW207" s="45" t="s">
        <v>359</v>
      </c>
      <c r="AX207" s="41" t="s">
        <v>372</v>
      </c>
      <c r="AY207" s="45" t="s">
        <v>2055</v>
      </c>
      <c r="AZ207" s="45"/>
      <c r="BA207" s="45" t="b">
        <v>1</v>
      </c>
      <c r="BB207" s="45"/>
      <c r="BC207" s="45"/>
      <c r="BD207" s="45"/>
      <c r="BE207" s="45"/>
      <c r="BF207" s="45"/>
      <c r="BG207" s="45"/>
      <c r="BH207" s="45"/>
      <c r="BI207" s="45"/>
      <c r="BJ207" s="45"/>
      <c r="BK207" s="45" t="s">
        <v>359</v>
      </c>
      <c r="BL207" s="45"/>
      <c r="BM207" s="45"/>
      <c r="BN207" s="45"/>
      <c r="BO207" s="45"/>
      <c r="BP207" s="45" t="s">
        <v>359</v>
      </c>
      <c r="BQ207" s="45"/>
      <c r="BR207" s="45"/>
      <c r="BS207" s="45"/>
      <c r="BT207" s="45"/>
      <c r="BU207" s="45"/>
      <c r="BV207" s="45"/>
      <c r="BW207" s="45"/>
      <c r="BX207" s="45"/>
      <c r="BY207" s="45"/>
      <c r="BZ207" s="45"/>
      <c r="CA207" s="45"/>
      <c r="CB207" s="45"/>
      <c r="CC207" s="45"/>
      <c r="CD207" s="45"/>
      <c r="CE207" s="45"/>
      <c r="CF207" s="45" t="s">
        <v>835</v>
      </c>
      <c r="CG207" s="45" t="b">
        <v>1</v>
      </c>
      <c r="CH207" s="45"/>
      <c r="CI207" s="45"/>
      <c r="CJ207" s="45"/>
      <c r="CK207" s="45"/>
      <c r="CL207" s="45"/>
      <c r="CM207" s="45"/>
      <c r="CN207" s="45"/>
      <c r="CO207" s="45" t="s">
        <v>359</v>
      </c>
      <c r="CP207" s="45" t="s">
        <v>2683</v>
      </c>
      <c r="CQ207" s="45" t="b">
        <v>1</v>
      </c>
      <c r="CR207" s="45"/>
      <c r="CS207" s="45"/>
      <c r="CT207" s="45"/>
      <c r="CU207" s="45"/>
      <c r="CV207" s="45"/>
      <c r="CW207" s="45"/>
      <c r="CX207" s="45"/>
      <c r="CY207" s="45" t="s">
        <v>994</v>
      </c>
      <c r="CZ207" s="45"/>
      <c r="DA207" s="45"/>
      <c r="DB207" s="45"/>
      <c r="DC207" s="45"/>
      <c r="DD207" s="45" t="b">
        <v>1</v>
      </c>
      <c r="DE207" s="45"/>
      <c r="DF207" s="45"/>
      <c r="DG207" s="45"/>
      <c r="DH207" s="45"/>
      <c r="DI207" s="45"/>
      <c r="DJ207" s="45"/>
      <c r="DK207" s="45"/>
      <c r="DL207" s="45"/>
      <c r="DM207" s="45"/>
      <c r="DN207" s="45"/>
      <c r="DO207" s="45"/>
      <c r="DP207" s="45"/>
      <c r="DQ207" s="45"/>
      <c r="DR207" s="45"/>
      <c r="DS207" s="45"/>
      <c r="DT207" s="45"/>
      <c r="DU207" s="45"/>
      <c r="DV207" s="45"/>
      <c r="DW207" s="45" t="s">
        <v>482</v>
      </c>
      <c r="DX207" s="45" t="s">
        <v>483</v>
      </c>
      <c r="DY207" s="45"/>
      <c r="DZ207" s="45"/>
      <c r="EA207" s="45"/>
      <c r="EB207" s="45"/>
      <c r="EC207" s="45"/>
      <c r="ED207" s="45"/>
      <c r="EE207" s="45"/>
      <c r="EF207" s="45"/>
      <c r="EG207" s="45"/>
      <c r="EH207" s="45"/>
      <c r="EI207" s="45"/>
      <c r="EJ207" s="45"/>
      <c r="EK207" s="45"/>
      <c r="EL207" s="45"/>
      <c r="EM207" s="45"/>
      <c r="EN207" s="45"/>
      <c r="EO207" s="45" t="s">
        <v>981</v>
      </c>
      <c r="EP207" s="45" t="b">
        <v>1</v>
      </c>
      <c r="EQ207" s="45" t="b">
        <v>1</v>
      </c>
      <c r="ER207" s="45"/>
      <c r="ES207" s="45"/>
      <c r="ET207" s="45"/>
      <c r="EU207" s="45"/>
      <c r="EV207" s="45"/>
      <c r="EW207" s="45"/>
      <c r="EX207" s="45"/>
      <c r="EY207" s="45"/>
      <c r="EZ207" s="45"/>
      <c r="FA207" s="51">
        <v>2</v>
      </c>
      <c r="FB207" s="45" t="s">
        <v>365</v>
      </c>
      <c r="FC207" s="45" t="s">
        <v>347</v>
      </c>
      <c r="FD207" s="45"/>
      <c r="FE207" s="45" t="s">
        <v>2009</v>
      </c>
      <c r="FF207" s="45"/>
      <c r="FG207" s="45" t="b">
        <v>1</v>
      </c>
      <c r="FH207" s="45"/>
      <c r="FI207" s="45"/>
      <c r="FJ207" s="45" t="b">
        <v>1</v>
      </c>
      <c r="FK207" s="45"/>
      <c r="FL207" s="45"/>
      <c r="FM207" s="45"/>
      <c r="FN207" s="45" t="s">
        <v>347</v>
      </c>
      <c r="FO207" s="45"/>
      <c r="FP207" s="45" t="s">
        <v>347</v>
      </c>
      <c r="FQ207" s="45" t="s">
        <v>914</v>
      </c>
      <c r="FR207" s="45" t="b">
        <v>1</v>
      </c>
      <c r="FS207" s="45"/>
      <c r="FT207" s="45" t="b">
        <v>1</v>
      </c>
      <c r="FU207" s="45"/>
      <c r="FV207" s="45"/>
      <c r="FW207" s="45"/>
      <c r="FX207" s="45" t="s">
        <v>368</v>
      </c>
      <c r="FY207" s="45" t="s">
        <v>359</v>
      </c>
      <c r="FZ207" s="45"/>
      <c r="GA207" s="45"/>
      <c r="GB207" s="45"/>
      <c r="GC207" s="45" t="s">
        <v>384</v>
      </c>
      <c r="GD207" s="45" t="s">
        <v>384</v>
      </c>
      <c r="GE207" s="45" t="s">
        <v>359</v>
      </c>
      <c r="GF207" s="45" t="s">
        <v>369</v>
      </c>
      <c r="GG207" s="45" t="s">
        <v>370</v>
      </c>
      <c r="GH207" s="45" t="s">
        <v>371</v>
      </c>
      <c r="GI207" s="45" t="s">
        <v>359</v>
      </c>
      <c r="GJ207" s="45"/>
      <c r="GK207" s="45"/>
      <c r="GL207" s="45"/>
      <c r="GM207" s="45"/>
      <c r="GN207" s="45"/>
      <c r="GO207" s="45"/>
      <c r="GP207" s="45"/>
      <c r="GQ207" s="45"/>
      <c r="GR207" s="45"/>
      <c r="GS207" s="45" t="s">
        <v>373</v>
      </c>
      <c r="GT207" s="45"/>
      <c r="GU207" s="45" t="s">
        <v>2684</v>
      </c>
      <c r="GV207" s="45" t="b">
        <v>1</v>
      </c>
      <c r="GW207" s="45" t="b">
        <v>1</v>
      </c>
      <c r="GX207" s="45"/>
      <c r="GY207" s="45" t="b">
        <v>1</v>
      </c>
      <c r="GZ207" s="45"/>
      <c r="HA207" s="45"/>
      <c r="HB207" s="45"/>
      <c r="HC207" s="45" t="b">
        <v>1</v>
      </c>
      <c r="HD207" s="45"/>
      <c r="HE207" s="45"/>
      <c r="HF207" s="45"/>
      <c r="HG207" s="45"/>
      <c r="HH207" s="45"/>
      <c r="HI207" s="45"/>
      <c r="HJ207" s="45"/>
      <c r="HK207" s="45"/>
      <c r="HL207" s="45"/>
      <c r="HM207" s="45"/>
      <c r="HN207" s="45" t="s">
        <v>2674</v>
      </c>
      <c r="HO207" s="45" t="b">
        <v>1</v>
      </c>
      <c r="HP207" s="45"/>
      <c r="HQ207" s="45" t="b">
        <v>1</v>
      </c>
      <c r="HR207" s="45" t="b">
        <v>1</v>
      </c>
      <c r="HS207" s="45" t="s">
        <v>2685</v>
      </c>
      <c r="HT207" s="45" t="s">
        <v>1653</v>
      </c>
      <c r="HU207" s="45" t="b">
        <v>1</v>
      </c>
      <c r="HV207" s="45" t="b">
        <v>1</v>
      </c>
      <c r="HW207" s="45"/>
      <c r="HX207" s="45"/>
      <c r="HY207" s="45"/>
      <c r="HZ207" s="45"/>
      <c r="IA207" s="45"/>
      <c r="IB207" s="45"/>
      <c r="IC207" s="45"/>
      <c r="ID207" s="45"/>
      <c r="IE207" s="45"/>
      <c r="IF207" s="45" t="s">
        <v>1286</v>
      </c>
      <c r="IG207" s="45"/>
      <c r="IH207" s="45"/>
      <c r="II207" s="45" t="b">
        <v>1</v>
      </c>
      <c r="IJ207" s="45"/>
      <c r="IK207" s="45" t="b">
        <v>1</v>
      </c>
      <c r="IL207" s="45"/>
      <c r="IM207" s="45"/>
      <c r="IN207" s="45"/>
      <c r="IO207" s="45"/>
      <c r="IP207" s="45" t="s">
        <v>347</v>
      </c>
      <c r="IQ207" s="45"/>
      <c r="IR207" s="45" t="s">
        <v>2686</v>
      </c>
      <c r="IS207" s="45" t="b">
        <v>1</v>
      </c>
      <c r="IT207" s="45"/>
      <c r="IU207" s="45" t="b">
        <v>1</v>
      </c>
      <c r="IV207" s="45"/>
      <c r="IW207" s="45"/>
      <c r="IX207" s="45"/>
      <c r="IY207" s="45"/>
      <c r="IZ207" s="45"/>
      <c r="JA207" s="45" t="s">
        <v>5162</v>
      </c>
      <c r="JB207" s="45" t="s">
        <v>500</v>
      </c>
      <c r="JC207" s="45"/>
      <c r="JD207" s="45"/>
      <c r="JE207" s="45" t="b">
        <v>1</v>
      </c>
      <c r="JF207" s="45"/>
      <c r="JG207" s="45"/>
      <c r="JH207" s="45"/>
      <c r="JI207" s="45"/>
      <c r="JJ207" s="45"/>
      <c r="JK207" s="45" t="s">
        <v>5168</v>
      </c>
      <c r="JL207" s="45" t="s">
        <v>347</v>
      </c>
      <c r="JM207" s="45"/>
      <c r="JN207" s="45" t="s">
        <v>2687</v>
      </c>
      <c r="JO207" s="45" t="b">
        <v>1</v>
      </c>
      <c r="JP207" s="45"/>
      <c r="JQ207" s="45" t="b">
        <v>1</v>
      </c>
      <c r="JR207" s="45"/>
      <c r="JS207" s="45"/>
      <c r="JT207" s="45"/>
      <c r="JU207" s="45"/>
      <c r="JV207" s="45"/>
      <c r="JW207" s="45"/>
      <c r="JX207" s="45"/>
      <c r="JY207" s="45"/>
      <c r="JZ207" s="45"/>
      <c r="KA207" s="45"/>
      <c r="KB207" s="45"/>
      <c r="KC207" s="45"/>
      <c r="KD207" s="45"/>
      <c r="KE207" s="45"/>
      <c r="KF207" s="45"/>
      <c r="KG207" s="45"/>
      <c r="KH207" s="45" t="s">
        <v>2688</v>
      </c>
      <c r="KI207" s="45"/>
      <c r="KJ207" s="45"/>
      <c r="KK207" s="45"/>
      <c r="KL207" s="45"/>
      <c r="KM207" s="45"/>
      <c r="KN207" s="45"/>
      <c r="KO207" s="45"/>
      <c r="KP207" s="45" t="b">
        <v>1</v>
      </c>
      <c r="KQ207" s="45"/>
      <c r="KR207" s="45" t="b">
        <v>1</v>
      </c>
      <c r="KS207" s="45"/>
      <c r="KT207" s="45"/>
      <c r="KU207" s="45"/>
      <c r="KV207" s="45"/>
      <c r="KW207" s="45" t="s">
        <v>2689</v>
      </c>
      <c r="KX207" s="45"/>
      <c r="KY207" s="45"/>
      <c r="KZ207" s="45"/>
      <c r="LA207" s="45" t="b">
        <v>1</v>
      </c>
      <c r="LB207" s="45" t="b">
        <v>1</v>
      </c>
      <c r="LC207" s="45" t="b">
        <v>1</v>
      </c>
      <c r="LD207" s="45"/>
      <c r="LE207" s="45"/>
      <c r="LF207" s="45"/>
      <c r="LG207" s="45" t="s">
        <v>1857</v>
      </c>
      <c r="LH207" s="45"/>
      <c r="LI207" s="45" t="b">
        <v>1</v>
      </c>
      <c r="LJ207" s="45"/>
      <c r="LK207" s="45"/>
      <c r="LL207" s="45"/>
      <c r="LM207" s="45"/>
      <c r="LN207" s="45"/>
      <c r="LO207" s="45" t="s">
        <v>347</v>
      </c>
      <c r="LP207" s="45"/>
      <c r="LQ207" s="45" t="s">
        <v>514</v>
      </c>
      <c r="LR207" s="45" t="b">
        <v>1</v>
      </c>
      <c r="LS207" s="45"/>
      <c r="LT207" s="45"/>
      <c r="LU207" s="45"/>
      <c r="LV207" s="45"/>
      <c r="LW207" s="45"/>
      <c r="LX207" s="45"/>
      <c r="LY207" s="45"/>
      <c r="LZ207" s="45"/>
      <c r="MA207" s="45"/>
      <c r="MB207" s="45" t="s">
        <v>359</v>
      </c>
      <c r="MC207" s="45"/>
      <c r="MD207" s="45"/>
      <c r="ME207" s="45" t="s">
        <v>359</v>
      </c>
      <c r="MF207" s="45"/>
      <c r="MG207" s="45"/>
      <c r="MH207" s="45" t="s">
        <v>359</v>
      </c>
      <c r="MI207" s="45"/>
      <c r="MJ207" s="45" t="s">
        <v>2690</v>
      </c>
      <c r="MK207" s="45">
        <v>73156281</v>
      </c>
      <c r="ML207" s="45" t="s">
        <v>2691</v>
      </c>
      <c r="MM207" s="47">
        <v>44217.544675925928</v>
      </c>
      <c r="MN207" s="45">
        <v>208</v>
      </c>
      <c r="MO207" s="45"/>
      <c r="MP207" s="45">
        <v>-1</v>
      </c>
      <c r="MQ207" s="45"/>
      <c r="MR207" s="45"/>
      <c r="MS207" s="45" t="s">
        <v>376</v>
      </c>
      <c r="MT207" s="45">
        <v>1237</v>
      </c>
      <c r="MU207" s="45" t="s">
        <v>402</v>
      </c>
      <c r="MV207" s="45">
        <v>569832</v>
      </c>
    </row>
    <row r="208" spans="1:360" ht="15.6" hidden="1" thickTop="1" thickBot="1" x14ac:dyDescent="0.35">
      <c r="A208" s="48" t="s">
        <v>2692</v>
      </c>
      <c r="B208" s="37" t="s">
        <v>2693</v>
      </c>
      <c r="C208" s="37"/>
      <c r="D208" s="37" t="s">
        <v>2694</v>
      </c>
      <c r="E208" s="37" t="s">
        <v>830</v>
      </c>
      <c r="F208" s="37"/>
      <c r="G208" s="49">
        <v>44217</v>
      </c>
      <c r="H208" s="37" t="s">
        <v>2581</v>
      </c>
      <c r="I208" s="37" t="s">
        <v>832</v>
      </c>
      <c r="J208" s="37" t="s">
        <v>347</v>
      </c>
      <c r="K208" s="37">
        <v>34</v>
      </c>
      <c r="L208" s="37" t="str">
        <f>IF(data!$K208&lt;31,"18-30 Years",IF(data!$K208&lt;51,"31-50 Years",IF(data!$K208&lt;61,"51-60 Years",IF(data!$K208&gt;60,"Elderly&gt;60"))))</f>
        <v>31-50 Years</v>
      </c>
      <c r="M208" s="37" t="s">
        <v>348</v>
      </c>
      <c r="N208" s="37" t="s">
        <v>349</v>
      </c>
      <c r="O208" s="37" t="s">
        <v>350</v>
      </c>
      <c r="P208" s="49">
        <v>42373</v>
      </c>
      <c r="Q208" s="37">
        <v>0</v>
      </c>
      <c r="R208" s="37">
        <v>2</v>
      </c>
      <c r="S208" s="37" t="s">
        <v>347</v>
      </c>
      <c r="T208" s="37">
        <v>0</v>
      </c>
      <c r="U208" s="37">
        <v>0</v>
      </c>
      <c r="V208" s="37">
        <v>1</v>
      </c>
      <c r="W208" s="37" t="s">
        <v>351</v>
      </c>
      <c r="X208" s="37">
        <v>4</v>
      </c>
      <c r="Y208" s="37" t="s">
        <v>352</v>
      </c>
      <c r="Z208" s="37">
        <v>0</v>
      </c>
      <c r="AA208" s="52">
        <v>5</v>
      </c>
      <c r="AB208" s="37">
        <v>10</v>
      </c>
      <c r="AC208" s="37">
        <v>2</v>
      </c>
      <c r="AD208" s="37">
        <v>0</v>
      </c>
      <c r="AE208" s="37">
        <v>1</v>
      </c>
      <c r="AF208" s="37">
        <v>1500</v>
      </c>
      <c r="AG208" s="37">
        <v>300</v>
      </c>
      <c r="AH208" s="41">
        <f t="shared" si="3"/>
        <v>-1200</v>
      </c>
      <c r="AI208" s="37" t="s">
        <v>2695</v>
      </c>
      <c r="AJ208" s="37"/>
      <c r="AK208" s="37" t="s">
        <v>772</v>
      </c>
      <c r="AL208" s="37" t="b">
        <v>1</v>
      </c>
      <c r="AM208" s="37"/>
      <c r="AN208" s="37"/>
      <c r="AO208" s="37"/>
      <c r="AP208" s="37"/>
      <c r="AQ208" s="37"/>
      <c r="AR208" s="37"/>
      <c r="AS208" s="37"/>
      <c r="AT208" s="37">
        <v>300</v>
      </c>
      <c r="AU208" s="37" t="s">
        <v>2659</v>
      </c>
      <c r="AV208" s="37"/>
      <c r="AW208" s="37" t="s">
        <v>359</v>
      </c>
      <c r="AX208" s="41" t="s">
        <v>372</v>
      </c>
      <c r="AY208" s="37" t="s">
        <v>480</v>
      </c>
      <c r="AZ208" s="37" t="b">
        <v>1</v>
      </c>
      <c r="BA208" s="37"/>
      <c r="BB208" s="37"/>
      <c r="BC208" s="37" t="b">
        <v>1</v>
      </c>
      <c r="BD208" s="37"/>
      <c r="BE208" s="37"/>
      <c r="BF208" s="37"/>
      <c r="BG208" s="37"/>
      <c r="BH208" s="37"/>
      <c r="BI208" s="37"/>
      <c r="BJ208" s="37"/>
      <c r="BK208" s="37" t="s">
        <v>359</v>
      </c>
      <c r="BL208" s="37"/>
      <c r="BM208" s="37"/>
      <c r="BN208" s="37"/>
      <c r="BO208" s="37"/>
      <c r="BP208" s="37" t="s">
        <v>359</v>
      </c>
      <c r="BQ208" s="37"/>
      <c r="BR208" s="37"/>
      <c r="BS208" s="37"/>
      <c r="BT208" s="37"/>
      <c r="BU208" s="37"/>
      <c r="BV208" s="37"/>
      <c r="BW208" s="37"/>
      <c r="BX208" s="37"/>
      <c r="BY208" s="37"/>
      <c r="BZ208" s="37"/>
      <c r="CA208" s="37"/>
      <c r="CB208" s="37"/>
      <c r="CC208" s="37"/>
      <c r="CD208" s="37"/>
      <c r="CE208" s="37"/>
      <c r="CF208" s="37" t="s">
        <v>815</v>
      </c>
      <c r="CG208" s="37" t="b">
        <v>1</v>
      </c>
      <c r="CH208" s="37" t="b">
        <v>1</v>
      </c>
      <c r="CI208" s="37" t="b">
        <v>1</v>
      </c>
      <c r="CJ208" s="37"/>
      <c r="CK208" s="37"/>
      <c r="CL208" s="37"/>
      <c r="CM208" s="37"/>
      <c r="CN208" s="37"/>
      <c r="CO208" s="37" t="s">
        <v>359</v>
      </c>
      <c r="CP208" s="37" t="s">
        <v>2696</v>
      </c>
      <c r="CQ208" s="37"/>
      <c r="CR208" s="37"/>
      <c r="CS208" s="37"/>
      <c r="CT208" s="37" t="b">
        <v>1</v>
      </c>
      <c r="CU208" s="37" t="b">
        <v>1</v>
      </c>
      <c r="CV208" s="37"/>
      <c r="CW208" s="37"/>
      <c r="CX208" s="37"/>
      <c r="CY208" s="37" t="s">
        <v>836</v>
      </c>
      <c r="CZ208" s="37"/>
      <c r="DA208" s="37"/>
      <c r="DB208" s="37"/>
      <c r="DC208" s="37"/>
      <c r="DD208" s="37"/>
      <c r="DE208" s="37" t="b">
        <v>1</v>
      </c>
      <c r="DF208" s="37"/>
      <c r="DG208" s="37"/>
      <c r="DH208" s="37"/>
      <c r="DI208" s="37"/>
      <c r="DJ208" s="37"/>
      <c r="DK208" s="37"/>
      <c r="DL208" s="37"/>
      <c r="DM208" s="37"/>
      <c r="DN208" s="37"/>
      <c r="DO208" s="37"/>
      <c r="DP208" s="37"/>
      <c r="DQ208" s="37"/>
      <c r="DR208" s="37"/>
      <c r="DS208" s="37"/>
      <c r="DT208" s="37"/>
      <c r="DU208" s="37"/>
      <c r="DV208" s="37"/>
      <c r="DW208" s="37" t="s">
        <v>427</v>
      </c>
      <c r="DX208" s="37"/>
      <c r="DY208" s="37"/>
      <c r="DZ208" s="37"/>
      <c r="EA208" s="37"/>
      <c r="EB208" s="37"/>
      <c r="EC208" s="37"/>
      <c r="ED208" s="37"/>
      <c r="EE208" s="37"/>
      <c r="EF208" s="37"/>
      <c r="EG208" s="37"/>
      <c r="EH208" s="37"/>
      <c r="EI208" s="37"/>
      <c r="EJ208" s="37"/>
      <c r="EK208" s="37"/>
      <c r="EL208" s="37"/>
      <c r="EM208" s="37"/>
      <c r="EN208" s="37"/>
      <c r="EO208" s="37" t="s">
        <v>568</v>
      </c>
      <c r="EP208" s="37" t="b">
        <v>1</v>
      </c>
      <c r="EQ208" s="37"/>
      <c r="ER208" s="37"/>
      <c r="ES208" s="37"/>
      <c r="ET208" s="37"/>
      <c r="EU208" s="37"/>
      <c r="EV208" s="37"/>
      <c r="EW208" s="37"/>
      <c r="EX208" s="37"/>
      <c r="EY208" s="37"/>
      <c r="EZ208" s="37"/>
      <c r="FA208" s="52">
        <v>1</v>
      </c>
      <c r="FB208" s="37" t="s">
        <v>365</v>
      </c>
      <c r="FC208" s="37" t="s">
        <v>347</v>
      </c>
      <c r="FD208" s="37"/>
      <c r="FE208" s="37" t="s">
        <v>824</v>
      </c>
      <c r="FF208" s="37"/>
      <c r="FG208" s="37" t="b">
        <v>1</v>
      </c>
      <c r="FH208" s="37"/>
      <c r="FI208" s="37"/>
      <c r="FJ208" s="37"/>
      <c r="FK208" s="37" t="b">
        <v>1</v>
      </c>
      <c r="FL208" s="37"/>
      <c r="FM208" s="37"/>
      <c r="FN208" s="37" t="s">
        <v>347</v>
      </c>
      <c r="FO208" s="37"/>
      <c r="FP208" s="37" t="s">
        <v>347</v>
      </c>
      <c r="FQ208" s="37" t="s">
        <v>2009</v>
      </c>
      <c r="FR208" s="37" t="b">
        <v>1</v>
      </c>
      <c r="FS208" s="37"/>
      <c r="FT208" s="37"/>
      <c r="FU208" s="37" t="b">
        <v>1</v>
      </c>
      <c r="FV208" s="37"/>
      <c r="FW208" s="37"/>
      <c r="FX208" s="37" t="s">
        <v>656</v>
      </c>
      <c r="FY208" s="37" t="s">
        <v>359</v>
      </c>
      <c r="FZ208" s="37"/>
      <c r="GA208" s="37"/>
      <c r="GB208" s="37"/>
      <c r="GC208" s="37" t="s">
        <v>384</v>
      </c>
      <c r="GD208" s="37" t="s">
        <v>384</v>
      </c>
      <c r="GE208" s="37" t="s">
        <v>347</v>
      </c>
      <c r="GF208" s="37"/>
      <c r="GG208" s="37"/>
      <c r="GH208" s="37" t="s">
        <v>783</v>
      </c>
      <c r="GI208" s="37" t="s">
        <v>359</v>
      </c>
      <c r="GJ208" s="37"/>
      <c r="GK208" s="37"/>
      <c r="GL208" s="37"/>
      <c r="GM208" s="37"/>
      <c r="GN208" s="37"/>
      <c r="GO208" s="37"/>
      <c r="GP208" s="37"/>
      <c r="GQ208" s="37"/>
      <c r="GR208" s="37"/>
      <c r="GS208" s="37" t="s">
        <v>1064</v>
      </c>
      <c r="GT208" s="37"/>
      <c r="GU208" s="37" t="s">
        <v>2697</v>
      </c>
      <c r="GV208" s="37"/>
      <c r="GW208" s="37" t="b">
        <v>1</v>
      </c>
      <c r="GX208" s="37" t="b">
        <v>1</v>
      </c>
      <c r="GY208" s="37" t="b">
        <v>1</v>
      </c>
      <c r="GZ208" s="37" t="b">
        <v>1</v>
      </c>
      <c r="HA208" s="37"/>
      <c r="HB208" s="37" t="b">
        <v>1</v>
      </c>
      <c r="HC208" s="37" t="b">
        <v>1</v>
      </c>
      <c r="HD208" s="37"/>
      <c r="HE208" s="37" t="b">
        <v>1</v>
      </c>
      <c r="HF208" s="37"/>
      <c r="HG208" s="37"/>
      <c r="HH208" s="37"/>
      <c r="HI208" s="37"/>
      <c r="HJ208" s="37"/>
      <c r="HK208" s="37"/>
      <c r="HL208" s="37"/>
      <c r="HM208" s="37"/>
      <c r="HN208" s="37" t="s">
        <v>2674</v>
      </c>
      <c r="HO208" s="37" t="b">
        <v>1</v>
      </c>
      <c r="HP208" s="37"/>
      <c r="HQ208" s="37" t="b">
        <v>1</v>
      </c>
      <c r="HR208" s="37" t="b">
        <v>1</v>
      </c>
      <c r="HS208" s="37" t="s">
        <v>2698</v>
      </c>
      <c r="HT208" s="37" t="s">
        <v>1404</v>
      </c>
      <c r="HU208" s="37"/>
      <c r="HV208" s="37"/>
      <c r="HW208" s="37"/>
      <c r="HX208" s="37" t="b">
        <v>1</v>
      </c>
      <c r="HY208" s="37"/>
      <c r="HZ208" s="37"/>
      <c r="IA208" s="37"/>
      <c r="IB208" s="37"/>
      <c r="IC208" s="37" t="b">
        <v>1</v>
      </c>
      <c r="ID208" s="37"/>
      <c r="IE208" s="37"/>
      <c r="IF208" s="37" t="s">
        <v>372</v>
      </c>
      <c r="IG208" s="37"/>
      <c r="IH208" s="37"/>
      <c r="II208" s="37"/>
      <c r="IJ208" s="37"/>
      <c r="IK208" s="37"/>
      <c r="IL208" s="37"/>
      <c r="IM208" s="37" t="b">
        <v>1</v>
      </c>
      <c r="IN208" s="37"/>
      <c r="IO208" s="37"/>
      <c r="IP208" s="37" t="s">
        <v>347</v>
      </c>
      <c r="IQ208" s="37"/>
      <c r="IR208" s="37" t="s">
        <v>1250</v>
      </c>
      <c r="IS208" s="37" t="b">
        <v>1</v>
      </c>
      <c r="IT208" s="37" t="b">
        <v>1</v>
      </c>
      <c r="IU208" s="37"/>
      <c r="IV208" s="37"/>
      <c r="IW208" s="37"/>
      <c r="IX208" s="37"/>
      <c r="IY208" s="37"/>
      <c r="IZ208" s="37"/>
      <c r="JA208" s="37" t="s">
        <v>5165</v>
      </c>
      <c r="JB208" s="37" t="s">
        <v>1248</v>
      </c>
      <c r="JC208" s="37" t="b">
        <v>1</v>
      </c>
      <c r="JD208" s="37" t="b">
        <v>1</v>
      </c>
      <c r="JE208" s="37" t="b">
        <v>1</v>
      </c>
      <c r="JF208" s="37"/>
      <c r="JG208" s="37"/>
      <c r="JH208" s="37"/>
      <c r="JI208" s="37"/>
      <c r="JJ208" s="37"/>
      <c r="JK208" s="37" t="s">
        <v>5167</v>
      </c>
      <c r="JL208" s="37" t="s">
        <v>359</v>
      </c>
      <c r="JM208" s="37" t="s">
        <v>2699</v>
      </c>
      <c r="JN208" s="37" t="s">
        <v>2109</v>
      </c>
      <c r="JO208" s="37" t="b">
        <v>1</v>
      </c>
      <c r="JP208" s="37"/>
      <c r="JQ208" s="37"/>
      <c r="JR208" s="37" t="b">
        <v>1</v>
      </c>
      <c r="JS208" s="37"/>
      <c r="JT208" s="37"/>
      <c r="JU208" s="37"/>
      <c r="JV208" s="37"/>
      <c r="JW208" s="37"/>
      <c r="JX208" s="37"/>
      <c r="JY208" s="37"/>
      <c r="JZ208" s="37"/>
      <c r="KA208" s="37"/>
      <c r="KB208" s="37"/>
      <c r="KC208" s="37"/>
      <c r="KD208" s="37"/>
      <c r="KE208" s="37"/>
      <c r="KF208" s="37"/>
      <c r="KG208" s="37"/>
      <c r="KH208" s="37" t="s">
        <v>447</v>
      </c>
      <c r="KI208" s="37"/>
      <c r="KJ208" s="37"/>
      <c r="KK208" s="37"/>
      <c r="KL208" s="37"/>
      <c r="KM208" s="37" t="b">
        <v>1</v>
      </c>
      <c r="KN208" s="37"/>
      <c r="KO208" s="37"/>
      <c r="KP208" s="37"/>
      <c r="KQ208" s="37"/>
      <c r="KR208" s="37"/>
      <c r="KS208" s="37"/>
      <c r="KT208" s="37"/>
      <c r="KU208" s="37"/>
      <c r="KV208" s="37"/>
      <c r="KW208" s="37" t="s">
        <v>2700</v>
      </c>
      <c r="KX208" s="37"/>
      <c r="KY208" s="37" t="b">
        <v>1</v>
      </c>
      <c r="KZ208" s="37" t="b">
        <v>1</v>
      </c>
      <c r="LA208" s="37"/>
      <c r="LB208" s="37" t="b">
        <v>1</v>
      </c>
      <c r="LC208" s="37" t="b">
        <v>1</v>
      </c>
      <c r="LD208" s="37"/>
      <c r="LE208" s="37"/>
      <c r="LF208" s="37"/>
      <c r="LG208" s="37" t="s">
        <v>720</v>
      </c>
      <c r="LH208" s="37" t="b">
        <v>1</v>
      </c>
      <c r="LI208" s="37"/>
      <c r="LJ208" s="37" t="b">
        <v>1</v>
      </c>
      <c r="LK208" s="37"/>
      <c r="LL208" s="37"/>
      <c r="LM208" s="37"/>
      <c r="LN208" s="37"/>
      <c r="LO208" s="37" t="s">
        <v>359</v>
      </c>
      <c r="LP208" s="37" t="s">
        <v>5171</v>
      </c>
      <c r="LQ208" s="37" t="s">
        <v>527</v>
      </c>
      <c r="LR208" s="37"/>
      <c r="LS208" s="37"/>
      <c r="LT208" s="37" t="b">
        <v>1</v>
      </c>
      <c r="LU208" s="37"/>
      <c r="LV208" s="37"/>
      <c r="LW208" s="37"/>
      <c r="LX208" s="37"/>
      <c r="LY208" s="37"/>
      <c r="LZ208" s="37"/>
      <c r="MA208" s="37"/>
      <c r="MB208" s="37" t="s">
        <v>347</v>
      </c>
      <c r="MC208" s="37">
        <v>8</v>
      </c>
      <c r="MD208" s="37" t="s">
        <v>2701</v>
      </c>
      <c r="ME208" s="37"/>
      <c r="MF208" s="37"/>
      <c r="MG208" s="37"/>
      <c r="MH208" s="37" t="s">
        <v>359</v>
      </c>
      <c r="MI208" s="37"/>
      <c r="MJ208" s="37" t="s">
        <v>2702</v>
      </c>
      <c r="MK208" s="37">
        <v>73156287</v>
      </c>
      <c r="ML208" s="37" t="s">
        <v>2703</v>
      </c>
      <c r="MM208" s="50">
        <v>44217.54478009259</v>
      </c>
      <c r="MN208" s="37">
        <v>209</v>
      </c>
      <c r="MO208" s="37"/>
      <c r="MP208" s="37">
        <v>-1</v>
      </c>
      <c r="MQ208" s="37"/>
      <c r="MR208" s="37"/>
      <c r="MS208" s="37" t="s">
        <v>376</v>
      </c>
      <c r="MT208" s="37">
        <v>1980</v>
      </c>
      <c r="MU208" s="37" t="s">
        <v>402</v>
      </c>
      <c r="MV208" s="37">
        <v>569832</v>
      </c>
    </row>
    <row r="209" spans="1:360" ht="15.6" thickTop="1" thickBot="1" x14ac:dyDescent="0.35">
      <c r="A209" s="44" t="s">
        <v>2704</v>
      </c>
      <c r="B209" s="45" t="s">
        <v>2705</v>
      </c>
      <c r="C209" s="45"/>
      <c r="D209" s="45" t="s">
        <v>2694</v>
      </c>
      <c r="E209" s="45" t="s">
        <v>830</v>
      </c>
      <c r="F209" s="45"/>
      <c r="G209" s="46">
        <v>44217</v>
      </c>
      <c r="H209" s="45" t="s">
        <v>2581</v>
      </c>
      <c r="I209" s="45" t="s">
        <v>832</v>
      </c>
      <c r="J209" s="45" t="s">
        <v>347</v>
      </c>
      <c r="K209" s="45">
        <v>26</v>
      </c>
      <c r="L209" s="45" t="str">
        <f>IF(data!$K209&lt;31,"18-30 Years",IF(data!$K209&lt;51,"31-50 Years",IF(data!$K209&lt;61,"51-60 Years",IF(data!$K209&gt;60,"Elderly&gt;60"))))</f>
        <v>18-30 Years</v>
      </c>
      <c r="M209" s="45" t="s">
        <v>348</v>
      </c>
      <c r="N209" s="45" t="s">
        <v>349</v>
      </c>
      <c r="O209" s="45" t="s">
        <v>350</v>
      </c>
      <c r="P209" s="46">
        <v>43487</v>
      </c>
      <c r="Q209" s="45">
        <v>1</v>
      </c>
      <c r="R209" s="45">
        <v>0</v>
      </c>
      <c r="S209" s="45" t="s">
        <v>347</v>
      </c>
      <c r="T209" s="45">
        <v>0</v>
      </c>
      <c r="U209" s="45">
        <v>1</v>
      </c>
      <c r="V209" s="45">
        <v>1</v>
      </c>
      <c r="W209" s="45" t="s">
        <v>406</v>
      </c>
      <c r="X209" s="45">
        <v>0</v>
      </c>
      <c r="Y209" s="45" t="s">
        <v>406</v>
      </c>
      <c r="Z209" s="45">
        <v>0</v>
      </c>
      <c r="AA209" s="51">
        <v>2</v>
      </c>
      <c r="AB209" s="45">
        <v>6</v>
      </c>
      <c r="AC209" s="45">
        <v>0</v>
      </c>
      <c r="AD209" s="45">
        <v>0</v>
      </c>
      <c r="AE209" s="45">
        <v>1</v>
      </c>
      <c r="AF209" s="45">
        <v>1500</v>
      </c>
      <c r="AG209" s="45">
        <v>300</v>
      </c>
      <c r="AH209" s="41">
        <f t="shared" si="3"/>
        <v>-1200</v>
      </c>
      <c r="AI209" s="45" t="s">
        <v>2695</v>
      </c>
      <c r="AJ209" s="45"/>
      <c r="AK209" s="45" t="s">
        <v>772</v>
      </c>
      <c r="AL209" s="45" t="b">
        <v>1</v>
      </c>
      <c r="AM209" s="45"/>
      <c r="AN209" s="45"/>
      <c r="AO209" s="45"/>
      <c r="AP209" s="45"/>
      <c r="AQ209" s="45"/>
      <c r="AR209" s="45"/>
      <c r="AS209" s="45"/>
      <c r="AT209" s="45">
        <v>60</v>
      </c>
      <c r="AU209" s="45" t="s">
        <v>356</v>
      </c>
      <c r="AV209" s="45"/>
      <c r="AW209" s="45" t="s">
        <v>359</v>
      </c>
      <c r="AX209" s="41" t="s">
        <v>372</v>
      </c>
      <c r="AY209" s="45" t="s">
        <v>426</v>
      </c>
      <c r="AZ209" s="45"/>
      <c r="BA209" s="45"/>
      <c r="BB209" s="45"/>
      <c r="BC209" s="45" t="b">
        <v>1</v>
      </c>
      <c r="BD209" s="45"/>
      <c r="BE209" s="45"/>
      <c r="BF209" s="45"/>
      <c r="BG209" s="45"/>
      <c r="BH209" s="45"/>
      <c r="BI209" s="45"/>
      <c r="BJ209" s="45"/>
      <c r="BK209" s="45" t="s">
        <v>359</v>
      </c>
      <c r="BL209" s="45"/>
      <c r="BM209" s="45"/>
      <c r="BN209" s="45"/>
      <c r="BO209" s="45"/>
      <c r="BP209" s="45" t="s">
        <v>359</v>
      </c>
      <c r="BQ209" s="45"/>
      <c r="BR209" s="45"/>
      <c r="BS209" s="45"/>
      <c r="BT209" s="45"/>
      <c r="BU209" s="45"/>
      <c r="BV209" s="45"/>
      <c r="BW209" s="45"/>
      <c r="BX209" s="45"/>
      <c r="BY209" s="45"/>
      <c r="BZ209" s="45"/>
      <c r="CA209" s="45"/>
      <c r="CB209" s="45"/>
      <c r="CC209" s="45"/>
      <c r="CD209" s="45"/>
      <c r="CE209" s="45"/>
      <c r="CF209" s="45" t="s">
        <v>1306</v>
      </c>
      <c r="CG209" s="45"/>
      <c r="CH209" s="45" t="b">
        <v>1</v>
      </c>
      <c r="CI209" s="45"/>
      <c r="CJ209" s="45"/>
      <c r="CK209" s="45"/>
      <c r="CL209" s="45"/>
      <c r="CM209" s="45"/>
      <c r="CN209" s="45"/>
      <c r="CO209" s="45" t="s">
        <v>359</v>
      </c>
      <c r="CP209" s="45" t="s">
        <v>2683</v>
      </c>
      <c r="CQ209" s="45" t="b">
        <v>1</v>
      </c>
      <c r="CR209" s="45"/>
      <c r="CS209" s="45"/>
      <c r="CT209" s="45"/>
      <c r="CU209" s="45"/>
      <c r="CV209" s="45"/>
      <c r="CW209" s="45"/>
      <c r="CX209" s="45"/>
      <c r="CY209" s="45" t="s">
        <v>836</v>
      </c>
      <c r="CZ209" s="45"/>
      <c r="DA209" s="45"/>
      <c r="DB209" s="45"/>
      <c r="DC209" s="45"/>
      <c r="DD209" s="45"/>
      <c r="DE209" s="45" t="b">
        <v>1</v>
      </c>
      <c r="DF209" s="45"/>
      <c r="DG209" s="45"/>
      <c r="DH209" s="45"/>
      <c r="DI209" s="45"/>
      <c r="DJ209" s="45"/>
      <c r="DK209" s="45"/>
      <c r="DL209" s="45"/>
      <c r="DM209" s="45"/>
      <c r="DN209" s="45"/>
      <c r="DO209" s="45"/>
      <c r="DP209" s="45"/>
      <c r="DQ209" s="45"/>
      <c r="DR209" s="45"/>
      <c r="DS209" s="45"/>
      <c r="DT209" s="45"/>
      <c r="DU209" s="45"/>
      <c r="DV209" s="45"/>
      <c r="DW209" s="45" t="s">
        <v>362</v>
      </c>
      <c r="DX209" s="45"/>
      <c r="DY209" s="45"/>
      <c r="DZ209" s="45"/>
      <c r="EA209" s="45" t="s">
        <v>568</v>
      </c>
      <c r="EB209" s="45" t="b">
        <v>1</v>
      </c>
      <c r="EC209" s="45"/>
      <c r="ED209" s="45"/>
      <c r="EE209" s="45"/>
      <c r="EF209" s="45"/>
      <c r="EG209" s="45"/>
      <c r="EH209" s="45"/>
      <c r="EI209" s="45"/>
      <c r="EJ209" s="45"/>
      <c r="EK209" s="45"/>
      <c r="EL209" s="45"/>
      <c r="EM209" s="51">
        <v>1</v>
      </c>
      <c r="EN209" s="45" t="s">
        <v>365</v>
      </c>
      <c r="EO209" s="45" t="s">
        <v>568</v>
      </c>
      <c r="EP209" s="45" t="b">
        <v>1</v>
      </c>
      <c r="EQ209" s="45"/>
      <c r="ER209" s="45"/>
      <c r="ES209" s="45"/>
      <c r="ET209" s="45"/>
      <c r="EU209" s="45"/>
      <c r="EV209" s="45"/>
      <c r="EW209" s="45"/>
      <c r="EX209" s="45"/>
      <c r="EY209" s="45"/>
      <c r="EZ209" s="45"/>
      <c r="FA209" s="51">
        <v>1</v>
      </c>
      <c r="FB209" s="45" t="s">
        <v>365</v>
      </c>
      <c r="FC209" s="45" t="s">
        <v>347</v>
      </c>
      <c r="FD209" s="45"/>
      <c r="FE209" s="45" t="s">
        <v>367</v>
      </c>
      <c r="FF209" s="45"/>
      <c r="FG209" s="45" t="b">
        <v>1</v>
      </c>
      <c r="FH209" s="45"/>
      <c r="FI209" s="45"/>
      <c r="FJ209" s="45"/>
      <c r="FK209" s="45"/>
      <c r="FL209" s="45"/>
      <c r="FM209" s="45"/>
      <c r="FN209" s="45" t="s">
        <v>347</v>
      </c>
      <c r="FO209" s="45"/>
      <c r="FP209" s="45" t="s">
        <v>347</v>
      </c>
      <c r="FQ209" s="45" t="s">
        <v>367</v>
      </c>
      <c r="FR209" s="45" t="b">
        <v>1</v>
      </c>
      <c r="FS209" s="45"/>
      <c r="FT209" s="45"/>
      <c r="FU209" s="45"/>
      <c r="FV209" s="45"/>
      <c r="FW209" s="45"/>
      <c r="FX209" s="45" t="s">
        <v>656</v>
      </c>
      <c r="FY209" s="45" t="s">
        <v>359</v>
      </c>
      <c r="FZ209" s="45"/>
      <c r="GA209" s="45"/>
      <c r="GB209" s="45"/>
      <c r="GC209" s="45" t="s">
        <v>351</v>
      </c>
      <c r="GD209" s="45" t="s">
        <v>351</v>
      </c>
      <c r="GE209" s="45" t="s">
        <v>359</v>
      </c>
      <c r="GF209" s="45" t="s">
        <v>370</v>
      </c>
      <c r="GG209" s="45" t="s">
        <v>370</v>
      </c>
      <c r="GH209" s="45"/>
      <c r="GI209" s="45"/>
      <c r="GJ209" s="45"/>
      <c r="GK209" s="45"/>
      <c r="GL209" s="45"/>
      <c r="GM209" s="45"/>
      <c r="GN209" s="45"/>
      <c r="GO209" s="45"/>
      <c r="GP209" s="45"/>
      <c r="GQ209" s="45"/>
      <c r="GR209" s="45"/>
      <c r="GS209" s="45"/>
      <c r="GT209" s="45"/>
      <c r="GU209" s="45" t="s">
        <v>2706</v>
      </c>
      <c r="GV209" s="45"/>
      <c r="GW209" s="45" t="b">
        <v>1</v>
      </c>
      <c r="GX209" s="45"/>
      <c r="GY209" s="45" t="b">
        <v>1</v>
      </c>
      <c r="GZ209" s="45"/>
      <c r="HA209" s="45"/>
      <c r="HB209" s="45" t="b">
        <v>1</v>
      </c>
      <c r="HC209" s="45"/>
      <c r="HD209" s="45"/>
      <c r="HE209" s="45"/>
      <c r="HF209" s="45"/>
      <c r="HG209" s="45"/>
      <c r="HH209" s="45"/>
      <c r="HI209" s="45"/>
      <c r="HJ209" s="45"/>
      <c r="HK209" s="45"/>
      <c r="HL209" s="45"/>
      <c r="HM209" s="45"/>
      <c r="HN209" s="45" t="s">
        <v>497</v>
      </c>
      <c r="HO209" s="45"/>
      <c r="HP209" s="45" t="b">
        <v>1</v>
      </c>
      <c r="HQ209" s="45"/>
      <c r="HR209" s="45"/>
      <c r="HS209" s="45" t="s">
        <v>2707</v>
      </c>
      <c r="HT209" s="45" t="s">
        <v>623</v>
      </c>
      <c r="HU209" s="45" t="b">
        <v>1</v>
      </c>
      <c r="HV209" s="45"/>
      <c r="HW209" s="45"/>
      <c r="HX209" s="45"/>
      <c r="HY209" s="45"/>
      <c r="HZ209" s="45"/>
      <c r="IA209" s="45"/>
      <c r="IB209" s="45"/>
      <c r="IC209" s="45"/>
      <c r="ID209" s="45"/>
      <c r="IE209" s="45"/>
      <c r="IF209" s="45" t="s">
        <v>1679</v>
      </c>
      <c r="IG209" s="45"/>
      <c r="IH209" s="45" t="b">
        <v>1</v>
      </c>
      <c r="II209" s="45"/>
      <c r="IJ209" s="45"/>
      <c r="IK209" s="45" t="b">
        <v>1</v>
      </c>
      <c r="IL209" s="45"/>
      <c r="IM209" s="45"/>
      <c r="IN209" s="45"/>
      <c r="IO209" s="45"/>
      <c r="IP209" s="45" t="s">
        <v>442</v>
      </c>
      <c r="IQ209" s="45"/>
      <c r="IR209" s="45" t="s">
        <v>1250</v>
      </c>
      <c r="IS209" s="45" t="b">
        <v>1</v>
      </c>
      <c r="IT209" s="45" t="b">
        <v>1</v>
      </c>
      <c r="IU209" s="45"/>
      <c r="IV209" s="45"/>
      <c r="IW209" s="45"/>
      <c r="IX209" s="45"/>
      <c r="IY209" s="45"/>
      <c r="IZ209" s="45"/>
      <c r="JA209" s="45"/>
      <c r="JB209" s="45" t="s">
        <v>391</v>
      </c>
      <c r="JC209" s="45" t="b">
        <v>1</v>
      </c>
      <c r="JD209" s="45" t="b">
        <v>1</v>
      </c>
      <c r="JE209" s="45"/>
      <c r="JF209" s="45"/>
      <c r="JG209" s="45"/>
      <c r="JH209" s="45"/>
      <c r="JI209" s="45"/>
      <c r="JJ209" s="45"/>
      <c r="JK209" s="45"/>
      <c r="JL209" s="45" t="s">
        <v>359</v>
      </c>
      <c r="JM209" s="45" t="s">
        <v>2708</v>
      </c>
      <c r="JN209" s="45" t="s">
        <v>2709</v>
      </c>
      <c r="JO209" s="45" t="b">
        <v>1</v>
      </c>
      <c r="JP209" s="45"/>
      <c r="JQ209" s="45"/>
      <c r="JR209" s="45"/>
      <c r="JS209" s="45"/>
      <c r="JT209" s="45"/>
      <c r="JU209" s="45"/>
      <c r="JV209" s="45"/>
      <c r="JW209" s="45" t="b">
        <v>1</v>
      </c>
      <c r="JX209" s="45"/>
      <c r="JY209" s="45"/>
      <c r="JZ209" s="45"/>
      <c r="KA209" s="45"/>
      <c r="KB209" s="45" t="b">
        <v>1</v>
      </c>
      <c r="KC209" s="45"/>
      <c r="KD209" s="45"/>
      <c r="KE209" s="45"/>
      <c r="KF209" s="45"/>
      <c r="KG209" s="45"/>
      <c r="KH209" s="45" t="s">
        <v>1066</v>
      </c>
      <c r="KI209" s="45"/>
      <c r="KJ209" s="45"/>
      <c r="KK209" s="45"/>
      <c r="KL209" s="45"/>
      <c r="KM209" s="45"/>
      <c r="KN209" s="45" t="b">
        <v>1</v>
      </c>
      <c r="KO209" s="45"/>
      <c r="KP209" s="45"/>
      <c r="KQ209" s="45"/>
      <c r="KR209" s="45"/>
      <c r="KS209" s="45"/>
      <c r="KT209" s="45"/>
      <c r="KU209" s="45"/>
      <c r="KV209" s="45"/>
      <c r="KW209" s="45" t="s">
        <v>2122</v>
      </c>
      <c r="KX209" s="45" t="b">
        <v>1</v>
      </c>
      <c r="KY209" s="45"/>
      <c r="KZ209" s="45"/>
      <c r="LA209" s="45"/>
      <c r="LB209" s="45"/>
      <c r="LC209" s="45" t="b">
        <v>1</v>
      </c>
      <c r="LD209" s="45"/>
      <c r="LE209" s="45"/>
      <c r="LF209" s="45"/>
      <c r="LG209" s="45" t="s">
        <v>1272</v>
      </c>
      <c r="LH209" s="45" t="b">
        <v>1</v>
      </c>
      <c r="LI209" s="45"/>
      <c r="LJ209" s="45"/>
      <c r="LK209" s="45"/>
      <c r="LL209" s="45"/>
      <c r="LM209" s="45"/>
      <c r="LN209" s="45"/>
      <c r="LO209" s="45" t="s">
        <v>359</v>
      </c>
      <c r="LP209" s="45" t="s">
        <v>5170</v>
      </c>
      <c r="LQ209" s="45" t="s">
        <v>612</v>
      </c>
      <c r="LR209" s="45" t="b">
        <v>1</v>
      </c>
      <c r="LS209" s="45" t="b">
        <v>1</v>
      </c>
      <c r="LT209" s="45" t="b">
        <v>1</v>
      </c>
      <c r="LU209" s="45"/>
      <c r="LV209" s="45"/>
      <c r="LW209" s="45"/>
      <c r="LX209" s="45"/>
      <c r="LY209" s="45"/>
      <c r="LZ209" s="45"/>
      <c r="MA209" s="45"/>
      <c r="MB209" s="45" t="s">
        <v>359</v>
      </c>
      <c r="MC209" s="45"/>
      <c r="MD209" s="45"/>
      <c r="ME209" s="45"/>
      <c r="MF209" s="45"/>
      <c r="MG209" s="45"/>
      <c r="MH209" s="45" t="s">
        <v>359</v>
      </c>
      <c r="MI209" s="45"/>
      <c r="MJ209" s="45" t="s">
        <v>2710</v>
      </c>
      <c r="MK209" s="45">
        <v>73156289</v>
      </c>
      <c r="ML209" s="45" t="s">
        <v>2711</v>
      </c>
      <c r="MM209" s="47">
        <v>44217.54478009259</v>
      </c>
      <c r="MN209" s="45">
        <v>210</v>
      </c>
      <c r="MO209" s="45"/>
      <c r="MP209" s="45">
        <v>-1</v>
      </c>
      <c r="MQ209" s="45"/>
      <c r="MR209" s="45"/>
      <c r="MS209" s="45" t="s">
        <v>376</v>
      </c>
      <c r="MT209" s="45">
        <v>1678</v>
      </c>
      <c r="MU209" s="45" t="s">
        <v>402</v>
      </c>
      <c r="MV209" s="45">
        <v>569832</v>
      </c>
    </row>
    <row r="210" spans="1:360" ht="15.6" hidden="1" thickTop="1" thickBot="1" x14ac:dyDescent="0.35">
      <c r="A210" s="48" t="s">
        <v>2712</v>
      </c>
      <c r="B210" s="37" t="s">
        <v>2713</v>
      </c>
      <c r="C210" s="37"/>
      <c r="D210" s="37" t="s">
        <v>2714</v>
      </c>
      <c r="E210" s="37" t="s">
        <v>830</v>
      </c>
      <c r="F210" s="37"/>
      <c r="G210" s="49">
        <v>44217</v>
      </c>
      <c r="H210" s="37" t="s">
        <v>2715</v>
      </c>
      <c r="I210" s="37" t="s">
        <v>832</v>
      </c>
      <c r="J210" s="37" t="s">
        <v>347</v>
      </c>
      <c r="K210" s="37">
        <v>41</v>
      </c>
      <c r="L210" s="37" t="str">
        <f>IF(data!$K210&lt;31,"18-30 Years",IF(data!$K210&lt;51,"31-50 Years",IF(data!$K210&lt;61,"51-60 Years",IF(data!$K210&gt;60,"Elderly&gt;60"))))</f>
        <v>31-50 Years</v>
      </c>
      <c r="M210" s="37" t="s">
        <v>405</v>
      </c>
      <c r="N210" s="37" t="s">
        <v>349</v>
      </c>
      <c r="O210" s="37" t="s">
        <v>350</v>
      </c>
      <c r="P210" s="49">
        <v>41730</v>
      </c>
      <c r="Q210" s="37">
        <v>0</v>
      </c>
      <c r="R210" s="37">
        <v>0</v>
      </c>
      <c r="S210" s="37" t="s">
        <v>347</v>
      </c>
      <c r="T210" s="37">
        <v>0</v>
      </c>
      <c r="U210" s="37">
        <v>0</v>
      </c>
      <c r="V210" s="37">
        <v>2</v>
      </c>
      <c r="W210" s="37" t="s">
        <v>406</v>
      </c>
      <c r="X210" s="37">
        <v>1</v>
      </c>
      <c r="Y210" s="37" t="s">
        <v>455</v>
      </c>
      <c r="Z210" s="37">
        <v>2</v>
      </c>
      <c r="AA210" s="52">
        <v>5</v>
      </c>
      <c r="AB210" s="37">
        <v>9</v>
      </c>
      <c r="AC210" s="37">
        <v>1</v>
      </c>
      <c r="AD210" s="37">
        <v>0</v>
      </c>
      <c r="AE210" s="37">
        <v>1</v>
      </c>
      <c r="AF210" s="37">
        <v>2500</v>
      </c>
      <c r="AG210" s="37">
        <v>1500</v>
      </c>
      <c r="AH210" s="41">
        <f t="shared" si="3"/>
        <v>-1000</v>
      </c>
      <c r="AI210" s="37" t="s">
        <v>2716</v>
      </c>
      <c r="AJ210" s="37"/>
      <c r="AK210" s="37" t="s">
        <v>355</v>
      </c>
      <c r="AL210" s="37"/>
      <c r="AM210" s="37" t="b">
        <v>1</v>
      </c>
      <c r="AN210" s="37"/>
      <c r="AO210" s="37"/>
      <c r="AP210" s="37"/>
      <c r="AQ210" s="37"/>
      <c r="AR210" s="37"/>
      <c r="AS210" s="37"/>
      <c r="AT210" s="37">
        <v>15</v>
      </c>
      <c r="AU210" s="37" t="s">
        <v>356</v>
      </c>
      <c r="AV210" s="37"/>
      <c r="AW210" s="37" t="s">
        <v>359</v>
      </c>
      <c r="AX210" s="37" t="s">
        <v>2717</v>
      </c>
      <c r="AY210" s="37" t="s">
        <v>642</v>
      </c>
      <c r="AZ210" s="37" t="b">
        <v>1</v>
      </c>
      <c r="BA210" s="37"/>
      <c r="BB210" s="37"/>
      <c r="BC210" s="37" t="b">
        <v>1</v>
      </c>
      <c r="BD210" s="37"/>
      <c r="BE210" s="37" t="b">
        <v>1</v>
      </c>
      <c r="BF210" s="37"/>
      <c r="BG210" s="37"/>
      <c r="BH210" s="37"/>
      <c r="BI210" s="37"/>
      <c r="BJ210" s="37"/>
      <c r="BK210" s="37" t="s">
        <v>359</v>
      </c>
      <c r="BL210" s="37"/>
      <c r="BM210" s="37"/>
      <c r="BN210" s="37"/>
      <c r="BO210" s="37"/>
      <c r="BP210" s="37" t="s">
        <v>359</v>
      </c>
      <c r="BQ210" s="37"/>
      <c r="BR210" s="37"/>
      <c r="BS210" s="37"/>
      <c r="BT210" s="37"/>
      <c r="BU210" s="37"/>
      <c r="BV210" s="37"/>
      <c r="BW210" s="37"/>
      <c r="BX210" s="37"/>
      <c r="BY210" s="37"/>
      <c r="BZ210" s="37"/>
      <c r="CA210" s="37"/>
      <c r="CB210" s="37"/>
      <c r="CC210" s="37"/>
      <c r="CD210" s="37"/>
      <c r="CE210" s="37"/>
      <c r="CF210" s="37" t="s">
        <v>815</v>
      </c>
      <c r="CG210" s="37" t="b">
        <v>1</v>
      </c>
      <c r="CH210" s="37" t="b">
        <v>1</v>
      </c>
      <c r="CI210" s="37" t="b">
        <v>1</v>
      </c>
      <c r="CJ210" s="37"/>
      <c r="CK210" s="37"/>
      <c r="CL210" s="37"/>
      <c r="CM210" s="37"/>
      <c r="CN210" s="37"/>
      <c r="CO210" s="37" t="s">
        <v>347</v>
      </c>
      <c r="CP210" s="37"/>
      <c r="CQ210" s="37"/>
      <c r="CR210" s="37"/>
      <c r="CS210" s="37"/>
      <c r="CT210" s="37"/>
      <c r="CU210" s="37"/>
      <c r="CV210" s="37"/>
      <c r="CW210" s="37"/>
      <c r="CX210" s="37"/>
      <c r="CY210" s="37" t="s">
        <v>836</v>
      </c>
      <c r="CZ210" s="37"/>
      <c r="DA210" s="37"/>
      <c r="DB210" s="37"/>
      <c r="DC210" s="37"/>
      <c r="DD210" s="37"/>
      <c r="DE210" s="37" t="b">
        <v>1</v>
      </c>
      <c r="DF210" s="37"/>
      <c r="DG210" s="37"/>
      <c r="DH210" s="37"/>
      <c r="DI210" s="37"/>
      <c r="DJ210" s="37"/>
      <c r="DK210" s="37"/>
      <c r="DL210" s="37"/>
      <c r="DM210" s="37"/>
      <c r="DN210" s="37"/>
      <c r="DO210" s="37"/>
      <c r="DP210" s="37"/>
      <c r="DQ210" s="37"/>
      <c r="DR210" s="37"/>
      <c r="DS210" s="37"/>
      <c r="DT210" s="37"/>
      <c r="DU210" s="37"/>
      <c r="DV210" s="37"/>
      <c r="DW210" s="37" t="s">
        <v>427</v>
      </c>
      <c r="DX210" s="37"/>
      <c r="DY210" s="37"/>
      <c r="DZ210" s="37"/>
      <c r="EA210" s="37"/>
      <c r="EB210" s="37"/>
      <c r="EC210" s="37"/>
      <c r="ED210" s="37"/>
      <c r="EE210" s="37"/>
      <c r="EF210" s="37"/>
      <c r="EG210" s="37"/>
      <c r="EH210" s="37"/>
      <c r="EI210" s="37"/>
      <c r="EJ210" s="37"/>
      <c r="EK210" s="37"/>
      <c r="EL210" s="37"/>
      <c r="EM210" s="37"/>
      <c r="EN210" s="37"/>
      <c r="EO210" s="37" t="s">
        <v>1125</v>
      </c>
      <c r="EP210" s="37" t="b">
        <v>1</v>
      </c>
      <c r="EQ210" s="37"/>
      <c r="ER210" s="37" t="b">
        <v>1</v>
      </c>
      <c r="ES210" s="37"/>
      <c r="ET210" s="37"/>
      <c r="EU210" s="37"/>
      <c r="EV210" s="37"/>
      <c r="EW210" s="37"/>
      <c r="EX210" s="37"/>
      <c r="EY210" s="37"/>
      <c r="EZ210" s="37"/>
      <c r="FA210" s="52">
        <v>2</v>
      </c>
      <c r="FB210" s="37" t="s">
        <v>365</v>
      </c>
      <c r="FC210" s="37" t="s">
        <v>347</v>
      </c>
      <c r="FD210" s="37"/>
      <c r="FE210" s="37" t="s">
        <v>367</v>
      </c>
      <c r="FF210" s="37"/>
      <c r="FG210" s="37" t="b">
        <v>1</v>
      </c>
      <c r="FH210" s="37"/>
      <c r="FI210" s="37"/>
      <c r="FJ210" s="37"/>
      <c r="FK210" s="37"/>
      <c r="FL210" s="37"/>
      <c r="FM210" s="37"/>
      <c r="FN210" s="37" t="s">
        <v>347</v>
      </c>
      <c r="FO210" s="37"/>
      <c r="FP210" s="37" t="s">
        <v>347</v>
      </c>
      <c r="FQ210" s="37" t="s">
        <v>367</v>
      </c>
      <c r="FR210" s="37" t="b">
        <v>1</v>
      </c>
      <c r="FS210" s="37"/>
      <c r="FT210" s="37"/>
      <c r="FU210" s="37"/>
      <c r="FV210" s="37"/>
      <c r="FW210" s="37"/>
      <c r="FX210" s="37" t="s">
        <v>368</v>
      </c>
      <c r="FY210" s="37" t="s">
        <v>347</v>
      </c>
      <c r="FZ210" s="37"/>
      <c r="GA210" s="37"/>
      <c r="GB210" s="37"/>
      <c r="GC210" s="37" t="s">
        <v>384</v>
      </c>
      <c r="GD210" s="37" t="s">
        <v>384</v>
      </c>
      <c r="GE210" s="37" t="s">
        <v>359</v>
      </c>
      <c r="GF210" s="37" t="s">
        <v>370</v>
      </c>
      <c r="GG210" s="37" t="s">
        <v>370</v>
      </c>
      <c r="GH210" s="37"/>
      <c r="GI210" s="37"/>
      <c r="GJ210" s="37"/>
      <c r="GK210" s="37"/>
      <c r="GL210" s="37"/>
      <c r="GM210" s="37"/>
      <c r="GN210" s="37"/>
      <c r="GO210" s="37"/>
      <c r="GP210" s="37"/>
      <c r="GQ210" s="37"/>
      <c r="GR210" s="37"/>
      <c r="GS210" s="37"/>
      <c r="GT210" s="37"/>
      <c r="GU210" s="37" t="s">
        <v>1297</v>
      </c>
      <c r="GV210" s="37" t="b">
        <v>1</v>
      </c>
      <c r="GW210" s="37"/>
      <c r="GX210" s="37"/>
      <c r="GY210" s="37"/>
      <c r="GZ210" s="37" t="b">
        <v>1</v>
      </c>
      <c r="HA210" s="37"/>
      <c r="HB210" s="37"/>
      <c r="HC210" s="37"/>
      <c r="HD210" s="37"/>
      <c r="HE210" s="37"/>
      <c r="HF210" s="37"/>
      <c r="HG210" s="37"/>
      <c r="HH210" s="37"/>
      <c r="HI210" s="37"/>
      <c r="HJ210" s="37"/>
      <c r="HK210" s="37"/>
      <c r="HL210" s="37"/>
      <c r="HM210" s="37"/>
      <c r="HN210" s="37" t="s">
        <v>605</v>
      </c>
      <c r="HO210" s="37" t="b">
        <v>1</v>
      </c>
      <c r="HP210" s="37" t="b">
        <v>1</v>
      </c>
      <c r="HQ210" s="37" t="b">
        <v>1</v>
      </c>
      <c r="HR210" s="37" t="b">
        <v>1</v>
      </c>
      <c r="HS210" s="37" t="s">
        <v>2718</v>
      </c>
      <c r="HT210" s="37" t="s">
        <v>440</v>
      </c>
      <c r="HU210" s="37"/>
      <c r="HV210" s="37"/>
      <c r="HW210" s="37"/>
      <c r="HX210" s="37" t="b">
        <v>1</v>
      </c>
      <c r="HY210" s="37"/>
      <c r="HZ210" s="37"/>
      <c r="IA210" s="37"/>
      <c r="IB210" s="37"/>
      <c r="IC210" s="37"/>
      <c r="ID210" s="37"/>
      <c r="IE210" s="37"/>
      <c r="IF210" s="37" t="s">
        <v>1160</v>
      </c>
      <c r="IG210" s="37"/>
      <c r="IH210" s="37"/>
      <c r="II210" s="37" t="b">
        <v>1</v>
      </c>
      <c r="IJ210" s="37"/>
      <c r="IK210" s="37"/>
      <c r="IL210" s="37"/>
      <c r="IM210" s="37"/>
      <c r="IN210" s="37"/>
      <c r="IO210" s="37"/>
      <c r="IP210" s="37" t="s">
        <v>442</v>
      </c>
      <c r="IQ210" s="37"/>
      <c r="IR210" s="37" t="s">
        <v>443</v>
      </c>
      <c r="IS210" s="37"/>
      <c r="IT210" s="37" t="b">
        <v>1</v>
      </c>
      <c r="IU210" s="37"/>
      <c r="IV210" s="37"/>
      <c r="IW210" s="37"/>
      <c r="IX210" s="37"/>
      <c r="IY210" s="37"/>
      <c r="IZ210" s="37"/>
      <c r="JA210" s="37" t="s">
        <v>5165</v>
      </c>
      <c r="JB210" s="37" t="s">
        <v>443</v>
      </c>
      <c r="JC210" s="37"/>
      <c r="JD210" s="37" t="b">
        <v>1</v>
      </c>
      <c r="JE210" s="37"/>
      <c r="JF210" s="37"/>
      <c r="JG210" s="37"/>
      <c r="JH210" s="37"/>
      <c r="JI210" s="37"/>
      <c r="JJ210" s="37"/>
      <c r="JK210" s="37"/>
      <c r="JL210" s="37" t="s">
        <v>347</v>
      </c>
      <c r="JM210" s="37"/>
      <c r="JN210" s="37" t="s">
        <v>446</v>
      </c>
      <c r="JO210" s="37"/>
      <c r="JP210" s="37"/>
      <c r="JQ210" s="37"/>
      <c r="JR210" s="37" t="b">
        <v>1</v>
      </c>
      <c r="JS210" s="37"/>
      <c r="JT210" s="37"/>
      <c r="JU210" s="37"/>
      <c r="JV210" s="37"/>
      <c r="JW210" s="37"/>
      <c r="JX210" s="37"/>
      <c r="JY210" s="37"/>
      <c r="JZ210" s="37"/>
      <c r="KA210" s="37"/>
      <c r="KB210" s="37"/>
      <c r="KC210" s="37"/>
      <c r="KD210" s="37"/>
      <c r="KE210" s="37"/>
      <c r="KF210" s="37"/>
      <c r="KG210" s="37"/>
      <c r="KH210" s="37" t="s">
        <v>525</v>
      </c>
      <c r="KI210" s="37"/>
      <c r="KJ210" s="37"/>
      <c r="KK210" s="37"/>
      <c r="KL210" s="37" t="b">
        <v>1</v>
      </c>
      <c r="KM210" s="37" t="b">
        <v>1</v>
      </c>
      <c r="KN210" s="37"/>
      <c r="KO210" s="37"/>
      <c r="KP210" s="37"/>
      <c r="KQ210" s="37"/>
      <c r="KR210" s="37"/>
      <c r="KS210" s="37"/>
      <c r="KT210" s="37"/>
      <c r="KU210" s="37"/>
      <c r="KV210" s="37"/>
      <c r="KW210" s="37" t="s">
        <v>2185</v>
      </c>
      <c r="KX210" s="37" t="b">
        <v>1</v>
      </c>
      <c r="KY210" s="37" t="b">
        <v>1</v>
      </c>
      <c r="KZ210" s="37" t="b">
        <v>1</v>
      </c>
      <c r="LA210" s="37"/>
      <c r="LB210" s="37"/>
      <c r="LC210" s="37"/>
      <c r="LD210" s="37"/>
      <c r="LE210" s="37"/>
      <c r="LF210" s="37"/>
      <c r="LG210" s="37" t="s">
        <v>1272</v>
      </c>
      <c r="LH210" s="37" t="b">
        <v>1</v>
      </c>
      <c r="LI210" s="37"/>
      <c r="LJ210" s="37"/>
      <c r="LK210" s="37"/>
      <c r="LL210" s="37"/>
      <c r="LM210" s="37"/>
      <c r="LN210" s="37"/>
      <c r="LO210" s="37" t="s">
        <v>347</v>
      </c>
      <c r="LP210" s="37"/>
      <c r="LQ210" s="37" t="s">
        <v>2719</v>
      </c>
      <c r="LR210" s="37" t="b">
        <v>1</v>
      </c>
      <c r="LS210" s="37" t="b">
        <v>1</v>
      </c>
      <c r="LT210" s="37" t="b">
        <v>1</v>
      </c>
      <c r="LU210" s="37"/>
      <c r="LV210" s="37"/>
      <c r="LW210" s="37"/>
      <c r="LX210" s="37"/>
      <c r="LY210" s="37"/>
      <c r="LZ210" s="37"/>
      <c r="MA210" s="37"/>
      <c r="MB210" s="37" t="s">
        <v>359</v>
      </c>
      <c r="MC210" s="37"/>
      <c r="MD210" s="37"/>
      <c r="ME210" s="37" t="s">
        <v>347</v>
      </c>
      <c r="MF210" s="37">
        <v>4</v>
      </c>
      <c r="MG210" s="37" t="s">
        <v>2720</v>
      </c>
      <c r="MH210" s="37" t="s">
        <v>359</v>
      </c>
      <c r="MI210" s="37"/>
      <c r="MJ210" s="37" t="s">
        <v>2721</v>
      </c>
      <c r="MK210" s="37">
        <v>73156354</v>
      </c>
      <c r="ML210" s="37" t="s">
        <v>2722</v>
      </c>
      <c r="MM210" s="50">
        <v>44217.545289351852</v>
      </c>
      <c r="MN210" s="37">
        <v>211</v>
      </c>
      <c r="MO210" s="37"/>
      <c r="MP210" s="37">
        <v>-1</v>
      </c>
      <c r="MQ210" s="37"/>
      <c r="MR210" s="37"/>
      <c r="MS210" s="37" t="s">
        <v>376</v>
      </c>
      <c r="MT210" s="37">
        <v>1113</v>
      </c>
      <c r="MU210" s="37" t="s">
        <v>402</v>
      </c>
      <c r="MV210" s="37">
        <v>569832</v>
      </c>
    </row>
    <row r="211" spans="1:360" ht="15.6" hidden="1" thickTop="1" thickBot="1" x14ac:dyDescent="0.35">
      <c r="A211" s="44" t="s">
        <v>2723</v>
      </c>
      <c r="B211" s="45" t="s">
        <v>2724</v>
      </c>
      <c r="C211" s="45"/>
      <c r="D211" s="45" t="s">
        <v>2714</v>
      </c>
      <c r="E211" s="45" t="s">
        <v>830</v>
      </c>
      <c r="F211" s="45"/>
      <c r="G211" s="46">
        <v>44217</v>
      </c>
      <c r="H211" s="45" t="s">
        <v>2715</v>
      </c>
      <c r="I211" s="45" t="s">
        <v>832</v>
      </c>
      <c r="J211" s="45" t="s">
        <v>347</v>
      </c>
      <c r="K211" s="45">
        <v>47</v>
      </c>
      <c r="L211" s="45" t="str">
        <f>IF(data!$K211&lt;31,"18-30 Years",IF(data!$K211&lt;51,"31-50 Years",IF(data!$K211&lt;61,"51-60 Years",IF(data!$K211&gt;60,"Elderly&gt;60"))))</f>
        <v>31-50 Years</v>
      </c>
      <c r="M211" s="45" t="s">
        <v>405</v>
      </c>
      <c r="N211" s="45" t="s">
        <v>349</v>
      </c>
      <c r="O211" s="45" t="s">
        <v>350</v>
      </c>
      <c r="P211" s="46">
        <v>40909</v>
      </c>
      <c r="Q211" s="45">
        <v>0</v>
      </c>
      <c r="R211" s="45">
        <v>0</v>
      </c>
      <c r="S211" s="45" t="s">
        <v>347</v>
      </c>
      <c r="T211" s="45">
        <v>0</v>
      </c>
      <c r="U211" s="45">
        <v>0</v>
      </c>
      <c r="V211" s="45">
        <v>1</v>
      </c>
      <c r="W211" s="45" t="s">
        <v>351</v>
      </c>
      <c r="X211" s="45">
        <v>3</v>
      </c>
      <c r="Y211" s="45" t="s">
        <v>364</v>
      </c>
      <c r="Z211" s="45">
        <v>0</v>
      </c>
      <c r="AA211" s="51">
        <v>4</v>
      </c>
      <c r="AB211" s="45">
        <v>7</v>
      </c>
      <c r="AC211" s="45">
        <v>1</v>
      </c>
      <c r="AD211" s="45">
        <v>0</v>
      </c>
      <c r="AE211" s="45">
        <v>1</v>
      </c>
      <c r="AF211" s="45">
        <v>2000</v>
      </c>
      <c r="AG211" s="45">
        <v>1000</v>
      </c>
      <c r="AH211" s="41">
        <f t="shared" si="3"/>
        <v>-1000</v>
      </c>
      <c r="AI211" s="45" t="s">
        <v>2725</v>
      </c>
      <c r="AJ211" s="45"/>
      <c r="AK211" s="45" t="s">
        <v>355</v>
      </c>
      <c r="AL211" s="45"/>
      <c r="AM211" s="45" t="b">
        <v>1</v>
      </c>
      <c r="AN211" s="45"/>
      <c r="AO211" s="45"/>
      <c r="AP211" s="45"/>
      <c r="AQ211" s="45"/>
      <c r="AR211" s="45"/>
      <c r="AS211" s="45"/>
      <c r="AT211" s="45">
        <v>10</v>
      </c>
      <c r="AU211" s="45" t="s">
        <v>356</v>
      </c>
      <c r="AV211" s="45"/>
      <c r="AW211" s="45" t="s">
        <v>359</v>
      </c>
      <c r="AX211" s="45" t="s">
        <v>2726</v>
      </c>
      <c r="AY211" s="45" t="s">
        <v>993</v>
      </c>
      <c r="AZ211" s="45"/>
      <c r="BA211" s="45"/>
      <c r="BB211" s="45"/>
      <c r="BC211" s="45"/>
      <c r="BD211" s="45"/>
      <c r="BE211" s="45"/>
      <c r="BF211" s="45"/>
      <c r="BG211" s="45"/>
      <c r="BH211" s="45"/>
      <c r="BI211" s="45" t="b">
        <v>1</v>
      </c>
      <c r="BJ211" s="45"/>
      <c r="BK211" s="45" t="s">
        <v>359</v>
      </c>
      <c r="BL211" s="45"/>
      <c r="BM211" s="45"/>
      <c r="BN211" s="45"/>
      <c r="BO211" s="45"/>
      <c r="BP211" s="45" t="s">
        <v>359</v>
      </c>
      <c r="BQ211" s="45"/>
      <c r="BR211" s="45"/>
      <c r="BS211" s="45"/>
      <c r="BT211" s="45"/>
      <c r="BU211" s="45"/>
      <c r="BV211" s="45"/>
      <c r="BW211" s="45"/>
      <c r="BX211" s="45"/>
      <c r="BY211" s="45"/>
      <c r="BZ211" s="45"/>
      <c r="CA211" s="45"/>
      <c r="CB211" s="45"/>
      <c r="CC211" s="45"/>
      <c r="CD211" s="45"/>
      <c r="CE211" s="45"/>
      <c r="CF211" s="45" t="s">
        <v>427</v>
      </c>
      <c r="CG211" s="45"/>
      <c r="CH211" s="45"/>
      <c r="CI211" s="45"/>
      <c r="CJ211" s="45"/>
      <c r="CK211" s="45"/>
      <c r="CL211" s="45" t="b">
        <v>1</v>
      </c>
      <c r="CM211" s="45"/>
      <c r="CN211" s="45"/>
      <c r="CO211" s="45" t="s">
        <v>347</v>
      </c>
      <c r="CP211" s="45"/>
      <c r="CQ211" s="45"/>
      <c r="CR211" s="45"/>
      <c r="CS211" s="45"/>
      <c r="CT211" s="45"/>
      <c r="CU211" s="45"/>
      <c r="CV211" s="45"/>
      <c r="CW211" s="45"/>
      <c r="CX211" s="45"/>
      <c r="CY211" s="45" t="s">
        <v>836</v>
      </c>
      <c r="CZ211" s="45"/>
      <c r="DA211" s="45"/>
      <c r="DB211" s="45"/>
      <c r="DC211" s="45"/>
      <c r="DD211" s="45"/>
      <c r="DE211" s="45" t="b">
        <v>1</v>
      </c>
      <c r="DF211" s="45"/>
      <c r="DG211" s="45"/>
      <c r="DH211" s="45"/>
      <c r="DI211" s="45"/>
      <c r="DJ211" s="45"/>
      <c r="DK211" s="45"/>
      <c r="DL211" s="45"/>
      <c r="DM211" s="45"/>
      <c r="DN211" s="45"/>
      <c r="DO211" s="45"/>
      <c r="DP211" s="45"/>
      <c r="DQ211" s="45"/>
      <c r="DR211" s="45"/>
      <c r="DS211" s="45"/>
      <c r="DT211" s="45"/>
      <c r="DU211" s="45"/>
      <c r="DV211" s="45"/>
      <c r="DW211" s="45" t="s">
        <v>362</v>
      </c>
      <c r="DX211" s="45"/>
      <c r="DY211" s="45"/>
      <c r="DZ211" s="45"/>
      <c r="EA211" s="45"/>
      <c r="EB211" s="45"/>
      <c r="EC211" s="45"/>
      <c r="ED211" s="45"/>
      <c r="EE211" s="45"/>
      <c r="EF211" s="45"/>
      <c r="EG211" s="45"/>
      <c r="EH211" s="45"/>
      <c r="EI211" s="45"/>
      <c r="EJ211" s="45"/>
      <c r="EK211" s="45"/>
      <c r="EL211" s="45"/>
      <c r="EM211" s="45"/>
      <c r="EN211" s="45"/>
      <c r="EO211" s="45" t="s">
        <v>981</v>
      </c>
      <c r="EP211" s="45" t="b">
        <v>1</v>
      </c>
      <c r="EQ211" s="45" t="b">
        <v>1</v>
      </c>
      <c r="ER211" s="45"/>
      <c r="ES211" s="45"/>
      <c r="ET211" s="45"/>
      <c r="EU211" s="45"/>
      <c r="EV211" s="45"/>
      <c r="EW211" s="45"/>
      <c r="EX211" s="45"/>
      <c r="EY211" s="45"/>
      <c r="EZ211" s="45"/>
      <c r="FA211" s="51">
        <v>2</v>
      </c>
      <c r="FB211" s="45" t="s">
        <v>365</v>
      </c>
      <c r="FC211" s="45" t="s">
        <v>347</v>
      </c>
      <c r="FD211" s="45"/>
      <c r="FE211" s="45" t="s">
        <v>367</v>
      </c>
      <c r="FF211" s="45"/>
      <c r="FG211" s="45" t="b">
        <v>1</v>
      </c>
      <c r="FH211" s="45"/>
      <c r="FI211" s="45"/>
      <c r="FJ211" s="45"/>
      <c r="FK211" s="45"/>
      <c r="FL211" s="45"/>
      <c r="FM211" s="45"/>
      <c r="FN211" s="45" t="s">
        <v>347</v>
      </c>
      <c r="FO211" s="45"/>
      <c r="FP211" s="45" t="s">
        <v>359</v>
      </c>
      <c r="FQ211" s="45"/>
      <c r="FR211" s="45"/>
      <c r="FS211" s="45"/>
      <c r="FT211" s="45"/>
      <c r="FU211" s="45"/>
      <c r="FV211" s="45"/>
      <c r="FW211" s="45"/>
      <c r="FX211" s="45" t="s">
        <v>368</v>
      </c>
      <c r="FY211" s="45" t="s">
        <v>347</v>
      </c>
      <c r="FZ211" s="45"/>
      <c r="GA211" s="45"/>
      <c r="GB211" s="45"/>
      <c r="GC211" s="45" t="s">
        <v>384</v>
      </c>
      <c r="GD211" s="45" t="s">
        <v>384</v>
      </c>
      <c r="GE211" s="45" t="s">
        <v>359</v>
      </c>
      <c r="GF211" s="45" t="s">
        <v>370</v>
      </c>
      <c r="GG211" s="45" t="s">
        <v>370</v>
      </c>
      <c r="GH211" s="45"/>
      <c r="GI211" s="45"/>
      <c r="GJ211" s="45"/>
      <c r="GK211" s="45"/>
      <c r="GL211" s="45"/>
      <c r="GM211" s="45"/>
      <c r="GN211" s="45"/>
      <c r="GO211" s="45"/>
      <c r="GP211" s="45"/>
      <c r="GQ211" s="45"/>
      <c r="GR211" s="45"/>
      <c r="GS211" s="45"/>
      <c r="GT211" s="45"/>
      <c r="GU211" s="45" t="s">
        <v>1531</v>
      </c>
      <c r="GV211" s="45"/>
      <c r="GW211" s="45" t="b">
        <v>1</v>
      </c>
      <c r="GX211" s="45"/>
      <c r="GY211" s="45"/>
      <c r="GZ211" s="45"/>
      <c r="HA211" s="45"/>
      <c r="HB211" s="45"/>
      <c r="HC211" s="45"/>
      <c r="HD211" s="45"/>
      <c r="HE211" s="45"/>
      <c r="HF211" s="45"/>
      <c r="HG211" s="45"/>
      <c r="HH211" s="45"/>
      <c r="HI211" s="45"/>
      <c r="HJ211" s="45"/>
      <c r="HK211" s="45"/>
      <c r="HL211" s="45"/>
      <c r="HM211" s="45"/>
      <c r="HN211" s="45" t="s">
        <v>497</v>
      </c>
      <c r="HO211" s="45"/>
      <c r="HP211" s="45" t="b">
        <v>1</v>
      </c>
      <c r="HQ211" s="45"/>
      <c r="HR211" s="45"/>
      <c r="HS211" s="45" t="s">
        <v>2727</v>
      </c>
      <c r="HT211" s="45" t="s">
        <v>440</v>
      </c>
      <c r="HU211" s="45"/>
      <c r="HV211" s="45"/>
      <c r="HW211" s="45"/>
      <c r="HX211" s="45" t="b">
        <v>1</v>
      </c>
      <c r="HY211" s="45"/>
      <c r="HZ211" s="45"/>
      <c r="IA211" s="45"/>
      <c r="IB211" s="45"/>
      <c r="IC211" s="45"/>
      <c r="ID211" s="45"/>
      <c r="IE211" s="45"/>
      <c r="IF211" s="45" t="s">
        <v>1091</v>
      </c>
      <c r="IG211" s="45"/>
      <c r="IH211" s="45"/>
      <c r="II211" s="45"/>
      <c r="IJ211" s="45"/>
      <c r="IK211" s="45"/>
      <c r="IL211" s="45"/>
      <c r="IM211" s="45"/>
      <c r="IN211" s="45" t="b">
        <v>1</v>
      </c>
      <c r="IO211" s="45"/>
      <c r="IP211" s="45" t="s">
        <v>347</v>
      </c>
      <c r="IQ211" s="45"/>
      <c r="IR211" s="45" t="s">
        <v>413</v>
      </c>
      <c r="IS211" s="45"/>
      <c r="IT211" s="45"/>
      <c r="IU211" s="45"/>
      <c r="IV211" s="45"/>
      <c r="IW211" s="45"/>
      <c r="IX211" s="45" t="b">
        <v>1</v>
      </c>
      <c r="IY211" s="45"/>
      <c r="IZ211" s="45"/>
      <c r="JA211" s="45"/>
      <c r="JB211" s="45" t="s">
        <v>372</v>
      </c>
      <c r="JC211" s="45"/>
      <c r="JD211" s="45"/>
      <c r="JE211" s="45"/>
      <c r="JF211" s="45"/>
      <c r="JG211" s="45"/>
      <c r="JH211" s="45"/>
      <c r="JI211" s="45" t="b">
        <v>1</v>
      </c>
      <c r="JJ211" s="45"/>
      <c r="JK211" s="45"/>
      <c r="JL211" s="45" t="s">
        <v>347</v>
      </c>
      <c r="JM211" s="45"/>
      <c r="JN211" s="45" t="s">
        <v>463</v>
      </c>
      <c r="JO211" s="45" t="b">
        <v>1</v>
      </c>
      <c r="JP211" s="45"/>
      <c r="JQ211" s="45"/>
      <c r="JR211" s="45"/>
      <c r="JS211" s="45"/>
      <c r="JT211" s="45"/>
      <c r="JU211" s="45"/>
      <c r="JV211" s="45"/>
      <c r="JW211" s="45"/>
      <c r="JX211" s="45"/>
      <c r="JY211" s="45"/>
      <c r="JZ211" s="45"/>
      <c r="KA211" s="45"/>
      <c r="KB211" s="45"/>
      <c r="KC211" s="45"/>
      <c r="KD211" s="45"/>
      <c r="KE211" s="45"/>
      <c r="KF211" s="45"/>
      <c r="KG211" s="45"/>
      <c r="KH211" s="45" t="s">
        <v>1775</v>
      </c>
      <c r="KI211" s="45"/>
      <c r="KJ211" s="45"/>
      <c r="KK211" s="45"/>
      <c r="KL211" s="45" t="b">
        <v>1</v>
      </c>
      <c r="KM211" s="45" t="b">
        <v>1</v>
      </c>
      <c r="KN211" s="45"/>
      <c r="KO211" s="45"/>
      <c r="KP211" s="45"/>
      <c r="KQ211" s="45"/>
      <c r="KR211" s="45"/>
      <c r="KS211" s="45"/>
      <c r="KT211" s="45"/>
      <c r="KU211" s="45"/>
      <c r="KV211" s="45"/>
      <c r="KW211" s="45" t="s">
        <v>503</v>
      </c>
      <c r="KX211" s="45"/>
      <c r="KY211" s="45" t="b">
        <v>1</v>
      </c>
      <c r="KZ211" s="45" t="b">
        <v>1</v>
      </c>
      <c r="LA211" s="45"/>
      <c r="LB211" s="45"/>
      <c r="LC211" s="45"/>
      <c r="LD211" s="45"/>
      <c r="LE211" s="45"/>
      <c r="LF211" s="45"/>
      <c r="LG211" s="45" t="s">
        <v>1067</v>
      </c>
      <c r="LH211" s="45" t="b">
        <v>1</v>
      </c>
      <c r="LI211" s="45" t="b">
        <v>1</v>
      </c>
      <c r="LJ211" s="45"/>
      <c r="LK211" s="45"/>
      <c r="LL211" s="45"/>
      <c r="LM211" s="45"/>
      <c r="LN211" s="45"/>
      <c r="LO211" s="45" t="s">
        <v>347</v>
      </c>
      <c r="LP211" s="45"/>
      <c r="LQ211" s="45" t="s">
        <v>1273</v>
      </c>
      <c r="LR211" s="45" t="b">
        <v>1</v>
      </c>
      <c r="LS211" s="45"/>
      <c r="LT211" s="45" t="b">
        <v>1</v>
      </c>
      <c r="LU211" s="45"/>
      <c r="LV211" s="45"/>
      <c r="LW211" s="45"/>
      <c r="LX211" s="45"/>
      <c r="LY211" s="45"/>
      <c r="LZ211" s="45"/>
      <c r="MA211" s="45"/>
      <c r="MB211" s="45" t="s">
        <v>359</v>
      </c>
      <c r="MC211" s="45"/>
      <c r="MD211" s="45"/>
      <c r="ME211" s="45"/>
      <c r="MF211" s="45"/>
      <c r="MG211" s="45"/>
      <c r="MH211" s="45" t="s">
        <v>359</v>
      </c>
      <c r="MI211" s="45"/>
      <c r="MJ211" s="45" t="s">
        <v>2728</v>
      </c>
      <c r="MK211" s="45">
        <v>73156358</v>
      </c>
      <c r="ML211" s="45" t="s">
        <v>2729</v>
      </c>
      <c r="MM211" s="47">
        <v>44217.545300925929</v>
      </c>
      <c r="MN211" s="45">
        <v>212</v>
      </c>
      <c r="MO211" s="45"/>
      <c r="MP211" s="45">
        <v>-1</v>
      </c>
      <c r="MQ211" s="45"/>
      <c r="MR211" s="45"/>
      <c r="MS211" s="45" t="s">
        <v>376</v>
      </c>
      <c r="MT211" s="45">
        <v>1485</v>
      </c>
      <c r="MU211" s="45" t="s">
        <v>402</v>
      </c>
      <c r="MV211" s="45">
        <v>569832</v>
      </c>
    </row>
    <row r="212" spans="1:360" ht="15.6" thickTop="1" thickBot="1" x14ac:dyDescent="0.35">
      <c r="A212" s="48" t="s">
        <v>2730</v>
      </c>
      <c r="B212" s="37" t="s">
        <v>2731</v>
      </c>
      <c r="C212" s="37"/>
      <c r="D212" s="37" t="s">
        <v>2714</v>
      </c>
      <c r="E212" s="37" t="s">
        <v>830</v>
      </c>
      <c r="F212" s="37"/>
      <c r="G212" s="49">
        <v>44217</v>
      </c>
      <c r="H212" s="37" t="s">
        <v>2715</v>
      </c>
      <c r="I212" s="37" t="s">
        <v>832</v>
      </c>
      <c r="J212" s="37" t="s">
        <v>347</v>
      </c>
      <c r="K212" s="37">
        <v>30</v>
      </c>
      <c r="L212" s="37" t="str">
        <f>IF(data!$K212&lt;31,"18-30 Years",IF(data!$K212&lt;51,"31-50 Years",IF(data!$K212&lt;61,"51-60 Years",IF(data!$K212&gt;60,"Elderly&gt;60"))))</f>
        <v>18-30 Years</v>
      </c>
      <c r="M212" s="37" t="s">
        <v>405</v>
      </c>
      <c r="N212" s="37" t="s">
        <v>349</v>
      </c>
      <c r="O212" s="37" t="s">
        <v>350</v>
      </c>
      <c r="P212" s="49">
        <v>43586</v>
      </c>
      <c r="Q212" s="37">
        <v>1</v>
      </c>
      <c r="R212" s="37">
        <v>0</v>
      </c>
      <c r="S212" s="37" t="s">
        <v>347</v>
      </c>
      <c r="T212" s="37">
        <v>0</v>
      </c>
      <c r="U212" s="37">
        <v>1</v>
      </c>
      <c r="V212" s="37">
        <v>2</v>
      </c>
      <c r="W212" s="37" t="s">
        <v>455</v>
      </c>
      <c r="X212" s="37">
        <v>0</v>
      </c>
      <c r="Y212" s="37" t="s">
        <v>455</v>
      </c>
      <c r="Z212" s="37">
        <v>0</v>
      </c>
      <c r="AA212" s="52">
        <v>3</v>
      </c>
      <c r="AB212" s="37">
        <v>5</v>
      </c>
      <c r="AC212" s="37">
        <v>0</v>
      </c>
      <c r="AD212" s="37">
        <v>1</v>
      </c>
      <c r="AE212" s="37">
        <v>1</v>
      </c>
      <c r="AF212" s="37">
        <v>1500</v>
      </c>
      <c r="AG212" s="37">
        <v>500</v>
      </c>
      <c r="AH212" s="41">
        <f t="shared" si="3"/>
        <v>-1000</v>
      </c>
      <c r="AI212" s="37" t="s">
        <v>2732</v>
      </c>
      <c r="AJ212" s="37"/>
      <c r="AK212" s="37" t="s">
        <v>355</v>
      </c>
      <c r="AL212" s="37"/>
      <c r="AM212" s="37" t="b">
        <v>1</v>
      </c>
      <c r="AN212" s="37"/>
      <c r="AO212" s="37"/>
      <c r="AP212" s="37"/>
      <c r="AQ212" s="37"/>
      <c r="AR212" s="37"/>
      <c r="AS212" s="37"/>
      <c r="AT212" s="37">
        <v>20</v>
      </c>
      <c r="AU212" s="37" t="s">
        <v>1333</v>
      </c>
      <c r="AV212" s="37"/>
      <c r="AW212" s="37" t="s">
        <v>359</v>
      </c>
      <c r="AX212" s="37" t="s">
        <v>2733</v>
      </c>
      <c r="AY212" s="37" t="s">
        <v>426</v>
      </c>
      <c r="AZ212" s="37"/>
      <c r="BA212" s="37"/>
      <c r="BB212" s="37"/>
      <c r="BC212" s="37" t="b">
        <v>1</v>
      </c>
      <c r="BD212" s="37"/>
      <c r="BE212" s="37"/>
      <c r="BF212" s="37"/>
      <c r="BG212" s="37"/>
      <c r="BH212" s="37"/>
      <c r="BI212" s="37"/>
      <c r="BJ212" s="37"/>
      <c r="BK212" s="37" t="s">
        <v>359</v>
      </c>
      <c r="BL212" s="37"/>
      <c r="BM212" s="37"/>
      <c r="BN212" s="37"/>
      <c r="BO212" s="37"/>
      <c r="BP212" s="37" t="s">
        <v>359</v>
      </c>
      <c r="BQ212" s="37"/>
      <c r="BR212" s="37"/>
      <c r="BS212" s="37"/>
      <c r="BT212" s="37"/>
      <c r="BU212" s="37"/>
      <c r="BV212" s="37"/>
      <c r="BW212" s="37"/>
      <c r="BX212" s="37"/>
      <c r="BY212" s="37"/>
      <c r="BZ212" s="37"/>
      <c r="CA212" s="37"/>
      <c r="CB212" s="37"/>
      <c r="CC212" s="37"/>
      <c r="CD212" s="37"/>
      <c r="CE212" s="37"/>
      <c r="CF212" s="37" t="s">
        <v>870</v>
      </c>
      <c r="CG212" s="37" t="b">
        <v>1</v>
      </c>
      <c r="CH212" s="37" t="b">
        <v>1</v>
      </c>
      <c r="CI212" s="37"/>
      <c r="CJ212" s="37"/>
      <c r="CK212" s="37"/>
      <c r="CL212" s="37"/>
      <c r="CM212" s="37"/>
      <c r="CN212" s="37"/>
      <c r="CO212" s="37" t="s">
        <v>359</v>
      </c>
      <c r="CP212" s="37" t="s">
        <v>1523</v>
      </c>
      <c r="CQ212" s="37"/>
      <c r="CR212" s="37"/>
      <c r="CS212" s="37"/>
      <c r="CT212" s="37" t="b">
        <v>1</v>
      </c>
      <c r="CU212" s="37"/>
      <c r="CV212" s="37"/>
      <c r="CW212" s="37"/>
      <c r="CX212" s="37"/>
      <c r="CY212" s="37" t="s">
        <v>836</v>
      </c>
      <c r="CZ212" s="37"/>
      <c r="DA212" s="37"/>
      <c r="DB212" s="37"/>
      <c r="DC212" s="37"/>
      <c r="DD212" s="37"/>
      <c r="DE212" s="37" t="b">
        <v>1</v>
      </c>
      <c r="DF212" s="37"/>
      <c r="DG212" s="37"/>
      <c r="DH212" s="37"/>
      <c r="DI212" s="37"/>
      <c r="DJ212" s="37"/>
      <c r="DK212" s="37"/>
      <c r="DL212" s="37"/>
      <c r="DM212" s="37"/>
      <c r="DN212" s="37"/>
      <c r="DO212" s="37"/>
      <c r="DP212" s="37"/>
      <c r="DQ212" s="37"/>
      <c r="DR212" s="37"/>
      <c r="DS212" s="37"/>
      <c r="DT212" s="37"/>
      <c r="DU212" s="37"/>
      <c r="DV212" s="37"/>
      <c r="DW212" s="37" t="s">
        <v>564</v>
      </c>
      <c r="DX212" s="37" t="s">
        <v>483</v>
      </c>
      <c r="DY212" s="37"/>
      <c r="DZ212" s="37"/>
      <c r="EA212" s="37" t="s">
        <v>1031</v>
      </c>
      <c r="EB212" s="37" t="b">
        <v>1</v>
      </c>
      <c r="EC212" s="37" t="b">
        <v>1</v>
      </c>
      <c r="ED212" s="37" t="b">
        <v>1</v>
      </c>
      <c r="EE212" s="37"/>
      <c r="EF212" s="37"/>
      <c r="EG212" s="37"/>
      <c r="EH212" s="37"/>
      <c r="EI212" s="37"/>
      <c r="EJ212" s="37"/>
      <c r="EK212" s="37"/>
      <c r="EL212" s="37"/>
      <c r="EM212" s="52">
        <v>3</v>
      </c>
      <c r="EN212" s="37" t="s">
        <v>365</v>
      </c>
      <c r="EO212" s="37" t="s">
        <v>1031</v>
      </c>
      <c r="EP212" s="37" t="b">
        <v>1</v>
      </c>
      <c r="EQ212" s="37" t="b">
        <v>1</v>
      </c>
      <c r="ER212" s="37" t="b">
        <v>1</v>
      </c>
      <c r="ES212" s="37"/>
      <c r="ET212" s="37"/>
      <c r="EU212" s="37"/>
      <c r="EV212" s="37"/>
      <c r="EW212" s="37"/>
      <c r="EX212" s="37"/>
      <c r="EY212" s="37"/>
      <c r="EZ212" s="37"/>
      <c r="FA212" s="52">
        <v>3</v>
      </c>
      <c r="FB212" s="37" t="s">
        <v>365</v>
      </c>
      <c r="FC212" s="37" t="s">
        <v>347</v>
      </c>
      <c r="FD212" s="37"/>
      <c r="FE212" s="37" t="s">
        <v>367</v>
      </c>
      <c r="FF212" s="37"/>
      <c r="FG212" s="37" t="b">
        <v>1</v>
      </c>
      <c r="FH212" s="37"/>
      <c r="FI212" s="37"/>
      <c r="FJ212" s="37"/>
      <c r="FK212" s="37"/>
      <c r="FL212" s="37"/>
      <c r="FM212" s="37"/>
      <c r="FN212" s="37" t="s">
        <v>347</v>
      </c>
      <c r="FO212" s="37"/>
      <c r="FP212" s="37" t="s">
        <v>347</v>
      </c>
      <c r="FQ212" s="37" t="s">
        <v>367</v>
      </c>
      <c r="FR212" s="37" t="b">
        <v>1</v>
      </c>
      <c r="FS212" s="37"/>
      <c r="FT212" s="37"/>
      <c r="FU212" s="37"/>
      <c r="FV212" s="37"/>
      <c r="FW212" s="37"/>
      <c r="FX212" s="37" t="s">
        <v>368</v>
      </c>
      <c r="FY212" s="37" t="s">
        <v>347</v>
      </c>
      <c r="FZ212" s="37"/>
      <c r="GA212" s="37"/>
      <c r="GB212" s="37"/>
      <c r="GC212" s="37" t="s">
        <v>351</v>
      </c>
      <c r="GD212" s="37" t="s">
        <v>351</v>
      </c>
      <c r="GE212" s="37" t="s">
        <v>359</v>
      </c>
      <c r="GF212" s="37" t="s">
        <v>370</v>
      </c>
      <c r="GG212" s="37" t="s">
        <v>370</v>
      </c>
      <c r="GH212" s="37"/>
      <c r="GI212" s="37"/>
      <c r="GJ212" s="37"/>
      <c r="GK212" s="37"/>
      <c r="GL212" s="37"/>
      <c r="GM212" s="37"/>
      <c r="GN212" s="37"/>
      <c r="GO212" s="37"/>
      <c r="GP212" s="37"/>
      <c r="GQ212" s="37"/>
      <c r="GR212" s="37"/>
      <c r="GS212" s="37"/>
      <c r="GT212" s="37"/>
      <c r="GU212" s="37" t="s">
        <v>1369</v>
      </c>
      <c r="GV212" s="37"/>
      <c r="GW212" s="37"/>
      <c r="GX212" s="37"/>
      <c r="GY212" s="37" t="b">
        <v>1</v>
      </c>
      <c r="GZ212" s="37"/>
      <c r="HA212" s="37"/>
      <c r="HB212" s="37"/>
      <c r="HC212" s="37"/>
      <c r="HD212" s="37"/>
      <c r="HE212" s="37"/>
      <c r="HF212" s="37"/>
      <c r="HG212" s="37"/>
      <c r="HH212" s="37"/>
      <c r="HI212" s="37"/>
      <c r="HJ212" s="37"/>
      <c r="HK212" s="37"/>
      <c r="HL212" s="37"/>
      <c r="HM212" s="37"/>
      <c r="HN212" s="37" t="s">
        <v>713</v>
      </c>
      <c r="HO212" s="37" t="b">
        <v>1</v>
      </c>
      <c r="HP212" s="37" t="b">
        <v>1</v>
      </c>
      <c r="HQ212" s="37"/>
      <c r="HR212" s="37"/>
      <c r="HS212" s="37" t="s">
        <v>2734</v>
      </c>
      <c r="HT212" s="37" t="s">
        <v>1433</v>
      </c>
      <c r="HU212" s="37" t="b">
        <v>1</v>
      </c>
      <c r="HV212" s="37" t="b">
        <v>1</v>
      </c>
      <c r="HW212" s="37"/>
      <c r="HX212" s="37" t="b">
        <v>1</v>
      </c>
      <c r="HY212" s="37"/>
      <c r="HZ212" s="37"/>
      <c r="IA212" s="37"/>
      <c r="IB212" s="37"/>
      <c r="IC212" s="37"/>
      <c r="ID212" s="37"/>
      <c r="IE212" s="37"/>
      <c r="IF212" s="37" t="s">
        <v>372</v>
      </c>
      <c r="IG212" s="37"/>
      <c r="IH212" s="37"/>
      <c r="II212" s="37"/>
      <c r="IJ212" s="37"/>
      <c r="IK212" s="37"/>
      <c r="IL212" s="37"/>
      <c r="IM212" s="37" t="b">
        <v>1</v>
      </c>
      <c r="IN212" s="37"/>
      <c r="IO212" s="37"/>
      <c r="IP212" s="37" t="s">
        <v>442</v>
      </c>
      <c r="IQ212" s="37"/>
      <c r="IR212" s="37" t="s">
        <v>2088</v>
      </c>
      <c r="IS212" s="37"/>
      <c r="IT212" s="37" t="b">
        <v>1</v>
      </c>
      <c r="IU212" s="37" t="b">
        <v>1</v>
      </c>
      <c r="IV212" s="37" t="b">
        <v>1</v>
      </c>
      <c r="IW212" s="37"/>
      <c r="IX212" s="37"/>
      <c r="IY212" s="37"/>
      <c r="IZ212" s="37"/>
      <c r="JA212" s="37" t="s">
        <v>5165</v>
      </c>
      <c r="JB212" s="37" t="s">
        <v>413</v>
      </c>
      <c r="JC212" s="37"/>
      <c r="JD212" s="37"/>
      <c r="JE212" s="37"/>
      <c r="JF212" s="37"/>
      <c r="JG212" s="37"/>
      <c r="JH212" s="37" t="b">
        <v>1</v>
      </c>
      <c r="JI212" s="37"/>
      <c r="JJ212" s="37"/>
      <c r="JK212" s="37"/>
      <c r="JL212" s="37" t="s">
        <v>359</v>
      </c>
      <c r="JM212" s="37" t="s">
        <v>2735</v>
      </c>
      <c r="JN212" s="37" t="s">
        <v>2736</v>
      </c>
      <c r="JO212" s="37" t="b">
        <v>1</v>
      </c>
      <c r="JP212" s="37"/>
      <c r="JQ212" s="37"/>
      <c r="JR212" s="37" t="b">
        <v>1</v>
      </c>
      <c r="JS212" s="37"/>
      <c r="JT212" s="37" t="b">
        <v>1</v>
      </c>
      <c r="JU212" s="37"/>
      <c r="JV212" s="37"/>
      <c r="JW212" s="37"/>
      <c r="JX212" s="37"/>
      <c r="JY212" s="37" t="b">
        <v>1</v>
      </c>
      <c r="JZ212" s="37"/>
      <c r="KA212" s="37"/>
      <c r="KB212" s="37" t="b">
        <v>1</v>
      </c>
      <c r="KC212" s="37"/>
      <c r="KD212" s="37"/>
      <c r="KE212" s="37"/>
      <c r="KF212" s="37"/>
      <c r="KG212" s="37"/>
      <c r="KH212" s="37" t="s">
        <v>2737</v>
      </c>
      <c r="KI212" s="37" t="b">
        <v>1</v>
      </c>
      <c r="KJ212" s="37"/>
      <c r="KK212" s="37"/>
      <c r="KL212" s="37" t="b">
        <v>1</v>
      </c>
      <c r="KM212" s="37" t="b">
        <v>1</v>
      </c>
      <c r="KN212" s="37"/>
      <c r="KO212" s="37"/>
      <c r="KP212" s="37"/>
      <c r="KQ212" s="37"/>
      <c r="KR212" s="37"/>
      <c r="KS212" s="37"/>
      <c r="KT212" s="37"/>
      <c r="KU212" s="37"/>
      <c r="KV212" s="37"/>
      <c r="KW212" s="37" t="s">
        <v>2738</v>
      </c>
      <c r="KX212" s="37" t="b">
        <v>1</v>
      </c>
      <c r="KY212" s="37" t="b">
        <v>1</v>
      </c>
      <c r="KZ212" s="37" t="b">
        <v>1</v>
      </c>
      <c r="LA212" s="37" t="b">
        <v>1</v>
      </c>
      <c r="LB212" s="37"/>
      <c r="LC212" s="37" t="b">
        <v>1</v>
      </c>
      <c r="LD212" s="37"/>
      <c r="LE212" s="37"/>
      <c r="LF212" s="37"/>
      <c r="LG212" s="37" t="s">
        <v>1052</v>
      </c>
      <c r="LH212" s="37" t="b">
        <v>1</v>
      </c>
      <c r="LI212" s="37" t="b">
        <v>1</v>
      </c>
      <c r="LJ212" s="37" t="b">
        <v>1</v>
      </c>
      <c r="LK212" s="37" t="b">
        <v>1</v>
      </c>
      <c r="LL212" s="37"/>
      <c r="LM212" s="37"/>
      <c r="LN212" s="37"/>
      <c r="LO212" s="37" t="s">
        <v>359</v>
      </c>
      <c r="LP212" s="45" t="s">
        <v>5170</v>
      </c>
      <c r="LQ212" s="37" t="s">
        <v>612</v>
      </c>
      <c r="LR212" s="37" t="b">
        <v>1</v>
      </c>
      <c r="LS212" s="37" t="b">
        <v>1</v>
      </c>
      <c r="LT212" s="37" t="b">
        <v>1</v>
      </c>
      <c r="LU212" s="37"/>
      <c r="LV212" s="37"/>
      <c r="LW212" s="37"/>
      <c r="LX212" s="37"/>
      <c r="LY212" s="37"/>
      <c r="LZ212" s="37"/>
      <c r="MA212" s="37"/>
      <c r="MB212" s="37" t="s">
        <v>359</v>
      </c>
      <c r="MC212" s="37"/>
      <c r="MD212" s="37"/>
      <c r="ME212" s="37"/>
      <c r="MF212" s="37"/>
      <c r="MG212" s="37"/>
      <c r="MH212" s="37" t="s">
        <v>359</v>
      </c>
      <c r="MI212" s="37"/>
      <c r="MJ212" s="37" t="s">
        <v>2739</v>
      </c>
      <c r="MK212" s="37">
        <v>73156359</v>
      </c>
      <c r="ML212" s="37" t="s">
        <v>2740</v>
      </c>
      <c r="MM212" s="50">
        <v>44217.545312499999</v>
      </c>
      <c r="MN212" s="37">
        <v>213</v>
      </c>
      <c r="MO212" s="37"/>
      <c r="MP212" s="37">
        <v>-1</v>
      </c>
      <c r="MQ212" s="37"/>
      <c r="MR212" s="37"/>
      <c r="MS212" s="37" t="s">
        <v>376</v>
      </c>
      <c r="MT212" s="37">
        <v>2140</v>
      </c>
      <c r="MU212" s="37" t="s">
        <v>402</v>
      </c>
      <c r="MV212" s="37">
        <v>569832</v>
      </c>
    </row>
    <row r="213" spans="1:360" ht="15.6" thickTop="1" thickBot="1" x14ac:dyDescent="0.35">
      <c r="A213" s="44" t="s">
        <v>2741</v>
      </c>
      <c r="B213" s="45" t="s">
        <v>2742</v>
      </c>
      <c r="C213" s="45"/>
      <c r="D213" s="45" t="s">
        <v>2714</v>
      </c>
      <c r="E213" s="45" t="s">
        <v>830</v>
      </c>
      <c r="F213" s="45"/>
      <c r="G213" s="46">
        <v>44217</v>
      </c>
      <c r="H213" s="45" t="s">
        <v>2715</v>
      </c>
      <c r="I213" s="45" t="s">
        <v>832</v>
      </c>
      <c r="J213" s="45" t="s">
        <v>347</v>
      </c>
      <c r="K213" s="45">
        <v>27</v>
      </c>
      <c r="L213" s="45" t="str">
        <f>IF(data!$K213&lt;31,"18-30 Years",IF(data!$K213&lt;51,"31-50 Years",IF(data!$K213&lt;61,"51-60 Years",IF(data!$K213&gt;60,"Elderly&gt;60"))))</f>
        <v>18-30 Years</v>
      </c>
      <c r="M213" s="45" t="s">
        <v>405</v>
      </c>
      <c r="N213" s="45" t="s">
        <v>349</v>
      </c>
      <c r="O213" s="45" t="s">
        <v>350</v>
      </c>
      <c r="P213" s="46">
        <v>43101</v>
      </c>
      <c r="Q213" s="45">
        <v>1</v>
      </c>
      <c r="R213" s="45">
        <v>2</v>
      </c>
      <c r="S213" s="45" t="s">
        <v>347</v>
      </c>
      <c r="T213" s="45">
        <v>0</v>
      </c>
      <c r="U213" s="45">
        <v>1</v>
      </c>
      <c r="V213" s="45">
        <v>2</v>
      </c>
      <c r="W213" s="45" t="s">
        <v>455</v>
      </c>
      <c r="X213" s="45">
        <v>0</v>
      </c>
      <c r="Y213" s="45" t="s">
        <v>455</v>
      </c>
      <c r="Z213" s="45">
        <v>0</v>
      </c>
      <c r="AA213" s="51">
        <v>3</v>
      </c>
      <c r="AB213" s="45">
        <v>7</v>
      </c>
      <c r="AC213" s="45">
        <v>0</v>
      </c>
      <c r="AD213" s="45">
        <v>0</v>
      </c>
      <c r="AE213" s="45">
        <v>1</v>
      </c>
      <c r="AF213" s="45">
        <v>2000</v>
      </c>
      <c r="AG213" s="45">
        <v>500</v>
      </c>
      <c r="AH213" s="41">
        <f t="shared" si="3"/>
        <v>-1500</v>
      </c>
      <c r="AI213" s="45" t="s">
        <v>2743</v>
      </c>
      <c r="AJ213" s="45"/>
      <c r="AK213" s="45" t="s">
        <v>355</v>
      </c>
      <c r="AL213" s="45"/>
      <c r="AM213" s="45" t="b">
        <v>1</v>
      </c>
      <c r="AN213" s="45"/>
      <c r="AO213" s="45"/>
      <c r="AP213" s="45"/>
      <c r="AQ213" s="45"/>
      <c r="AR213" s="45"/>
      <c r="AS213" s="45"/>
      <c r="AT213" s="45">
        <v>15</v>
      </c>
      <c r="AU213" s="45" t="s">
        <v>356</v>
      </c>
      <c r="AV213" s="45"/>
      <c r="AW213" s="45" t="s">
        <v>359</v>
      </c>
      <c r="AX213" s="45" t="s">
        <v>2744</v>
      </c>
      <c r="AY213" s="45" t="s">
        <v>480</v>
      </c>
      <c r="AZ213" s="45" t="b">
        <v>1</v>
      </c>
      <c r="BA213" s="45"/>
      <c r="BB213" s="45"/>
      <c r="BC213" s="45" t="b">
        <v>1</v>
      </c>
      <c r="BD213" s="45"/>
      <c r="BE213" s="45"/>
      <c r="BF213" s="45"/>
      <c r="BG213" s="45"/>
      <c r="BH213" s="45"/>
      <c r="BI213" s="45"/>
      <c r="BJ213" s="45"/>
      <c r="BK213" s="45" t="s">
        <v>347</v>
      </c>
      <c r="BL213" s="45" t="s">
        <v>372</v>
      </c>
      <c r="BM213" s="45"/>
      <c r="BN213" s="45" t="s">
        <v>347</v>
      </c>
      <c r="BO213" s="45" t="s">
        <v>2745</v>
      </c>
      <c r="BP213" s="45" t="s">
        <v>359</v>
      </c>
      <c r="BQ213" s="45"/>
      <c r="BR213" s="45"/>
      <c r="BS213" s="45"/>
      <c r="BT213" s="45"/>
      <c r="BU213" s="45"/>
      <c r="BV213" s="45"/>
      <c r="BW213" s="45"/>
      <c r="BX213" s="45"/>
      <c r="BY213" s="45"/>
      <c r="BZ213" s="45"/>
      <c r="CA213" s="45"/>
      <c r="CB213" s="45"/>
      <c r="CC213" s="45"/>
      <c r="CD213" s="45"/>
      <c r="CE213" s="45"/>
      <c r="CF213" s="45" t="s">
        <v>870</v>
      </c>
      <c r="CG213" s="45" t="b">
        <v>1</v>
      </c>
      <c r="CH213" s="45" t="b">
        <v>1</v>
      </c>
      <c r="CI213" s="45"/>
      <c r="CJ213" s="45"/>
      <c r="CK213" s="45"/>
      <c r="CL213" s="45"/>
      <c r="CM213" s="45"/>
      <c r="CN213" s="45"/>
      <c r="CO213" s="45" t="s">
        <v>347</v>
      </c>
      <c r="CP213" s="45"/>
      <c r="CQ213" s="45"/>
      <c r="CR213" s="45"/>
      <c r="CS213" s="45"/>
      <c r="CT213" s="45"/>
      <c r="CU213" s="45"/>
      <c r="CV213" s="45"/>
      <c r="CW213" s="45"/>
      <c r="CX213" s="45"/>
      <c r="CY213" s="45" t="s">
        <v>836</v>
      </c>
      <c r="CZ213" s="45"/>
      <c r="DA213" s="45"/>
      <c r="DB213" s="45"/>
      <c r="DC213" s="45"/>
      <c r="DD213" s="45"/>
      <c r="DE213" s="45" t="b">
        <v>1</v>
      </c>
      <c r="DF213" s="45"/>
      <c r="DG213" s="45"/>
      <c r="DH213" s="45"/>
      <c r="DI213" s="45"/>
      <c r="DJ213" s="45"/>
      <c r="DK213" s="45"/>
      <c r="DL213" s="45"/>
      <c r="DM213" s="45"/>
      <c r="DN213" s="45"/>
      <c r="DO213" s="45"/>
      <c r="DP213" s="45"/>
      <c r="DQ213" s="45"/>
      <c r="DR213" s="45"/>
      <c r="DS213" s="45"/>
      <c r="DT213" s="45"/>
      <c r="DU213" s="45"/>
      <c r="DV213" s="45"/>
      <c r="DW213" s="45" t="s">
        <v>427</v>
      </c>
      <c r="DX213" s="45"/>
      <c r="DY213" s="45"/>
      <c r="DZ213" s="45"/>
      <c r="EA213" s="45" t="s">
        <v>1031</v>
      </c>
      <c r="EB213" s="45" t="b">
        <v>1</v>
      </c>
      <c r="EC213" s="45" t="b">
        <v>1</v>
      </c>
      <c r="ED213" s="45" t="b">
        <v>1</v>
      </c>
      <c r="EE213" s="45"/>
      <c r="EF213" s="45"/>
      <c r="EG213" s="45"/>
      <c r="EH213" s="45"/>
      <c r="EI213" s="45"/>
      <c r="EJ213" s="45"/>
      <c r="EK213" s="45"/>
      <c r="EL213" s="45"/>
      <c r="EM213" s="51">
        <v>3</v>
      </c>
      <c r="EN213" s="45" t="s">
        <v>365</v>
      </c>
      <c r="EO213" s="45" t="s">
        <v>2746</v>
      </c>
      <c r="EP213" s="45"/>
      <c r="EQ213" s="45"/>
      <c r="ER213" s="45" t="b">
        <v>1</v>
      </c>
      <c r="ES213" s="45" t="b">
        <v>1</v>
      </c>
      <c r="ET213" s="45"/>
      <c r="EU213" s="45"/>
      <c r="EV213" s="45"/>
      <c r="EW213" s="45"/>
      <c r="EX213" s="45"/>
      <c r="EY213" s="45"/>
      <c r="EZ213" s="45"/>
      <c r="FA213" s="51">
        <v>2</v>
      </c>
      <c r="FB213" s="45" t="s">
        <v>365</v>
      </c>
      <c r="FC213" s="45" t="s">
        <v>347</v>
      </c>
      <c r="FD213" s="45"/>
      <c r="FE213" s="45" t="s">
        <v>367</v>
      </c>
      <c r="FF213" s="45"/>
      <c r="FG213" s="45" t="b">
        <v>1</v>
      </c>
      <c r="FH213" s="45"/>
      <c r="FI213" s="45"/>
      <c r="FJ213" s="45"/>
      <c r="FK213" s="45"/>
      <c r="FL213" s="45"/>
      <c r="FM213" s="45"/>
      <c r="FN213" s="45" t="s">
        <v>347</v>
      </c>
      <c r="FO213" s="45"/>
      <c r="FP213" s="45" t="s">
        <v>347</v>
      </c>
      <c r="FQ213" s="45" t="s">
        <v>367</v>
      </c>
      <c r="FR213" s="45" t="b">
        <v>1</v>
      </c>
      <c r="FS213" s="45"/>
      <c r="FT213" s="45"/>
      <c r="FU213" s="45"/>
      <c r="FV213" s="45"/>
      <c r="FW213" s="45"/>
      <c r="FX213" s="45" t="s">
        <v>347</v>
      </c>
      <c r="FY213" s="45" t="s">
        <v>347</v>
      </c>
      <c r="FZ213" s="45"/>
      <c r="GA213" s="45"/>
      <c r="GB213" s="45"/>
      <c r="GC213" s="45" t="s">
        <v>351</v>
      </c>
      <c r="GD213" s="45" t="s">
        <v>351</v>
      </c>
      <c r="GE213" s="45" t="s">
        <v>359</v>
      </c>
      <c r="GF213" s="45" t="s">
        <v>370</v>
      </c>
      <c r="GG213" s="45" t="s">
        <v>370</v>
      </c>
      <c r="GH213" s="45"/>
      <c r="GI213" s="45"/>
      <c r="GJ213" s="45"/>
      <c r="GK213" s="45"/>
      <c r="GL213" s="45"/>
      <c r="GM213" s="45"/>
      <c r="GN213" s="45"/>
      <c r="GO213" s="45"/>
      <c r="GP213" s="45"/>
      <c r="GQ213" s="45"/>
      <c r="GR213" s="45"/>
      <c r="GS213" s="45"/>
      <c r="GT213" s="45"/>
      <c r="GU213" s="45" t="s">
        <v>2747</v>
      </c>
      <c r="GV213" s="45" t="b">
        <v>1</v>
      </c>
      <c r="GW213" s="45" t="b">
        <v>1</v>
      </c>
      <c r="GX213" s="45" t="b">
        <v>1</v>
      </c>
      <c r="GY213" s="45" t="b">
        <v>1</v>
      </c>
      <c r="GZ213" s="45"/>
      <c r="HA213" s="45"/>
      <c r="HB213" s="45"/>
      <c r="HC213" s="45"/>
      <c r="HD213" s="45"/>
      <c r="HE213" s="45"/>
      <c r="HF213" s="45"/>
      <c r="HG213" s="45"/>
      <c r="HH213" s="45"/>
      <c r="HI213" s="45"/>
      <c r="HJ213" s="45"/>
      <c r="HK213" s="45"/>
      <c r="HL213" s="45"/>
      <c r="HM213" s="45"/>
      <c r="HN213" s="45" t="s">
        <v>2748</v>
      </c>
      <c r="HO213" s="45" t="b">
        <v>1</v>
      </c>
      <c r="HP213" s="45" t="b">
        <v>1</v>
      </c>
      <c r="HQ213" s="45" t="b">
        <v>1</v>
      </c>
      <c r="HR213" s="45" t="b">
        <v>1</v>
      </c>
      <c r="HS213" s="45" t="s">
        <v>2749</v>
      </c>
      <c r="HT213" s="45" t="s">
        <v>550</v>
      </c>
      <c r="HU213" s="45" t="b">
        <v>1</v>
      </c>
      <c r="HV213" s="45"/>
      <c r="HW213" s="45"/>
      <c r="HX213" s="45" t="b">
        <v>1</v>
      </c>
      <c r="HY213" s="45"/>
      <c r="HZ213" s="45"/>
      <c r="IA213" s="45"/>
      <c r="IB213" s="45"/>
      <c r="IC213" s="45"/>
      <c r="ID213" s="45"/>
      <c r="IE213" s="45"/>
      <c r="IF213" s="45" t="s">
        <v>1091</v>
      </c>
      <c r="IG213" s="45"/>
      <c r="IH213" s="45"/>
      <c r="II213" s="45"/>
      <c r="IJ213" s="45"/>
      <c r="IK213" s="45"/>
      <c r="IL213" s="45"/>
      <c r="IM213" s="45"/>
      <c r="IN213" s="45" t="b">
        <v>1</v>
      </c>
      <c r="IO213" s="45"/>
      <c r="IP213" s="45" t="s">
        <v>347</v>
      </c>
      <c r="IQ213" s="45"/>
      <c r="IR213" s="45" t="s">
        <v>413</v>
      </c>
      <c r="IS213" s="45"/>
      <c r="IT213" s="45"/>
      <c r="IU213" s="45"/>
      <c r="IV213" s="45"/>
      <c r="IW213" s="45"/>
      <c r="IX213" s="45" t="b">
        <v>1</v>
      </c>
      <c r="IY213" s="45"/>
      <c r="IZ213" s="45"/>
      <c r="JA213" s="45"/>
      <c r="JB213" s="45" t="s">
        <v>413</v>
      </c>
      <c r="JC213" s="45"/>
      <c r="JD213" s="45"/>
      <c r="JE213" s="45"/>
      <c r="JF213" s="45"/>
      <c r="JG213" s="45"/>
      <c r="JH213" s="45" t="b">
        <v>1</v>
      </c>
      <c r="JI213" s="45"/>
      <c r="JJ213" s="45"/>
      <c r="JK213" s="45"/>
      <c r="JL213" s="45" t="s">
        <v>347</v>
      </c>
      <c r="JM213" s="45"/>
      <c r="JN213" s="45" t="s">
        <v>2750</v>
      </c>
      <c r="JO213" s="45" t="b">
        <v>1</v>
      </c>
      <c r="JP213" s="45"/>
      <c r="JQ213" s="45" t="b">
        <v>1</v>
      </c>
      <c r="JR213" s="45" t="b">
        <v>1</v>
      </c>
      <c r="JS213" s="45" t="b">
        <v>1</v>
      </c>
      <c r="JT213" s="45" t="b">
        <v>1</v>
      </c>
      <c r="JU213" s="45" t="b">
        <v>1</v>
      </c>
      <c r="JV213" s="45"/>
      <c r="JW213" s="45"/>
      <c r="JX213" s="45"/>
      <c r="JY213" s="45" t="b">
        <v>1</v>
      </c>
      <c r="JZ213" s="45"/>
      <c r="KA213" s="45"/>
      <c r="KB213" s="45"/>
      <c r="KC213" s="45"/>
      <c r="KD213" s="45"/>
      <c r="KE213" s="45"/>
      <c r="KF213" s="45"/>
      <c r="KG213" s="45" t="s">
        <v>2751</v>
      </c>
      <c r="KH213" s="45" t="s">
        <v>525</v>
      </c>
      <c r="KI213" s="45"/>
      <c r="KJ213" s="45"/>
      <c r="KK213" s="45"/>
      <c r="KL213" s="45" t="b">
        <v>1</v>
      </c>
      <c r="KM213" s="45" t="b">
        <v>1</v>
      </c>
      <c r="KN213" s="45"/>
      <c r="KO213" s="45"/>
      <c r="KP213" s="45"/>
      <c r="KQ213" s="45"/>
      <c r="KR213" s="45"/>
      <c r="KS213" s="45"/>
      <c r="KT213" s="45"/>
      <c r="KU213" s="45"/>
      <c r="KV213" s="45"/>
      <c r="KW213" s="45" t="s">
        <v>705</v>
      </c>
      <c r="KX213" s="45" t="b">
        <v>1</v>
      </c>
      <c r="KY213" s="45" t="b">
        <v>1</v>
      </c>
      <c r="KZ213" s="45" t="b">
        <v>1</v>
      </c>
      <c r="LA213" s="45" t="b">
        <v>1</v>
      </c>
      <c r="LB213" s="45" t="b">
        <v>1</v>
      </c>
      <c r="LC213" s="45" t="b">
        <v>1</v>
      </c>
      <c r="LD213" s="45"/>
      <c r="LE213" s="45"/>
      <c r="LF213" s="45"/>
      <c r="LG213" s="45" t="s">
        <v>396</v>
      </c>
      <c r="LH213" s="45" t="b">
        <v>1</v>
      </c>
      <c r="LI213" s="45" t="b">
        <v>1</v>
      </c>
      <c r="LJ213" s="45" t="b">
        <v>1</v>
      </c>
      <c r="LK213" s="45" t="b">
        <v>1</v>
      </c>
      <c r="LL213" s="45" t="b">
        <v>1</v>
      </c>
      <c r="LM213" s="45"/>
      <c r="LN213" s="45"/>
      <c r="LO213" s="45" t="s">
        <v>347</v>
      </c>
      <c r="LP213" s="45"/>
      <c r="LQ213" s="45" t="s">
        <v>706</v>
      </c>
      <c r="LR213" s="45"/>
      <c r="LS213" s="45"/>
      <c r="LT213" s="45"/>
      <c r="LU213" s="45"/>
      <c r="LV213" s="45"/>
      <c r="LW213" s="45"/>
      <c r="LX213" s="45"/>
      <c r="LY213" s="45"/>
      <c r="LZ213" s="45" t="b">
        <v>1</v>
      </c>
      <c r="MA213" s="45"/>
      <c r="MB213" s="45" t="s">
        <v>359</v>
      </c>
      <c r="MC213" s="45"/>
      <c r="MD213" s="45"/>
      <c r="ME213" s="45"/>
      <c r="MF213" s="45"/>
      <c r="MG213" s="45"/>
      <c r="MH213" s="45" t="s">
        <v>359</v>
      </c>
      <c r="MI213" s="45"/>
      <c r="MJ213" s="45" t="s">
        <v>2752</v>
      </c>
      <c r="MK213" s="45">
        <v>73156360</v>
      </c>
      <c r="ML213" s="45" t="s">
        <v>2753</v>
      </c>
      <c r="MM213" s="47">
        <v>44217.545312499999</v>
      </c>
      <c r="MN213" s="45">
        <v>214</v>
      </c>
      <c r="MO213" s="45"/>
      <c r="MP213" s="45">
        <v>-1</v>
      </c>
      <c r="MQ213" s="45"/>
      <c r="MR213" s="45"/>
      <c r="MS213" s="45" t="s">
        <v>376</v>
      </c>
      <c r="MT213" s="45">
        <v>2531</v>
      </c>
      <c r="MU213" s="45" t="s">
        <v>402</v>
      </c>
      <c r="MV213" s="45">
        <v>569832</v>
      </c>
    </row>
    <row r="214" spans="1:360" ht="15.6" thickTop="1" thickBot="1" x14ac:dyDescent="0.35">
      <c r="A214" s="48" t="s">
        <v>2754</v>
      </c>
      <c r="B214" s="37" t="s">
        <v>2755</v>
      </c>
      <c r="C214" s="37" t="s">
        <v>384</v>
      </c>
      <c r="D214" s="37" t="s">
        <v>2756</v>
      </c>
      <c r="E214" s="37" t="s">
        <v>830</v>
      </c>
      <c r="F214" s="37"/>
      <c r="G214" s="49">
        <v>44217</v>
      </c>
      <c r="H214" s="37" t="s">
        <v>2715</v>
      </c>
      <c r="I214" s="37" t="s">
        <v>832</v>
      </c>
      <c r="J214" s="37" t="s">
        <v>347</v>
      </c>
      <c r="K214" s="37">
        <v>22</v>
      </c>
      <c r="L214" s="37" t="str">
        <f>IF(data!$K214&lt;31,"18-30 Years",IF(data!$K214&lt;51,"31-50 Years",IF(data!$K214&lt;61,"51-60 Years",IF(data!$K214&gt;60,"Elderly&gt;60"))))</f>
        <v>18-30 Years</v>
      </c>
      <c r="M214" s="37" t="s">
        <v>348</v>
      </c>
      <c r="N214" s="37" t="s">
        <v>349</v>
      </c>
      <c r="O214" s="37" t="s">
        <v>350</v>
      </c>
      <c r="P214" s="49">
        <v>43682</v>
      </c>
      <c r="Q214" s="37">
        <v>1</v>
      </c>
      <c r="R214" s="37">
        <v>0</v>
      </c>
      <c r="S214" s="37" t="s">
        <v>347</v>
      </c>
      <c r="T214" s="37">
        <v>0</v>
      </c>
      <c r="U214" s="37">
        <v>1</v>
      </c>
      <c r="V214" s="37">
        <v>0</v>
      </c>
      <c r="W214" s="37" t="s">
        <v>351</v>
      </c>
      <c r="X214" s="37">
        <v>0</v>
      </c>
      <c r="Y214" s="37" t="s">
        <v>351</v>
      </c>
      <c r="Z214" s="37">
        <v>0</v>
      </c>
      <c r="AA214" s="52">
        <v>1</v>
      </c>
      <c r="AB214" s="37">
        <v>3</v>
      </c>
      <c r="AC214" s="37">
        <v>0</v>
      </c>
      <c r="AD214" s="37">
        <v>0</v>
      </c>
      <c r="AE214" s="37">
        <v>1</v>
      </c>
      <c r="AF214" s="37">
        <v>800</v>
      </c>
      <c r="AG214" s="37">
        <v>350</v>
      </c>
      <c r="AH214" s="41">
        <f t="shared" si="3"/>
        <v>-450</v>
      </c>
      <c r="AI214" s="37" t="s">
        <v>2757</v>
      </c>
      <c r="AJ214" s="37"/>
      <c r="AK214" s="37" t="s">
        <v>2257</v>
      </c>
      <c r="AL214" s="37" t="b">
        <v>1</v>
      </c>
      <c r="AM214" s="37" t="b">
        <v>1</v>
      </c>
      <c r="AN214" s="37"/>
      <c r="AO214" s="37" t="b">
        <v>1</v>
      </c>
      <c r="AP214" s="37"/>
      <c r="AQ214" s="37"/>
      <c r="AR214" s="37"/>
      <c r="AS214" s="37"/>
      <c r="AT214" s="37">
        <v>25</v>
      </c>
      <c r="AU214" s="37" t="s">
        <v>356</v>
      </c>
      <c r="AV214" s="37"/>
      <c r="AW214" s="37" t="s">
        <v>347</v>
      </c>
      <c r="AX214" s="41" t="s">
        <v>372</v>
      </c>
      <c r="AY214" s="37" t="s">
        <v>993</v>
      </c>
      <c r="AZ214" s="37"/>
      <c r="BA214" s="37"/>
      <c r="BB214" s="37"/>
      <c r="BC214" s="37"/>
      <c r="BD214" s="37"/>
      <c r="BE214" s="37"/>
      <c r="BF214" s="37"/>
      <c r="BG214" s="37"/>
      <c r="BH214" s="37"/>
      <c r="BI214" s="37" t="b">
        <v>1</v>
      </c>
      <c r="BJ214" s="37"/>
      <c r="BK214" s="37" t="s">
        <v>347</v>
      </c>
      <c r="BL214" s="37" t="s">
        <v>347</v>
      </c>
      <c r="BM214" s="37" t="s">
        <v>2758</v>
      </c>
      <c r="BN214" s="37" t="s">
        <v>347</v>
      </c>
      <c r="BO214" s="37" t="s">
        <v>2759</v>
      </c>
      <c r="BP214" s="37" t="s">
        <v>347</v>
      </c>
      <c r="BQ214" s="37" t="s">
        <v>347</v>
      </c>
      <c r="BR214" s="37"/>
      <c r="BS214" s="37" t="s">
        <v>347</v>
      </c>
      <c r="BT214" s="37" t="s">
        <v>347</v>
      </c>
      <c r="BU214" s="37"/>
      <c r="BV214" s="37"/>
      <c r="BW214" s="37"/>
      <c r="BX214" s="37"/>
      <c r="BY214" s="37"/>
      <c r="BZ214" s="37"/>
      <c r="CA214" s="37"/>
      <c r="CB214" s="37"/>
      <c r="CC214" s="37"/>
      <c r="CD214" s="37"/>
      <c r="CE214" s="37"/>
      <c r="CF214" s="37" t="s">
        <v>1114</v>
      </c>
      <c r="CG214" s="37"/>
      <c r="CH214" s="37"/>
      <c r="CI214" s="37"/>
      <c r="CJ214" s="37"/>
      <c r="CK214" s="37"/>
      <c r="CL214" s="37"/>
      <c r="CM214" s="37" t="b">
        <v>1</v>
      </c>
      <c r="CN214" s="37"/>
      <c r="CO214" s="37" t="s">
        <v>347</v>
      </c>
      <c r="CP214" s="37"/>
      <c r="CQ214" s="37"/>
      <c r="CR214" s="37"/>
      <c r="CS214" s="37"/>
      <c r="CT214" s="37"/>
      <c r="CU214" s="37"/>
      <c r="CV214" s="37"/>
      <c r="CW214" s="37"/>
      <c r="CX214" s="37"/>
      <c r="CY214" s="37" t="s">
        <v>1551</v>
      </c>
      <c r="CZ214" s="37"/>
      <c r="DA214" s="37"/>
      <c r="DB214" s="37"/>
      <c r="DC214" s="37"/>
      <c r="DD214" s="37" t="b">
        <v>1</v>
      </c>
      <c r="DE214" s="37" t="b">
        <v>1</v>
      </c>
      <c r="DF214" s="37"/>
      <c r="DG214" s="37"/>
      <c r="DH214" s="37"/>
      <c r="DI214" s="37"/>
      <c r="DJ214" s="37"/>
      <c r="DK214" s="37"/>
      <c r="DL214" s="37"/>
      <c r="DM214" s="37"/>
      <c r="DN214" s="37"/>
      <c r="DO214" s="37"/>
      <c r="DP214" s="37"/>
      <c r="DQ214" s="37"/>
      <c r="DR214" s="37"/>
      <c r="DS214" s="37"/>
      <c r="DT214" s="37"/>
      <c r="DU214" s="37"/>
      <c r="DV214" s="37"/>
      <c r="DW214" s="37" t="s">
        <v>564</v>
      </c>
      <c r="DX214" s="37" t="s">
        <v>483</v>
      </c>
      <c r="DY214" s="37"/>
      <c r="DZ214" s="37"/>
      <c r="EA214" s="37" t="s">
        <v>428</v>
      </c>
      <c r="EB214" s="37" t="b">
        <v>1</v>
      </c>
      <c r="EC214" s="37"/>
      <c r="ED214" s="37"/>
      <c r="EE214" s="37"/>
      <c r="EF214" s="37"/>
      <c r="EG214" s="37"/>
      <c r="EH214" s="37"/>
      <c r="EI214" s="37"/>
      <c r="EJ214" s="37"/>
      <c r="EK214" s="37" t="b">
        <v>1</v>
      </c>
      <c r="EL214" s="37"/>
      <c r="EM214" s="52">
        <v>2</v>
      </c>
      <c r="EN214" s="37" t="s">
        <v>365</v>
      </c>
      <c r="EO214" s="37" t="s">
        <v>2760</v>
      </c>
      <c r="EP214" s="37"/>
      <c r="EQ214" s="37" t="b">
        <v>1</v>
      </c>
      <c r="ER214" s="37" t="b">
        <v>1</v>
      </c>
      <c r="ES214" s="37" t="b">
        <v>1</v>
      </c>
      <c r="ET214" s="37"/>
      <c r="EU214" s="37"/>
      <c r="EV214" s="37"/>
      <c r="EW214" s="37"/>
      <c r="EX214" s="37"/>
      <c r="EY214" s="37"/>
      <c r="EZ214" s="37"/>
      <c r="FA214" s="52">
        <v>3</v>
      </c>
      <c r="FB214" s="37" t="s">
        <v>365</v>
      </c>
      <c r="FC214" s="37" t="s">
        <v>359</v>
      </c>
      <c r="FD214" s="37" t="s">
        <v>5149</v>
      </c>
      <c r="FE214" s="37" t="s">
        <v>367</v>
      </c>
      <c r="FF214" s="37"/>
      <c r="FG214" s="37" t="b">
        <v>1</v>
      </c>
      <c r="FH214" s="37"/>
      <c r="FI214" s="37"/>
      <c r="FJ214" s="37"/>
      <c r="FK214" s="37"/>
      <c r="FL214" s="37"/>
      <c r="FM214" s="37"/>
      <c r="FN214" s="37" t="s">
        <v>347</v>
      </c>
      <c r="FO214" s="37"/>
      <c r="FP214" s="37" t="s">
        <v>347</v>
      </c>
      <c r="FQ214" s="37" t="s">
        <v>367</v>
      </c>
      <c r="FR214" s="37" t="b">
        <v>1</v>
      </c>
      <c r="FS214" s="37"/>
      <c r="FT214" s="37"/>
      <c r="FU214" s="37"/>
      <c r="FV214" s="37"/>
      <c r="FW214" s="37"/>
      <c r="FX214" s="37" t="s">
        <v>347</v>
      </c>
      <c r="FY214" s="37" t="s">
        <v>347</v>
      </c>
      <c r="FZ214" s="37"/>
      <c r="GA214" s="37"/>
      <c r="GB214" s="37"/>
      <c r="GC214" s="37" t="s">
        <v>351</v>
      </c>
      <c r="GD214" s="37" t="s">
        <v>351</v>
      </c>
      <c r="GE214" s="37" t="s">
        <v>359</v>
      </c>
      <c r="GF214" s="37" t="s">
        <v>370</v>
      </c>
      <c r="GG214" s="37" t="s">
        <v>370</v>
      </c>
      <c r="GH214" s="37"/>
      <c r="GI214" s="37"/>
      <c r="GJ214" s="37"/>
      <c r="GK214" s="37"/>
      <c r="GL214" s="37"/>
      <c r="GM214" s="37"/>
      <c r="GN214" s="37"/>
      <c r="GO214" s="37"/>
      <c r="GP214" s="37"/>
      <c r="GQ214" s="37"/>
      <c r="GR214" s="37"/>
      <c r="GS214" s="37"/>
      <c r="GT214" s="37"/>
      <c r="GU214" s="37" t="s">
        <v>2761</v>
      </c>
      <c r="GV214" s="37" t="b">
        <v>1</v>
      </c>
      <c r="GW214" s="37"/>
      <c r="GX214" s="37"/>
      <c r="GY214" s="37"/>
      <c r="GZ214" s="37"/>
      <c r="HA214" s="37"/>
      <c r="HB214" s="37"/>
      <c r="HC214" s="37" t="b">
        <v>1</v>
      </c>
      <c r="HD214" s="37"/>
      <c r="HE214" s="37" t="b">
        <v>1</v>
      </c>
      <c r="HF214" s="37"/>
      <c r="HG214" s="37"/>
      <c r="HH214" s="37"/>
      <c r="HI214" s="37"/>
      <c r="HJ214" s="37"/>
      <c r="HK214" s="37"/>
      <c r="HL214" s="37"/>
      <c r="HM214" s="37"/>
      <c r="HN214" s="37" t="s">
        <v>438</v>
      </c>
      <c r="HO214" s="37" t="b">
        <v>1</v>
      </c>
      <c r="HP214" s="37"/>
      <c r="HQ214" s="37"/>
      <c r="HR214" s="37"/>
      <c r="HS214" s="37" t="s">
        <v>2762</v>
      </c>
      <c r="HT214" s="37" t="s">
        <v>2763</v>
      </c>
      <c r="HU214" s="37"/>
      <c r="HV214" s="37" t="b">
        <v>1</v>
      </c>
      <c r="HW214" s="37" t="b">
        <v>1</v>
      </c>
      <c r="HX214" s="37" t="b">
        <v>1</v>
      </c>
      <c r="HY214" s="37" t="b">
        <v>1</v>
      </c>
      <c r="HZ214" s="37"/>
      <c r="IA214" s="37"/>
      <c r="IB214" s="37"/>
      <c r="IC214" s="37"/>
      <c r="ID214" s="37"/>
      <c r="IE214" s="37"/>
      <c r="IF214" s="37" t="s">
        <v>458</v>
      </c>
      <c r="IG214" s="37" t="b">
        <v>1</v>
      </c>
      <c r="IH214" s="37"/>
      <c r="II214" s="37"/>
      <c r="IJ214" s="37"/>
      <c r="IK214" s="37"/>
      <c r="IL214" s="37"/>
      <c r="IM214" s="37"/>
      <c r="IN214" s="37"/>
      <c r="IO214" s="37"/>
      <c r="IP214" s="37" t="s">
        <v>347</v>
      </c>
      <c r="IQ214" s="37"/>
      <c r="IR214" s="37" t="s">
        <v>413</v>
      </c>
      <c r="IS214" s="37"/>
      <c r="IT214" s="37"/>
      <c r="IU214" s="37"/>
      <c r="IV214" s="37"/>
      <c r="IW214" s="37"/>
      <c r="IX214" s="37" t="b">
        <v>1</v>
      </c>
      <c r="IY214" s="37"/>
      <c r="IZ214" s="37"/>
      <c r="JA214" s="37"/>
      <c r="JB214" s="37" t="s">
        <v>413</v>
      </c>
      <c r="JC214" s="37"/>
      <c r="JD214" s="37"/>
      <c r="JE214" s="37"/>
      <c r="JF214" s="37"/>
      <c r="JG214" s="37"/>
      <c r="JH214" s="37" t="b">
        <v>1</v>
      </c>
      <c r="JI214" s="37"/>
      <c r="JJ214" s="37"/>
      <c r="JK214" s="37"/>
      <c r="JL214" s="37" t="s">
        <v>359</v>
      </c>
      <c r="JM214" s="37" t="s">
        <v>2764</v>
      </c>
      <c r="JN214" s="37" t="s">
        <v>2765</v>
      </c>
      <c r="JO214" s="37" t="b">
        <v>1</v>
      </c>
      <c r="JP214" s="37"/>
      <c r="JQ214" s="37"/>
      <c r="JR214" s="37"/>
      <c r="JS214" s="37" t="b">
        <v>1</v>
      </c>
      <c r="JT214" s="37"/>
      <c r="JU214" s="37"/>
      <c r="JV214" s="37" t="b">
        <v>1</v>
      </c>
      <c r="JW214" s="37"/>
      <c r="JX214" s="37"/>
      <c r="JY214" s="37"/>
      <c r="JZ214" s="37"/>
      <c r="KA214" s="37"/>
      <c r="KB214" s="37"/>
      <c r="KC214" s="37"/>
      <c r="KD214" s="37"/>
      <c r="KE214" s="37"/>
      <c r="KF214" s="37"/>
      <c r="KG214" s="37" t="s">
        <v>2766</v>
      </c>
      <c r="KH214" s="37" t="s">
        <v>2767</v>
      </c>
      <c r="KI214" s="37"/>
      <c r="KJ214" s="37" t="b">
        <v>1</v>
      </c>
      <c r="KK214" s="37"/>
      <c r="KL214" s="37" t="b">
        <v>1</v>
      </c>
      <c r="KM214" s="37" t="b">
        <v>1</v>
      </c>
      <c r="KN214" s="37" t="b">
        <v>1</v>
      </c>
      <c r="KO214" s="37"/>
      <c r="KP214" s="37" t="b">
        <v>1</v>
      </c>
      <c r="KQ214" s="37"/>
      <c r="KR214" s="37"/>
      <c r="KS214" s="37"/>
      <c r="KT214" s="37"/>
      <c r="KU214" s="37"/>
      <c r="KV214" s="37"/>
      <c r="KW214" s="37" t="s">
        <v>2768</v>
      </c>
      <c r="KX214" s="37" t="b">
        <v>1</v>
      </c>
      <c r="KY214" s="37" t="b">
        <v>1</v>
      </c>
      <c r="KZ214" s="37" t="b">
        <v>1</v>
      </c>
      <c r="LA214" s="37" t="b">
        <v>1</v>
      </c>
      <c r="LB214" s="37" t="b">
        <v>1</v>
      </c>
      <c r="LC214" s="37"/>
      <c r="LD214" s="37"/>
      <c r="LE214" s="37"/>
      <c r="LF214" s="37"/>
      <c r="LG214" s="37" t="s">
        <v>758</v>
      </c>
      <c r="LH214" s="37" t="b">
        <v>1</v>
      </c>
      <c r="LI214" s="37"/>
      <c r="LJ214" s="37" t="b">
        <v>1</v>
      </c>
      <c r="LK214" s="37"/>
      <c r="LL214" s="37" t="b">
        <v>1</v>
      </c>
      <c r="LM214" s="37"/>
      <c r="LN214" s="37"/>
      <c r="LO214" s="37" t="s">
        <v>359</v>
      </c>
      <c r="LP214" s="45" t="s">
        <v>5170</v>
      </c>
      <c r="LQ214" s="37" t="s">
        <v>706</v>
      </c>
      <c r="LR214" s="37"/>
      <c r="LS214" s="37"/>
      <c r="LT214" s="37"/>
      <c r="LU214" s="37"/>
      <c r="LV214" s="37"/>
      <c r="LW214" s="37"/>
      <c r="LX214" s="37"/>
      <c r="LY214" s="37"/>
      <c r="LZ214" s="37" t="b">
        <v>1</v>
      </c>
      <c r="MA214" s="37"/>
      <c r="MB214" s="37" t="s">
        <v>359</v>
      </c>
      <c r="MC214" s="37"/>
      <c r="MD214" s="37"/>
      <c r="ME214" s="37"/>
      <c r="MF214" s="37"/>
      <c r="MG214" s="37"/>
      <c r="MH214" s="37" t="s">
        <v>359</v>
      </c>
      <c r="MI214" s="37"/>
      <c r="MJ214" s="37" t="s">
        <v>2769</v>
      </c>
      <c r="MK214" s="37">
        <v>73156451</v>
      </c>
      <c r="ML214" s="37" t="s">
        <v>2770</v>
      </c>
      <c r="MM214" s="50">
        <v>44217.546620370369</v>
      </c>
      <c r="MN214" s="37">
        <v>215</v>
      </c>
      <c r="MO214" s="37"/>
      <c r="MP214" s="37">
        <v>-1</v>
      </c>
      <c r="MQ214" s="37"/>
      <c r="MR214" s="37"/>
      <c r="MS214" s="37" t="s">
        <v>376</v>
      </c>
      <c r="MT214" s="37">
        <v>17778</v>
      </c>
      <c r="MU214" s="37" t="s">
        <v>402</v>
      </c>
      <c r="MV214" s="37">
        <v>569832</v>
      </c>
    </row>
    <row r="215" spans="1:360" ht="15.6" thickTop="1" thickBot="1" x14ac:dyDescent="0.35">
      <c r="A215" s="44" t="s">
        <v>2771</v>
      </c>
      <c r="B215" s="45" t="s">
        <v>2772</v>
      </c>
      <c r="C215" s="45" t="s">
        <v>384</v>
      </c>
      <c r="D215" s="45" t="s">
        <v>2756</v>
      </c>
      <c r="E215" s="45" t="s">
        <v>830</v>
      </c>
      <c r="F215" s="45"/>
      <c r="G215" s="46">
        <v>44217</v>
      </c>
      <c r="H215" s="45" t="s">
        <v>2715</v>
      </c>
      <c r="I215" s="45" t="s">
        <v>832</v>
      </c>
      <c r="J215" s="45" t="s">
        <v>347</v>
      </c>
      <c r="K215" s="45">
        <v>19</v>
      </c>
      <c r="L215" s="45" t="str">
        <f>IF(data!$K215&lt;31,"18-30 Years",IF(data!$K215&lt;51,"31-50 Years",IF(data!$K215&lt;61,"51-60 Years",IF(data!$K215&gt;60,"Elderly&gt;60"))))</f>
        <v>18-30 Years</v>
      </c>
      <c r="M215" s="45" t="s">
        <v>348</v>
      </c>
      <c r="N215" s="45" t="s">
        <v>349</v>
      </c>
      <c r="O215" s="45" t="s">
        <v>350</v>
      </c>
      <c r="P215" s="46">
        <v>41888</v>
      </c>
      <c r="Q215" s="45">
        <v>1</v>
      </c>
      <c r="R215" s="45">
        <v>0</v>
      </c>
      <c r="S215" s="45" t="s">
        <v>347</v>
      </c>
      <c r="T215" s="45">
        <v>0</v>
      </c>
      <c r="U215" s="45">
        <v>1</v>
      </c>
      <c r="V215" s="45">
        <v>1</v>
      </c>
      <c r="W215" s="45" t="s">
        <v>406</v>
      </c>
      <c r="X215" s="45">
        <v>0</v>
      </c>
      <c r="Y215" s="45" t="s">
        <v>406</v>
      </c>
      <c r="Z215" s="45">
        <v>0</v>
      </c>
      <c r="AA215" s="51">
        <v>2</v>
      </c>
      <c r="AB215" s="45">
        <v>4</v>
      </c>
      <c r="AC215" s="45">
        <v>0</v>
      </c>
      <c r="AD215" s="45">
        <v>1</v>
      </c>
      <c r="AE215" s="45">
        <v>1</v>
      </c>
      <c r="AF215" s="45">
        <v>1000</v>
      </c>
      <c r="AG215" s="45">
        <v>500</v>
      </c>
      <c r="AH215" s="41">
        <f t="shared" si="3"/>
        <v>-500</v>
      </c>
      <c r="AI215" s="45" t="s">
        <v>2773</v>
      </c>
      <c r="AJ215" s="45"/>
      <c r="AK215" s="45" t="s">
        <v>2571</v>
      </c>
      <c r="AL215" s="45" t="b">
        <v>1</v>
      </c>
      <c r="AM215" s="45" t="b">
        <v>1</v>
      </c>
      <c r="AN215" s="45"/>
      <c r="AO215" s="45" t="b">
        <v>1</v>
      </c>
      <c r="AP215" s="45"/>
      <c r="AQ215" s="45"/>
      <c r="AR215" s="45"/>
      <c r="AS215" s="45"/>
      <c r="AT215" s="45">
        <v>30</v>
      </c>
      <c r="AU215" s="45" t="s">
        <v>356</v>
      </c>
      <c r="AV215" s="45"/>
      <c r="AW215" s="45" t="s">
        <v>347</v>
      </c>
      <c r="AX215" s="41" t="s">
        <v>372</v>
      </c>
      <c r="AY215" s="45" t="s">
        <v>1481</v>
      </c>
      <c r="AZ215" s="45"/>
      <c r="BA215" s="45"/>
      <c r="BB215" s="45"/>
      <c r="BC215" s="45" t="b">
        <v>1</v>
      </c>
      <c r="BD215" s="45"/>
      <c r="BE215" s="45" t="b">
        <v>1</v>
      </c>
      <c r="BF215" s="45"/>
      <c r="BG215" s="45"/>
      <c r="BH215" s="45"/>
      <c r="BI215" s="45"/>
      <c r="BJ215" s="45"/>
      <c r="BK215" s="45" t="s">
        <v>347</v>
      </c>
      <c r="BL215" s="45" t="s">
        <v>347</v>
      </c>
      <c r="BM215" s="45" t="s">
        <v>2774</v>
      </c>
      <c r="BN215" s="45" t="s">
        <v>347</v>
      </c>
      <c r="BO215" s="45" t="s">
        <v>2775</v>
      </c>
      <c r="BP215" s="45" t="s">
        <v>347</v>
      </c>
      <c r="BQ215" s="45" t="s">
        <v>347</v>
      </c>
      <c r="BR215" s="45"/>
      <c r="BS215" s="45" t="s">
        <v>347</v>
      </c>
      <c r="BT215" s="45" t="s">
        <v>347</v>
      </c>
      <c r="BU215" s="45"/>
      <c r="BV215" s="45"/>
      <c r="BW215" s="45"/>
      <c r="BX215" s="45"/>
      <c r="BY215" s="45"/>
      <c r="BZ215" s="45"/>
      <c r="CA215" s="45"/>
      <c r="CB215" s="45"/>
      <c r="CC215" s="45"/>
      <c r="CD215" s="45"/>
      <c r="CE215" s="45"/>
      <c r="CF215" s="45" t="s">
        <v>1114</v>
      </c>
      <c r="CG215" s="45"/>
      <c r="CH215" s="45"/>
      <c r="CI215" s="45"/>
      <c r="CJ215" s="45"/>
      <c r="CK215" s="45"/>
      <c r="CL215" s="45"/>
      <c r="CM215" s="45" t="b">
        <v>1</v>
      </c>
      <c r="CN215" s="45"/>
      <c r="CO215" s="45" t="s">
        <v>347</v>
      </c>
      <c r="CP215" s="45"/>
      <c r="CQ215" s="45"/>
      <c r="CR215" s="45"/>
      <c r="CS215" s="45"/>
      <c r="CT215" s="45"/>
      <c r="CU215" s="45"/>
      <c r="CV215" s="45"/>
      <c r="CW215" s="45"/>
      <c r="CX215" s="45"/>
      <c r="CY215" s="45" t="s">
        <v>2776</v>
      </c>
      <c r="CZ215" s="45"/>
      <c r="DA215" s="45"/>
      <c r="DB215" s="45" t="b">
        <v>1</v>
      </c>
      <c r="DC215" s="45"/>
      <c r="DD215" s="45"/>
      <c r="DE215" s="45" t="b">
        <v>1</v>
      </c>
      <c r="DF215" s="45" t="b">
        <v>1</v>
      </c>
      <c r="DG215" s="45"/>
      <c r="DH215" s="45"/>
      <c r="DI215" s="45"/>
      <c r="DJ215" s="45" t="s">
        <v>5140</v>
      </c>
      <c r="DK215" s="45"/>
      <c r="DL215" s="45"/>
      <c r="DM215" s="45"/>
      <c r="DN215" s="45"/>
      <c r="DO215" s="45"/>
      <c r="DP215" s="45"/>
      <c r="DQ215" s="45"/>
      <c r="DR215" s="45"/>
      <c r="DS215" s="45"/>
      <c r="DT215" s="45"/>
      <c r="DU215" s="45"/>
      <c r="DV215" s="45"/>
      <c r="DW215" s="45" t="s">
        <v>564</v>
      </c>
      <c r="DX215" s="45" t="s">
        <v>565</v>
      </c>
      <c r="DY215" s="45" t="s">
        <v>566</v>
      </c>
      <c r="DZ215" s="45"/>
      <c r="EA215" s="45" t="s">
        <v>1142</v>
      </c>
      <c r="EB215" s="45" t="b">
        <v>1</v>
      </c>
      <c r="EC215" s="45"/>
      <c r="ED215" s="45"/>
      <c r="EE215" s="45"/>
      <c r="EF215" s="45"/>
      <c r="EG215" s="45"/>
      <c r="EH215" s="45"/>
      <c r="EI215" s="45"/>
      <c r="EJ215" s="45"/>
      <c r="EK215" s="45" t="b">
        <v>1</v>
      </c>
      <c r="EL215" s="45" t="b">
        <v>1</v>
      </c>
      <c r="EM215" s="51">
        <v>3</v>
      </c>
      <c r="EN215" s="45" t="s">
        <v>365</v>
      </c>
      <c r="EO215" s="45" t="s">
        <v>2777</v>
      </c>
      <c r="EP215" s="45"/>
      <c r="EQ215" s="45" t="b">
        <v>1</v>
      </c>
      <c r="ER215" s="45" t="b">
        <v>1</v>
      </c>
      <c r="ES215" s="45" t="b">
        <v>1</v>
      </c>
      <c r="ET215" s="45"/>
      <c r="EU215" s="45"/>
      <c r="EV215" s="45"/>
      <c r="EW215" s="45"/>
      <c r="EX215" s="45"/>
      <c r="EY215" s="45"/>
      <c r="EZ215" s="45"/>
      <c r="FA215" s="51">
        <v>3</v>
      </c>
      <c r="FB215" s="45" t="s">
        <v>365</v>
      </c>
      <c r="FC215" s="45" t="s">
        <v>359</v>
      </c>
      <c r="FD215" s="37" t="s">
        <v>5149</v>
      </c>
      <c r="FE215" s="45" t="s">
        <v>367</v>
      </c>
      <c r="FF215" s="45"/>
      <c r="FG215" s="45" t="b">
        <v>1</v>
      </c>
      <c r="FH215" s="45"/>
      <c r="FI215" s="45"/>
      <c r="FJ215" s="45"/>
      <c r="FK215" s="45"/>
      <c r="FL215" s="45"/>
      <c r="FM215" s="45"/>
      <c r="FN215" s="45" t="s">
        <v>347</v>
      </c>
      <c r="FO215" s="45"/>
      <c r="FP215" s="45" t="s">
        <v>347</v>
      </c>
      <c r="FQ215" s="45" t="s">
        <v>367</v>
      </c>
      <c r="FR215" s="45" t="b">
        <v>1</v>
      </c>
      <c r="FS215" s="45"/>
      <c r="FT215" s="45"/>
      <c r="FU215" s="45"/>
      <c r="FV215" s="45"/>
      <c r="FW215" s="45"/>
      <c r="FX215" s="45" t="s">
        <v>347</v>
      </c>
      <c r="FY215" s="45" t="s">
        <v>347</v>
      </c>
      <c r="FZ215" s="45"/>
      <c r="GA215" s="45"/>
      <c r="GB215" s="45"/>
      <c r="GC215" s="45" t="s">
        <v>351</v>
      </c>
      <c r="GD215" s="45" t="s">
        <v>351</v>
      </c>
      <c r="GE215" s="45" t="s">
        <v>359</v>
      </c>
      <c r="GF215" s="45" t="s">
        <v>370</v>
      </c>
      <c r="GG215" s="45" t="s">
        <v>370</v>
      </c>
      <c r="GH215" s="45"/>
      <c r="GI215" s="45"/>
      <c r="GJ215" s="45"/>
      <c r="GK215" s="45"/>
      <c r="GL215" s="45"/>
      <c r="GM215" s="45"/>
      <c r="GN215" s="45"/>
      <c r="GO215" s="45"/>
      <c r="GP215" s="45"/>
      <c r="GQ215" s="45"/>
      <c r="GR215" s="45"/>
      <c r="GS215" s="45"/>
      <c r="GT215" s="45"/>
      <c r="GU215" s="45" t="s">
        <v>2778</v>
      </c>
      <c r="GV215" s="45" t="b">
        <v>1</v>
      </c>
      <c r="GW215" s="45" t="b">
        <v>1</v>
      </c>
      <c r="GX215" s="45" t="b">
        <v>1</v>
      </c>
      <c r="GY215" s="45"/>
      <c r="GZ215" s="45"/>
      <c r="HA215" s="45"/>
      <c r="HB215" s="45"/>
      <c r="HC215" s="45" t="b">
        <v>1</v>
      </c>
      <c r="HD215" s="45"/>
      <c r="HE215" s="45"/>
      <c r="HF215" s="45"/>
      <c r="HG215" s="45"/>
      <c r="HH215" s="45"/>
      <c r="HI215" s="45"/>
      <c r="HJ215" s="45"/>
      <c r="HK215" s="45"/>
      <c r="HL215" s="45"/>
      <c r="HM215" s="45"/>
      <c r="HN215" s="45" t="s">
        <v>2674</v>
      </c>
      <c r="HO215" s="45" t="b">
        <v>1</v>
      </c>
      <c r="HP215" s="45"/>
      <c r="HQ215" s="45" t="b">
        <v>1</v>
      </c>
      <c r="HR215" s="45" t="b">
        <v>1</v>
      </c>
      <c r="HS215" s="45" t="s">
        <v>2779</v>
      </c>
      <c r="HT215" s="45" t="s">
        <v>2780</v>
      </c>
      <c r="HU215" s="45"/>
      <c r="HV215" s="45" t="b">
        <v>1</v>
      </c>
      <c r="HW215" s="45" t="b">
        <v>1</v>
      </c>
      <c r="HX215" s="45" t="b">
        <v>1</v>
      </c>
      <c r="HY215" s="45" t="b">
        <v>1</v>
      </c>
      <c r="HZ215" s="45"/>
      <c r="IA215" s="45"/>
      <c r="IB215" s="45"/>
      <c r="IC215" s="45"/>
      <c r="ID215" s="45"/>
      <c r="IE215" s="45"/>
      <c r="IF215" s="45" t="s">
        <v>458</v>
      </c>
      <c r="IG215" s="45" t="b">
        <v>1</v>
      </c>
      <c r="IH215" s="45"/>
      <c r="II215" s="45"/>
      <c r="IJ215" s="45"/>
      <c r="IK215" s="45"/>
      <c r="IL215" s="45"/>
      <c r="IM215" s="45"/>
      <c r="IN215" s="45"/>
      <c r="IO215" s="45"/>
      <c r="IP215" s="45" t="s">
        <v>347</v>
      </c>
      <c r="IQ215" s="45"/>
      <c r="IR215" s="45" t="s">
        <v>1176</v>
      </c>
      <c r="IS215" s="45"/>
      <c r="IT215" s="45"/>
      <c r="IU215" s="45" t="b">
        <v>1</v>
      </c>
      <c r="IV215" s="45" t="b">
        <v>1</v>
      </c>
      <c r="IW215" s="45"/>
      <c r="IX215" s="45"/>
      <c r="IY215" s="45"/>
      <c r="IZ215" s="45"/>
      <c r="JA215" s="37" t="s">
        <v>5160</v>
      </c>
      <c r="JB215" s="45" t="s">
        <v>953</v>
      </c>
      <c r="JC215" s="45"/>
      <c r="JD215" s="45" t="b">
        <v>1</v>
      </c>
      <c r="JE215" s="45" t="b">
        <v>1</v>
      </c>
      <c r="JF215" s="45" t="b">
        <v>1</v>
      </c>
      <c r="JG215" s="45"/>
      <c r="JH215" s="45"/>
      <c r="JI215" s="45"/>
      <c r="JJ215" s="45"/>
      <c r="JK215" s="45" t="s">
        <v>5169</v>
      </c>
      <c r="JL215" s="45" t="s">
        <v>359</v>
      </c>
      <c r="JM215" s="45" t="s">
        <v>2781</v>
      </c>
      <c r="JN215" s="45" t="s">
        <v>2782</v>
      </c>
      <c r="JO215" s="45" t="b">
        <v>1</v>
      </c>
      <c r="JP215" s="45"/>
      <c r="JQ215" s="45"/>
      <c r="JR215" s="45" t="b">
        <v>1</v>
      </c>
      <c r="JS215" s="45" t="b">
        <v>1</v>
      </c>
      <c r="JT215" s="45"/>
      <c r="JU215" s="45" t="b">
        <v>1</v>
      </c>
      <c r="JV215" s="45" t="b">
        <v>1</v>
      </c>
      <c r="JW215" s="45"/>
      <c r="JX215" s="45" t="b">
        <v>1</v>
      </c>
      <c r="JY215" s="45"/>
      <c r="JZ215" s="45"/>
      <c r="KA215" s="45" t="b">
        <v>1</v>
      </c>
      <c r="KB215" s="45"/>
      <c r="KC215" s="45"/>
      <c r="KD215" s="45"/>
      <c r="KE215" s="45"/>
      <c r="KF215" s="45"/>
      <c r="KG215" s="45" t="s">
        <v>2783</v>
      </c>
      <c r="KH215" s="45" t="s">
        <v>2784</v>
      </c>
      <c r="KI215" s="45"/>
      <c r="KJ215" s="45"/>
      <c r="KK215" s="45"/>
      <c r="KL215" s="45" t="b">
        <v>1</v>
      </c>
      <c r="KM215" s="45"/>
      <c r="KN215" s="45" t="b">
        <v>1</v>
      </c>
      <c r="KO215" s="45"/>
      <c r="KP215" s="45" t="b">
        <v>1</v>
      </c>
      <c r="KQ215" s="45"/>
      <c r="KR215" s="45" t="b">
        <v>1</v>
      </c>
      <c r="KS215" s="45"/>
      <c r="KT215" s="45"/>
      <c r="KU215" s="45"/>
      <c r="KV215" s="45"/>
      <c r="KW215" s="45" t="s">
        <v>2785</v>
      </c>
      <c r="KX215" s="45"/>
      <c r="KY215" s="45" t="b">
        <v>1</v>
      </c>
      <c r="KZ215" s="45" t="b">
        <v>1</v>
      </c>
      <c r="LA215" s="45" t="b">
        <v>1</v>
      </c>
      <c r="LB215" s="45" t="b">
        <v>1</v>
      </c>
      <c r="LC215" s="45" t="b">
        <v>1</v>
      </c>
      <c r="LD215" s="45"/>
      <c r="LE215" s="45"/>
      <c r="LF215" s="45"/>
      <c r="LG215" s="45" t="s">
        <v>541</v>
      </c>
      <c r="LH215" s="45"/>
      <c r="LI215" s="45"/>
      <c r="LJ215" s="45" t="b">
        <v>1</v>
      </c>
      <c r="LK215" s="45" t="b">
        <v>1</v>
      </c>
      <c r="LL215" s="45"/>
      <c r="LM215" s="45"/>
      <c r="LN215" s="45"/>
      <c r="LO215" s="45" t="s">
        <v>359</v>
      </c>
      <c r="LP215" s="45" t="s">
        <v>5170</v>
      </c>
      <c r="LQ215" s="45" t="s">
        <v>527</v>
      </c>
      <c r="LR215" s="45"/>
      <c r="LS215" s="45"/>
      <c r="LT215" s="45" t="b">
        <v>1</v>
      </c>
      <c r="LU215" s="45"/>
      <c r="LV215" s="45"/>
      <c r="LW215" s="45"/>
      <c r="LX215" s="45"/>
      <c r="LY215" s="45"/>
      <c r="LZ215" s="45"/>
      <c r="MA215" s="45"/>
      <c r="MB215" s="45" t="s">
        <v>359</v>
      </c>
      <c r="MC215" s="45"/>
      <c r="MD215" s="45"/>
      <c r="ME215" s="45"/>
      <c r="MF215" s="45"/>
      <c r="MG215" s="45"/>
      <c r="MH215" s="45" t="s">
        <v>359</v>
      </c>
      <c r="MI215" s="45"/>
      <c r="MJ215" s="45" t="s">
        <v>2786</v>
      </c>
      <c r="MK215" s="45">
        <v>73156453</v>
      </c>
      <c r="ML215" s="45" t="s">
        <v>2787</v>
      </c>
      <c r="MM215" s="47">
        <v>44217.546631944453</v>
      </c>
      <c r="MN215" s="45">
        <v>216</v>
      </c>
      <c r="MO215" s="45"/>
      <c r="MP215" s="45">
        <v>-1</v>
      </c>
      <c r="MQ215" s="45"/>
      <c r="MR215" s="45"/>
      <c r="MS215" s="45" t="s">
        <v>376</v>
      </c>
      <c r="MT215" s="45">
        <v>16512</v>
      </c>
      <c r="MU215" s="45" t="s">
        <v>402</v>
      </c>
      <c r="MV215" s="45">
        <v>569832</v>
      </c>
    </row>
    <row r="216" spans="1:360" ht="15.6" thickTop="1" thickBot="1" x14ac:dyDescent="0.35">
      <c r="A216" s="48" t="s">
        <v>2788</v>
      </c>
      <c r="B216" s="37" t="s">
        <v>2789</v>
      </c>
      <c r="C216" s="37" t="s">
        <v>384</v>
      </c>
      <c r="D216" s="37" t="s">
        <v>2756</v>
      </c>
      <c r="E216" s="37" t="s">
        <v>830</v>
      </c>
      <c r="F216" s="37"/>
      <c r="G216" s="49">
        <v>44217</v>
      </c>
      <c r="H216" s="37" t="s">
        <v>2715</v>
      </c>
      <c r="I216" s="37" t="s">
        <v>832</v>
      </c>
      <c r="J216" s="37" t="s">
        <v>347</v>
      </c>
      <c r="K216" s="37">
        <v>44</v>
      </c>
      <c r="L216" s="37" t="str">
        <f>IF(data!$K216&lt;31,"18-30 Years",IF(data!$K216&lt;51,"31-50 Years",IF(data!$K216&lt;61,"51-60 Years",IF(data!$K216&gt;60,"Elderly&gt;60"))))</f>
        <v>31-50 Years</v>
      </c>
      <c r="M216" s="37" t="s">
        <v>348</v>
      </c>
      <c r="N216" s="37" t="s">
        <v>349</v>
      </c>
      <c r="O216" s="37" t="s">
        <v>350</v>
      </c>
      <c r="P216" s="49">
        <v>41098</v>
      </c>
      <c r="Q216" s="37">
        <v>1</v>
      </c>
      <c r="R216" s="37">
        <v>0</v>
      </c>
      <c r="S216" s="37" t="s">
        <v>347</v>
      </c>
      <c r="T216" s="37">
        <v>0</v>
      </c>
      <c r="U216" s="37">
        <v>1</v>
      </c>
      <c r="V216" s="37">
        <v>0</v>
      </c>
      <c r="W216" s="37" t="s">
        <v>351</v>
      </c>
      <c r="X216" s="37">
        <v>1</v>
      </c>
      <c r="Y216" s="37" t="s">
        <v>406</v>
      </c>
      <c r="Z216" s="37">
        <v>4</v>
      </c>
      <c r="AA216" s="52">
        <v>6</v>
      </c>
      <c r="AB216" s="37">
        <v>8</v>
      </c>
      <c r="AC216" s="37">
        <v>0</v>
      </c>
      <c r="AD216" s="37">
        <v>0</v>
      </c>
      <c r="AE216" s="37">
        <v>1</v>
      </c>
      <c r="AF216" s="37">
        <v>2500</v>
      </c>
      <c r="AG216" s="37">
        <v>1200</v>
      </c>
      <c r="AH216" s="41">
        <f t="shared" si="3"/>
        <v>-1300</v>
      </c>
      <c r="AI216" s="37" t="s">
        <v>2790</v>
      </c>
      <c r="AJ216" s="37"/>
      <c r="AK216" s="37" t="s">
        <v>1381</v>
      </c>
      <c r="AL216" s="37" t="b">
        <v>1</v>
      </c>
      <c r="AM216" s="37" t="b">
        <v>1</v>
      </c>
      <c r="AN216" s="37"/>
      <c r="AO216" s="37" t="b">
        <v>1</v>
      </c>
      <c r="AP216" s="37"/>
      <c r="AQ216" s="37"/>
      <c r="AR216" s="37"/>
      <c r="AS216" s="37"/>
      <c r="AT216" s="37">
        <v>50</v>
      </c>
      <c r="AU216" s="37" t="s">
        <v>356</v>
      </c>
      <c r="AV216" s="37"/>
      <c r="AW216" s="37" t="s">
        <v>347</v>
      </c>
      <c r="AX216" s="41" t="s">
        <v>372</v>
      </c>
      <c r="AY216" s="37" t="s">
        <v>993</v>
      </c>
      <c r="AZ216" s="37"/>
      <c r="BA216" s="37"/>
      <c r="BB216" s="37"/>
      <c r="BC216" s="37"/>
      <c r="BD216" s="37"/>
      <c r="BE216" s="37"/>
      <c r="BF216" s="37"/>
      <c r="BG216" s="37"/>
      <c r="BH216" s="37"/>
      <c r="BI216" s="37" t="b">
        <v>1</v>
      </c>
      <c r="BJ216" s="37"/>
      <c r="BK216" s="37" t="s">
        <v>347</v>
      </c>
      <c r="BL216" s="37" t="s">
        <v>347</v>
      </c>
      <c r="BM216" s="37" t="s">
        <v>2791</v>
      </c>
      <c r="BN216" s="37" t="s">
        <v>359</v>
      </c>
      <c r="BO216" s="37"/>
      <c r="BP216" s="37" t="s">
        <v>347</v>
      </c>
      <c r="BQ216" s="37" t="s">
        <v>347</v>
      </c>
      <c r="BR216" s="37"/>
      <c r="BS216" s="37" t="s">
        <v>347</v>
      </c>
      <c r="BT216" s="37" t="s">
        <v>359</v>
      </c>
      <c r="BU216" s="37" t="s">
        <v>993</v>
      </c>
      <c r="BV216" s="37"/>
      <c r="BW216" s="37"/>
      <c r="BX216" s="37"/>
      <c r="BY216" s="37"/>
      <c r="BZ216" s="37"/>
      <c r="CA216" s="37"/>
      <c r="CB216" s="37"/>
      <c r="CC216" s="37"/>
      <c r="CD216" s="37"/>
      <c r="CE216" s="37" t="b">
        <v>1</v>
      </c>
      <c r="CF216" s="37" t="s">
        <v>1114</v>
      </c>
      <c r="CG216" s="37"/>
      <c r="CH216" s="37"/>
      <c r="CI216" s="37"/>
      <c r="CJ216" s="37"/>
      <c r="CK216" s="37"/>
      <c r="CL216" s="37"/>
      <c r="CM216" s="37" t="b">
        <v>1</v>
      </c>
      <c r="CN216" s="37"/>
      <c r="CO216" s="37" t="s">
        <v>347</v>
      </c>
      <c r="CP216" s="37"/>
      <c r="CQ216" s="37"/>
      <c r="CR216" s="37"/>
      <c r="CS216" s="37"/>
      <c r="CT216" s="37"/>
      <c r="CU216" s="37"/>
      <c r="CV216" s="37"/>
      <c r="CW216" s="37"/>
      <c r="CX216" s="37"/>
      <c r="CY216" s="37" t="s">
        <v>361</v>
      </c>
      <c r="CZ216" s="37"/>
      <c r="DA216" s="37"/>
      <c r="DB216" s="37"/>
      <c r="DC216" s="37"/>
      <c r="DD216" s="37"/>
      <c r="DE216" s="37" t="b">
        <v>1</v>
      </c>
      <c r="DF216" s="37" t="b">
        <v>1</v>
      </c>
      <c r="DG216" s="37"/>
      <c r="DH216" s="37"/>
      <c r="DI216" s="37"/>
      <c r="DJ216" s="37"/>
      <c r="DK216" s="37"/>
      <c r="DL216" s="37"/>
      <c r="DM216" s="37"/>
      <c r="DN216" s="37"/>
      <c r="DO216" s="37"/>
      <c r="DP216" s="37"/>
      <c r="DQ216" s="37"/>
      <c r="DR216" s="37"/>
      <c r="DS216" s="37"/>
      <c r="DT216" s="37"/>
      <c r="DU216" s="37"/>
      <c r="DV216" s="37"/>
      <c r="DW216" s="37" t="s">
        <v>564</v>
      </c>
      <c r="DX216" s="37" t="s">
        <v>565</v>
      </c>
      <c r="DY216" s="37" t="s">
        <v>2106</v>
      </c>
      <c r="DZ216" s="37"/>
      <c r="EA216" s="37" t="s">
        <v>1142</v>
      </c>
      <c r="EB216" s="37" t="b">
        <v>1</v>
      </c>
      <c r="EC216" s="37"/>
      <c r="ED216" s="37"/>
      <c r="EE216" s="37"/>
      <c r="EF216" s="37"/>
      <c r="EG216" s="37"/>
      <c r="EH216" s="37"/>
      <c r="EI216" s="37"/>
      <c r="EJ216" s="37"/>
      <c r="EK216" s="37" t="b">
        <v>1</v>
      </c>
      <c r="EL216" s="37" t="b">
        <v>1</v>
      </c>
      <c r="EM216" s="52">
        <v>3</v>
      </c>
      <c r="EN216" s="37" t="s">
        <v>365</v>
      </c>
      <c r="EO216" s="37" t="s">
        <v>2746</v>
      </c>
      <c r="EP216" s="37"/>
      <c r="EQ216" s="37"/>
      <c r="ER216" s="37" t="b">
        <v>1</v>
      </c>
      <c r="ES216" s="37" t="b">
        <v>1</v>
      </c>
      <c r="ET216" s="37"/>
      <c r="EU216" s="37"/>
      <c r="EV216" s="37"/>
      <c r="EW216" s="37"/>
      <c r="EX216" s="37"/>
      <c r="EY216" s="37"/>
      <c r="EZ216" s="37"/>
      <c r="FA216" s="52">
        <v>2</v>
      </c>
      <c r="FB216" s="37" t="s">
        <v>365</v>
      </c>
      <c r="FC216" s="37" t="s">
        <v>359</v>
      </c>
      <c r="FD216" s="37" t="s">
        <v>5149</v>
      </c>
      <c r="FE216" s="37" t="s">
        <v>429</v>
      </c>
      <c r="FF216" s="37"/>
      <c r="FG216" s="37" t="b">
        <v>1</v>
      </c>
      <c r="FH216" s="37" t="b">
        <v>1</v>
      </c>
      <c r="FI216" s="37"/>
      <c r="FJ216" s="37"/>
      <c r="FK216" s="37"/>
      <c r="FL216" s="37"/>
      <c r="FM216" s="37"/>
      <c r="FN216" s="37" t="s">
        <v>347</v>
      </c>
      <c r="FO216" s="37"/>
      <c r="FP216" s="37" t="s">
        <v>347</v>
      </c>
      <c r="FQ216" s="37" t="s">
        <v>429</v>
      </c>
      <c r="FR216" s="37" t="b">
        <v>1</v>
      </c>
      <c r="FS216" s="37" t="b">
        <v>1</v>
      </c>
      <c r="FT216" s="37"/>
      <c r="FU216" s="37"/>
      <c r="FV216" s="37"/>
      <c r="FW216" s="37"/>
      <c r="FX216" s="37" t="s">
        <v>347</v>
      </c>
      <c r="FY216" s="37" t="s">
        <v>347</v>
      </c>
      <c r="FZ216" s="37"/>
      <c r="GA216" s="37"/>
      <c r="GB216" s="37"/>
      <c r="GC216" s="37" t="s">
        <v>351</v>
      </c>
      <c r="GD216" s="37" t="s">
        <v>351</v>
      </c>
      <c r="GE216" s="37" t="s">
        <v>359</v>
      </c>
      <c r="GF216" s="37" t="s">
        <v>370</v>
      </c>
      <c r="GG216" s="37" t="s">
        <v>370</v>
      </c>
      <c r="GH216" s="37"/>
      <c r="GI216" s="37"/>
      <c r="GJ216" s="37"/>
      <c r="GK216" s="37"/>
      <c r="GL216" s="37"/>
      <c r="GM216" s="37"/>
      <c r="GN216" s="37"/>
      <c r="GO216" s="37"/>
      <c r="GP216" s="37"/>
      <c r="GQ216" s="37"/>
      <c r="GR216" s="37"/>
      <c r="GS216" s="37"/>
      <c r="GT216" s="37"/>
      <c r="GU216" s="37" t="s">
        <v>2792</v>
      </c>
      <c r="GV216" s="37" t="b">
        <v>1</v>
      </c>
      <c r="GW216" s="37"/>
      <c r="GX216" s="37" t="b">
        <v>1</v>
      </c>
      <c r="GY216" s="37" t="b">
        <v>1</v>
      </c>
      <c r="GZ216" s="37"/>
      <c r="HA216" s="37"/>
      <c r="HB216" s="37"/>
      <c r="HC216" s="37" t="b">
        <v>1</v>
      </c>
      <c r="HD216" s="37"/>
      <c r="HE216" s="37" t="b">
        <v>1</v>
      </c>
      <c r="HF216" s="37"/>
      <c r="HG216" s="37"/>
      <c r="HH216" s="37" t="b">
        <v>1</v>
      </c>
      <c r="HI216" s="37"/>
      <c r="HJ216" s="37"/>
      <c r="HK216" s="37"/>
      <c r="HL216" s="37"/>
      <c r="HM216" s="37"/>
      <c r="HN216" s="37" t="s">
        <v>438</v>
      </c>
      <c r="HO216" s="37" t="b">
        <v>1</v>
      </c>
      <c r="HP216" s="37"/>
      <c r="HQ216" s="37"/>
      <c r="HR216" s="37"/>
      <c r="HS216" s="37" t="s">
        <v>2793</v>
      </c>
      <c r="HT216" s="37" t="s">
        <v>2794</v>
      </c>
      <c r="HU216" s="37"/>
      <c r="HV216" s="37"/>
      <c r="HW216" s="37" t="b">
        <v>1</v>
      </c>
      <c r="HX216" s="37" t="b">
        <v>1</v>
      </c>
      <c r="HY216" s="37"/>
      <c r="HZ216" s="37"/>
      <c r="IA216" s="37"/>
      <c r="IB216" s="37"/>
      <c r="IC216" s="37"/>
      <c r="ID216" s="37"/>
      <c r="IE216" s="37"/>
      <c r="IF216" s="37" t="s">
        <v>458</v>
      </c>
      <c r="IG216" s="37" t="b">
        <v>1</v>
      </c>
      <c r="IH216" s="37"/>
      <c r="II216" s="37"/>
      <c r="IJ216" s="37"/>
      <c r="IK216" s="37"/>
      <c r="IL216" s="37"/>
      <c r="IM216" s="37"/>
      <c r="IN216" s="37"/>
      <c r="IO216" s="37"/>
      <c r="IP216" s="37" t="s">
        <v>347</v>
      </c>
      <c r="IQ216" s="37"/>
      <c r="IR216" s="37" t="s">
        <v>413</v>
      </c>
      <c r="IS216" s="37"/>
      <c r="IT216" s="37"/>
      <c r="IU216" s="37"/>
      <c r="IV216" s="37"/>
      <c r="IW216" s="37"/>
      <c r="IX216" s="37" t="b">
        <v>1</v>
      </c>
      <c r="IY216" s="37"/>
      <c r="IZ216" s="37"/>
      <c r="JA216" s="37"/>
      <c r="JB216" s="37" t="s">
        <v>413</v>
      </c>
      <c r="JC216" s="37"/>
      <c r="JD216" s="37"/>
      <c r="JE216" s="37"/>
      <c r="JF216" s="37"/>
      <c r="JG216" s="37"/>
      <c r="JH216" s="37" t="b">
        <v>1</v>
      </c>
      <c r="JI216" s="37"/>
      <c r="JJ216" s="37"/>
      <c r="JK216" s="37"/>
      <c r="JL216" s="37" t="s">
        <v>359</v>
      </c>
      <c r="JM216" s="37" t="s">
        <v>2795</v>
      </c>
      <c r="JN216" s="37" t="s">
        <v>2796</v>
      </c>
      <c r="JO216" s="37" t="b">
        <v>1</v>
      </c>
      <c r="JP216" s="37" t="b">
        <v>1</v>
      </c>
      <c r="JQ216" s="37"/>
      <c r="JR216" s="37" t="b">
        <v>1</v>
      </c>
      <c r="JS216" s="37" t="b">
        <v>1</v>
      </c>
      <c r="JT216" s="37" t="b">
        <v>1</v>
      </c>
      <c r="JU216" s="37" t="b">
        <v>1</v>
      </c>
      <c r="JV216" s="37" t="b">
        <v>1</v>
      </c>
      <c r="JW216" s="37" t="b">
        <v>1</v>
      </c>
      <c r="JX216" s="37" t="b">
        <v>1</v>
      </c>
      <c r="JY216" s="37" t="b">
        <v>1</v>
      </c>
      <c r="JZ216" s="37"/>
      <c r="KA216" s="37" t="b">
        <v>1</v>
      </c>
      <c r="KB216" s="37" t="b">
        <v>1</v>
      </c>
      <c r="KC216" s="37"/>
      <c r="KD216" s="37"/>
      <c r="KE216" s="37"/>
      <c r="KF216" s="37"/>
      <c r="KG216" s="37" t="s">
        <v>2797</v>
      </c>
      <c r="KH216" s="37" t="s">
        <v>2798</v>
      </c>
      <c r="KI216" s="37"/>
      <c r="KJ216" s="37"/>
      <c r="KK216" s="37"/>
      <c r="KL216" s="37" t="b">
        <v>1</v>
      </c>
      <c r="KM216" s="37" t="b">
        <v>1</v>
      </c>
      <c r="KN216" s="37" t="b">
        <v>1</v>
      </c>
      <c r="KO216" s="37"/>
      <c r="KP216" s="37" t="b">
        <v>1</v>
      </c>
      <c r="KQ216" s="37"/>
      <c r="KR216" s="37" t="b">
        <v>1</v>
      </c>
      <c r="KS216" s="37"/>
      <c r="KT216" s="37"/>
      <c r="KU216" s="37"/>
      <c r="KV216" s="37"/>
      <c r="KW216" s="37" t="s">
        <v>705</v>
      </c>
      <c r="KX216" s="37" t="b">
        <v>1</v>
      </c>
      <c r="KY216" s="37" t="b">
        <v>1</v>
      </c>
      <c r="KZ216" s="37" t="b">
        <v>1</v>
      </c>
      <c r="LA216" s="37" t="b">
        <v>1</v>
      </c>
      <c r="LB216" s="37" t="b">
        <v>1</v>
      </c>
      <c r="LC216" s="37" t="b">
        <v>1</v>
      </c>
      <c r="LD216" s="37"/>
      <c r="LE216" s="37"/>
      <c r="LF216" s="37"/>
      <c r="LG216" s="37" t="s">
        <v>611</v>
      </c>
      <c r="LH216" s="37" t="b">
        <v>1</v>
      </c>
      <c r="LI216" s="37"/>
      <c r="LJ216" s="37" t="b">
        <v>1</v>
      </c>
      <c r="LK216" s="37" t="b">
        <v>1</v>
      </c>
      <c r="LL216" s="37" t="b">
        <v>1</v>
      </c>
      <c r="LM216" s="37"/>
      <c r="LN216" s="37"/>
      <c r="LO216" s="37" t="s">
        <v>347</v>
      </c>
      <c r="LP216" s="37"/>
      <c r="LQ216" s="37" t="s">
        <v>706</v>
      </c>
      <c r="LR216" s="37"/>
      <c r="LS216" s="37"/>
      <c r="LT216" s="37"/>
      <c r="LU216" s="37"/>
      <c r="LV216" s="37"/>
      <c r="LW216" s="37"/>
      <c r="LX216" s="37"/>
      <c r="LY216" s="37"/>
      <c r="LZ216" s="37" t="b">
        <v>1</v>
      </c>
      <c r="MA216" s="37"/>
      <c r="MB216" s="37" t="s">
        <v>359</v>
      </c>
      <c r="MC216" s="37"/>
      <c r="MD216" s="37"/>
      <c r="ME216" s="37" t="s">
        <v>359</v>
      </c>
      <c r="MF216" s="37"/>
      <c r="MG216" s="37"/>
      <c r="MH216" s="37" t="s">
        <v>359</v>
      </c>
      <c r="MI216" s="37"/>
      <c r="MJ216" s="37" t="s">
        <v>2799</v>
      </c>
      <c r="MK216" s="37">
        <v>73156454</v>
      </c>
      <c r="ML216" s="37" t="s">
        <v>2800</v>
      </c>
      <c r="MM216" s="50">
        <v>44217.546643518523</v>
      </c>
      <c r="MN216" s="37">
        <v>217</v>
      </c>
      <c r="MO216" s="37"/>
      <c r="MP216" s="37">
        <v>-1</v>
      </c>
      <c r="MQ216" s="37"/>
      <c r="MR216" s="37"/>
      <c r="MS216" s="37" t="s">
        <v>376</v>
      </c>
      <c r="MT216" s="37">
        <v>15468</v>
      </c>
      <c r="MU216" s="37" t="s">
        <v>402</v>
      </c>
      <c r="MV216" s="37">
        <v>569832</v>
      </c>
    </row>
    <row r="217" spans="1:360" ht="15.6" thickTop="1" thickBot="1" x14ac:dyDescent="0.35">
      <c r="A217" s="44" t="s">
        <v>2801</v>
      </c>
      <c r="B217" s="45" t="s">
        <v>2802</v>
      </c>
      <c r="C217" s="45" t="s">
        <v>384</v>
      </c>
      <c r="D217" s="45" t="s">
        <v>2756</v>
      </c>
      <c r="E217" s="45" t="s">
        <v>830</v>
      </c>
      <c r="F217" s="45"/>
      <c r="G217" s="46">
        <v>44217</v>
      </c>
      <c r="H217" s="45" t="s">
        <v>2715</v>
      </c>
      <c r="I217" s="45" t="s">
        <v>832</v>
      </c>
      <c r="J217" s="45" t="s">
        <v>347</v>
      </c>
      <c r="K217" s="45">
        <v>25</v>
      </c>
      <c r="L217" s="45" t="str">
        <f>IF(data!$K217&lt;31,"18-30 Years",IF(data!$K217&lt;51,"31-50 Years",IF(data!$K217&lt;61,"51-60 Years",IF(data!$K217&gt;60,"Elderly&gt;60"))))</f>
        <v>18-30 Years</v>
      </c>
      <c r="M217" s="45" t="s">
        <v>348</v>
      </c>
      <c r="N217" s="45" t="s">
        <v>349</v>
      </c>
      <c r="O217" s="45" t="s">
        <v>350</v>
      </c>
      <c r="P217" s="46">
        <v>41167</v>
      </c>
      <c r="Q217" s="45">
        <v>1</v>
      </c>
      <c r="R217" s="45">
        <v>0</v>
      </c>
      <c r="S217" s="45" t="s">
        <v>347</v>
      </c>
      <c r="T217" s="45">
        <v>0</v>
      </c>
      <c r="U217" s="45">
        <v>0</v>
      </c>
      <c r="V217" s="45">
        <v>1</v>
      </c>
      <c r="W217" s="45" t="s">
        <v>351</v>
      </c>
      <c r="X217" s="45">
        <v>1</v>
      </c>
      <c r="Y217" s="45" t="s">
        <v>406</v>
      </c>
      <c r="Z217" s="45">
        <v>0</v>
      </c>
      <c r="AA217" s="51">
        <v>2</v>
      </c>
      <c r="AB217" s="45">
        <v>4</v>
      </c>
      <c r="AC217" s="45">
        <v>0</v>
      </c>
      <c r="AD217" s="45">
        <v>0</v>
      </c>
      <c r="AE217" s="45">
        <v>1</v>
      </c>
      <c r="AF217" s="45">
        <v>700</v>
      </c>
      <c r="AG217" s="45">
        <v>170</v>
      </c>
      <c r="AH217" s="41">
        <f t="shared" si="3"/>
        <v>-530</v>
      </c>
      <c r="AI217" s="45" t="s">
        <v>2803</v>
      </c>
      <c r="AJ217" s="45"/>
      <c r="AK217" s="45" t="s">
        <v>2257</v>
      </c>
      <c r="AL217" s="45" t="b">
        <v>1</v>
      </c>
      <c r="AM217" s="45" t="b">
        <v>1</v>
      </c>
      <c r="AN217" s="45"/>
      <c r="AO217" s="45" t="b">
        <v>1</v>
      </c>
      <c r="AP217" s="45"/>
      <c r="AQ217" s="45"/>
      <c r="AR217" s="45"/>
      <c r="AS217" s="45"/>
      <c r="AT217" s="45">
        <v>60</v>
      </c>
      <c r="AU217" s="45" t="s">
        <v>356</v>
      </c>
      <c r="AV217" s="45"/>
      <c r="AW217" s="45" t="s">
        <v>347</v>
      </c>
      <c r="AX217" s="41" t="s">
        <v>372</v>
      </c>
      <c r="AY217" s="45" t="s">
        <v>1481</v>
      </c>
      <c r="AZ217" s="45"/>
      <c r="BA217" s="45"/>
      <c r="BB217" s="45"/>
      <c r="BC217" s="45" t="b">
        <v>1</v>
      </c>
      <c r="BD217" s="45"/>
      <c r="BE217" s="45" t="b">
        <v>1</v>
      </c>
      <c r="BF217" s="45"/>
      <c r="BG217" s="45"/>
      <c r="BH217" s="45"/>
      <c r="BI217" s="45"/>
      <c r="BJ217" s="45"/>
      <c r="BK217" s="45" t="s">
        <v>347</v>
      </c>
      <c r="BL217" s="45" t="s">
        <v>347</v>
      </c>
      <c r="BM217" s="45" t="s">
        <v>2804</v>
      </c>
      <c r="BN217" s="45" t="s">
        <v>347</v>
      </c>
      <c r="BO217" s="45" t="s">
        <v>2805</v>
      </c>
      <c r="BP217" s="45" t="s">
        <v>347</v>
      </c>
      <c r="BQ217" s="45" t="s">
        <v>347</v>
      </c>
      <c r="BR217" s="45"/>
      <c r="BS217" s="45" t="s">
        <v>347</v>
      </c>
      <c r="BT217" s="45" t="s">
        <v>347</v>
      </c>
      <c r="BU217" s="45"/>
      <c r="BV217" s="45"/>
      <c r="BW217" s="45"/>
      <c r="BX217" s="45"/>
      <c r="BY217" s="45"/>
      <c r="BZ217" s="45"/>
      <c r="CA217" s="45"/>
      <c r="CB217" s="45"/>
      <c r="CC217" s="45"/>
      <c r="CD217" s="45"/>
      <c r="CE217" s="45"/>
      <c r="CF217" s="45" t="s">
        <v>1114</v>
      </c>
      <c r="CG217" s="45"/>
      <c r="CH217" s="45"/>
      <c r="CI217" s="45"/>
      <c r="CJ217" s="45"/>
      <c r="CK217" s="45"/>
      <c r="CL217" s="45"/>
      <c r="CM217" s="45" t="b">
        <v>1</v>
      </c>
      <c r="CN217" s="45"/>
      <c r="CO217" s="45" t="s">
        <v>347</v>
      </c>
      <c r="CP217" s="45"/>
      <c r="CQ217" s="45"/>
      <c r="CR217" s="45"/>
      <c r="CS217" s="45"/>
      <c r="CT217" s="45"/>
      <c r="CU217" s="45"/>
      <c r="CV217" s="45"/>
      <c r="CW217" s="45"/>
      <c r="CX217" s="45"/>
      <c r="CY217" s="45" t="s">
        <v>2806</v>
      </c>
      <c r="CZ217" s="45"/>
      <c r="DA217" s="45" t="b">
        <v>1</v>
      </c>
      <c r="DB217" s="45"/>
      <c r="DC217" s="45"/>
      <c r="DD217" s="45"/>
      <c r="DE217" s="45" t="b">
        <v>1</v>
      </c>
      <c r="DF217" s="45" t="b">
        <v>1</v>
      </c>
      <c r="DG217" s="45"/>
      <c r="DH217" s="45"/>
      <c r="DI217" s="45"/>
      <c r="DJ217" s="45" t="s">
        <v>5140</v>
      </c>
      <c r="DK217" s="45"/>
      <c r="DL217" s="45"/>
      <c r="DM217" s="45"/>
      <c r="DN217" s="45"/>
      <c r="DO217" s="45"/>
      <c r="DP217" s="45"/>
      <c r="DQ217" s="45"/>
      <c r="DR217" s="45"/>
      <c r="DS217" s="45"/>
      <c r="DT217" s="45"/>
      <c r="DU217" s="45"/>
      <c r="DV217" s="45"/>
      <c r="DW217" s="45" t="s">
        <v>564</v>
      </c>
      <c r="DX217" s="45" t="s">
        <v>565</v>
      </c>
      <c r="DY217" s="45" t="s">
        <v>566</v>
      </c>
      <c r="DZ217" s="45"/>
      <c r="EA217" s="45" t="s">
        <v>2807</v>
      </c>
      <c r="EB217" s="45" t="b">
        <v>1</v>
      </c>
      <c r="EC217" s="45"/>
      <c r="ED217" s="45"/>
      <c r="EE217" s="45"/>
      <c r="EF217" s="45"/>
      <c r="EG217" s="45"/>
      <c r="EH217" s="45" t="b">
        <v>1</v>
      </c>
      <c r="EI217" s="45"/>
      <c r="EJ217" s="45"/>
      <c r="EK217" s="45" t="b">
        <v>1</v>
      </c>
      <c r="EL217" s="45"/>
      <c r="EM217" s="51">
        <v>3</v>
      </c>
      <c r="EN217" s="45" t="s">
        <v>365</v>
      </c>
      <c r="EO217" s="45" t="s">
        <v>2808</v>
      </c>
      <c r="EP217" s="45"/>
      <c r="EQ217" s="45"/>
      <c r="ER217" s="45" t="b">
        <v>1</v>
      </c>
      <c r="ES217" s="45"/>
      <c r="ET217" s="45" t="b">
        <v>1</v>
      </c>
      <c r="EU217" s="45"/>
      <c r="EV217" s="45"/>
      <c r="EW217" s="45"/>
      <c r="EX217" s="45"/>
      <c r="EY217" s="45"/>
      <c r="EZ217" s="45"/>
      <c r="FA217" s="51">
        <v>2</v>
      </c>
      <c r="FB217" s="45" t="s">
        <v>365</v>
      </c>
      <c r="FC217" s="45" t="s">
        <v>359</v>
      </c>
      <c r="FD217" s="37" t="s">
        <v>5149</v>
      </c>
      <c r="FE217" s="45" t="s">
        <v>2809</v>
      </c>
      <c r="FF217" s="45"/>
      <c r="FG217" s="45" t="b">
        <v>1</v>
      </c>
      <c r="FH217" s="45" t="b">
        <v>1</v>
      </c>
      <c r="FI217" s="45"/>
      <c r="FJ217" s="45"/>
      <c r="FK217" s="45"/>
      <c r="FL217" s="45" t="b">
        <v>1</v>
      </c>
      <c r="FM217" s="45" t="s">
        <v>2810</v>
      </c>
      <c r="FN217" s="45" t="s">
        <v>347</v>
      </c>
      <c r="FO217" s="45"/>
      <c r="FP217" s="45" t="s">
        <v>347</v>
      </c>
      <c r="FQ217" s="45" t="s">
        <v>429</v>
      </c>
      <c r="FR217" s="45" t="b">
        <v>1</v>
      </c>
      <c r="FS217" s="45" t="b">
        <v>1</v>
      </c>
      <c r="FT217" s="45"/>
      <c r="FU217" s="45"/>
      <c r="FV217" s="45"/>
      <c r="FW217" s="45"/>
      <c r="FX217" s="45" t="s">
        <v>347</v>
      </c>
      <c r="FY217" s="45" t="s">
        <v>347</v>
      </c>
      <c r="FZ217" s="45"/>
      <c r="GA217" s="45"/>
      <c r="GB217" s="45"/>
      <c r="GC217" s="45" t="s">
        <v>384</v>
      </c>
      <c r="GD217" s="45" t="s">
        <v>351</v>
      </c>
      <c r="GE217" s="45" t="s">
        <v>347</v>
      </c>
      <c r="GF217" s="45"/>
      <c r="GG217" s="45"/>
      <c r="GH217" s="45" t="s">
        <v>371</v>
      </c>
      <c r="GI217" s="45" t="s">
        <v>347</v>
      </c>
      <c r="GJ217" s="45" t="s">
        <v>653</v>
      </c>
      <c r="GK217" s="45"/>
      <c r="GL217" s="45" t="b">
        <v>1</v>
      </c>
      <c r="GM217" s="45" t="b">
        <v>1</v>
      </c>
      <c r="GN217" s="45"/>
      <c r="GO217" s="45"/>
      <c r="GP217" s="45"/>
      <c r="GQ217" s="45"/>
      <c r="GR217" s="45"/>
      <c r="GS217" s="45" t="s">
        <v>373</v>
      </c>
      <c r="GT217" s="45"/>
      <c r="GU217" s="45" t="s">
        <v>2811</v>
      </c>
      <c r="GV217" s="45" t="b">
        <v>1</v>
      </c>
      <c r="GW217" s="45"/>
      <c r="GX217" s="45"/>
      <c r="GY217" s="45" t="b">
        <v>1</v>
      </c>
      <c r="GZ217" s="45"/>
      <c r="HA217" s="45"/>
      <c r="HB217" s="45" t="b">
        <v>1</v>
      </c>
      <c r="HC217" s="45" t="b">
        <v>1</v>
      </c>
      <c r="HD217" s="45" t="b">
        <v>1</v>
      </c>
      <c r="HE217" s="45" t="b">
        <v>1</v>
      </c>
      <c r="HF217" s="45"/>
      <c r="HG217" s="45"/>
      <c r="HH217" s="45" t="b">
        <v>1</v>
      </c>
      <c r="HI217" s="45"/>
      <c r="HJ217" s="45"/>
      <c r="HK217" s="45"/>
      <c r="HL217" s="45"/>
      <c r="HM217" s="45"/>
      <c r="HN217" s="45" t="s">
        <v>2812</v>
      </c>
      <c r="HO217" s="45" t="b">
        <v>1</v>
      </c>
      <c r="HP217" s="45"/>
      <c r="HQ217" s="45" t="b">
        <v>1</v>
      </c>
      <c r="HR217" s="45" t="b">
        <v>1</v>
      </c>
      <c r="HS217" s="45" t="s">
        <v>2813</v>
      </c>
      <c r="HT217" s="45" t="s">
        <v>2814</v>
      </c>
      <c r="HU217" s="45"/>
      <c r="HV217" s="45" t="b">
        <v>1</v>
      </c>
      <c r="HW217" s="45"/>
      <c r="HX217" s="45" t="b">
        <v>1</v>
      </c>
      <c r="HY217" s="45" t="b">
        <v>1</v>
      </c>
      <c r="HZ217" s="45" t="b">
        <v>1</v>
      </c>
      <c r="IA217" s="45"/>
      <c r="IB217" s="45"/>
      <c r="IC217" s="45"/>
      <c r="ID217" s="45"/>
      <c r="IE217" s="45"/>
      <c r="IF217" s="45" t="s">
        <v>2136</v>
      </c>
      <c r="IG217" s="45" t="b">
        <v>1</v>
      </c>
      <c r="IH217" s="45"/>
      <c r="II217" s="45" t="b">
        <v>1</v>
      </c>
      <c r="IJ217" s="45"/>
      <c r="IK217" s="45"/>
      <c r="IL217" s="45"/>
      <c r="IM217" s="45"/>
      <c r="IN217" s="45"/>
      <c r="IO217" s="45"/>
      <c r="IP217" s="45" t="s">
        <v>347</v>
      </c>
      <c r="IQ217" s="45"/>
      <c r="IR217" s="45" t="s">
        <v>953</v>
      </c>
      <c r="IS217" s="45"/>
      <c r="IT217" s="45" t="b">
        <v>1</v>
      </c>
      <c r="IU217" s="45" t="b">
        <v>1</v>
      </c>
      <c r="IV217" s="45" t="b">
        <v>1</v>
      </c>
      <c r="IW217" s="45"/>
      <c r="IX217" s="45"/>
      <c r="IY217" s="45"/>
      <c r="IZ217" s="45"/>
      <c r="JA217" s="37" t="s">
        <v>5161</v>
      </c>
      <c r="JB217" s="45" t="s">
        <v>953</v>
      </c>
      <c r="JC217" s="45"/>
      <c r="JD217" s="45" t="b">
        <v>1</v>
      </c>
      <c r="JE217" s="45" t="b">
        <v>1</v>
      </c>
      <c r="JF217" s="45" t="b">
        <v>1</v>
      </c>
      <c r="JG217" s="45"/>
      <c r="JH217" s="45"/>
      <c r="JI217" s="45"/>
      <c r="JJ217" s="45"/>
      <c r="JK217" s="45" t="s">
        <v>5169</v>
      </c>
      <c r="JL217" s="45" t="s">
        <v>359</v>
      </c>
      <c r="JM217" s="45" t="s">
        <v>2815</v>
      </c>
      <c r="JN217" s="45" t="s">
        <v>2816</v>
      </c>
      <c r="JO217" s="45" t="b">
        <v>1</v>
      </c>
      <c r="JP217" s="45" t="b">
        <v>1</v>
      </c>
      <c r="JQ217" s="45"/>
      <c r="JR217" s="45" t="b">
        <v>1</v>
      </c>
      <c r="JS217" s="45" t="b">
        <v>1</v>
      </c>
      <c r="JT217" s="45" t="b">
        <v>1</v>
      </c>
      <c r="JU217" s="45" t="b">
        <v>1</v>
      </c>
      <c r="JV217" s="45" t="b">
        <v>1</v>
      </c>
      <c r="JW217" s="45" t="b">
        <v>1</v>
      </c>
      <c r="JX217" s="45" t="b">
        <v>1</v>
      </c>
      <c r="JY217" s="45" t="b">
        <v>1</v>
      </c>
      <c r="JZ217" s="45"/>
      <c r="KA217" s="45" t="b">
        <v>1</v>
      </c>
      <c r="KB217" s="45"/>
      <c r="KC217" s="45"/>
      <c r="KD217" s="45"/>
      <c r="KE217" s="45"/>
      <c r="KF217" s="45"/>
      <c r="KG217" s="45" t="s">
        <v>2817</v>
      </c>
      <c r="KH217" s="45" t="s">
        <v>2798</v>
      </c>
      <c r="KI217" s="45"/>
      <c r="KJ217" s="45"/>
      <c r="KK217" s="45"/>
      <c r="KL217" s="45" t="b">
        <v>1</v>
      </c>
      <c r="KM217" s="45" t="b">
        <v>1</v>
      </c>
      <c r="KN217" s="45" t="b">
        <v>1</v>
      </c>
      <c r="KO217" s="45"/>
      <c r="KP217" s="45" t="b">
        <v>1</v>
      </c>
      <c r="KQ217" s="45"/>
      <c r="KR217" s="45" t="b">
        <v>1</v>
      </c>
      <c r="KS217" s="45"/>
      <c r="KT217" s="45"/>
      <c r="KU217" s="45"/>
      <c r="KV217" s="45"/>
      <c r="KW217" s="45" t="s">
        <v>2065</v>
      </c>
      <c r="KX217" s="45" t="b">
        <v>1</v>
      </c>
      <c r="KY217" s="45" t="b">
        <v>1</v>
      </c>
      <c r="KZ217" s="45" t="b">
        <v>1</v>
      </c>
      <c r="LA217" s="45" t="b">
        <v>1</v>
      </c>
      <c r="LB217" s="45" t="b">
        <v>1</v>
      </c>
      <c r="LC217" s="45" t="b">
        <v>1</v>
      </c>
      <c r="LD217" s="45"/>
      <c r="LE217" s="45"/>
      <c r="LF217" s="45"/>
      <c r="LG217" s="45" t="s">
        <v>1641</v>
      </c>
      <c r="LH217" s="45" t="b">
        <v>1</v>
      </c>
      <c r="LI217" s="45"/>
      <c r="LJ217" s="45"/>
      <c r="LK217" s="45" t="b">
        <v>1</v>
      </c>
      <c r="LL217" s="45" t="b">
        <v>1</v>
      </c>
      <c r="LM217" s="45"/>
      <c r="LN217" s="45"/>
      <c r="LO217" s="45" t="s">
        <v>359</v>
      </c>
      <c r="LP217" s="45" t="s">
        <v>5172</v>
      </c>
      <c r="LQ217" s="45" t="s">
        <v>2818</v>
      </c>
      <c r="LR217" s="45" t="b">
        <v>1</v>
      </c>
      <c r="LS217" s="45"/>
      <c r="LT217" s="45" t="b">
        <v>1</v>
      </c>
      <c r="LU217" s="45"/>
      <c r="LV217" s="45"/>
      <c r="LW217" s="45"/>
      <c r="LX217" s="45" t="b">
        <v>1</v>
      </c>
      <c r="LY217" s="45"/>
      <c r="LZ217" s="45"/>
      <c r="MA217" s="45" t="s">
        <v>2819</v>
      </c>
      <c r="MB217" s="45" t="s">
        <v>359</v>
      </c>
      <c r="MC217" s="45"/>
      <c r="MD217" s="45"/>
      <c r="ME217" s="45"/>
      <c r="MF217" s="45"/>
      <c r="MG217" s="45"/>
      <c r="MH217" s="45" t="s">
        <v>347</v>
      </c>
      <c r="MI217" s="45" t="s">
        <v>2820</v>
      </c>
      <c r="MJ217" s="45" t="s">
        <v>2821</v>
      </c>
      <c r="MK217" s="45">
        <v>73156456</v>
      </c>
      <c r="ML217" s="45" t="s">
        <v>2822</v>
      </c>
      <c r="MM217" s="47">
        <v>44217.546655092592</v>
      </c>
      <c r="MN217" s="45">
        <v>218</v>
      </c>
      <c r="MO217" s="45"/>
      <c r="MP217" s="45">
        <v>-1</v>
      </c>
      <c r="MQ217" s="45"/>
      <c r="MR217" s="45"/>
      <c r="MS217" s="45" t="s">
        <v>376</v>
      </c>
      <c r="MT217" s="45">
        <v>12796</v>
      </c>
      <c r="MU217" s="45" t="s">
        <v>402</v>
      </c>
      <c r="MV217" s="45">
        <v>569832</v>
      </c>
    </row>
    <row r="218" spans="1:360" ht="15.6" thickTop="1" thickBot="1" x14ac:dyDescent="0.35">
      <c r="A218" s="48" t="s">
        <v>2823</v>
      </c>
      <c r="B218" s="37" t="s">
        <v>2824</v>
      </c>
      <c r="C218" s="37" t="s">
        <v>384</v>
      </c>
      <c r="D218" s="37" t="s">
        <v>2756</v>
      </c>
      <c r="E218" s="37" t="s">
        <v>830</v>
      </c>
      <c r="F218" s="37"/>
      <c r="G218" s="49">
        <v>44217</v>
      </c>
      <c r="H218" s="37" t="s">
        <v>2715</v>
      </c>
      <c r="I218" s="37" t="s">
        <v>832</v>
      </c>
      <c r="J218" s="37" t="s">
        <v>347</v>
      </c>
      <c r="K218" s="37">
        <v>41</v>
      </c>
      <c r="L218" s="37" t="str">
        <f>IF(data!$K218&lt;31,"18-30 Years",IF(data!$K218&lt;51,"31-50 Years",IF(data!$K218&lt;61,"51-60 Years",IF(data!$K218&gt;60,"Elderly&gt;60"))))</f>
        <v>31-50 Years</v>
      </c>
      <c r="M218" s="37" t="s">
        <v>348</v>
      </c>
      <c r="N218" s="37" t="s">
        <v>349</v>
      </c>
      <c r="O218" s="37" t="s">
        <v>350</v>
      </c>
      <c r="P218" s="49">
        <v>41283</v>
      </c>
      <c r="Q218" s="37">
        <v>1</v>
      </c>
      <c r="R218" s="37">
        <v>1</v>
      </c>
      <c r="S218" s="37" t="s">
        <v>347</v>
      </c>
      <c r="T218" s="37">
        <v>0</v>
      </c>
      <c r="U218" s="37">
        <v>1</v>
      </c>
      <c r="V218" s="37">
        <v>1</v>
      </c>
      <c r="W218" s="37" t="s">
        <v>406</v>
      </c>
      <c r="X218" s="37">
        <v>2</v>
      </c>
      <c r="Y218" s="37" t="s">
        <v>364</v>
      </c>
      <c r="Z218" s="37">
        <v>4</v>
      </c>
      <c r="AA218" s="52">
        <v>8</v>
      </c>
      <c r="AB218" s="37">
        <v>11</v>
      </c>
      <c r="AC218" s="37">
        <v>1</v>
      </c>
      <c r="AD218" s="37">
        <v>0</v>
      </c>
      <c r="AE218" s="37">
        <v>2</v>
      </c>
      <c r="AF218" s="37">
        <v>3500</v>
      </c>
      <c r="AG218" s="37">
        <v>2000</v>
      </c>
      <c r="AH218" s="41">
        <f t="shared" si="3"/>
        <v>-1500</v>
      </c>
      <c r="AI218" s="37" t="s">
        <v>2825</v>
      </c>
      <c r="AJ218" s="37"/>
      <c r="AK218" s="37" t="s">
        <v>2257</v>
      </c>
      <c r="AL218" s="37" t="b">
        <v>1</v>
      </c>
      <c r="AM218" s="37" t="b">
        <v>1</v>
      </c>
      <c r="AN218" s="37"/>
      <c r="AO218" s="37" t="b">
        <v>1</v>
      </c>
      <c r="AP218" s="37"/>
      <c r="AQ218" s="37"/>
      <c r="AR218" s="37"/>
      <c r="AS218" s="37"/>
      <c r="AT218" s="37">
        <v>60</v>
      </c>
      <c r="AU218" s="37" t="s">
        <v>1333</v>
      </c>
      <c r="AV218" s="37"/>
      <c r="AW218" s="37" t="s">
        <v>347</v>
      </c>
      <c r="AX218" s="41" t="s">
        <v>372</v>
      </c>
      <c r="AY218" s="37" t="s">
        <v>2826</v>
      </c>
      <c r="AZ218" s="37"/>
      <c r="BA218" s="37"/>
      <c r="BB218" s="37"/>
      <c r="BC218" s="37" t="b">
        <v>1</v>
      </c>
      <c r="BD218" s="37"/>
      <c r="BE218" s="37" t="b">
        <v>1</v>
      </c>
      <c r="BF218" s="37"/>
      <c r="BG218" s="37"/>
      <c r="BH218" s="37"/>
      <c r="BI218" s="37"/>
      <c r="BJ218" s="37"/>
      <c r="BK218" s="37" t="s">
        <v>347</v>
      </c>
      <c r="BL218" s="37" t="s">
        <v>347</v>
      </c>
      <c r="BM218" s="37" t="s">
        <v>2827</v>
      </c>
      <c r="BN218" s="37" t="s">
        <v>347</v>
      </c>
      <c r="BO218" s="37" t="s">
        <v>2828</v>
      </c>
      <c r="BP218" s="37" t="s">
        <v>347</v>
      </c>
      <c r="BQ218" s="37" t="s">
        <v>347</v>
      </c>
      <c r="BR218" s="37"/>
      <c r="BS218" s="37" t="s">
        <v>347</v>
      </c>
      <c r="BT218" s="37" t="s">
        <v>347</v>
      </c>
      <c r="BU218" s="37"/>
      <c r="BV218" s="37"/>
      <c r="BW218" s="37"/>
      <c r="BX218" s="37"/>
      <c r="BY218" s="37"/>
      <c r="BZ218" s="37"/>
      <c r="CA218" s="37"/>
      <c r="CB218" s="37"/>
      <c r="CC218" s="37"/>
      <c r="CD218" s="37"/>
      <c r="CE218" s="37"/>
      <c r="CF218" s="37" t="s">
        <v>1114</v>
      </c>
      <c r="CG218" s="37"/>
      <c r="CH218" s="37"/>
      <c r="CI218" s="37"/>
      <c r="CJ218" s="37"/>
      <c r="CK218" s="37"/>
      <c r="CL218" s="37"/>
      <c r="CM218" s="37" t="b">
        <v>1</v>
      </c>
      <c r="CN218" s="37"/>
      <c r="CO218" s="37" t="s">
        <v>347</v>
      </c>
      <c r="CP218" s="37"/>
      <c r="CQ218" s="37"/>
      <c r="CR218" s="37"/>
      <c r="CS218" s="37"/>
      <c r="CT218" s="37"/>
      <c r="CU218" s="37"/>
      <c r="CV218" s="37"/>
      <c r="CW218" s="37"/>
      <c r="CX218" s="37"/>
      <c r="CY218" s="37" t="s">
        <v>361</v>
      </c>
      <c r="CZ218" s="37"/>
      <c r="DA218" s="37"/>
      <c r="DB218" s="37"/>
      <c r="DC218" s="37"/>
      <c r="DD218" s="37"/>
      <c r="DE218" s="37" t="b">
        <v>1</v>
      </c>
      <c r="DF218" s="37" t="b">
        <v>1</v>
      </c>
      <c r="DG218" s="37"/>
      <c r="DH218" s="37"/>
      <c r="DI218" s="37"/>
      <c r="DJ218" s="37"/>
      <c r="DK218" s="37"/>
      <c r="DL218" s="37"/>
      <c r="DM218" s="37"/>
      <c r="DN218" s="37"/>
      <c r="DO218" s="37"/>
      <c r="DP218" s="37"/>
      <c r="DQ218" s="37"/>
      <c r="DR218" s="37"/>
      <c r="DS218" s="37"/>
      <c r="DT218" s="37"/>
      <c r="DU218" s="37"/>
      <c r="DV218" s="37"/>
      <c r="DW218" s="37" t="s">
        <v>564</v>
      </c>
      <c r="DX218" s="37" t="s">
        <v>483</v>
      </c>
      <c r="DY218" s="37"/>
      <c r="DZ218" s="37"/>
      <c r="EA218" s="37" t="s">
        <v>2829</v>
      </c>
      <c r="EB218" s="37" t="b">
        <v>1</v>
      </c>
      <c r="EC218" s="37"/>
      <c r="ED218" s="37"/>
      <c r="EE218" s="37"/>
      <c r="EF218" s="37"/>
      <c r="EG218" s="37"/>
      <c r="EH218" s="37" t="b">
        <v>1</v>
      </c>
      <c r="EI218" s="37"/>
      <c r="EJ218" s="37"/>
      <c r="EK218" s="37" t="b">
        <v>1</v>
      </c>
      <c r="EL218" s="37" t="b">
        <v>1</v>
      </c>
      <c r="EM218" s="52">
        <v>4</v>
      </c>
      <c r="EN218" s="37" t="s">
        <v>365</v>
      </c>
      <c r="EO218" s="37" t="s">
        <v>2830</v>
      </c>
      <c r="EP218" s="37"/>
      <c r="EQ218" s="37" t="b">
        <v>1</v>
      </c>
      <c r="ER218" s="37" t="b">
        <v>1</v>
      </c>
      <c r="ES218" s="37"/>
      <c r="ET218" s="37"/>
      <c r="EU218" s="37"/>
      <c r="EV218" s="37" t="b">
        <v>1</v>
      </c>
      <c r="EW218" s="37"/>
      <c r="EX218" s="37"/>
      <c r="EY218" s="37"/>
      <c r="EZ218" s="37"/>
      <c r="FA218" s="52">
        <v>3</v>
      </c>
      <c r="FB218" s="37" t="s">
        <v>365</v>
      </c>
      <c r="FC218" s="37" t="s">
        <v>359</v>
      </c>
      <c r="FD218" s="37" t="s">
        <v>5149</v>
      </c>
      <c r="FE218" s="37" t="s">
        <v>2831</v>
      </c>
      <c r="FF218" s="37"/>
      <c r="FG218" s="37" t="b">
        <v>1</v>
      </c>
      <c r="FH218" s="37" t="b">
        <v>1</v>
      </c>
      <c r="FI218" s="37"/>
      <c r="FJ218" s="37"/>
      <c r="FK218" s="37"/>
      <c r="FL218" s="37" t="b">
        <v>1</v>
      </c>
      <c r="FM218" s="37" t="s">
        <v>2832</v>
      </c>
      <c r="FN218" s="37" t="s">
        <v>347</v>
      </c>
      <c r="FO218" s="37"/>
      <c r="FP218" s="37" t="s">
        <v>347</v>
      </c>
      <c r="FQ218" s="37" t="s">
        <v>429</v>
      </c>
      <c r="FR218" s="37" t="b">
        <v>1</v>
      </c>
      <c r="FS218" s="37" t="b">
        <v>1</v>
      </c>
      <c r="FT218" s="37"/>
      <c r="FU218" s="37"/>
      <c r="FV218" s="37"/>
      <c r="FW218" s="37"/>
      <c r="FX218" s="37" t="s">
        <v>347</v>
      </c>
      <c r="FY218" s="37" t="s">
        <v>347</v>
      </c>
      <c r="FZ218" s="37"/>
      <c r="GA218" s="37"/>
      <c r="GB218" s="37"/>
      <c r="GC218" s="37" t="s">
        <v>351</v>
      </c>
      <c r="GD218" s="37" t="s">
        <v>351</v>
      </c>
      <c r="GE218" s="37" t="s">
        <v>347</v>
      </c>
      <c r="GF218" s="37"/>
      <c r="GG218" s="37"/>
      <c r="GH218" s="37" t="s">
        <v>915</v>
      </c>
      <c r="GI218" s="37" t="s">
        <v>372</v>
      </c>
      <c r="GJ218" s="37"/>
      <c r="GK218" s="37"/>
      <c r="GL218" s="37"/>
      <c r="GM218" s="37"/>
      <c r="GN218" s="37"/>
      <c r="GO218" s="37"/>
      <c r="GP218" s="37"/>
      <c r="GQ218" s="37"/>
      <c r="GR218" s="37"/>
      <c r="GS218" s="37" t="s">
        <v>1075</v>
      </c>
      <c r="GT218" s="37"/>
      <c r="GU218" s="37" t="s">
        <v>2833</v>
      </c>
      <c r="GV218" s="37" t="b">
        <v>1</v>
      </c>
      <c r="GW218" s="37" t="b">
        <v>1</v>
      </c>
      <c r="GX218" s="37" t="b">
        <v>1</v>
      </c>
      <c r="GY218" s="37"/>
      <c r="GZ218" s="37"/>
      <c r="HA218" s="37"/>
      <c r="HB218" s="37" t="b">
        <v>1</v>
      </c>
      <c r="HC218" s="37" t="b">
        <v>1</v>
      </c>
      <c r="HD218" s="37"/>
      <c r="HE218" s="37" t="b">
        <v>1</v>
      </c>
      <c r="HF218" s="37"/>
      <c r="HG218" s="37"/>
      <c r="HH218" s="37" t="b">
        <v>1</v>
      </c>
      <c r="HI218" s="37"/>
      <c r="HJ218" s="37"/>
      <c r="HK218" s="37"/>
      <c r="HL218" s="37"/>
      <c r="HM218" s="37"/>
      <c r="HN218" s="37" t="s">
        <v>2834</v>
      </c>
      <c r="HO218" s="37" t="b">
        <v>1</v>
      </c>
      <c r="HP218" s="37" t="b">
        <v>1</v>
      </c>
      <c r="HQ218" s="37" t="b">
        <v>1</v>
      </c>
      <c r="HR218" s="37"/>
      <c r="HS218" s="37" t="s">
        <v>2835</v>
      </c>
      <c r="HT218" s="37" t="s">
        <v>2836</v>
      </c>
      <c r="HU218" s="37" t="b">
        <v>1</v>
      </c>
      <c r="HV218" s="37" t="b">
        <v>1</v>
      </c>
      <c r="HW218" s="37" t="b">
        <v>1</v>
      </c>
      <c r="HX218" s="37" t="b">
        <v>1</v>
      </c>
      <c r="HY218" s="37"/>
      <c r="HZ218" s="37"/>
      <c r="IA218" s="37"/>
      <c r="IB218" s="37"/>
      <c r="IC218" s="37" t="b">
        <v>1</v>
      </c>
      <c r="ID218" s="37"/>
      <c r="IE218" s="37"/>
      <c r="IF218" s="37" t="s">
        <v>458</v>
      </c>
      <c r="IG218" s="37" t="b">
        <v>1</v>
      </c>
      <c r="IH218" s="37"/>
      <c r="II218" s="37"/>
      <c r="IJ218" s="37"/>
      <c r="IK218" s="37"/>
      <c r="IL218" s="37"/>
      <c r="IM218" s="37"/>
      <c r="IN218" s="37"/>
      <c r="IO218" s="37"/>
      <c r="IP218" s="37" t="s">
        <v>347</v>
      </c>
      <c r="IQ218" s="37"/>
      <c r="IR218" s="37" t="s">
        <v>2088</v>
      </c>
      <c r="IS218" s="37"/>
      <c r="IT218" s="37" t="b">
        <v>1</v>
      </c>
      <c r="IU218" s="37" t="b">
        <v>1</v>
      </c>
      <c r="IV218" s="37" t="b">
        <v>1</v>
      </c>
      <c r="IW218" s="37"/>
      <c r="IX218" s="37"/>
      <c r="IY218" s="37"/>
      <c r="IZ218" s="37"/>
      <c r="JA218" s="37" t="s">
        <v>5165</v>
      </c>
      <c r="JB218" s="37" t="s">
        <v>953</v>
      </c>
      <c r="JC218" s="37"/>
      <c r="JD218" s="37" t="b">
        <v>1</v>
      </c>
      <c r="JE218" s="37" t="b">
        <v>1</v>
      </c>
      <c r="JF218" s="37" t="b">
        <v>1</v>
      </c>
      <c r="JG218" s="37"/>
      <c r="JH218" s="37"/>
      <c r="JI218" s="37"/>
      <c r="JJ218" s="37"/>
      <c r="JK218" s="45" t="s">
        <v>5169</v>
      </c>
      <c r="JL218" s="37" t="s">
        <v>359</v>
      </c>
      <c r="JM218" s="37" t="s">
        <v>2837</v>
      </c>
      <c r="JN218" s="37" t="s">
        <v>2796</v>
      </c>
      <c r="JO218" s="37" t="b">
        <v>1</v>
      </c>
      <c r="JP218" s="37" t="b">
        <v>1</v>
      </c>
      <c r="JQ218" s="37"/>
      <c r="JR218" s="37" t="b">
        <v>1</v>
      </c>
      <c r="JS218" s="37" t="b">
        <v>1</v>
      </c>
      <c r="JT218" s="37" t="b">
        <v>1</v>
      </c>
      <c r="JU218" s="37" t="b">
        <v>1</v>
      </c>
      <c r="JV218" s="37" t="b">
        <v>1</v>
      </c>
      <c r="JW218" s="37" t="b">
        <v>1</v>
      </c>
      <c r="JX218" s="37" t="b">
        <v>1</v>
      </c>
      <c r="JY218" s="37" t="b">
        <v>1</v>
      </c>
      <c r="JZ218" s="37"/>
      <c r="KA218" s="37" t="b">
        <v>1</v>
      </c>
      <c r="KB218" s="37" t="b">
        <v>1</v>
      </c>
      <c r="KC218" s="37"/>
      <c r="KD218" s="37"/>
      <c r="KE218" s="37"/>
      <c r="KF218" s="37"/>
      <c r="KG218" s="37" t="s">
        <v>2838</v>
      </c>
      <c r="KH218" s="37" t="s">
        <v>2798</v>
      </c>
      <c r="KI218" s="37"/>
      <c r="KJ218" s="37"/>
      <c r="KK218" s="37"/>
      <c r="KL218" s="37" t="b">
        <v>1</v>
      </c>
      <c r="KM218" s="37" t="b">
        <v>1</v>
      </c>
      <c r="KN218" s="37" t="b">
        <v>1</v>
      </c>
      <c r="KO218" s="37"/>
      <c r="KP218" s="37" t="b">
        <v>1</v>
      </c>
      <c r="KQ218" s="37"/>
      <c r="KR218" s="37" t="b">
        <v>1</v>
      </c>
      <c r="KS218" s="37"/>
      <c r="KT218" s="37"/>
      <c r="KU218" s="37"/>
      <c r="KV218" s="37"/>
      <c r="KW218" s="37" t="s">
        <v>705</v>
      </c>
      <c r="KX218" s="37" t="b">
        <v>1</v>
      </c>
      <c r="KY218" s="37" t="b">
        <v>1</v>
      </c>
      <c r="KZ218" s="37" t="b">
        <v>1</v>
      </c>
      <c r="LA218" s="37" t="b">
        <v>1</v>
      </c>
      <c r="LB218" s="37" t="b">
        <v>1</v>
      </c>
      <c r="LC218" s="37" t="b">
        <v>1</v>
      </c>
      <c r="LD218" s="37"/>
      <c r="LE218" s="37"/>
      <c r="LF218" s="37"/>
      <c r="LG218" s="37" t="s">
        <v>396</v>
      </c>
      <c r="LH218" s="37" t="b">
        <v>1</v>
      </c>
      <c r="LI218" s="37" t="b">
        <v>1</v>
      </c>
      <c r="LJ218" s="37" t="b">
        <v>1</v>
      </c>
      <c r="LK218" s="37" t="b">
        <v>1</v>
      </c>
      <c r="LL218" s="37" t="b">
        <v>1</v>
      </c>
      <c r="LM218" s="37"/>
      <c r="LN218" s="37"/>
      <c r="LO218" s="37" t="s">
        <v>359</v>
      </c>
      <c r="LP218" s="45" t="s">
        <v>5172</v>
      </c>
      <c r="LQ218" s="37" t="s">
        <v>2818</v>
      </c>
      <c r="LR218" s="37" t="b">
        <v>1</v>
      </c>
      <c r="LS218" s="37"/>
      <c r="LT218" s="37" t="b">
        <v>1</v>
      </c>
      <c r="LU218" s="37"/>
      <c r="LV218" s="37"/>
      <c r="LW218" s="37"/>
      <c r="LX218" s="37" t="b">
        <v>1</v>
      </c>
      <c r="LY218" s="37"/>
      <c r="LZ218" s="37"/>
      <c r="MA218" s="37" t="s">
        <v>2839</v>
      </c>
      <c r="MB218" s="37" t="s">
        <v>359</v>
      </c>
      <c r="MC218" s="37"/>
      <c r="MD218" s="37"/>
      <c r="ME218" s="37" t="s">
        <v>359</v>
      </c>
      <c r="MF218" s="37"/>
      <c r="MG218" s="37"/>
      <c r="MH218" s="37" t="s">
        <v>347</v>
      </c>
      <c r="MI218" s="37" t="s">
        <v>2840</v>
      </c>
      <c r="MJ218" s="37" t="s">
        <v>2841</v>
      </c>
      <c r="MK218" s="37">
        <v>73156458</v>
      </c>
      <c r="ML218" s="37" t="s">
        <v>2842</v>
      </c>
      <c r="MM218" s="50">
        <v>44217.546655092592</v>
      </c>
      <c r="MN218" s="37">
        <v>219</v>
      </c>
      <c r="MO218" s="37"/>
      <c r="MP218" s="37">
        <v>-1</v>
      </c>
      <c r="MQ218" s="37"/>
      <c r="MR218" s="37"/>
      <c r="MS218" s="37" t="s">
        <v>376</v>
      </c>
      <c r="MT218" s="37">
        <v>11306</v>
      </c>
      <c r="MU218" s="37" t="s">
        <v>402</v>
      </c>
      <c r="MV218" s="37">
        <v>569832</v>
      </c>
    </row>
    <row r="219" spans="1:360" ht="15.6" thickTop="1" thickBot="1" x14ac:dyDescent="0.35">
      <c r="A219" s="44" t="s">
        <v>2843</v>
      </c>
      <c r="B219" s="45" t="s">
        <v>2844</v>
      </c>
      <c r="C219" s="45"/>
      <c r="D219" s="45" t="s">
        <v>2845</v>
      </c>
      <c r="E219" s="45" t="s">
        <v>830</v>
      </c>
      <c r="F219" s="45"/>
      <c r="G219" s="46">
        <v>44217</v>
      </c>
      <c r="H219" s="45" t="s">
        <v>1928</v>
      </c>
      <c r="I219" s="45" t="s">
        <v>832</v>
      </c>
      <c r="J219" s="45" t="s">
        <v>347</v>
      </c>
      <c r="K219" s="45">
        <v>47</v>
      </c>
      <c r="L219" s="45" t="str">
        <f>IF(data!$K219&lt;31,"18-30 Years",IF(data!$K219&lt;51,"31-50 Years",IF(data!$K219&lt;61,"51-60 Years",IF(data!$K219&gt;60,"Elderly&gt;60"))))</f>
        <v>31-50 Years</v>
      </c>
      <c r="M219" s="45" t="s">
        <v>348</v>
      </c>
      <c r="N219" s="45" t="s">
        <v>349</v>
      </c>
      <c r="O219" s="45" t="s">
        <v>350</v>
      </c>
      <c r="P219" s="46">
        <v>43486</v>
      </c>
      <c r="Q219" s="45">
        <v>1</v>
      </c>
      <c r="R219" s="45">
        <v>0</v>
      </c>
      <c r="S219" s="45" t="s">
        <v>347</v>
      </c>
      <c r="T219" s="45">
        <v>0</v>
      </c>
      <c r="U219" s="45">
        <v>2</v>
      </c>
      <c r="V219" s="45">
        <v>2</v>
      </c>
      <c r="W219" s="45" t="s">
        <v>364</v>
      </c>
      <c r="X219" s="45">
        <v>0</v>
      </c>
      <c r="Y219" s="45" t="s">
        <v>364</v>
      </c>
      <c r="Z219" s="45">
        <v>1</v>
      </c>
      <c r="AA219" s="51">
        <v>5</v>
      </c>
      <c r="AB219" s="45">
        <v>11</v>
      </c>
      <c r="AC219" s="45">
        <v>2</v>
      </c>
      <c r="AD219" s="45">
        <v>0</v>
      </c>
      <c r="AE219" s="45">
        <v>2</v>
      </c>
      <c r="AF219" s="45">
        <v>1500</v>
      </c>
      <c r="AG219" s="45">
        <v>800</v>
      </c>
      <c r="AH219" s="41">
        <f t="shared" si="3"/>
        <v>-700</v>
      </c>
      <c r="AI219" s="45" t="s">
        <v>2846</v>
      </c>
      <c r="AJ219" s="45"/>
      <c r="AK219" s="45" t="s">
        <v>355</v>
      </c>
      <c r="AL219" s="45"/>
      <c r="AM219" s="45" t="b">
        <v>1</v>
      </c>
      <c r="AN219" s="45"/>
      <c r="AO219" s="45"/>
      <c r="AP219" s="45"/>
      <c r="AQ219" s="45"/>
      <c r="AR219" s="45"/>
      <c r="AS219" s="45"/>
      <c r="AT219" s="45">
        <v>10</v>
      </c>
      <c r="AU219" s="45" t="s">
        <v>356</v>
      </c>
      <c r="AV219" s="45"/>
      <c r="AW219" s="45" t="s">
        <v>347</v>
      </c>
      <c r="AX219" s="45" t="s">
        <v>2847</v>
      </c>
      <c r="AY219" s="45" t="s">
        <v>1279</v>
      </c>
      <c r="AZ219" s="45" t="b">
        <v>1</v>
      </c>
      <c r="BA219" s="45"/>
      <c r="BB219" s="45"/>
      <c r="BC219" s="45"/>
      <c r="BD219" s="45"/>
      <c r="BE219" s="45"/>
      <c r="BF219" s="45"/>
      <c r="BG219" s="45"/>
      <c r="BH219" s="45"/>
      <c r="BI219" s="45"/>
      <c r="BJ219" s="45"/>
      <c r="BK219" s="45" t="s">
        <v>359</v>
      </c>
      <c r="BL219" s="45"/>
      <c r="BM219" s="45"/>
      <c r="BN219" s="45"/>
      <c r="BO219" s="45"/>
      <c r="BP219" s="45" t="s">
        <v>359</v>
      </c>
      <c r="BQ219" s="45"/>
      <c r="BR219" s="45"/>
      <c r="BS219" s="45"/>
      <c r="BT219" s="45"/>
      <c r="BU219" s="45"/>
      <c r="BV219" s="45"/>
      <c r="BW219" s="45"/>
      <c r="BX219" s="45"/>
      <c r="BY219" s="45"/>
      <c r="BZ219" s="45"/>
      <c r="CA219" s="45"/>
      <c r="CB219" s="45"/>
      <c r="CC219" s="45"/>
      <c r="CD219" s="45"/>
      <c r="CE219" s="45"/>
      <c r="CF219" s="45" t="s">
        <v>2848</v>
      </c>
      <c r="CG219" s="45"/>
      <c r="CH219" s="45" t="b">
        <v>1</v>
      </c>
      <c r="CI219" s="45"/>
      <c r="CJ219" s="45"/>
      <c r="CK219" s="45" t="b">
        <v>1</v>
      </c>
      <c r="CL219" s="45"/>
      <c r="CM219" s="45"/>
      <c r="CN219" s="45" t="s">
        <v>2849</v>
      </c>
      <c r="CO219" s="45" t="s">
        <v>347</v>
      </c>
      <c r="CP219" s="45"/>
      <c r="CQ219" s="45"/>
      <c r="CR219" s="45"/>
      <c r="CS219" s="45"/>
      <c r="CT219" s="45"/>
      <c r="CU219" s="45"/>
      <c r="CV219" s="45"/>
      <c r="CW219" s="45"/>
      <c r="CX219" s="45"/>
      <c r="CY219" s="45" t="s">
        <v>836</v>
      </c>
      <c r="CZ219" s="45"/>
      <c r="DA219" s="45"/>
      <c r="DB219" s="45"/>
      <c r="DC219" s="45"/>
      <c r="DD219" s="45"/>
      <c r="DE219" s="45" t="b">
        <v>1</v>
      </c>
      <c r="DF219" s="45"/>
      <c r="DG219" s="45"/>
      <c r="DH219" s="45"/>
      <c r="DI219" s="45"/>
      <c r="DJ219" s="45"/>
      <c r="DK219" s="45"/>
      <c r="DL219" s="45"/>
      <c r="DM219" s="45"/>
      <c r="DN219" s="45"/>
      <c r="DO219" s="45"/>
      <c r="DP219" s="45"/>
      <c r="DQ219" s="45"/>
      <c r="DR219" s="45"/>
      <c r="DS219" s="45"/>
      <c r="DT219" s="45"/>
      <c r="DU219" s="45"/>
      <c r="DV219" s="45"/>
      <c r="DW219" s="45" t="s">
        <v>646</v>
      </c>
      <c r="DX219" s="45"/>
      <c r="DY219" s="45"/>
      <c r="DZ219" s="45"/>
      <c r="EA219" s="45" t="s">
        <v>568</v>
      </c>
      <c r="EB219" s="45" t="b">
        <v>1</v>
      </c>
      <c r="EC219" s="45"/>
      <c r="ED219" s="45"/>
      <c r="EE219" s="45"/>
      <c r="EF219" s="45"/>
      <c r="EG219" s="45"/>
      <c r="EH219" s="45"/>
      <c r="EI219" s="45"/>
      <c r="EJ219" s="45"/>
      <c r="EK219" s="45"/>
      <c r="EL219" s="45"/>
      <c r="EM219" s="51">
        <v>1</v>
      </c>
      <c r="EN219" s="45" t="s">
        <v>365</v>
      </c>
      <c r="EO219" s="45" t="s">
        <v>568</v>
      </c>
      <c r="EP219" s="45" t="b">
        <v>1</v>
      </c>
      <c r="EQ219" s="45"/>
      <c r="ER219" s="45"/>
      <c r="ES219" s="45"/>
      <c r="ET219" s="45"/>
      <c r="EU219" s="45"/>
      <c r="EV219" s="45"/>
      <c r="EW219" s="45"/>
      <c r="EX219" s="45"/>
      <c r="EY219" s="45"/>
      <c r="EZ219" s="45"/>
      <c r="FA219" s="51">
        <v>1</v>
      </c>
      <c r="FB219" s="45" t="s">
        <v>365</v>
      </c>
      <c r="FC219" s="45" t="s">
        <v>347</v>
      </c>
      <c r="FD219" s="45"/>
      <c r="FE219" s="45" t="s">
        <v>367</v>
      </c>
      <c r="FF219" s="45"/>
      <c r="FG219" s="45" t="b">
        <v>1</v>
      </c>
      <c r="FH219" s="45"/>
      <c r="FI219" s="45"/>
      <c r="FJ219" s="45"/>
      <c r="FK219" s="45"/>
      <c r="FL219" s="45"/>
      <c r="FM219" s="45"/>
      <c r="FN219" s="45" t="s">
        <v>347</v>
      </c>
      <c r="FO219" s="45"/>
      <c r="FP219" s="45" t="s">
        <v>347</v>
      </c>
      <c r="FQ219" s="45" t="s">
        <v>367</v>
      </c>
      <c r="FR219" s="45" t="b">
        <v>1</v>
      </c>
      <c r="FS219" s="45"/>
      <c r="FT219" s="45"/>
      <c r="FU219" s="45"/>
      <c r="FV219" s="45"/>
      <c r="FW219" s="45"/>
      <c r="FX219" s="45" t="s">
        <v>368</v>
      </c>
      <c r="FY219" s="45" t="s">
        <v>347</v>
      </c>
      <c r="FZ219" s="45"/>
      <c r="GA219" s="45"/>
      <c r="GB219" s="45"/>
      <c r="GC219" s="45" t="s">
        <v>406</v>
      </c>
      <c r="GD219" s="45" t="s">
        <v>351</v>
      </c>
      <c r="GE219" s="45" t="s">
        <v>347</v>
      </c>
      <c r="GF219" s="45"/>
      <c r="GG219" s="45"/>
      <c r="GH219" s="45" t="s">
        <v>915</v>
      </c>
      <c r="GI219" s="45" t="s">
        <v>359</v>
      </c>
      <c r="GJ219" s="45"/>
      <c r="GK219" s="45"/>
      <c r="GL219" s="45"/>
      <c r="GM219" s="45"/>
      <c r="GN219" s="45"/>
      <c r="GO219" s="45"/>
      <c r="GP219" s="45"/>
      <c r="GQ219" s="45"/>
      <c r="GR219" s="45"/>
      <c r="GS219" s="45" t="s">
        <v>1064</v>
      </c>
      <c r="GT219" s="45"/>
      <c r="GU219" s="45" t="s">
        <v>2850</v>
      </c>
      <c r="GV219" s="45" t="b">
        <v>1</v>
      </c>
      <c r="GW219" s="45"/>
      <c r="GX219" s="45"/>
      <c r="GY219" s="45"/>
      <c r="GZ219" s="45"/>
      <c r="HA219" s="45"/>
      <c r="HB219" s="45"/>
      <c r="HC219" s="45"/>
      <c r="HD219" s="45"/>
      <c r="HE219" s="45"/>
      <c r="HF219" s="45"/>
      <c r="HG219" s="45"/>
      <c r="HH219" s="45"/>
      <c r="HI219" s="45"/>
      <c r="HJ219" s="45" t="b">
        <v>1</v>
      </c>
      <c r="HK219" s="45"/>
      <c r="HL219" s="45"/>
      <c r="HM219" s="45" t="s">
        <v>2851</v>
      </c>
      <c r="HN219" s="45" t="s">
        <v>895</v>
      </c>
      <c r="HO219" s="45" t="b">
        <v>1</v>
      </c>
      <c r="HP219" s="45"/>
      <c r="HQ219" s="45" t="b">
        <v>1</v>
      </c>
      <c r="HR219" s="45"/>
      <c r="HS219" s="45" t="s">
        <v>2852</v>
      </c>
      <c r="HT219" s="45" t="s">
        <v>440</v>
      </c>
      <c r="HU219" s="45"/>
      <c r="HV219" s="45"/>
      <c r="HW219" s="45"/>
      <c r="HX219" s="45" t="b">
        <v>1</v>
      </c>
      <c r="HY219" s="45"/>
      <c r="HZ219" s="45"/>
      <c r="IA219" s="45"/>
      <c r="IB219" s="45"/>
      <c r="IC219" s="45"/>
      <c r="ID219" s="45"/>
      <c r="IE219" s="45"/>
      <c r="IF219" s="45" t="s">
        <v>511</v>
      </c>
      <c r="IG219" s="45"/>
      <c r="IH219" s="45"/>
      <c r="II219" s="45"/>
      <c r="IJ219" s="45"/>
      <c r="IK219" s="45" t="b">
        <v>1</v>
      </c>
      <c r="IL219" s="45"/>
      <c r="IM219" s="45"/>
      <c r="IN219" s="45"/>
      <c r="IO219" s="45"/>
      <c r="IP219" s="45" t="s">
        <v>347</v>
      </c>
      <c r="IQ219" s="45"/>
      <c r="IR219" s="45" t="s">
        <v>1356</v>
      </c>
      <c r="IS219" s="45"/>
      <c r="IT219" s="45" t="b">
        <v>1</v>
      </c>
      <c r="IU219" s="45"/>
      <c r="IV219" s="45" t="b">
        <v>1</v>
      </c>
      <c r="IW219" s="45"/>
      <c r="IX219" s="45"/>
      <c r="IY219" s="45"/>
      <c r="IZ219" s="45"/>
      <c r="JA219" s="45"/>
      <c r="JB219" s="45" t="s">
        <v>1356</v>
      </c>
      <c r="JC219" s="45"/>
      <c r="JD219" s="45" t="b">
        <v>1</v>
      </c>
      <c r="JE219" s="45"/>
      <c r="JF219" s="45" t="b">
        <v>1</v>
      </c>
      <c r="JG219" s="45"/>
      <c r="JH219" s="45"/>
      <c r="JI219" s="45"/>
      <c r="JJ219" s="45"/>
      <c r="JK219" s="45"/>
      <c r="JL219" s="45" t="s">
        <v>359</v>
      </c>
      <c r="JM219" s="45" t="s">
        <v>2853</v>
      </c>
      <c r="JN219" s="45" t="s">
        <v>2854</v>
      </c>
      <c r="JO219" s="45" t="b">
        <v>1</v>
      </c>
      <c r="JP219" s="45"/>
      <c r="JQ219" s="45"/>
      <c r="JR219" s="45"/>
      <c r="JS219" s="45"/>
      <c r="JT219" s="45"/>
      <c r="JU219" s="45"/>
      <c r="JV219" s="45" t="b">
        <v>1</v>
      </c>
      <c r="JW219" s="45"/>
      <c r="JX219" s="45"/>
      <c r="JY219" s="45"/>
      <c r="JZ219" s="45"/>
      <c r="KA219" s="45"/>
      <c r="KB219" s="45"/>
      <c r="KC219" s="45"/>
      <c r="KD219" s="45"/>
      <c r="KE219" s="45"/>
      <c r="KF219" s="45"/>
      <c r="KG219" s="45"/>
      <c r="KH219" s="45" t="s">
        <v>447</v>
      </c>
      <c r="KI219" s="45"/>
      <c r="KJ219" s="45"/>
      <c r="KK219" s="45"/>
      <c r="KL219" s="45"/>
      <c r="KM219" s="45" t="b">
        <v>1</v>
      </c>
      <c r="KN219" s="45"/>
      <c r="KO219" s="45"/>
      <c r="KP219" s="45"/>
      <c r="KQ219" s="45"/>
      <c r="KR219" s="45"/>
      <c r="KS219" s="45"/>
      <c r="KT219" s="45"/>
      <c r="KU219" s="45"/>
      <c r="KV219" s="45"/>
      <c r="KW219" s="45" t="s">
        <v>1049</v>
      </c>
      <c r="KX219" s="45"/>
      <c r="KY219" s="45"/>
      <c r="KZ219" s="45"/>
      <c r="LA219" s="45"/>
      <c r="LB219" s="45"/>
      <c r="LC219" s="45"/>
      <c r="LD219" s="45" t="b">
        <v>1</v>
      </c>
      <c r="LE219" s="45"/>
      <c r="LF219" s="45" t="s">
        <v>2855</v>
      </c>
      <c r="LG219" s="45" t="s">
        <v>449</v>
      </c>
      <c r="LH219" s="45"/>
      <c r="LI219" s="45"/>
      <c r="LJ219" s="45" t="b">
        <v>1</v>
      </c>
      <c r="LK219" s="45"/>
      <c r="LL219" s="45"/>
      <c r="LM219" s="45"/>
      <c r="LN219" s="45"/>
      <c r="LO219" s="45" t="s">
        <v>359</v>
      </c>
      <c r="LP219" s="45" t="s">
        <v>5174</v>
      </c>
      <c r="LQ219" s="45" t="s">
        <v>527</v>
      </c>
      <c r="LR219" s="45"/>
      <c r="LS219" s="45"/>
      <c r="LT219" s="45" t="b">
        <v>1</v>
      </c>
      <c r="LU219" s="45"/>
      <c r="LV219" s="45"/>
      <c r="LW219" s="45"/>
      <c r="LX219" s="45"/>
      <c r="LY219" s="45"/>
      <c r="LZ219" s="45"/>
      <c r="MA219" s="45"/>
      <c r="MB219" s="45" t="s">
        <v>359</v>
      </c>
      <c r="MC219" s="45"/>
      <c r="MD219" s="45"/>
      <c r="ME219" s="45" t="s">
        <v>359</v>
      </c>
      <c r="MF219" s="45"/>
      <c r="MG219" s="45"/>
      <c r="MH219" s="45" t="s">
        <v>359</v>
      </c>
      <c r="MI219" s="45"/>
      <c r="MJ219" s="45" t="s">
        <v>2856</v>
      </c>
      <c r="MK219" s="45">
        <v>73156557</v>
      </c>
      <c r="ML219" s="45" t="s">
        <v>2857</v>
      </c>
      <c r="MM219" s="47">
        <v>44217.547881944447</v>
      </c>
      <c r="MN219" s="45">
        <v>220</v>
      </c>
      <c r="MO219" s="45"/>
      <c r="MP219" s="45">
        <v>-1</v>
      </c>
      <c r="MQ219" s="45"/>
      <c r="MR219" s="45"/>
      <c r="MS219" s="45" t="s">
        <v>376</v>
      </c>
      <c r="MT219" s="45">
        <v>2292</v>
      </c>
      <c r="MU219" s="45" t="s">
        <v>402</v>
      </c>
      <c r="MV219" s="45">
        <v>569832</v>
      </c>
    </row>
    <row r="220" spans="1:360" ht="15.6" hidden="1" thickTop="1" thickBot="1" x14ac:dyDescent="0.35">
      <c r="A220" s="48" t="s">
        <v>2858</v>
      </c>
      <c r="B220" s="37" t="s">
        <v>2859</v>
      </c>
      <c r="C220" s="37"/>
      <c r="D220" s="37" t="s">
        <v>2845</v>
      </c>
      <c r="E220" s="37" t="s">
        <v>830</v>
      </c>
      <c r="F220" s="37"/>
      <c r="G220" s="49">
        <v>44217</v>
      </c>
      <c r="H220" s="37" t="s">
        <v>1928</v>
      </c>
      <c r="I220" s="37" t="s">
        <v>832</v>
      </c>
      <c r="J220" s="37" t="s">
        <v>347</v>
      </c>
      <c r="K220" s="37">
        <v>35</v>
      </c>
      <c r="L220" s="37" t="str">
        <f>IF(data!$K220&lt;31,"18-30 Years",IF(data!$K220&lt;51,"31-50 Years",IF(data!$K220&lt;61,"51-60 Years",IF(data!$K220&gt;60,"Elderly&gt;60"))))</f>
        <v>31-50 Years</v>
      </c>
      <c r="M220" s="37" t="s">
        <v>348</v>
      </c>
      <c r="N220" s="37" t="s">
        <v>349</v>
      </c>
      <c r="O220" s="37" t="s">
        <v>350</v>
      </c>
      <c r="P220" s="49">
        <v>42025</v>
      </c>
      <c r="Q220" s="37">
        <v>0</v>
      </c>
      <c r="R220" s="37">
        <v>0</v>
      </c>
      <c r="S220" s="37" t="s">
        <v>347</v>
      </c>
      <c r="T220" s="37">
        <v>0</v>
      </c>
      <c r="U220" s="37">
        <v>0</v>
      </c>
      <c r="V220" s="37">
        <v>0</v>
      </c>
      <c r="W220" s="37" t="s">
        <v>384</v>
      </c>
      <c r="X220" s="37">
        <v>1</v>
      </c>
      <c r="Y220" s="37" t="s">
        <v>351</v>
      </c>
      <c r="Z220" s="37">
        <v>1</v>
      </c>
      <c r="AA220" s="52">
        <v>2</v>
      </c>
      <c r="AB220" s="37">
        <v>4</v>
      </c>
      <c r="AC220" s="37">
        <v>0</v>
      </c>
      <c r="AD220" s="37">
        <v>0</v>
      </c>
      <c r="AE220" s="37">
        <v>1</v>
      </c>
      <c r="AF220" s="37">
        <v>1500</v>
      </c>
      <c r="AG220" s="37">
        <v>700</v>
      </c>
      <c r="AH220" s="41">
        <f t="shared" si="3"/>
        <v>-800</v>
      </c>
      <c r="AI220" s="37" t="s">
        <v>385</v>
      </c>
      <c r="AJ220" s="37"/>
      <c r="AK220" s="37" t="s">
        <v>355</v>
      </c>
      <c r="AL220" s="37"/>
      <c r="AM220" s="37" t="b">
        <v>1</v>
      </c>
      <c r="AN220" s="37"/>
      <c r="AO220" s="37"/>
      <c r="AP220" s="37"/>
      <c r="AQ220" s="37"/>
      <c r="AR220" s="37"/>
      <c r="AS220" s="37"/>
      <c r="AT220" s="37">
        <v>10</v>
      </c>
      <c r="AU220" s="37" t="s">
        <v>356</v>
      </c>
      <c r="AV220" s="37"/>
      <c r="AW220" s="37" t="s">
        <v>347</v>
      </c>
      <c r="AX220" s="45" t="s">
        <v>5131</v>
      </c>
      <c r="AY220" s="37" t="s">
        <v>1279</v>
      </c>
      <c r="AZ220" s="37" t="b">
        <v>1</v>
      </c>
      <c r="BA220" s="37"/>
      <c r="BB220" s="37"/>
      <c r="BC220" s="37"/>
      <c r="BD220" s="37"/>
      <c r="BE220" s="37"/>
      <c r="BF220" s="37"/>
      <c r="BG220" s="37"/>
      <c r="BH220" s="37"/>
      <c r="BI220" s="37"/>
      <c r="BJ220" s="37"/>
      <c r="BK220" s="37" t="s">
        <v>359</v>
      </c>
      <c r="BL220" s="37"/>
      <c r="BM220" s="37"/>
      <c r="BN220" s="37"/>
      <c r="BO220" s="37"/>
      <c r="BP220" s="37" t="s">
        <v>347</v>
      </c>
      <c r="BQ220" s="37" t="s">
        <v>359</v>
      </c>
      <c r="BR220" s="37" t="s">
        <v>5132</v>
      </c>
      <c r="BS220" s="37"/>
      <c r="BT220" s="37"/>
      <c r="BU220" s="37"/>
      <c r="BV220" s="37"/>
      <c r="BW220" s="37"/>
      <c r="BX220" s="37"/>
      <c r="BY220" s="37"/>
      <c r="BZ220" s="37"/>
      <c r="CA220" s="37"/>
      <c r="CB220" s="37"/>
      <c r="CC220" s="37"/>
      <c r="CD220" s="37"/>
      <c r="CE220" s="37"/>
      <c r="CF220" s="37" t="s">
        <v>1306</v>
      </c>
      <c r="CG220" s="37"/>
      <c r="CH220" s="37" t="b">
        <v>1</v>
      </c>
      <c r="CI220" s="37"/>
      <c r="CJ220" s="37"/>
      <c r="CK220" s="37"/>
      <c r="CL220" s="37"/>
      <c r="CM220" s="37"/>
      <c r="CN220" s="37"/>
      <c r="CO220" s="37" t="s">
        <v>347</v>
      </c>
      <c r="CP220" s="37"/>
      <c r="CQ220" s="37"/>
      <c r="CR220" s="37"/>
      <c r="CS220" s="37"/>
      <c r="CT220" s="37"/>
      <c r="CU220" s="37"/>
      <c r="CV220" s="37"/>
      <c r="CW220" s="37"/>
      <c r="CX220" s="37"/>
      <c r="CY220" s="37" t="s">
        <v>836</v>
      </c>
      <c r="CZ220" s="37"/>
      <c r="DA220" s="37"/>
      <c r="DB220" s="37"/>
      <c r="DC220" s="37"/>
      <c r="DD220" s="37"/>
      <c r="DE220" s="37" t="b">
        <v>1</v>
      </c>
      <c r="DF220" s="37"/>
      <c r="DG220" s="37"/>
      <c r="DH220" s="37"/>
      <c r="DI220" s="37"/>
      <c r="DJ220" s="37"/>
      <c r="DK220" s="37"/>
      <c r="DL220" s="37"/>
      <c r="DM220" s="37"/>
      <c r="DN220" s="37"/>
      <c r="DO220" s="37"/>
      <c r="DP220" s="37"/>
      <c r="DQ220" s="37"/>
      <c r="DR220" s="37"/>
      <c r="DS220" s="37"/>
      <c r="DT220" s="37"/>
      <c r="DU220" s="37"/>
      <c r="DV220" s="37"/>
      <c r="DW220" s="37" t="s">
        <v>362</v>
      </c>
      <c r="DX220" s="37"/>
      <c r="DY220" s="37"/>
      <c r="DZ220" s="37"/>
      <c r="EA220" s="37"/>
      <c r="EB220" s="37"/>
      <c r="EC220" s="37"/>
      <c r="ED220" s="37"/>
      <c r="EE220" s="37"/>
      <c r="EF220" s="37"/>
      <c r="EG220" s="37"/>
      <c r="EH220" s="37"/>
      <c r="EI220" s="37"/>
      <c r="EJ220" s="37"/>
      <c r="EK220" s="37"/>
      <c r="EL220" s="37"/>
      <c r="EM220" s="37"/>
      <c r="EN220" s="37"/>
      <c r="EO220" s="37"/>
      <c r="EP220" s="37"/>
      <c r="EQ220" s="37"/>
      <c r="ER220" s="37"/>
      <c r="ES220" s="37"/>
      <c r="ET220" s="37"/>
      <c r="EU220" s="37"/>
      <c r="EV220" s="37"/>
      <c r="EW220" s="37"/>
      <c r="EX220" s="37"/>
      <c r="EY220" s="37"/>
      <c r="EZ220" s="37"/>
      <c r="FA220" s="37"/>
      <c r="FB220" s="37"/>
      <c r="FC220" s="37" t="s">
        <v>347</v>
      </c>
      <c r="FD220" s="37"/>
      <c r="FE220" s="37" t="s">
        <v>367</v>
      </c>
      <c r="FF220" s="37"/>
      <c r="FG220" s="37" t="b">
        <v>1</v>
      </c>
      <c r="FH220" s="37"/>
      <c r="FI220" s="37"/>
      <c r="FJ220" s="37"/>
      <c r="FK220" s="37"/>
      <c r="FL220" s="37"/>
      <c r="FM220" s="37"/>
      <c r="FN220" s="37" t="s">
        <v>347</v>
      </c>
      <c r="FO220" s="37"/>
      <c r="FP220" s="37" t="s">
        <v>347</v>
      </c>
      <c r="FQ220" s="37" t="s">
        <v>367</v>
      </c>
      <c r="FR220" s="37" t="b">
        <v>1</v>
      </c>
      <c r="FS220" s="37"/>
      <c r="FT220" s="37"/>
      <c r="FU220" s="37"/>
      <c r="FV220" s="37"/>
      <c r="FW220" s="37"/>
      <c r="FX220" s="37"/>
      <c r="FY220" s="37"/>
      <c r="FZ220" s="37"/>
      <c r="GA220" s="37"/>
      <c r="GB220" s="37"/>
      <c r="GC220" s="37" t="s">
        <v>384</v>
      </c>
      <c r="GD220" s="37" t="s">
        <v>384</v>
      </c>
      <c r="GE220" s="37" t="s">
        <v>359</v>
      </c>
      <c r="GF220" s="37" t="s">
        <v>370</v>
      </c>
      <c r="GG220" s="37" t="s">
        <v>370</v>
      </c>
      <c r="GH220" s="37"/>
      <c r="GI220" s="37"/>
      <c r="GJ220" s="37"/>
      <c r="GK220" s="37"/>
      <c r="GL220" s="37"/>
      <c r="GM220" s="37"/>
      <c r="GN220" s="37"/>
      <c r="GO220" s="37"/>
      <c r="GP220" s="37"/>
      <c r="GQ220" s="37"/>
      <c r="GR220" s="37"/>
      <c r="GS220" s="37"/>
      <c r="GT220" s="37"/>
      <c r="GU220" s="37" t="s">
        <v>2860</v>
      </c>
      <c r="GV220" s="37" t="b">
        <v>1</v>
      </c>
      <c r="GW220" s="37"/>
      <c r="GX220" s="37"/>
      <c r="GY220" s="37"/>
      <c r="GZ220" s="37"/>
      <c r="HA220" s="37"/>
      <c r="HB220" s="37"/>
      <c r="HC220" s="37"/>
      <c r="HD220" s="37"/>
      <c r="HE220" s="37" t="b">
        <v>1</v>
      </c>
      <c r="HF220" s="37"/>
      <c r="HG220" s="37"/>
      <c r="HH220" s="37"/>
      <c r="HI220" s="37"/>
      <c r="HJ220" s="37"/>
      <c r="HK220" s="37"/>
      <c r="HL220" s="37"/>
      <c r="HM220" s="37"/>
      <c r="HN220" s="37" t="s">
        <v>983</v>
      </c>
      <c r="HO220" s="37" t="b">
        <v>1</v>
      </c>
      <c r="HP220" s="37"/>
      <c r="HQ220" s="37" t="b">
        <v>1</v>
      </c>
      <c r="HR220" s="37"/>
      <c r="HS220" s="37" t="s">
        <v>2861</v>
      </c>
      <c r="HT220" s="37" t="s">
        <v>440</v>
      </c>
      <c r="HU220" s="37"/>
      <c r="HV220" s="37"/>
      <c r="HW220" s="37"/>
      <c r="HX220" s="37" t="b">
        <v>1</v>
      </c>
      <c r="HY220" s="37"/>
      <c r="HZ220" s="37"/>
      <c r="IA220" s="37"/>
      <c r="IB220" s="37"/>
      <c r="IC220" s="37"/>
      <c r="ID220" s="37"/>
      <c r="IE220" s="37"/>
      <c r="IF220" s="37" t="s">
        <v>511</v>
      </c>
      <c r="IG220" s="37"/>
      <c r="IH220" s="37"/>
      <c r="II220" s="37"/>
      <c r="IJ220" s="37"/>
      <c r="IK220" s="37" t="b">
        <v>1</v>
      </c>
      <c r="IL220" s="37"/>
      <c r="IM220" s="37"/>
      <c r="IN220" s="37"/>
      <c r="IO220" s="37"/>
      <c r="IP220" s="37" t="s">
        <v>359</v>
      </c>
      <c r="IQ220" s="37" t="s">
        <v>2862</v>
      </c>
      <c r="IR220" s="37" t="s">
        <v>1356</v>
      </c>
      <c r="IS220" s="37"/>
      <c r="IT220" s="37" t="b">
        <v>1</v>
      </c>
      <c r="IU220" s="37"/>
      <c r="IV220" s="37" t="b">
        <v>1</v>
      </c>
      <c r="IW220" s="37"/>
      <c r="IX220" s="37"/>
      <c r="IY220" s="37"/>
      <c r="IZ220" s="37"/>
      <c r="JA220" s="37"/>
      <c r="JB220" s="37" t="s">
        <v>1356</v>
      </c>
      <c r="JC220" s="37"/>
      <c r="JD220" s="37" t="b">
        <v>1</v>
      </c>
      <c r="JE220" s="37"/>
      <c r="JF220" s="37" t="b">
        <v>1</v>
      </c>
      <c r="JG220" s="37"/>
      <c r="JH220" s="37"/>
      <c r="JI220" s="37"/>
      <c r="JJ220" s="37"/>
      <c r="JK220" s="45" t="s">
        <v>5169</v>
      </c>
      <c r="JL220" s="37" t="s">
        <v>359</v>
      </c>
      <c r="JM220" s="37" t="s">
        <v>461</v>
      </c>
      <c r="JN220" s="37" t="s">
        <v>463</v>
      </c>
      <c r="JO220" s="37" t="b">
        <v>1</v>
      </c>
      <c r="JP220" s="37"/>
      <c r="JQ220" s="37"/>
      <c r="JR220" s="37"/>
      <c r="JS220" s="37"/>
      <c r="JT220" s="37"/>
      <c r="JU220" s="37"/>
      <c r="JV220" s="37"/>
      <c r="JW220" s="37"/>
      <c r="JX220" s="37"/>
      <c r="JY220" s="37"/>
      <c r="JZ220" s="37"/>
      <c r="KA220" s="37"/>
      <c r="KB220" s="37"/>
      <c r="KC220" s="37"/>
      <c r="KD220" s="37"/>
      <c r="KE220" s="37"/>
      <c r="KF220" s="37"/>
      <c r="KG220" s="37"/>
      <c r="KH220" s="37" t="s">
        <v>447</v>
      </c>
      <c r="KI220" s="37"/>
      <c r="KJ220" s="37"/>
      <c r="KK220" s="37"/>
      <c r="KL220" s="37"/>
      <c r="KM220" s="37" t="b">
        <v>1</v>
      </c>
      <c r="KN220" s="37"/>
      <c r="KO220" s="37"/>
      <c r="KP220" s="37"/>
      <c r="KQ220" s="37"/>
      <c r="KR220" s="37"/>
      <c r="KS220" s="37"/>
      <c r="KT220" s="37"/>
      <c r="KU220" s="37"/>
      <c r="KV220" s="37"/>
      <c r="KW220" s="37" t="s">
        <v>2863</v>
      </c>
      <c r="KX220" s="37"/>
      <c r="KY220" s="37"/>
      <c r="KZ220" s="37" t="b">
        <v>1</v>
      </c>
      <c r="LA220" s="37" t="b">
        <v>1</v>
      </c>
      <c r="LB220" s="37"/>
      <c r="LC220" s="37"/>
      <c r="LD220" s="37"/>
      <c r="LE220" s="37"/>
      <c r="LF220" s="37"/>
      <c r="LG220" s="37" t="s">
        <v>504</v>
      </c>
      <c r="LH220" s="37"/>
      <c r="LI220" s="37"/>
      <c r="LJ220" s="37"/>
      <c r="LK220" s="37"/>
      <c r="LL220" s="37"/>
      <c r="LM220" s="37" t="b">
        <v>1</v>
      </c>
      <c r="LN220" s="37"/>
      <c r="LO220" s="37" t="s">
        <v>359</v>
      </c>
      <c r="LP220" s="45" t="s">
        <v>5174</v>
      </c>
      <c r="LQ220" s="37" t="s">
        <v>640</v>
      </c>
      <c r="LR220" s="37"/>
      <c r="LS220" s="37"/>
      <c r="LT220" s="37"/>
      <c r="LU220" s="37"/>
      <c r="LV220" s="37"/>
      <c r="LW220" s="37" t="b">
        <v>1</v>
      </c>
      <c r="LX220" s="37"/>
      <c r="LY220" s="37"/>
      <c r="LZ220" s="37"/>
      <c r="MA220" s="37"/>
      <c r="MB220" s="37" t="s">
        <v>359</v>
      </c>
      <c r="MC220" s="37"/>
      <c r="MD220" s="37"/>
      <c r="ME220" s="37" t="s">
        <v>359</v>
      </c>
      <c r="MF220" s="37"/>
      <c r="MG220" s="37"/>
      <c r="MH220" s="37" t="s">
        <v>359</v>
      </c>
      <c r="MI220" s="37"/>
      <c r="MJ220" s="37" t="s">
        <v>2864</v>
      </c>
      <c r="MK220" s="37">
        <v>73156558</v>
      </c>
      <c r="ML220" s="37" t="s">
        <v>2865</v>
      </c>
      <c r="MM220" s="50">
        <v>44217.547893518517</v>
      </c>
      <c r="MN220" s="37">
        <v>221</v>
      </c>
      <c r="MO220" s="37"/>
      <c r="MP220" s="37">
        <v>-1</v>
      </c>
      <c r="MQ220" s="37"/>
      <c r="MR220" s="37"/>
      <c r="MS220" s="37" t="s">
        <v>376</v>
      </c>
      <c r="MT220" s="37">
        <v>774</v>
      </c>
      <c r="MU220" s="37" t="s">
        <v>402</v>
      </c>
      <c r="MV220" s="37">
        <v>569832</v>
      </c>
    </row>
    <row r="221" spans="1:360" ht="15.6" hidden="1" thickTop="1" thickBot="1" x14ac:dyDescent="0.35">
      <c r="A221" s="44" t="s">
        <v>2866</v>
      </c>
      <c r="B221" s="45" t="s">
        <v>2867</v>
      </c>
      <c r="C221" s="45"/>
      <c r="D221" s="45" t="s">
        <v>2845</v>
      </c>
      <c r="E221" s="45" t="s">
        <v>830</v>
      </c>
      <c r="F221" s="45"/>
      <c r="G221" s="46">
        <v>44217</v>
      </c>
      <c r="H221" s="45" t="s">
        <v>1928</v>
      </c>
      <c r="I221" s="45" t="s">
        <v>832</v>
      </c>
      <c r="J221" s="45" t="s">
        <v>347</v>
      </c>
      <c r="K221" s="45">
        <v>55</v>
      </c>
      <c r="L221" s="45" t="str">
        <f>IF(data!$K221&lt;31,"18-30 Years",IF(data!$K221&lt;51,"31-50 Years",IF(data!$K221&lt;61,"51-60 Years",IF(data!$K221&gt;60,"Elderly&gt;60"))))</f>
        <v>51-60 Years</v>
      </c>
      <c r="M221" s="45" t="s">
        <v>348</v>
      </c>
      <c r="N221" s="45" t="s">
        <v>976</v>
      </c>
      <c r="O221" s="45" t="s">
        <v>350</v>
      </c>
      <c r="P221" s="46">
        <v>42025</v>
      </c>
      <c r="Q221" s="45">
        <v>0</v>
      </c>
      <c r="R221" s="45">
        <v>0</v>
      </c>
      <c r="S221" s="45" t="s">
        <v>359</v>
      </c>
      <c r="T221" s="45"/>
      <c r="U221" s="45"/>
      <c r="V221" s="45"/>
      <c r="W221" s="45"/>
      <c r="X221" s="45"/>
      <c r="Y221" s="45"/>
      <c r="Z221" s="45"/>
      <c r="AA221" s="45"/>
      <c r="AB221" s="45">
        <v>3</v>
      </c>
      <c r="AC221" s="45">
        <v>2</v>
      </c>
      <c r="AD221" s="45"/>
      <c r="AE221" s="45">
        <v>0</v>
      </c>
      <c r="AF221" s="45">
        <v>1500</v>
      </c>
      <c r="AG221" s="45">
        <v>200</v>
      </c>
      <c r="AH221" s="41">
        <f t="shared" si="3"/>
        <v>-1300</v>
      </c>
      <c r="AI221" s="45" t="s">
        <v>2868</v>
      </c>
      <c r="AJ221" s="45"/>
      <c r="AK221" s="45" t="s">
        <v>355</v>
      </c>
      <c r="AL221" s="45"/>
      <c r="AM221" s="45" t="b">
        <v>1</v>
      </c>
      <c r="AN221" s="45"/>
      <c r="AO221" s="45"/>
      <c r="AP221" s="45"/>
      <c r="AQ221" s="45"/>
      <c r="AR221" s="45"/>
      <c r="AS221" s="45"/>
      <c r="AT221" s="45">
        <v>5</v>
      </c>
      <c r="AU221" s="45" t="s">
        <v>356</v>
      </c>
      <c r="AV221" s="45"/>
      <c r="AW221" s="45" t="s">
        <v>347</v>
      </c>
      <c r="AX221" s="45" t="s">
        <v>2869</v>
      </c>
      <c r="AY221" s="45" t="s">
        <v>480</v>
      </c>
      <c r="AZ221" s="45" t="b">
        <v>1</v>
      </c>
      <c r="BA221" s="45"/>
      <c r="BB221" s="45"/>
      <c r="BC221" s="45" t="b">
        <v>1</v>
      </c>
      <c r="BD221" s="45"/>
      <c r="BE221" s="45"/>
      <c r="BF221" s="45"/>
      <c r="BG221" s="45"/>
      <c r="BH221" s="45"/>
      <c r="BI221" s="45"/>
      <c r="BJ221" s="45"/>
      <c r="BK221" s="45" t="s">
        <v>359</v>
      </c>
      <c r="BL221" s="45"/>
      <c r="BM221" s="45"/>
      <c r="BN221" s="45"/>
      <c r="BO221" s="45"/>
      <c r="BP221" s="45" t="s">
        <v>359</v>
      </c>
      <c r="BQ221" s="45"/>
      <c r="BR221" s="45"/>
      <c r="BS221" s="45"/>
      <c r="BT221" s="45"/>
      <c r="BU221" s="45"/>
      <c r="BV221" s="45"/>
      <c r="BW221" s="45"/>
      <c r="BX221" s="45"/>
      <c r="BY221" s="45"/>
      <c r="BZ221" s="45"/>
      <c r="CA221" s="45"/>
      <c r="CB221" s="45"/>
      <c r="CC221" s="45"/>
      <c r="CD221" s="45"/>
      <c r="CE221" s="45"/>
      <c r="CF221" s="45" t="s">
        <v>1450</v>
      </c>
      <c r="CG221" s="45" t="b">
        <v>1</v>
      </c>
      <c r="CH221" s="45"/>
      <c r="CI221" s="45"/>
      <c r="CJ221" s="45"/>
      <c r="CK221" s="45" t="b">
        <v>1</v>
      </c>
      <c r="CL221" s="45"/>
      <c r="CM221" s="45"/>
      <c r="CN221" s="45" t="s">
        <v>2870</v>
      </c>
      <c r="CO221" s="45" t="s">
        <v>347</v>
      </c>
      <c r="CP221" s="45"/>
      <c r="CQ221" s="45"/>
      <c r="CR221" s="45"/>
      <c r="CS221" s="45"/>
      <c r="CT221" s="45"/>
      <c r="CU221" s="45"/>
      <c r="CV221" s="45"/>
      <c r="CW221" s="45"/>
      <c r="CX221" s="45"/>
      <c r="CY221" s="45" t="s">
        <v>836</v>
      </c>
      <c r="CZ221" s="45"/>
      <c r="DA221" s="45"/>
      <c r="DB221" s="45"/>
      <c r="DC221" s="45"/>
      <c r="DD221" s="45"/>
      <c r="DE221" s="45" t="b">
        <v>1</v>
      </c>
      <c r="DF221" s="45"/>
      <c r="DG221" s="45"/>
      <c r="DH221" s="45"/>
      <c r="DI221" s="45"/>
      <c r="DJ221" s="45"/>
      <c r="DK221" s="45"/>
      <c r="DL221" s="45"/>
      <c r="DM221" s="45"/>
      <c r="DN221" s="45"/>
      <c r="DO221" s="45"/>
      <c r="DP221" s="45"/>
      <c r="DQ221" s="45"/>
      <c r="DR221" s="45"/>
      <c r="DS221" s="45"/>
      <c r="DT221" s="45"/>
      <c r="DU221" s="45"/>
      <c r="DV221" s="45"/>
      <c r="DW221" s="45" t="s">
        <v>362</v>
      </c>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t="s">
        <v>347</v>
      </c>
      <c r="FD221" s="45"/>
      <c r="FE221" s="45" t="s">
        <v>367</v>
      </c>
      <c r="FF221" s="45"/>
      <c r="FG221" s="45" t="b">
        <v>1</v>
      </c>
      <c r="FH221" s="45"/>
      <c r="FI221" s="45"/>
      <c r="FJ221" s="45"/>
      <c r="FK221" s="45"/>
      <c r="FL221" s="45"/>
      <c r="FM221" s="45"/>
      <c r="FN221" s="45" t="s">
        <v>347</v>
      </c>
      <c r="FO221" s="45"/>
      <c r="FP221" s="45" t="s">
        <v>347</v>
      </c>
      <c r="FQ221" s="45" t="s">
        <v>367</v>
      </c>
      <c r="FR221" s="45" t="b">
        <v>1</v>
      </c>
      <c r="FS221" s="45"/>
      <c r="FT221" s="45"/>
      <c r="FU221" s="45"/>
      <c r="FV221" s="45"/>
      <c r="FW221" s="45"/>
      <c r="FX221" s="45"/>
      <c r="FY221" s="45"/>
      <c r="FZ221" s="45"/>
      <c r="GA221" s="45"/>
      <c r="GB221" s="45"/>
      <c r="GC221" s="45"/>
      <c r="GD221" s="45" t="s">
        <v>384</v>
      </c>
      <c r="GE221" s="45" t="s">
        <v>359</v>
      </c>
      <c r="GF221" s="45" t="s">
        <v>369</v>
      </c>
      <c r="GG221" s="45" t="s">
        <v>370</v>
      </c>
      <c r="GH221" s="45" t="s">
        <v>489</v>
      </c>
      <c r="GI221" s="45" t="s">
        <v>359</v>
      </c>
      <c r="GJ221" s="45"/>
      <c r="GK221" s="45"/>
      <c r="GL221" s="45"/>
      <c r="GM221" s="45"/>
      <c r="GN221" s="45"/>
      <c r="GO221" s="45"/>
      <c r="GP221" s="45"/>
      <c r="GQ221" s="45"/>
      <c r="GR221" s="45"/>
      <c r="GS221" s="45" t="s">
        <v>1064</v>
      </c>
      <c r="GT221" s="45"/>
      <c r="GU221" s="45" t="s">
        <v>2871</v>
      </c>
      <c r="GV221" s="45"/>
      <c r="GW221" s="45" t="b">
        <v>1</v>
      </c>
      <c r="GX221" s="45"/>
      <c r="GY221" s="45"/>
      <c r="GZ221" s="45"/>
      <c r="HA221" s="45"/>
      <c r="HB221" s="45" t="b">
        <v>1</v>
      </c>
      <c r="HC221" s="45"/>
      <c r="HD221" s="45"/>
      <c r="HE221" s="45"/>
      <c r="HF221" s="45"/>
      <c r="HG221" s="45"/>
      <c r="HH221" s="45"/>
      <c r="HI221" s="45"/>
      <c r="HJ221" s="45"/>
      <c r="HK221" s="45"/>
      <c r="HL221" s="45"/>
      <c r="HM221" s="45"/>
      <c r="HN221" s="45" t="s">
        <v>497</v>
      </c>
      <c r="HO221" s="45"/>
      <c r="HP221" s="45" t="b">
        <v>1</v>
      </c>
      <c r="HQ221" s="45"/>
      <c r="HR221" s="45"/>
      <c r="HS221" s="45" t="s">
        <v>2872</v>
      </c>
      <c r="HT221" s="45" t="s">
        <v>440</v>
      </c>
      <c r="HU221" s="45"/>
      <c r="HV221" s="45"/>
      <c r="HW221" s="45"/>
      <c r="HX221" s="45" t="b">
        <v>1</v>
      </c>
      <c r="HY221" s="45"/>
      <c r="HZ221" s="45"/>
      <c r="IA221" s="45"/>
      <c r="IB221" s="45"/>
      <c r="IC221" s="45"/>
      <c r="ID221" s="45"/>
      <c r="IE221" s="45"/>
      <c r="IF221" s="45" t="s">
        <v>372</v>
      </c>
      <c r="IG221" s="45"/>
      <c r="IH221" s="45"/>
      <c r="II221" s="45"/>
      <c r="IJ221" s="45"/>
      <c r="IK221" s="45"/>
      <c r="IL221" s="45"/>
      <c r="IM221" s="45" t="b">
        <v>1</v>
      </c>
      <c r="IN221" s="45"/>
      <c r="IO221" s="45"/>
      <c r="IP221" s="45" t="s">
        <v>347</v>
      </c>
      <c r="IQ221" s="45"/>
      <c r="IR221" s="45" t="s">
        <v>1176</v>
      </c>
      <c r="IS221" s="45"/>
      <c r="IT221" s="45"/>
      <c r="IU221" s="45" t="b">
        <v>1</v>
      </c>
      <c r="IV221" s="45" t="b">
        <v>1</v>
      </c>
      <c r="IW221" s="45"/>
      <c r="IX221" s="45"/>
      <c r="IY221" s="45"/>
      <c r="IZ221" s="45"/>
      <c r="JA221" s="45"/>
      <c r="JB221" s="45" t="s">
        <v>985</v>
      </c>
      <c r="JC221" s="45"/>
      <c r="JD221" s="45" t="b">
        <v>1</v>
      </c>
      <c r="JE221" s="45" t="b">
        <v>1</v>
      </c>
      <c r="JF221" s="45"/>
      <c r="JG221" s="45"/>
      <c r="JH221" s="45"/>
      <c r="JI221" s="45"/>
      <c r="JJ221" s="45"/>
      <c r="JK221" s="45"/>
      <c r="JL221" s="45" t="s">
        <v>359</v>
      </c>
      <c r="JM221" s="45" t="s">
        <v>2873</v>
      </c>
      <c r="JN221" s="45" t="s">
        <v>463</v>
      </c>
      <c r="JO221" s="45" t="b">
        <v>1</v>
      </c>
      <c r="JP221" s="45"/>
      <c r="JQ221" s="45"/>
      <c r="JR221" s="45"/>
      <c r="JS221" s="45"/>
      <c r="JT221" s="45"/>
      <c r="JU221" s="45"/>
      <c r="JV221" s="45"/>
      <c r="JW221" s="45"/>
      <c r="JX221" s="45"/>
      <c r="JY221" s="45"/>
      <c r="JZ221" s="45"/>
      <c r="KA221" s="45"/>
      <c r="KB221" s="45"/>
      <c r="KC221" s="45"/>
      <c r="KD221" s="45"/>
      <c r="KE221" s="45"/>
      <c r="KF221" s="45"/>
      <c r="KG221" s="45"/>
      <c r="KH221" s="45" t="s">
        <v>859</v>
      </c>
      <c r="KI221" s="45"/>
      <c r="KJ221" s="45"/>
      <c r="KK221" s="45"/>
      <c r="KL221" s="45"/>
      <c r="KM221" s="45" t="b">
        <v>1</v>
      </c>
      <c r="KN221" s="45" t="b">
        <v>1</v>
      </c>
      <c r="KO221" s="45"/>
      <c r="KP221" s="45"/>
      <c r="KQ221" s="45"/>
      <c r="KR221" s="45"/>
      <c r="KS221" s="45"/>
      <c r="KT221" s="45"/>
      <c r="KU221" s="45"/>
      <c r="KV221" s="45"/>
      <c r="KW221" s="45" t="s">
        <v>503</v>
      </c>
      <c r="KX221" s="45"/>
      <c r="KY221" s="45" t="b">
        <v>1</v>
      </c>
      <c r="KZ221" s="45" t="b">
        <v>1</v>
      </c>
      <c r="LA221" s="45"/>
      <c r="LB221" s="45"/>
      <c r="LC221" s="45"/>
      <c r="LD221" s="45"/>
      <c r="LE221" s="45"/>
      <c r="LF221" s="45"/>
      <c r="LG221" s="45" t="s">
        <v>1272</v>
      </c>
      <c r="LH221" s="45" t="b">
        <v>1</v>
      </c>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t="s">
        <v>2874</v>
      </c>
      <c r="MK221" s="45">
        <v>73156560</v>
      </c>
      <c r="ML221" s="45" t="s">
        <v>2875</v>
      </c>
      <c r="MM221" s="47">
        <v>44217.547893518517</v>
      </c>
      <c r="MN221" s="45">
        <v>222</v>
      </c>
      <c r="MO221" s="45"/>
      <c r="MP221" s="45">
        <v>-1</v>
      </c>
      <c r="MQ221" s="45"/>
      <c r="MR221" s="45"/>
      <c r="MS221" s="45" t="s">
        <v>376</v>
      </c>
      <c r="MT221" s="45">
        <v>1175</v>
      </c>
      <c r="MU221" s="45" t="s">
        <v>402</v>
      </c>
      <c r="MV221" s="45">
        <v>569832</v>
      </c>
    </row>
    <row r="222" spans="1:360" ht="15.6" thickTop="1" thickBot="1" x14ac:dyDescent="0.35">
      <c r="A222" s="48" t="s">
        <v>2877</v>
      </c>
      <c r="B222" s="37" t="s">
        <v>2878</v>
      </c>
      <c r="C222" s="37" t="s">
        <v>384</v>
      </c>
      <c r="D222" s="37" t="s">
        <v>2879</v>
      </c>
      <c r="E222" s="37" t="s">
        <v>830</v>
      </c>
      <c r="F222" s="37"/>
      <c r="G222" s="49">
        <v>44217</v>
      </c>
      <c r="H222" s="37" t="s">
        <v>2715</v>
      </c>
      <c r="I222" s="37" t="s">
        <v>832</v>
      </c>
      <c r="J222" s="37" t="s">
        <v>347</v>
      </c>
      <c r="K222" s="37">
        <v>33</v>
      </c>
      <c r="L222" s="37" t="str">
        <f>IF(data!$K222&lt;31,"18-30 Years",IF(data!$K222&lt;51,"31-50 Years",IF(data!$K222&lt;61,"51-60 Years",IF(data!$K222&gt;60,"Elderly&gt;60"))))</f>
        <v>31-50 Years</v>
      </c>
      <c r="M222" s="37" t="s">
        <v>348</v>
      </c>
      <c r="N222" s="37" t="s">
        <v>349</v>
      </c>
      <c r="O222" s="37" t="s">
        <v>350</v>
      </c>
      <c r="P222" s="49">
        <v>42928</v>
      </c>
      <c r="Q222" s="37">
        <v>1</v>
      </c>
      <c r="R222" s="37">
        <v>1</v>
      </c>
      <c r="S222" s="37" t="s">
        <v>347</v>
      </c>
      <c r="T222" s="37">
        <v>0</v>
      </c>
      <c r="U222" s="37">
        <v>1</v>
      </c>
      <c r="V222" s="37">
        <v>1</v>
      </c>
      <c r="W222" s="37" t="s">
        <v>406</v>
      </c>
      <c r="X222" s="37">
        <v>0</v>
      </c>
      <c r="Y222" s="37" t="s">
        <v>406</v>
      </c>
      <c r="Z222" s="37">
        <v>1</v>
      </c>
      <c r="AA222" s="52">
        <v>3</v>
      </c>
      <c r="AB222" s="37">
        <v>6</v>
      </c>
      <c r="AC222" s="37">
        <v>1</v>
      </c>
      <c r="AD222" s="37">
        <v>0</v>
      </c>
      <c r="AE222" s="37">
        <v>1</v>
      </c>
      <c r="AF222" s="37">
        <v>1700</v>
      </c>
      <c r="AG222" s="37">
        <v>600</v>
      </c>
      <c r="AH222" s="41">
        <f t="shared" si="3"/>
        <v>-1100</v>
      </c>
      <c r="AI222" s="37" t="s">
        <v>2880</v>
      </c>
      <c r="AJ222" s="37"/>
      <c r="AK222" s="37" t="s">
        <v>2881</v>
      </c>
      <c r="AL222" s="37" t="b">
        <v>1</v>
      </c>
      <c r="AM222" s="37" t="b">
        <v>1</v>
      </c>
      <c r="AN222" s="37" t="b">
        <v>1</v>
      </c>
      <c r="AO222" s="37" t="b">
        <v>1</v>
      </c>
      <c r="AP222" s="37"/>
      <c r="AQ222" s="37"/>
      <c r="AR222" s="37"/>
      <c r="AS222" s="37"/>
      <c r="AT222" s="37">
        <v>20</v>
      </c>
      <c r="AU222" s="37" t="s">
        <v>356</v>
      </c>
      <c r="AV222" s="37"/>
      <c r="AW222" s="37" t="s">
        <v>347</v>
      </c>
      <c r="AX222" s="37" t="s">
        <v>2882</v>
      </c>
      <c r="AY222" s="37" t="s">
        <v>480</v>
      </c>
      <c r="AZ222" s="37" t="b">
        <v>1</v>
      </c>
      <c r="BA222" s="37"/>
      <c r="BB222" s="37"/>
      <c r="BC222" s="37" t="b">
        <v>1</v>
      </c>
      <c r="BD222" s="37"/>
      <c r="BE222" s="37"/>
      <c r="BF222" s="37"/>
      <c r="BG222" s="37"/>
      <c r="BH222" s="37"/>
      <c r="BI222" s="37"/>
      <c r="BJ222" s="37"/>
      <c r="BK222" s="37" t="s">
        <v>347</v>
      </c>
      <c r="BL222" s="37" t="s">
        <v>347</v>
      </c>
      <c r="BM222" s="37" t="s">
        <v>2883</v>
      </c>
      <c r="BN222" s="37" t="s">
        <v>347</v>
      </c>
      <c r="BO222" s="37" t="s">
        <v>2884</v>
      </c>
      <c r="BP222" s="37" t="s">
        <v>347</v>
      </c>
      <c r="BQ222" s="37" t="s">
        <v>347</v>
      </c>
      <c r="BR222" s="37"/>
      <c r="BS222" s="37" t="s">
        <v>347</v>
      </c>
      <c r="BT222" s="37" t="s">
        <v>347</v>
      </c>
      <c r="BU222" s="37"/>
      <c r="BV222" s="37"/>
      <c r="BW222" s="37"/>
      <c r="BX222" s="37"/>
      <c r="BY222" s="37"/>
      <c r="BZ222" s="37"/>
      <c r="CA222" s="37"/>
      <c r="CB222" s="37"/>
      <c r="CC222" s="37"/>
      <c r="CD222" s="37"/>
      <c r="CE222" s="37"/>
      <c r="CF222" s="37" t="s">
        <v>1049</v>
      </c>
      <c r="CG222" s="37"/>
      <c r="CH222" s="37"/>
      <c r="CI222" s="37"/>
      <c r="CJ222" s="37"/>
      <c r="CK222" s="37" t="b">
        <v>1</v>
      </c>
      <c r="CL222" s="37"/>
      <c r="CM222" s="37"/>
      <c r="CN222" s="37" t="s">
        <v>2885</v>
      </c>
      <c r="CO222" s="37" t="s">
        <v>347</v>
      </c>
      <c r="CP222" s="37"/>
      <c r="CQ222" s="37"/>
      <c r="CR222" s="37"/>
      <c r="CS222" s="37"/>
      <c r="CT222" s="37"/>
      <c r="CU222" s="37"/>
      <c r="CV222" s="37"/>
      <c r="CW222" s="37"/>
      <c r="CX222" s="37"/>
      <c r="CY222" s="37" t="s">
        <v>1493</v>
      </c>
      <c r="CZ222" s="37"/>
      <c r="DA222" s="37"/>
      <c r="DB222" s="37"/>
      <c r="DC222" s="37"/>
      <c r="DD222" s="37"/>
      <c r="DE222" s="37" t="b">
        <v>1</v>
      </c>
      <c r="DF222" s="37" t="b">
        <v>1</v>
      </c>
      <c r="DG222" s="37"/>
      <c r="DH222" s="37"/>
      <c r="DI222" s="37"/>
      <c r="DJ222" s="37"/>
      <c r="DK222" s="37"/>
      <c r="DL222" s="37"/>
      <c r="DM222" s="37"/>
      <c r="DN222" s="37"/>
      <c r="DO222" s="37"/>
      <c r="DP222" s="37"/>
      <c r="DQ222" s="37"/>
      <c r="DR222" s="37"/>
      <c r="DS222" s="37"/>
      <c r="DT222" s="37"/>
      <c r="DU222" s="37"/>
      <c r="DV222" s="37"/>
      <c r="DW222" s="37" t="s">
        <v>482</v>
      </c>
      <c r="DX222" s="37" t="s">
        <v>483</v>
      </c>
      <c r="DY222" s="37"/>
      <c r="DZ222" s="37"/>
      <c r="EA222" s="37" t="s">
        <v>568</v>
      </c>
      <c r="EB222" s="37" t="b">
        <v>1</v>
      </c>
      <c r="EC222" s="37"/>
      <c r="ED222" s="37"/>
      <c r="EE222" s="37"/>
      <c r="EF222" s="37"/>
      <c r="EG222" s="37"/>
      <c r="EH222" s="37"/>
      <c r="EI222" s="37"/>
      <c r="EJ222" s="37"/>
      <c r="EK222" s="37"/>
      <c r="EL222" s="37"/>
      <c r="EM222" s="52">
        <v>1</v>
      </c>
      <c r="EN222" s="37" t="s">
        <v>365</v>
      </c>
      <c r="EO222" s="37" t="s">
        <v>1202</v>
      </c>
      <c r="EP222" s="37"/>
      <c r="EQ222" s="37" t="b">
        <v>1</v>
      </c>
      <c r="ER222" s="37"/>
      <c r="ES222" s="37"/>
      <c r="ET222" s="37"/>
      <c r="EU222" s="37"/>
      <c r="EV222" s="37"/>
      <c r="EW222" s="37"/>
      <c r="EX222" s="37"/>
      <c r="EY222" s="37"/>
      <c r="EZ222" s="37"/>
      <c r="FA222" s="52">
        <v>1</v>
      </c>
      <c r="FB222" s="37" t="s">
        <v>365</v>
      </c>
      <c r="FC222" s="37" t="s">
        <v>359</v>
      </c>
      <c r="FD222" s="37" t="s">
        <v>5149</v>
      </c>
      <c r="FE222" s="37" t="s">
        <v>367</v>
      </c>
      <c r="FF222" s="37"/>
      <c r="FG222" s="37" t="b">
        <v>1</v>
      </c>
      <c r="FH222" s="37"/>
      <c r="FI222" s="37"/>
      <c r="FJ222" s="37"/>
      <c r="FK222" s="37"/>
      <c r="FL222" s="37"/>
      <c r="FM222" s="37"/>
      <c r="FN222" s="37" t="s">
        <v>347</v>
      </c>
      <c r="FO222" s="37"/>
      <c r="FP222" s="37" t="s">
        <v>372</v>
      </c>
      <c r="FQ222" s="37"/>
      <c r="FR222" s="37"/>
      <c r="FS222" s="37"/>
      <c r="FT222" s="37"/>
      <c r="FU222" s="37"/>
      <c r="FV222" s="37"/>
      <c r="FW222" s="37"/>
      <c r="FX222" s="37" t="s">
        <v>347</v>
      </c>
      <c r="FY222" s="37" t="s">
        <v>347</v>
      </c>
      <c r="FZ222" s="37"/>
      <c r="GA222" s="37"/>
      <c r="GB222" s="37"/>
      <c r="GC222" s="37" t="s">
        <v>351</v>
      </c>
      <c r="GD222" s="37" t="s">
        <v>351</v>
      </c>
      <c r="GE222" s="37" t="s">
        <v>359</v>
      </c>
      <c r="GF222" s="37" t="s">
        <v>370</v>
      </c>
      <c r="GG222" s="37" t="s">
        <v>370</v>
      </c>
      <c r="GH222" s="37"/>
      <c r="GI222" s="37"/>
      <c r="GJ222" s="37"/>
      <c r="GK222" s="37"/>
      <c r="GL222" s="37"/>
      <c r="GM222" s="37"/>
      <c r="GN222" s="37"/>
      <c r="GO222" s="37"/>
      <c r="GP222" s="37"/>
      <c r="GQ222" s="37"/>
      <c r="GR222" s="37"/>
      <c r="GS222" s="37"/>
      <c r="GT222" s="37"/>
      <c r="GU222" s="37" t="s">
        <v>2886</v>
      </c>
      <c r="GV222" s="37" t="b">
        <v>1</v>
      </c>
      <c r="GW222" s="37" t="b">
        <v>1</v>
      </c>
      <c r="GX222" s="37" t="b">
        <v>1</v>
      </c>
      <c r="GY222" s="37"/>
      <c r="GZ222" s="37"/>
      <c r="HA222" s="37" t="b">
        <v>1</v>
      </c>
      <c r="HB222" s="37" t="b">
        <v>1</v>
      </c>
      <c r="HC222" s="37"/>
      <c r="HD222" s="37"/>
      <c r="HE222" s="37"/>
      <c r="HF222" s="37"/>
      <c r="HG222" s="37"/>
      <c r="HH222" s="37"/>
      <c r="HI222" s="37"/>
      <c r="HJ222" s="37"/>
      <c r="HK222" s="37"/>
      <c r="HL222" s="37"/>
      <c r="HM222" s="37"/>
      <c r="HN222" s="37" t="s">
        <v>2495</v>
      </c>
      <c r="HO222" s="37" t="b">
        <v>1</v>
      </c>
      <c r="HP222" s="37"/>
      <c r="HQ222" s="37"/>
      <c r="HR222" s="37" t="b">
        <v>1</v>
      </c>
      <c r="HS222" s="37" t="s">
        <v>2887</v>
      </c>
      <c r="HT222" s="37" t="s">
        <v>550</v>
      </c>
      <c r="HU222" s="37" t="b">
        <v>1</v>
      </c>
      <c r="HV222" s="37"/>
      <c r="HW222" s="37"/>
      <c r="HX222" s="37" t="b">
        <v>1</v>
      </c>
      <c r="HY222" s="37"/>
      <c r="HZ222" s="37"/>
      <c r="IA222" s="37"/>
      <c r="IB222" s="37"/>
      <c r="IC222" s="37"/>
      <c r="ID222" s="37"/>
      <c r="IE222" s="37"/>
      <c r="IF222" s="37" t="s">
        <v>372</v>
      </c>
      <c r="IG222" s="37"/>
      <c r="IH222" s="37"/>
      <c r="II222" s="37"/>
      <c r="IJ222" s="37"/>
      <c r="IK222" s="37"/>
      <c r="IL222" s="37"/>
      <c r="IM222" s="37" t="b">
        <v>1</v>
      </c>
      <c r="IN222" s="37"/>
      <c r="IO222" s="37"/>
      <c r="IP222" s="37" t="s">
        <v>442</v>
      </c>
      <c r="IQ222" s="37"/>
      <c r="IR222" s="37" t="s">
        <v>443</v>
      </c>
      <c r="IS222" s="37"/>
      <c r="IT222" s="37" t="b">
        <v>1</v>
      </c>
      <c r="IU222" s="37"/>
      <c r="IV222" s="37"/>
      <c r="IW222" s="37"/>
      <c r="IX222" s="37"/>
      <c r="IY222" s="37"/>
      <c r="IZ222" s="37"/>
      <c r="JA222" s="37" t="s">
        <v>5161</v>
      </c>
      <c r="JB222" s="37" t="s">
        <v>392</v>
      </c>
      <c r="JC222" s="37"/>
      <c r="JD222" s="37"/>
      <c r="JE222" s="37"/>
      <c r="JF222" s="37" t="b">
        <v>1</v>
      </c>
      <c r="JG222" s="37"/>
      <c r="JH222" s="37"/>
      <c r="JI222" s="37"/>
      <c r="JJ222" s="37"/>
      <c r="JK222" s="45" t="s">
        <v>5169</v>
      </c>
      <c r="JL222" s="37" t="s">
        <v>359</v>
      </c>
      <c r="JM222" s="37" t="s">
        <v>2888</v>
      </c>
      <c r="JN222" s="37" t="s">
        <v>2889</v>
      </c>
      <c r="JO222" s="37" t="b">
        <v>1</v>
      </c>
      <c r="JP222" s="37"/>
      <c r="JQ222" s="37"/>
      <c r="JR222" s="37" t="b">
        <v>1</v>
      </c>
      <c r="JS222" s="37"/>
      <c r="JT222" s="37"/>
      <c r="JU222" s="37"/>
      <c r="JV222" s="37"/>
      <c r="JW222" s="37" t="b">
        <v>1</v>
      </c>
      <c r="JX222" s="37"/>
      <c r="JY222" s="37" t="b">
        <v>1</v>
      </c>
      <c r="JZ222" s="37"/>
      <c r="KA222" s="37"/>
      <c r="KB222" s="37"/>
      <c r="KC222" s="37"/>
      <c r="KD222" s="37"/>
      <c r="KE222" s="37"/>
      <c r="KF222" s="37"/>
      <c r="KG222" s="37"/>
      <c r="KH222" s="37" t="s">
        <v>2890</v>
      </c>
      <c r="KI222" s="37"/>
      <c r="KJ222" s="37"/>
      <c r="KK222" s="37"/>
      <c r="KL222" s="37" t="b">
        <v>1</v>
      </c>
      <c r="KM222" s="37" t="b">
        <v>1</v>
      </c>
      <c r="KN222" s="37" t="b">
        <v>1</v>
      </c>
      <c r="KO222" s="37"/>
      <c r="KP222" s="37"/>
      <c r="KQ222" s="37"/>
      <c r="KR222" s="37"/>
      <c r="KS222" s="37"/>
      <c r="KT222" s="37"/>
      <c r="KU222" s="37"/>
      <c r="KV222" s="37"/>
      <c r="KW222" s="37" t="s">
        <v>2891</v>
      </c>
      <c r="KX222" s="37" t="b">
        <v>1</v>
      </c>
      <c r="KY222" s="37"/>
      <c r="KZ222" s="37" t="b">
        <v>1</v>
      </c>
      <c r="LA222" s="37"/>
      <c r="LB222" s="37" t="b">
        <v>1</v>
      </c>
      <c r="LC222" s="37" t="b">
        <v>1</v>
      </c>
      <c r="LD222" s="37"/>
      <c r="LE222" s="37"/>
      <c r="LF222" s="37"/>
      <c r="LG222" s="37" t="s">
        <v>720</v>
      </c>
      <c r="LH222" s="37" t="b">
        <v>1</v>
      </c>
      <c r="LI222" s="37"/>
      <c r="LJ222" s="37" t="b">
        <v>1</v>
      </c>
      <c r="LK222" s="37"/>
      <c r="LL222" s="37"/>
      <c r="LM222" s="37"/>
      <c r="LN222" s="37"/>
      <c r="LO222" s="37" t="s">
        <v>347</v>
      </c>
      <c r="LP222" s="37"/>
      <c r="LQ222" s="37" t="s">
        <v>1109</v>
      </c>
      <c r="LR222" s="37"/>
      <c r="LS222" s="37"/>
      <c r="LT222" s="37"/>
      <c r="LU222" s="37" t="b">
        <v>1</v>
      </c>
      <c r="LV222" s="37"/>
      <c r="LW222" s="37"/>
      <c r="LX222" s="37"/>
      <c r="LY222" s="37"/>
      <c r="LZ222" s="37"/>
      <c r="MA222" s="37"/>
      <c r="MB222" s="37" t="s">
        <v>359</v>
      </c>
      <c r="MC222" s="37"/>
      <c r="MD222" s="37"/>
      <c r="ME222" s="37" t="s">
        <v>359</v>
      </c>
      <c r="MF222" s="37"/>
      <c r="MG222" s="37"/>
      <c r="MH222" s="37" t="s">
        <v>359</v>
      </c>
      <c r="MI222" s="37"/>
      <c r="MJ222" s="37" t="s">
        <v>2892</v>
      </c>
      <c r="MK222" s="37">
        <v>73156637</v>
      </c>
      <c r="ML222" s="37" t="s">
        <v>2893</v>
      </c>
      <c r="MM222" s="50">
        <v>44217.548611111109</v>
      </c>
      <c r="MN222" s="37">
        <v>223</v>
      </c>
      <c r="MO222" s="37"/>
      <c r="MP222" s="37">
        <v>-1</v>
      </c>
      <c r="MQ222" s="37"/>
      <c r="MR222" s="37"/>
      <c r="MS222" s="37" t="s">
        <v>376</v>
      </c>
      <c r="MT222" s="37">
        <v>16237</v>
      </c>
      <c r="MU222" s="37" t="s">
        <v>402</v>
      </c>
      <c r="MV222" s="37">
        <v>569832</v>
      </c>
    </row>
    <row r="223" spans="1:360" ht="15.6" thickTop="1" thickBot="1" x14ac:dyDescent="0.35">
      <c r="A223" s="44" t="s">
        <v>2894</v>
      </c>
      <c r="B223" s="45" t="s">
        <v>2895</v>
      </c>
      <c r="C223" s="45" t="s">
        <v>384</v>
      </c>
      <c r="D223" s="45" t="s">
        <v>2879</v>
      </c>
      <c r="E223" s="45" t="s">
        <v>830</v>
      </c>
      <c r="F223" s="45"/>
      <c r="G223" s="46">
        <v>44217</v>
      </c>
      <c r="H223" s="45" t="s">
        <v>2715</v>
      </c>
      <c r="I223" s="45" t="s">
        <v>832</v>
      </c>
      <c r="J223" s="45" t="s">
        <v>347</v>
      </c>
      <c r="K223" s="45">
        <v>30</v>
      </c>
      <c r="L223" s="45" t="str">
        <f>IF(data!$K223&lt;31,"18-30 Years",IF(data!$K223&lt;51,"31-50 Years",IF(data!$K223&lt;61,"51-60 Years",IF(data!$K223&gt;60,"Elderly&gt;60"))))</f>
        <v>18-30 Years</v>
      </c>
      <c r="M223" s="45" t="s">
        <v>348</v>
      </c>
      <c r="N223" s="45" t="s">
        <v>349</v>
      </c>
      <c r="O223" s="45" t="s">
        <v>350</v>
      </c>
      <c r="P223" s="46">
        <v>41487</v>
      </c>
      <c r="Q223" s="45">
        <v>1</v>
      </c>
      <c r="R223" s="45">
        <v>0</v>
      </c>
      <c r="S223" s="45" t="s">
        <v>347</v>
      </c>
      <c r="T223" s="45">
        <v>1</v>
      </c>
      <c r="U223" s="45">
        <v>0</v>
      </c>
      <c r="V223" s="45">
        <v>2</v>
      </c>
      <c r="W223" s="45" t="s">
        <v>406</v>
      </c>
      <c r="X223" s="45">
        <v>2</v>
      </c>
      <c r="Y223" s="45" t="s">
        <v>352</v>
      </c>
      <c r="Z223" s="45">
        <v>0</v>
      </c>
      <c r="AA223" s="51">
        <v>5</v>
      </c>
      <c r="AB223" s="45">
        <v>8</v>
      </c>
      <c r="AC223" s="45">
        <v>1</v>
      </c>
      <c r="AD223" s="45">
        <v>1</v>
      </c>
      <c r="AE223" s="45">
        <v>1</v>
      </c>
      <c r="AF223" s="45">
        <v>1800</v>
      </c>
      <c r="AG223" s="45">
        <v>800</v>
      </c>
      <c r="AH223" s="41">
        <f t="shared" si="3"/>
        <v>-1000</v>
      </c>
      <c r="AI223" s="45" t="s">
        <v>2896</v>
      </c>
      <c r="AJ223" s="45"/>
      <c r="AK223" s="45" t="s">
        <v>1400</v>
      </c>
      <c r="AL223" s="45" t="b">
        <v>1</v>
      </c>
      <c r="AM223" s="45" t="b">
        <v>1</v>
      </c>
      <c r="AN223" s="45" t="b">
        <v>1</v>
      </c>
      <c r="AO223" s="45" t="b">
        <v>1</v>
      </c>
      <c r="AP223" s="45"/>
      <c r="AQ223" s="45"/>
      <c r="AR223" s="45"/>
      <c r="AS223" s="45"/>
      <c r="AT223" s="45">
        <v>20</v>
      </c>
      <c r="AU223" s="45" t="s">
        <v>1333</v>
      </c>
      <c r="AV223" s="45"/>
      <c r="AW223" s="45" t="s">
        <v>347</v>
      </c>
      <c r="AX223" s="45" t="s">
        <v>2897</v>
      </c>
      <c r="AY223" s="45" t="s">
        <v>889</v>
      </c>
      <c r="AZ223" s="45" t="b">
        <v>1</v>
      </c>
      <c r="BA223" s="45"/>
      <c r="BB223" s="45"/>
      <c r="BC223" s="45" t="b">
        <v>1</v>
      </c>
      <c r="BD223" s="45"/>
      <c r="BE223" s="45"/>
      <c r="BF223" s="45"/>
      <c r="BG223" s="45"/>
      <c r="BH223" s="45"/>
      <c r="BI223" s="45"/>
      <c r="BJ223" s="45"/>
      <c r="BK223" s="45" t="s">
        <v>347</v>
      </c>
      <c r="BL223" s="45" t="s">
        <v>347</v>
      </c>
      <c r="BM223" s="45" t="s">
        <v>2898</v>
      </c>
      <c r="BN223" s="45" t="s">
        <v>347</v>
      </c>
      <c r="BO223" s="45" t="s">
        <v>2899</v>
      </c>
      <c r="BP223" s="45" t="s">
        <v>347</v>
      </c>
      <c r="BQ223" s="45" t="s">
        <v>347</v>
      </c>
      <c r="BR223" s="45"/>
      <c r="BS223" s="45" t="s">
        <v>347</v>
      </c>
      <c r="BT223" s="45" t="s">
        <v>347</v>
      </c>
      <c r="BU223" s="45"/>
      <c r="BV223" s="45"/>
      <c r="BW223" s="45"/>
      <c r="BX223" s="45"/>
      <c r="BY223" s="45"/>
      <c r="BZ223" s="45"/>
      <c r="CA223" s="45"/>
      <c r="CB223" s="45"/>
      <c r="CC223" s="45"/>
      <c r="CD223" s="45"/>
      <c r="CE223" s="45"/>
      <c r="CF223" s="45" t="s">
        <v>1114</v>
      </c>
      <c r="CG223" s="45"/>
      <c r="CH223" s="45"/>
      <c r="CI223" s="45"/>
      <c r="CJ223" s="45"/>
      <c r="CK223" s="45"/>
      <c r="CL223" s="45"/>
      <c r="CM223" s="45" t="b">
        <v>1</v>
      </c>
      <c r="CN223" s="45"/>
      <c r="CO223" s="45" t="s">
        <v>347</v>
      </c>
      <c r="CP223" s="45"/>
      <c r="CQ223" s="45"/>
      <c r="CR223" s="45"/>
      <c r="CS223" s="45"/>
      <c r="CT223" s="45"/>
      <c r="CU223" s="45"/>
      <c r="CV223" s="45"/>
      <c r="CW223" s="45"/>
      <c r="CX223" s="45"/>
      <c r="CY223" s="45" t="s">
        <v>2900</v>
      </c>
      <c r="CZ223" s="45"/>
      <c r="DA223" s="45"/>
      <c r="DB223" s="45"/>
      <c r="DC223" s="45"/>
      <c r="DD223" s="45" t="b">
        <v>1</v>
      </c>
      <c r="DE223" s="45" t="b">
        <v>1</v>
      </c>
      <c r="DF223" s="45" t="b">
        <v>1</v>
      </c>
      <c r="DG223" s="45"/>
      <c r="DH223" s="45"/>
      <c r="DI223" s="45"/>
      <c r="DJ223" s="45"/>
      <c r="DK223" s="45" t="s">
        <v>347</v>
      </c>
      <c r="DL223" s="45" t="s">
        <v>980</v>
      </c>
      <c r="DM223" s="45"/>
      <c r="DN223" s="45"/>
      <c r="DO223" s="45"/>
      <c r="DP223" s="45" t="b">
        <v>1</v>
      </c>
      <c r="DQ223" s="45"/>
      <c r="DR223" s="45"/>
      <c r="DS223" s="45"/>
      <c r="DT223" s="45"/>
      <c r="DU223" s="45"/>
      <c r="DV223" s="45"/>
      <c r="DW223" s="45" t="s">
        <v>482</v>
      </c>
      <c r="DX223" s="45" t="s">
        <v>565</v>
      </c>
      <c r="DY223" s="45" t="s">
        <v>566</v>
      </c>
      <c r="DZ223" s="45"/>
      <c r="EA223" s="45" t="s">
        <v>2085</v>
      </c>
      <c r="EB223" s="45"/>
      <c r="EC223" s="45" t="b">
        <v>1</v>
      </c>
      <c r="ED223" s="45" t="b">
        <v>1</v>
      </c>
      <c r="EE223" s="45"/>
      <c r="EF223" s="45"/>
      <c r="EG223" s="45"/>
      <c r="EH223" s="45"/>
      <c r="EI223" s="45"/>
      <c r="EJ223" s="45"/>
      <c r="EK223" s="45"/>
      <c r="EL223" s="45"/>
      <c r="EM223" s="51">
        <v>2</v>
      </c>
      <c r="EN223" s="45" t="s">
        <v>365</v>
      </c>
      <c r="EO223" s="45" t="s">
        <v>1944</v>
      </c>
      <c r="EP223" s="45" t="b">
        <v>1</v>
      </c>
      <c r="EQ223" s="45"/>
      <c r="ER223" s="45"/>
      <c r="ES223" s="45"/>
      <c r="ET223" s="45"/>
      <c r="EU223" s="45"/>
      <c r="EV223" s="45"/>
      <c r="EW223" s="45" t="b">
        <v>1</v>
      </c>
      <c r="EX223" s="45"/>
      <c r="EY223" s="45"/>
      <c r="EZ223" s="45"/>
      <c r="FA223" s="51">
        <v>2</v>
      </c>
      <c r="FB223" s="45" t="s">
        <v>365</v>
      </c>
      <c r="FC223" s="45" t="s">
        <v>347</v>
      </c>
      <c r="FD223" s="45"/>
      <c r="FE223" s="45" t="s">
        <v>429</v>
      </c>
      <c r="FF223" s="45"/>
      <c r="FG223" s="45" t="b">
        <v>1</v>
      </c>
      <c r="FH223" s="45" t="b">
        <v>1</v>
      </c>
      <c r="FI223" s="45"/>
      <c r="FJ223" s="45"/>
      <c r="FK223" s="45"/>
      <c r="FL223" s="45"/>
      <c r="FM223" s="45"/>
      <c r="FN223" s="45" t="s">
        <v>347</v>
      </c>
      <c r="FO223" s="45"/>
      <c r="FP223" s="45" t="s">
        <v>372</v>
      </c>
      <c r="FQ223" s="45"/>
      <c r="FR223" s="45"/>
      <c r="FS223" s="45"/>
      <c r="FT223" s="45"/>
      <c r="FU223" s="45"/>
      <c r="FV223" s="45"/>
      <c r="FW223" s="45"/>
      <c r="FX223" s="45" t="s">
        <v>368</v>
      </c>
      <c r="FY223" s="45" t="s">
        <v>347</v>
      </c>
      <c r="FZ223" s="45" t="s">
        <v>359</v>
      </c>
      <c r="GA223" s="45"/>
      <c r="GB223" s="45"/>
      <c r="GC223" s="45" t="s">
        <v>384</v>
      </c>
      <c r="GD223" s="45" t="s">
        <v>351</v>
      </c>
      <c r="GE223" s="45" t="s">
        <v>359</v>
      </c>
      <c r="GF223" s="45" t="s">
        <v>370</v>
      </c>
      <c r="GG223" s="45" t="s">
        <v>370</v>
      </c>
      <c r="GH223" s="45"/>
      <c r="GI223" s="45"/>
      <c r="GJ223" s="45"/>
      <c r="GK223" s="45"/>
      <c r="GL223" s="45"/>
      <c r="GM223" s="45"/>
      <c r="GN223" s="45"/>
      <c r="GO223" s="45"/>
      <c r="GP223" s="45"/>
      <c r="GQ223" s="45"/>
      <c r="GR223" s="45"/>
      <c r="GS223" s="45"/>
      <c r="GT223" s="45"/>
      <c r="GU223" s="45" t="s">
        <v>2901</v>
      </c>
      <c r="GV223" s="45" t="b">
        <v>1</v>
      </c>
      <c r="GW223" s="45" t="b">
        <v>1</v>
      </c>
      <c r="GX223" s="45" t="b">
        <v>1</v>
      </c>
      <c r="GY223" s="45"/>
      <c r="GZ223" s="45"/>
      <c r="HA223" s="45" t="b">
        <v>1</v>
      </c>
      <c r="HB223" s="45" t="b">
        <v>1</v>
      </c>
      <c r="HC223" s="45"/>
      <c r="HD223" s="45"/>
      <c r="HE223" s="45" t="b">
        <v>1</v>
      </c>
      <c r="HF223" s="45"/>
      <c r="HG223" s="45"/>
      <c r="HH223" s="45"/>
      <c r="HI223" s="45"/>
      <c r="HJ223" s="45"/>
      <c r="HK223" s="45"/>
      <c r="HL223" s="45"/>
      <c r="HM223" s="45"/>
      <c r="HN223" s="45" t="s">
        <v>438</v>
      </c>
      <c r="HO223" s="45" t="b">
        <v>1</v>
      </c>
      <c r="HP223" s="45"/>
      <c r="HQ223" s="45"/>
      <c r="HR223" s="45"/>
      <c r="HS223" s="45" t="s">
        <v>2902</v>
      </c>
      <c r="HT223" s="45" t="s">
        <v>2903</v>
      </c>
      <c r="HU223" s="45" t="b">
        <v>1</v>
      </c>
      <c r="HV223" s="45" t="b">
        <v>1</v>
      </c>
      <c r="HW223" s="45" t="b">
        <v>1</v>
      </c>
      <c r="HX223" s="45" t="b">
        <v>1</v>
      </c>
      <c r="HY223" s="45"/>
      <c r="HZ223" s="45"/>
      <c r="IA223" s="45"/>
      <c r="IB223" s="45"/>
      <c r="IC223" s="45"/>
      <c r="ID223" s="45"/>
      <c r="IE223" s="45"/>
      <c r="IF223" s="45" t="s">
        <v>372</v>
      </c>
      <c r="IG223" s="45"/>
      <c r="IH223" s="45"/>
      <c r="II223" s="45"/>
      <c r="IJ223" s="45"/>
      <c r="IK223" s="45"/>
      <c r="IL223" s="45"/>
      <c r="IM223" s="45" t="b">
        <v>1</v>
      </c>
      <c r="IN223" s="45"/>
      <c r="IO223" s="45"/>
      <c r="IP223" s="45" t="s">
        <v>347</v>
      </c>
      <c r="IQ223" s="45"/>
      <c r="IR223" s="45" t="s">
        <v>1356</v>
      </c>
      <c r="IS223" s="45"/>
      <c r="IT223" s="45" t="b">
        <v>1</v>
      </c>
      <c r="IU223" s="45"/>
      <c r="IV223" s="45" t="b">
        <v>1</v>
      </c>
      <c r="IW223" s="45"/>
      <c r="IX223" s="45"/>
      <c r="IY223" s="45"/>
      <c r="IZ223" s="45"/>
      <c r="JA223" s="45" t="s">
        <v>5162</v>
      </c>
      <c r="JB223" s="45" t="s">
        <v>1356</v>
      </c>
      <c r="JC223" s="45"/>
      <c r="JD223" s="45" t="b">
        <v>1</v>
      </c>
      <c r="JE223" s="45"/>
      <c r="JF223" s="45" t="b">
        <v>1</v>
      </c>
      <c r="JG223" s="45"/>
      <c r="JH223" s="45"/>
      <c r="JI223" s="45"/>
      <c r="JJ223" s="45"/>
      <c r="JK223" s="37" t="s">
        <v>5167</v>
      </c>
      <c r="JL223" s="45" t="s">
        <v>359</v>
      </c>
      <c r="JM223" s="45" t="s">
        <v>2904</v>
      </c>
      <c r="JN223" s="45" t="s">
        <v>2905</v>
      </c>
      <c r="JO223" s="45" t="b">
        <v>1</v>
      </c>
      <c r="JP223" s="45"/>
      <c r="JQ223" s="45"/>
      <c r="JR223" s="45" t="b">
        <v>1</v>
      </c>
      <c r="JS223" s="45"/>
      <c r="JT223" s="45"/>
      <c r="JU223" s="45"/>
      <c r="JV223" s="45"/>
      <c r="JW223" s="45" t="b">
        <v>1</v>
      </c>
      <c r="JX223" s="45"/>
      <c r="JY223" s="45" t="b">
        <v>1</v>
      </c>
      <c r="JZ223" s="45"/>
      <c r="KA223" s="45"/>
      <c r="KB223" s="45" t="b">
        <v>1</v>
      </c>
      <c r="KC223" s="45"/>
      <c r="KD223" s="45"/>
      <c r="KE223" s="45"/>
      <c r="KF223" s="45"/>
      <c r="KG223" s="45"/>
      <c r="KH223" s="45" t="s">
        <v>2906</v>
      </c>
      <c r="KI223" s="45"/>
      <c r="KJ223" s="45"/>
      <c r="KK223" s="45"/>
      <c r="KL223" s="45"/>
      <c r="KM223" s="45" t="b">
        <v>1</v>
      </c>
      <c r="KN223" s="45" t="b">
        <v>1</v>
      </c>
      <c r="KO223" s="45"/>
      <c r="KP223" s="45" t="b">
        <v>1</v>
      </c>
      <c r="KQ223" s="45"/>
      <c r="KR223" s="45"/>
      <c r="KS223" s="45"/>
      <c r="KT223" s="45"/>
      <c r="KU223" s="45"/>
      <c r="KV223" s="45"/>
      <c r="KW223" s="45" t="s">
        <v>2907</v>
      </c>
      <c r="KX223" s="45"/>
      <c r="KY223" s="45" t="b">
        <v>1</v>
      </c>
      <c r="KZ223" s="45"/>
      <c r="LA223" s="45"/>
      <c r="LB223" s="45" t="b">
        <v>1</v>
      </c>
      <c r="LC223" s="45" t="b">
        <v>1</v>
      </c>
      <c r="LD223" s="45"/>
      <c r="LE223" s="45"/>
      <c r="LF223" s="45"/>
      <c r="LG223" s="45" t="s">
        <v>541</v>
      </c>
      <c r="LH223" s="45"/>
      <c r="LI223" s="45"/>
      <c r="LJ223" s="45" t="b">
        <v>1</v>
      </c>
      <c r="LK223" s="45" t="b">
        <v>1</v>
      </c>
      <c r="LL223" s="45"/>
      <c r="LM223" s="45"/>
      <c r="LN223" s="45"/>
      <c r="LO223" s="45" t="s">
        <v>347</v>
      </c>
      <c r="LP223" s="45"/>
      <c r="LQ223" s="45" t="s">
        <v>372</v>
      </c>
      <c r="LR223" s="45"/>
      <c r="LS223" s="45"/>
      <c r="LT223" s="45"/>
      <c r="LU223" s="45"/>
      <c r="LV223" s="45"/>
      <c r="LW223" s="45"/>
      <c r="LX223" s="45"/>
      <c r="LY223" s="45" t="b">
        <v>1</v>
      </c>
      <c r="LZ223" s="45"/>
      <c r="MA223" s="45"/>
      <c r="MB223" s="45" t="s">
        <v>359</v>
      </c>
      <c r="MC223" s="45"/>
      <c r="MD223" s="45"/>
      <c r="ME223" s="45"/>
      <c r="MF223" s="45"/>
      <c r="MG223" s="45"/>
      <c r="MH223" s="45" t="s">
        <v>359</v>
      </c>
      <c r="MI223" s="45"/>
      <c r="MJ223" s="45" t="s">
        <v>2908</v>
      </c>
      <c r="MK223" s="45">
        <v>73156638</v>
      </c>
      <c r="ML223" s="45" t="s">
        <v>2909</v>
      </c>
      <c r="MM223" s="47">
        <v>44217.548622685194</v>
      </c>
      <c r="MN223" s="45">
        <v>224</v>
      </c>
      <c r="MO223" s="45"/>
      <c r="MP223" s="45">
        <v>-1</v>
      </c>
      <c r="MQ223" s="45"/>
      <c r="MR223" s="45"/>
      <c r="MS223" s="45" t="s">
        <v>376</v>
      </c>
      <c r="MT223" s="45">
        <v>15799</v>
      </c>
      <c r="MU223" s="45" t="s">
        <v>402</v>
      </c>
      <c r="MV223" s="45">
        <v>569832</v>
      </c>
    </row>
    <row r="224" spans="1:360" ht="15.6" thickTop="1" thickBot="1" x14ac:dyDescent="0.35">
      <c r="A224" s="48" t="s">
        <v>2910</v>
      </c>
      <c r="B224" s="37" t="s">
        <v>2911</v>
      </c>
      <c r="C224" s="37" t="s">
        <v>384</v>
      </c>
      <c r="D224" s="37" t="s">
        <v>2879</v>
      </c>
      <c r="E224" s="37" t="s">
        <v>830</v>
      </c>
      <c r="F224" s="37"/>
      <c r="G224" s="49">
        <v>44217</v>
      </c>
      <c r="H224" s="37" t="s">
        <v>2715</v>
      </c>
      <c r="I224" s="37" t="s">
        <v>832</v>
      </c>
      <c r="J224" s="37" t="s">
        <v>347</v>
      </c>
      <c r="K224" s="37">
        <v>25</v>
      </c>
      <c r="L224" s="37" t="str">
        <f>IF(data!$K224&lt;31,"18-30 Years",IF(data!$K224&lt;51,"31-50 Years",IF(data!$K224&lt;61,"51-60 Years",IF(data!$K224&gt;60,"Elderly&gt;60"))))</f>
        <v>18-30 Years</v>
      </c>
      <c r="M224" s="37" t="s">
        <v>348</v>
      </c>
      <c r="N224" s="37" t="s">
        <v>976</v>
      </c>
      <c r="O224" s="37" t="s">
        <v>350</v>
      </c>
      <c r="P224" s="49">
        <v>42202</v>
      </c>
      <c r="Q224" s="37">
        <v>1</v>
      </c>
      <c r="R224" s="37">
        <v>1</v>
      </c>
      <c r="S224" s="37" t="s">
        <v>347</v>
      </c>
      <c r="T224" s="37">
        <v>0</v>
      </c>
      <c r="U224" s="37">
        <v>1</v>
      </c>
      <c r="V224" s="37">
        <v>1</v>
      </c>
      <c r="W224" s="37" t="s">
        <v>406</v>
      </c>
      <c r="X224" s="37">
        <v>0</v>
      </c>
      <c r="Y224" s="37" t="s">
        <v>406</v>
      </c>
      <c r="Z224" s="37">
        <v>0</v>
      </c>
      <c r="AA224" s="52">
        <v>2</v>
      </c>
      <c r="AB224" s="37">
        <v>4</v>
      </c>
      <c r="AC224" s="37">
        <v>1</v>
      </c>
      <c r="AD224" s="37">
        <v>0</v>
      </c>
      <c r="AE224" s="37">
        <v>0</v>
      </c>
      <c r="AF224" s="37">
        <v>600</v>
      </c>
      <c r="AG224" s="37">
        <v>300</v>
      </c>
      <c r="AH224" s="41">
        <f t="shared" si="3"/>
        <v>-300</v>
      </c>
      <c r="AI224" s="37" t="s">
        <v>2912</v>
      </c>
      <c r="AJ224" s="37"/>
      <c r="AK224" s="37" t="s">
        <v>2913</v>
      </c>
      <c r="AL224" s="37" t="b">
        <v>1</v>
      </c>
      <c r="AM224" s="37" t="b">
        <v>1</v>
      </c>
      <c r="AN224" s="37" t="b">
        <v>1</v>
      </c>
      <c r="AO224" s="37" t="b">
        <v>1</v>
      </c>
      <c r="AP224" s="37"/>
      <c r="AQ224" s="37"/>
      <c r="AR224" s="37"/>
      <c r="AS224" s="37"/>
      <c r="AT224" s="37">
        <v>999</v>
      </c>
      <c r="AU224" s="37" t="s">
        <v>356</v>
      </c>
      <c r="AV224" s="37"/>
      <c r="AW224" s="37" t="s">
        <v>347</v>
      </c>
      <c r="AX224" s="41" t="s">
        <v>372</v>
      </c>
      <c r="AY224" s="37" t="s">
        <v>2914</v>
      </c>
      <c r="AZ224" s="37" t="b">
        <v>1</v>
      </c>
      <c r="BA224" s="37"/>
      <c r="BB224" s="37"/>
      <c r="BC224" s="37" t="b">
        <v>1</v>
      </c>
      <c r="BD224" s="37"/>
      <c r="BE224" s="37" t="b">
        <v>1</v>
      </c>
      <c r="BF224" s="37"/>
      <c r="BG224" s="37"/>
      <c r="BH224" s="37"/>
      <c r="BI224" s="37"/>
      <c r="BJ224" s="37"/>
      <c r="BK224" s="37" t="s">
        <v>347</v>
      </c>
      <c r="BL224" s="37" t="s">
        <v>347</v>
      </c>
      <c r="BM224" s="37" t="s">
        <v>2915</v>
      </c>
      <c r="BN224" s="37" t="s">
        <v>372</v>
      </c>
      <c r="BO224" s="37"/>
      <c r="BP224" s="37" t="s">
        <v>347</v>
      </c>
      <c r="BQ224" s="37" t="s">
        <v>347</v>
      </c>
      <c r="BR224" s="37"/>
      <c r="BS224" s="37" t="s">
        <v>347</v>
      </c>
      <c r="BT224" s="37" t="s">
        <v>347</v>
      </c>
      <c r="BU224" s="37"/>
      <c r="BV224" s="37"/>
      <c r="BW224" s="37"/>
      <c r="BX224" s="37"/>
      <c r="BY224" s="37"/>
      <c r="BZ224" s="37"/>
      <c r="CA224" s="37"/>
      <c r="CB224" s="37"/>
      <c r="CC224" s="37"/>
      <c r="CD224" s="37"/>
      <c r="CE224" s="37"/>
      <c r="CF224" s="37" t="s">
        <v>1114</v>
      </c>
      <c r="CG224" s="37"/>
      <c r="CH224" s="37"/>
      <c r="CI224" s="37"/>
      <c r="CJ224" s="37"/>
      <c r="CK224" s="37"/>
      <c r="CL224" s="37"/>
      <c r="CM224" s="37" t="b">
        <v>1</v>
      </c>
      <c r="CN224" s="37"/>
      <c r="CO224" s="37" t="s">
        <v>347</v>
      </c>
      <c r="CP224" s="37"/>
      <c r="CQ224" s="37"/>
      <c r="CR224" s="37"/>
      <c r="CS224" s="37"/>
      <c r="CT224" s="37"/>
      <c r="CU224" s="37"/>
      <c r="CV224" s="37"/>
      <c r="CW224" s="37"/>
      <c r="CX224" s="37"/>
      <c r="CY224" s="37" t="s">
        <v>2900</v>
      </c>
      <c r="CZ224" s="37"/>
      <c r="DA224" s="37"/>
      <c r="DB224" s="37"/>
      <c r="DC224" s="37"/>
      <c r="DD224" s="37" t="b">
        <v>1</v>
      </c>
      <c r="DE224" s="37" t="b">
        <v>1</v>
      </c>
      <c r="DF224" s="37" t="b">
        <v>1</v>
      </c>
      <c r="DG224" s="37"/>
      <c r="DH224" s="37"/>
      <c r="DI224" s="37"/>
      <c r="DJ224" s="37"/>
      <c r="DK224" s="37"/>
      <c r="DL224" s="37"/>
      <c r="DM224" s="37"/>
      <c r="DN224" s="37"/>
      <c r="DO224" s="37"/>
      <c r="DP224" s="37"/>
      <c r="DQ224" s="37"/>
      <c r="DR224" s="37"/>
      <c r="DS224" s="37"/>
      <c r="DT224" s="37"/>
      <c r="DU224" s="37"/>
      <c r="DV224" s="37"/>
      <c r="DW224" s="37" t="s">
        <v>564</v>
      </c>
      <c r="DX224" s="37" t="s">
        <v>565</v>
      </c>
      <c r="DY224" s="37" t="s">
        <v>1230</v>
      </c>
      <c r="DZ224" s="37"/>
      <c r="EA224" s="37" t="s">
        <v>2916</v>
      </c>
      <c r="EB224" s="37" t="b">
        <v>1</v>
      </c>
      <c r="EC224" s="37" t="b">
        <v>1</v>
      </c>
      <c r="ED224" s="37"/>
      <c r="EE224" s="37"/>
      <c r="EF224" s="37"/>
      <c r="EG224" s="37"/>
      <c r="EH224" s="37"/>
      <c r="EI224" s="37" t="b">
        <v>1</v>
      </c>
      <c r="EJ224" s="37"/>
      <c r="EK224" s="37"/>
      <c r="EL224" s="37"/>
      <c r="EM224" s="52">
        <v>3</v>
      </c>
      <c r="EN224" s="37" t="s">
        <v>365</v>
      </c>
      <c r="EO224" s="37" t="s">
        <v>1125</v>
      </c>
      <c r="EP224" s="37" t="b">
        <v>1</v>
      </c>
      <c r="EQ224" s="37"/>
      <c r="ER224" s="37" t="b">
        <v>1</v>
      </c>
      <c r="ES224" s="37"/>
      <c r="ET224" s="37"/>
      <c r="EU224" s="37"/>
      <c r="EV224" s="37"/>
      <c r="EW224" s="37"/>
      <c r="EX224" s="37"/>
      <c r="EY224" s="37"/>
      <c r="EZ224" s="37"/>
      <c r="FA224" s="52">
        <v>2</v>
      </c>
      <c r="FB224" s="37" t="s">
        <v>365</v>
      </c>
      <c r="FC224" s="37" t="s">
        <v>347</v>
      </c>
      <c r="FD224" s="37"/>
      <c r="FE224" s="37" t="s">
        <v>367</v>
      </c>
      <c r="FF224" s="37"/>
      <c r="FG224" s="37" t="b">
        <v>1</v>
      </c>
      <c r="FH224" s="37"/>
      <c r="FI224" s="37"/>
      <c r="FJ224" s="37"/>
      <c r="FK224" s="37"/>
      <c r="FL224" s="37"/>
      <c r="FM224" s="37"/>
      <c r="FN224" s="37" t="s">
        <v>347</v>
      </c>
      <c r="FO224" s="37"/>
      <c r="FP224" s="37" t="s">
        <v>347</v>
      </c>
      <c r="FQ224" s="37" t="s">
        <v>367</v>
      </c>
      <c r="FR224" s="37" t="b">
        <v>1</v>
      </c>
      <c r="FS224" s="37"/>
      <c r="FT224" s="37"/>
      <c r="FU224" s="37"/>
      <c r="FV224" s="37"/>
      <c r="FW224" s="37"/>
      <c r="FX224" s="37" t="s">
        <v>368</v>
      </c>
      <c r="FY224" s="37" t="s">
        <v>347</v>
      </c>
      <c r="FZ224" s="37"/>
      <c r="GA224" s="37"/>
      <c r="GB224" s="37"/>
      <c r="GC224" s="37" t="s">
        <v>351</v>
      </c>
      <c r="GD224" s="37" t="s">
        <v>351</v>
      </c>
      <c r="GE224" s="37" t="s">
        <v>359</v>
      </c>
      <c r="GF224" s="37" t="s">
        <v>370</v>
      </c>
      <c r="GG224" s="37" t="s">
        <v>370</v>
      </c>
      <c r="GH224" s="37"/>
      <c r="GI224" s="37"/>
      <c r="GJ224" s="37"/>
      <c r="GK224" s="37"/>
      <c r="GL224" s="37"/>
      <c r="GM224" s="37"/>
      <c r="GN224" s="37"/>
      <c r="GO224" s="37"/>
      <c r="GP224" s="37"/>
      <c r="GQ224" s="37"/>
      <c r="GR224" s="37"/>
      <c r="GS224" s="37"/>
      <c r="GT224" s="37"/>
      <c r="GU224" s="37" t="s">
        <v>2917</v>
      </c>
      <c r="GV224" s="37" t="b">
        <v>1</v>
      </c>
      <c r="GW224" s="37"/>
      <c r="GX224" s="37" t="b">
        <v>1</v>
      </c>
      <c r="GY224" s="37"/>
      <c r="GZ224" s="37"/>
      <c r="HA224" s="37" t="b">
        <v>1</v>
      </c>
      <c r="HB224" s="37"/>
      <c r="HC224" s="37"/>
      <c r="HD224" s="37"/>
      <c r="HE224" s="37" t="b">
        <v>1</v>
      </c>
      <c r="HF224" s="37"/>
      <c r="HG224" s="37" t="b">
        <v>1</v>
      </c>
      <c r="HH224" s="37"/>
      <c r="HI224" s="37"/>
      <c r="HJ224" s="37"/>
      <c r="HK224" s="37"/>
      <c r="HL224" s="37"/>
      <c r="HM224" s="37"/>
      <c r="HN224" s="37" t="s">
        <v>438</v>
      </c>
      <c r="HO224" s="37" t="b">
        <v>1</v>
      </c>
      <c r="HP224" s="37"/>
      <c r="HQ224" s="37"/>
      <c r="HR224" s="37"/>
      <c r="HS224" s="37" t="s">
        <v>2918</v>
      </c>
      <c r="HT224" s="37" t="s">
        <v>936</v>
      </c>
      <c r="HU224" s="37"/>
      <c r="HV224" s="37" t="b">
        <v>1</v>
      </c>
      <c r="HW224" s="37"/>
      <c r="HX224" s="37" t="b">
        <v>1</v>
      </c>
      <c r="HY224" s="37"/>
      <c r="HZ224" s="37"/>
      <c r="IA224" s="37"/>
      <c r="IB224" s="37"/>
      <c r="IC224" s="37"/>
      <c r="ID224" s="37"/>
      <c r="IE224" s="37"/>
      <c r="IF224" s="37" t="s">
        <v>458</v>
      </c>
      <c r="IG224" s="37" t="b">
        <v>1</v>
      </c>
      <c r="IH224" s="37"/>
      <c r="II224" s="37"/>
      <c r="IJ224" s="37"/>
      <c r="IK224" s="37"/>
      <c r="IL224" s="37"/>
      <c r="IM224" s="37"/>
      <c r="IN224" s="37"/>
      <c r="IO224" s="37"/>
      <c r="IP224" s="37" t="s">
        <v>347</v>
      </c>
      <c r="IQ224" s="37"/>
      <c r="IR224" s="37" t="s">
        <v>937</v>
      </c>
      <c r="IS224" s="37"/>
      <c r="IT224" s="37"/>
      <c r="IU224" s="37" t="b">
        <v>1</v>
      </c>
      <c r="IV224" s="37" t="b">
        <v>1</v>
      </c>
      <c r="IW224" s="37"/>
      <c r="IX224" s="37"/>
      <c r="IY224" s="37"/>
      <c r="IZ224" s="37"/>
      <c r="JA224" s="45" t="s">
        <v>5162</v>
      </c>
      <c r="JB224" s="37" t="s">
        <v>1356</v>
      </c>
      <c r="JC224" s="37"/>
      <c r="JD224" s="37" t="b">
        <v>1</v>
      </c>
      <c r="JE224" s="37"/>
      <c r="JF224" s="37" t="b">
        <v>1</v>
      </c>
      <c r="JG224" s="37"/>
      <c r="JH224" s="37"/>
      <c r="JI224" s="37"/>
      <c r="JJ224" s="37"/>
      <c r="JK224" s="45" t="s">
        <v>5169</v>
      </c>
      <c r="JL224" s="37" t="s">
        <v>359</v>
      </c>
      <c r="JM224" s="37" t="s">
        <v>2919</v>
      </c>
      <c r="JN224" s="37" t="s">
        <v>2920</v>
      </c>
      <c r="JO224" s="37" t="b">
        <v>1</v>
      </c>
      <c r="JP224" s="37"/>
      <c r="JQ224" s="37"/>
      <c r="JR224" s="37" t="b">
        <v>1</v>
      </c>
      <c r="JS224" s="37"/>
      <c r="JT224" s="37"/>
      <c r="JU224" s="37"/>
      <c r="JV224" s="37" t="b">
        <v>1</v>
      </c>
      <c r="JW224" s="37" t="b">
        <v>1</v>
      </c>
      <c r="JX224" s="37"/>
      <c r="JY224" s="37"/>
      <c r="JZ224" s="37"/>
      <c r="KA224" s="37"/>
      <c r="KB224" s="37"/>
      <c r="KC224" s="37"/>
      <c r="KD224" s="37"/>
      <c r="KE224" s="37"/>
      <c r="KF224" s="37"/>
      <c r="KG224" s="37"/>
      <c r="KH224" s="37" t="s">
        <v>2921</v>
      </c>
      <c r="KI224" s="37" t="b">
        <v>1</v>
      </c>
      <c r="KJ224" s="37"/>
      <c r="KK224" s="37"/>
      <c r="KL224" s="37"/>
      <c r="KM224" s="37"/>
      <c r="KN224" s="37" t="b">
        <v>1</v>
      </c>
      <c r="KO224" s="37"/>
      <c r="KP224" s="37"/>
      <c r="KQ224" s="37"/>
      <c r="KR224" s="37"/>
      <c r="KS224" s="37"/>
      <c r="KT224" s="37"/>
      <c r="KU224" s="37"/>
      <c r="KV224" s="37"/>
      <c r="KW224" s="37" t="s">
        <v>2676</v>
      </c>
      <c r="KX224" s="37"/>
      <c r="KY224" s="37"/>
      <c r="KZ224" s="37" t="b">
        <v>1</v>
      </c>
      <c r="LA224" s="37"/>
      <c r="LB224" s="37" t="b">
        <v>1</v>
      </c>
      <c r="LC224" s="37" t="b">
        <v>1</v>
      </c>
      <c r="LD224" s="37"/>
      <c r="LE224" s="37"/>
      <c r="LF224" s="37"/>
      <c r="LG224" s="37" t="s">
        <v>449</v>
      </c>
      <c r="LH224" s="37"/>
      <c r="LI224" s="37"/>
      <c r="LJ224" s="37" t="b">
        <v>1</v>
      </c>
      <c r="LK224" s="37"/>
      <c r="LL224" s="37"/>
      <c r="LM224" s="37"/>
      <c r="LN224" s="37"/>
      <c r="LO224" s="37" t="s">
        <v>359</v>
      </c>
      <c r="LP224" s="37" t="s">
        <v>5171</v>
      </c>
      <c r="LQ224" s="37" t="s">
        <v>527</v>
      </c>
      <c r="LR224" s="37"/>
      <c r="LS224" s="37"/>
      <c r="LT224" s="37" t="b">
        <v>1</v>
      </c>
      <c r="LU224" s="37"/>
      <c r="LV224" s="37"/>
      <c r="LW224" s="37"/>
      <c r="LX224" s="37"/>
      <c r="LY224" s="37"/>
      <c r="LZ224" s="37"/>
      <c r="MA224" s="37"/>
      <c r="MB224" s="37" t="s">
        <v>359</v>
      </c>
      <c r="MC224" s="37"/>
      <c r="MD224" s="37"/>
      <c r="ME224" s="37"/>
      <c r="MF224" s="37"/>
      <c r="MG224" s="37"/>
      <c r="MH224" s="37" t="s">
        <v>359</v>
      </c>
      <c r="MI224" s="37"/>
      <c r="MJ224" s="37" t="s">
        <v>2922</v>
      </c>
      <c r="MK224" s="37">
        <v>73156639</v>
      </c>
      <c r="ML224" s="37" t="s">
        <v>2923</v>
      </c>
      <c r="MM224" s="50">
        <v>44217.548622685194</v>
      </c>
      <c r="MN224" s="37">
        <v>225</v>
      </c>
      <c r="MO224" s="37"/>
      <c r="MP224" s="37">
        <v>-1</v>
      </c>
      <c r="MQ224" s="37"/>
      <c r="MR224" s="37"/>
      <c r="MS224" s="37" t="s">
        <v>376</v>
      </c>
      <c r="MT224" s="37">
        <v>13368</v>
      </c>
      <c r="MU224" s="37" t="s">
        <v>402</v>
      </c>
      <c r="MV224" s="37">
        <v>569832</v>
      </c>
    </row>
    <row r="225" spans="1:360" ht="15.6" thickTop="1" thickBot="1" x14ac:dyDescent="0.35">
      <c r="A225" s="44" t="s">
        <v>2924</v>
      </c>
      <c r="B225" s="45" t="s">
        <v>2925</v>
      </c>
      <c r="C225" s="45" t="s">
        <v>384</v>
      </c>
      <c r="D225" s="45" t="s">
        <v>2879</v>
      </c>
      <c r="E225" s="45" t="s">
        <v>830</v>
      </c>
      <c r="F225" s="45"/>
      <c r="G225" s="46">
        <v>44217</v>
      </c>
      <c r="H225" s="45" t="s">
        <v>2715</v>
      </c>
      <c r="I225" s="45" t="s">
        <v>832</v>
      </c>
      <c r="J225" s="45" t="s">
        <v>347</v>
      </c>
      <c r="K225" s="45">
        <v>19</v>
      </c>
      <c r="L225" s="45" t="str">
        <f>IF(data!$K225&lt;31,"18-30 Years",IF(data!$K225&lt;51,"31-50 Years",IF(data!$K225&lt;61,"51-60 Years",IF(data!$K225&gt;60,"Elderly&gt;60"))))</f>
        <v>18-30 Years</v>
      </c>
      <c r="M225" s="45" t="s">
        <v>348</v>
      </c>
      <c r="N225" s="45" t="s">
        <v>349</v>
      </c>
      <c r="O225" s="45" t="s">
        <v>350</v>
      </c>
      <c r="P225" s="46">
        <v>43047</v>
      </c>
      <c r="Q225" s="45">
        <v>1</v>
      </c>
      <c r="R225" s="45">
        <v>0</v>
      </c>
      <c r="S225" s="45" t="s">
        <v>359</v>
      </c>
      <c r="T225" s="45"/>
      <c r="U225" s="45"/>
      <c r="V225" s="45"/>
      <c r="W225" s="45"/>
      <c r="X225" s="45"/>
      <c r="Y225" s="45"/>
      <c r="Z225" s="45"/>
      <c r="AA225" s="45"/>
      <c r="AB225" s="45">
        <v>4</v>
      </c>
      <c r="AC225" s="45">
        <v>0</v>
      </c>
      <c r="AD225" s="45"/>
      <c r="AE225" s="45">
        <v>1</v>
      </c>
      <c r="AF225" s="45">
        <v>600</v>
      </c>
      <c r="AG225" s="45">
        <v>300</v>
      </c>
      <c r="AH225" s="41">
        <f t="shared" si="3"/>
        <v>-300</v>
      </c>
      <c r="AI225" s="45" t="s">
        <v>2926</v>
      </c>
      <c r="AJ225" s="45"/>
      <c r="AK225" s="45" t="s">
        <v>2881</v>
      </c>
      <c r="AL225" s="45" t="b">
        <v>1</v>
      </c>
      <c r="AM225" s="45" t="b">
        <v>1</v>
      </c>
      <c r="AN225" s="45" t="b">
        <v>1</v>
      </c>
      <c r="AO225" s="45" t="b">
        <v>1</v>
      </c>
      <c r="AP225" s="45"/>
      <c r="AQ225" s="45"/>
      <c r="AR225" s="45"/>
      <c r="AS225" s="45"/>
      <c r="AT225" s="45">
        <v>10</v>
      </c>
      <c r="AU225" s="45" t="s">
        <v>1333</v>
      </c>
      <c r="AV225" s="45"/>
      <c r="AW225" s="45" t="s">
        <v>347</v>
      </c>
      <c r="AX225" s="41" t="s">
        <v>372</v>
      </c>
      <c r="AY225" s="45" t="s">
        <v>426</v>
      </c>
      <c r="AZ225" s="45"/>
      <c r="BA225" s="45"/>
      <c r="BB225" s="45"/>
      <c r="BC225" s="45" t="b">
        <v>1</v>
      </c>
      <c r="BD225" s="45"/>
      <c r="BE225" s="45"/>
      <c r="BF225" s="45"/>
      <c r="BG225" s="45"/>
      <c r="BH225" s="45"/>
      <c r="BI225" s="45"/>
      <c r="BJ225" s="45"/>
      <c r="BK225" s="45" t="s">
        <v>347</v>
      </c>
      <c r="BL225" s="45" t="s">
        <v>347</v>
      </c>
      <c r="BM225" s="45" t="s">
        <v>2927</v>
      </c>
      <c r="BN225" s="45" t="s">
        <v>359</v>
      </c>
      <c r="BO225" s="45"/>
      <c r="BP225" s="45" t="s">
        <v>347</v>
      </c>
      <c r="BQ225" s="45" t="s">
        <v>347</v>
      </c>
      <c r="BR225" s="45"/>
      <c r="BS225" s="45" t="s">
        <v>347</v>
      </c>
      <c r="BT225" s="45" t="s">
        <v>347</v>
      </c>
      <c r="BU225" s="45"/>
      <c r="BV225" s="45"/>
      <c r="BW225" s="45"/>
      <c r="BX225" s="45"/>
      <c r="BY225" s="45"/>
      <c r="BZ225" s="45"/>
      <c r="CA225" s="45"/>
      <c r="CB225" s="45"/>
      <c r="CC225" s="45"/>
      <c r="CD225" s="45"/>
      <c r="CE225" s="45"/>
      <c r="CF225" s="45" t="s">
        <v>1114</v>
      </c>
      <c r="CG225" s="45"/>
      <c r="CH225" s="45"/>
      <c r="CI225" s="45"/>
      <c r="CJ225" s="45"/>
      <c r="CK225" s="45"/>
      <c r="CL225" s="45"/>
      <c r="CM225" s="45" t="b">
        <v>1</v>
      </c>
      <c r="CN225" s="45"/>
      <c r="CO225" s="45" t="s">
        <v>347</v>
      </c>
      <c r="CP225" s="45"/>
      <c r="CQ225" s="45"/>
      <c r="CR225" s="45"/>
      <c r="CS225" s="45"/>
      <c r="CT225" s="45"/>
      <c r="CU225" s="45"/>
      <c r="CV225" s="45"/>
      <c r="CW225" s="45"/>
      <c r="CX225" s="45"/>
      <c r="CY225" s="45" t="s">
        <v>2900</v>
      </c>
      <c r="CZ225" s="45"/>
      <c r="DA225" s="45"/>
      <c r="DB225" s="45"/>
      <c r="DC225" s="45"/>
      <c r="DD225" s="45" t="b">
        <v>1</v>
      </c>
      <c r="DE225" s="45" t="b">
        <v>1</v>
      </c>
      <c r="DF225" s="45" t="b">
        <v>1</v>
      </c>
      <c r="DG225" s="45"/>
      <c r="DH225" s="45"/>
      <c r="DI225" s="45"/>
      <c r="DJ225" s="45"/>
      <c r="DK225" s="45"/>
      <c r="DL225" s="45"/>
      <c r="DM225" s="45"/>
      <c r="DN225" s="45"/>
      <c r="DO225" s="45"/>
      <c r="DP225" s="45"/>
      <c r="DQ225" s="45"/>
      <c r="DR225" s="45"/>
      <c r="DS225" s="45"/>
      <c r="DT225" s="45"/>
      <c r="DU225" s="45"/>
      <c r="DV225" s="45"/>
      <c r="DW225" s="45" t="s">
        <v>482</v>
      </c>
      <c r="DX225" s="45" t="s">
        <v>483</v>
      </c>
      <c r="DY225" s="45"/>
      <c r="DZ225" s="45"/>
      <c r="EA225" s="45" t="s">
        <v>2830</v>
      </c>
      <c r="EB225" s="45"/>
      <c r="EC225" s="45" t="b">
        <v>1</v>
      </c>
      <c r="ED225" s="45" t="b">
        <v>1</v>
      </c>
      <c r="EE225" s="45"/>
      <c r="EF225" s="45"/>
      <c r="EG225" s="45"/>
      <c r="EH225" s="45" t="b">
        <v>1</v>
      </c>
      <c r="EI225" s="45"/>
      <c r="EJ225" s="45"/>
      <c r="EK225" s="45"/>
      <c r="EL225" s="45"/>
      <c r="EM225" s="51">
        <v>3</v>
      </c>
      <c r="EN225" s="45" t="s">
        <v>365</v>
      </c>
      <c r="EO225" s="45"/>
      <c r="EP225" s="45"/>
      <c r="EQ225" s="45"/>
      <c r="ER225" s="45"/>
      <c r="ES225" s="45"/>
      <c r="ET225" s="45"/>
      <c r="EU225" s="45"/>
      <c r="EV225" s="45"/>
      <c r="EW225" s="45"/>
      <c r="EX225" s="45"/>
      <c r="EY225" s="45"/>
      <c r="EZ225" s="45"/>
      <c r="FA225" s="45"/>
      <c r="FB225" s="45"/>
      <c r="FC225" s="45" t="s">
        <v>372</v>
      </c>
      <c r="FD225" s="45"/>
      <c r="FE225" s="45" t="s">
        <v>367</v>
      </c>
      <c r="FF225" s="45"/>
      <c r="FG225" s="45" t="b">
        <v>1</v>
      </c>
      <c r="FH225" s="45"/>
      <c r="FI225" s="45"/>
      <c r="FJ225" s="45"/>
      <c r="FK225" s="45"/>
      <c r="FL225" s="45"/>
      <c r="FM225" s="45"/>
      <c r="FN225" s="45" t="s">
        <v>347</v>
      </c>
      <c r="FO225" s="45"/>
      <c r="FP225" s="45" t="s">
        <v>359</v>
      </c>
      <c r="FQ225" s="45"/>
      <c r="FR225" s="45"/>
      <c r="FS225" s="45"/>
      <c r="FT225" s="45"/>
      <c r="FU225" s="45"/>
      <c r="FV225" s="45"/>
      <c r="FW225" s="45"/>
      <c r="FX225" s="45"/>
      <c r="FY225" s="45"/>
      <c r="FZ225" s="45"/>
      <c r="GA225" s="45"/>
      <c r="GB225" s="45"/>
      <c r="GC225" s="45"/>
      <c r="GD225" s="45" t="s">
        <v>351</v>
      </c>
      <c r="GE225" s="45" t="s">
        <v>359</v>
      </c>
      <c r="GF225" s="45" t="s">
        <v>370</v>
      </c>
      <c r="GG225" s="45" t="s">
        <v>370</v>
      </c>
      <c r="GH225" s="45"/>
      <c r="GI225" s="45"/>
      <c r="GJ225" s="45"/>
      <c r="GK225" s="45"/>
      <c r="GL225" s="45"/>
      <c r="GM225" s="45"/>
      <c r="GN225" s="45"/>
      <c r="GO225" s="45"/>
      <c r="GP225" s="45"/>
      <c r="GQ225" s="45"/>
      <c r="GR225" s="45"/>
      <c r="GS225" s="45"/>
      <c r="GT225" s="45"/>
      <c r="GU225" s="45" t="s">
        <v>2928</v>
      </c>
      <c r="GV225" s="45" t="b">
        <v>1</v>
      </c>
      <c r="GW225" s="45" t="b">
        <v>1</v>
      </c>
      <c r="GX225" s="45" t="b">
        <v>1</v>
      </c>
      <c r="GY225" s="45"/>
      <c r="GZ225" s="45" t="b">
        <v>1</v>
      </c>
      <c r="HA225" s="45" t="b">
        <v>1</v>
      </c>
      <c r="HB225" s="45" t="b">
        <v>1</v>
      </c>
      <c r="HC225" s="45"/>
      <c r="HD225" s="45"/>
      <c r="HE225" s="45"/>
      <c r="HF225" s="45"/>
      <c r="HG225" s="45"/>
      <c r="HH225" s="45"/>
      <c r="HI225" s="45"/>
      <c r="HJ225" s="45"/>
      <c r="HK225" s="45"/>
      <c r="HL225" s="45"/>
      <c r="HM225" s="45"/>
      <c r="HN225" s="45" t="s">
        <v>497</v>
      </c>
      <c r="HO225" s="45"/>
      <c r="HP225" s="45" t="b">
        <v>1</v>
      </c>
      <c r="HQ225" s="45"/>
      <c r="HR225" s="45"/>
      <c r="HS225" s="45" t="s">
        <v>2929</v>
      </c>
      <c r="HT225" s="45" t="s">
        <v>550</v>
      </c>
      <c r="HU225" s="45" t="b">
        <v>1</v>
      </c>
      <c r="HV225" s="45"/>
      <c r="HW225" s="45"/>
      <c r="HX225" s="45" t="b">
        <v>1</v>
      </c>
      <c r="HY225" s="45"/>
      <c r="HZ225" s="45"/>
      <c r="IA225" s="45"/>
      <c r="IB225" s="45"/>
      <c r="IC225" s="45"/>
      <c r="ID225" s="45"/>
      <c r="IE225" s="45"/>
      <c r="IF225" s="45" t="s">
        <v>2930</v>
      </c>
      <c r="IG225" s="45" t="b">
        <v>1</v>
      </c>
      <c r="IH225" s="45" t="b">
        <v>1</v>
      </c>
      <c r="II225" s="45"/>
      <c r="IJ225" s="45"/>
      <c r="IK225" s="45"/>
      <c r="IL225" s="45"/>
      <c r="IM225" s="45"/>
      <c r="IN225" s="45"/>
      <c r="IO225" s="45"/>
      <c r="IP225" s="45" t="s">
        <v>442</v>
      </c>
      <c r="IQ225" s="45"/>
      <c r="IR225" s="45" t="s">
        <v>392</v>
      </c>
      <c r="IS225" s="45"/>
      <c r="IT225" s="45"/>
      <c r="IU225" s="45"/>
      <c r="IV225" s="45" t="b">
        <v>1</v>
      </c>
      <c r="IW225" s="45"/>
      <c r="IX225" s="45"/>
      <c r="IY225" s="45"/>
      <c r="IZ225" s="45"/>
      <c r="JA225" s="37" t="s">
        <v>5161</v>
      </c>
      <c r="JB225" s="45" t="s">
        <v>372</v>
      </c>
      <c r="JC225" s="45"/>
      <c r="JD225" s="45"/>
      <c r="JE225" s="45"/>
      <c r="JF225" s="45"/>
      <c r="JG225" s="45"/>
      <c r="JH225" s="45"/>
      <c r="JI225" s="45" t="b">
        <v>1</v>
      </c>
      <c r="JJ225" s="45"/>
      <c r="JK225" s="45"/>
      <c r="JL225" s="45" t="s">
        <v>359</v>
      </c>
      <c r="JM225" s="45" t="s">
        <v>2919</v>
      </c>
      <c r="JN225" s="45" t="s">
        <v>2931</v>
      </c>
      <c r="JO225" s="45" t="b">
        <v>1</v>
      </c>
      <c r="JP225" s="45"/>
      <c r="JQ225" s="45" t="b">
        <v>1</v>
      </c>
      <c r="JR225" s="45"/>
      <c r="JS225" s="45"/>
      <c r="JT225" s="45"/>
      <c r="JU225" s="45"/>
      <c r="JV225" s="45"/>
      <c r="JW225" s="45" t="b">
        <v>1</v>
      </c>
      <c r="JX225" s="45"/>
      <c r="JY225" s="45" t="b">
        <v>1</v>
      </c>
      <c r="JZ225" s="45"/>
      <c r="KA225" s="45" t="b">
        <v>1</v>
      </c>
      <c r="KB225" s="45"/>
      <c r="KC225" s="45"/>
      <c r="KD225" s="45"/>
      <c r="KE225" s="45"/>
      <c r="KF225" s="45"/>
      <c r="KG225" s="45"/>
      <c r="KH225" s="45" t="s">
        <v>2932</v>
      </c>
      <c r="KI225" s="45"/>
      <c r="KJ225" s="45"/>
      <c r="KK225" s="45"/>
      <c r="KL225" s="45" t="b">
        <v>1</v>
      </c>
      <c r="KM225" s="45" t="b">
        <v>1</v>
      </c>
      <c r="KN225" s="45"/>
      <c r="KO225" s="45"/>
      <c r="KP225" s="45" t="b">
        <v>1</v>
      </c>
      <c r="KQ225" s="45"/>
      <c r="KR225" s="45"/>
      <c r="KS225" s="45"/>
      <c r="KT225" s="45"/>
      <c r="KU225" s="45"/>
      <c r="KV225" s="45"/>
      <c r="KW225" s="45" t="s">
        <v>2933</v>
      </c>
      <c r="KX225" s="45" t="b">
        <v>1</v>
      </c>
      <c r="KY225" s="45"/>
      <c r="KZ225" s="45" t="b">
        <v>1</v>
      </c>
      <c r="LA225" s="45"/>
      <c r="LB225" s="45"/>
      <c r="LC225" s="45" t="b">
        <v>1</v>
      </c>
      <c r="LD225" s="45"/>
      <c r="LE225" s="45"/>
      <c r="LF225" s="45"/>
      <c r="LG225" s="45" t="s">
        <v>2934</v>
      </c>
      <c r="LH225" s="45"/>
      <c r="LI225" s="45" t="b">
        <v>1</v>
      </c>
      <c r="LJ225" s="45" t="b">
        <v>1</v>
      </c>
      <c r="LK225" s="45"/>
      <c r="LL225" s="45" t="b">
        <v>1</v>
      </c>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t="s">
        <v>2935</v>
      </c>
      <c r="MK225" s="45">
        <v>73156641</v>
      </c>
      <c r="ML225" s="45" t="s">
        <v>2936</v>
      </c>
      <c r="MM225" s="47">
        <v>44217.548634259263</v>
      </c>
      <c r="MN225" s="45">
        <v>226</v>
      </c>
      <c r="MO225" s="45"/>
      <c r="MP225" s="45">
        <v>-1</v>
      </c>
      <c r="MQ225" s="45"/>
      <c r="MR225" s="45"/>
      <c r="MS225" s="45" t="s">
        <v>376</v>
      </c>
      <c r="MT225" s="45">
        <v>12467</v>
      </c>
      <c r="MU225" s="45" t="s">
        <v>402</v>
      </c>
      <c r="MV225" s="45">
        <v>569832</v>
      </c>
    </row>
    <row r="226" spans="1:360" ht="15.6" thickTop="1" thickBot="1" x14ac:dyDescent="0.35">
      <c r="A226" s="48" t="s">
        <v>2937</v>
      </c>
      <c r="B226" s="37" t="s">
        <v>2938</v>
      </c>
      <c r="C226" s="37"/>
      <c r="D226" s="37" t="s">
        <v>2939</v>
      </c>
      <c r="E226" s="37" t="s">
        <v>830</v>
      </c>
      <c r="F226" s="37"/>
      <c r="G226" s="49">
        <v>44217</v>
      </c>
      <c r="H226" s="37" t="s">
        <v>1928</v>
      </c>
      <c r="I226" s="37" t="s">
        <v>832</v>
      </c>
      <c r="J226" s="37" t="s">
        <v>347</v>
      </c>
      <c r="K226" s="37">
        <v>25</v>
      </c>
      <c r="L226" s="37" t="str">
        <f>IF(data!$K226&lt;31,"18-30 Years",IF(data!$K226&lt;51,"31-50 Years",IF(data!$K226&lt;61,"51-60 Years",IF(data!$K226&gt;60,"Elderly&gt;60"))))</f>
        <v>18-30 Years</v>
      </c>
      <c r="M226" s="37" t="s">
        <v>348</v>
      </c>
      <c r="N226" s="37" t="s">
        <v>349</v>
      </c>
      <c r="O226" s="37" t="s">
        <v>350</v>
      </c>
      <c r="P226" s="49">
        <v>43121</v>
      </c>
      <c r="Q226" s="37">
        <v>1</v>
      </c>
      <c r="R226" s="37">
        <v>0</v>
      </c>
      <c r="S226" s="37" t="s">
        <v>347</v>
      </c>
      <c r="T226" s="37">
        <v>0</v>
      </c>
      <c r="U226" s="37">
        <v>0</v>
      </c>
      <c r="V226" s="37">
        <v>2</v>
      </c>
      <c r="W226" s="37" t="s">
        <v>406</v>
      </c>
      <c r="X226" s="37">
        <v>0</v>
      </c>
      <c r="Y226" s="37" t="s">
        <v>406</v>
      </c>
      <c r="Z226" s="37">
        <v>0</v>
      </c>
      <c r="AA226" s="52">
        <v>2</v>
      </c>
      <c r="AB226" s="37">
        <v>4</v>
      </c>
      <c r="AC226" s="37">
        <v>0</v>
      </c>
      <c r="AD226" s="37">
        <v>0</v>
      </c>
      <c r="AE226" s="37">
        <v>1</v>
      </c>
      <c r="AF226" s="37">
        <v>1500</v>
      </c>
      <c r="AG226" s="37">
        <v>500</v>
      </c>
      <c r="AH226" s="41">
        <f t="shared" si="3"/>
        <v>-1000</v>
      </c>
      <c r="AI226" s="37" t="s">
        <v>2940</v>
      </c>
      <c r="AJ226" s="37"/>
      <c r="AK226" s="37" t="s">
        <v>355</v>
      </c>
      <c r="AL226" s="37"/>
      <c r="AM226" s="37" t="b">
        <v>1</v>
      </c>
      <c r="AN226" s="37"/>
      <c r="AO226" s="37"/>
      <c r="AP226" s="37"/>
      <c r="AQ226" s="37"/>
      <c r="AR226" s="37"/>
      <c r="AS226" s="37"/>
      <c r="AT226" s="37">
        <v>20</v>
      </c>
      <c r="AU226" s="37" t="s">
        <v>356</v>
      </c>
      <c r="AV226" s="37"/>
      <c r="AW226" s="37" t="s">
        <v>347</v>
      </c>
      <c r="AX226" s="37" t="s">
        <v>2941</v>
      </c>
      <c r="AY226" s="37" t="s">
        <v>480</v>
      </c>
      <c r="AZ226" s="37" t="b">
        <v>1</v>
      </c>
      <c r="BA226" s="37"/>
      <c r="BB226" s="37"/>
      <c r="BC226" s="37" t="b">
        <v>1</v>
      </c>
      <c r="BD226" s="37"/>
      <c r="BE226" s="37"/>
      <c r="BF226" s="37"/>
      <c r="BG226" s="37"/>
      <c r="BH226" s="37"/>
      <c r="BI226" s="37"/>
      <c r="BJ226" s="37"/>
      <c r="BK226" s="37" t="s">
        <v>347</v>
      </c>
      <c r="BL226" s="37" t="s">
        <v>347</v>
      </c>
      <c r="BM226" s="37" t="s">
        <v>2942</v>
      </c>
      <c r="BN226" s="37" t="s">
        <v>347</v>
      </c>
      <c r="BO226" s="37" t="s">
        <v>2943</v>
      </c>
      <c r="BP226" s="37" t="s">
        <v>359</v>
      </c>
      <c r="BQ226" s="37"/>
      <c r="BR226" s="37"/>
      <c r="BS226" s="37"/>
      <c r="BT226" s="37"/>
      <c r="BU226" s="37"/>
      <c r="BV226" s="37"/>
      <c r="BW226" s="37"/>
      <c r="BX226" s="37"/>
      <c r="BY226" s="37"/>
      <c r="BZ226" s="37"/>
      <c r="CA226" s="37"/>
      <c r="CB226" s="37"/>
      <c r="CC226" s="37"/>
      <c r="CD226" s="37"/>
      <c r="CE226" s="37"/>
      <c r="CF226" s="37" t="s">
        <v>1585</v>
      </c>
      <c r="CG226" s="37"/>
      <c r="CH226" s="37"/>
      <c r="CI226" s="37" t="b">
        <v>1</v>
      </c>
      <c r="CJ226" s="37" t="b">
        <v>1</v>
      </c>
      <c r="CK226" s="37"/>
      <c r="CL226" s="37"/>
      <c r="CM226" s="37"/>
      <c r="CN226" s="37"/>
      <c r="CO226" s="37" t="s">
        <v>347</v>
      </c>
      <c r="CP226" s="37"/>
      <c r="CQ226" s="37"/>
      <c r="CR226" s="37"/>
      <c r="CS226" s="37"/>
      <c r="CT226" s="37"/>
      <c r="CU226" s="37"/>
      <c r="CV226" s="37"/>
      <c r="CW226" s="37"/>
      <c r="CX226" s="37"/>
      <c r="CY226" s="37" t="s">
        <v>836</v>
      </c>
      <c r="CZ226" s="37"/>
      <c r="DA226" s="37"/>
      <c r="DB226" s="37"/>
      <c r="DC226" s="37"/>
      <c r="DD226" s="37"/>
      <c r="DE226" s="37" t="b">
        <v>1</v>
      </c>
      <c r="DF226" s="37"/>
      <c r="DG226" s="37"/>
      <c r="DH226" s="37"/>
      <c r="DI226" s="37"/>
      <c r="DJ226" s="37"/>
      <c r="DK226" s="37"/>
      <c r="DL226" s="37"/>
      <c r="DM226" s="37"/>
      <c r="DN226" s="37"/>
      <c r="DO226" s="37"/>
      <c r="DP226" s="37"/>
      <c r="DQ226" s="37"/>
      <c r="DR226" s="37"/>
      <c r="DS226" s="37"/>
      <c r="DT226" s="37"/>
      <c r="DU226" s="37"/>
      <c r="DV226" s="37"/>
      <c r="DW226" s="37" t="s">
        <v>646</v>
      </c>
      <c r="DX226" s="37"/>
      <c r="DY226" s="37"/>
      <c r="DZ226" s="37"/>
      <c r="EA226" s="37" t="s">
        <v>1572</v>
      </c>
      <c r="EB226" s="37" t="b">
        <v>1</v>
      </c>
      <c r="EC226" s="37"/>
      <c r="ED226" s="37" t="b">
        <v>1</v>
      </c>
      <c r="EE226" s="37"/>
      <c r="EF226" s="37"/>
      <c r="EG226" s="37"/>
      <c r="EH226" s="37"/>
      <c r="EI226" s="37"/>
      <c r="EJ226" s="37"/>
      <c r="EK226" s="37"/>
      <c r="EL226" s="37"/>
      <c r="EM226" s="52">
        <v>2</v>
      </c>
      <c r="EN226" s="37" t="s">
        <v>365</v>
      </c>
      <c r="EO226" s="37" t="s">
        <v>1125</v>
      </c>
      <c r="EP226" s="37" t="b">
        <v>1</v>
      </c>
      <c r="EQ226" s="37"/>
      <c r="ER226" s="37" t="b">
        <v>1</v>
      </c>
      <c r="ES226" s="37"/>
      <c r="ET226" s="37"/>
      <c r="EU226" s="37"/>
      <c r="EV226" s="37"/>
      <c r="EW226" s="37"/>
      <c r="EX226" s="37"/>
      <c r="EY226" s="37"/>
      <c r="EZ226" s="37"/>
      <c r="FA226" s="52">
        <v>2</v>
      </c>
      <c r="FB226" s="37" t="s">
        <v>365</v>
      </c>
      <c r="FC226" s="37" t="s">
        <v>347</v>
      </c>
      <c r="FD226" s="37"/>
      <c r="FE226" s="37" t="s">
        <v>1103</v>
      </c>
      <c r="FF226" s="37"/>
      <c r="FG226" s="37" t="b">
        <v>1</v>
      </c>
      <c r="FH226" s="37"/>
      <c r="FI226" s="37"/>
      <c r="FJ226" s="37"/>
      <c r="FK226" s="37"/>
      <c r="FL226" s="37" t="b">
        <v>1</v>
      </c>
      <c r="FM226" s="37" t="s">
        <v>2944</v>
      </c>
      <c r="FN226" s="37" t="s">
        <v>347</v>
      </c>
      <c r="FO226" s="37"/>
      <c r="FP226" s="37" t="s">
        <v>347</v>
      </c>
      <c r="FQ226" s="37" t="s">
        <v>1103</v>
      </c>
      <c r="FR226" s="37" t="b">
        <v>1</v>
      </c>
      <c r="FS226" s="37"/>
      <c r="FT226" s="37"/>
      <c r="FU226" s="37"/>
      <c r="FV226" s="37" t="b">
        <v>1</v>
      </c>
      <c r="FW226" s="37" t="s">
        <v>2945</v>
      </c>
      <c r="FX226" s="37" t="s">
        <v>368</v>
      </c>
      <c r="FY226" s="37" t="s">
        <v>359</v>
      </c>
      <c r="FZ226" s="37"/>
      <c r="GA226" s="37"/>
      <c r="GB226" s="37"/>
      <c r="GC226" s="37" t="s">
        <v>384</v>
      </c>
      <c r="GD226" s="37" t="s">
        <v>351</v>
      </c>
      <c r="GE226" s="37" t="s">
        <v>359</v>
      </c>
      <c r="GF226" s="37" t="s">
        <v>370</v>
      </c>
      <c r="GG226" s="37" t="s">
        <v>370</v>
      </c>
      <c r="GH226" s="37"/>
      <c r="GI226" s="37"/>
      <c r="GJ226" s="37"/>
      <c r="GK226" s="37"/>
      <c r="GL226" s="37"/>
      <c r="GM226" s="37"/>
      <c r="GN226" s="37"/>
      <c r="GO226" s="37"/>
      <c r="GP226" s="37"/>
      <c r="GQ226" s="37"/>
      <c r="GR226" s="37"/>
      <c r="GS226" s="37"/>
      <c r="GT226" s="37"/>
      <c r="GU226" s="37" t="s">
        <v>2946</v>
      </c>
      <c r="GV226" s="37" t="b">
        <v>1</v>
      </c>
      <c r="GW226" s="37"/>
      <c r="GX226" s="37"/>
      <c r="GY226" s="37"/>
      <c r="GZ226" s="37" t="b">
        <v>1</v>
      </c>
      <c r="HA226" s="37"/>
      <c r="HB226" s="37"/>
      <c r="HC226" s="37"/>
      <c r="HD226" s="37"/>
      <c r="HE226" s="37" t="b">
        <v>1</v>
      </c>
      <c r="HF226" s="37"/>
      <c r="HG226" s="37"/>
      <c r="HH226" s="37"/>
      <c r="HI226" s="37"/>
      <c r="HJ226" s="37"/>
      <c r="HK226" s="37"/>
      <c r="HL226" s="37"/>
      <c r="HM226" s="37"/>
      <c r="HN226" s="37" t="s">
        <v>2207</v>
      </c>
      <c r="HO226" s="37" t="b">
        <v>1</v>
      </c>
      <c r="HP226" s="37" t="b">
        <v>1</v>
      </c>
      <c r="HQ226" s="37"/>
      <c r="HR226" s="37"/>
      <c r="HS226" s="37" t="s">
        <v>2947</v>
      </c>
      <c r="HT226" s="37" t="s">
        <v>1266</v>
      </c>
      <c r="HU226" s="37" t="b">
        <v>1</v>
      </c>
      <c r="HV226" s="37"/>
      <c r="HW226" s="37"/>
      <c r="HX226" s="37"/>
      <c r="HY226" s="37"/>
      <c r="HZ226" s="37"/>
      <c r="IA226" s="37"/>
      <c r="IB226" s="37"/>
      <c r="IC226" s="37"/>
      <c r="ID226" s="37" t="b">
        <v>1</v>
      </c>
      <c r="IE226" s="37" t="s">
        <v>2948</v>
      </c>
      <c r="IF226" s="37" t="s">
        <v>511</v>
      </c>
      <c r="IG226" s="37"/>
      <c r="IH226" s="37"/>
      <c r="II226" s="37"/>
      <c r="IJ226" s="37"/>
      <c r="IK226" s="37" t="b">
        <v>1</v>
      </c>
      <c r="IL226" s="37"/>
      <c r="IM226" s="37"/>
      <c r="IN226" s="37"/>
      <c r="IO226" s="37"/>
      <c r="IP226" s="37" t="s">
        <v>347</v>
      </c>
      <c r="IQ226" s="37"/>
      <c r="IR226" s="37" t="s">
        <v>2949</v>
      </c>
      <c r="IS226" s="37" t="b">
        <v>1</v>
      </c>
      <c r="IT226" s="37"/>
      <c r="IU226" s="37" t="b">
        <v>1</v>
      </c>
      <c r="IV226" s="37"/>
      <c r="IW226" s="37"/>
      <c r="IX226" s="37"/>
      <c r="IY226" s="37"/>
      <c r="IZ226" s="37"/>
      <c r="JA226" s="37" t="s">
        <v>5165</v>
      </c>
      <c r="JB226" s="37" t="s">
        <v>372</v>
      </c>
      <c r="JC226" s="37"/>
      <c r="JD226" s="37"/>
      <c r="JE226" s="37"/>
      <c r="JF226" s="37"/>
      <c r="JG226" s="37"/>
      <c r="JH226" s="37"/>
      <c r="JI226" s="37" t="b">
        <v>1</v>
      </c>
      <c r="JJ226" s="37"/>
      <c r="JK226" s="37"/>
      <c r="JL226" s="37" t="s">
        <v>359</v>
      </c>
      <c r="JM226" s="37" t="s">
        <v>2950</v>
      </c>
      <c r="JN226" s="37" t="s">
        <v>2238</v>
      </c>
      <c r="JO226" s="37" t="b">
        <v>1</v>
      </c>
      <c r="JP226" s="37"/>
      <c r="JQ226" s="37"/>
      <c r="JR226" s="37"/>
      <c r="JS226" s="37"/>
      <c r="JT226" s="37"/>
      <c r="JU226" s="37"/>
      <c r="JV226" s="37" t="b">
        <v>1</v>
      </c>
      <c r="JW226" s="37"/>
      <c r="JX226" s="37"/>
      <c r="JY226" s="37"/>
      <c r="JZ226" s="37"/>
      <c r="KA226" s="37"/>
      <c r="KB226" s="37"/>
      <c r="KC226" s="37" t="b">
        <v>1</v>
      </c>
      <c r="KD226" s="37"/>
      <c r="KE226" s="37"/>
      <c r="KF226" s="37" t="s">
        <v>2951</v>
      </c>
      <c r="KG226" s="37"/>
      <c r="KH226" s="37" t="s">
        <v>1503</v>
      </c>
      <c r="KI226" s="37"/>
      <c r="KJ226" s="37"/>
      <c r="KK226" s="37"/>
      <c r="KL226" s="37"/>
      <c r="KM226" s="37" t="b">
        <v>1</v>
      </c>
      <c r="KN226" s="37" t="b">
        <v>1</v>
      </c>
      <c r="KO226" s="37"/>
      <c r="KP226" s="37"/>
      <c r="KQ226" s="37"/>
      <c r="KR226" s="37"/>
      <c r="KS226" s="37"/>
      <c r="KT226" s="37"/>
      <c r="KU226" s="37"/>
      <c r="KV226" s="37"/>
      <c r="KW226" s="37" t="s">
        <v>1180</v>
      </c>
      <c r="KX226" s="37"/>
      <c r="KY226" s="37" t="b">
        <v>1</v>
      </c>
      <c r="KZ226" s="37"/>
      <c r="LA226" s="37"/>
      <c r="LB226" s="37"/>
      <c r="LC226" s="37" t="b">
        <v>1</v>
      </c>
      <c r="LD226" s="37"/>
      <c r="LE226" s="37"/>
      <c r="LF226" s="37"/>
      <c r="LG226" s="37" t="s">
        <v>541</v>
      </c>
      <c r="LH226" s="37"/>
      <c r="LI226" s="37"/>
      <c r="LJ226" s="37" t="b">
        <v>1</v>
      </c>
      <c r="LK226" s="37" t="b">
        <v>1</v>
      </c>
      <c r="LL226" s="37"/>
      <c r="LM226" s="37"/>
      <c r="LN226" s="37"/>
      <c r="LO226" s="37" t="s">
        <v>347</v>
      </c>
      <c r="LP226" s="37"/>
      <c r="LQ226" s="37" t="s">
        <v>527</v>
      </c>
      <c r="LR226" s="37"/>
      <c r="LS226" s="37"/>
      <c r="LT226" s="37" t="b">
        <v>1</v>
      </c>
      <c r="LU226" s="37"/>
      <c r="LV226" s="37"/>
      <c r="LW226" s="37"/>
      <c r="LX226" s="37"/>
      <c r="LY226" s="37"/>
      <c r="LZ226" s="37"/>
      <c r="MA226" s="37"/>
      <c r="MB226" s="37" t="s">
        <v>359</v>
      </c>
      <c r="MC226" s="37"/>
      <c r="MD226" s="37"/>
      <c r="ME226" s="37"/>
      <c r="MF226" s="37"/>
      <c r="MG226" s="37"/>
      <c r="MH226" s="37" t="s">
        <v>359</v>
      </c>
      <c r="MI226" s="37"/>
      <c r="MJ226" s="37" t="s">
        <v>2952</v>
      </c>
      <c r="MK226" s="37">
        <v>73156718</v>
      </c>
      <c r="ML226" s="37" t="s">
        <v>2953</v>
      </c>
      <c r="MM226" s="50">
        <v>44217.549074074072</v>
      </c>
      <c r="MN226" s="37">
        <v>227</v>
      </c>
      <c r="MO226" s="37"/>
      <c r="MP226" s="37">
        <v>-1</v>
      </c>
      <c r="MQ226" s="37"/>
      <c r="MR226" s="37"/>
      <c r="MS226" s="37" t="s">
        <v>376</v>
      </c>
      <c r="MT226" s="37">
        <v>1932</v>
      </c>
      <c r="MU226" s="37" t="s">
        <v>402</v>
      </c>
      <c r="MV226" s="37">
        <v>569832</v>
      </c>
    </row>
    <row r="227" spans="1:360" ht="15.6" hidden="1" thickTop="1" thickBot="1" x14ac:dyDescent="0.35">
      <c r="A227" s="44" t="s">
        <v>2954</v>
      </c>
      <c r="B227" s="45" t="s">
        <v>2955</v>
      </c>
      <c r="C227" s="45"/>
      <c r="D227" s="45" t="s">
        <v>2939</v>
      </c>
      <c r="E227" s="45" t="s">
        <v>830</v>
      </c>
      <c r="F227" s="45"/>
      <c r="G227" s="46">
        <v>44217</v>
      </c>
      <c r="H227" s="45" t="s">
        <v>1928</v>
      </c>
      <c r="I227" s="45" t="s">
        <v>832</v>
      </c>
      <c r="J227" s="45" t="s">
        <v>347</v>
      </c>
      <c r="K227" s="45">
        <v>27</v>
      </c>
      <c r="L227" s="45" t="str">
        <f>IF(data!$K227&lt;31,"18-30 Years",IF(data!$K227&lt;51,"31-50 Years",IF(data!$K227&lt;61,"51-60 Years",IF(data!$K227&gt;60,"Elderly&gt;60"))))</f>
        <v>18-30 Years</v>
      </c>
      <c r="M227" s="45" t="s">
        <v>348</v>
      </c>
      <c r="N227" s="45" t="s">
        <v>349</v>
      </c>
      <c r="O227" s="45" t="s">
        <v>350</v>
      </c>
      <c r="P227" s="46">
        <v>42756</v>
      </c>
      <c r="Q227" s="45">
        <v>0</v>
      </c>
      <c r="R227" s="45">
        <v>1</v>
      </c>
      <c r="S227" s="45" t="s">
        <v>347</v>
      </c>
      <c r="T227" s="45">
        <v>0</v>
      </c>
      <c r="U227" s="45">
        <v>1</v>
      </c>
      <c r="V227" s="45">
        <v>0</v>
      </c>
      <c r="W227" s="45" t="s">
        <v>351</v>
      </c>
      <c r="X227" s="45">
        <v>2</v>
      </c>
      <c r="Y227" s="45" t="s">
        <v>455</v>
      </c>
      <c r="Z227" s="45">
        <v>0</v>
      </c>
      <c r="AA227" s="51">
        <v>3</v>
      </c>
      <c r="AB227" s="45">
        <v>6</v>
      </c>
      <c r="AC227" s="45">
        <v>0</v>
      </c>
      <c r="AD227" s="45">
        <v>0</v>
      </c>
      <c r="AE227" s="45">
        <v>1</v>
      </c>
      <c r="AF227" s="45">
        <v>2000</v>
      </c>
      <c r="AG227" s="45">
        <v>700</v>
      </c>
      <c r="AH227" s="41">
        <f t="shared" si="3"/>
        <v>-1300</v>
      </c>
      <c r="AI227" s="45" t="s">
        <v>2956</v>
      </c>
      <c r="AJ227" s="45"/>
      <c r="AK227" s="45" t="s">
        <v>355</v>
      </c>
      <c r="AL227" s="45"/>
      <c r="AM227" s="45" t="b">
        <v>1</v>
      </c>
      <c r="AN227" s="45"/>
      <c r="AO227" s="45"/>
      <c r="AP227" s="45"/>
      <c r="AQ227" s="45"/>
      <c r="AR227" s="45"/>
      <c r="AS227" s="45"/>
      <c r="AT227" s="45">
        <v>15</v>
      </c>
      <c r="AU227" s="45" t="s">
        <v>356</v>
      </c>
      <c r="AV227" s="45"/>
      <c r="AW227" s="45" t="s">
        <v>347</v>
      </c>
      <c r="AX227" s="45" t="s">
        <v>2957</v>
      </c>
      <c r="AY227" s="45" t="s">
        <v>2958</v>
      </c>
      <c r="AZ227" s="45" t="b">
        <v>1</v>
      </c>
      <c r="BA227" s="45"/>
      <c r="BB227" s="45"/>
      <c r="BC227" s="45" t="b">
        <v>1</v>
      </c>
      <c r="BD227" s="45"/>
      <c r="BE227" s="45"/>
      <c r="BF227" s="45"/>
      <c r="BG227" s="45" t="b">
        <v>1</v>
      </c>
      <c r="BH227" s="45"/>
      <c r="BI227" s="45"/>
      <c r="BJ227" s="45" t="s">
        <v>2959</v>
      </c>
      <c r="BK227" s="45" t="s">
        <v>359</v>
      </c>
      <c r="BL227" s="45"/>
      <c r="BM227" s="45"/>
      <c r="BN227" s="45"/>
      <c r="BO227" s="45"/>
      <c r="BP227" s="45" t="s">
        <v>347</v>
      </c>
      <c r="BQ227" s="45" t="s">
        <v>347</v>
      </c>
      <c r="BR227" s="45"/>
      <c r="BS227" s="45" t="s">
        <v>347</v>
      </c>
      <c r="BT227" s="45" t="s">
        <v>347</v>
      </c>
      <c r="BU227" s="45"/>
      <c r="BV227" s="45"/>
      <c r="BW227" s="45"/>
      <c r="BX227" s="45"/>
      <c r="BY227" s="45"/>
      <c r="BZ227" s="45"/>
      <c r="CA227" s="45"/>
      <c r="CB227" s="45"/>
      <c r="CC227" s="45"/>
      <c r="CD227" s="45"/>
      <c r="CE227" s="45"/>
      <c r="CF227" s="45" t="s">
        <v>2394</v>
      </c>
      <c r="CG227" s="45" t="b">
        <v>1</v>
      </c>
      <c r="CH227" s="45" t="b">
        <v>1</v>
      </c>
      <c r="CI227" s="45"/>
      <c r="CJ227" s="45" t="b">
        <v>1</v>
      </c>
      <c r="CK227" s="45"/>
      <c r="CL227" s="45"/>
      <c r="CM227" s="45"/>
      <c r="CN227" s="45"/>
      <c r="CO227" s="45" t="s">
        <v>347</v>
      </c>
      <c r="CP227" s="45"/>
      <c r="CQ227" s="45"/>
      <c r="CR227" s="45"/>
      <c r="CS227" s="45"/>
      <c r="CT227" s="45"/>
      <c r="CU227" s="45"/>
      <c r="CV227" s="45"/>
      <c r="CW227" s="45"/>
      <c r="CX227" s="45"/>
      <c r="CY227" s="45" t="s">
        <v>836</v>
      </c>
      <c r="CZ227" s="45"/>
      <c r="DA227" s="45"/>
      <c r="DB227" s="45"/>
      <c r="DC227" s="45"/>
      <c r="DD227" s="45"/>
      <c r="DE227" s="45" t="b">
        <v>1</v>
      </c>
      <c r="DF227" s="45"/>
      <c r="DG227" s="45"/>
      <c r="DH227" s="45"/>
      <c r="DI227" s="45"/>
      <c r="DJ227" s="45"/>
      <c r="DK227" s="45"/>
      <c r="DL227" s="45"/>
      <c r="DM227" s="45"/>
      <c r="DN227" s="45"/>
      <c r="DO227" s="45"/>
      <c r="DP227" s="45"/>
      <c r="DQ227" s="45"/>
      <c r="DR227" s="45"/>
      <c r="DS227" s="45"/>
      <c r="DT227" s="45"/>
      <c r="DU227" s="45"/>
      <c r="DV227" s="45"/>
      <c r="DW227" s="45" t="s">
        <v>646</v>
      </c>
      <c r="DX227" s="45"/>
      <c r="DY227" s="45"/>
      <c r="DZ227" s="45"/>
      <c r="EA227" s="45"/>
      <c r="EB227" s="45"/>
      <c r="EC227" s="45"/>
      <c r="ED227" s="45"/>
      <c r="EE227" s="45"/>
      <c r="EF227" s="45"/>
      <c r="EG227" s="45"/>
      <c r="EH227" s="45"/>
      <c r="EI227" s="45"/>
      <c r="EJ227" s="45"/>
      <c r="EK227" s="45"/>
      <c r="EL227" s="45"/>
      <c r="EM227" s="45"/>
      <c r="EN227" s="45"/>
      <c r="EO227" s="45" t="s">
        <v>567</v>
      </c>
      <c r="EP227" s="45" t="b">
        <v>1</v>
      </c>
      <c r="EQ227" s="45"/>
      <c r="ER227" s="45"/>
      <c r="ES227" s="45"/>
      <c r="ET227" s="45"/>
      <c r="EU227" s="45"/>
      <c r="EV227" s="45" t="b">
        <v>1</v>
      </c>
      <c r="EW227" s="45"/>
      <c r="EX227" s="45"/>
      <c r="EY227" s="45"/>
      <c r="EZ227" s="45"/>
      <c r="FA227" s="51">
        <v>2</v>
      </c>
      <c r="FB227" s="45" t="s">
        <v>365</v>
      </c>
      <c r="FC227" s="45" t="s">
        <v>347</v>
      </c>
      <c r="FD227" s="45"/>
      <c r="FE227" s="45" t="s">
        <v>367</v>
      </c>
      <c r="FF227" s="45"/>
      <c r="FG227" s="45" t="b">
        <v>1</v>
      </c>
      <c r="FH227" s="45"/>
      <c r="FI227" s="45"/>
      <c r="FJ227" s="45"/>
      <c r="FK227" s="45"/>
      <c r="FL227" s="45"/>
      <c r="FM227" s="45"/>
      <c r="FN227" s="45" t="s">
        <v>347</v>
      </c>
      <c r="FO227" s="45"/>
      <c r="FP227" s="45" t="s">
        <v>347</v>
      </c>
      <c r="FQ227" s="45" t="s">
        <v>367</v>
      </c>
      <c r="FR227" s="45" t="b">
        <v>1</v>
      </c>
      <c r="FS227" s="45"/>
      <c r="FT227" s="45"/>
      <c r="FU227" s="45"/>
      <c r="FV227" s="45"/>
      <c r="FW227" s="45"/>
      <c r="FX227" s="45" t="s">
        <v>656</v>
      </c>
      <c r="FY227" s="45" t="s">
        <v>347</v>
      </c>
      <c r="FZ227" s="45"/>
      <c r="GA227" s="45"/>
      <c r="GB227" s="45"/>
      <c r="GC227" s="45" t="s">
        <v>351</v>
      </c>
      <c r="GD227" s="45" t="s">
        <v>384</v>
      </c>
      <c r="GE227" s="45" t="s">
        <v>359</v>
      </c>
      <c r="GF227" s="45" t="s">
        <v>369</v>
      </c>
      <c r="GG227" s="45" t="s">
        <v>370</v>
      </c>
      <c r="GH227" s="45" t="s">
        <v>371</v>
      </c>
      <c r="GI227" s="45" t="s">
        <v>359</v>
      </c>
      <c r="GJ227" s="45"/>
      <c r="GK227" s="45"/>
      <c r="GL227" s="45"/>
      <c r="GM227" s="45"/>
      <c r="GN227" s="45"/>
      <c r="GO227" s="45"/>
      <c r="GP227" s="45"/>
      <c r="GQ227" s="45"/>
      <c r="GR227" s="45"/>
      <c r="GS227" s="45" t="s">
        <v>373</v>
      </c>
      <c r="GT227" s="45"/>
      <c r="GU227" s="45" t="s">
        <v>2960</v>
      </c>
      <c r="GV227" s="45"/>
      <c r="GW227" s="45" t="b">
        <v>1</v>
      </c>
      <c r="GX227" s="45"/>
      <c r="GY227" s="45"/>
      <c r="GZ227" s="45"/>
      <c r="HA227" s="45"/>
      <c r="HB227" s="45" t="b">
        <v>1</v>
      </c>
      <c r="HC227" s="45"/>
      <c r="HD227" s="45"/>
      <c r="HE227" s="45"/>
      <c r="HF227" s="45" t="b">
        <v>1</v>
      </c>
      <c r="HG227" s="45"/>
      <c r="HH227" s="45"/>
      <c r="HI227" s="45"/>
      <c r="HJ227" s="45"/>
      <c r="HK227" s="45"/>
      <c r="HL227" s="45"/>
      <c r="HM227" s="45"/>
      <c r="HN227" s="45" t="s">
        <v>713</v>
      </c>
      <c r="HO227" s="45" t="b">
        <v>1</v>
      </c>
      <c r="HP227" s="45" t="b">
        <v>1</v>
      </c>
      <c r="HQ227" s="45"/>
      <c r="HR227" s="45"/>
      <c r="HS227" s="45" t="s">
        <v>2961</v>
      </c>
      <c r="HT227" s="45" t="s">
        <v>2962</v>
      </c>
      <c r="HU227" s="45" t="b">
        <v>1</v>
      </c>
      <c r="HV227" s="45"/>
      <c r="HW227" s="45"/>
      <c r="HX227" s="45" t="b">
        <v>1</v>
      </c>
      <c r="HY227" s="45"/>
      <c r="HZ227" s="45"/>
      <c r="IA227" s="45" t="b">
        <v>1</v>
      </c>
      <c r="IB227" s="45"/>
      <c r="IC227" s="45"/>
      <c r="ID227" s="45"/>
      <c r="IE227" s="45"/>
      <c r="IF227" s="45" t="s">
        <v>2963</v>
      </c>
      <c r="IG227" s="45"/>
      <c r="IH227" s="45"/>
      <c r="II227" s="45" t="b">
        <v>1</v>
      </c>
      <c r="IJ227" s="45"/>
      <c r="IK227" s="45"/>
      <c r="IL227" s="45" t="b">
        <v>1</v>
      </c>
      <c r="IM227" s="45"/>
      <c r="IN227" s="45"/>
      <c r="IO227" s="45" t="s">
        <v>2964</v>
      </c>
      <c r="IP227" s="45" t="s">
        <v>347</v>
      </c>
      <c r="IQ227" s="45"/>
      <c r="IR227" s="45" t="s">
        <v>392</v>
      </c>
      <c r="IS227" s="45"/>
      <c r="IT227" s="45"/>
      <c r="IU227" s="45"/>
      <c r="IV227" s="45" t="b">
        <v>1</v>
      </c>
      <c r="IW227" s="45"/>
      <c r="IX227" s="45"/>
      <c r="IY227" s="45"/>
      <c r="IZ227" s="45"/>
      <c r="JA227" s="45"/>
      <c r="JB227" s="45" t="s">
        <v>372</v>
      </c>
      <c r="JC227" s="45"/>
      <c r="JD227" s="45"/>
      <c r="JE227" s="45"/>
      <c r="JF227" s="45"/>
      <c r="JG227" s="45"/>
      <c r="JH227" s="45"/>
      <c r="JI227" s="45" t="b">
        <v>1</v>
      </c>
      <c r="JJ227" s="45"/>
      <c r="JK227" s="45"/>
      <c r="JL227" s="45" t="s">
        <v>359</v>
      </c>
      <c r="JM227" s="45" t="s">
        <v>2965</v>
      </c>
      <c r="JN227" s="45" t="s">
        <v>2966</v>
      </c>
      <c r="JO227" s="45" t="b">
        <v>1</v>
      </c>
      <c r="JP227" s="45"/>
      <c r="JQ227" s="45"/>
      <c r="JR227" s="45"/>
      <c r="JS227" s="45"/>
      <c r="JT227" s="45"/>
      <c r="JU227" s="45"/>
      <c r="JV227" s="45" t="b">
        <v>1</v>
      </c>
      <c r="JW227" s="45"/>
      <c r="JX227" s="45" t="b">
        <v>1</v>
      </c>
      <c r="JY227" s="45" t="b">
        <v>1</v>
      </c>
      <c r="JZ227" s="45"/>
      <c r="KA227" s="45"/>
      <c r="KB227" s="45"/>
      <c r="KC227" s="45"/>
      <c r="KD227" s="45"/>
      <c r="KE227" s="45"/>
      <c r="KF227" s="45"/>
      <c r="KG227" s="45"/>
      <c r="KH227" s="45" t="s">
        <v>1775</v>
      </c>
      <c r="KI227" s="45"/>
      <c r="KJ227" s="45"/>
      <c r="KK227" s="45"/>
      <c r="KL227" s="45" t="b">
        <v>1</v>
      </c>
      <c r="KM227" s="45" t="b">
        <v>1</v>
      </c>
      <c r="KN227" s="45"/>
      <c r="KO227" s="45"/>
      <c r="KP227" s="45"/>
      <c r="KQ227" s="45"/>
      <c r="KR227" s="45"/>
      <c r="KS227" s="45"/>
      <c r="KT227" s="45"/>
      <c r="KU227" s="45"/>
      <c r="KV227" s="45"/>
      <c r="KW227" s="45" t="s">
        <v>2967</v>
      </c>
      <c r="KX227" s="45"/>
      <c r="KY227" s="45"/>
      <c r="KZ227" s="45" t="b">
        <v>1</v>
      </c>
      <c r="LA227" s="45"/>
      <c r="LB227" s="45" t="b">
        <v>1</v>
      </c>
      <c r="LC227" s="45" t="b">
        <v>1</v>
      </c>
      <c r="LD227" s="45"/>
      <c r="LE227" s="45"/>
      <c r="LF227" s="45"/>
      <c r="LG227" s="45" t="s">
        <v>611</v>
      </c>
      <c r="LH227" s="45" t="b">
        <v>1</v>
      </c>
      <c r="LI227" s="45"/>
      <c r="LJ227" s="45" t="b">
        <v>1</v>
      </c>
      <c r="LK227" s="45" t="b">
        <v>1</v>
      </c>
      <c r="LL227" s="45" t="b">
        <v>1</v>
      </c>
      <c r="LM227" s="45"/>
      <c r="LN227" s="45"/>
      <c r="LO227" s="45" t="s">
        <v>347</v>
      </c>
      <c r="LP227" s="45"/>
      <c r="LQ227" s="45" t="s">
        <v>640</v>
      </c>
      <c r="LR227" s="45"/>
      <c r="LS227" s="45"/>
      <c r="LT227" s="45"/>
      <c r="LU227" s="45"/>
      <c r="LV227" s="45"/>
      <c r="LW227" s="45" t="b">
        <v>1</v>
      </c>
      <c r="LX227" s="45"/>
      <c r="LY227" s="45"/>
      <c r="LZ227" s="45"/>
      <c r="MA227" s="45"/>
      <c r="MB227" s="45" t="s">
        <v>359</v>
      </c>
      <c r="MC227" s="45"/>
      <c r="MD227" s="45"/>
      <c r="ME227" s="45"/>
      <c r="MF227" s="45"/>
      <c r="MG227" s="45"/>
      <c r="MH227" s="45" t="s">
        <v>359</v>
      </c>
      <c r="MI227" s="45"/>
      <c r="MJ227" s="45" t="s">
        <v>2968</v>
      </c>
      <c r="MK227" s="45">
        <v>73156719</v>
      </c>
      <c r="ML227" s="45" t="s">
        <v>2969</v>
      </c>
      <c r="MM227" s="47">
        <v>44217.549085648148</v>
      </c>
      <c r="MN227" s="45">
        <v>228</v>
      </c>
      <c r="MO227" s="45"/>
      <c r="MP227" s="45">
        <v>-1</v>
      </c>
      <c r="MQ227" s="45"/>
      <c r="MR227" s="45"/>
      <c r="MS227" s="45" t="s">
        <v>376</v>
      </c>
      <c r="MT227" s="45">
        <v>1817</v>
      </c>
      <c r="MU227" s="45" t="s">
        <v>402</v>
      </c>
      <c r="MV227" s="45">
        <v>569832</v>
      </c>
    </row>
    <row r="228" spans="1:360" ht="15.6" hidden="1" thickTop="1" thickBot="1" x14ac:dyDescent="0.35">
      <c r="A228" s="48" t="s">
        <v>2970</v>
      </c>
      <c r="B228" s="37" t="s">
        <v>2971</v>
      </c>
      <c r="C228" s="37"/>
      <c r="D228" s="37" t="s">
        <v>2939</v>
      </c>
      <c r="E228" s="37" t="s">
        <v>830</v>
      </c>
      <c r="F228" s="37"/>
      <c r="G228" s="49">
        <v>44217</v>
      </c>
      <c r="H228" s="37" t="s">
        <v>1928</v>
      </c>
      <c r="I228" s="37" t="s">
        <v>832</v>
      </c>
      <c r="J228" s="37" t="s">
        <v>347</v>
      </c>
      <c r="K228" s="37">
        <v>40</v>
      </c>
      <c r="L228" s="37" t="str">
        <f>IF(data!$K228&lt;31,"18-30 Years",IF(data!$K228&lt;51,"31-50 Years",IF(data!$K228&lt;61,"51-60 Years",IF(data!$K228&gt;60,"Elderly&gt;60"))))</f>
        <v>31-50 Years</v>
      </c>
      <c r="M228" s="37" t="s">
        <v>348</v>
      </c>
      <c r="N228" s="37" t="s">
        <v>976</v>
      </c>
      <c r="O228" s="37" t="s">
        <v>350</v>
      </c>
      <c r="P228" s="49">
        <v>42390</v>
      </c>
      <c r="Q228" s="37">
        <v>0</v>
      </c>
      <c r="R228" s="37">
        <v>1</v>
      </c>
      <c r="S228" s="37" t="s">
        <v>347</v>
      </c>
      <c r="T228" s="37">
        <v>0</v>
      </c>
      <c r="U228" s="37">
        <v>0</v>
      </c>
      <c r="V228" s="37">
        <v>0</v>
      </c>
      <c r="W228" s="37" t="s">
        <v>384</v>
      </c>
      <c r="X228" s="37">
        <v>2</v>
      </c>
      <c r="Y228" s="37" t="s">
        <v>406</v>
      </c>
      <c r="Z228" s="37">
        <v>2</v>
      </c>
      <c r="AA228" s="52">
        <v>4</v>
      </c>
      <c r="AB228" s="37">
        <v>6</v>
      </c>
      <c r="AC228" s="37">
        <v>1</v>
      </c>
      <c r="AD228" s="37">
        <v>1</v>
      </c>
      <c r="AE228" s="37">
        <v>0</v>
      </c>
      <c r="AF228" s="37">
        <v>1000</v>
      </c>
      <c r="AG228" s="37">
        <v>200</v>
      </c>
      <c r="AH228" s="41">
        <f t="shared" si="3"/>
        <v>-800</v>
      </c>
      <c r="AI228" s="37" t="s">
        <v>2132</v>
      </c>
      <c r="AJ228" s="37"/>
      <c r="AK228" s="37" t="s">
        <v>355</v>
      </c>
      <c r="AL228" s="37"/>
      <c r="AM228" s="37" t="b">
        <v>1</v>
      </c>
      <c r="AN228" s="37"/>
      <c r="AO228" s="37"/>
      <c r="AP228" s="37"/>
      <c r="AQ228" s="37"/>
      <c r="AR228" s="37"/>
      <c r="AS228" s="37"/>
      <c r="AT228" s="37">
        <v>22</v>
      </c>
      <c r="AU228" s="37" t="s">
        <v>356</v>
      </c>
      <c r="AV228" s="37"/>
      <c r="AW228" s="37" t="s">
        <v>347</v>
      </c>
      <c r="AX228" s="37" t="s">
        <v>2972</v>
      </c>
      <c r="AY228" s="37" t="s">
        <v>2973</v>
      </c>
      <c r="AZ228" s="37" t="b">
        <v>1</v>
      </c>
      <c r="BA228" s="37"/>
      <c r="BB228" s="37"/>
      <c r="BC228" s="37"/>
      <c r="BD228" s="37"/>
      <c r="BE228" s="37"/>
      <c r="BF228" s="37"/>
      <c r="BG228" s="37" t="b">
        <v>1</v>
      </c>
      <c r="BH228" s="37"/>
      <c r="BI228" s="37"/>
      <c r="BJ228" s="37" t="s">
        <v>2974</v>
      </c>
      <c r="BK228" s="37" t="s">
        <v>347</v>
      </c>
      <c r="BL228" s="37" t="s">
        <v>347</v>
      </c>
      <c r="BM228" s="37" t="s">
        <v>2975</v>
      </c>
      <c r="BN228" s="37" t="s">
        <v>372</v>
      </c>
      <c r="BO228" s="37"/>
      <c r="BP228" s="37" t="s">
        <v>359</v>
      </c>
      <c r="BQ228" s="37"/>
      <c r="BR228" s="37"/>
      <c r="BS228" s="37"/>
      <c r="BT228" s="37"/>
      <c r="BU228" s="37"/>
      <c r="BV228" s="37"/>
      <c r="BW228" s="37"/>
      <c r="BX228" s="37"/>
      <c r="BY228" s="37"/>
      <c r="BZ228" s="37"/>
      <c r="CA228" s="37"/>
      <c r="CB228" s="37"/>
      <c r="CC228" s="37"/>
      <c r="CD228" s="37"/>
      <c r="CE228" s="37"/>
      <c r="CF228" s="37" t="s">
        <v>2394</v>
      </c>
      <c r="CG228" s="37" t="b">
        <v>1</v>
      </c>
      <c r="CH228" s="37" t="b">
        <v>1</v>
      </c>
      <c r="CI228" s="37"/>
      <c r="CJ228" s="37" t="b">
        <v>1</v>
      </c>
      <c r="CK228" s="37"/>
      <c r="CL228" s="37"/>
      <c r="CM228" s="37"/>
      <c r="CN228" s="37"/>
      <c r="CO228" s="37" t="s">
        <v>347</v>
      </c>
      <c r="CP228" s="37"/>
      <c r="CQ228" s="37"/>
      <c r="CR228" s="37"/>
      <c r="CS228" s="37"/>
      <c r="CT228" s="37"/>
      <c r="CU228" s="37"/>
      <c r="CV228" s="37"/>
      <c r="CW228" s="37"/>
      <c r="CX228" s="37"/>
      <c r="CY228" s="37" t="s">
        <v>836</v>
      </c>
      <c r="CZ228" s="37"/>
      <c r="DA228" s="37"/>
      <c r="DB228" s="37"/>
      <c r="DC228" s="37"/>
      <c r="DD228" s="37"/>
      <c r="DE228" s="37" t="b">
        <v>1</v>
      </c>
      <c r="DF228" s="37"/>
      <c r="DG228" s="37"/>
      <c r="DH228" s="37"/>
      <c r="DI228" s="37"/>
      <c r="DJ228" s="37"/>
      <c r="DK228" s="37"/>
      <c r="DL228" s="37"/>
      <c r="DM228" s="37"/>
      <c r="DN228" s="37"/>
      <c r="DO228" s="37"/>
      <c r="DP228" s="37"/>
      <c r="DQ228" s="37"/>
      <c r="DR228" s="37"/>
      <c r="DS228" s="37"/>
      <c r="DT228" s="37"/>
      <c r="DU228" s="37"/>
      <c r="DV228" s="37"/>
      <c r="DW228" s="37" t="s">
        <v>646</v>
      </c>
      <c r="DX228" s="37"/>
      <c r="DY228" s="37"/>
      <c r="DZ228" s="37"/>
      <c r="EA228" s="37"/>
      <c r="EB228" s="37"/>
      <c r="EC228" s="37"/>
      <c r="ED228" s="37"/>
      <c r="EE228" s="37"/>
      <c r="EF228" s="37"/>
      <c r="EG228" s="37"/>
      <c r="EH228" s="37"/>
      <c r="EI228" s="37"/>
      <c r="EJ228" s="37"/>
      <c r="EK228" s="37"/>
      <c r="EL228" s="37"/>
      <c r="EM228" s="37"/>
      <c r="EN228" s="37"/>
      <c r="EO228" s="37"/>
      <c r="EP228" s="37"/>
      <c r="EQ228" s="37"/>
      <c r="ER228" s="37"/>
      <c r="ES228" s="37"/>
      <c r="ET228" s="37"/>
      <c r="EU228" s="37"/>
      <c r="EV228" s="37"/>
      <c r="EW228" s="37"/>
      <c r="EX228" s="37"/>
      <c r="EY228" s="37"/>
      <c r="EZ228" s="37"/>
      <c r="FA228" s="37"/>
      <c r="FB228" s="37"/>
      <c r="FC228" s="37" t="s">
        <v>347</v>
      </c>
      <c r="FD228" s="37"/>
      <c r="FE228" s="37" t="s">
        <v>367</v>
      </c>
      <c r="FF228" s="37"/>
      <c r="FG228" s="37" t="b">
        <v>1</v>
      </c>
      <c r="FH228" s="37"/>
      <c r="FI228" s="37"/>
      <c r="FJ228" s="37"/>
      <c r="FK228" s="37"/>
      <c r="FL228" s="37"/>
      <c r="FM228" s="37"/>
      <c r="FN228" s="37" t="s">
        <v>347</v>
      </c>
      <c r="FO228" s="37"/>
      <c r="FP228" s="37" t="s">
        <v>347</v>
      </c>
      <c r="FQ228" s="37" t="s">
        <v>367</v>
      </c>
      <c r="FR228" s="37" t="b">
        <v>1</v>
      </c>
      <c r="FS228" s="37"/>
      <c r="FT228" s="37"/>
      <c r="FU228" s="37"/>
      <c r="FV228" s="37"/>
      <c r="FW228" s="37"/>
      <c r="FX228" s="37"/>
      <c r="FY228" s="37"/>
      <c r="FZ228" s="37"/>
      <c r="GA228" s="37"/>
      <c r="GB228" s="37"/>
      <c r="GC228" s="37" t="s">
        <v>384</v>
      </c>
      <c r="GD228" s="37" t="s">
        <v>384</v>
      </c>
      <c r="GE228" s="37" t="s">
        <v>359</v>
      </c>
      <c r="GF228" s="37" t="s">
        <v>369</v>
      </c>
      <c r="GG228" s="37" t="s">
        <v>370</v>
      </c>
      <c r="GH228" s="37" t="s">
        <v>371</v>
      </c>
      <c r="GI228" s="37" t="s">
        <v>347</v>
      </c>
      <c r="GJ228" s="37" t="s">
        <v>653</v>
      </c>
      <c r="GK228" s="37"/>
      <c r="GL228" s="37" t="b">
        <v>1</v>
      </c>
      <c r="GM228" s="37" t="b">
        <v>1</v>
      </c>
      <c r="GN228" s="37"/>
      <c r="GO228" s="37"/>
      <c r="GP228" s="37"/>
      <c r="GQ228" s="37"/>
      <c r="GR228" s="37"/>
      <c r="GS228" s="37" t="s">
        <v>1064</v>
      </c>
      <c r="GT228" s="37"/>
      <c r="GU228" s="37" t="s">
        <v>2976</v>
      </c>
      <c r="GV228" s="37" t="b">
        <v>1</v>
      </c>
      <c r="GW228" s="37"/>
      <c r="GX228" s="37"/>
      <c r="GY228" s="37" t="b">
        <v>1</v>
      </c>
      <c r="GZ228" s="37"/>
      <c r="HA228" s="37"/>
      <c r="HB228" s="37" t="b">
        <v>1</v>
      </c>
      <c r="HC228" s="37"/>
      <c r="HD228" s="37"/>
      <c r="HE228" s="37"/>
      <c r="HF228" s="37"/>
      <c r="HG228" s="37"/>
      <c r="HH228" s="37" t="b">
        <v>1</v>
      </c>
      <c r="HI228" s="37"/>
      <c r="HJ228" s="37"/>
      <c r="HK228" s="37"/>
      <c r="HL228" s="37"/>
      <c r="HM228" s="37"/>
      <c r="HN228" s="37" t="s">
        <v>895</v>
      </c>
      <c r="HO228" s="37" t="b">
        <v>1</v>
      </c>
      <c r="HP228" s="37"/>
      <c r="HQ228" s="37" t="b">
        <v>1</v>
      </c>
      <c r="HR228" s="37"/>
      <c r="HS228" s="37" t="s">
        <v>2977</v>
      </c>
      <c r="HT228" s="37" t="s">
        <v>936</v>
      </c>
      <c r="HU228" s="37"/>
      <c r="HV228" s="37" t="b">
        <v>1</v>
      </c>
      <c r="HW228" s="37"/>
      <c r="HX228" s="37" t="b">
        <v>1</v>
      </c>
      <c r="HY228" s="37"/>
      <c r="HZ228" s="37"/>
      <c r="IA228" s="37"/>
      <c r="IB228" s="37"/>
      <c r="IC228" s="37"/>
      <c r="ID228" s="37"/>
      <c r="IE228" s="37"/>
      <c r="IF228" s="37" t="s">
        <v>511</v>
      </c>
      <c r="IG228" s="37"/>
      <c r="IH228" s="37"/>
      <c r="II228" s="37"/>
      <c r="IJ228" s="37"/>
      <c r="IK228" s="37" t="b">
        <v>1</v>
      </c>
      <c r="IL228" s="37"/>
      <c r="IM228" s="37"/>
      <c r="IN228" s="37"/>
      <c r="IO228" s="37"/>
      <c r="IP228" s="37" t="s">
        <v>347</v>
      </c>
      <c r="IQ228" s="37"/>
      <c r="IR228" s="37" t="s">
        <v>1176</v>
      </c>
      <c r="IS228" s="37"/>
      <c r="IT228" s="37"/>
      <c r="IU228" s="37" t="b">
        <v>1</v>
      </c>
      <c r="IV228" s="37" t="b">
        <v>1</v>
      </c>
      <c r="IW228" s="37"/>
      <c r="IX228" s="37"/>
      <c r="IY228" s="37"/>
      <c r="IZ228" s="37"/>
      <c r="JA228" s="45" t="s">
        <v>5164</v>
      </c>
      <c r="JB228" s="37" t="s">
        <v>537</v>
      </c>
      <c r="JC228" s="37"/>
      <c r="JD228" s="37" t="b">
        <v>1</v>
      </c>
      <c r="JE228" s="37" t="b">
        <v>1</v>
      </c>
      <c r="JF228" s="37"/>
      <c r="JG228" s="37"/>
      <c r="JH228" s="37"/>
      <c r="JI228" s="37"/>
      <c r="JJ228" s="37"/>
      <c r="JK228" s="37" t="s">
        <v>5167</v>
      </c>
      <c r="JL228" s="37" t="s">
        <v>359</v>
      </c>
      <c r="JM228" s="37" t="s">
        <v>2978</v>
      </c>
      <c r="JN228" s="37" t="s">
        <v>2979</v>
      </c>
      <c r="JO228" s="37" t="b">
        <v>1</v>
      </c>
      <c r="JP228" s="37"/>
      <c r="JQ228" s="37"/>
      <c r="JR228" s="37"/>
      <c r="JS228" s="37"/>
      <c r="JT228" s="37"/>
      <c r="JU228" s="37" t="b">
        <v>1</v>
      </c>
      <c r="JV228" s="37"/>
      <c r="JW228" s="37" t="b">
        <v>1</v>
      </c>
      <c r="JX228" s="37"/>
      <c r="JY228" s="37"/>
      <c r="JZ228" s="37"/>
      <c r="KA228" s="37"/>
      <c r="KB228" s="37"/>
      <c r="KC228" s="37"/>
      <c r="KD228" s="37"/>
      <c r="KE228" s="37"/>
      <c r="KF228" s="37"/>
      <c r="KG228" s="37"/>
      <c r="KH228" s="37" t="s">
        <v>2980</v>
      </c>
      <c r="KI228" s="37"/>
      <c r="KJ228" s="37" t="b">
        <v>1</v>
      </c>
      <c r="KK228" s="37"/>
      <c r="KL228" s="37" t="b">
        <v>1</v>
      </c>
      <c r="KM228" s="37" t="b">
        <v>1</v>
      </c>
      <c r="KN228" s="37"/>
      <c r="KO228" s="37"/>
      <c r="KP228" s="37"/>
      <c r="KQ228" s="37"/>
      <c r="KR228" s="37"/>
      <c r="KS228" s="37"/>
      <c r="KT228" s="37"/>
      <c r="KU228" s="37"/>
      <c r="KV228" s="37"/>
      <c r="KW228" s="37" t="s">
        <v>553</v>
      </c>
      <c r="KX228" s="37"/>
      <c r="KY228" s="37"/>
      <c r="KZ228" s="37" t="b">
        <v>1</v>
      </c>
      <c r="LA228" s="37"/>
      <c r="LB228" s="37" t="b">
        <v>1</v>
      </c>
      <c r="LC228" s="37"/>
      <c r="LD228" s="37"/>
      <c r="LE228" s="37"/>
      <c r="LF228" s="37"/>
      <c r="LG228" s="37" t="s">
        <v>732</v>
      </c>
      <c r="LH228" s="37" t="b">
        <v>1</v>
      </c>
      <c r="LI228" s="37"/>
      <c r="LJ228" s="37" t="b">
        <v>1</v>
      </c>
      <c r="LK228" s="37" t="b">
        <v>1</v>
      </c>
      <c r="LL228" s="37"/>
      <c r="LM228" s="37"/>
      <c r="LN228" s="37"/>
      <c r="LO228" s="37" t="s">
        <v>347</v>
      </c>
      <c r="LP228" s="37"/>
      <c r="LQ228" s="37" t="s">
        <v>2000</v>
      </c>
      <c r="LR228" s="37" t="b">
        <v>1</v>
      </c>
      <c r="LS228" s="37"/>
      <c r="LT228" s="37"/>
      <c r="LU228" s="37" t="b">
        <v>1</v>
      </c>
      <c r="LV228" s="37"/>
      <c r="LW228" s="37"/>
      <c r="LX228" s="37"/>
      <c r="LY228" s="37"/>
      <c r="LZ228" s="37"/>
      <c r="MA228" s="37"/>
      <c r="MB228" s="37" t="s">
        <v>359</v>
      </c>
      <c r="MC228" s="37"/>
      <c r="MD228" s="37"/>
      <c r="ME228" s="37" t="s">
        <v>359</v>
      </c>
      <c r="MF228" s="37"/>
      <c r="MG228" s="37"/>
      <c r="MH228" s="37" t="s">
        <v>347</v>
      </c>
      <c r="MI228" s="37" t="s">
        <v>2981</v>
      </c>
      <c r="MJ228" s="37" t="s">
        <v>2982</v>
      </c>
      <c r="MK228" s="37">
        <v>73156720</v>
      </c>
      <c r="ML228" s="37" t="s">
        <v>2983</v>
      </c>
      <c r="MM228" s="50">
        <v>44217.549085648148</v>
      </c>
      <c r="MN228" s="37">
        <v>229</v>
      </c>
      <c r="MO228" s="37"/>
      <c r="MP228" s="37">
        <v>-1</v>
      </c>
      <c r="MQ228" s="37"/>
      <c r="MR228" s="37"/>
      <c r="MS228" s="37" t="s">
        <v>376</v>
      </c>
      <c r="MT228" s="37">
        <v>983</v>
      </c>
      <c r="MU228" s="37" t="s">
        <v>402</v>
      </c>
      <c r="MV228" s="37">
        <v>569832</v>
      </c>
    </row>
    <row r="229" spans="1:360" ht="15.6" hidden="1" thickTop="1" thickBot="1" x14ac:dyDescent="0.35">
      <c r="A229" s="44" t="s">
        <v>2984</v>
      </c>
      <c r="B229" s="45" t="s">
        <v>2985</v>
      </c>
      <c r="C229" s="45" t="s">
        <v>406</v>
      </c>
      <c r="D229" s="45" t="s">
        <v>2986</v>
      </c>
      <c r="E229" s="45" t="s">
        <v>830</v>
      </c>
      <c r="F229" s="45"/>
      <c r="G229" s="46">
        <v>44217</v>
      </c>
      <c r="H229" s="45" t="s">
        <v>2715</v>
      </c>
      <c r="I229" s="45" t="s">
        <v>832</v>
      </c>
      <c r="J229" s="45" t="s">
        <v>347</v>
      </c>
      <c r="K229" s="45">
        <v>49</v>
      </c>
      <c r="L229" s="45" t="str">
        <f>IF(data!$K229&lt;31,"18-30 Years",IF(data!$K229&lt;51,"31-50 Years",IF(data!$K229&lt;61,"51-60 Years",IF(data!$K229&gt;60,"Elderly&gt;60"))))</f>
        <v>31-50 Years</v>
      </c>
      <c r="M229" s="45" t="s">
        <v>348</v>
      </c>
      <c r="N229" s="45" t="s">
        <v>349</v>
      </c>
      <c r="O229" s="45" t="s">
        <v>350</v>
      </c>
      <c r="P229" s="46">
        <v>42505</v>
      </c>
      <c r="Q229" s="45">
        <v>0</v>
      </c>
      <c r="R229" s="45">
        <v>0</v>
      </c>
      <c r="S229" s="45" t="s">
        <v>347</v>
      </c>
      <c r="T229" s="45">
        <v>0</v>
      </c>
      <c r="U229" s="45">
        <v>0</v>
      </c>
      <c r="V229" s="45">
        <v>0</v>
      </c>
      <c r="W229" s="45" t="s">
        <v>384</v>
      </c>
      <c r="X229" s="45">
        <v>1</v>
      </c>
      <c r="Y229" s="45" t="s">
        <v>351</v>
      </c>
      <c r="Z229" s="45">
        <v>0</v>
      </c>
      <c r="AA229" s="51">
        <v>1</v>
      </c>
      <c r="AB229" s="45">
        <v>3</v>
      </c>
      <c r="AC229" s="45">
        <v>2</v>
      </c>
      <c r="AD229" s="45">
        <v>0</v>
      </c>
      <c r="AE229" s="45">
        <v>1</v>
      </c>
      <c r="AF229" s="45">
        <v>1000</v>
      </c>
      <c r="AG229" s="45">
        <v>350</v>
      </c>
      <c r="AH229" s="41">
        <f t="shared" si="3"/>
        <v>-650</v>
      </c>
      <c r="AI229" s="45" t="s">
        <v>2987</v>
      </c>
      <c r="AJ229" s="45"/>
      <c r="AK229" s="45" t="s">
        <v>1400</v>
      </c>
      <c r="AL229" s="45" t="b">
        <v>1</v>
      </c>
      <c r="AM229" s="45" t="b">
        <v>1</v>
      </c>
      <c r="AN229" s="45" t="b">
        <v>1</v>
      </c>
      <c r="AO229" s="45" t="b">
        <v>1</v>
      </c>
      <c r="AP229" s="45"/>
      <c r="AQ229" s="45"/>
      <c r="AR229" s="45"/>
      <c r="AS229" s="45"/>
      <c r="AT229" s="45">
        <v>30</v>
      </c>
      <c r="AU229" s="45" t="s">
        <v>356</v>
      </c>
      <c r="AV229" s="45"/>
      <c r="AW229" s="45" t="s">
        <v>347</v>
      </c>
      <c r="AX229" s="45" t="s">
        <v>2988</v>
      </c>
      <c r="AY229" s="45" t="s">
        <v>480</v>
      </c>
      <c r="AZ229" s="45" t="b">
        <v>1</v>
      </c>
      <c r="BA229" s="45"/>
      <c r="BB229" s="45"/>
      <c r="BC229" s="45" t="b">
        <v>1</v>
      </c>
      <c r="BD229" s="45"/>
      <c r="BE229" s="45"/>
      <c r="BF229" s="45"/>
      <c r="BG229" s="45"/>
      <c r="BH229" s="45"/>
      <c r="BI229" s="45"/>
      <c r="BJ229" s="45"/>
      <c r="BK229" s="45" t="s">
        <v>359</v>
      </c>
      <c r="BL229" s="45"/>
      <c r="BM229" s="45"/>
      <c r="BN229" s="45"/>
      <c r="BO229" s="45"/>
      <c r="BP229" s="45" t="s">
        <v>359</v>
      </c>
      <c r="BQ229" s="45"/>
      <c r="BR229" s="45"/>
      <c r="BS229" s="45"/>
      <c r="BT229" s="45"/>
      <c r="BU229" s="45"/>
      <c r="BV229" s="45"/>
      <c r="BW229" s="45"/>
      <c r="BX229" s="45"/>
      <c r="BY229" s="45"/>
      <c r="BZ229" s="45"/>
      <c r="CA229" s="45"/>
      <c r="CB229" s="45"/>
      <c r="CC229" s="45"/>
      <c r="CD229" s="45"/>
      <c r="CE229" s="45"/>
      <c r="CF229" s="45" t="s">
        <v>1049</v>
      </c>
      <c r="CG229" s="45"/>
      <c r="CH229" s="45"/>
      <c r="CI229" s="45"/>
      <c r="CJ229" s="45"/>
      <c r="CK229" s="45" t="b">
        <v>1</v>
      </c>
      <c r="CL229" s="45"/>
      <c r="CM229" s="45"/>
      <c r="CN229" s="45" t="s">
        <v>2989</v>
      </c>
      <c r="CO229" s="45" t="s">
        <v>347</v>
      </c>
      <c r="CP229" s="45"/>
      <c r="CQ229" s="45"/>
      <c r="CR229" s="45"/>
      <c r="CS229" s="45"/>
      <c r="CT229" s="45"/>
      <c r="CU229" s="45"/>
      <c r="CV229" s="45"/>
      <c r="CW229" s="45"/>
      <c r="CX229" s="45"/>
      <c r="CY229" s="45" t="s">
        <v>2900</v>
      </c>
      <c r="CZ229" s="45"/>
      <c r="DA229" s="45"/>
      <c r="DB229" s="45"/>
      <c r="DC229" s="45"/>
      <c r="DD229" s="45" t="b">
        <v>1</v>
      </c>
      <c r="DE229" s="45" t="b">
        <v>1</v>
      </c>
      <c r="DF229" s="45" t="b">
        <v>1</v>
      </c>
      <c r="DG229" s="45"/>
      <c r="DH229" s="45"/>
      <c r="DI229" s="45"/>
      <c r="DJ229" s="45"/>
      <c r="DK229" s="45"/>
      <c r="DL229" s="45"/>
      <c r="DM229" s="45"/>
      <c r="DN229" s="45"/>
      <c r="DO229" s="45"/>
      <c r="DP229" s="45"/>
      <c r="DQ229" s="45"/>
      <c r="DR229" s="45"/>
      <c r="DS229" s="45"/>
      <c r="DT229" s="45"/>
      <c r="DU229" s="45"/>
      <c r="DV229" s="45"/>
      <c r="DW229" s="45" t="s">
        <v>564</v>
      </c>
      <c r="DX229" s="45" t="s">
        <v>483</v>
      </c>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t="s">
        <v>347</v>
      </c>
      <c r="FD229" s="45"/>
      <c r="FE229" s="45" t="s">
        <v>367</v>
      </c>
      <c r="FF229" s="45"/>
      <c r="FG229" s="45" t="b">
        <v>1</v>
      </c>
      <c r="FH229" s="45"/>
      <c r="FI229" s="45"/>
      <c r="FJ229" s="45"/>
      <c r="FK229" s="45"/>
      <c r="FL229" s="45"/>
      <c r="FM229" s="45"/>
      <c r="FN229" s="45" t="s">
        <v>347</v>
      </c>
      <c r="FO229" s="45"/>
      <c r="FP229" s="45" t="s">
        <v>347</v>
      </c>
      <c r="FQ229" s="45" t="s">
        <v>367</v>
      </c>
      <c r="FR229" s="45" t="b">
        <v>1</v>
      </c>
      <c r="FS229" s="45"/>
      <c r="FT229" s="45"/>
      <c r="FU229" s="45"/>
      <c r="FV229" s="45"/>
      <c r="FW229" s="45"/>
      <c r="FX229" s="45"/>
      <c r="FY229" s="45"/>
      <c r="FZ229" s="45"/>
      <c r="GA229" s="45"/>
      <c r="GB229" s="45"/>
      <c r="GC229" s="45" t="s">
        <v>384</v>
      </c>
      <c r="GD229" s="45" t="s">
        <v>384</v>
      </c>
      <c r="GE229" s="45" t="s">
        <v>359</v>
      </c>
      <c r="GF229" s="45" t="s">
        <v>370</v>
      </c>
      <c r="GG229" s="45" t="s">
        <v>370</v>
      </c>
      <c r="GH229" s="45"/>
      <c r="GI229" s="45"/>
      <c r="GJ229" s="45"/>
      <c r="GK229" s="45"/>
      <c r="GL229" s="45"/>
      <c r="GM229" s="45"/>
      <c r="GN229" s="45"/>
      <c r="GO229" s="45"/>
      <c r="GP229" s="45"/>
      <c r="GQ229" s="45"/>
      <c r="GR229" s="45"/>
      <c r="GS229" s="45"/>
      <c r="GT229" s="45"/>
      <c r="GU229" s="45" t="s">
        <v>2990</v>
      </c>
      <c r="GV229" s="45" t="b">
        <v>1</v>
      </c>
      <c r="GW229" s="45"/>
      <c r="GX229" s="45" t="b">
        <v>1</v>
      </c>
      <c r="GY229" s="45"/>
      <c r="GZ229" s="45"/>
      <c r="HA229" s="45" t="b">
        <v>1</v>
      </c>
      <c r="HB229" s="45" t="b">
        <v>1</v>
      </c>
      <c r="HC229" s="45"/>
      <c r="HD229" s="45"/>
      <c r="HE229" s="45"/>
      <c r="HF229" s="45"/>
      <c r="HG229" s="45"/>
      <c r="HH229" s="45"/>
      <c r="HI229" s="45"/>
      <c r="HJ229" s="45"/>
      <c r="HK229" s="45"/>
      <c r="HL229" s="45"/>
      <c r="HM229" s="45"/>
      <c r="HN229" s="45" t="s">
        <v>895</v>
      </c>
      <c r="HO229" s="45" t="b">
        <v>1</v>
      </c>
      <c r="HP229" s="45"/>
      <c r="HQ229" s="45" t="b">
        <v>1</v>
      </c>
      <c r="HR229" s="45"/>
      <c r="HS229" s="45" t="s">
        <v>2991</v>
      </c>
      <c r="HT229" s="45" t="s">
        <v>2992</v>
      </c>
      <c r="HU229" s="45" t="b">
        <v>1</v>
      </c>
      <c r="HV229" s="45" t="b">
        <v>1</v>
      </c>
      <c r="HW229" s="45"/>
      <c r="HX229" s="45"/>
      <c r="HY229" s="45" t="b">
        <v>1</v>
      </c>
      <c r="HZ229" s="45"/>
      <c r="IA229" s="45"/>
      <c r="IB229" s="45"/>
      <c r="IC229" s="45"/>
      <c r="ID229" s="45"/>
      <c r="IE229" s="45"/>
      <c r="IF229" s="45" t="s">
        <v>458</v>
      </c>
      <c r="IG229" s="45" t="b">
        <v>1</v>
      </c>
      <c r="IH229" s="45"/>
      <c r="II229" s="45"/>
      <c r="IJ229" s="45"/>
      <c r="IK229" s="45"/>
      <c r="IL229" s="45"/>
      <c r="IM229" s="45"/>
      <c r="IN229" s="45"/>
      <c r="IO229" s="45"/>
      <c r="IP229" s="45" t="s">
        <v>347</v>
      </c>
      <c r="IQ229" s="45"/>
      <c r="IR229" s="45" t="s">
        <v>413</v>
      </c>
      <c r="IS229" s="45"/>
      <c r="IT229" s="45"/>
      <c r="IU229" s="45"/>
      <c r="IV229" s="45"/>
      <c r="IW229" s="45"/>
      <c r="IX229" s="45" t="b">
        <v>1</v>
      </c>
      <c r="IY229" s="45"/>
      <c r="IZ229" s="45"/>
      <c r="JA229" s="45"/>
      <c r="JB229" s="45" t="s">
        <v>413</v>
      </c>
      <c r="JC229" s="45"/>
      <c r="JD229" s="45"/>
      <c r="JE229" s="45"/>
      <c r="JF229" s="45"/>
      <c r="JG229" s="45"/>
      <c r="JH229" s="45" t="b">
        <v>1</v>
      </c>
      <c r="JI229" s="45"/>
      <c r="JJ229" s="45"/>
      <c r="JK229" s="45"/>
      <c r="JL229" s="45" t="s">
        <v>347</v>
      </c>
      <c r="JM229" s="45"/>
      <c r="JN229" s="45" t="s">
        <v>2993</v>
      </c>
      <c r="JO229" s="45" t="b">
        <v>1</v>
      </c>
      <c r="JP229" s="45"/>
      <c r="JQ229" s="45"/>
      <c r="JR229" s="45" t="b">
        <v>1</v>
      </c>
      <c r="JS229" s="45" t="b">
        <v>1</v>
      </c>
      <c r="JT229" s="45"/>
      <c r="JU229" s="45"/>
      <c r="JV229" s="45" t="b">
        <v>1</v>
      </c>
      <c r="JW229" s="45"/>
      <c r="JX229" s="45"/>
      <c r="JY229" s="45" t="b">
        <v>1</v>
      </c>
      <c r="JZ229" s="45"/>
      <c r="KA229" s="45"/>
      <c r="KB229" s="45"/>
      <c r="KC229" s="45"/>
      <c r="KD229" s="45"/>
      <c r="KE229" s="45"/>
      <c r="KF229" s="45"/>
      <c r="KG229" s="45" t="s">
        <v>2994</v>
      </c>
      <c r="KH229" s="45" t="s">
        <v>921</v>
      </c>
      <c r="KI229" s="45"/>
      <c r="KJ229" s="45"/>
      <c r="KK229" s="45"/>
      <c r="KL229" s="45" t="b">
        <v>1</v>
      </c>
      <c r="KM229" s="45" t="b">
        <v>1</v>
      </c>
      <c r="KN229" s="45" t="b">
        <v>1</v>
      </c>
      <c r="KO229" s="45"/>
      <c r="KP229" s="45"/>
      <c r="KQ229" s="45"/>
      <c r="KR229" s="45"/>
      <c r="KS229" s="45"/>
      <c r="KT229" s="45"/>
      <c r="KU229" s="45"/>
      <c r="KV229" s="45"/>
      <c r="KW229" s="45" t="s">
        <v>2995</v>
      </c>
      <c r="KX229" s="45" t="b">
        <v>1</v>
      </c>
      <c r="KY229" s="45" t="b">
        <v>1</v>
      </c>
      <c r="KZ229" s="45" t="b">
        <v>1</v>
      </c>
      <c r="LA229" s="45" t="b">
        <v>1</v>
      </c>
      <c r="LB229" s="45"/>
      <c r="LC229" s="45" t="b">
        <v>1</v>
      </c>
      <c r="LD229" s="45"/>
      <c r="LE229" s="45"/>
      <c r="LF229" s="45"/>
      <c r="LG229" s="45" t="s">
        <v>427</v>
      </c>
      <c r="LH229" s="45"/>
      <c r="LI229" s="45"/>
      <c r="LJ229" s="45"/>
      <c r="LK229" s="45"/>
      <c r="LL229" s="45"/>
      <c r="LM229" s="45"/>
      <c r="LN229" s="45" t="b">
        <v>1</v>
      </c>
      <c r="LO229" s="45" t="s">
        <v>347</v>
      </c>
      <c r="LP229" s="45"/>
      <c r="LQ229" s="45" t="s">
        <v>706</v>
      </c>
      <c r="LR229" s="45"/>
      <c r="LS229" s="45"/>
      <c r="LT229" s="45"/>
      <c r="LU229" s="45"/>
      <c r="LV229" s="45"/>
      <c r="LW229" s="45"/>
      <c r="LX229" s="45"/>
      <c r="LY229" s="45"/>
      <c r="LZ229" s="45" t="b">
        <v>1</v>
      </c>
      <c r="MA229" s="45"/>
      <c r="MB229" s="45" t="s">
        <v>359</v>
      </c>
      <c r="MC229" s="45"/>
      <c r="MD229" s="45"/>
      <c r="ME229" s="45"/>
      <c r="MF229" s="45"/>
      <c r="MG229" s="45"/>
      <c r="MH229" s="45" t="s">
        <v>359</v>
      </c>
      <c r="MI229" s="45"/>
      <c r="MJ229" s="45" t="s">
        <v>2996</v>
      </c>
      <c r="MK229" s="45">
        <v>73156789</v>
      </c>
      <c r="ML229" s="45" t="s">
        <v>2997</v>
      </c>
      <c r="MM229" s="47">
        <v>44217.549872685187</v>
      </c>
      <c r="MN229" s="45">
        <v>230</v>
      </c>
      <c r="MO229" s="45"/>
      <c r="MP229" s="45">
        <v>-1</v>
      </c>
      <c r="MQ229" s="45"/>
      <c r="MR229" s="45"/>
      <c r="MS229" s="45" t="s">
        <v>2998</v>
      </c>
      <c r="MT229" s="45">
        <v>170342</v>
      </c>
      <c r="MU229" s="45" t="s">
        <v>402</v>
      </c>
      <c r="MV229" s="45">
        <v>569832</v>
      </c>
    </row>
    <row r="230" spans="1:360" ht="15.6" hidden="1" thickTop="1" thickBot="1" x14ac:dyDescent="0.35">
      <c r="A230" s="48" t="s">
        <v>2999</v>
      </c>
      <c r="B230" s="37" t="s">
        <v>3000</v>
      </c>
      <c r="C230" s="37" t="s">
        <v>384</v>
      </c>
      <c r="D230" s="37" t="s">
        <v>2986</v>
      </c>
      <c r="E230" s="37" t="s">
        <v>830</v>
      </c>
      <c r="F230" s="37"/>
      <c r="G230" s="49">
        <v>44217</v>
      </c>
      <c r="H230" s="37" t="s">
        <v>2715</v>
      </c>
      <c r="I230" s="37" t="s">
        <v>832</v>
      </c>
      <c r="J230" s="37" t="s">
        <v>347</v>
      </c>
      <c r="K230" s="37">
        <v>40</v>
      </c>
      <c r="L230" s="37" t="str">
        <f>IF(data!$K230&lt;31,"18-30 Years",IF(data!$K230&lt;51,"31-50 Years",IF(data!$K230&lt;61,"51-60 Years",IF(data!$K230&gt;60,"Elderly&gt;60"))))</f>
        <v>31-50 Years</v>
      </c>
      <c r="M230" s="37" t="s">
        <v>348</v>
      </c>
      <c r="N230" s="37" t="s">
        <v>349</v>
      </c>
      <c r="O230" s="37" t="s">
        <v>350</v>
      </c>
      <c r="P230" s="49">
        <v>41038</v>
      </c>
      <c r="Q230" s="37">
        <v>0</v>
      </c>
      <c r="R230" s="37">
        <v>0</v>
      </c>
      <c r="S230" s="37" t="s">
        <v>347</v>
      </c>
      <c r="T230" s="37">
        <v>0</v>
      </c>
      <c r="U230" s="37">
        <v>0</v>
      </c>
      <c r="V230" s="37">
        <v>1</v>
      </c>
      <c r="W230" s="37" t="s">
        <v>351</v>
      </c>
      <c r="X230" s="37">
        <v>1</v>
      </c>
      <c r="Y230" s="37" t="s">
        <v>406</v>
      </c>
      <c r="Z230" s="37">
        <v>3</v>
      </c>
      <c r="AA230" s="52">
        <v>5</v>
      </c>
      <c r="AB230" s="37">
        <v>7</v>
      </c>
      <c r="AC230" s="37">
        <v>1</v>
      </c>
      <c r="AD230" s="37">
        <v>0</v>
      </c>
      <c r="AE230" s="37">
        <v>1</v>
      </c>
      <c r="AF230" s="37">
        <v>1000</v>
      </c>
      <c r="AG230" s="37">
        <v>350</v>
      </c>
      <c r="AH230" s="41">
        <f t="shared" si="3"/>
        <v>-650</v>
      </c>
      <c r="AI230" s="37" t="s">
        <v>3001</v>
      </c>
      <c r="AJ230" s="37"/>
      <c r="AK230" s="37" t="s">
        <v>3002</v>
      </c>
      <c r="AL230" s="37" t="b">
        <v>1</v>
      </c>
      <c r="AM230" s="37" t="b">
        <v>1</v>
      </c>
      <c r="AN230" s="37" t="b">
        <v>1</v>
      </c>
      <c r="AO230" s="37" t="b">
        <v>1</v>
      </c>
      <c r="AP230" s="37"/>
      <c r="AQ230" s="37"/>
      <c r="AR230" s="37"/>
      <c r="AS230" s="37"/>
      <c r="AT230" s="37">
        <v>20</v>
      </c>
      <c r="AU230" s="37" t="s">
        <v>356</v>
      </c>
      <c r="AV230" s="37"/>
      <c r="AW230" s="37" t="s">
        <v>347</v>
      </c>
      <c r="AX230" s="41" t="s">
        <v>372</v>
      </c>
      <c r="AY230" s="37" t="s">
        <v>993</v>
      </c>
      <c r="AZ230" s="37"/>
      <c r="BA230" s="37"/>
      <c r="BB230" s="37"/>
      <c r="BC230" s="37"/>
      <c r="BD230" s="37"/>
      <c r="BE230" s="37"/>
      <c r="BF230" s="37"/>
      <c r="BG230" s="37"/>
      <c r="BH230" s="37"/>
      <c r="BI230" s="37" t="b">
        <v>1</v>
      </c>
      <c r="BJ230" s="37"/>
      <c r="BK230" s="37" t="s">
        <v>359</v>
      </c>
      <c r="BL230" s="37"/>
      <c r="BM230" s="37"/>
      <c r="BN230" s="37"/>
      <c r="BO230" s="37"/>
      <c r="BP230" s="37" t="s">
        <v>359</v>
      </c>
      <c r="BQ230" s="37"/>
      <c r="BR230" s="37"/>
      <c r="BS230" s="37"/>
      <c r="BT230" s="37"/>
      <c r="BU230" s="37"/>
      <c r="BV230" s="37"/>
      <c r="BW230" s="37"/>
      <c r="BX230" s="37"/>
      <c r="BY230" s="37"/>
      <c r="BZ230" s="37"/>
      <c r="CA230" s="37"/>
      <c r="CB230" s="37"/>
      <c r="CC230" s="37"/>
      <c r="CD230" s="37"/>
      <c r="CE230" s="37"/>
      <c r="CF230" s="37" t="s">
        <v>1114</v>
      </c>
      <c r="CG230" s="37"/>
      <c r="CH230" s="37"/>
      <c r="CI230" s="37"/>
      <c r="CJ230" s="37"/>
      <c r="CK230" s="37"/>
      <c r="CL230" s="37"/>
      <c r="CM230" s="37" t="b">
        <v>1</v>
      </c>
      <c r="CN230" s="37"/>
      <c r="CO230" s="37" t="s">
        <v>347</v>
      </c>
      <c r="CP230" s="37"/>
      <c r="CQ230" s="37"/>
      <c r="CR230" s="37"/>
      <c r="CS230" s="37"/>
      <c r="CT230" s="37"/>
      <c r="CU230" s="37"/>
      <c r="CV230" s="37"/>
      <c r="CW230" s="37"/>
      <c r="CX230" s="37"/>
      <c r="CY230" s="37" t="s">
        <v>361</v>
      </c>
      <c r="CZ230" s="37"/>
      <c r="DA230" s="37"/>
      <c r="DB230" s="37"/>
      <c r="DC230" s="37"/>
      <c r="DD230" s="37"/>
      <c r="DE230" s="37" t="b">
        <v>1</v>
      </c>
      <c r="DF230" s="37" t="b">
        <v>1</v>
      </c>
      <c r="DG230" s="37"/>
      <c r="DH230" s="37"/>
      <c r="DI230" s="37"/>
      <c r="DJ230" s="37"/>
      <c r="DK230" s="37"/>
      <c r="DL230" s="37"/>
      <c r="DM230" s="37"/>
      <c r="DN230" s="37"/>
      <c r="DO230" s="37"/>
      <c r="DP230" s="37"/>
      <c r="DQ230" s="37"/>
      <c r="DR230" s="37"/>
      <c r="DS230" s="37"/>
      <c r="DT230" s="37"/>
      <c r="DU230" s="37"/>
      <c r="DV230" s="37"/>
      <c r="DW230" s="37" t="s">
        <v>564</v>
      </c>
      <c r="DX230" s="37" t="s">
        <v>483</v>
      </c>
      <c r="DY230" s="37"/>
      <c r="DZ230" s="37"/>
      <c r="EA230" s="37"/>
      <c r="EB230" s="37"/>
      <c r="EC230" s="37"/>
      <c r="ED230" s="37"/>
      <c r="EE230" s="37"/>
      <c r="EF230" s="37"/>
      <c r="EG230" s="37"/>
      <c r="EH230" s="37"/>
      <c r="EI230" s="37"/>
      <c r="EJ230" s="37"/>
      <c r="EK230" s="37"/>
      <c r="EL230" s="37"/>
      <c r="EM230" s="37"/>
      <c r="EN230" s="37"/>
      <c r="EO230" s="37" t="s">
        <v>3003</v>
      </c>
      <c r="EP230" s="37" t="b">
        <v>1</v>
      </c>
      <c r="EQ230" s="37"/>
      <c r="ER230" s="37"/>
      <c r="ES230" s="37"/>
      <c r="ET230" s="37"/>
      <c r="EU230" s="37"/>
      <c r="EV230" s="37"/>
      <c r="EW230" s="37"/>
      <c r="EX230" s="37"/>
      <c r="EY230" s="37"/>
      <c r="EZ230" s="37" t="b">
        <v>1</v>
      </c>
      <c r="FA230" s="52">
        <v>2</v>
      </c>
      <c r="FB230" s="37" t="s">
        <v>365</v>
      </c>
      <c r="FC230" s="37" t="s">
        <v>347</v>
      </c>
      <c r="FD230" s="37"/>
      <c r="FE230" s="37" t="s">
        <v>367</v>
      </c>
      <c r="FF230" s="37"/>
      <c r="FG230" s="37" t="b">
        <v>1</v>
      </c>
      <c r="FH230" s="37"/>
      <c r="FI230" s="37"/>
      <c r="FJ230" s="37"/>
      <c r="FK230" s="37"/>
      <c r="FL230" s="37"/>
      <c r="FM230" s="37"/>
      <c r="FN230" s="37" t="s">
        <v>347</v>
      </c>
      <c r="FO230" s="37"/>
      <c r="FP230" s="37" t="s">
        <v>347</v>
      </c>
      <c r="FQ230" s="37" t="s">
        <v>367</v>
      </c>
      <c r="FR230" s="37" t="b">
        <v>1</v>
      </c>
      <c r="FS230" s="37"/>
      <c r="FT230" s="37"/>
      <c r="FU230" s="37"/>
      <c r="FV230" s="37"/>
      <c r="FW230" s="37"/>
      <c r="FX230" s="37" t="s">
        <v>368</v>
      </c>
      <c r="FY230" s="37" t="s">
        <v>359</v>
      </c>
      <c r="FZ230" s="37"/>
      <c r="GA230" s="37"/>
      <c r="GB230" s="37"/>
      <c r="GC230" s="37" t="s">
        <v>384</v>
      </c>
      <c r="GD230" s="37" t="s">
        <v>384</v>
      </c>
      <c r="GE230" s="37" t="s">
        <v>359</v>
      </c>
      <c r="GF230" s="37" t="s">
        <v>370</v>
      </c>
      <c r="GG230" s="37" t="s">
        <v>370</v>
      </c>
      <c r="GH230" s="37"/>
      <c r="GI230" s="37"/>
      <c r="GJ230" s="37"/>
      <c r="GK230" s="37"/>
      <c r="GL230" s="37"/>
      <c r="GM230" s="37"/>
      <c r="GN230" s="37"/>
      <c r="GO230" s="37"/>
      <c r="GP230" s="37"/>
      <c r="GQ230" s="37"/>
      <c r="GR230" s="37"/>
      <c r="GS230" s="37"/>
      <c r="GT230" s="37"/>
      <c r="GU230" s="37" t="s">
        <v>3004</v>
      </c>
      <c r="GV230" s="37" t="b">
        <v>1</v>
      </c>
      <c r="GW230" s="37"/>
      <c r="GX230" s="37" t="b">
        <v>1</v>
      </c>
      <c r="GY230" s="37"/>
      <c r="GZ230" s="37"/>
      <c r="HA230" s="37" t="b">
        <v>1</v>
      </c>
      <c r="HB230" s="37"/>
      <c r="HC230" s="37"/>
      <c r="HD230" s="37"/>
      <c r="HE230" s="37" t="b">
        <v>1</v>
      </c>
      <c r="HF230" s="37"/>
      <c r="HG230" s="37"/>
      <c r="HH230" s="37"/>
      <c r="HI230" s="37"/>
      <c r="HJ230" s="37"/>
      <c r="HK230" s="37"/>
      <c r="HL230" s="37"/>
      <c r="HM230" s="37"/>
      <c r="HN230" s="37" t="s">
        <v>895</v>
      </c>
      <c r="HO230" s="37" t="b">
        <v>1</v>
      </c>
      <c r="HP230" s="37"/>
      <c r="HQ230" s="37" t="b">
        <v>1</v>
      </c>
      <c r="HR230" s="37"/>
      <c r="HS230" s="37" t="s">
        <v>3005</v>
      </c>
      <c r="HT230" s="37" t="s">
        <v>3006</v>
      </c>
      <c r="HU230" s="37" t="b">
        <v>1</v>
      </c>
      <c r="HV230" s="37"/>
      <c r="HW230" s="37" t="b">
        <v>1</v>
      </c>
      <c r="HX230" s="37"/>
      <c r="HY230" s="37"/>
      <c r="HZ230" s="37"/>
      <c r="IA230" s="37"/>
      <c r="IB230" s="37"/>
      <c r="IC230" s="37"/>
      <c r="ID230" s="37"/>
      <c r="IE230" s="37"/>
      <c r="IF230" s="37" t="s">
        <v>458</v>
      </c>
      <c r="IG230" s="37" t="b">
        <v>1</v>
      </c>
      <c r="IH230" s="37"/>
      <c r="II230" s="37"/>
      <c r="IJ230" s="37"/>
      <c r="IK230" s="37"/>
      <c r="IL230" s="37"/>
      <c r="IM230" s="37"/>
      <c r="IN230" s="37"/>
      <c r="IO230" s="37"/>
      <c r="IP230" s="37" t="s">
        <v>347</v>
      </c>
      <c r="IQ230" s="37"/>
      <c r="IR230" s="37" t="s">
        <v>413</v>
      </c>
      <c r="IS230" s="37"/>
      <c r="IT230" s="37"/>
      <c r="IU230" s="37"/>
      <c r="IV230" s="37"/>
      <c r="IW230" s="37"/>
      <c r="IX230" s="37" t="b">
        <v>1</v>
      </c>
      <c r="IY230" s="37"/>
      <c r="IZ230" s="37"/>
      <c r="JA230" s="37"/>
      <c r="JB230" s="37" t="s">
        <v>413</v>
      </c>
      <c r="JC230" s="37"/>
      <c r="JD230" s="37"/>
      <c r="JE230" s="37"/>
      <c r="JF230" s="37"/>
      <c r="JG230" s="37"/>
      <c r="JH230" s="37" t="b">
        <v>1</v>
      </c>
      <c r="JI230" s="37"/>
      <c r="JJ230" s="37"/>
      <c r="JK230" s="37"/>
      <c r="JL230" s="37" t="s">
        <v>347</v>
      </c>
      <c r="JM230" s="37"/>
      <c r="JN230" s="37" t="s">
        <v>3007</v>
      </c>
      <c r="JO230" s="37" t="b">
        <v>1</v>
      </c>
      <c r="JP230" s="37"/>
      <c r="JQ230" s="37"/>
      <c r="JR230" s="37"/>
      <c r="JS230" s="37" t="b">
        <v>1</v>
      </c>
      <c r="JT230" s="37"/>
      <c r="JU230" s="37"/>
      <c r="JV230" s="37"/>
      <c r="JW230" s="37"/>
      <c r="JX230" s="37"/>
      <c r="JY230" s="37"/>
      <c r="JZ230" s="37"/>
      <c r="KA230" s="37"/>
      <c r="KB230" s="37"/>
      <c r="KC230" s="37"/>
      <c r="KD230" s="37"/>
      <c r="KE230" s="37"/>
      <c r="KF230" s="37"/>
      <c r="KG230" s="37" t="s">
        <v>3008</v>
      </c>
      <c r="KH230" s="37" t="s">
        <v>447</v>
      </c>
      <c r="KI230" s="37"/>
      <c r="KJ230" s="37"/>
      <c r="KK230" s="37"/>
      <c r="KL230" s="37"/>
      <c r="KM230" s="37" t="b">
        <v>1</v>
      </c>
      <c r="KN230" s="37"/>
      <c r="KO230" s="37"/>
      <c r="KP230" s="37"/>
      <c r="KQ230" s="37"/>
      <c r="KR230" s="37"/>
      <c r="KS230" s="37"/>
      <c r="KT230" s="37"/>
      <c r="KU230" s="37"/>
      <c r="KV230" s="37"/>
      <c r="KW230" s="37" t="s">
        <v>1253</v>
      </c>
      <c r="KX230" s="37" t="b">
        <v>1</v>
      </c>
      <c r="KY230" s="37" t="b">
        <v>1</v>
      </c>
      <c r="KZ230" s="37"/>
      <c r="LA230" s="37"/>
      <c r="LB230" s="37"/>
      <c r="LC230" s="37"/>
      <c r="LD230" s="37"/>
      <c r="LE230" s="37"/>
      <c r="LF230" s="37"/>
      <c r="LG230" s="37" t="s">
        <v>861</v>
      </c>
      <c r="LH230" s="37"/>
      <c r="LI230" s="37"/>
      <c r="LJ230" s="37"/>
      <c r="LK230" s="37" t="b">
        <v>1</v>
      </c>
      <c r="LL230" s="37" t="b">
        <v>1</v>
      </c>
      <c r="LM230" s="37"/>
      <c r="LN230" s="37"/>
      <c r="LO230" s="37" t="s">
        <v>347</v>
      </c>
      <c r="LP230" s="37"/>
      <c r="LQ230" s="37" t="s">
        <v>706</v>
      </c>
      <c r="LR230" s="37"/>
      <c r="LS230" s="37"/>
      <c r="LT230" s="37"/>
      <c r="LU230" s="37"/>
      <c r="LV230" s="37"/>
      <c r="LW230" s="37"/>
      <c r="LX230" s="37"/>
      <c r="LY230" s="37"/>
      <c r="LZ230" s="37" t="b">
        <v>1</v>
      </c>
      <c r="MA230" s="37"/>
      <c r="MB230" s="37" t="s">
        <v>359</v>
      </c>
      <c r="MC230" s="37"/>
      <c r="MD230" s="37"/>
      <c r="ME230" s="37" t="s">
        <v>359</v>
      </c>
      <c r="MF230" s="37"/>
      <c r="MG230" s="37"/>
      <c r="MH230" s="37" t="s">
        <v>347</v>
      </c>
      <c r="MI230" s="37" t="s">
        <v>3009</v>
      </c>
      <c r="MJ230" s="37" t="s">
        <v>3010</v>
      </c>
      <c r="MK230" s="37">
        <v>73156790</v>
      </c>
      <c r="ML230" s="37" t="s">
        <v>3011</v>
      </c>
      <c r="MM230" s="50">
        <v>44217.549884259257</v>
      </c>
      <c r="MN230" s="37">
        <v>231</v>
      </c>
      <c r="MO230" s="37"/>
      <c r="MP230" s="37">
        <v>-1</v>
      </c>
      <c r="MQ230" s="37"/>
      <c r="MR230" s="37"/>
      <c r="MS230" s="37" t="s">
        <v>376</v>
      </c>
      <c r="MT230" s="37">
        <v>19561</v>
      </c>
      <c r="MU230" s="37" t="s">
        <v>402</v>
      </c>
      <c r="MV230" s="37">
        <v>569832</v>
      </c>
    </row>
    <row r="231" spans="1:360" ht="15.6" hidden="1" thickTop="1" thickBot="1" x14ac:dyDescent="0.35">
      <c r="A231" s="44" t="s">
        <v>3012</v>
      </c>
      <c r="B231" s="45" t="s">
        <v>3013</v>
      </c>
      <c r="C231" s="45" t="s">
        <v>384</v>
      </c>
      <c r="D231" s="45" t="s">
        <v>2986</v>
      </c>
      <c r="E231" s="45" t="s">
        <v>830</v>
      </c>
      <c r="F231" s="45"/>
      <c r="G231" s="46">
        <v>44217</v>
      </c>
      <c r="H231" s="45" t="s">
        <v>2715</v>
      </c>
      <c r="I231" s="45" t="s">
        <v>832</v>
      </c>
      <c r="J231" s="45" t="s">
        <v>347</v>
      </c>
      <c r="K231" s="45">
        <v>21</v>
      </c>
      <c r="L231" s="45" t="str">
        <f>IF(data!$K231&lt;31,"18-30 Years",IF(data!$K231&lt;51,"31-50 Years",IF(data!$K231&lt;61,"51-60 Years",IF(data!$K231&gt;60,"Elderly&gt;60"))))</f>
        <v>18-30 Years</v>
      </c>
      <c r="M231" s="45" t="s">
        <v>348</v>
      </c>
      <c r="N231" s="45" t="s">
        <v>349</v>
      </c>
      <c r="O231" s="45" t="s">
        <v>350</v>
      </c>
      <c r="P231" s="46">
        <v>42466</v>
      </c>
      <c r="Q231" s="45">
        <v>0</v>
      </c>
      <c r="R231" s="45">
        <v>0</v>
      </c>
      <c r="S231" s="45" t="s">
        <v>347</v>
      </c>
      <c r="T231" s="45">
        <v>0</v>
      </c>
      <c r="U231" s="45">
        <v>1</v>
      </c>
      <c r="V231" s="45">
        <v>0</v>
      </c>
      <c r="W231" s="45" t="s">
        <v>351</v>
      </c>
      <c r="X231" s="45">
        <v>0</v>
      </c>
      <c r="Y231" s="45" t="s">
        <v>351</v>
      </c>
      <c r="Z231" s="45">
        <v>0</v>
      </c>
      <c r="AA231" s="51">
        <v>1</v>
      </c>
      <c r="AB231" s="45">
        <v>3</v>
      </c>
      <c r="AC231" s="45">
        <v>0</v>
      </c>
      <c r="AD231" s="45">
        <v>0</v>
      </c>
      <c r="AE231" s="45">
        <v>1</v>
      </c>
      <c r="AF231" s="45">
        <v>1100</v>
      </c>
      <c r="AG231" s="45">
        <v>600</v>
      </c>
      <c r="AH231" s="41">
        <f t="shared" si="3"/>
        <v>-500</v>
      </c>
      <c r="AI231" s="45" t="s">
        <v>3014</v>
      </c>
      <c r="AJ231" s="45"/>
      <c r="AK231" s="45" t="s">
        <v>1400</v>
      </c>
      <c r="AL231" s="45" t="b">
        <v>1</v>
      </c>
      <c r="AM231" s="45" t="b">
        <v>1</v>
      </c>
      <c r="AN231" s="45" t="b">
        <v>1</v>
      </c>
      <c r="AO231" s="45" t="b">
        <v>1</v>
      </c>
      <c r="AP231" s="45"/>
      <c r="AQ231" s="45"/>
      <c r="AR231" s="45"/>
      <c r="AS231" s="45"/>
      <c r="AT231" s="45">
        <v>20</v>
      </c>
      <c r="AU231" s="45" t="s">
        <v>356</v>
      </c>
      <c r="AV231" s="45"/>
      <c r="AW231" s="45" t="s">
        <v>347</v>
      </c>
      <c r="AX231" s="41" t="s">
        <v>372</v>
      </c>
      <c r="AY231" s="45" t="s">
        <v>993</v>
      </c>
      <c r="AZ231" s="45"/>
      <c r="BA231" s="45"/>
      <c r="BB231" s="45"/>
      <c r="BC231" s="45"/>
      <c r="BD231" s="45"/>
      <c r="BE231" s="45"/>
      <c r="BF231" s="45"/>
      <c r="BG231" s="45"/>
      <c r="BH231" s="45"/>
      <c r="BI231" s="45" t="b">
        <v>1</v>
      </c>
      <c r="BJ231" s="45"/>
      <c r="BK231" s="45" t="s">
        <v>359</v>
      </c>
      <c r="BL231" s="45"/>
      <c r="BM231" s="45"/>
      <c r="BN231" s="45"/>
      <c r="BO231" s="45"/>
      <c r="BP231" s="45" t="s">
        <v>359</v>
      </c>
      <c r="BQ231" s="45"/>
      <c r="BR231" s="45"/>
      <c r="BS231" s="45"/>
      <c r="BT231" s="45"/>
      <c r="BU231" s="45"/>
      <c r="BV231" s="45"/>
      <c r="BW231" s="45"/>
      <c r="BX231" s="45"/>
      <c r="BY231" s="45"/>
      <c r="BZ231" s="45"/>
      <c r="CA231" s="45"/>
      <c r="CB231" s="45"/>
      <c r="CC231" s="45"/>
      <c r="CD231" s="45"/>
      <c r="CE231" s="45"/>
      <c r="CF231" s="45" t="s">
        <v>1114</v>
      </c>
      <c r="CG231" s="45"/>
      <c r="CH231" s="45"/>
      <c r="CI231" s="45"/>
      <c r="CJ231" s="45"/>
      <c r="CK231" s="45"/>
      <c r="CL231" s="45"/>
      <c r="CM231" s="45" t="b">
        <v>1</v>
      </c>
      <c r="CN231" s="45"/>
      <c r="CO231" s="45" t="s">
        <v>347</v>
      </c>
      <c r="CP231" s="45"/>
      <c r="CQ231" s="45"/>
      <c r="CR231" s="45"/>
      <c r="CS231" s="45"/>
      <c r="CT231" s="45"/>
      <c r="CU231" s="45"/>
      <c r="CV231" s="45"/>
      <c r="CW231" s="45"/>
      <c r="CX231" s="45"/>
      <c r="CY231" s="45" t="s">
        <v>2451</v>
      </c>
      <c r="CZ231" s="45"/>
      <c r="DA231" s="45"/>
      <c r="DB231" s="45"/>
      <c r="DC231" s="45"/>
      <c r="DD231" s="45" t="b">
        <v>1</v>
      </c>
      <c r="DE231" s="45" t="b">
        <v>1</v>
      </c>
      <c r="DF231" s="45" t="b">
        <v>1</v>
      </c>
      <c r="DG231" s="45"/>
      <c r="DH231" s="45"/>
      <c r="DI231" s="45"/>
      <c r="DJ231" s="45"/>
      <c r="DK231" s="45"/>
      <c r="DL231" s="45"/>
      <c r="DM231" s="45"/>
      <c r="DN231" s="45"/>
      <c r="DO231" s="45"/>
      <c r="DP231" s="45"/>
      <c r="DQ231" s="45"/>
      <c r="DR231" s="45"/>
      <c r="DS231" s="45"/>
      <c r="DT231" s="45"/>
      <c r="DU231" s="45"/>
      <c r="DV231" s="45"/>
      <c r="DW231" s="45" t="s">
        <v>564</v>
      </c>
      <c r="DX231" s="45" t="s">
        <v>483</v>
      </c>
      <c r="DY231" s="45"/>
      <c r="DZ231" s="45"/>
      <c r="EA231" s="45"/>
      <c r="EB231" s="45"/>
      <c r="EC231" s="45"/>
      <c r="ED231" s="45"/>
      <c r="EE231" s="45"/>
      <c r="EF231" s="45"/>
      <c r="EG231" s="45"/>
      <c r="EH231" s="45"/>
      <c r="EI231" s="45"/>
      <c r="EJ231" s="45"/>
      <c r="EK231" s="45"/>
      <c r="EL231" s="45"/>
      <c r="EM231" s="45"/>
      <c r="EN231" s="45"/>
      <c r="EO231" s="45" t="s">
        <v>3015</v>
      </c>
      <c r="EP231" s="45" t="b">
        <v>1</v>
      </c>
      <c r="EQ231" s="45"/>
      <c r="ER231" s="45" t="b">
        <v>1</v>
      </c>
      <c r="ES231" s="45"/>
      <c r="ET231" s="45"/>
      <c r="EU231" s="45"/>
      <c r="EV231" s="45"/>
      <c r="EW231" s="45"/>
      <c r="EX231" s="45"/>
      <c r="EY231" s="45"/>
      <c r="EZ231" s="45" t="b">
        <v>1</v>
      </c>
      <c r="FA231" s="51">
        <v>3</v>
      </c>
      <c r="FB231" s="45" t="s">
        <v>365</v>
      </c>
      <c r="FC231" s="45" t="s">
        <v>359</v>
      </c>
      <c r="FD231" s="45" t="s">
        <v>3016</v>
      </c>
      <c r="FE231" s="45" t="s">
        <v>367</v>
      </c>
      <c r="FF231" s="45"/>
      <c r="FG231" s="45" t="b">
        <v>1</v>
      </c>
      <c r="FH231" s="45"/>
      <c r="FI231" s="45"/>
      <c r="FJ231" s="45"/>
      <c r="FK231" s="45"/>
      <c r="FL231" s="45"/>
      <c r="FM231" s="45"/>
      <c r="FN231" s="45" t="s">
        <v>347</v>
      </c>
      <c r="FO231" s="45"/>
      <c r="FP231" s="45" t="s">
        <v>347</v>
      </c>
      <c r="FQ231" s="45" t="s">
        <v>367</v>
      </c>
      <c r="FR231" s="45" t="b">
        <v>1</v>
      </c>
      <c r="FS231" s="45"/>
      <c r="FT231" s="45"/>
      <c r="FU231" s="45"/>
      <c r="FV231" s="45"/>
      <c r="FW231" s="45"/>
      <c r="FX231" s="45" t="s">
        <v>368</v>
      </c>
      <c r="FY231" s="45" t="s">
        <v>359</v>
      </c>
      <c r="FZ231" s="45"/>
      <c r="GA231" s="45"/>
      <c r="GB231" s="45"/>
      <c r="GC231" s="45" t="s">
        <v>351</v>
      </c>
      <c r="GD231" s="45" t="s">
        <v>384</v>
      </c>
      <c r="GE231" s="45" t="s">
        <v>359</v>
      </c>
      <c r="GF231" s="45" t="s">
        <v>370</v>
      </c>
      <c r="GG231" s="45" t="s">
        <v>370</v>
      </c>
      <c r="GH231" s="45"/>
      <c r="GI231" s="45"/>
      <c r="GJ231" s="45"/>
      <c r="GK231" s="45"/>
      <c r="GL231" s="45"/>
      <c r="GM231" s="45"/>
      <c r="GN231" s="45"/>
      <c r="GO231" s="45"/>
      <c r="GP231" s="45"/>
      <c r="GQ231" s="45"/>
      <c r="GR231" s="45"/>
      <c r="GS231" s="45"/>
      <c r="GT231" s="45"/>
      <c r="GU231" s="45" t="s">
        <v>3017</v>
      </c>
      <c r="GV231" s="45" t="b">
        <v>1</v>
      </c>
      <c r="GW231" s="45"/>
      <c r="GX231" s="45" t="b">
        <v>1</v>
      </c>
      <c r="GY231" s="45"/>
      <c r="GZ231" s="45"/>
      <c r="HA231" s="45" t="b">
        <v>1</v>
      </c>
      <c r="HB231" s="45"/>
      <c r="HC231" s="45"/>
      <c r="HD231" s="45"/>
      <c r="HE231" s="45"/>
      <c r="HF231" s="45"/>
      <c r="HG231" s="45"/>
      <c r="HH231" s="45"/>
      <c r="HI231" s="45"/>
      <c r="HJ231" s="45"/>
      <c r="HK231" s="45"/>
      <c r="HL231" s="45"/>
      <c r="HM231" s="45"/>
      <c r="HN231" s="45" t="s">
        <v>895</v>
      </c>
      <c r="HO231" s="45" t="b">
        <v>1</v>
      </c>
      <c r="HP231" s="45"/>
      <c r="HQ231" s="45" t="b">
        <v>1</v>
      </c>
      <c r="HR231" s="45"/>
      <c r="HS231" s="45" t="s">
        <v>3018</v>
      </c>
      <c r="HT231" s="45" t="s">
        <v>3019</v>
      </c>
      <c r="HU231" s="45" t="b">
        <v>1</v>
      </c>
      <c r="HV231" s="45" t="b">
        <v>1</v>
      </c>
      <c r="HW231" s="45" t="b">
        <v>1</v>
      </c>
      <c r="HX231" s="45" t="b">
        <v>1</v>
      </c>
      <c r="HY231" s="45" t="b">
        <v>1</v>
      </c>
      <c r="HZ231" s="45"/>
      <c r="IA231" s="45"/>
      <c r="IB231" s="45"/>
      <c r="IC231" s="45"/>
      <c r="ID231" s="45"/>
      <c r="IE231" s="45"/>
      <c r="IF231" s="45" t="s">
        <v>1091</v>
      </c>
      <c r="IG231" s="45"/>
      <c r="IH231" s="45"/>
      <c r="II231" s="45"/>
      <c r="IJ231" s="45"/>
      <c r="IK231" s="45"/>
      <c r="IL231" s="45"/>
      <c r="IM231" s="45"/>
      <c r="IN231" s="45" t="b">
        <v>1</v>
      </c>
      <c r="IO231" s="45"/>
      <c r="IP231" s="45" t="s">
        <v>347</v>
      </c>
      <c r="IQ231" s="45"/>
      <c r="IR231" s="45" t="s">
        <v>413</v>
      </c>
      <c r="IS231" s="45"/>
      <c r="IT231" s="45"/>
      <c r="IU231" s="45"/>
      <c r="IV231" s="45"/>
      <c r="IW231" s="45"/>
      <c r="IX231" s="45" t="b">
        <v>1</v>
      </c>
      <c r="IY231" s="45"/>
      <c r="IZ231" s="45"/>
      <c r="JA231" s="45"/>
      <c r="JB231" s="45" t="s">
        <v>937</v>
      </c>
      <c r="JC231" s="45"/>
      <c r="JD231" s="45"/>
      <c r="JE231" s="45" t="b">
        <v>1</v>
      </c>
      <c r="JF231" s="45" t="b">
        <v>1</v>
      </c>
      <c r="JG231" s="45"/>
      <c r="JH231" s="45"/>
      <c r="JI231" s="45"/>
      <c r="JJ231" s="45"/>
      <c r="JK231" s="37" t="s">
        <v>5167</v>
      </c>
      <c r="JL231" s="45" t="s">
        <v>359</v>
      </c>
      <c r="JM231" s="45" t="s">
        <v>3020</v>
      </c>
      <c r="JN231" s="45" t="s">
        <v>3021</v>
      </c>
      <c r="JO231" s="45" t="b">
        <v>1</v>
      </c>
      <c r="JP231" s="45"/>
      <c r="JQ231" s="45" t="b">
        <v>1</v>
      </c>
      <c r="JR231" s="45" t="b">
        <v>1</v>
      </c>
      <c r="JS231" s="45"/>
      <c r="JT231" s="45"/>
      <c r="JU231" s="45"/>
      <c r="JV231" s="45"/>
      <c r="JW231" s="45" t="b">
        <v>1</v>
      </c>
      <c r="JX231" s="45"/>
      <c r="JY231" s="45"/>
      <c r="JZ231" s="45"/>
      <c r="KA231" s="45"/>
      <c r="KB231" s="45"/>
      <c r="KC231" s="45"/>
      <c r="KD231" s="45"/>
      <c r="KE231" s="45"/>
      <c r="KF231" s="45"/>
      <c r="KG231" s="45"/>
      <c r="KH231" s="45" t="s">
        <v>1937</v>
      </c>
      <c r="KI231" s="45"/>
      <c r="KJ231" s="45" t="b">
        <v>1</v>
      </c>
      <c r="KK231" s="45"/>
      <c r="KL231" s="45"/>
      <c r="KM231" s="45" t="b">
        <v>1</v>
      </c>
      <c r="KN231" s="45" t="b">
        <v>1</v>
      </c>
      <c r="KO231" s="45"/>
      <c r="KP231" s="45"/>
      <c r="KQ231" s="45"/>
      <c r="KR231" s="45"/>
      <c r="KS231" s="45"/>
      <c r="KT231" s="45"/>
      <c r="KU231" s="45"/>
      <c r="KV231" s="45"/>
      <c r="KW231" s="45" t="s">
        <v>3022</v>
      </c>
      <c r="KX231" s="45" t="b">
        <v>1</v>
      </c>
      <c r="KY231" s="45"/>
      <c r="KZ231" s="45" t="b">
        <v>1</v>
      </c>
      <c r="LA231" s="45"/>
      <c r="LB231" s="45"/>
      <c r="LC231" s="45" t="b">
        <v>1</v>
      </c>
      <c r="LD231" s="45"/>
      <c r="LE231" s="45"/>
      <c r="LF231" s="45"/>
      <c r="LG231" s="45" t="s">
        <v>504</v>
      </c>
      <c r="LH231" s="45"/>
      <c r="LI231" s="45"/>
      <c r="LJ231" s="45"/>
      <c r="LK231" s="45"/>
      <c r="LL231" s="45"/>
      <c r="LM231" s="45" t="b">
        <v>1</v>
      </c>
      <c r="LN231" s="45"/>
      <c r="LO231" s="45" t="s">
        <v>359</v>
      </c>
      <c r="LP231" s="45" t="s">
        <v>5170</v>
      </c>
      <c r="LQ231" s="45" t="s">
        <v>706</v>
      </c>
      <c r="LR231" s="45"/>
      <c r="LS231" s="45"/>
      <c r="LT231" s="45"/>
      <c r="LU231" s="45"/>
      <c r="LV231" s="45"/>
      <c r="LW231" s="45"/>
      <c r="LX231" s="45"/>
      <c r="LY231" s="45"/>
      <c r="LZ231" s="45" t="b">
        <v>1</v>
      </c>
      <c r="MA231" s="45"/>
      <c r="MB231" s="45" t="s">
        <v>359</v>
      </c>
      <c r="MC231" s="45"/>
      <c r="MD231" s="45"/>
      <c r="ME231" s="45"/>
      <c r="MF231" s="45"/>
      <c r="MG231" s="45"/>
      <c r="MH231" s="45" t="s">
        <v>359</v>
      </c>
      <c r="MI231" s="45"/>
      <c r="MJ231" s="45" t="s">
        <v>3023</v>
      </c>
      <c r="MK231" s="45">
        <v>73156791</v>
      </c>
      <c r="ML231" s="45" t="s">
        <v>3024</v>
      </c>
      <c r="MM231" s="47">
        <v>44217.549895833326</v>
      </c>
      <c r="MN231" s="45">
        <v>232</v>
      </c>
      <c r="MO231" s="45"/>
      <c r="MP231" s="45">
        <v>-1</v>
      </c>
      <c r="MQ231" s="45"/>
      <c r="MR231" s="45"/>
      <c r="MS231" s="45" t="s">
        <v>376</v>
      </c>
      <c r="MT231" s="45">
        <v>15050</v>
      </c>
      <c r="MU231" s="45" t="s">
        <v>402</v>
      </c>
      <c r="MV231" s="45">
        <v>569832</v>
      </c>
    </row>
    <row r="232" spans="1:360" ht="15.6" thickTop="1" thickBot="1" x14ac:dyDescent="0.35">
      <c r="A232" s="48" t="s">
        <v>3025</v>
      </c>
      <c r="B232" s="37" t="s">
        <v>3026</v>
      </c>
      <c r="C232" s="37" t="s">
        <v>384</v>
      </c>
      <c r="D232" s="37" t="s">
        <v>3027</v>
      </c>
      <c r="E232" s="37" t="s">
        <v>830</v>
      </c>
      <c r="F232" s="37"/>
      <c r="G232" s="49">
        <v>44217</v>
      </c>
      <c r="H232" s="37" t="s">
        <v>2715</v>
      </c>
      <c r="I232" s="37" t="s">
        <v>832</v>
      </c>
      <c r="J232" s="37" t="s">
        <v>347</v>
      </c>
      <c r="K232" s="37">
        <v>19</v>
      </c>
      <c r="L232" s="37" t="str">
        <f>IF(data!$K232&lt;31,"18-30 Years",IF(data!$K232&lt;51,"31-50 Years",IF(data!$K232&lt;61,"51-60 Years",IF(data!$K232&gt;60,"Elderly&gt;60"))))</f>
        <v>18-30 Years</v>
      </c>
      <c r="M232" s="37" t="s">
        <v>348</v>
      </c>
      <c r="N232" s="37" t="s">
        <v>349</v>
      </c>
      <c r="O232" s="37" t="s">
        <v>350</v>
      </c>
      <c r="P232" s="49">
        <v>42231</v>
      </c>
      <c r="Q232" s="37">
        <v>1</v>
      </c>
      <c r="R232" s="37">
        <v>0</v>
      </c>
      <c r="S232" s="37" t="s">
        <v>347</v>
      </c>
      <c r="T232" s="37">
        <v>0</v>
      </c>
      <c r="U232" s="37">
        <v>1</v>
      </c>
      <c r="V232" s="37">
        <v>0</v>
      </c>
      <c r="W232" s="37" t="s">
        <v>351</v>
      </c>
      <c r="X232" s="37">
        <v>0</v>
      </c>
      <c r="Y232" s="37" t="s">
        <v>351</v>
      </c>
      <c r="Z232" s="37">
        <v>0</v>
      </c>
      <c r="AA232" s="52">
        <v>1</v>
      </c>
      <c r="AB232" s="37">
        <v>3</v>
      </c>
      <c r="AC232" s="37">
        <v>0</v>
      </c>
      <c r="AD232" s="37">
        <v>0</v>
      </c>
      <c r="AE232" s="37">
        <v>1</v>
      </c>
      <c r="AF232" s="37">
        <v>1000</v>
      </c>
      <c r="AG232" s="37">
        <v>600</v>
      </c>
      <c r="AH232" s="41">
        <f t="shared" si="3"/>
        <v>-400</v>
      </c>
      <c r="AI232" s="37" t="s">
        <v>3028</v>
      </c>
      <c r="AJ232" s="37"/>
      <c r="AK232" s="37" t="s">
        <v>3029</v>
      </c>
      <c r="AL232" s="37" t="b">
        <v>1</v>
      </c>
      <c r="AM232" s="37" t="b">
        <v>1</v>
      </c>
      <c r="AN232" s="37" t="b">
        <v>1</v>
      </c>
      <c r="AO232" s="37" t="b">
        <v>1</v>
      </c>
      <c r="AP232" s="37"/>
      <c r="AQ232" s="37"/>
      <c r="AR232" s="37"/>
      <c r="AS232" s="37"/>
      <c r="AT232" s="37">
        <v>20</v>
      </c>
      <c r="AU232" s="37" t="s">
        <v>356</v>
      </c>
      <c r="AV232" s="37"/>
      <c r="AW232" s="37" t="s">
        <v>347</v>
      </c>
      <c r="AX232" s="41" t="s">
        <v>372</v>
      </c>
      <c r="AY232" s="37" t="s">
        <v>993</v>
      </c>
      <c r="AZ232" s="37"/>
      <c r="BA232" s="37"/>
      <c r="BB232" s="37"/>
      <c r="BC232" s="37"/>
      <c r="BD232" s="37"/>
      <c r="BE232" s="37"/>
      <c r="BF232" s="37"/>
      <c r="BG232" s="37"/>
      <c r="BH232" s="37"/>
      <c r="BI232" s="37" t="b">
        <v>1</v>
      </c>
      <c r="BJ232" s="37"/>
      <c r="BK232" s="37" t="s">
        <v>347</v>
      </c>
      <c r="BL232" s="37" t="s">
        <v>347</v>
      </c>
      <c r="BM232" s="37" t="s">
        <v>3030</v>
      </c>
      <c r="BN232" s="37" t="s">
        <v>359</v>
      </c>
      <c r="BO232" s="37"/>
      <c r="BP232" s="37" t="s">
        <v>359</v>
      </c>
      <c r="BQ232" s="37"/>
      <c r="BR232" s="37"/>
      <c r="BS232" s="37"/>
      <c r="BT232" s="37"/>
      <c r="BU232" s="37"/>
      <c r="BV232" s="37"/>
      <c r="BW232" s="37"/>
      <c r="BX232" s="37"/>
      <c r="BY232" s="37"/>
      <c r="BZ232" s="37"/>
      <c r="CA232" s="37"/>
      <c r="CB232" s="37"/>
      <c r="CC232" s="37"/>
      <c r="CD232" s="37"/>
      <c r="CE232" s="37"/>
      <c r="CF232" s="37" t="s">
        <v>1114</v>
      </c>
      <c r="CG232" s="37"/>
      <c r="CH232" s="37"/>
      <c r="CI232" s="37"/>
      <c r="CJ232" s="37"/>
      <c r="CK232" s="37"/>
      <c r="CL232" s="37"/>
      <c r="CM232" s="37" t="b">
        <v>1</v>
      </c>
      <c r="CN232" s="37"/>
      <c r="CO232" s="37" t="s">
        <v>347</v>
      </c>
      <c r="CP232" s="37"/>
      <c r="CQ232" s="37"/>
      <c r="CR232" s="37"/>
      <c r="CS232" s="37"/>
      <c r="CT232" s="37"/>
      <c r="CU232" s="37"/>
      <c r="CV232" s="37"/>
      <c r="CW232" s="37"/>
      <c r="CX232" s="37"/>
      <c r="CY232" s="37" t="s">
        <v>361</v>
      </c>
      <c r="CZ232" s="37"/>
      <c r="DA232" s="37"/>
      <c r="DB232" s="37"/>
      <c r="DC232" s="37"/>
      <c r="DD232" s="37"/>
      <c r="DE232" s="37" t="b">
        <v>1</v>
      </c>
      <c r="DF232" s="37" t="b">
        <v>1</v>
      </c>
      <c r="DG232" s="37"/>
      <c r="DH232" s="37"/>
      <c r="DI232" s="37"/>
      <c r="DJ232" s="37"/>
      <c r="DK232" s="37"/>
      <c r="DL232" s="37"/>
      <c r="DM232" s="37"/>
      <c r="DN232" s="37"/>
      <c r="DO232" s="37"/>
      <c r="DP232" s="37"/>
      <c r="DQ232" s="37"/>
      <c r="DR232" s="37"/>
      <c r="DS232" s="37"/>
      <c r="DT232" s="37"/>
      <c r="DU232" s="37"/>
      <c r="DV232" s="37"/>
      <c r="DW232" s="37" t="s">
        <v>564</v>
      </c>
      <c r="DX232" s="37" t="s">
        <v>565</v>
      </c>
      <c r="DY232" s="37" t="s">
        <v>1230</v>
      </c>
      <c r="DZ232" s="37"/>
      <c r="EA232" s="37" t="s">
        <v>981</v>
      </c>
      <c r="EB232" s="37" t="b">
        <v>1</v>
      </c>
      <c r="EC232" s="37" t="b">
        <v>1</v>
      </c>
      <c r="ED232" s="37"/>
      <c r="EE232" s="37"/>
      <c r="EF232" s="37"/>
      <c r="EG232" s="37"/>
      <c r="EH232" s="37"/>
      <c r="EI232" s="37"/>
      <c r="EJ232" s="37"/>
      <c r="EK232" s="37"/>
      <c r="EL232" s="37"/>
      <c r="EM232" s="52">
        <v>2</v>
      </c>
      <c r="EN232" s="37" t="s">
        <v>365</v>
      </c>
      <c r="EO232" s="37" t="s">
        <v>568</v>
      </c>
      <c r="EP232" s="37" t="b">
        <v>1</v>
      </c>
      <c r="EQ232" s="37"/>
      <c r="ER232" s="37"/>
      <c r="ES232" s="37"/>
      <c r="ET232" s="37"/>
      <c r="EU232" s="37"/>
      <c r="EV232" s="37"/>
      <c r="EW232" s="37"/>
      <c r="EX232" s="37"/>
      <c r="EY232" s="37"/>
      <c r="EZ232" s="37"/>
      <c r="FA232" s="52">
        <v>1</v>
      </c>
      <c r="FB232" s="37" t="s">
        <v>365</v>
      </c>
      <c r="FC232" s="37" t="s">
        <v>359</v>
      </c>
      <c r="FD232" s="37" t="s">
        <v>5149</v>
      </c>
      <c r="FE232" s="37" t="s">
        <v>367</v>
      </c>
      <c r="FF232" s="37"/>
      <c r="FG232" s="37" t="b">
        <v>1</v>
      </c>
      <c r="FH232" s="37"/>
      <c r="FI232" s="37"/>
      <c r="FJ232" s="37"/>
      <c r="FK232" s="37"/>
      <c r="FL232" s="37"/>
      <c r="FM232" s="37"/>
      <c r="FN232" s="37" t="s">
        <v>347</v>
      </c>
      <c r="FO232" s="37"/>
      <c r="FP232" s="37" t="s">
        <v>347</v>
      </c>
      <c r="FQ232" s="37" t="s">
        <v>367</v>
      </c>
      <c r="FR232" s="37" t="b">
        <v>1</v>
      </c>
      <c r="FS232" s="37"/>
      <c r="FT232" s="37"/>
      <c r="FU232" s="37"/>
      <c r="FV232" s="37"/>
      <c r="FW232" s="37"/>
      <c r="FX232" s="37" t="s">
        <v>368</v>
      </c>
      <c r="FY232" s="37" t="s">
        <v>359</v>
      </c>
      <c r="FZ232" s="37"/>
      <c r="GA232" s="37"/>
      <c r="GB232" s="37"/>
      <c r="GC232" s="37" t="s">
        <v>351</v>
      </c>
      <c r="GD232" s="37" t="s">
        <v>351</v>
      </c>
      <c r="GE232" s="37" t="s">
        <v>359</v>
      </c>
      <c r="GF232" s="37" t="s">
        <v>370</v>
      </c>
      <c r="GG232" s="37" t="s">
        <v>370</v>
      </c>
      <c r="GH232" s="37"/>
      <c r="GI232" s="37"/>
      <c r="GJ232" s="37"/>
      <c r="GK232" s="37"/>
      <c r="GL232" s="37"/>
      <c r="GM232" s="37"/>
      <c r="GN232" s="37"/>
      <c r="GO232" s="37"/>
      <c r="GP232" s="37"/>
      <c r="GQ232" s="37"/>
      <c r="GR232" s="37"/>
      <c r="GS232" s="37"/>
      <c r="GT232" s="37"/>
      <c r="GU232" s="37" t="s">
        <v>3031</v>
      </c>
      <c r="GV232" s="37" t="b">
        <v>1</v>
      </c>
      <c r="GW232" s="37" t="b">
        <v>1</v>
      </c>
      <c r="GX232" s="37" t="b">
        <v>1</v>
      </c>
      <c r="GY232" s="37"/>
      <c r="GZ232" s="37"/>
      <c r="HA232" s="37" t="b">
        <v>1</v>
      </c>
      <c r="HB232" s="37"/>
      <c r="HC232" s="37"/>
      <c r="HD232" s="37"/>
      <c r="HE232" s="37"/>
      <c r="HF232" s="37"/>
      <c r="HG232" s="37"/>
      <c r="HH232" s="37"/>
      <c r="HI232" s="37"/>
      <c r="HJ232" s="37"/>
      <c r="HK232" s="37"/>
      <c r="HL232" s="37"/>
      <c r="HM232" s="37"/>
      <c r="HN232" s="37" t="s">
        <v>2224</v>
      </c>
      <c r="HO232" s="37" t="b">
        <v>1</v>
      </c>
      <c r="HP232" s="37" t="b">
        <v>1</v>
      </c>
      <c r="HQ232" s="37"/>
      <c r="HR232" s="37" t="b">
        <v>1</v>
      </c>
      <c r="HS232" s="37" t="s">
        <v>3032</v>
      </c>
      <c r="HT232" s="37" t="s">
        <v>3033</v>
      </c>
      <c r="HU232" s="37"/>
      <c r="HV232" s="37"/>
      <c r="HW232" s="37" t="b">
        <v>1</v>
      </c>
      <c r="HX232" s="37" t="b">
        <v>1</v>
      </c>
      <c r="HY232" s="37" t="b">
        <v>1</v>
      </c>
      <c r="HZ232" s="37"/>
      <c r="IA232" s="37"/>
      <c r="IB232" s="37"/>
      <c r="IC232" s="37"/>
      <c r="ID232" s="37"/>
      <c r="IE232" s="37"/>
      <c r="IF232" s="37" t="s">
        <v>458</v>
      </c>
      <c r="IG232" s="37" t="b">
        <v>1</v>
      </c>
      <c r="IH232" s="37"/>
      <c r="II232" s="37"/>
      <c r="IJ232" s="37"/>
      <c r="IK232" s="37"/>
      <c r="IL232" s="37"/>
      <c r="IM232" s="37"/>
      <c r="IN232" s="37"/>
      <c r="IO232" s="37"/>
      <c r="IP232" s="37" t="s">
        <v>347</v>
      </c>
      <c r="IQ232" s="37"/>
      <c r="IR232" s="37" t="s">
        <v>413</v>
      </c>
      <c r="IS232" s="37"/>
      <c r="IT232" s="37"/>
      <c r="IU232" s="37"/>
      <c r="IV232" s="37"/>
      <c r="IW232" s="37"/>
      <c r="IX232" s="37" t="b">
        <v>1</v>
      </c>
      <c r="IY232" s="37"/>
      <c r="IZ232" s="37"/>
      <c r="JA232" s="37"/>
      <c r="JB232" s="37" t="s">
        <v>413</v>
      </c>
      <c r="JC232" s="37"/>
      <c r="JD232" s="37"/>
      <c r="JE232" s="37"/>
      <c r="JF232" s="37"/>
      <c r="JG232" s="37"/>
      <c r="JH232" s="37" t="b">
        <v>1</v>
      </c>
      <c r="JI232" s="37"/>
      <c r="JJ232" s="37"/>
      <c r="JK232" s="37"/>
      <c r="JL232" s="37" t="s">
        <v>347</v>
      </c>
      <c r="JM232" s="37"/>
      <c r="JN232" s="37" t="s">
        <v>3034</v>
      </c>
      <c r="JO232" s="37" t="b">
        <v>1</v>
      </c>
      <c r="JP232" s="37"/>
      <c r="JQ232" s="37"/>
      <c r="JR232" s="37"/>
      <c r="JS232" s="37"/>
      <c r="JT232" s="37"/>
      <c r="JU232" s="37"/>
      <c r="JV232" s="37"/>
      <c r="JW232" s="37" t="b">
        <v>1</v>
      </c>
      <c r="JX232" s="37"/>
      <c r="JY232" s="37" t="b">
        <v>1</v>
      </c>
      <c r="JZ232" s="37"/>
      <c r="KA232" s="37"/>
      <c r="KB232" s="37"/>
      <c r="KC232" s="37"/>
      <c r="KD232" s="37"/>
      <c r="KE232" s="37"/>
      <c r="KF232" s="37"/>
      <c r="KG232" s="37"/>
      <c r="KH232" s="37" t="s">
        <v>1602</v>
      </c>
      <c r="KI232" s="37"/>
      <c r="KJ232" s="37" t="b">
        <v>1</v>
      </c>
      <c r="KK232" s="37"/>
      <c r="KL232" s="37"/>
      <c r="KM232" s="37" t="b">
        <v>1</v>
      </c>
      <c r="KN232" s="37"/>
      <c r="KO232" s="37"/>
      <c r="KP232" s="37"/>
      <c r="KQ232" s="37"/>
      <c r="KR232" s="37"/>
      <c r="KS232" s="37"/>
      <c r="KT232" s="37"/>
      <c r="KU232" s="37"/>
      <c r="KV232" s="37"/>
      <c r="KW232" s="37" t="s">
        <v>513</v>
      </c>
      <c r="KX232" s="37"/>
      <c r="KY232" s="37" t="b">
        <v>1</v>
      </c>
      <c r="KZ232" s="37" t="b">
        <v>1</v>
      </c>
      <c r="LA232" s="37"/>
      <c r="LB232" s="37"/>
      <c r="LC232" s="37"/>
      <c r="LD232" s="37"/>
      <c r="LE232" s="37"/>
      <c r="LF232" s="37"/>
      <c r="LG232" s="37" t="s">
        <v>449</v>
      </c>
      <c r="LH232" s="37"/>
      <c r="LI232" s="37"/>
      <c r="LJ232" s="37" t="b">
        <v>1</v>
      </c>
      <c r="LK232" s="37"/>
      <c r="LL232" s="37"/>
      <c r="LM232" s="37"/>
      <c r="LN232" s="37"/>
      <c r="LO232" s="37" t="s">
        <v>347</v>
      </c>
      <c r="LP232" s="37"/>
      <c r="LQ232" s="37" t="s">
        <v>3035</v>
      </c>
      <c r="LR232" s="37"/>
      <c r="LS232" s="37"/>
      <c r="LT232" s="37" t="b">
        <v>1</v>
      </c>
      <c r="LU232" s="37" t="b">
        <v>1</v>
      </c>
      <c r="LV232" s="37"/>
      <c r="LW232" s="37"/>
      <c r="LX232" s="37"/>
      <c r="LY232" s="37"/>
      <c r="LZ232" s="37"/>
      <c r="MA232" s="37"/>
      <c r="MB232" s="37" t="s">
        <v>359</v>
      </c>
      <c r="MC232" s="37"/>
      <c r="MD232" s="37"/>
      <c r="ME232" s="37"/>
      <c r="MF232" s="37"/>
      <c r="MG232" s="37"/>
      <c r="MH232" s="37" t="s">
        <v>359</v>
      </c>
      <c r="MI232" s="37"/>
      <c r="MJ232" s="37" t="s">
        <v>3036</v>
      </c>
      <c r="MK232" s="37">
        <v>73156796</v>
      </c>
      <c r="ML232" s="37" t="s">
        <v>3037</v>
      </c>
      <c r="MM232" s="50">
        <v>44217.549907407411</v>
      </c>
      <c r="MN232" s="37">
        <v>233</v>
      </c>
      <c r="MO232" s="37"/>
      <c r="MP232" s="37">
        <v>-1</v>
      </c>
      <c r="MQ232" s="37"/>
      <c r="MR232" s="37"/>
      <c r="MS232" s="37" t="s">
        <v>376</v>
      </c>
      <c r="MT232" s="37">
        <v>4585</v>
      </c>
      <c r="MU232" s="37" t="s">
        <v>402</v>
      </c>
      <c r="MV232" s="37">
        <v>569832</v>
      </c>
    </row>
    <row r="233" spans="1:360" ht="15.6" hidden="1" thickTop="1" thickBot="1" x14ac:dyDescent="0.35">
      <c r="A233" s="44" t="s">
        <v>3038</v>
      </c>
      <c r="B233" s="45" t="s">
        <v>3039</v>
      </c>
      <c r="C233" s="45" t="s">
        <v>384</v>
      </c>
      <c r="D233" s="45" t="s">
        <v>3040</v>
      </c>
      <c r="E233" s="45" t="s">
        <v>830</v>
      </c>
      <c r="F233" s="45"/>
      <c r="G233" s="46">
        <v>44217</v>
      </c>
      <c r="H233" s="45" t="s">
        <v>2715</v>
      </c>
      <c r="I233" s="45" t="s">
        <v>832</v>
      </c>
      <c r="J233" s="45" t="s">
        <v>347</v>
      </c>
      <c r="K233" s="45">
        <v>44</v>
      </c>
      <c r="L233" s="45" t="str">
        <f>IF(data!$K233&lt;31,"18-30 Years",IF(data!$K233&lt;51,"31-50 Years",IF(data!$K233&lt;61,"51-60 Years",IF(data!$K233&gt;60,"Elderly&gt;60"))))</f>
        <v>31-50 Years</v>
      </c>
      <c r="M233" s="45" t="s">
        <v>348</v>
      </c>
      <c r="N233" s="45" t="s">
        <v>349</v>
      </c>
      <c r="O233" s="45" t="s">
        <v>350</v>
      </c>
      <c r="P233" s="46">
        <v>41883</v>
      </c>
      <c r="Q233" s="45">
        <v>0</v>
      </c>
      <c r="R233" s="45">
        <v>0</v>
      </c>
      <c r="S233" s="45" t="s">
        <v>347</v>
      </c>
      <c r="T233" s="45">
        <v>0</v>
      </c>
      <c r="U233" s="45">
        <v>0</v>
      </c>
      <c r="V233" s="45">
        <v>1</v>
      </c>
      <c r="W233" s="45" t="s">
        <v>351</v>
      </c>
      <c r="X233" s="45">
        <v>1</v>
      </c>
      <c r="Y233" s="45" t="s">
        <v>406</v>
      </c>
      <c r="Z233" s="45">
        <v>3</v>
      </c>
      <c r="AA233" s="51">
        <v>5</v>
      </c>
      <c r="AB233" s="45">
        <v>7</v>
      </c>
      <c r="AC233" s="45">
        <v>1</v>
      </c>
      <c r="AD233" s="45">
        <v>1</v>
      </c>
      <c r="AE233" s="45">
        <v>1</v>
      </c>
      <c r="AF233" s="45">
        <v>1500</v>
      </c>
      <c r="AG233" s="45">
        <v>600</v>
      </c>
      <c r="AH233" s="41">
        <f t="shared" si="3"/>
        <v>-900</v>
      </c>
      <c r="AI233" s="45" t="s">
        <v>3041</v>
      </c>
      <c r="AJ233" s="45"/>
      <c r="AK233" s="45" t="s">
        <v>355</v>
      </c>
      <c r="AL233" s="45"/>
      <c r="AM233" s="45" t="b">
        <v>1</v>
      </c>
      <c r="AN233" s="45"/>
      <c r="AO233" s="45"/>
      <c r="AP233" s="45"/>
      <c r="AQ233" s="45"/>
      <c r="AR233" s="45"/>
      <c r="AS233" s="45"/>
      <c r="AT233" s="45">
        <v>10</v>
      </c>
      <c r="AU233" s="45" t="s">
        <v>356</v>
      </c>
      <c r="AV233" s="45"/>
      <c r="AW233" s="45" t="s">
        <v>347</v>
      </c>
      <c r="AX233" s="41" t="s">
        <v>372</v>
      </c>
      <c r="AY233" s="45" t="s">
        <v>993</v>
      </c>
      <c r="AZ233" s="45"/>
      <c r="BA233" s="45"/>
      <c r="BB233" s="45"/>
      <c r="BC233" s="45"/>
      <c r="BD233" s="45"/>
      <c r="BE233" s="45"/>
      <c r="BF233" s="45"/>
      <c r="BG233" s="45"/>
      <c r="BH233" s="45"/>
      <c r="BI233" s="45" t="b">
        <v>1</v>
      </c>
      <c r="BJ233" s="45"/>
      <c r="BK233" s="45" t="s">
        <v>359</v>
      </c>
      <c r="BL233" s="45"/>
      <c r="BM233" s="45"/>
      <c r="BN233" s="45"/>
      <c r="BO233" s="45"/>
      <c r="BP233" s="45" t="s">
        <v>359</v>
      </c>
      <c r="BQ233" s="45"/>
      <c r="BR233" s="45"/>
      <c r="BS233" s="45"/>
      <c r="BT233" s="45"/>
      <c r="BU233" s="45"/>
      <c r="BV233" s="45"/>
      <c r="BW233" s="45"/>
      <c r="BX233" s="45"/>
      <c r="BY233" s="45"/>
      <c r="BZ233" s="45"/>
      <c r="CA233" s="45"/>
      <c r="CB233" s="45"/>
      <c r="CC233" s="45"/>
      <c r="CD233" s="45"/>
      <c r="CE233" s="45"/>
      <c r="CF233" s="45" t="s">
        <v>1114</v>
      </c>
      <c r="CG233" s="45"/>
      <c r="CH233" s="45"/>
      <c r="CI233" s="45"/>
      <c r="CJ233" s="45"/>
      <c r="CK233" s="45"/>
      <c r="CL233" s="45"/>
      <c r="CM233" s="45" t="b">
        <v>1</v>
      </c>
      <c r="CN233" s="45"/>
      <c r="CO233" s="45" t="s">
        <v>347</v>
      </c>
      <c r="CP233" s="45"/>
      <c r="CQ233" s="45"/>
      <c r="CR233" s="45"/>
      <c r="CS233" s="45"/>
      <c r="CT233" s="45"/>
      <c r="CU233" s="45"/>
      <c r="CV233" s="45"/>
      <c r="CW233" s="45"/>
      <c r="CX233" s="45"/>
      <c r="CY233" s="45" t="s">
        <v>361</v>
      </c>
      <c r="CZ233" s="45"/>
      <c r="DA233" s="45"/>
      <c r="DB233" s="45"/>
      <c r="DC233" s="45"/>
      <c r="DD233" s="45"/>
      <c r="DE233" s="45" t="b">
        <v>1</v>
      </c>
      <c r="DF233" s="45" t="b">
        <v>1</v>
      </c>
      <c r="DG233" s="45"/>
      <c r="DH233" s="45"/>
      <c r="DI233" s="45"/>
      <c r="DJ233" s="45"/>
      <c r="DK233" s="45"/>
      <c r="DL233" s="45"/>
      <c r="DM233" s="45"/>
      <c r="DN233" s="45"/>
      <c r="DO233" s="45"/>
      <c r="DP233" s="45"/>
      <c r="DQ233" s="45"/>
      <c r="DR233" s="45"/>
      <c r="DS233" s="45"/>
      <c r="DT233" s="45"/>
      <c r="DU233" s="45"/>
      <c r="DV233" s="45"/>
      <c r="DW233" s="45" t="s">
        <v>564</v>
      </c>
      <c r="DX233" s="45" t="s">
        <v>565</v>
      </c>
      <c r="DY233" s="45" t="s">
        <v>2106</v>
      </c>
      <c r="DZ233" s="45"/>
      <c r="EA233" s="45"/>
      <c r="EB233" s="45"/>
      <c r="EC233" s="45"/>
      <c r="ED233" s="45"/>
      <c r="EE233" s="45"/>
      <c r="EF233" s="45"/>
      <c r="EG233" s="45"/>
      <c r="EH233" s="45"/>
      <c r="EI233" s="45"/>
      <c r="EJ233" s="45"/>
      <c r="EK233" s="45"/>
      <c r="EL233" s="45"/>
      <c r="EM233" s="45"/>
      <c r="EN233" s="45"/>
      <c r="EO233" s="45" t="s">
        <v>3042</v>
      </c>
      <c r="EP233" s="45"/>
      <c r="EQ233" s="45" t="b">
        <v>1</v>
      </c>
      <c r="ER233" s="45"/>
      <c r="ES233" s="45"/>
      <c r="ET233" s="45"/>
      <c r="EU233" s="45"/>
      <c r="EV233" s="45"/>
      <c r="EW233" s="45"/>
      <c r="EX233" s="45"/>
      <c r="EY233" s="45"/>
      <c r="EZ233" s="45" t="b">
        <v>1</v>
      </c>
      <c r="FA233" s="51">
        <v>2</v>
      </c>
      <c r="FB233" s="45" t="s">
        <v>365</v>
      </c>
      <c r="FC233" s="45" t="s">
        <v>359</v>
      </c>
      <c r="FD233" s="37" t="s">
        <v>5149</v>
      </c>
      <c r="FE233" s="45" t="s">
        <v>367</v>
      </c>
      <c r="FF233" s="45"/>
      <c r="FG233" s="45" t="b">
        <v>1</v>
      </c>
      <c r="FH233" s="45"/>
      <c r="FI233" s="45"/>
      <c r="FJ233" s="45"/>
      <c r="FK233" s="45"/>
      <c r="FL233" s="45"/>
      <c r="FM233" s="45"/>
      <c r="FN233" s="45" t="s">
        <v>347</v>
      </c>
      <c r="FO233" s="45"/>
      <c r="FP233" s="45" t="s">
        <v>347</v>
      </c>
      <c r="FQ233" s="45" t="s">
        <v>429</v>
      </c>
      <c r="FR233" s="45" t="b">
        <v>1</v>
      </c>
      <c r="FS233" s="45" t="b">
        <v>1</v>
      </c>
      <c r="FT233" s="45"/>
      <c r="FU233" s="45"/>
      <c r="FV233" s="45"/>
      <c r="FW233" s="45"/>
      <c r="FX233" s="45" t="s">
        <v>368</v>
      </c>
      <c r="FY233" s="45" t="s">
        <v>359</v>
      </c>
      <c r="FZ233" s="45"/>
      <c r="GA233" s="45"/>
      <c r="GB233" s="45"/>
      <c r="GC233" s="45" t="s">
        <v>384</v>
      </c>
      <c r="GD233" s="45" t="s">
        <v>384</v>
      </c>
      <c r="GE233" s="45" t="s">
        <v>359</v>
      </c>
      <c r="GF233" s="45" t="s">
        <v>370</v>
      </c>
      <c r="GG233" s="45" t="s">
        <v>370</v>
      </c>
      <c r="GH233" s="45"/>
      <c r="GI233" s="45"/>
      <c r="GJ233" s="45"/>
      <c r="GK233" s="45"/>
      <c r="GL233" s="45"/>
      <c r="GM233" s="45"/>
      <c r="GN233" s="45"/>
      <c r="GO233" s="45"/>
      <c r="GP233" s="45"/>
      <c r="GQ233" s="45"/>
      <c r="GR233" s="45"/>
      <c r="GS233" s="45"/>
      <c r="GT233" s="45"/>
      <c r="GU233" s="45" t="s">
        <v>3043</v>
      </c>
      <c r="GV233" s="45" t="b">
        <v>1</v>
      </c>
      <c r="GW233" s="45"/>
      <c r="GX233" s="45"/>
      <c r="GY233" s="45" t="b">
        <v>1</v>
      </c>
      <c r="GZ233" s="45" t="b">
        <v>1</v>
      </c>
      <c r="HA233" s="45"/>
      <c r="HB233" s="45" t="b">
        <v>1</v>
      </c>
      <c r="HC233" s="45"/>
      <c r="HD233" s="45"/>
      <c r="HE233" s="45"/>
      <c r="HF233" s="45"/>
      <c r="HG233" s="45"/>
      <c r="HH233" s="45"/>
      <c r="HI233" s="45"/>
      <c r="HJ233" s="45"/>
      <c r="HK233" s="45"/>
      <c r="HL233" s="45"/>
      <c r="HM233" s="45"/>
      <c r="HN233" s="45" t="s">
        <v>3044</v>
      </c>
      <c r="HO233" s="45" t="b">
        <v>1</v>
      </c>
      <c r="HP233" s="45"/>
      <c r="HQ233" s="45" t="b">
        <v>1</v>
      </c>
      <c r="HR233" s="45" t="b">
        <v>1</v>
      </c>
      <c r="HS233" s="45" t="s">
        <v>3045</v>
      </c>
      <c r="HT233" s="45" t="s">
        <v>3046</v>
      </c>
      <c r="HU233" s="45" t="b">
        <v>1</v>
      </c>
      <c r="HV233" s="45"/>
      <c r="HW233" s="45"/>
      <c r="HX233" s="45"/>
      <c r="HY233" s="45" t="b">
        <v>1</v>
      </c>
      <c r="HZ233" s="45"/>
      <c r="IA233" s="45"/>
      <c r="IB233" s="45"/>
      <c r="IC233" s="45"/>
      <c r="ID233" s="45"/>
      <c r="IE233" s="45"/>
      <c r="IF233" s="45" t="s">
        <v>441</v>
      </c>
      <c r="IG233" s="45"/>
      <c r="IH233" s="45" t="b">
        <v>1</v>
      </c>
      <c r="II233" s="45"/>
      <c r="IJ233" s="45"/>
      <c r="IK233" s="45"/>
      <c r="IL233" s="45"/>
      <c r="IM233" s="45"/>
      <c r="IN233" s="45"/>
      <c r="IO233" s="45"/>
      <c r="IP233" s="45" t="s">
        <v>347</v>
      </c>
      <c r="IQ233" s="45"/>
      <c r="IR233" s="45" t="s">
        <v>413</v>
      </c>
      <c r="IS233" s="45"/>
      <c r="IT233" s="45"/>
      <c r="IU233" s="45"/>
      <c r="IV233" s="45"/>
      <c r="IW233" s="45"/>
      <c r="IX233" s="45" t="b">
        <v>1</v>
      </c>
      <c r="IY233" s="45"/>
      <c r="IZ233" s="45"/>
      <c r="JA233" s="45"/>
      <c r="JB233" s="45" t="s">
        <v>413</v>
      </c>
      <c r="JC233" s="45"/>
      <c r="JD233" s="45"/>
      <c r="JE233" s="45"/>
      <c r="JF233" s="45"/>
      <c r="JG233" s="45"/>
      <c r="JH233" s="45" t="b">
        <v>1</v>
      </c>
      <c r="JI233" s="45"/>
      <c r="JJ233" s="45"/>
      <c r="JK233" s="45"/>
      <c r="JL233" s="45" t="s">
        <v>359</v>
      </c>
      <c r="JM233" s="45" t="s">
        <v>3047</v>
      </c>
      <c r="JN233" s="45" t="s">
        <v>3048</v>
      </c>
      <c r="JO233" s="45"/>
      <c r="JP233" s="45"/>
      <c r="JQ233" s="45" t="b">
        <v>1</v>
      </c>
      <c r="JR233" s="45" t="b">
        <v>1</v>
      </c>
      <c r="JS233" s="45"/>
      <c r="JT233" s="45"/>
      <c r="JU233" s="45"/>
      <c r="JV233" s="45"/>
      <c r="JW233" s="45"/>
      <c r="JX233" s="45"/>
      <c r="JY233" s="45"/>
      <c r="JZ233" s="45"/>
      <c r="KA233" s="45"/>
      <c r="KB233" s="45"/>
      <c r="KC233" s="45"/>
      <c r="KD233" s="45"/>
      <c r="KE233" s="45"/>
      <c r="KF233" s="45"/>
      <c r="KG233" s="45"/>
      <c r="KH233" s="45" t="s">
        <v>447</v>
      </c>
      <c r="KI233" s="45"/>
      <c r="KJ233" s="45"/>
      <c r="KK233" s="45"/>
      <c r="KL233" s="45"/>
      <c r="KM233" s="45" t="b">
        <v>1</v>
      </c>
      <c r="KN233" s="45"/>
      <c r="KO233" s="45"/>
      <c r="KP233" s="45"/>
      <c r="KQ233" s="45"/>
      <c r="KR233" s="45"/>
      <c r="KS233" s="45"/>
      <c r="KT233" s="45"/>
      <c r="KU233" s="45"/>
      <c r="KV233" s="45"/>
      <c r="KW233" s="45" t="s">
        <v>1253</v>
      </c>
      <c r="KX233" s="45" t="b">
        <v>1</v>
      </c>
      <c r="KY233" s="45" t="b">
        <v>1</v>
      </c>
      <c r="KZ233" s="45"/>
      <c r="LA233" s="45"/>
      <c r="LB233" s="45"/>
      <c r="LC233" s="45"/>
      <c r="LD233" s="45"/>
      <c r="LE233" s="45"/>
      <c r="LF233" s="45"/>
      <c r="LG233" s="45" t="s">
        <v>940</v>
      </c>
      <c r="LH233" s="45" t="b">
        <v>1</v>
      </c>
      <c r="LI233" s="45"/>
      <c r="LJ233" s="45"/>
      <c r="LK233" s="45" t="b">
        <v>1</v>
      </c>
      <c r="LL233" s="45"/>
      <c r="LM233" s="45"/>
      <c r="LN233" s="45"/>
      <c r="LO233" s="45" t="s">
        <v>347</v>
      </c>
      <c r="LP233" s="45"/>
      <c r="LQ233" s="45" t="s">
        <v>1109</v>
      </c>
      <c r="LR233" s="45"/>
      <c r="LS233" s="45"/>
      <c r="LT233" s="45"/>
      <c r="LU233" s="45" t="b">
        <v>1</v>
      </c>
      <c r="LV233" s="45"/>
      <c r="LW233" s="45"/>
      <c r="LX233" s="45"/>
      <c r="LY233" s="45"/>
      <c r="LZ233" s="45"/>
      <c r="MA233" s="45"/>
      <c r="MB233" s="45" t="s">
        <v>359</v>
      </c>
      <c r="MC233" s="45"/>
      <c r="MD233" s="45"/>
      <c r="ME233" s="45" t="s">
        <v>359</v>
      </c>
      <c r="MF233" s="45"/>
      <c r="MG233" s="45"/>
      <c r="MH233" s="45" t="s">
        <v>347</v>
      </c>
      <c r="MI233" s="45" t="s">
        <v>3049</v>
      </c>
      <c r="MJ233" s="45" t="s">
        <v>3050</v>
      </c>
      <c r="MK233" s="45">
        <v>73157045</v>
      </c>
      <c r="ML233" s="45" t="s">
        <v>3051</v>
      </c>
      <c r="MM233" s="47">
        <v>44217.551851851851</v>
      </c>
      <c r="MN233" s="45">
        <v>234</v>
      </c>
      <c r="MO233" s="45"/>
      <c r="MP233" s="45">
        <v>-1</v>
      </c>
      <c r="MQ233" s="45"/>
      <c r="MR233" s="45"/>
      <c r="MS233" s="45" t="s">
        <v>376</v>
      </c>
      <c r="MT233" s="45">
        <v>20281</v>
      </c>
      <c r="MU233" s="45" t="s">
        <v>402</v>
      </c>
      <c r="MV233" s="45">
        <v>569832</v>
      </c>
    </row>
    <row r="234" spans="1:360" ht="15.6" thickTop="1" thickBot="1" x14ac:dyDescent="0.35">
      <c r="A234" s="48" t="s">
        <v>3052</v>
      </c>
      <c r="B234" s="37" t="s">
        <v>3053</v>
      </c>
      <c r="C234" s="37" t="s">
        <v>384</v>
      </c>
      <c r="D234" s="37" t="s">
        <v>3040</v>
      </c>
      <c r="E234" s="37" t="s">
        <v>830</v>
      </c>
      <c r="F234" s="37"/>
      <c r="G234" s="49">
        <v>44217</v>
      </c>
      <c r="H234" s="37" t="s">
        <v>2715</v>
      </c>
      <c r="I234" s="37" t="s">
        <v>832</v>
      </c>
      <c r="J234" s="37" t="s">
        <v>347</v>
      </c>
      <c r="K234" s="37">
        <v>30</v>
      </c>
      <c r="L234" s="37" t="str">
        <f>IF(data!$K234&lt;31,"18-30 Years",IF(data!$K234&lt;51,"31-50 Years",IF(data!$K234&lt;61,"51-60 Years",IF(data!$K234&gt;60,"Elderly&gt;60"))))</f>
        <v>18-30 Years</v>
      </c>
      <c r="M234" s="37" t="s">
        <v>348</v>
      </c>
      <c r="N234" s="37" t="s">
        <v>349</v>
      </c>
      <c r="O234" s="37" t="s">
        <v>350</v>
      </c>
      <c r="P234" s="49">
        <v>42108</v>
      </c>
      <c r="Q234" s="37">
        <v>1</v>
      </c>
      <c r="R234" s="37">
        <v>0</v>
      </c>
      <c r="S234" s="37" t="s">
        <v>347</v>
      </c>
      <c r="T234" s="37">
        <v>1</v>
      </c>
      <c r="U234" s="37">
        <v>0</v>
      </c>
      <c r="V234" s="37">
        <v>1</v>
      </c>
      <c r="W234" s="37" t="s">
        <v>351</v>
      </c>
      <c r="X234" s="37">
        <v>1</v>
      </c>
      <c r="Y234" s="37" t="s">
        <v>455</v>
      </c>
      <c r="Z234" s="37">
        <v>0</v>
      </c>
      <c r="AA234" s="52">
        <v>3</v>
      </c>
      <c r="AB234" s="37">
        <v>5</v>
      </c>
      <c r="AC234" s="37">
        <v>0</v>
      </c>
      <c r="AD234" s="37">
        <v>0</v>
      </c>
      <c r="AE234" s="37">
        <v>0</v>
      </c>
      <c r="AF234" s="37">
        <v>1300</v>
      </c>
      <c r="AG234" s="37">
        <v>500</v>
      </c>
      <c r="AH234" s="41">
        <f t="shared" si="3"/>
        <v>-800</v>
      </c>
      <c r="AI234" s="37" t="s">
        <v>3054</v>
      </c>
      <c r="AJ234" s="37"/>
      <c r="AK234" s="37" t="s">
        <v>3055</v>
      </c>
      <c r="AL234" s="37"/>
      <c r="AM234" s="37" t="b">
        <v>1</v>
      </c>
      <c r="AN234" s="37" t="b">
        <v>1</v>
      </c>
      <c r="AO234" s="37" t="b">
        <v>1</v>
      </c>
      <c r="AP234" s="37"/>
      <c r="AQ234" s="37"/>
      <c r="AR234" s="37"/>
      <c r="AS234" s="37"/>
      <c r="AT234" s="37">
        <v>15</v>
      </c>
      <c r="AU234" s="37" t="s">
        <v>356</v>
      </c>
      <c r="AV234" s="37"/>
      <c r="AW234" s="37" t="s">
        <v>347</v>
      </c>
      <c r="AX234" s="41" t="s">
        <v>372</v>
      </c>
      <c r="AY234" s="37" t="s">
        <v>993</v>
      </c>
      <c r="AZ234" s="37"/>
      <c r="BA234" s="37"/>
      <c r="BB234" s="37"/>
      <c r="BC234" s="37"/>
      <c r="BD234" s="37"/>
      <c r="BE234" s="37"/>
      <c r="BF234" s="37"/>
      <c r="BG234" s="37"/>
      <c r="BH234" s="37"/>
      <c r="BI234" s="37" t="b">
        <v>1</v>
      </c>
      <c r="BJ234" s="37"/>
      <c r="BK234" s="37" t="s">
        <v>347</v>
      </c>
      <c r="BL234" s="37" t="s">
        <v>347</v>
      </c>
      <c r="BM234" s="37" t="s">
        <v>3056</v>
      </c>
      <c r="BN234" s="37" t="s">
        <v>359</v>
      </c>
      <c r="BO234" s="37"/>
      <c r="BP234" s="37" t="s">
        <v>359</v>
      </c>
      <c r="BQ234" s="37"/>
      <c r="BR234" s="37"/>
      <c r="BS234" s="37"/>
      <c r="BT234" s="37"/>
      <c r="BU234" s="37"/>
      <c r="BV234" s="37"/>
      <c r="BW234" s="37"/>
      <c r="BX234" s="37"/>
      <c r="BY234" s="37"/>
      <c r="BZ234" s="37"/>
      <c r="CA234" s="37"/>
      <c r="CB234" s="37"/>
      <c r="CC234" s="37"/>
      <c r="CD234" s="37"/>
      <c r="CE234" s="37"/>
      <c r="CF234" s="37" t="s">
        <v>1114</v>
      </c>
      <c r="CG234" s="37"/>
      <c r="CH234" s="37"/>
      <c r="CI234" s="37"/>
      <c r="CJ234" s="37"/>
      <c r="CK234" s="37"/>
      <c r="CL234" s="37"/>
      <c r="CM234" s="37" t="b">
        <v>1</v>
      </c>
      <c r="CN234" s="37"/>
      <c r="CO234" s="37" t="s">
        <v>347</v>
      </c>
      <c r="CP234" s="37"/>
      <c r="CQ234" s="37"/>
      <c r="CR234" s="37"/>
      <c r="CS234" s="37"/>
      <c r="CT234" s="37"/>
      <c r="CU234" s="37"/>
      <c r="CV234" s="37"/>
      <c r="CW234" s="37"/>
      <c r="CX234" s="37"/>
      <c r="CY234" s="37" t="s">
        <v>836</v>
      </c>
      <c r="CZ234" s="37"/>
      <c r="DA234" s="37"/>
      <c r="DB234" s="37"/>
      <c r="DC234" s="37"/>
      <c r="DD234" s="37"/>
      <c r="DE234" s="37" t="b">
        <v>1</v>
      </c>
      <c r="DF234" s="37"/>
      <c r="DG234" s="37"/>
      <c r="DH234" s="37"/>
      <c r="DI234" s="37"/>
      <c r="DJ234" s="37"/>
      <c r="DK234" s="37" t="s">
        <v>347</v>
      </c>
      <c r="DL234" s="37" t="s">
        <v>980</v>
      </c>
      <c r="DM234" s="37"/>
      <c r="DN234" s="37"/>
      <c r="DO234" s="37"/>
      <c r="DP234" s="37" t="b">
        <v>1</v>
      </c>
      <c r="DQ234" s="37"/>
      <c r="DR234" s="37"/>
      <c r="DS234" s="37"/>
      <c r="DT234" s="37"/>
      <c r="DU234" s="37"/>
      <c r="DV234" s="37"/>
      <c r="DW234" s="37" t="s">
        <v>564</v>
      </c>
      <c r="DX234" s="37" t="s">
        <v>565</v>
      </c>
      <c r="DY234" s="37" t="s">
        <v>1230</v>
      </c>
      <c r="DZ234" s="37"/>
      <c r="EA234" s="37" t="s">
        <v>3057</v>
      </c>
      <c r="EB234" s="37" t="b">
        <v>1</v>
      </c>
      <c r="EC234" s="37" t="b">
        <v>1</v>
      </c>
      <c r="ED234" s="37"/>
      <c r="EE234" s="37"/>
      <c r="EF234" s="37"/>
      <c r="EG234" s="37"/>
      <c r="EH234" s="37"/>
      <c r="EI234" s="37"/>
      <c r="EJ234" s="37"/>
      <c r="EK234" s="37"/>
      <c r="EL234" s="37"/>
      <c r="EM234" s="52">
        <v>2</v>
      </c>
      <c r="EN234" s="37" t="s">
        <v>365</v>
      </c>
      <c r="EO234" s="37" t="s">
        <v>2631</v>
      </c>
      <c r="EP234" s="37"/>
      <c r="EQ234" s="37"/>
      <c r="ER234" s="37" t="b">
        <v>1</v>
      </c>
      <c r="ES234" s="37"/>
      <c r="ET234" s="37"/>
      <c r="EU234" s="37"/>
      <c r="EV234" s="37"/>
      <c r="EW234" s="37"/>
      <c r="EX234" s="37"/>
      <c r="EY234" s="37"/>
      <c r="EZ234" s="37"/>
      <c r="FA234" s="52">
        <v>1</v>
      </c>
      <c r="FB234" s="37" t="s">
        <v>365</v>
      </c>
      <c r="FC234" s="37" t="s">
        <v>347</v>
      </c>
      <c r="FD234" s="37"/>
      <c r="FE234" s="37" t="s">
        <v>367</v>
      </c>
      <c r="FF234" s="37"/>
      <c r="FG234" s="37" t="b">
        <v>1</v>
      </c>
      <c r="FH234" s="37"/>
      <c r="FI234" s="37"/>
      <c r="FJ234" s="37"/>
      <c r="FK234" s="37"/>
      <c r="FL234" s="37"/>
      <c r="FM234" s="37"/>
      <c r="FN234" s="37" t="s">
        <v>347</v>
      </c>
      <c r="FO234" s="37"/>
      <c r="FP234" s="37" t="s">
        <v>347</v>
      </c>
      <c r="FQ234" s="37" t="s">
        <v>367</v>
      </c>
      <c r="FR234" s="37" t="b">
        <v>1</v>
      </c>
      <c r="FS234" s="37"/>
      <c r="FT234" s="37"/>
      <c r="FU234" s="37"/>
      <c r="FV234" s="37"/>
      <c r="FW234" s="37"/>
      <c r="FX234" s="37" t="s">
        <v>347</v>
      </c>
      <c r="FY234" s="37" t="s">
        <v>347</v>
      </c>
      <c r="FZ234" s="37" t="s">
        <v>359</v>
      </c>
      <c r="GA234" s="37"/>
      <c r="GB234" s="37"/>
      <c r="GC234" s="37" t="s">
        <v>384</v>
      </c>
      <c r="GD234" s="37" t="s">
        <v>351</v>
      </c>
      <c r="GE234" s="37" t="s">
        <v>359</v>
      </c>
      <c r="GF234" s="37" t="s">
        <v>370</v>
      </c>
      <c r="GG234" s="37" t="s">
        <v>370</v>
      </c>
      <c r="GH234" s="37"/>
      <c r="GI234" s="37"/>
      <c r="GJ234" s="37"/>
      <c r="GK234" s="37"/>
      <c r="GL234" s="37"/>
      <c r="GM234" s="37"/>
      <c r="GN234" s="37"/>
      <c r="GO234" s="37"/>
      <c r="GP234" s="37"/>
      <c r="GQ234" s="37"/>
      <c r="GR234" s="37"/>
      <c r="GS234" s="37"/>
      <c r="GT234" s="37"/>
      <c r="GU234" s="37" t="s">
        <v>3017</v>
      </c>
      <c r="GV234" s="37" t="b">
        <v>1</v>
      </c>
      <c r="GW234" s="37"/>
      <c r="GX234" s="37" t="b">
        <v>1</v>
      </c>
      <c r="GY234" s="37"/>
      <c r="GZ234" s="37"/>
      <c r="HA234" s="37" t="b">
        <v>1</v>
      </c>
      <c r="HB234" s="37"/>
      <c r="HC234" s="37"/>
      <c r="HD234" s="37"/>
      <c r="HE234" s="37"/>
      <c r="HF234" s="37"/>
      <c r="HG234" s="37"/>
      <c r="HH234" s="37"/>
      <c r="HI234" s="37"/>
      <c r="HJ234" s="37"/>
      <c r="HK234" s="37"/>
      <c r="HL234" s="37"/>
      <c r="HM234" s="37"/>
      <c r="HN234" s="37" t="s">
        <v>438</v>
      </c>
      <c r="HO234" s="37" t="b">
        <v>1</v>
      </c>
      <c r="HP234" s="37"/>
      <c r="HQ234" s="37"/>
      <c r="HR234" s="37"/>
      <c r="HS234" s="37" t="s">
        <v>3058</v>
      </c>
      <c r="HT234" s="37" t="s">
        <v>1404</v>
      </c>
      <c r="HU234" s="37"/>
      <c r="HV234" s="37"/>
      <c r="HW234" s="37"/>
      <c r="HX234" s="37" t="b">
        <v>1</v>
      </c>
      <c r="HY234" s="37"/>
      <c r="HZ234" s="37"/>
      <c r="IA234" s="37"/>
      <c r="IB234" s="37"/>
      <c r="IC234" s="37" t="b">
        <v>1</v>
      </c>
      <c r="ID234" s="37"/>
      <c r="IE234" s="37"/>
      <c r="IF234" s="37" t="s">
        <v>372</v>
      </c>
      <c r="IG234" s="37"/>
      <c r="IH234" s="37"/>
      <c r="II234" s="37"/>
      <c r="IJ234" s="37"/>
      <c r="IK234" s="37"/>
      <c r="IL234" s="37"/>
      <c r="IM234" s="37" t="b">
        <v>1</v>
      </c>
      <c r="IN234" s="37"/>
      <c r="IO234" s="37"/>
      <c r="IP234" s="37" t="s">
        <v>347</v>
      </c>
      <c r="IQ234" s="37"/>
      <c r="IR234" s="37" t="s">
        <v>413</v>
      </c>
      <c r="IS234" s="37"/>
      <c r="IT234" s="37"/>
      <c r="IU234" s="37"/>
      <c r="IV234" s="37"/>
      <c r="IW234" s="37"/>
      <c r="IX234" s="37" t="b">
        <v>1</v>
      </c>
      <c r="IY234" s="37"/>
      <c r="IZ234" s="37"/>
      <c r="JA234" s="37"/>
      <c r="JB234" s="37" t="s">
        <v>443</v>
      </c>
      <c r="JC234" s="37"/>
      <c r="JD234" s="37" t="b">
        <v>1</v>
      </c>
      <c r="JE234" s="37"/>
      <c r="JF234" s="37"/>
      <c r="JG234" s="37"/>
      <c r="JH234" s="37"/>
      <c r="JI234" s="37"/>
      <c r="JJ234" s="37"/>
      <c r="JK234" s="45" t="s">
        <v>5169</v>
      </c>
      <c r="JL234" s="37" t="s">
        <v>359</v>
      </c>
      <c r="JM234" s="37" t="s">
        <v>3059</v>
      </c>
      <c r="JN234" s="37" t="s">
        <v>3060</v>
      </c>
      <c r="JO234" s="37" t="b">
        <v>1</v>
      </c>
      <c r="JP234" s="37"/>
      <c r="JQ234" s="37"/>
      <c r="JR234" s="37" t="b">
        <v>1</v>
      </c>
      <c r="JS234" s="37"/>
      <c r="JT234" s="37"/>
      <c r="JU234" s="37"/>
      <c r="JV234" s="37"/>
      <c r="JW234" s="37" t="b">
        <v>1</v>
      </c>
      <c r="JX234" s="37"/>
      <c r="JY234" s="37"/>
      <c r="JZ234" s="37"/>
      <c r="KA234" s="37"/>
      <c r="KB234" s="37"/>
      <c r="KC234" s="37"/>
      <c r="KD234" s="37"/>
      <c r="KE234" s="37"/>
      <c r="KF234" s="37"/>
      <c r="KG234" s="37"/>
      <c r="KH234" s="37" t="s">
        <v>859</v>
      </c>
      <c r="KI234" s="37"/>
      <c r="KJ234" s="37"/>
      <c r="KK234" s="37"/>
      <c r="KL234" s="37"/>
      <c r="KM234" s="37" t="b">
        <v>1</v>
      </c>
      <c r="KN234" s="37" t="b">
        <v>1</v>
      </c>
      <c r="KO234" s="37"/>
      <c r="KP234" s="37"/>
      <c r="KQ234" s="37"/>
      <c r="KR234" s="37"/>
      <c r="KS234" s="37"/>
      <c r="KT234" s="37"/>
      <c r="KU234" s="37"/>
      <c r="KV234" s="37"/>
      <c r="KW234" s="37" t="s">
        <v>464</v>
      </c>
      <c r="KX234" s="37"/>
      <c r="KY234" s="37" t="b">
        <v>1</v>
      </c>
      <c r="KZ234" s="37"/>
      <c r="LA234" s="37"/>
      <c r="LB234" s="37"/>
      <c r="LC234" s="37"/>
      <c r="LD234" s="37"/>
      <c r="LE234" s="37"/>
      <c r="LF234" s="37"/>
      <c r="LG234" s="37" t="s">
        <v>504</v>
      </c>
      <c r="LH234" s="37"/>
      <c r="LI234" s="37"/>
      <c r="LJ234" s="37"/>
      <c r="LK234" s="37"/>
      <c r="LL234" s="37"/>
      <c r="LM234" s="37" t="b">
        <v>1</v>
      </c>
      <c r="LN234" s="37"/>
      <c r="LO234" s="37" t="s">
        <v>347</v>
      </c>
      <c r="LP234" s="37"/>
      <c r="LQ234" s="37" t="s">
        <v>3035</v>
      </c>
      <c r="LR234" s="37"/>
      <c r="LS234" s="37"/>
      <c r="LT234" s="37" t="b">
        <v>1</v>
      </c>
      <c r="LU234" s="37" t="b">
        <v>1</v>
      </c>
      <c r="LV234" s="37"/>
      <c r="LW234" s="37"/>
      <c r="LX234" s="37"/>
      <c r="LY234" s="37"/>
      <c r="LZ234" s="37"/>
      <c r="MA234" s="37"/>
      <c r="MB234" s="37" t="s">
        <v>359</v>
      </c>
      <c r="MC234" s="37"/>
      <c r="MD234" s="37"/>
      <c r="ME234" s="37"/>
      <c r="MF234" s="37"/>
      <c r="MG234" s="37"/>
      <c r="MH234" s="37" t="s">
        <v>359</v>
      </c>
      <c r="MI234" s="37"/>
      <c r="MJ234" s="37" t="s">
        <v>3061</v>
      </c>
      <c r="MK234" s="37">
        <v>73157047</v>
      </c>
      <c r="ML234" s="37" t="s">
        <v>3062</v>
      </c>
      <c r="MM234" s="50">
        <v>44217.551863425928</v>
      </c>
      <c r="MN234" s="37">
        <v>235</v>
      </c>
      <c r="MO234" s="37"/>
      <c r="MP234" s="37">
        <v>-1</v>
      </c>
      <c r="MQ234" s="37"/>
      <c r="MR234" s="37"/>
      <c r="MS234" s="37" t="s">
        <v>376</v>
      </c>
      <c r="MT234" s="37">
        <v>17224</v>
      </c>
      <c r="MU234" s="37" t="s">
        <v>402</v>
      </c>
      <c r="MV234" s="37">
        <v>569832</v>
      </c>
    </row>
    <row r="235" spans="1:360" ht="15.6" thickTop="1" thickBot="1" x14ac:dyDescent="0.35">
      <c r="A235" s="44" t="s">
        <v>3063</v>
      </c>
      <c r="B235" s="45" t="s">
        <v>3064</v>
      </c>
      <c r="C235" s="45" t="s">
        <v>384</v>
      </c>
      <c r="D235" s="45" t="s">
        <v>3040</v>
      </c>
      <c r="E235" s="45" t="s">
        <v>830</v>
      </c>
      <c r="F235" s="45"/>
      <c r="G235" s="46">
        <v>44217</v>
      </c>
      <c r="H235" s="45" t="s">
        <v>2715</v>
      </c>
      <c r="I235" s="45" t="s">
        <v>832</v>
      </c>
      <c r="J235" s="45" t="s">
        <v>347</v>
      </c>
      <c r="K235" s="45">
        <v>28</v>
      </c>
      <c r="L235" s="45" t="str">
        <f>IF(data!$K235&lt;31,"18-30 Years",IF(data!$K235&lt;51,"31-50 Years",IF(data!$K235&lt;61,"51-60 Years",IF(data!$K235&gt;60,"Elderly&gt;60"))))</f>
        <v>18-30 Years</v>
      </c>
      <c r="M235" s="45" t="s">
        <v>348</v>
      </c>
      <c r="N235" s="45" t="s">
        <v>349</v>
      </c>
      <c r="O235" s="45" t="s">
        <v>350</v>
      </c>
      <c r="P235" s="46">
        <v>43197</v>
      </c>
      <c r="Q235" s="45">
        <v>1</v>
      </c>
      <c r="R235" s="45">
        <v>0</v>
      </c>
      <c r="S235" s="45" t="s">
        <v>347</v>
      </c>
      <c r="T235" s="45">
        <v>1</v>
      </c>
      <c r="U235" s="45">
        <v>0</v>
      </c>
      <c r="V235" s="45">
        <v>0</v>
      </c>
      <c r="W235" s="45" t="s">
        <v>384</v>
      </c>
      <c r="X235" s="45">
        <v>0</v>
      </c>
      <c r="Y235" s="45" t="s">
        <v>351</v>
      </c>
      <c r="Z235" s="45">
        <v>0</v>
      </c>
      <c r="AA235" s="51">
        <v>1</v>
      </c>
      <c r="AB235" s="45">
        <v>3</v>
      </c>
      <c r="AC235" s="45">
        <v>0</v>
      </c>
      <c r="AD235" s="45">
        <v>0</v>
      </c>
      <c r="AE235" s="45">
        <v>1</v>
      </c>
      <c r="AF235" s="45">
        <v>100</v>
      </c>
      <c r="AG235" s="45">
        <v>250</v>
      </c>
      <c r="AH235" s="41">
        <f t="shared" si="3"/>
        <v>150</v>
      </c>
      <c r="AI235" s="45" t="s">
        <v>3065</v>
      </c>
      <c r="AJ235" s="45"/>
      <c r="AK235" s="45" t="s">
        <v>355</v>
      </c>
      <c r="AL235" s="45"/>
      <c r="AM235" s="45" t="b">
        <v>1</v>
      </c>
      <c r="AN235" s="45"/>
      <c r="AO235" s="45"/>
      <c r="AP235" s="45"/>
      <c r="AQ235" s="45"/>
      <c r="AR235" s="45"/>
      <c r="AS235" s="45"/>
      <c r="AT235" s="45">
        <v>25</v>
      </c>
      <c r="AU235" s="45" t="s">
        <v>356</v>
      </c>
      <c r="AV235" s="45"/>
      <c r="AW235" s="45" t="s">
        <v>347</v>
      </c>
      <c r="AX235" s="41" t="s">
        <v>372</v>
      </c>
      <c r="AY235" s="45" t="s">
        <v>993</v>
      </c>
      <c r="AZ235" s="45"/>
      <c r="BA235" s="45"/>
      <c r="BB235" s="45"/>
      <c r="BC235" s="45"/>
      <c r="BD235" s="45"/>
      <c r="BE235" s="45"/>
      <c r="BF235" s="45"/>
      <c r="BG235" s="45"/>
      <c r="BH235" s="45"/>
      <c r="BI235" s="45" t="b">
        <v>1</v>
      </c>
      <c r="BJ235" s="45"/>
      <c r="BK235" s="45" t="s">
        <v>347</v>
      </c>
      <c r="BL235" s="45" t="s">
        <v>372</v>
      </c>
      <c r="BM235" s="45"/>
      <c r="BN235" s="45" t="s">
        <v>359</v>
      </c>
      <c r="BO235" s="45"/>
      <c r="BP235" s="45" t="s">
        <v>347</v>
      </c>
      <c r="BQ235" s="45" t="s">
        <v>347</v>
      </c>
      <c r="BR235" s="45"/>
      <c r="BS235" s="45" t="s">
        <v>347</v>
      </c>
      <c r="BT235" s="45" t="s">
        <v>347</v>
      </c>
      <c r="BU235" s="45"/>
      <c r="BV235" s="45"/>
      <c r="BW235" s="45"/>
      <c r="BX235" s="45"/>
      <c r="BY235" s="45"/>
      <c r="BZ235" s="45"/>
      <c r="CA235" s="45"/>
      <c r="CB235" s="45"/>
      <c r="CC235" s="45"/>
      <c r="CD235" s="45"/>
      <c r="CE235" s="45"/>
      <c r="CF235" s="45" t="s">
        <v>1114</v>
      </c>
      <c r="CG235" s="45"/>
      <c r="CH235" s="45"/>
      <c r="CI235" s="45"/>
      <c r="CJ235" s="45"/>
      <c r="CK235" s="45"/>
      <c r="CL235" s="45"/>
      <c r="CM235" s="45" t="b">
        <v>1</v>
      </c>
      <c r="CN235" s="45"/>
      <c r="CO235" s="45" t="s">
        <v>347</v>
      </c>
      <c r="CP235" s="45"/>
      <c r="CQ235" s="45"/>
      <c r="CR235" s="45"/>
      <c r="CS235" s="45"/>
      <c r="CT235" s="45"/>
      <c r="CU235" s="45"/>
      <c r="CV235" s="45"/>
      <c r="CW235" s="45"/>
      <c r="CX235" s="45"/>
      <c r="CY235" s="45" t="s">
        <v>1063</v>
      </c>
      <c r="CZ235" s="45" t="b">
        <v>1</v>
      </c>
      <c r="DA235" s="45"/>
      <c r="DB235" s="45"/>
      <c r="DC235" s="45"/>
      <c r="DD235" s="45"/>
      <c r="DE235" s="45"/>
      <c r="DF235" s="45"/>
      <c r="DG235" s="45"/>
      <c r="DH235" s="45"/>
      <c r="DI235" s="45"/>
      <c r="DJ235" s="37" t="s">
        <v>5139</v>
      </c>
      <c r="DK235" s="45" t="s">
        <v>359</v>
      </c>
      <c r="DL235" s="45"/>
      <c r="DM235" s="45"/>
      <c r="DN235" s="45"/>
      <c r="DO235" s="45"/>
      <c r="DP235" s="45"/>
      <c r="DQ235" s="45"/>
      <c r="DR235" s="45"/>
      <c r="DS235" s="45"/>
      <c r="DT235" s="45"/>
      <c r="DU235" s="45"/>
      <c r="DV235" s="45"/>
      <c r="DW235" s="45" t="s">
        <v>564</v>
      </c>
      <c r="DX235" s="45" t="s">
        <v>565</v>
      </c>
      <c r="DY235" s="45" t="s">
        <v>2106</v>
      </c>
      <c r="DZ235" s="45"/>
      <c r="EA235" s="45" t="s">
        <v>3057</v>
      </c>
      <c r="EB235" s="45" t="b">
        <v>1</v>
      </c>
      <c r="EC235" s="45" t="b">
        <v>1</v>
      </c>
      <c r="ED235" s="45"/>
      <c r="EE235" s="45"/>
      <c r="EF235" s="45"/>
      <c r="EG235" s="45"/>
      <c r="EH235" s="45"/>
      <c r="EI235" s="45"/>
      <c r="EJ235" s="45"/>
      <c r="EK235" s="45"/>
      <c r="EL235" s="45"/>
      <c r="EM235" s="51">
        <v>2</v>
      </c>
      <c r="EN235" s="45" t="s">
        <v>365</v>
      </c>
      <c r="EO235" s="45"/>
      <c r="EP235" s="45"/>
      <c r="EQ235" s="45"/>
      <c r="ER235" s="45"/>
      <c r="ES235" s="45"/>
      <c r="ET235" s="45"/>
      <c r="EU235" s="45"/>
      <c r="EV235" s="45"/>
      <c r="EW235" s="45"/>
      <c r="EX235" s="45"/>
      <c r="EY235" s="45"/>
      <c r="EZ235" s="45"/>
      <c r="FA235" s="45"/>
      <c r="FB235" s="45"/>
      <c r="FC235" s="45" t="s">
        <v>347</v>
      </c>
      <c r="FD235" s="45"/>
      <c r="FE235" s="45" t="s">
        <v>367</v>
      </c>
      <c r="FF235" s="45"/>
      <c r="FG235" s="45" t="b">
        <v>1</v>
      </c>
      <c r="FH235" s="45"/>
      <c r="FI235" s="45"/>
      <c r="FJ235" s="45"/>
      <c r="FK235" s="45"/>
      <c r="FL235" s="45"/>
      <c r="FM235" s="45"/>
      <c r="FN235" s="45" t="s">
        <v>347</v>
      </c>
      <c r="FO235" s="45"/>
      <c r="FP235" s="45" t="s">
        <v>372</v>
      </c>
      <c r="FQ235" s="45"/>
      <c r="FR235" s="45"/>
      <c r="FS235" s="45"/>
      <c r="FT235" s="45"/>
      <c r="FU235" s="45"/>
      <c r="FV235" s="45"/>
      <c r="FW235" s="45"/>
      <c r="FX235" s="45" t="s">
        <v>368</v>
      </c>
      <c r="FY235" s="45" t="s">
        <v>359</v>
      </c>
      <c r="FZ235" s="45" t="s">
        <v>359</v>
      </c>
      <c r="GA235" s="45"/>
      <c r="GB235" s="45"/>
      <c r="GC235" s="45" t="s">
        <v>384</v>
      </c>
      <c r="GD235" s="45" t="s">
        <v>351</v>
      </c>
      <c r="GE235" s="45" t="s">
        <v>359</v>
      </c>
      <c r="GF235" s="45" t="s">
        <v>370</v>
      </c>
      <c r="GG235" s="45" t="s">
        <v>370</v>
      </c>
      <c r="GH235" s="45"/>
      <c r="GI235" s="45"/>
      <c r="GJ235" s="45"/>
      <c r="GK235" s="45"/>
      <c r="GL235" s="45"/>
      <c r="GM235" s="45"/>
      <c r="GN235" s="45"/>
      <c r="GO235" s="45"/>
      <c r="GP235" s="45"/>
      <c r="GQ235" s="45"/>
      <c r="GR235" s="45"/>
      <c r="GS235" s="45"/>
      <c r="GT235" s="45"/>
      <c r="GU235" s="45" t="s">
        <v>2860</v>
      </c>
      <c r="GV235" s="45" t="b">
        <v>1</v>
      </c>
      <c r="GW235" s="45"/>
      <c r="GX235" s="45"/>
      <c r="GY235" s="45"/>
      <c r="GZ235" s="45"/>
      <c r="HA235" s="45"/>
      <c r="HB235" s="45"/>
      <c r="HC235" s="45"/>
      <c r="HD235" s="45"/>
      <c r="HE235" s="45" t="b">
        <v>1</v>
      </c>
      <c r="HF235" s="45"/>
      <c r="HG235" s="45"/>
      <c r="HH235" s="45"/>
      <c r="HI235" s="45"/>
      <c r="HJ235" s="45"/>
      <c r="HK235" s="45"/>
      <c r="HL235" s="45"/>
      <c r="HM235" s="45"/>
      <c r="HN235" s="45" t="s">
        <v>387</v>
      </c>
      <c r="HO235" s="45"/>
      <c r="HP235" s="45"/>
      <c r="HQ235" s="45" t="b">
        <v>1</v>
      </c>
      <c r="HR235" s="45"/>
      <c r="HS235" s="45" t="s">
        <v>3066</v>
      </c>
      <c r="HT235" s="45" t="s">
        <v>3046</v>
      </c>
      <c r="HU235" s="45" t="b">
        <v>1</v>
      </c>
      <c r="HV235" s="45"/>
      <c r="HW235" s="45"/>
      <c r="HX235" s="45"/>
      <c r="HY235" s="45" t="b">
        <v>1</v>
      </c>
      <c r="HZ235" s="45"/>
      <c r="IA235" s="45"/>
      <c r="IB235" s="45"/>
      <c r="IC235" s="45"/>
      <c r="ID235" s="45"/>
      <c r="IE235" s="45"/>
      <c r="IF235" s="45" t="s">
        <v>1091</v>
      </c>
      <c r="IG235" s="45"/>
      <c r="IH235" s="45"/>
      <c r="II235" s="45"/>
      <c r="IJ235" s="45"/>
      <c r="IK235" s="45"/>
      <c r="IL235" s="45"/>
      <c r="IM235" s="45"/>
      <c r="IN235" s="45" t="b">
        <v>1</v>
      </c>
      <c r="IO235" s="45"/>
      <c r="IP235" s="45" t="s">
        <v>347</v>
      </c>
      <c r="IQ235" s="45"/>
      <c r="IR235" s="45" t="s">
        <v>413</v>
      </c>
      <c r="IS235" s="45"/>
      <c r="IT235" s="45"/>
      <c r="IU235" s="45"/>
      <c r="IV235" s="45"/>
      <c r="IW235" s="45"/>
      <c r="IX235" s="45" t="b">
        <v>1</v>
      </c>
      <c r="IY235" s="45"/>
      <c r="IZ235" s="45"/>
      <c r="JA235" s="45"/>
      <c r="JB235" s="45" t="s">
        <v>413</v>
      </c>
      <c r="JC235" s="45"/>
      <c r="JD235" s="45"/>
      <c r="JE235" s="45"/>
      <c r="JF235" s="45"/>
      <c r="JG235" s="45"/>
      <c r="JH235" s="45" t="b">
        <v>1</v>
      </c>
      <c r="JI235" s="45"/>
      <c r="JJ235" s="45"/>
      <c r="JK235" s="45"/>
      <c r="JL235" s="45" t="s">
        <v>347</v>
      </c>
      <c r="JM235" s="45"/>
      <c r="JN235" s="45" t="s">
        <v>3067</v>
      </c>
      <c r="JO235" s="45" t="b">
        <v>1</v>
      </c>
      <c r="JP235" s="45"/>
      <c r="JQ235" s="45"/>
      <c r="JR235" s="45"/>
      <c r="JS235" s="45"/>
      <c r="JT235" s="45"/>
      <c r="JU235" s="45"/>
      <c r="JV235" s="45"/>
      <c r="JW235" s="45"/>
      <c r="JX235" s="45"/>
      <c r="JY235" s="45" t="b">
        <v>1</v>
      </c>
      <c r="JZ235" s="45"/>
      <c r="KA235" s="45"/>
      <c r="KB235" s="45"/>
      <c r="KC235" s="45"/>
      <c r="KD235" s="45"/>
      <c r="KE235" s="45"/>
      <c r="KF235" s="45"/>
      <c r="KG235" s="45"/>
      <c r="KH235" s="45" t="s">
        <v>3068</v>
      </c>
      <c r="KI235" s="45"/>
      <c r="KJ235" s="45"/>
      <c r="KK235" s="45"/>
      <c r="KL235" s="45" t="b">
        <v>1</v>
      </c>
      <c r="KM235" s="45"/>
      <c r="KN235" s="45"/>
      <c r="KO235" s="45"/>
      <c r="KP235" s="45" t="b">
        <v>1</v>
      </c>
      <c r="KQ235" s="45"/>
      <c r="KR235" s="45"/>
      <c r="KS235" s="45"/>
      <c r="KT235" s="45"/>
      <c r="KU235" s="45"/>
      <c r="KV235" s="45"/>
      <c r="KW235" s="45" t="s">
        <v>3069</v>
      </c>
      <c r="KX235" s="45" t="b">
        <v>1</v>
      </c>
      <c r="KY235" s="45"/>
      <c r="KZ235" s="45"/>
      <c r="LA235" s="45" t="b">
        <v>1</v>
      </c>
      <c r="LB235" s="45"/>
      <c r="LC235" s="45"/>
      <c r="LD235" s="45"/>
      <c r="LE235" s="45"/>
      <c r="LF235" s="45"/>
      <c r="LG235" s="45" t="s">
        <v>1221</v>
      </c>
      <c r="LH235" s="45"/>
      <c r="LI235" s="45"/>
      <c r="LJ235" s="45"/>
      <c r="LK235" s="45" t="b">
        <v>1</v>
      </c>
      <c r="LL235" s="45"/>
      <c r="LM235" s="45"/>
      <c r="LN235" s="45"/>
      <c r="LO235" s="45" t="s">
        <v>359</v>
      </c>
      <c r="LP235" s="45" t="s">
        <v>5170</v>
      </c>
      <c r="LQ235" s="45" t="s">
        <v>3035</v>
      </c>
      <c r="LR235" s="45"/>
      <c r="LS235" s="45"/>
      <c r="LT235" s="45" t="b">
        <v>1</v>
      </c>
      <c r="LU235" s="45" t="b">
        <v>1</v>
      </c>
      <c r="LV235" s="45"/>
      <c r="LW235" s="45"/>
      <c r="LX235" s="45"/>
      <c r="LY235" s="45"/>
      <c r="LZ235" s="45"/>
      <c r="MA235" s="45"/>
      <c r="MB235" s="45" t="s">
        <v>359</v>
      </c>
      <c r="MC235" s="45"/>
      <c r="MD235" s="45"/>
      <c r="ME235" s="45"/>
      <c r="MF235" s="45"/>
      <c r="MG235" s="45"/>
      <c r="MH235" s="45" t="s">
        <v>359</v>
      </c>
      <c r="MI235" s="45"/>
      <c r="MJ235" s="45" t="s">
        <v>3070</v>
      </c>
      <c r="MK235" s="45">
        <v>73157049</v>
      </c>
      <c r="ML235" s="45" t="s">
        <v>3071</v>
      </c>
      <c r="MM235" s="47">
        <v>44217.551874999997</v>
      </c>
      <c r="MN235" s="45">
        <v>236</v>
      </c>
      <c r="MO235" s="45"/>
      <c r="MP235" s="45">
        <v>-1</v>
      </c>
      <c r="MQ235" s="45"/>
      <c r="MR235" s="45"/>
      <c r="MS235" s="45" t="s">
        <v>376</v>
      </c>
      <c r="MT235" s="45">
        <v>11896</v>
      </c>
      <c r="MU235" s="45" t="s">
        <v>402</v>
      </c>
      <c r="MV235" s="45">
        <v>569832</v>
      </c>
    </row>
    <row r="236" spans="1:360" ht="15.6" thickTop="1" thickBot="1" x14ac:dyDescent="0.35">
      <c r="A236" s="48" t="s">
        <v>3072</v>
      </c>
      <c r="B236" s="37" t="s">
        <v>3073</v>
      </c>
      <c r="C236" s="37" t="s">
        <v>384</v>
      </c>
      <c r="D236" s="37" t="s">
        <v>3040</v>
      </c>
      <c r="E236" s="37" t="s">
        <v>830</v>
      </c>
      <c r="F236" s="37"/>
      <c r="G236" s="49">
        <v>44217</v>
      </c>
      <c r="H236" s="37" t="s">
        <v>2715</v>
      </c>
      <c r="I236" s="37" t="s">
        <v>832</v>
      </c>
      <c r="J236" s="37" t="s">
        <v>347</v>
      </c>
      <c r="K236" s="37">
        <v>32</v>
      </c>
      <c r="L236" s="37" t="str">
        <f>IF(data!$K236&lt;31,"18-30 Years",IF(data!$K236&lt;51,"31-50 Years",IF(data!$K236&lt;61,"51-60 Years",IF(data!$K236&gt;60,"Elderly&gt;60"))))</f>
        <v>31-50 Years</v>
      </c>
      <c r="M236" s="37" t="s">
        <v>348</v>
      </c>
      <c r="N236" s="37" t="s">
        <v>349</v>
      </c>
      <c r="O236" s="37" t="s">
        <v>350</v>
      </c>
      <c r="P236" s="49">
        <v>41701</v>
      </c>
      <c r="Q236" s="37">
        <v>1</v>
      </c>
      <c r="R236" s="37">
        <v>1</v>
      </c>
      <c r="S236" s="37" t="s">
        <v>347</v>
      </c>
      <c r="T236" s="37">
        <v>0</v>
      </c>
      <c r="U236" s="37">
        <v>1</v>
      </c>
      <c r="V236" s="37">
        <v>0</v>
      </c>
      <c r="W236" s="37" t="s">
        <v>351</v>
      </c>
      <c r="X236" s="37">
        <v>0</v>
      </c>
      <c r="Y236" s="37" t="s">
        <v>351</v>
      </c>
      <c r="Z236" s="37">
        <v>0</v>
      </c>
      <c r="AA236" s="52">
        <v>1</v>
      </c>
      <c r="AB236" s="37">
        <v>4</v>
      </c>
      <c r="AC236" s="37">
        <v>0</v>
      </c>
      <c r="AD236" s="37">
        <v>0</v>
      </c>
      <c r="AE236" s="37">
        <v>0</v>
      </c>
      <c r="AF236" s="37">
        <v>600</v>
      </c>
      <c r="AG236" s="37">
        <v>150</v>
      </c>
      <c r="AH236" s="41">
        <f t="shared" si="3"/>
        <v>-450</v>
      </c>
      <c r="AI236" s="37" t="s">
        <v>3074</v>
      </c>
      <c r="AJ236" s="37"/>
      <c r="AK236" s="37" t="s">
        <v>3075</v>
      </c>
      <c r="AL236" s="37" t="b">
        <v>1</v>
      </c>
      <c r="AM236" s="37" t="b">
        <v>1</v>
      </c>
      <c r="AN236" s="37" t="b">
        <v>1</v>
      </c>
      <c r="AO236" s="37" t="b">
        <v>1</v>
      </c>
      <c r="AP236" s="37"/>
      <c r="AQ236" s="37"/>
      <c r="AR236" s="37"/>
      <c r="AS236" s="37"/>
      <c r="AT236" s="37">
        <v>10</v>
      </c>
      <c r="AU236" s="37" t="s">
        <v>356</v>
      </c>
      <c r="AV236" s="37"/>
      <c r="AW236" s="37" t="s">
        <v>347</v>
      </c>
      <c r="AX236" s="41" t="s">
        <v>372</v>
      </c>
      <c r="AY236" s="37" t="s">
        <v>993</v>
      </c>
      <c r="AZ236" s="37"/>
      <c r="BA236" s="37"/>
      <c r="BB236" s="37"/>
      <c r="BC236" s="37"/>
      <c r="BD236" s="37"/>
      <c r="BE236" s="37"/>
      <c r="BF236" s="37"/>
      <c r="BG236" s="37"/>
      <c r="BH236" s="37"/>
      <c r="BI236" s="37" t="b">
        <v>1</v>
      </c>
      <c r="BJ236" s="37"/>
      <c r="BK236" s="37" t="s">
        <v>347</v>
      </c>
      <c r="BL236" s="37" t="s">
        <v>347</v>
      </c>
      <c r="BM236" s="37" t="s">
        <v>3076</v>
      </c>
      <c r="BN236" s="37" t="s">
        <v>359</v>
      </c>
      <c r="BO236" s="37"/>
      <c r="BP236" s="37" t="s">
        <v>359</v>
      </c>
      <c r="BQ236" s="37"/>
      <c r="BR236" s="37"/>
      <c r="BS236" s="37"/>
      <c r="BT236" s="37"/>
      <c r="BU236" s="37"/>
      <c r="BV236" s="37"/>
      <c r="BW236" s="37"/>
      <c r="BX236" s="37"/>
      <c r="BY236" s="37"/>
      <c r="BZ236" s="37"/>
      <c r="CA236" s="37"/>
      <c r="CB236" s="37"/>
      <c r="CC236" s="37"/>
      <c r="CD236" s="37"/>
      <c r="CE236" s="37"/>
      <c r="CF236" s="37" t="s">
        <v>1114</v>
      </c>
      <c r="CG236" s="37"/>
      <c r="CH236" s="37"/>
      <c r="CI236" s="37"/>
      <c r="CJ236" s="37"/>
      <c r="CK236" s="37"/>
      <c r="CL236" s="37"/>
      <c r="CM236" s="37" t="b">
        <v>1</v>
      </c>
      <c r="CN236" s="37"/>
      <c r="CO236" s="37" t="s">
        <v>347</v>
      </c>
      <c r="CP236" s="37"/>
      <c r="CQ236" s="37"/>
      <c r="CR236" s="37"/>
      <c r="CS236" s="37"/>
      <c r="CT236" s="37"/>
      <c r="CU236" s="37"/>
      <c r="CV236" s="37"/>
      <c r="CW236" s="37"/>
      <c r="CX236" s="37"/>
      <c r="CY236" s="37" t="s">
        <v>1539</v>
      </c>
      <c r="CZ236" s="37"/>
      <c r="DA236" s="37"/>
      <c r="DB236" s="37"/>
      <c r="DC236" s="37"/>
      <c r="DD236" s="37" t="b">
        <v>1</v>
      </c>
      <c r="DE236" s="37" t="b">
        <v>1</v>
      </c>
      <c r="DF236" s="37" t="b">
        <v>1</v>
      </c>
      <c r="DG236" s="37"/>
      <c r="DH236" s="37"/>
      <c r="DI236" s="37"/>
      <c r="DJ236" s="37"/>
      <c r="DK236" s="37"/>
      <c r="DL236" s="37"/>
      <c r="DM236" s="37"/>
      <c r="DN236" s="37"/>
      <c r="DO236" s="37"/>
      <c r="DP236" s="37"/>
      <c r="DQ236" s="37"/>
      <c r="DR236" s="37"/>
      <c r="DS236" s="37"/>
      <c r="DT236" s="37"/>
      <c r="DU236" s="37"/>
      <c r="DV236" s="37"/>
      <c r="DW236" s="37" t="s">
        <v>564</v>
      </c>
      <c r="DX236" s="37" t="s">
        <v>565</v>
      </c>
      <c r="DY236" s="37" t="s">
        <v>1230</v>
      </c>
      <c r="DZ236" s="37"/>
      <c r="EA236" s="37" t="s">
        <v>981</v>
      </c>
      <c r="EB236" s="37" t="b">
        <v>1</v>
      </c>
      <c r="EC236" s="37" t="b">
        <v>1</v>
      </c>
      <c r="ED236" s="37"/>
      <c r="EE236" s="37"/>
      <c r="EF236" s="37"/>
      <c r="EG236" s="37"/>
      <c r="EH236" s="37"/>
      <c r="EI236" s="37"/>
      <c r="EJ236" s="37"/>
      <c r="EK236" s="37"/>
      <c r="EL236" s="37"/>
      <c r="EM236" s="52">
        <v>2</v>
      </c>
      <c r="EN236" s="37" t="s">
        <v>365</v>
      </c>
      <c r="EO236" s="37" t="s">
        <v>568</v>
      </c>
      <c r="EP236" s="37" t="b">
        <v>1</v>
      </c>
      <c r="EQ236" s="37"/>
      <c r="ER236" s="37"/>
      <c r="ES236" s="37"/>
      <c r="ET236" s="37"/>
      <c r="EU236" s="37"/>
      <c r="EV236" s="37"/>
      <c r="EW236" s="37"/>
      <c r="EX236" s="37"/>
      <c r="EY236" s="37"/>
      <c r="EZ236" s="37"/>
      <c r="FA236" s="52">
        <v>1</v>
      </c>
      <c r="FB236" s="37" t="s">
        <v>365</v>
      </c>
      <c r="FC236" s="37" t="s">
        <v>359</v>
      </c>
      <c r="FD236" s="37" t="s">
        <v>5150</v>
      </c>
      <c r="FE236" s="37" t="s">
        <v>367</v>
      </c>
      <c r="FF236" s="37"/>
      <c r="FG236" s="37" t="b">
        <v>1</v>
      </c>
      <c r="FH236" s="37"/>
      <c r="FI236" s="37"/>
      <c r="FJ236" s="37"/>
      <c r="FK236" s="37"/>
      <c r="FL236" s="37"/>
      <c r="FM236" s="37"/>
      <c r="FN236" s="37" t="s">
        <v>347</v>
      </c>
      <c r="FO236" s="37"/>
      <c r="FP236" s="37" t="s">
        <v>347</v>
      </c>
      <c r="FQ236" s="37" t="s">
        <v>367</v>
      </c>
      <c r="FR236" s="37" t="b">
        <v>1</v>
      </c>
      <c r="FS236" s="37"/>
      <c r="FT236" s="37"/>
      <c r="FU236" s="37"/>
      <c r="FV236" s="37"/>
      <c r="FW236" s="37"/>
      <c r="FX236" s="37" t="s">
        <v>347</v>
      </c>
      <c r="FY236" s="37" t="s">
        <v>347</v>
      </c>
      <c r="FZ236" s="37"/>
      <c r="GA236" s="37"/>
      <c r="GB236" s="37"/>
      <c r="GC236" s="37" t="s">
        <v>351</v>
      </c>
      <c r="GD236" s="37" t="s">
        <v>351</v>
      </c>
      <c r="GE236" s="37" t="s">
        <v>359</v>
      </c>
      <c r="GF236" s="37" t="s">
        <v>370</v>
      </c>
      <c r="GG236" s="37" t="s">
        <v>370</v>
      </c>
      <c r="GH236" s="37"/>
      <c r="GI236" s="37"/>
      <c r="GJ236" s="37"/>
      <c r="GK236" s="37"/>
      <c r="GL236" s="37"/>
      <c r="GM236" s="37"/>
      <c r="GN236" s="37"/>
      <c r="GO236" s="37"/>
      <c r="GP236" s="37"/>
      <c r="GQ236" s="37"/>
      <c r="GR236" s="37"/>
      <c r="GS236" s="37"/>
      <c r="GT236" s="37"/>
      <c r="GU236" s="37" t="s">
        <v>3077</v>
      </c>
      <c r="GV236" s="37" t="b">
        <v>1</v>
      </c>
      <c r="GW236" s="37"/>
      <c r="GX236" s="37" t="b">
        <v>1</v>
      </c>
      <c r="GY236" s="37"/>
      <c r="GZ236" s="37"/>
      <c r="HA236" s="37" t="b">
        <v>1</v>
      </c>
      <c r="HB236" s="37"/>
      <c r="HC236" s="37"/>
      <c r="HD236" s="37" t="b">
        <v>1</v>
      </c>
      <c r="HE236" s="37"/>
      <c r="HF236" s="37"/>
      <c r="HG236" s="37"/>
      <c r="HH236" s="37"/>
      <c r="HI236" s="37"/>
      <c r="HJ236" s="37"/>
      <c r="HK236" s="37"/>
      <c r="HL236" s="37"/>
      <c r="HM236" s="37"/>
      <c r="HN236" s="37" t="s">
        <v>895</v>
      </c>
      <c r="HO236" s="37" t="b">
        <v>1</v>
      </c>
      <c r="HP236" s="37"/>
      <c r="HQ236" s="37" t="b">
        <v>1</v>
      </c>
      <c r="HR236" s="37"/>
      <c r="HS236" s="37" t="s">
        <v>3078</v>
      </c>
      <c r="HT236" s="37" t="s">
        <v>3079</v>
      </c>
      <c r="HU236" s="37"/>
      <c r="HV236" s="37" t="b">
        <v>1</v>
      </c>
      <c r="HW236" s="37"/>
      <c r="HX236" s="37" t="b">
        <v>1</v>
      </c>
      <c r="HY236" s="37" t="b">
        <v>1</v>
      </c>
      <c r="HZ236" s="37"/>
      <c r="IA236" s="37"/>
      <c r="IB236" s="37"/>
      <c r="IC236" s="37"/>
      <c r="ID236" s="37"/>
      <c r="IE236" s="37"/>
      <c r="IF236" s="37" t="s">
        <v>458</v>
      </c>
      <c r="IG236" s="37" t="b">
        <v>1</v>
      </c>
      <c r="IH236" s="37"/>
      <c r="II236" s="37"/>
      <c r="IJ236" s="37"/>
      <c r="IK236" s="37"/>
      <c r="IL236" s="37"/>
      <c r="IM236" s="37"/>
      <c r="IN236" s="37"/>
      <c r="IO236" s="37"/>
      <c r="IP236" s="37" t="s">
        <v>347</v>
      </c>
      <c r="IQ236" s="37"/>
      <c r="IR236" s="37" t="s">
        <v>372</v>
      </c>
      <c r="IS236" s="37"/>
      <c r="IT236" s="37"/>
      <c r="IU236" s="37"/>
      <c r="IV236" s="37"/>
      <c r="IW236" s="37"/>
      <c r="IX236" s="37"/>
      <c r="IY236" s="37" t="b">
        <v>1</v>
      </c>
      <c r="IZ236" s="37"/>
      <c r="JA236" s="37"/>
      <c r="JB236" s="37" t="s">
        <v>413</v>
      </c>
      <c r="JC236" s="37"/>
      <c r="JD236" s="37"/>
      <c r="JE236" s="37"/>
      <c r="JF236" s="37"/>
      <c r="JG236" s="37"/>
      <c r="JH236" s="37" t="b">
        <v>1</v>
      </c>
      <c r="JI236" s="37"/>
      <c r="JJ236" s="37"/>
      <c r="JK236" s="37"/>
      <c r="JL236" s="37" t="s">
        <v>347</v>
      </c>
      <c r="JM236" s="37"/>
      <c r="JN236" s="37" t="s">
        <v>539</v>
      </c>
      <c r="JO236" s="37"/>
      <c r="JP236" s="37"/>
      <c r="JQ236" s="37"/>
      <c r="JR236" s="37" t="b">
        <v>1</v>
      </c>
      <c r="JS236" s="37" t="b">
        <v>1</v>
      </c>
      <c r="JT236" s="37"/>
      <c r="JU236" s="37"/>
      <c r="JV236" s="37"/>
      <c r="JW236" s="37"/>
      <c r="JX236" s="37"/>
      <c r="JY236" s="37"/>
      <c r="JZ236" s="37"/>
      <c r="KA236" s="37"/>
      <c r="KB236" s="37"/>
      <c r="KC236" s="37"/>
      <c r="KD236" s="37"/>
      <c r="KE236" s="37"/>
      <c r="KF236" s="37"/>
      <c r="KG236" s="37" t="s">
        <v>3080</v>
      </c>
      <c r="KH236" s="37" t="s">
        <v>1775</v>
      </c>
      <c r="KI236" s="37"/>
      <c r="KJ236" s="37"/>
      <c r="KK236" s="37"/>
      <c r="KL236" s="37" t="b">
        <v>1</v>
      </c>
      <c r="KM236" s="37" t="b">
        <v>1</v>
      </c>
      <c r="KN236" s="37"/>
      <c r="KO236" s="37"/>
      <c r="KP236" s="37"/>
      <c r="KQ236" s="37"/>
      <c r="KR236" s="37"/>
      <c r="KS236" s="37"/>
      <c r="KT236" s="37"/>
      <c r="KU236" s="37"/>
      <c r="KV236" s="37"/>
      <c r="KW236" s="37" t="s">
        <v>1253</v>
      </c>
      <c r="KX236" s="37" t="b">
        <v>1</v>
      </c>
      <c r="KY236" s="37" t="b">
        <v>1</v>
      </c>
      <c r="KZ236" s="37"/>
      <c r="LA236" s="37"/>
      <c r="LB236" s="37"/>
      <c r="LC236" s="37"/>
      <c r="LD236" s="37"/>
      <c r="LE236" s="37"/>
      <c r="LF236" s="37"/>
      <c r="LG236" s="37" t="s">
        <v>427</v>
      </c>
      <c r="LH236" s="37"/>
      <c r="LI236" s="37"/>
      <c r="LJ236" s="37"/>
      <c r="LK236" s="37"/>
      <c r="LL236" s="37"/>
      <c r="LM236" s="37"/>
      <c r="LN236" s="37" t="b">
        <v>1</v>
      </c>
      <c r="LO236" s="37" t="s">
        <v>347</v>
      </c>
      <c r="LP236" s="37"/>
      <c r="LQ236" s="37" t="s">
        <v>706</v>
      </c>
      <c r="LR236" s="37"/>
      <c r="LS236" s="37"/>
      <c r="LT236" s="37"/>
      <c r="LU236" s="37"/>
      <c r="LV236" s="37"/>
      <c r="LW236" s="37"/>
      <c r="LX236" s="37"/>
      <c r="LY236" s="37"/>
      <c r="LZ236" s="37" t="b">
        <v>1</v>
      </c>
      <c r="MA236" s="37"/>
      <c r="MB236" s="37" t="s">
        <v>359</v>
      </c>
      <c r="MC236" s="37"/>
      <c r="MD236" s="37"/>
      <c r="ME236" s="37"/>
      <c r="MF236" s="37"/>
      <c r="MG236" s="37"/>
      <c r="MH236" s="37" t="s">
        <v>359</v>
      </c>
      <c r="MI236" s="37"/>
      <c r="MJ236" s="37" t="s">
        <v>3081</v>
      </c>
      <c r="MK236" s="37">
        <v>73157051</v>
      </c>
      <c r="ML236" s="37" t="s">
        <v>3082</v>
      </c>
      <c r="MM236" s="50">
        <v>44217.551874999997</v>
      </c>
      <c r="MN236" s="37">
        <v>237</v>
      </c>
      <c r="MO236" s="37"/>
      <c r="MP236" s="37">
        <v>-1</v>
      </c>
      <c r="MQ236" s="37"/>
      <c r="MR236" s="37"/>
      <c r="MS236" s="37" t="s">
        <v>376</v>
      </c>
      <c r="MT236" s="37">
        <v>10137</v>
      </c>
      <c r="MU236" s="37" t="s">
        <v>402</v>
      </c>
      <c r="MV236" s="37">
        <v>569832</v>
      </c>
    </row>
    <row r="237" spans="1:360" ht="15.6" thickTop="1" thickBot="1" x14ac:dyDescent="0.35">
      <c r="A237" s="44" t="s">
        <v>3083</v>
      </c>
      <c r="B237" s="45" t="s">
        <v>3084</v>
      </c>
      <c r="C237" s="45" t="s">
        <v>384</v>
      </c>
      <c r="D237" s="45" t="s">
        <v>3085</v>
      </c>
      <c r="E237" s="45" t="s">
        <v>830</v>
      </c>
      <c r="F237" s="45"/>
      <c r="G237" s="46">
        <v>44217</v>
      </c>
      <c r="H237" s="45" t="s">
        <v>2715</v>
      </c>
      <c r="I237" s="45" t="s">
        <v>832</v>
      </c>
      <c r="J237" s="45" t="s">
        <v>347</v>
      </c>
      <c r="K237" s="45">
        <v>34</v>
      </c>
      <c r="L237" s="45" t="str">
        <f>IF(data!$K237&lt;31,"18-30 Years",IF(data!$K237&lt;51,"31-50 Years",IF(data!$K237&lt;61,"51-60 Years",IF(data!$K237&gt;60,"Elderly&gt;60"))))</f>
        <v>31-50 Years</v>
      </c>
      <c r="M237" s="45" t="s">
        <v>348</v>
      </c>
      <c r="N237" s="45" t="s">
        <v>349</v>
      </c>
      <c r="O237" s="45" t="s">
        <v>350</v>
      </c>
      <c r="P237" s="46">
        <v>41699</v>
      </c>
      <c r="Q237" s="45">
        <v>1</v>
      </c>
      <c r="R237" s="45">
        <v>0</v>
      </c>
      <c r="S237" s="45" t="s">
        <v>347</v>
      </c>
      <c r="T237" s="45">
        <v>0</v>
      </c>
      <c r="U237" s="45">
        <v>1</v>
      </c>
      <c r="V237" s="45">
        <v>1</v>
      </c>
      <c r="W237" s="45" t="s">
        <v>406</v>
      </c>
      <c r="X237" s="45">
        <v>2</v>
      </c>
      <c r="Y237" s="45" t="s">
        <v>364</v>
      </c>
      <c r="Z237" s="45">
        <v>0</v>
      </c>
      <c r="AA237" s="51">
        <v>4</v>
      </c>
      <c r="AB237" s="45">
        <v>6</v>
      </c>
      <c r="AC237" s="45">
        <v>0</v>
      </c>
      <c r="AD237" s="45">
        <v>1</v>
      </c>
      <c r="AE237" s="45">
        <v>1</v>
      </c>
      <c r="AF237" s="45">
        <v>1500</v>
      </c>
      <c r="AG237" s="45">
        <v>700</v>
      </c>
      <c r="AH237" s="41">
        <f t="shared" si="3"/>
        <v>-800</v>
      </c>
      <c r="AI237" s="45" t="s">
        <v>3086</v>
      </c>
      <c r="AJ237" s="45"/>
      <c r="AK237" s="45" t="s">
        <v>1381</v>
      </c>
      <c r="AL237" s="45" t="b">
        <v>1</v>
      </c>
      <c r="AM237" s="45" t="b">
        <v>1</v>
      </c>
      <c r="AN237" s="45"/>
      <c r="AO237" s="45" t="b">
        <v>1</v>
      </c>
      <c r="AP237" s="45"/>
      <c r="AQ237" s="45"/>
      <c r="AR237" s="45"/>
      <c r="AS237" s="45"/>
      <c r="AT237" s="45">
        <v>30</v>
      </c>
      <c r="AU237" s="45" t="s">
        <v>1333</v>
      </c>
      <c r="AV237" s="45"/>
      <c r="AW237" s="45" t="s">
        <v>347</v>
      </c>
      <c r="AX237" s="41" t="s">
        <v>372</v>
      </c>
      <c r="AY237" s="45" t="s">
        <v>642</v>
      </c>
      <c r="AZ237" s="45" t="b">
        <v>1</v>
      </c>
      <c r="BA237" s="45"/>
      <c r="BB237" s="45"/>
      <c r="BC237" s="45" t="b">
        <v>1</v>
      </c>
      <c r="BD237" s="45"/>
      <c r="BE237" s="45" t="b">
        <v>1</v>
      </c>
      <c r="BF237" s="45"/>
      <c r="BG237" s="45"/>
      <c r="BH237" s="45"/>
      <c r="BI237" s="45"/>
      <c r="BJ237" s="45"/>
      <c r="BK237" s="45" t="s">
        <v>347</v>
      </c>
      <c r="BL237" s="45" t="s">
        <v>347</v>
      </c>
      <c r="BM237" s="45" t="s">
        <v>3087</v>
      </c>
      <c r="BN237" s="45" t="s">
        <v>347</v>
      </c>
      <c r="BO237" s="45" t="s">
        <v>3088</v>
      </c>
      <c r="BP237" s="45" t="s">
        <v>347</v>
      </c>
      <c r="BQ237" s="45" t="s">
        <v>347</v>
      </c>
      <c r="BR237" s="45"/>
      <c r="BS237" s="45" t="s">
        <v>347</v>
      </c>
      <c r="BT237" s="45" t="s">
        <v>347</v>
      </c>
      <c r="BU237" s="45"/>
      <c r="BV237" s="45"/>
      <c r="BW237" s="45"/>
      <c r="BX237" s="45"/>
      <c r="BY237" s="45"/>
      <c r="BZ237" s="45"/>
      <c r="CA237" s="45"/>
      <c r="CB237" s="45"/>
      <c r="CC237" s="45"/>
      <c r="CD237" s="45"/>
      <c r="CE237" s="45"/>
      <c r="CF237" s="45" t="s">
        <v>1049</v>
      </c>
      <c r="CG237" s="45"/>
      <c r="CH237" s="45"/>
      <c r="CI237" s="45"/>
      <c r="CJ237" s="45"/>
      <c r="CK237" s="45" t="b">
        <v>1</v>
      </c>
      <c r="CL237" s="45"/>
      <c r="CM237" s="45"/>
      <c r="CN237" s="45" t="s">
        <v>3089</v>
      </c>
      <c r="CO237" s="45" t="s">
        <v>347</v>
      </c>
      <c r="CP237" s="45"/>
      <c r="CQ237" s="45"/>
      <c r="CR237" s="45"/>
      <c r="CS237" s="45"/>
      <c r="CT237" s="45"/>
      <c r="CU237" s="45"/>
      <c r="CV237" s="45"/>
      <c r="CW237" s="45"/>
      <c r="CX237" s="45"/>
      <c r="CY237" s="45" t="s">
        <v>361</v>
      </c>
      <c r="CZ237" s="45"/>
      <c r="DA237" s="45"/>
      <c r="DB237" s="45"/>
      <c r="DC237" s="45"/>
      <c r="DD237" s="45"/>
      <c r="DE237" s="45" t="b">
        <v>1</v>
      </c>
      <c r="DF237" s="45" t="b">
        <v>1</v>
      </c>
      <c r="DG237" s="45"/>
      <c r="DH237" s="45"/>
      <c r="DI237" s="45"/>
      <c r="DJ237" s="45"/>
      <c r="DK237" s="45"/>
      <c r="DL237" s="45"/>
      <c r="DM237" s="45"/>
      <c r="DN237" s="45"/>
      <c r="DO237" s="45"/>
      <c r="DP237" s="45"/>
      <c r="DQ237" s="45"/>
      <c r="DR237" s="45"/>
      <c r="DS237" s="45"/>
      <c r="DT237" s="45"/>
      <c r="DU237" s="45"/>
      <c r="DV237" s="45"/>
      <c r="DW237" s="45" t="s">
        <v>564</v>
      </c>
      <c r="DX237" s="45" t="s">
        <v>483</v>
      </c>
      <c r="DY237" s="45"/>
      <c r="DZ237" s="45"/>
      <c r="EA237" s="45" t="s">
        <v>1522</v>
      </c>
      <c r="EB237" s="45"/>
      <c r="EC237" s="45" t="b">
        <v>1</v>
      </c>
      <c r="ED237" s="45"/>
      <c r="EE237" s="45"/>
      <c r="EF237" s="45"/>
      <c r="EG237" s="45"/>
      <c r="EH237" s="45"/>
      <c r="EI237" s="45"/>
      <c r="EJ237" s="45"/>
      <c r="EK237" s="45" t="b">
        <v>1</v>
      </c>
      <c r="EL237" s="45" t="b">
        <v>1</v>
      </c>
      <c r="EM237" s="51">
        <v>3</v>
      </c>
      <c r="EN237" s="45" t="s">
        <v>365</v>
      </c>
      <c r="EO237" s="45" t="s">
        <v>428</v>
      </c>
      <c r="EP237" s="45" t="b">
        <v>1</v>
      </c>
      <c r="EQ237" s="45"/>
      <c r="ER237" s="45"/>
      <c r="ES237" s="45"/>
      <c r="ET237" s="45"/>
      <c r="EU237" s="45"/>
      <c r="EV237" s="45"/>
      <c r="EW237" s="45"/>
      <c r="EX237" s="45"/>
      <c r="EY237" s="45" t="b">
        <v>1</v>
      </c>
      <c r="EZ237" s="45"/>
      <c r="FA237" s="51">
        <v>2</v>
      </c>
      <c r="FB237" s="45" t="s">
        <v>365</v>
      </c>
      <c r="FC237" s="45" t="s">
        <v>372</v>
      </c>
      <c r="FD237" s="45"/>
      <c r="FE237" s="45" t="s">
        <v>429</v>
      </c>
      <c r="FF237" s="45"/>
      <c r="FG237" s="45" t="b">
        <v>1</v>
      </c>
      <c r="FH237" s="45" t="b">
        <v>1</v>
      </c>
      <c r="FI237" s="45"/>
      <c r="FJ237" s="45"/>
      <c r="FK237" s="45"/>
      <c r="FL237" s="45"/>
      <c r="FM237" s="45"/>
      <c r="FN237" s="45" t="s">
        <v>347</v>
      </c>
      <c r="FO237" s="45"/>
      <c r="FP237" s="45" t="s">
        <v>347</v>
      </c>
      <c r="FQ237" s="45" t="s">
        <v>429</v>
      </c>
      <c r="FR237" s="45" t="b">
        <v>1</v>
      </c>
      <c r="FS237" s="45" t="b">
        <v>1</v>
      </c>
      <c r="FT237" s="45"/>
      <c r="FU237" s="45"/>
      <c r="FV237" s="45"/>
      <c r="FW237" s="45"/>
      <c r="FX237" s="45" t="s">
        <v>347</v>
      </c>
      <c r="FY237" s="45" t="s">
        <v>347</v>
      </c>
      <c r="FZ237" s="45"/>
      <c r="GA237" s="45"/>
      <c r="GB237" s="45"/>
      <c r="GC237" s="45" t="s">
        <v>351</v>
      </c>
      <c r="GD237" s="45" t="s">
        <v>351</v>
      </c>
      <c r="GE237" s="45" t="s">
        <v>359</v>
      </c>
      <c r="GF237" s="45" t="s">
        <v>370</v>
      </c>
      <c r="GG237" s="45" t="s">
        <v>370</v>
      </c>
      <c r="GH237" s="45"/>
      <c r="GI237" s="45"/>
      <c r="GJ237" s="45"/>
      <c r="GK237" s="45"/>
      <c r="GL237" s="45"/>
      <c r="GM237" s="45"/>
      <c r="GN237" s="45"/>
      <c r="GO237" s="45"/>
      <c r="GP237" s="45"/>
      <c r="GQ237" s="45"/>
      <c r="GR237" s="45"/>
      <c r="GS237" s="45"/>
      <c r="GT237" s="45"/>
      <c r="GU237" s="45" t="s">
        <v>3090</v>
      </c>
      <c r="GV237" s="45"/>
      <c r="GW237" s="45"/>
      <c r="GX237" s="45"/>
      <c r="GY237" s="45"/>
      <c r="GZ237" s="45"/>
      <c r="HA237" s="45"/>
      <c r="HB237" s="45" t="b">
        <v>1</v>
      </c>
      <c r="HC237" s="45"/>
      <c r="HD237" s="45"/>
      <c r="HE237" s="45"/>
      <c r="HF237" s="45"/>
      <c r="HG237" s="45"/>
      <c r="HH237" s="45"/>
      <c r="HI237" s="45"/>
      <c r="HJ237" s="45"/>
      <c r="HK237" s="45"/>
      <c r="HL237" s="45"/>
      <c r="HM237" s="45"/>
      <c r="HN237" s="45" t="s">
        <v>895</v>
      </c>
      <c r="HO237" s="45" t="b">
        <v>1</v>
      </c>
      <c r="HP237" s="45"/>
      <c r="HQ237" s="45" t="b">
        <v>1</v>
      </c>
      <c r="HR237" s="45"/>
      <c r="HS237" s="45" t="s">
        <v>3091</v>
      </c>
      <c r="HT237" s="45" t="s">
        <v>550</v>
      </c>
      <c r="HU237" s="45" t="b">
        <v>1</v>
      </c>
      <c r="HV237" s="45"/>
      <c r="HW237" s="45"/>
      <c r="HX237" s="45" t="b">
        <v>1</v>
      </c>
      <c r="HY237" s="45"/>
      <c r="HZ237" s="45"/>
      <c r="IA237" s="45"/>
      <c r="IB237" s="45"/>
      <c r="IC237" s="45"/>
      <c r="ID237" s="45"/>
      <c r="IE237" s="45"/>
      <c r="IF237" s="45" t="s">
        <v>372</v>
      </c>
      <c r="IG237" s="45"/>
      <c r="IH237" s="45"/>
      <c r="II237" s="45"/>
      <c r="IJ237" s="45"/>
      <c r="IK237" s="45"/>
      <c r="IL237" s="45"/>
      <c r="IM237" s="45" t="b">
        <v>1</v>
      </c>
      <c r="IN237" s="45"/>
      <c r="IO237" s="45"/>
      <c r="IP237" s="45" t="s">
        <v>442</v>
      </c>
      <c r="IQ237" s="45"/>
      <c r="IR237" s="45" t="s">
        <v>937</v>
      </c>
      <c r="IS237" s="45"/>
      <c r="IT237" s="45"/>
      <c r="IU237" s="45" t="b">
        <v>1</v>
      </c>
      <c r="IV237" s="45" t="b">
        <v>1</v>
      </c>
      <c r="IW237" s="45"/>
      <c r="IX237" s="45"/>
      <c r="IY237" s="45"/>
      <c r="IZ237" s="45"/>
      <c r="JA237" s="37" t="s">
        <v>5161</v>
      </c>
      <c r="JB237" s="45" t="s">
        <v>937</v>
      </c>
      <c r="JC237" s="45"/>
      <c r="JD237" s="45"/>
      <c r="JE237" s="45" t="b">
        <v>1</v>
      </c>
      <c r="JF237" s="45" t="b">
        <v>1</v>
      </c>
      <c r="JG237" s="45"/>
      <c r="JH237" s="45"/>
      <c r="JI237" s="45"/>
      <c r="JJ237" s="45"/>
      <c r="JK237" s="45" t="s">
        <v>5169</v>
      </c>
      <c r="JL237" s="45" t="s">
        <v>359</v>
      </c>
      <c r="JM237" s="45" t="s">
        <v>3092</v>
      </c>
      <c r="JN237" s="45" t="s">
        <v>3093</v>
      </c>
      <c r="JO237" s="45" t="b">
        <v>1</v>
      </c>
      <c r="JP237" s="45"/>
      <c r="JQ237" s="45"/>
      <c r="JR237" s="45"/>
      <c r="JS237" s="45"/>
      <c r="JT237" s="45"/>
      <c r="JU237" s="45"/>
      <c r="JV237" s="45"/>
      <c r="JW237" s="45" t="b">
        <v>1</v>
      </c>
      <c r="JX237" s="45"/>
      <c r="JY237" s="45"/>
      <c r="JZ237" s="45"/>
      <c r="KA237" s="45"/>
      <c r="KB237" s="45"/>
      <c r="KC237" s="45"/>
      <c r="KD237" s="45"/>
      <c r="KE237" s="45"/>
      <c r="KF237" s="45"/>
      <c r="KG237" s="45"/>
      <c r="KH237" s="45" t="s">
        <v>2064</v>
      </c>
      <c r="KI237" s="45"/>
      <c r="KJ237" s="45"/>
      <c r="KK237" s="45"/>
      <c r="KL237" s="45"/>
      <c r="KM237" s="45"/>
      <c r="KN237" s="45"/>
      <c r="KO237" s="45"/>
      <c r="KP237" s="45"/>
      <c r="KQ237" s="45"/>
      <c r="KR237" s="45" t="b">
        <v>1</v>
      </c>
      <c r="KS237" s="45"/>
      <c r="KT237" s="45"/>
      <c r="KU237" s="45"/>
      <c r="KV237" s="45"/>
      <c r="KW237" s="45" t="s">
        <v>1196</v>
      </c>
      <c r="KX237" s="45"/>
      <c r="KY237" s="45"/>
      <c r="KZ237" s="45"/>
      <c r="LA237" s="45"/>
      <c r="LB237" s="45" t="b">
        <v>1</v>
      </c>
      <c r="LC237" s="45" t="b">
        <v>1</v>
      </c>
      <c r="LD237" s="45"/>
      <c r="LE237" s="45"/>
      <c r="LF237" s="45"/>
      <c r="LG237" s="45" t="s">
        <v>940</v>
      </c>
      <c r="LH237" s="45" t="b">
        <v>1</v>
      </c>
      <c r="LI237" s="45"/>
      <c r="LJ237" s="45"/>
      <c r="LK237" s="45" t="b">
        <v>1</v>
      </c>
      <c r="LL237" s="45"/>
      <c r="LM237" s="45"/>
      <c r="LN237" s="45"/>
      <c r="LO237" s="45" t="s">
        <v>347</v>
      </c>
      <c r="LP237" s="45"/>
      <c r="LQ237" s="45" t="s">
        <v>372</v>
      </c>
      <c r="LR237" s="45"/>
      <c r="LS237" s="45"/>
      <c r="LT237" s="45"/>
      <c r="LU237" s="45"/>
      <c r="LV237" s="45"/>
      <c r="LW237" s="45"/>
      <c r="LX237" s="45"/>
      <c r="LY237" s="45" t="b">
        <v>1</v>
      </c>
      <c r="LZ237" s="45"/>
      <c r="MA237" s="45"/>
      <c r="MB237" s="45" t="s">
        <v>359</v>
      </c>
      <c r="MC237" s="45"/>
      <c r="MD237" s="45"/>
      <c r="ME237" s="45"/>
      <c r="MF237" s="45"/>
      <c r="MG237" s="45"/>
      <c r="MH237" s="45" t="s">
        <v>359</v>
      </c>
      <c r="MI237" s="45"/>
      <c r="MJ237" s="45" t="s">
        <v>3094</v>
      </c>
      <c r="MK237" s="45">
        <v>73157053</v>
      </c>
      <c r="ML237" s="45" t="s">
        <v>3095</v>
      </c>
      <c r="MM237" s="47">
        <v>44217.551886574067</v>
      </c>
      <c r="MN237" s="45">
        <v>238</v>
      </c>
      <c r="MO237" s="45"/>
      <c r="MP237" s="45">
        <v>-1</v>
      </c>
      <c r="MQ237" s="45"/>
      <c r="MR237" s="45"/>
      <c r="MS237" s="45" t="s">
        <v>376</v>
      </c>
      <c r="MT237" s="45">
        <v>6089</v>
      </c>
      <c r="MU237" s="45" t="s">
        <v>402</v>
      </c>
      <c r="MV237" s="45">
        <v>569832</v>
      </c>
    </row>
    <row r="238" spans="1:360" ht="15.6" hidden="1" thickTop="1" thickBot="1" x14ac:dyDescent="0.35">
      <c r="A238" s="48" t="s">
        <v>3096</v>
      </c>
      <c r="B238" s="37" t="s">
        <v>3097</v>
      </c>
      <c r="C238" s="37"/>
      <c r="D238" s="37" t="s">
        <v>3085</v>
      </c>
      <c r="E238" s="37" t="s">
        <v>830</v>
      </c>
      <c r="F238" s="37"/>
      <c r="G238" s="49">
        <v>44217</v>
      </c>
      <c r="H238" s="37" t="s">
        <v>2715</v>
      </c>
      <c r="I238" s="37" t="s">
        <v>832</v>
      </c>
      <c r="J238" s="37" t="s">
        <v>347</v>
      </c>
      <c r="K238" s="37">
        <v>30</v>
      </c>
      <c r="L238" s="37" t="str">
        <f>IF(data!$K238&lt;31,"18-30 Years",IF(data!$K238&lt;51,"31-50 Years",IF(data!$K238&lt;61,"51-60 Years",IF(data!$K238&gt;60,"Elderly&gt;60"))))</f>
        <v>18-30 Years</v>
      </c>
      <c r="M238" s="37" t="s">
        <v>348</v>
      </c>
      <c r="N238" s="37" t="s">
        <v>976</v>
      </c>
      <c r="O238" s="37" t="s">
        <v>350</v>
      </c>
      <c r="P238" s="49">
        <v>41395</v>
      </c>
      <c r="Q238" s="37">
        <v>0</v>
      </c>
      <c r="R238" s="37">
        <v>1</v>
      </c>
      <c r="S238" s="37" t="s">
        <v>347</v>
      </c>
      <c r="T238" s="37">
        <v>1</v>
      </c>
      <c r="U238" s="37">
        <v>0</v>
      </c>
      <c r="V238" s="37">
        <v>1</v>
      </c>
      <c r="W238" s="37" t="s">
        <v>351</v>
      </c>
      <c r="X238" s="37">
        <v>0</v>
      </c>
      <c r="Y238" s="37" t="s">
        <v>406</v>
      </c>
      <c r="Z238" s="37">
        <v>1</v>
      </c>
      <c r="AA238" s="52">
        <v>3</v>
      </c>
      <c r="AB238" s="37">
        <v>5</v>
      </c>
      <c r="AC238" s="37">
        <v>1</v>
      </c>
      <c r="AD238" s="37">
        <v>0</v>
      </c>
      <c r="AE238" s="37">
        <v>0</v>
      </c>
      <c r="AF238" s="37">
        <v>1200</v>
      </c>
      <c r="AG238" s="37">
        <v>600</v>
      </c>
      <c r="AH238" s="41">
        <f t="shared" si="3"/>
        <v>-600</v>
      </c>
      <c r="AI238" s="37" t="s">
        <v>3098</v>
      </c>
      <c r="AJ238" s="37"/>
      <c r="AK238" s="37" t="s">
        <v>1381</v>
      </c>
      <c r="AL238" s="37" t="b">
        <v>1</v>
      </c>
      <c r="AM238" s="37" t="b">
        <v>1</v>
      </c>
      <c r="AN238" s="37"/>
      <c r="AO238" s="37" t="b">
        <v>1</v>
      </c>
      <c r="AP238" s="37"/>
      <c r="AQ238" s="37"/>
      <c r="AR238" s="37"/>
      <c r="AS238" s="37"/>
      <c r="AT238" s="37">
        <v>60</v>
      </c>
      <c r="AU238" s="37" t="s">
        <v>356</v>
      </c>
      <c r="AV238" s="37"/>
      <c r="AW238" s="37" t="s">
        <v>347</v>
      </c>
      <c r="AX238" s="41" t="s">
        <v>372</v>
      </c>
      <c r="AY238" s="37" t="s">
        <v>642</v>
      </c>
      <c r="AZ238" s="37" t="b">
        <v>1</v>
      </c>
      <c r="BA238" s="37"/>
      <c r="BB238" s="37"/>
      <c r="BC238" s="37" t="b">
        <v>1</v>
      </c>
      <c r="BD238" s="37"/>
      <c r="BE238" s="37" t="b">
        <v>1</v>
      </c>
      <c r="BF238" s="37"/>
      <c r="BG238" s="37"/>
      <c r="BH238" s="37"/>
      <c r="BI238" s="37"/>
      <c r="BJ238" s="37"/>
      <c r="BK238" s="37" t="s">
        <v>347</v>
      </c>
      <c r="BL238" s="37" t="s">
        <v>347</v>
      </c>
      <c r="BM238" s="37" t="s">
        <v>3099</v>
      </c>
      <c r="BN238" s="37" t="s">
        <v>347</v>
      </c>
      <c r="BO238" s="37" t="s">
        <v>3100</v>
      </c>
      <c r="BP238" s="37" t="s">
        <v>347</v>
      </c>
      <c r="BQ238" s="37" t="s">
        <v>347</v>
      </c>
      <c r="BR238" s="37"/>
      <c r="BS238" s="37" t="s">
        <v>347</v>
      </c>
      <c r="BT238" s="37" t="s">
        <v>347</v>
      </c>
      <c r="BU238" s="37"/>
      <c r="BV238" s="37"/>
      <c r="BW238" s="37"/>
      <c r="BX238" s="37"/>
      <c r="BY238" s="37"/>
      <c r="BZ238" s="37"/>
      <c r="CA238" s="37"/>
      <c r="CB238" s="37"/>
      <c r="CC238" s="37"/>
      <c r="CD238" s="37"/>
      <c r="CE238" s="37"/>
      <c r="CF238" s="37" t="s">
        <v>1049</v>
      </c>
      <c r="CG238" s="37"/>
      <c r="CH238" s="37"/>
      <c r="CI238" s="37"/>
      <c r="CJ238" s="37"/>
      <c r="CK238" s="37" t="b">
        <v>1</v>
      </c>
      <c r="CL238" s="37"/>
      <c r="CM238" s="37"/>
      <c r="CN238" s="37" t="s">
        <v>3101</v>
      </c>
      <c r="CO238" s="37" t="s">
        <v>347</v>
      </c>
      <c r="CP238" s="37"/>
      <c r="CQ238" s="37"/>
      <c r="CR238" s="37"/>
      <c r="CS238" s="37"/>
      <c r="CT238" s="37"/>
      <c r="CU238" s="37"/>
      <c r="CV238" s="37"/>
      <c r="CW238" s="37"/>
      <c r="CX238" s="37"/>
      <c r="CY238" s="37" t="s">
        <v>836</v>
      </c>
      <c r="CZ238" s="37"/>
      <c r="DA238" s="37"/>
      <c r="DB238" s="37"/>
      <c r="DC238" s="37"/>
      <c r="DD238" s="37"/>
      <c r="DE238" s="37" t="b">
        <v>1</v>
      </c>
      <c r="DF238" s="37"/>
      <c r="DG238" s="37"/>
      <c r="DH238" s="37"/>
      <c r="DI238" s="37"/>
      <c r="DJ238" s="37"/>
      <c r="DK238" s="37" t="s">
        <v>347</v>
      </c>
      <c r="DL238" s="37" t="s">
        <v>980</v>
      </c>
      <c r="DM238" s="37"/>
      <c r="DN238" s="37"/>
      <c r="DO238" s="37"/>
      <c r="DP238" s="37" t="b">
        <v>1</v>
      </c>
      <c r="DQ238" s="37"/>
      <c r="DR238" s="37"/>
      <c r="DS238" s="37"/>
      <c r="DT238" s="37"/>
      <c r="DU238" s="37"/>
      <c r="DV238" s="37"/>
      <c r="DW238" s="37" t="s">
        <v>564</v>
      </c>
      <c r="DX238" s="37" t="s">
        <v>483</v>
      </c>
      <c r="DY238" s="37"/>
      <c r="DZ238" s="37"/>
      <c r="EA238" s="37"/>
      <c r="EB238" s="37"/>
      <c r="EC238" s="37"/>
      <c r="ED238" s="37"/>
      <c r="EE238" s="37"/>
      <c r="EF238" s="37"/>
      <c r="EG238" s="37"/>
      <c r="EH238" s="37"/>
      <c r="EI238" s="37"/>
      <c r="EJ238" s="37"/>
      <c r="EK238" s="37"/>
      <c r="EL238" s="37"/>
      <c r="EM238" s="37"/>
      <c r="EN238" s="37"/>
      <c r="EO238" s="37" t="s">
        <v>3102</v>
      </c>
      <c r="EP238" s="37"/>
      <c r="EQ238" s="37"/>
      <c r="ER238" s="37" t="b">
        <v>1</v>
      </c>
      <c r="ES238" s="37"/>
      <c r="ET238" s="37"/>
      <c r="EU238" s="37"/>
      <c r="EV238" s="37"/>
      <c r="EW238" s="37"/>
      <c r="EX238" s="37"/>
      <c r="EY238" s="37" t="b">
        <v>1</v>
      </c>
      <c r="EZ238" s="37" t="b">
        <v>1</v>
      </c>
      <c r="FA238" s="52">
        <v>3</v>
      </c>
      <c r="FB238" s="37" t="s">
        <v>365</v>
      </c>
      <c r="FC238" s="37" t="s">
        <v>347</v>
      </c>
      <c r="FD238" s="37"/>
      <c r="FE238" s="37" t="s">
        <v>429</v>
      </c>
      <c r="FF238" s="37"/>
      <c r="FG238" s="37" t="b">
        <v>1</v>
      </c>
      <c r="FH238" s="37" t="b">
        <v>1</v>
      </c>
      <c r="FI238" s="37"/>
      <c r="FJ238" s="37"/>
      <c r="FK238" s="37"/>
      <c r="FL238" s="37"/>
      <c r="FM238" s="37"/>
      <c r="FN238" s="37" t="s">
        <v>347</v>
      </c>
      <c r="FO238" s="37"/>
      <c r="FP238" s="37" t="s">
        <v>347</v>
      </c>
      <c r="FQ238" s="37" t="s">
        <v>429</v>
      </c>
      <c r="FR238" s="37" t="b">
        <v>1</v>
      </c>
      <c r="FS238" s="37" t="b">
        <v>1</v>
      </c>
      <c r="FT238" s="37"/>
      <c r="FU238" s="37"/>
      <c r="FV238" s="37"/>
      <c r="FW238" s="37"/>
      <c r="FX238" s="37" t="s">
        <v>368</v>
      </c>
      <c r="FY238" s="37" t="s">
        <v>359</v>
      </c>
      <c r="FZ238" s="37" t="s">
        <v>359</v>
      </c>
      <c r="GA238" s="37"/>
      <c r="GB238" s="37"/>
      <c r="GC238" s="37" t="s">
        <v>384</v>
      </c>
      <c r="GD238" s="37" t="s">
        <v>384</v>
      </c>
      <c r="GE238" s="37" t="s">
        <v>347</v>
      </c>
      <c r="GF238" s="37"/>
      <c r="GG238" s="37"/>
      <c r="GH238" s="37" t="s">
        <v>783</v>
      </c>
      <c r="GI238" s="37" t="s">
        <v>372</v>
      </c>
      <c r="GJ238" s="37"/>
      <c r="GK238" s="37"/>
      <c r="GL238" s="37"/>
      <c r="GM238" s="37"/>
      <c r="GN238" s="37"/>
      <c r="GO238" s="37"/>
      <c r="GP238" s="37"/>
      <c r="GQ238" s="37"/>
      <c r="GR238" s="37"/>
      <c r="GS238" s="37" t="s">
        <v>347</v>
      </c>
      <c r="GT238" s="37" t="s">
        <v>347</v>
      </c>
      <c r="GU238" s="37" t="s">
        <v>2117</v>
      </c>
      <c r="GV238" s="37"/>
      <c r="GW238" s="37"/>
      <c r="GX238" s="37" t="b">
        <v>1</v>
      </c>
      <c r="GY238" s="37"/>
      <c r="GZ238" s="37"/>
      <c r="HA238" s="37" t="b">
        <v>1</v>
      </c>
      <c r="HB238" s="37"/>
      <c r="HC238" s="37"/>
      <c r="HD238" s="37"/>
      <c r="HE238" s="37"/>
      <c r="HF238" s="37"/>
      <c r="HG238" s="37"/>
      <c r="HH238" s="37"/>
      <c r="HI238" s="37"/>
      <c r="HJ238" s="37"/>
      <c r="HK238" s="37"/>
      <c r="HL238" s="37"/>
      <c r="HM238" s="37"/>
      <c r="HN238" s="37" t="s">
        <v>438</v>
      </c>
      <c r="HO238" s="37" t="b">
        <v>1</v>
      </c>
      <c r="HP238" s="37"/>
      <c r="HQ238" s="37"/>
      <c r="HR238" s="37"/>
      <c r="HS238" s="37" t="s">
        <v>3103</v>
      </c>
      <c r="HT238" s="37" t="s">
        <v>499</v>
      </c>
      <c r="HU238" s="37"/>
      <c r="HV238" s="37" t="b">
        <v>1</v>
      </c>
      <c r="HW238" s="37"/>
      <c r="HX238" s="37"/>
      <c r="HY238" s="37"/>
      <c r="HZ238" s="37"/>
      <c r="IA238" s="37"/>
      <c r="IB238" s="37"/>
      <c r="IC238" s="37"/>
      <c r="ID238" s="37"/>
      <c r="IE238" s="37"/>
      <c r="IF238" s="37" t="s">
        <v>372</v>
      </c>
      <c r="IG238" s="37"/>
      <c r="IH238" s="37"/>
      <c r="II238" s="37"/>
      <c r="IJ238" s="37"/>
      <c r="IK238" s="37"/>
      <c r="IL238" s="37"/>
      <c r="IM238" s="37" t="b">
        <v>1</v>
      </c>
      <c r="IN238" s="37"/>
      <c r="IO238" s="37"/>
      <c r="IP238" s="37" t="s">
        <v>442</v>
      </c>
      <c r="IQ238" s="37"/>
      <c r="IR238" s="37" t="s">
        <v>2354</v>
      </c>
      <c r="IS238" s="37" t="b">
        <v>1</v>
      </c>
      <c r="IT238" s="37"/>
      <c r="IU238" s="37" t="b">
        <v>1</v>
      </c>
      <c r="IV238" s="37" t="b">
        <v>1</v>
      </c>
      <c r="IW238" s="37"/>
      <c r="IX238" s="37"/>
      <c r="IY238" s="37"/>
      <c r="IZ238" s="37"/>
      <c r="JA238" s="37" t="s">
        <v>5161</v>
      </c>
      <c r="JB238" s="37" t="s">
        <v>2354</v>
      </c>
      <c r="JC238" s="37" t="b">
        <v>1</v>
      </c>
      <c r="JD238" s="37"/>
      <c r="JE238" s="37" t="b">
        <v>1</v>
      </c>
      <c r="JF238" s="37" t="b">
        <v>1</v>
      </c>
      <c r="JG238" s="37"/>
      <c r="JH238" s="37"/>
      <c r="JI238" s="37"/>
      <c r="JJ238" s="37"/>
      <c r="JK238" s="45" t="s">
        <v>5169</v>
      </c>
      <c r="JL238" s="37" t="s">
        <v>359</v>
      </c>
      <c r="JM238" s="37" t="s">
        <v>3104</v>
      </c>
      <c r="JN238" s="37" t="s">
        <v>3105</v>
      </c>
      <c r="JO238" s="37"/>
      <c r="JP238" s="37"/>
      <c r="JQ238" s="37"/>
      <c r="JR238" s="37"/>
      <c r="JS238" s="37" t="b">
        <v>1</v>
      </c>
      <c r="JT238" s="37"/>
      <c r="JU238" s="37"/>
      <c r="JV238" s="37"/>
      <c r="JW238" s="37" t="b">
        <v>1</v>
      </c>
      <c r="JX238" s="37"/>
      <c r="JY238" s="37" t="b">
        <v>1</v>
      </c>
      <c r="JZ238" s="37"/>
      <c r="KA238" s="37"/>
      <c r="KB238" s="37"/>
      <c r="KC238" s="37"/>
      <c r="KD238" s="37"/>
      <c r="KE238" s="37"/>
      <c r="KF238" s="37"/>
      <c r="KG238" s="37" t="s">
        <v>3106</v>
      </c>
      <c r="KH238" s="37" t="s">
        <v>3107</v>
      </c>
      <c r="KI238" s="37"/>
      <c r="KJ238" s="37"/>
      <c r="KK238" s="37"/>
      <c r="KL238" s="37" t="b">
        <v>1</v>
      </c>
      <c r="KM238" s="37"/>
      <c r="KN238" s="37" t="b">
        <v>1</v>
      </c>
      <c r="KO238" s="37"/>
      <c r="KP238" s="37"/>
      <c r="KQ238" s="37"/>
      <c r="KR238" s="37"/>
      <c r="KS238" s="37"/>
      <c r="KT238" s="37"/>
      <c r="KU238" s="37"/>
      <c r="KV238" s="37"/>
      <c r="KW238" s="37" t="s">
        <v>1669</v>
      </c>
      <c r="KX238" s="37"/>
      <c r="KY238" s="37"/>
      <c r="KZ238" s="37"/>
      <c r="LA238" s="37"/>
      <c r="LB238" s="37" t="b">
        <v>1</v>
      </c>
      <c r="LC238" s="37" t="b">
        <v>1</v>
      </c>
      <c r="LD238" s="37"/>
      <c r="LE238" s="37"/>
      <c r="LF238" s="37"/>
      <c r="LG238" s="37" t="s">
        <v>940</v>
      </c>
      <c r="LH238" s="37" t="b">
        <v>1</v>
      </c>
      <c r="LI238" s="37"/>
      <c r="LJ238" s="37"/>
      <c r="LK238" s="37" t="b">
        <v>1</v>
      </c>
      <c r="LL238" s="37"/>
      <c r="LM238" s="37"/>
      <c r="LN238" s="37"/>
      <c r="LO238" s="37" t="s">
        <v>359</v>
      </c>
      <c r="LP238" s="45" t="s">
        <v>5172</v>
      </c>
      <c r="LQ238" s="37" t="s">
        <v>397</v>
      </c>
      <c r="LR238" s="37"/>
      <c r="LS238" s="37" t="b">
        <v>1</v>
      </c>
      <c r="LT238" s="37" t="b">
        <v>1</v>
      </c>
      <c r="LU238" s="37"/>
      <c r="LV238" s="37"/>
      <c r="LW238" s="37"/>
      <c r="LX238" s="37"/>
      <c r="LY238" s="37"/>
      <c r="LZ238" s="37"/>
      <c r="MA238" s="37"/>
      <c r="MB238" s="37" t="s">
        <v>359</v>
      </c>
      <c r="MC238" s="37"/>
      <c r="MD238" s="37"/>
      <c r="ME238" s="37" t="s">
        <v>359</v>
      </c>
      <c r="MF238" s="37"/>
      <c r="MG238" s="37"/>
      <c r="MH238" s="37" t="s">
        <v>347</v>
      </c>
      <c r="MI238" s="37" t="s">
        <v>3108</v>
      </c>
      <c r="MJ238" s="37" t="s">
        <v>3109</v>
      </c>
      <c r="MK238" s="37">
        <v>73157054</v>
      </c>
      <c r="ML238" s="37" t="s">
        <v>3110</v>
      </c>
      <c r="MM238" s="50">
        <v>44217.551898148151</v>
      </c>
      <c r="MN238" s="37">
        <v>239</v>
      </c>
      <c r="MO238" s="37"/>
      <c r="MP238" s="37">
        <v>-1</v>
      </c>
      <c r="MQ238" s="37"/>
      <c r="MR238" s="37"/>
      <c r="MS238" s="37" t="s">
        <v>376</v>
      </c>
      <c r="MT238" s="37">
        <v>1094</v>
      </c>
      <c r="MU238" s="37" t="s">
        <v>402</v>
      </c>
      <c r="MV238" s="37">
        <v>569832</v>
      </c>
    </row>
    <row r="239" spans="1:360" ht="15.6" thickTop="1" thickBot="1" x14ac:dyDescent="0.35">
      <c r="A239" s="44" t="s">
        <v>3111</v>
      </c>
      <c r="B239" s="45" t="s">
        <v>3112</v>
      </c>
      <c r="C239" s="45"/>
      <c r="D239" s="45" t="s">
        <v>3085</v>
      </c>
      <c r="E239" s="45" t="s">
        <v>830</v>
      </c>
      <c r="F239" s="45"/>
      <c r="G239" s="46">
        <v>44217</v>
      </c>
      <c r="H239" s="45" t="s">
        <v>2715</v>
      </c>
      <c r="I239" s="45" t="s">
        <v>832</v>
      </c>
      <c r="J239" s="45" t="s">
        <v>347</v>
      </c>
      <c r="K239" s="45">
        <v>28</v>
      </c>
      <c r="L239" s="45" t="str">
        <f>IF(data!$K239&lt;31,"18-30 Years",IF(data!$K239&lt;51,"31-50 Years",IF(data!$K239&lt;61,"51-60 Years",IF(data!$K239&gt;60,"Elderly&gt;60"))))</f>
        <v>18-30 Years</v>
      </c>
      <c r="M239" s="45" t="s">
        <v>348</v>
      </c>
      <c r="N239" s="45" t="s">
        <v>349</v>
      </c>
      <c r="O239" s="45" t="s">
        <v>350</v>
      </c>
      <c r="P239" s="46">
        <v>42179</v>
      </c>
      <c r="Q239" s="45">
        <v>1</v>
      </c>
      <c r="R239" s="45">
        <v>0</v>
      </c>
      <c r="S239" s="45" t="s">
        <v>347</v>
      </c>
      <c r="T239" s="45">
        <v>1</v>
      </c>
      <c r="U239" s="45">
        <v>1</v>
      </c>
      <c r="V239" s="45">
        <v>1</v>
      </c>
      <c r="W239" s="45" t="s">
        <v>406</v>
      </c>
      <c r="X239" s="45">
        <v>2</v>
      </c>
      <c r="Y239" s="45" t="s">
        <v>352</v>
      </c>
      <c r="Z239" s="45">
        <v>0</v>
      </c>
      <c r="AA239" s="51">
        <v>5</v>
      </c>
      <c r="AB239" s="45">
        <v>7</v>
      </c>
      <c r="AC239" s="45">
        <v>0</v>
      </c>
      <c r="AD239" s="45">
        <v>0</v>
      </c>
      <c r="AE239" s="45">
        <v>1</v>
      </c>
      <c r="AF239" s="45">
        <v>2500</v>
      </c>
      <c r="AG239" s="45">
        <v>1250</v>
      </c>
      <c r="AH239" s="41">
        <f t="shared" si="3"/>
        <v>-1250</v>
      </c>
      <c r="AI239" s="45" t="s">
        <v>3113</v>
      </c>
      <c r="AJ239" s="45"/>
      <c r="AK239" s="45" t="s">
        <v>1381</v>
      </c>
      <c r="AL239" s="45" t="b">
        <v>1</v>
      </c>
      <c r="AM239" s="45" t="b">
        <v>1</v>
      </c>
      <c r="AN239" s="45"/>
      <c r="AO239" s="45" t="b">
        <v>1</v>
      </c>
      <c r="AP239" s="45"/>
      <c r="AQ239" s="45"/>
      <c r="AR239" s="45"/>
      <c r="AS239" s="45"/>
      <c r="AT239" s="45">
        <v>30</v>
      </c>
      <c r="AU239" s="45" t="s">
        <v>1333</v>
      </c>
      <c r="AV239" s="45"/>
      <c r="AW239" s="45" t="s">
        <v>347</v>
      </c>
      <c r="AX239" s="45" t="s">
        <v>3114</v>
      </c>
      <c r="AY239" s="45" t="s">
        <v>642</v>
      </c>
      <c r="AZ239" s="45" t="b">
        <v>1</v>
      </c>
      <c r="BA239" s="45"/>
      <c r="BB239" s="45"/>
      <c r="BC239" s="45" t="b">
        <v>1</v>
      </c>
      <c r="BD239" s="45"/>
      <c r="BE239" s="45" t="b">
        <v>1</v>
      </c>
      <c r="BF239" s="45"/>
      <c r="BG239" s="45"/>
      <c r="BH239" s="45"/>
      <c r="BI239" s="45"/>
      <c r="BJ239" s="45"/>
      <c r="BK239" s="45" t="s">
        <v>347</v>
      </c>
      <c r="BL239" s="45" t="s">
        <v>347</v>
      </c>
      <c r="BM239" s="45" t="s">
        <v>3115</v>
      </c>
      <c r="BN239" s="45" t="s">
        <v>347</v>
      </c>
      <c r="BO239" s="45" t="s">
        <v>3116</v>
      </c>
      <c r="BP239" s="45" t="s">
        <v>347</v>
      </c>
      <c r="BQ239" s="45" t="s">
        <v>347</v>
      </c>
      <c r="BR239" s="45"/>
      <c r="BS239" s="45" t="s">
        <v>347</v>
      </c>
      <c r="BT239" s="45" t="s">
        <v>347</v>
      </c>
      <c r="BU239" s="45"/>
      <c r="BV239" s="45"/>
      <c r="BW239" s="45"/>
      <c r="BX239" s="45"/>
      <c r="BY239" s="45"/>
      <c r="BZ239" s="45"/>
      <c r="CA239" s="45"/>
      <c r="CB239" s="45"/>
      <c r="CC239" s="45"/>
      <c r="CD239" s="45"/>
      <c r="CE239" s="45"/>
      <c r="CF239" s="45" t="s">
        <v>1049</v>
      </c>
      <c r="CG239" s="45"/>
      <c r="CH239" s="45"/>
      <c r="CI239" s="45"/>
      <c r="CJ239" s="45"/>
      <c r="CK239" s="45" t="b">
        <v>1</v>
      </c>
      <c r="CL239" s="45"/>
      <c r="CM239" s="45"/>
      <c r="CN239" s="45" t="s">
        <v>3117</v>
      </c>
      <c r="CO239" s="45" t="s">
        <v>347</v>
      </c>
      <c r="CP239" s="45"/>
      <c r="CQ239" s="45"/>
      <c r="CR239" s="45"/>
      <c r="CS239" s="45"/>
      <c r="CT239" s="45"/>
      <c r="CU239" s="45"/>
      <c r="CV239" s="45"/>
      <c r="CW239" s="45"/>
      <c r="CX239" s="45"/>
      <c r="CY239" s="45" t="s">
        <v>361</v>
      </c>
      <c r="CZ239" s="45"/>
      <c r="DA239" s="45"/>
      <c r="DB239" s="45"/>
      <c r="DC239" s="45"/>
      <c r="DD239" s="45"/>
      <c r="DE239" s="45" t="b">
        <v>1</v>
      </c>
      <c r="DF239" s="45" t="b">
        <v>1</v>
      </c>
      <c r="DG239" s="45"/>
      <c r="DH239" s="45"/>
      <c r="DI239" s="45"/>
      <c r="DJ239" s="45"/>
      <c r="DK239" s="45" t="s">
        <v>359</v>
      </c>
      <c r="DL239" s="45"/>
      <c r="DM239" s="45"/>
      <c r="DN239" s="45"/>
      <c r="DO239" s="45"/>
      <c r="DP239" s="45"/>
      <c r="DQ239" s="45"/>
      <c r="DR239" s="45"/>
      <c r="DS239" s="45"/>
      <c r="DT239" s="45"/>
      <c r="DU239" s="45"/>
      <c r="DV239" s="45"/>
      <c r="DW239" s="45" t="s">
        <v>564</v>
      </c>
      <c r="DX239" s="45" t="s">
        <v>565</v>
      </c>
      <c r="DY239" s="45" t="s">
        <v>1230</v>
      </c>
      <c r="DZ239" s="45"/>
      <c r="EA239" s="45" t="s">
        <v>2746</v>
      </c>
      <c r="EB239" s="45"/>
      <c r="EC239" s="45"/>
      <c r="ED239" s="45" t="b">
        <v>1</v>
      </c>
      <c r="EE239" s="45" t="b">
        <v>1</v>
      </c>
      <c r="EF239" s="45"/>
      <c r="EG239" s="45"/>
      <c r="EH239" s="45"/>
      <c r="EI239" s="45"/>
      <c r="EJ239" s="45"/>
      <c r="EK239" s="45"/>
      <c r="EL239" s="45"/>
      <c r="EM239" s="51">
        <v>2</v>
      </c>
      <c r="EN239" s="45" t="s">
        <v>365</v>
      </c>
      <c r="EO239" s="45" t="s">
        <v>567</v>
      </c>
      <c r="EP239" s="45" t="b">
        <v>1</v>
      </c>
      <c r="EQ239" s="45"/>
      <c r="ER239" s="45"/>
      <c r="ES239" s="45"/>
      <c r="ET239" s="45"/>
      <c r="EU239" s="45"/>
      <c r="EV239" s="45" t="b">
        <v>1</v>
      </c>
      <c r="EW239" s="45"/>
      <c r="EX239" s="45"/>
      <c r="EY239" s="45"/>
      <c r="EZ239" s="45"/>
      <c r="FA239" s="51">
        <v>2</v>
      </c>
      <c r="FB239" s="45" t="s">
        <v>365</v>
      </c>
      <c r="FC239" s="45" t="s">
        <v>372</v>
      </c>
      <c r="FD239" s="45"/>
      <c r="FE239" s="45" t="s">
        <v>429</v>
      </c>
      <c r="FF239" s="45"/>
      <c r="FG239" s="45" t="b">
        <v>1</v>
      </c>
      <c r="FH239" s="45" t="b">
        <v>1</v>
      </c>
      <c r="FI239" s="45"/>
      <c r="FJ239" s="45"/>
      <c r="FK239" s="45"/>
      <c r="FL239" s="45"/>
      <c r="FM239" s="45"/>
      <c r="FN239" s="45" t="s">
        <v>347</v>
      </c>
      <c r="FO239" s="45"/>
      <c r="FP239" s="45" t="s">
        <v>347</v>
      </c>
      <c r="FQ239" s="45" t="s">
        <v>914</v>
      </c>
      <c r="FR239" s="45" t="b">
        <v>1</v>
      </c>
      <c r="FS239" s="45"/>
      <c r="FT239" s="45" t="b">
        <v>1</v>
      </c>
      <c r="FU239" s="45"/>
      <c r="FV239" s="45"/>
      <c r="FW239" s="45"/>
      <c r="FX239" s="45" t="s">
        <v>368</v>
      </c>
      <c r="FY239" s="45" t="s">
        <v>359</v>
      </c>
      <c r="FZ239" s="45" t="s">
        <v>359</v>
      </c>
      <c r="GA239" s="45"/>
      <c r="GB239" s="45"/>
      <c r="GC239" s="45" t="s">
        <v>351</v>
      </c>
      <c r="GD239" s="45" t="s">
        <v>351</v>
      </c>
      <c r="GE239" s="45" t="s">
        <v>873</v>
      </c>
      <c r="GF239" s="45"/>
      <c r="GG239" s="45"/>
      <c r="GH239" s="45"/>
      <c r="GI239" s="45"/>
      <c r="GJ239" s="45"/>
      <c r="GK239" s="45"/>
      <c r="GL239" s="45"/>
      <c r="GM239" s="45"/>
      <c r="GN239" s="45"/>
      <c r="GO239" s="45"/>
      <c r="GP239" s="45"/>
      <c r="GQ239" s="45"/>
      <c r="GR239" s="45"/>
      <c r="GS239" s="45"/>
      <c r="GT239" s="45"/>
      <c r="GU239" s="45" t="s">
        <v>1284</v>
      </c>
      <c r="GV239" s="45" t="b">
        <v>1</v>
      </c>
      <c r="GW239" s="45"/>
      <c r="GX239" s="45"/>
      <c r="GY239" s="45"/>
      <c r="GZ239" s="45"/>
      <c r="HA239" s="45"/>
      <c r="HB239" s="45"/>
      <c r="HC239" s="45"/>
      <c r="HD239" s="45"/>
      <c r="HE239" s="45"/>
      <c r="HF239" s="45"/>
      <c r="HG239" s="45"/>
      <c r="HH239" s="45"/>
      <c r="HI239" s="45"/>
      <c r="HJ239" s="45"/>
      <c r="HK239" s="45"/>
      <c r="HL239" s="45"/>
      <c r="HM239" s="45"/>
      <c r="HN239" s="45" t="s">
        <v>387</v>
      </c>
      <c r="HO239" s="45"/>
      <c r="HP239" s="45"/>
      <c r="HQ239" s="45" t="b">
        <v>1</v>
      </c>
      <c r="HR239" s="45"/>
      <c r="HS239" s="45" t="s">
        <v>3118</v>
      </c>
      <c r="HT239" s="45" t="s">
        <v>1666</v>
      </c>
      <c r="HU239" s="45"/>
      <c r="HV239" s="45"/>
      <c r="HW239" s="45"/>
      <c r="HX239" s="45"/>
      <c r="HY239" s="45" t="b">
        <v>1</v>
      </c>
      <c r="HZ239" s="45"/>
      <c r="IA239" s="45"/>
      <c r="IB239" s="45"/>
      <c r="IC239" s="45"/>
      <c r="ID239" s="45"/>
      <c r="IE239" s="45"/>
      <c r="IF239" s="45" t="s">
        <v>372</v>
      </c>
      <c r="IG239" s="45"/>
      <c r="IH239" s="45"/>
      <c r="II239" s="45"/>
      <c r="IJ239" s="45"/>
      <c r="IK239" s="45"/>
      <c r="IL239" s="45"/>
      <c r="IM239" s="45" t="b">
        <v>1</v>
      </c>
      <c r="IN239" s="45"/>
      <c r="IO239" s="45"/>
      <c r="IP239" s="45" t="s">
        <v>347</v>
      </c>
      <c r="IQ239" s="45"/>
      <c r="IR239" s="45" t="s">
        <v>2088</v>
      </c>
      <c r="IS239" s="45"/>
      <c r="IT239" s="45" t="b">
        <v>1</v>
      </c>
      <c r="IU239" s="45" t="b">
        <v>1</v>
      </c>
      <c r="IV239" s="45" t="b">
        <v>1</v>
      </c>
      <c r="IW239" s="45"/>
      <c r="IX239" s="45"/>
      <c r="IY239" s="45"/>
      <c r="IZ239" s="45"/>
      <c r="JA239" s="37" t="s">
        <v>5161</v>
      </c>
      <c r="JB239" s="45" t="s">
        <v>953</v>
      </c>
      <c r="JC239" s="45"/>
      <c r="JD239" s="45" t="b">
        <v>1</v>
      </c>
      <c r="JE239" s="45" t="b">
        <v>1</v>
      </c>
      <c r="JF239" s="45" t="b">
        <v>1</v>
      </c>
      <c r="JG239" s="45"/>
      <c r="JH239" s="45"/>
      <c r="JI239" s="45"/>
      <c r="JJ239" s="45"/>
      <c r="JK239" s="45" t="s">
        <v>5169</v>
      </c>
      <c r="JL239" s="45" t="s">
        <v>359</v>
      </c>
      <c r="JM239" s="45" t="s">
        <v>3119</v>
      </c>
      <c r="JN239" s="45" t="s">
        <v>1555</v>
      </c>
      <c r="JO239" s="45" t="b">
        <v>1</v>
      </c>
      <c r="JP239" s="45"/>
      <c r="JQ239" s="45"/>
      <c r="JR239" s="45"/>
      <c r="JS239" s="45"/>
      <c r="JT239" s="45"/>
      <c r="JU239" s="45"/>
      <c r="JV239" s="45"/>
      <c r="JW239" s="45"/>
      <c r="JX239" s="45"/>
      <c r="JY239" s="45" t="b">
        <v>1</v>
      </c>
      <c r="JZ239" s="45"/>
      <c r="KA239" s="45"/>
      <c r="KB239" s="45"/>
      <c r="KC239" s="45"/>
      <c r="KD239" s="45"/>
      <c r="KE239" s="45"/>
      <c r="KF239" s="45"/>
      <c r="KG239" s="45"/>
      <c r="KH239" s="45" t="s">
        <v>1911</v>
      </c>
      <c r="KI239" s="45"/>
      <c r="KJ239" s="45"/>
      <c r="KK239" s="45"/>
      <c r="KL239" s="45"/>
      <c r="KM239" s="45" t="b">
        <v>1</v>
      </c>
      <c r="KN239" s="45"/>
      <c r="KO239" s="45"/>
      <c r="KP239" s="45"/>
      <c r="KQ239" s="45"/>
      <c r="KR239" s="45" t="b">
        <v>1</v>
      </c>
      <c r="KS239" s="45"/>
      <c r="KT239" s="45"/>
      <c r="KU239" s="45"/>
      <c r="KV239" s="45"/>
      <c r="KW239" s="45" t="s">
        <v>1669</v>
      </c>
      <c r="KX239" s="45"/>
      <c r="KY239" s="45"/>
      <c r="KZ239" s="45"/>
      <c r="LA239" s="45"/>
      <c r="LB239" s="45" t="b">
        <v>1</v>
      </c>
      <c r="LC239" s="45" t="b">
        <v>1</v>
      </c>
      <c r="LD239" s="45"/>
      <c r="LE239" s="45"/>
      <c r="LF239" s="45"/>
      <c r="LG239" s="45" t="s">
        <v>940</v>
      </c>
      <c r="LH239" s="45" t="b">
        <v>1</v>
      </c>
      <c r="LI239" s="45"/>
      <c r="LJ239" s="45"/>
      <c r="LK239" s="45" t="b">
        <v>1</v>
      </c>
      <c r="LL239" s="45"/>
      <c r="LM239" s="45"/>
      <c r="LN239" s="45"/>
      <c r="LO239" s="45" t="s">
        <v>347</v>
      </c>
      <c r="LP239" s="45"/>
      <c r="LQ239" s="45" t="s">
        <v>3035</v>
      </c>
      <c r="LR239" s="45"/>
      <c r="LS239" s="45"/>
      <c r="LT239" s="45" t="b">
        <v>1</v>
      </c>
      <c r="LU239" s="45" t="b">
        <v>1</v>
      </c>
      <c r="LV239" s="45"/>
      <c r="LW239" s="45"/>
      <c r="LX239" s="45"/>
      <c r="LY239" s="45"/>
      <c r="LZ239" s="45"/>
      <c r="MA239" s="45"/>
      <c r="MB239" s="45" t="s">
        <v>359</v>
      </c>
      <c r="MC239" s="45"/>
      <c r="MD239" s="45"/>
      <c r="ME239" s="45"/>
      <c r="MF239" s="45"/>
      <c r="MG239" s="45"/>
      <c r="MH239" s="45" t="s">
        <v>359</v>
      </c>
      <c r="MI239" s="45"/>
      <c r="MJ239" s="45" t="s">
        <v>3120</v>
      </c>
      <c r="MK239" s="45">
        <v>73157057</v>
      </c>
      <c r="ML239" s="45" t="s">
        <v>3121</v>
      </c>
      <c r="MM239" s="47">
        <v>44217.551898148151</v>
      </c>
      <c r="MN239" s="45">
        <v>240</v>
      </c>
      <c r="MO239" s="45"/>
      <c r="MP239" s="45">
        <v>-1</v>
      </c>
      <c r="MQ239" s="45"/>
      <c r="MR239" s="45"/>
      <c r="MS239" s="45" t="s">
        <v>376</v>
      </c>
      <c r="MT239" s="45">
        <v>952</v>
      </c>
      <c r="MU239" s="45" t="s">
        <v>402</v>
      </c>
      <c r="MV239" s="45">
        <v>569832</v>
      </c>
    </row>
    <row r="240" spans="1:360" ht="15.6" thickTop="1" thickBot="1" x14ac:dyDescent="0.35">
      <c r="A240" s="48" t="s">
        <v>3122</v>
      </c>
      <c r="B240" s="37" t="s">
        <v>3123</v>
      </c>
      <c r="C240" s="37"/>
      <c r="D240" s="37" t="s">
        <v>3085</v>
      </c>
      <c r="E240" s="37" t="s">
        <v>830</v>
      </c>
      <c r="F240" s="37"/>
      <c r="G240" s="49">
        <v>44217</v>
      </c>
      <c r="H240" s="37" t="s">
        <v>2715</v>
      </c>
      <c r="I240" s="37" t="s">
        <v>832</v>
      </c>
      <c r="J240" s="37" t="s">
        <v>347</v>
      </c>
      <c r="K240" s="37">
        <v>20</v>
      </c>
      <c r="L240" s="37" t="str">
        <f>IF(data!$K240&lt;31,"18-30 Years",IF(data!$K240&lt;51,"31-50 Years",IF(data!$K240&lt;61,"51-60 Years",IF(data!$K240&gt;60,"Elderly&gt;60"))))</f>
        <v>18-30 Years</v>
      </c>
      <c r="M240" s="37" t="s">
        <v>348</v>
      </c>
      <c r="N240" s="37" t="s">
        <v>349</v>
      </c>
      <c r="O240" s="37" t="s">
        <v>350</v>
      </c>
      <c r="P240" s="49">
        <v>42390</v>
      </c>
      <c r="Q240" s="37">
        <v>1</v>
      </c>
      <c r="R240" s="37">
        <v>0</v>
      </c>
      <c r="S240" s="37" t="s">
        <v>359</v>
      </c>
      <c r="T240" s="37"/>
      <c r="U240" s="37"/>
      <c r="V240" s="37"/>
      <c r="W240" s="37"/>
      <c r="X240" s="37"/>
      <c r="Y240" s="37"/>
      <c r="Z240" s="37"/>
      <c r="AA240" s="37"/>
      <c r="AB240" s="37">
        <v>2</v>
      </c>
      <c r="AC240" s="37">
        <v>0</v>
      </c>
      <c r="AD240" s="37"/>
      <c r="AE240" s="37">
        <v>1</v>
      </c>
      <c r="AF240" s="37">
        <v>1000</v>
      </c>
      <c r="AG240" s="37">
        <v>500</v>
      </c>
      <c r="AH240" s="41">
        <f t="shared" si="3"/>
        <v>-500</v>
      </c>
      <c r="AI240" s="37" t="s">
        <v>1624</v>
      </c>
      <c r="AJ240" s="37"/>
      <c r="AK240" s="37" t="s">
        <v>1381</v>
      </c>
      <c r="AL240" s="37" t="b">
        <v>1</v>
      </c>
      <c r="AM240" s="37" t="b">
        <v>1</v>
      </c>
      <c r="AN240" s="37"/>
      <c r="AO240" s="37" t="b">
        <v>1</v>
      </c>
      <c r="AP240" s="37"/>
      <c r="AQ240" s="37"/>
      <c r="AR240" s="37"/>
      <c r="AS240" s="37"/>
      <c r="AT240" s="37">
        <v>999</v>
      </c>
      <c r="AU240" s="37" t="s">
        <v>1333</v>
      </c>
      <c r="AV240" s="37"/>
      <c r="AW240" s="37" t="s">
        <v>347</v>
      </c>
      <c r="AX240" s="41" t="s">
        <v>372</v>
      </c>
      <c r="AY240" s="37" t="s">
        <v>1481</v>
      </c>
      <c r="AZ240" s="37"/>
      <c r="BA240" s="37"/>
      <c r="BB240" s="37"/>
      <c r="BC240" s="37" t="b">
        <v>1</v>
      </c>
      <c r="BD240" s="37"/>
      <c r="BE240" s="37" t="b">
        <v>1</v>
      </c>
      <c r="BF240" s="37"/>
      <c r="BG240" s="37"/>
      <c r="BH240" s="37"/>
      <c r="BI240" s="37"/>
      <c r="BJ240" s="37"/>
      <c r="BK240" s="37" t="s">
        <v>347</v>
      </c>
      <c r="BL240" s="37" t="s">
        <v>347</v>
      </c>
      <c r="BM240" s="37" t="s">
        <v>3124</v>
      </c>
      <c r="BN240" s="37" t="s">
        <v>347</v>
      </c>
      <c r="BO240" s="37" t="s">
        <v>3125</v>
      </c>
      <c r="BP240" s="37" t="s">
        <v>347</v>
      </c>
      <c r="BQ240" s="37" t="s">
        <v>347</v>
      </c>
      <c r="BR240" s="37"/>
      <c r="BS240" s="37" t="s">
        <v>347</v>
      </c>
      <c r="BT240" s="37" t="s">
        <v>347</v>
      </c>
      <c r="BU240" s="37"/>
      <c r="BV240" s="37"/>
      <c r="BW240" s="37"/>
      <c r="BX240" s="37"/>
      <c r="BY240" s="37"/>
      <c r="BZ240" s="37"/>
      <c r="CA240" s="37"/>
      <c r="CB240" s="37"/>
      <c r="CC240" s="37"/>
      <c r="CD240" s="37"/>
      <c r="CE240" s="37"/>
      <c r="CF240" s="37" t="s">
        <v>1049</v>
      </c>
      <c r="CG240" s="37"/>
      <c r="CH240" s="37"/>
      <c r="CI240" s="37"/>
      <c r="CJ240" s="37"/>
      <c r="CK240" s="37" t="b">
        <v>1</v>
      </c>
      <c r="CL240" s="37"/>
      <c r="CM240" s="37"/>
      <c r="CN240" s="37" t="s">
        <v>3126</v>
      </c>
      <c r="CO240" s="37" t="s">
        <v>347</v>
      </c>
      <c r="CP240" s="37"/>
      <c r="CQ240" s="37"/>
      <c r="CR240" s="37"/>
      <c r="CS240" s="37"/>
      <c r="CT240" s="37"/>
      <c r="CU240" s="37"/>
      <c r="CV240" s="37"/>
      <c r="CW240" s="37"/>
      <c r="CX240" s="37"/>
      <c r="CY240" s="37" t="s">
        <v>361</v>
      </c>
      <c r="CZ240" s="37"/>
      <c r="DA240" s="37"/>
      <c r="DB240" s="37"/>
      <c r="DC240" s="37"/>
      <c r="DD240" s="37"/>
      <c r="DE240" s="37" t="b">
        <v>1</v>
      </c>
      <c r="DF240" s="37" t="b">
        <v>1</v>
      </c>
      <c r="DG240" s="37"/>
      <c r="DH240" s="37"/>
      <c r="DI240" s="37"/>
      <c r="DJ240" s="37"/>
      <c r="DK240" s="37"/>
      <c r="DL240" s="37"/>
      <c r="DM240" s="37"/>
      <c r="DN240" s="37"/>
      <c r="DO240" s="37"/>
      <c r="DP240" s="37"/>
      <c r="DQ240" s="37"/>
      <c r="DR240" s="37"/>
      <c r="DS240" s="37"/>
      <c r="DT240" s="37"/>
      <c r="DU240" s="37"/>
      <c r="DV240" s="37"/>
      <c r="DW240" s="37" t="s">
        <v>564</v>
      </c>
      <c r="DX240" s="37" t="s">
        <v>565</v>
      </c>
      <c r="DY240" s="37" t="s">
        <v>566</v>
      </c>
      <c r="DZ240" s="37"/>
      <c r="EA240" s="37" t="s">
        <v>3127</v>
      </c>
      <c r="EB240" s="37"/>
      <c r="EC240" s="37"/>
      <c r="ED240" s="37" t="b">
        <v>1</v>
      </c>
      <c r="EE240" s="37" t="b">
        <v>1</v>
      </c>
      <c r="EF240" s="37"/>
      <c r="EG240" s="37"/>
      <c r="EH240" s="37"/>
      <c r="EI240" s="37"/>
      <c r="EJ240" s="37"/>
      <c r="EK240" s="37" t="b">
        <v>1</v>
      </c>
      <c r="EL240" s="37" t="b">
        <v>1</v>
      </c>
      <c r="EM240" s="52">
        <v>4</v>
      </c>
      <c r="EN240" s="37" t="s">
        <v>365</v>
      </c>
      <c r="EO240" s="37"/>
      <c r="EP240" s="37"/>
      <c r="EQ240" s="37"/>
      <c r="ER240" s="37"/>
      <c r="ES240" s="37"/>
      <c r="ET240" s="37"/>
      <c r="EU240" s="37"/>
      <c r="EV240" s="37"/>
      <c r="EW240" s="37"/>
      <c r="EX240" s="37"/>
      <c r="EY240" s="37"/>
      <c r="EZ240" s="37"/>
      <c r="FA240" s="37"/>
      <c r="FB240" s="37"/>
      <c r="FC240" s="37" t="s">
        <v>372</v>
      </c>
      <c r="FD240" s="37"/>
      <c r="FE240" s="37" t="s">
        <v>429</v>
      </c>
      <c r="FF240" s="37"/>
      <c r="FG240" s="37" t="b">
        <v>1</v>
      </c>
      <c r="FH240" s="37" t="b">
        <v>1</v>
      </c>
      <c r="FI240" s="37"/>
      <c r="FJ240" s="37"/>
      <c r="FK240" s="37"/>
      <c r="FL240" s="37"/>
      <c r="FM240" s="37"/>
      <c r="FN240" s="37" t="s">
        <v>347</v>
      </c>
      <c r="FO240" s="37"/>
      <c r="FP240" s="37" t="s">
        <v>347</v>
      </c>
      <c r="FQ240" s="37" t="s">
        <v>429</v>
      </c>
      <c r="FR240" s="37" t="b">
        <v>1</v>
      </c>
      <c r="FS240" s="37" t="b">
        <v>1</v>
      </c>
      <c r="FT240" s="37"/>
      <c r="FU240" s="37"/>
      <c r="FV240" s="37"/>
      <c r="FW240" s="37"/>
      <c r="FX240" s="37"/>
      <c r="FY240" s="37"/>
      <c r="FZ240" s="37"/>
      <c r="GA240" s="37"/>
      <c r="GB240" s="37"/>
      <c r="GC240" s="37"/>
      <c r="GD240" s="37" t="s">
        <v>351</v>
      </c>
      <c r="GE240" s="37" t="s">
        <v>359</v>
      </c>
      <c r="GF240" s="37" t="s">
        <v>370</v>
      </c>
      <c r="GG240" s="37" t="s">
        <v>370</v>
      </c>
      <c r="GH240" s="37"/>
      <c r="GI240" s="37"/>
      <c r="GJ240" s="37"/>
      <c r="GK240" s="37"/>
      <c r="GL240" s="37"/>
      <c r="GM240" s="37"/>
      <c r="GN240" s="37"/>
      <c r="GO240" s="37"/>
      <c r="GP240" s="37"/>
      <c r="GQ240" s="37"/>
      <c r="GR240" s="37"/>
      <c r="GS240" s="37"/>
      <c r="GT240" s="37"/>
      <c r="GU240" s="37" t="s">
        <v>3128</v>
      </c>
      <c r="GV240" s="37"/>
      <c r="GW240" s="37"/>
      <c r="GX240" s="37"/>
      <c r="GY240" s="37" t="b">
        <v>1</v>
      </c>
      <c r="GZ240" s="37"/>
      <c r="HA240" s="37"/>
      <c r="HB240" s="37"/>
      <c r="HC240" s="37"/>
      <c r="HD240" s="37"/>
      <c r="HE240" s="37" t="b">
        <v>1</v>
      </c>
      <c r="HF240" s="37"/>
      <c r="HG240" s="37" t="b">
        <v>1</v>
      </c>
      <c r="HH240" s="37"/>
      <c r="HI240" s="37"/>
      <c r="HJ240" s="37"/>
      <c r="HK240" s="37"/>
      <c r="HL240" s="37"/>
      <c r="HM240" s="37"/>
      <c r="HN240" s="37" t="s">
        <v>438</v>
      </c>
      <c r="HO240" s="37" t="b">
        <v>1</v>
      </c>
      <c r="HP240" s="37"/>
      <c r="HQ240" s="37"/>
      <c r="HR240" s="37"/>
      <c r="HS240" s="37" t="s">
        <v>3129</v>
      </c>
      <c r="HT240" s="37" t="s">
        <v>1666</v>
      </c>
      <c r="HU240" s="37"/>
      <c r="HV240" s="37"/>
      <c r="HW240" s="37"/>
      <c r="HX240" s="37"/>
      <c r="HY240" s="37" t="b">
        <v>1</v>
      </c>
      <c r="HZ240" s="37"/>
      <c r="IA240" s="37"/>
      <c r="IB240" s="37"/>
      <c r="IC240" s="37"/>
      <c r="ID240" s="37"/>
      <c r="IE240" s="37"/>
      <c r="IF240" s="37" t="s">
        <v>511</v>
      </c>
      <c r="IG240" s="37"/>
      <c r="IH240" s="37"/>
      <c r="II240" s="37"/>
      <c r="IJ240" s="37"/>
      <c r="IK240" s="37" t="b">
        <v>1</v>
      </c>
      <c r="IL240" s="37"/>
      <c r="IM240" s="37"/>
      <c r="IN240" s="37"/>
      <c r="IO240" s="37"/>
      <c r="IP240" s="37" t="s">
        <v>442</v>
      </c>
      <c r="IQ240" s="37"/>
      <c r="IR240" s="37" t="s">
        <v>937</v>
      </c>
      <c r="IS240" s="37"/>
      <c r="IT240" s="37"/>
      <c r="IU240" s="37" t="b">
        <v>1</v>
      </c>
      <c r="IV240" s="37" t="b">
        <v>1</v>
      </c>
      <c r="IW240" s="37"/>
      <c r="IX240" s="37"/>
      <c r="IY240" s="37"/>
      <c r="IZ240" s="37"/>
      <c r="JA240" s="37" t="s">
        <v>5161</v>
      </c>
      <c r="JB240" s="37" t="s">
        <v>937</v>
      </c>
      <c r="JC240" s="37"/>
      <c r="JD240" s="37"/>
      <c r="JE240" s="37" t="b">
        <v>1</v>
      </c>
      <c r="JF240" s="37" t="b">
        <v>1</v>
      </c>
      <c r="JG240" s="37"/>
      <c r="JH240" s="37"/>
      <c r="JI240" s="37"/>
      <c r="JJ240" s="37"/>
      <c r="JK240" s="45" t="s">
        <v>5169</v>
      </c>
      <c r="JL240" s="37" t="s">
        <v>359</v>
      </c>
      <c r="JM240" s="37" t="s">
        <v>3130</v>
      </c>
      <c r="JN240" s="37" t="s">
        <v>3131</v>
      </c>
      <c r="JO240" s="37" t="b">
        <v>1</v>
      </c>
      <c r="JP240" s="37"/>
      <c r="JQ240" s="37"/>
      <c r="JR240" s="37" t="b">
        <v>1</v>
      </c>
      <c r="JS240" s="37" t="b">
        <v>1</v>
      </c>
      <c r="JT240" s="37"/>
      <c r="JU240" s="37"/>
      <c r="JV240" s="37"/>
      <c r="JW240" s="37"/>
      <c r="JX240" s="37"/>
      <c r="JY240" s="37"/>
      <c r="JZ240" s="37"/>
      <c r="KA240" s="37"/>
      <c r="KB240" s="37"/>
      <c r="KC240" s="37"/>
      <c r="KD240" s="37"/>
      <c r="KE240" s="37"/>
      <c r="KF240" s="37"/>
      <c r="KG240" s="37" t="s">
        <v>3132</v>
      </c>
      <c r="KH240" s="37" t="s">
        <v>2688</v>
      </c>
      <c r="KI240" s="37"/>
      <c r="KJ240" s="37"/>
      <c r="KK240" s="37"/>
      <c r="KL240" s="37"/>
      <c r="KM240" s="37"/>
      <c r="KN240" s="37"/>
      <c r="KO240" s="37"/>
      <c r="KP240" s="37" t="b">
        <v>1</v>
      </c>
      <c r="KQ240" s="37"/>
      <c r="KR240" s="37" t="b">
        <v>1</v>
      </c>
      <c r="KS240" s="37"/>
      <c r="KT240" s="37"/>
      <c r="KU240" s="37"/>
      <c r="KV240" s="37"/>
      <c r="KW240" s="37" t="s">
        <v>2676</v>
      </c>
      <c r="KX240" s="37"/>
      <c r="KY240" s="37"/>
      <c r="KZ240" s="37" t="b">
        <v>1</v>
      </c>
      <c r="LA240" s="37"/>
      <c r="LB240" s="37" t="b">
        <v>1</v>
      </c>
      <c r="LC240" s="37" t="b">
        <v>1</v>
      </c>
      <c r="LD240" s="37"/>
      <c r="LE240" s="37"/>
      <c r="LF240" s="37"/>
      <c r="LG240" s="37" t="s">
        <v>1272</v>
      </c>
      <c r="LH240" s="37" t="b">
        <v>1</v>
      </c>
      <c r="LI240" s="37"/>
      <c r="LJ240" s="37"/>
      <c r="LK240" s="37"/>
      <c r="LL240" s="37"/>
      <c r="LM240" s="37"/>
      <c r="LN240" s="37"/>
      <c r="LO240" s="37"/>
      <c r="LP240" s="37"/>
      <c r="LQ240" s="37"/>
      <c r="LR240" s="37"/>
      <c r="LS240" s="37"/>
      <c r="LT240" s="37"/>
      <c r="LU240" s="37"/>
      <c r="LV240" s="37"/>
      <c r="LW240" s="37"/>
      <c r="LX240" s="37"/>
      <c r="LY240" s="37"/>
      <c r="LZ240" s="37"/>
      <c r="MA240" s="37"/>
      <c r="MB240" s="37"/>
      <c r="MC240" s="37"/>
      <c r="MD240" s="37"/>
      <c r="ME240" s="37"/>
      <c r="MF240" s="37"/>
      <c r="MG240" s="37"/>
      <c r="MH240" s="37"/>
      <c r="MI240" s="37"/>
      <c r="MJ240" s="37" t="s">
        <v>3133</v>
      </c>
      <c r="MK240" s="37">
        <v>73157058</v>
      </c>
      <c r="ML240" s="37" t="s">
        <v>3134</v>
      </c>
      <c r="MM240" s="50">
        <v>44217.55190972222</v>
      </c>
      <c r="MN240" s="37">
        <v>241</v>
      </c>
      <c r="MO240" s="37"/>
      <c r="MP240" s="37">
        <v>-1</v>
      </c>
      <c r="MQ240" s="37"/>
      <c r="MR240" s="37"/>
      <c r="MS240" s="37" t="s">
        <v>376</v>
      </c>
      <c r="MT240" s="37">
        <v>779</v>
      </c>
      <c r="MU240" s="37" t="s">
        <v>402</v>
      </c>
      <c r="MV240" s="37">
        <v>569832</v>
      </c>
    </row>
    <row r="241" spans="1:360" ht="15.6" thickTop="1" thickBot="1" x14ac:dyDescent="0.35">
      <c r="A241" s="44" t="s">
        <v>3135</v>
      </c>
      <c r="B241" s="45" t="s">
        <v>3136</v>
      </c>
      <c r="C241" s="45"/>
      <c r="D241" s="45" t="s">
        <v>3085</v>
      </c>
      <c r="E241" s="45" t="s">
        <v>830</v>
      </c>
      <c r="F241" s="45"/>
      <c r="G241" s="46">
        <v>44217</v>
      </c>
      <c r="H241" s="45" t="s">
        <v>2715</v>
      </c>
      <c r="I241" s="45" t="s">
        <v>832</v>
      </c>
      <c r="J241" s="45" t="s">
        <v>347</v>
      </c>
      <c r="K241" s="45">
        <v>36</v>
      </c>
      <c r="L241" s="45" t="str">
        <f>IF(data!$K241&lt;31,"18-30 Years",IF(data!$K241&lt;51,"31-50 Years",IF(data!$K241&lt;61,"51-60 Years",IF(data!$K241&gt;60,"Elderly&gt;60"))))</f>
        <v>31-50 Years</v>
      </c>
      <c r="M241" s="45" t="s">
        <v>348</v>
      </c>
      <c r="N241" s="45" t="s">
        <v>349</v>
      </c>
      <c r="O241" s="45" t="s">
        <v>350</v>
      </c>
      <c r="P241" s="46">
        <v>42430</v>
      </c>
      <c r="Q241" s="45">
        <v>2</v>
      </c>
      <c r="R241" s="45">
        <v>1</v>
      </c>
      <c r="S241" s="45" t="s">
        <v>347</v>
      </c>
      <c r="T241" s="45">
        <v>0</v>
      </c>
      <c r="U241" s="45">
        <v>1</v>
      </c>
      <c r="V241" s="45">
        <v>0</v>
      </c>
      <c r="W241" s="45" t="s">
        <v>351</v>
      </c>
      <c r="X241" s="45">
        <v>0</v>
      </c>
      <c r="Y241" s="45" t="s">
        <v>351</v>
      </c>
      <c r="Z241" s="45">
        <v>0</v>
      </c>
      <c r="AA241" s="51">
        <v>1</v>
      </c>
      <c r="AB241" s="45">
        <v>5</v>
      </c>
      <c r="AC241" s="45">
        <v>2</v>
      </c>
      <c r="AD241" s="45">
        <v>0</v>
      </c>
      <c r="AE241" s="45">
        <v>1</v>
      </c>
      <c r="AF241" s="45">
        <v>2000</v>
      </c>
      <c r="AG241" s="45">
        <v>1000</v>
      </c>
      <c r="AH241" s="41">
        <f t="shared" si="3"/>
        <v>-1000</v>
      </c>
      <c r="AI241" s="45" t="s">
        <v>3137</v>
      </c>
      <c r="AJ241" s="45"/>
      <c r="AK241" s="45" t="s">
        <v>1381</v>
      </c>
      <c r="AL241" s="45" t="b">
        <v>1</v>
      </c>
      <c r="AM241" s="45" t="b">
        <v>1</v>
      </c>
      <c r="AN241" s="45"/>
      <c r="AO241" s="45" t="b">
        <v>1</v>
      </c>
      <c r="AP241" s="45"/>
      <c r="AQ241" s="45"/>
      <c r="AR241" s="45"/>
      <c r="AS241" s="45"/>
      <c r="AT241" s="45">
        <v>999</v>
      </c>
      <c r="AU241" s="45" t="s">
        <v>356</v>
      </c>
      <c r="AV241" s="45"/>
      <c r="AW241" s="45" t="s">
        <v>347</v>
      </c>
      <c r="AX241" s="41" t="s">
        <v>372</v>
      </c>
      <c r="AY241" s="45" t="s">
        <v>1960</v>
      </c>
      <c r="AZ241" s="45"/>
      <c r="BA241" s="45" t="b">
        <v>1</v>
      </c>
      <c r="BB241" s="45"/>
      <c r="BC241" s="45" t="b">
        <v>1</v>
      </c>
      <c r="BD241" s="45"/>
      <c r="BE241" s="45" t="b">
        <v>1</v>
      </c>
      <c r="BF241" s="45"/>
      <c r="BG241" s="45"/>
      <c r="BH241" s="45"/>
      <c r="BI241" s="45"/>
      <c r="BJ241" s="45"/>
      <c r="BK241" s="45" t="s">
        <v>347</v>
      </c>
      <c r="BL241" s="45" t="s">
        <v>347</v>
      </c>
      <c r="BM241" s="45" t="s">
        <v>3138</v>
      </c>
      <c r="BN241" s="45" t="s">
        <v>372</v>
      </c>
      <c r="BO241" s="45"/>
      <c r="BP241" s="45" t="s">
        <v>347</v>
      </c>
      <c r="BQ241" s="45" t="s">
        <v>347</v>
      </c>
      <c r="BR241" s="45"/>
      <c r="BS241" s="45" t="s">
        <v>347</v>
      </c>
      <c r="BT241" s="45" t="s">
        <v>347</v>
      </c>
      <c r="BU241" s="45"/>
      <c r="BV241" s="45"/>
      <c r="BW241" s="45"/>
      <c r="BX241" s="45"/>
      <c r="BY241" s="45"/>
      <c r="BZ241" s="45"/>
      <c r="CA241" s="45"/>
      <c r="CB241" s="45"/>
      <c r="CC241" s="45"/>
      <c r="CD241" s="45"/>
      <c r="CE241" s="45"/>
      <c r="CF241" s="45" t="s">
        <v>427</v>
      </c>
      <c r="CG241" s="45"/>
      <c r="CH241" s="45"/>
      <c r="CI241" s="45"/>
      <c r="CJ241" s="45"/>
      <c r="CK241" s="45"/>
      <c r="CL241" s="45" t="b">
        <v>1</v>
      </c>
      <c r="CM241" s="45"/>
      <c r="CN241" s="45"/>
      <c r="CO241" s="45" t="s">
        <v>347</v>
      </c>
      <c r="CP241" s="45"/>
      <c r="CQ241" s="45"/>
      <c r="CR241" s="45"/>
      <c r="CS241" s="45"/>
      <c r="CT241" s="45"/>
      <c r="CU241" s="45"/>
      <c r="CV241" s="45"/>
      <c r="CW241" s="45"/>
      <c r="CX241" s="45"/>
      <c r="CY241" s="45" t="s">
        <v>361</v>
      </c>
      <c r="CZ241" s="45"/>
      <c r="DA241" s="45"/>
      <c r="DB241" s="45"/>
      <c r="DC241" s="45"/>
      <c r="DD241" s="45"/>
      <c r="DE241" s="45" t="b">
        <v>1</v>
      </c>
      <c r="DF241" s="45" t="b">
        <v>1</v>
      </c>
      <c r="DG241" s="45"/>
      <c r="DH241" s="45"/>
      <c r="DI241" s="45"/>
      <c r="DJ241" s="45"/>
      <c r="DK241" s="45"/>
      <c r="DL241" s="45"/>
      <c r="DM241" s="45"/>
      <c r="DN241" s="45"/>
      <c r="DO241" s="45"/>
      <c r="DP241" s="45"/>
      <c r="DQ241" s="45"/>
      <c r="DR241" s="45"/>
      <c r="DS241" s="45"/>
      <c r="DT241" s="45"/>
      <c r="DU241" s="45"/>
      <c r="DV241" s="45"/>
      <c r="DW241" s="45" t="s">
        <v>482</v>
      </c>
      <c r="DX241" s="45" t="s">
        <v>483</v>
      </c>
      <c r="DY241" s="45"/>
      <c r="DZ241" s="45"/>
      <c r="EA241" s="45" t="s">
        <v>1142</v>
      </c>
      <c r="EB241" s="45" t="b">
        <v>1</v>
      </c>
      <c r="EC241" s="45"/>
      <c r="ED241" s="45"/>
      <c r="EE241" s="45"/>
      <c r="EF241" s="45"/>
      <c r="EG241" s="45"/>
      <c r="EH241" s="45"/>
      <c r="EI241" s="45"/>
      <c r="EJ241" s="45"/>
      <c r="EK241" s="45" t="b">
        <v>1</v>
      </c>
      <c r="EL241" s="45" t="b">
        <v>1</v>
      </c>
      <c r="EM241" s="51">
        <v>3</v>
      </c>
      <c r="EN241" s="45" t="s">
        <v>365</v>
      </c>
      <c r="EO241" s="45" t="s">
        <v>1142</v>
      </c>
      <c r="EP241" s="45" t="b">
        <v>1</v>
      </c>
      <c r="EQ241" s="45"/>
      <c r="ER241" s="45"/>
      <c r="ES241" s="45"/>
      <c r="ET241" s="45"/>
      <c r="EU241" s="45"/>
      <c r="EV241" s="45"/>
      <c r="EW241" s="45"/>
      <c r="EX241" s="45"/>
      <c r="EY241" s="45" t="b">
        <v>1</v>
      </c>
      <c r="EZ241" s="45" t="b">
        <v>1</v>
      </c>
      <c r="FA241" s="51">
        <v>3</v>
      </c>
      <c r="FB241" s="45" t="s">
        <v>365</v>
      </c>
      <c r="FC241" s="45" t="s">
        <v>372</v>
      </c>
      <c r="FD241" s="45"/>
      <c r="FE241" s="45" t="s">
        <v>429</v>
      </c>
      <c r="FF241" s="45"/>
      <c r="FG241" s="45" t="b">
        <v>1</v>
      </c>
      <c r="FH241" s="45" t="b">
        <v>1</v>
      </c>
      <c r="FI241" s="45"/>
      <c r="FJ241" s="45"/>
      <c r="FK241" s="45"/>
      <c r="FL241" s="45"/>
      <c r="FM241" s="45"/>
      <c r="FN241" s="45" t="s">
        <v>347</v>
      </c>
      <c r="FO241" s="45"/>
      <c r="FP241" s="45" t="s">
        <v>347</v>
      </c>
      <c r="FQ241" s="45" t="s">
        <v>429</v>
      </c>
      <c r="FR241" s="45" t="b">
        <v>1</v>
      </c>
      <c r="FS241" s="45" t="b">
        <v>1</v>
      </c>
      <c r="FT241" s="45"/>
      <c r="FU241" s="45"/>
      <c r="FV241" s="45"/>
      <c r="FW241" s="45"/>
      <c r="FX241" s="45" t="s">
        <v>368</v>
      </c>
      <c r="FY241" s="45" t="s">
        <v>359</v>
      </c>
      <c r="FZ241" s="45"/>
      <c r="GA241" s="45"/>
      <c r="GB241" s="45"/>
      <c r="GC241" s="45" t="s">
        <v>351</v>
      </c>
      <c r="GD241" s="45" t="s">
        <v>406</v>
      </c>
      <c r="GE241" s="45" t="s">
        <v>873</v>
      </c>
      <c r="GF241" s="45"/>
      <c r="GG241" s="45"/>
      <c r="GH241" s="45"/>
      <c r="GI241" s="45"/>
      <c r="GJ241" s="45"/>
      <c r="GK241" s="45"/>
      <c r="GL241" s="45"/>
      <c r="GM241" s="45"/>
      <c r="GN241" s="45"/>
      <c r="GO241" s="45"/>
      <c r="GP241" s="45"/>
      <c r="GQ241" s="45"/>
      <c r="GR241" s="45"/>
      <c r="GS241" s="45"/>
      <c r="GT241" s="45"/>
      <c r="GU241" s="45" t="s">
        <v>855</v>
      </c>
      <c r="GV241" s="45" t="b">
        <v>1</v>
      </c>
      <c r="GW241" s="45"/>
      <c r="GX241" s="45" t="b">
        <v>1</v>
      </c>
      <c r="GY241" s="45"/>
      <c r="GZ241" s="45"/>
      <c r="HA241" s="45"/>
      <c r="HB241" s="45" t="b">
        <v>1</v>
      </c>
      <c r="HC241" s="45"/>
      <c r="HD241" s="45"/>
      <c r="HE241" s="45"/>
      <c r="HF241" s="45"/>
      <c r="HG241" s="45"/>
      <c r="HH241" s="45"/>
      <c r="HI241" s="45"/>
      <c r="HJ241" s="45"/>
      <c r="HK241" s="45"/>
      <c r="HL241" s="45"/>
      <c r="HM241" s="45"/>
      <c r="HN241" s="45" t="s">
        <v>713</v>
      </c>
      <c r="HO241" s="45" t="b">
        <v>1</v>
      </c>
      <c r="HP241" s="45" t="b">
        <v>1</v>
      </c>
      <c r="HQ241" s="45"/>
      <c r="HR241" s="45"/>
      <c r="HS241" s="45" t="s">
        <v>3139</v>
      </c>
      <c r="HT241" s="45" t="s">
        <v>1576</v>
      </c>
      <c r="HU241" s="45"/>
      <c r="HV241" s="45" t="b">
        <v>1</v>
      </c>
      <c r="HW241" s="45"/>
      <c r="HX241" s="45" t="b">
        <v>1</v>
      </c>
      <c r="HY241" s="45"/>
      <c r="HZ241" s="45"/>
      <c r="IA241" s="45"/>
      <c r="IB241" s="45"/>
      <c r="IC241" s="45"/>
      <c r="ID241" s="45"/>
      <c r="IE241" s="45"/>
      <c r="IF241" s="45" t="s">
        <v>372</v>
      </c>
      <c r="IG241" s="45"/>
      <c r="IH241" s="45"/>
      <c r="II241" s="45"/>
      <c r="IJ241" s="45"/>
      <c r="IK241" s="45"/>
      <c r="IL241" s="45"/>
      <c r="IM241" s="45" t="b">
        <v>1</v>
      </c>
      <c r="IN241" s="45"/>
      <c r="IO241" s="45"/>
      <c r="IP241" s="45" t="s">
        <v>442</v>
      </c>
      <c r="IQ241" s="45"/>
      <c r="IR241" s="45" t="s">
        <v>551</v>
      </c>
      <c r="IS241" s="45"/>
      <c r="IT241" s="45" t="b">
        <v>1</v>
      </c>
      <c r="IU241" s="45" t="b">
        <v>1</v>
      </c>
      <c r="IV241" s="45" t="b">
        <v>1</v>
      </c>
      <c r="IW241" s="45"/>
      <c r="IX241" s="45"/>
      <c r="IY241" s="45"/>
      <c r="IZ241" s="45"/>
      <c r="JA241" s="37" t="s">
        <v>5165</v>
      </c>
      <c r="JB241" s="45" t="s">
        <v>953</v>
      </c>
      <c r="JC241" s="45"/>
      <c r="JD241" s="45" t="b">
        <v>1</v>
      </c>
      <c r="JE241" s="45" t="b">
        <v>1</v>
      </c>
      <c r="JF241" s="45" t="b">
        <v>1</v>
      </c>
      <c r="JG241" s="45"/>
      <c r="JH241" s="45"/>
      <c r="JI241" s="45"/>
      <c r="JJ241" s="45"/>
      <c r="JK241" s="37" t="s">
        <v>5167</v>
      </c>
      <c r="JL241" s="45" t="s">
        <v>359</v>
      </c>
      <c r="JM241" s="45" t="s">
        <v>3140</v>
      </c>
      <c r="JN241" s="45" t="s">
        <v>3141</v>
      </c>
      <c r="JO241" s="45" t="b">
        <v>1</v>
      </c>
      <c r="JP241" s="45"/>
      <c r="JQ241" s="45"/>
      <c r="JR241" s="45"/>
      <c r="JS241" s="45"/>
      <c r="JT241" s="45"/>
      <c r="JU241" s="45" t="b">
        <v>1</v>
      </c>
      <c r="JV241" s="45"/>
      <c r="JW241" s="45" t="b">
        <v>1</v>
      </c>
      <c r="JX241" s="45"/>
      <c r="JY241" s="45"/>
      <c r="JZ241" s="45"/>
      <c r="KA241" s="45"/>
      <c r="KB241" s="45" t="b">
        <v>1</v>
      </c>
      <c r="KC241" s="45"/>
      <c r="KD241" s="45"/>
      <c r="KE241" s="45"/>
      <c r="KF241" s="45"/>
      <c r="KG241" s="45"/>
      <c r="KH241" s="45" t="s">
        <v>899</v>
      </c>
      <c r="KI241" s="45"/>
      <c r="KJ241" s="45"/>
      <c r="KK241" s="45"/>
      <c r="KL241" s="45" t="b">
        <v>1</v>
      </c>
      <c r="KM241" s="45"/>
      <c r="KN241" s="45"/>
      <c r="KO241" s="45"/>
      <c r="KP241" s="45"/>
      <c r="KQ241" s="45"/>
      <c r="KR241" s="45" t="b">
        <v>1</v>
      </c>
      <c r="KS241" s="45"/>
      <c r="KT241" s="45"/>
      <c r="KU241" s="45"/>
      <c r="KV241" s="45"/>
      <c r="KW241" s="45" t="s">
        <v>2676</v>
      </c>
      <c r="KX241" s="45"/>
      <c r="KY241" s="45"/>
      <c r="KZ241" s="45" t="b">
        <v>1</v>
      </c>
      <c r="LA241" s="45"/>
      <c r="LB241" s="45" t="b">
        <v>1</v>
      </c>
      <c r="LC241" s="45" t="b">
        <v>1</v>
      </c>
      <c r="LD241" s="45"/>
      <c r="LE241" s="45"/>
      <c r="LF241" s="45"/>
      <c r="LG241" s="45" t="s">
        <v>940</v>
      </c>
      <c r="LH241" s="45" t="b">
        <v>1</v>
      </c>
      <c r="LI241" s="45"/>
      <c r="LJ241" s="45"/>
      <c r="LK241" s="45" t="b">
        <v>1</v>
      </c>
      <c r="LL241" s="45"/>
      <c r="LM241" s="45"/>
      <c r="LN241" s="45"/>
      <c r="LO241" s="45" t="s">
        <v>347</v>
      </c>
      <c r="LP241" s="45"/>
      <c r="LQ241" s="45" t="s">
        <v>1273</v>
      </c>
      <c r="LR241" s="45" t="b">
        <v>1</v>
      </c>
      <c r="LS241" s="45"/>
      <c r="LT241" s="45" t="b">
        <v>1</v>
      </c>
      <c r="LU241" s="45"/>
      <c r="LV241" s="45"/>
      <c r="LW241" s="45"/>
      <c r="LX241" s="45"/>
      <c r="LY241" s="45"/>
      <c r="LZ241" s="45"/>
      <c r="MA241" s="45"/>
      <c r="MB241" s="45" t="s">
        <v>359</v>
      </c>
      <c r="MC241" s="45"/>
      <c r="MD241" s="45"/>
      <c r="ME241" s="45"/>
      <c r="MF241" s="45"/>
      <c r="MG241" s="45"/>
      <c r="MH241" s="45" t="s">
        <v>359</v>
      </c>
      <c r="MI241" s="45"/>
      <c r="MJ241" s="45" t="s">
        <v>3142</v>
      </c>
      <c r="MK241" s="45">
        <v>73157061</v>
      </c>
      <c r="ML241" s="45" t="s">
        <v>3143</v>
      </c>
      <c r="MM241" s="47">
        <v>44217.551921296297</v>
      </c>
      <c r="MN241" s="45">
        <v>242</v>
      </c>
      <c r="MO241" s="45"/>
      <c r="MP241" s="45">
        <v>-1</v>
      </c>
      <c r="MQ241" s="45"/>
      <c r="MR241" s="45"/>
      <c r="MS241" s="45" t="s">
        <v>376</v>
      </c>
      <c r="MT241" s="45">
        <v>886</v>
      </c>
      <c r="MU241" s="45" t="s">
        <v>402</v>
      </c>
      <c r="MV241" s="45">
        <v>569832</v>
      </c>
    </row>
    <row r="242" spans="1:360" ht="15.6" hidden="1" thickTop="1" thickBot="1" x14ac:dyDescent="0.35">
      <c r="A242" s="48" t="s">
        <v>3144</v>
      </c>
      <c r="B242" s="37" t="s">
        <v>3145</v>
      </c>
      <c r="C242" s="37" t="s">
        <v>384</v>
      </c>
      <c r="D242" s="37" t="s">
        <v>3146</v>
      </c>
      <c r="E242" s="37" t="s">
        <v>830</v>
      </c>
      <c r="F242" s="37"/>
      <c r="G242" s="49">
        <v>44217</v>
      </c>
      <c r="H242" s="37" t="s">
        <v>2581</v>
      </c>
      <c r="I242" s="37" t="s">
        <v>832</v>
      </c>
      <c r="J242" s="37" t="s">
        <v>347</v>
      </c>
      <c r="K242" s="37">
        <v>65</v>
      </c>
      <c r="L242" s="37" t="str">
        <f>IF(data!$K242&lt;31,"18-30 Years",IF(data!$K242&lt;51,"31-50 Years",IF(data!$K242&lt;61,"51-60 Years",IF(data!$K242&gt;60,"Elderly&gt;60"))))</f>
        <v>Elderly&gt;60</v>
      </c>
      <c r="M242" s="37" t="s">
        <v>405</v>
      </c>
      <c r="N242" s="37" t="s">
        <v>349</v>
      </c>
      <c r="O242" s="37" t="s">
        <v>350</v>
      </c>
      <c r="P242" s="49">
        <v>43801</v>
      </c>
      <c r="Q242" s="37">
        <v>0</v>
      </c>
      <c r="R242" s="37">
        <v>0</v>
      </c>
      <c r="S242" s="37" t="s">
        <v>359</v>
      </c>
      <c r="T242" s="37"/>
      <c r="U242" s="37"/>
      <c r="V242" s="37"/>
      <c r="W242" s="37"/>
      <c r="X242" s="37"/>
      <c r="Y242" s="37"/>
      <c r="Z242" s="37"/>
      <c r="AA242" s="37"/>
      <c r="AB242" s="37">
        <v>2</v>
      </c>
      <c r="AC242" s="37">
        <v>2</v>
      </c>
      <c r="AD242" s="37"/>
      <c r="AE242" s="37">
        <v>0</v>
      </c>
      <c r="AF242" s="37">
        <v>1000</v>
      </c>
      <c r="AG242" s="37">
        <v>0</v>
      </c>
      <c r="AH242" s="41">
        <f t="shared" si="3"/>
        <v>-1000</v>
      </c>
      <c r="AI242" s="37"/>
      <c r="AJ242" s="37" t="s">
        <v>3147</v>
      </c>
      <c r="AK242" s="37" t="s">
        <v>640</v>
      </c>
      <c r="AL242" s="37"/>
      <c r="AM242" s="37"/>
      <c r="AN242" s="37"/>
      <c r="AO242" s="37"/>
      <c r="AP242" s="37"/>
      <c r="AQ242" s="37"/>
      <c r="AR242" s="37" t="b">
        <v>1</v>
      </c>
      <c r="AS242" s="37"/>
      <c r="AT242" s="37"/>
      <c r="AU242" s="37"/>
      <c r="AV242" s="37"/>
      <c r="AW242" s="37" t="s">
        <v>372</v>
      </c>
      <c r="AX242" s="37" t="s">
        <v>3148</v>
      </c>
      <c r="AY242" s="37" t="s">
        <v>426</v>
      </c>
      <c r="AZ242" s="37"/>
      <c r="BA242" s="37"/>
      <c r="BB242" s="37"/>
      <c r="BC242" s="37" t="b">
        <v>1</v>
      </c>
      <c r="BD242" s="37"/>
      <c r="BE242" s="37"/>
      <c r="BF242" s="37"/>
      <c r="BG242" s="37"/>
      <c r="BH242" s="37"/>
      <c r="BI242" s="37"/>
      <c r="BJ242" s="37"/>
      <c r="BK242" s="37" t="s">
        <v>359</v>
      </c>
      <c r="BL242" s="37"/>
      <c r="BM242" s="37"/>
      <c r="BN242" s="37"/>
      <c r="BO242" s="37"/>
      <c r="BP242" s="37" t="s">
        <v>359</v>
      </c>
      <c r="BQ242" s="37"/>
      <c r="BR242" s="37"/>
      <c r="BS242" s="37"/>
      <c r="BT242" s="37"/>
      <c r="BU242" s="37"/>
      <c r="BV242" s="37"/>
      <c r="BW242" s="37"/>
      <c r="BX242" s="37"/>
      <c r="BY242" s="37"/>
      <c r="BZ242" s="37"/>
      <c r="CA242" s="37"/>
      <c r="CB242" s="37"/>
      <c r="CC242" s="37"/>
      <c r="CD242" s="37"/>
      <c r="CE242" s="37"/>
      <c r="CF242" s="37" t="s">
        <v>835</v>
      </c>
      <c r="CG242" s="37" t="b">
        <v>1</v>
      </c>
      <c r="CH242" s="37"/>
      <c r="CI242" s="37"/>
      <c r="CJ242" s="37"/>
      <c r="CK242" s="37"/>
      <c r="CL242" s="37"/>
      <c r="CM242" s="37"/>
      <c r="CN242" s="37"/>
      <c r="CO242" s="37" t="s">
        <v>359</v>
      </c>
      <c r="CP242" s="37" t="s">
        <v>784</v>
      </c>
      <c r="CQ242" s="37"/>
      <c r="CR242" s="37" t="b">
        <v>1</v>
      </c>
      <c r="CS242" s="37"/>
      <c r="CT242" s="37"/>
      <c r="CU242" s="37"/>
      <c r="CV242" s="37"/>
      <c r="CW242" s="37"/>
      <c r="CX242" s="37"/>
      <c r="CY242" s="37" t="s">
        <v>836</v>
      </c>
      <c r="CZ242" s="37"/>
      <c r="DA242" s="37"/>
      <c r="DB242" s="37"/>
      <c r="DC242" s="37"/>
      <c r="DD242" s="37"/>
      <c r="DE242" s="37" t="b">
        <v>1</v>
      </c>
      <c r="DF242" s="37"/>
      <c r="DG242" s="37"/>
      <c r="DH242" s="37"/>
      <c r="DI242" s="37"/>
      <c r="DJ242" s="37"/>
      <c r="DK242" s="37"/>
      <c r="DL242" s="37"/>
      <c r="DM242" s="37"/>
      <c r="DN242" s="37"/>
      <c r="DO242" s="37"/>
      <c r="DP242" s="37"/>
      <c r="DQ242" s="37"/>
      <c r="DR242" s="37"/>
      <c r="DS242" s="37"/>
      <c r="DT242" s="37"/>
      <c r="DU242" s="37"/>
      <c r="DV242" s="37"/>
      <c r="DW242" s="37" t="s">
        <v>646</v>
      </c>
      <c r="DX242" s="37"/>
      <c r="DY242" s="37"/>
      <c r="DZ242" s="37"/>
      <c r="EA242" s="37"/>
      <c r="EB242" s="37"/>
      <c r="EC242" s="37"/>
      <c r="ED242" s="37"/>
      <c r="EE242" s="37"/>
      <c r="EF242" s="37"/>
      <c r="EG242" s="37"/>
      <c r="EH242" s="37"/>
      <c r="EI242" s="37"/>
      <c r="EJ242" s="37"/>
      <c r="EK242" s="37"/>
      <c r="EL242" s="37"/>
      <c r="EM242" s="37"/>
      <c r="EN242" s="37"/>
      <c r="EO242" s="37"/>
      <c r="EP242" s="37"/>
      <c r="EQ242" s="37"/>
      <c r="ER242" s="37"/>
      <c r="ES242" s="37"/>
      <c r="ET242" s="37"/>
      <c r="EU242" s="37"/>
      <c r="EV242" s="37"/>
      <c r="EW242" s="37"/>
      <c r="EX242" s="37"/>
      <c r="EY242" s="37"/>
      <c r="EZ242" s="37"/>
      <c r="FA242" s="37"/>
      <c r="FB242" s="37"/>
      <c r="FC242" s="37" t="s">
        <v>347</v>
      </c>
      <c r="FD242" s="37"/>
      <c r="FE242" s="37" t="s">
        <v>367</v>
      </c>
      <c r="FF242" s="37"/>
      <c r="FG242" s="37" t="b">
        <v>1</v>
      </c>
      <c r="FH242" s="37"/>
      <c r="FI242" s="37"/>
      <c r="FJ242" s="37"/>
      <c r="FK242" s="37"/>
      <c r="FL242" s="37"/>
      <c r="FM242" s="37"/>
      <c r="FN242" s="37" t="s">
        <v>347</v>
      </c>
      <c r="FO242" s="37"/>
      <c r="FP242" s="37" t="s">
        <v>347</v>
      </c>
      <c r="FQ242" s="37" t="s">
        <v>367</v>
      </c>
      <c r="FR242" s="37" t="b">
        <v>1</v>
      </c>
      <c r="FS242" s="37"/>
      <c r="FT242" s="37"/>
      <c r="FU242" s="37"/>
      <c r="FV242" s="37"/>
      <c r="FW242" s="37"/>
      <c r="FX242" s="37"/>
      <c r="FY242" s="37"/>
      <c r="FZ242" s="37"/>
      <c r="GA242" s="37"/>
      <c r="GB242" s="37"/>
      <c r="GC242" s="37"/>
      <c r="GD242" s="37" t="s">
        <v>384</v>
      </c>
      <c r="GE242" s="37" t="s">
        <v>347</v>
      </c>
      <c r="GF242" s="37"/>
      <c r="GG242" s="37"/>
      <c r="GH242" s="37" t="s">
        <v>783</v>
      </c>
      <c r="GI242" s="37" t="s">
        <v>372</v>
      </c>
      <c r="GJ242" s="37"/>
      <c r="GK242" s="37"/>
      <c r="GL242" s="37"/>
      <c r="GM242" s="37"/>
      <c r="GN242" s="37"/>
      <c r="GO242" s="37"/>
      <c r="GP242" s="37"/>
      <c r="GQ242" s="37"/>
      <c r="GR242" s="37"/>
      <c r="GS242" s="37" t="s">
        <v>1064</v>
      </c>
      <c r="GT242" s="37"/>
      <c r="GU242" s="37" t="s">
        <v>3149</v>
      </c>
      <c r="GV242" s="37"/>
      <c r="GW242" s="37"/>
      <c r="GX242" s="37"/>
      <c r="GY242" s="37"/>
      <c r="GZ242" s="37" t="b">
        <v>1</v>
      </c>
      <c r="HA242" s="37"/>
      <c r="HB242" s="37"/>
      <c r="HC242" s="37"/>
      <c r="HD242" s="37"/>
      <c r="HE242" s="37"/>
      <c r="HF242" s="37"/>
      <c r="HG242" s="37" t="b">
        <v>1</v>
      </c>
      <c r="HH242" s="37"/>
      <c r="HI242" s="37"/>
      <c r="HJ242" s="37"/>
      <c r="HK242" s="37"/>
      <c r="HL242" s="37"/>
      <c r="HM242" s="37"/>
      <c r="HN242" s="37" t="s">
        <v>497</v>
      </c>
      <c r="HO242" s="37"/>
      <c r="HP242" s="37" t="b">
        <v>1</v>
      </c>
      <c r="HQ242" s="37"/>
      <c r="HR242" s="37"/>
      <c r="HS242" s="37" t="s">
        <v>3150</v>
      </c>
      <c r="HT242" s="37" t="s">
        <v>440</v>
      </c>
      <c r="HU242" s="37"/>
      <c r="HV242" s="37"/>
      <c r="HW242" s="37"/>
      <c r="HX242" s="37" t="b">
        <v>1</v>
      </c>
      <c r="HY242" s="37"/>
      <c r="HZ242" s="37"/>
      <c r="IA242" s="37"/>
      <c r="IB242" s="37"/>
      <c r="IC242" s="37"/>
      <c r="ID242" s="37"/>
      <c r="IE242" s="37"/>
      <c r="IF242" s="37" t="s">
        <v>1286</v>
      </c>
      <c r="IG242" s="37"/>
      <c r="IH242" s="37"/>
      <c r="II242" s="37" t="b">
        <v>1</v>
      </c>
      <c r="IJ242" s="37"/>
      <c r="IK242" s="37" t="b">
        <v>1</v>
      </c>
      <c r="IL242" s="37"/>
      <c r="IM242" s="37"/>
      <c r="IN242" s="37"/>
      <c r="IO242" s="37"/>
      <c r="IP242" s="37" t="s">
        <v>347</v>
      </c>
      <c r="IQ242" s="37"/>
      <c r="IR242" s="37" t="s">
        <v>2686</v>
      </c>
      <c r="IS242" s="37" t="b">
        <v>1</v>
      </c>
      <c r="IT242" s="37"/>
      <c r="IU242" s="37" t="b">
        <v>1</v>
      </c>
      <c r="IV242" s="37"/>
      <c r="IW242" s="37"/>
      <c r="IX242" s="37"/>
      <c r="IY242" s="37"/>
      <c r="IZ242" s="37"/>
      <c r="JA242" s="37"/>
      <c r="JB242" s="37" t="s">
        <v>3151</v>
      </c>
      <c r="JC242" s="37" t="b">
        <v>1</v>
      </c>
      <c r="JD242" s="37"/>
      <c r="JE242" s="37" t="b">
        <v>1</v>
      </c>
      <c r="JF242" s="37" t="b">
        <v>1</v>
      </c>
      <c r="JG242" s="37"/>
      <c r="JH242" s="37"/>
      <c r="JI242" s="37"/>
      <c r="JJ242" s="37"/>
      <c r="JK242" s="37" t="s">
        <v>3152</v>
      </c>
      <c r="JL242" s="37" t="s">
        <v>347</v>
      </c>
      <c r="JM242" s="37"/>
      <c r="JN242" s="37" t="s">
        <v>3153</v>
      </c>
      <c r="JO242" s="37"/>
      <c r="JP242" s="37"/>
      <c r="JQ242" s="37"/>
      <c r="JR242" s="37" t="b">
        <v>1</v>
      </c>
      <c r="JS242" s="37"/>
      <c r="JT242" s="37"/>
      <c r="JU242" s="37" t="b">
        <v>1</v>
      </c>
      <c r="JV242" s="37"/>
      <c r="JW242" s="37" t="b">
        <v>1</v>
      </c>
      <c r="JX242" s="37"/>
      <c r="JY242" s="37"/>
      <c r="JZ242" s="37"/>
      <c r="KA242" s="37"/>
      <c r="KB242" s="37"/>
      <c r="KC242" s="37"/>
      <c r="KD242" s="37"/>
      <c r="KE242" s="37"/>
      <c r="KF242" s="37"/>
      <c r="KG242" s="37"/>
      <c r="KH242" s="37" t="s">
        <v>1937</v>
      </c>
      <c r="KI242" s="37"/>
      <c r="KJ242" s="37" t="b">
        <v>1</v>
      </c>
      <c r="KK242" s="37"/>
      <c r="KL242" s="37"/>
      <c r="KM242" s="37" t="b">
        <v>1</v>
      </c>
      <c r="KN242" s="37" t="b">
        <v>1</v>
      </c>
      <c r="KO242" s="37"/>
      <c r="KP242" s="37"/>
      <c r="KQ242" s="37"/>
      <c r="KR242" s="37"/>
      <c r="KS242" s="37"/>
      <c r="KT242" s="37"/>
      <c r="KU242" s="37"/>
      <c r="KV242" s="37"/>
      <c r="KW242" s="37" t="s">
        <v>3154</v>
      </c>
      <c r="KX242" s="37"/>
      <c r="KY242" s="37"/>
      <c r="KZ242" s="37" t="b">
        <v>1</v>
      </c>
      <c r="LA242" s="37"/>
      <c r="LB242" s="37" t="b">
        <v>1</v>
      </c>
      <c r="LC242" s="37" t="b">
        <v>1</v>
      </c>
      <c r="LD242" s="37"/>
      <c r="LE242" s="37"/>
      <c r="LF242" s="37"/>
      <c r="LG242" s="37" t="s">
        <v>427</v>
      </c>
      <c r="LH242" s="37"/>
      <c r="LI242" s="37"/>
      <c r="LJ242" s="37"/>
      <c r="LK242" s="37"/>
      <c r="LL242" s="37"/>
      <c r="LM242" s="37"/>
      <c r="LN242" s="37" t="b">
        <v>1</v>
      </c>
      <c r="LO242" s="37"/>
      <c r="LP242" s="37"/>
      <c r="LQ242" s="37"/>
      <c r="LR242" s="37"/>
      <c r="LS242" s="37"/>
      <c r="LT242" s="37"/>
      <c r="LU242" s="37"/>
      <c r="LV242" s="37"/>
      <c r="LW242" s="37"/>
      <c r="LX242" s="37"/>
      <c r="LY242" s="37"/>
      <c r="LZ242" s="37"/>
      <c r="MA242" s="37"/>
      <c r="MB242" s="37"/>
      <c r="MC242" s="37"/>
      <c r="MD242" s="37"/>
      <c r="ME242" s="37"/>
      <c r="MF242" s="37"/>
      <c r="MG242" s="37"/>
      <c r="MH242" s="37"/>
      <c r="MI242" s="37"/>
      <c r="MJ242" s="37" t="s">
        <v>3155</v>
      </c>
      <c r="MK242" s="37">
        <v>73157183</v>
      </c>
      <c r="ML242" s="37" t="s">
        <v>3156</v>
      </c>
      <c r="MM242" s="50">
        <v>44217.553587962961</v>
      </c>
      <c r="MN242" s="37">
        <v>243</v>
      </c>
      <c r="MO242" s="37"/>
      <c r="MP242" s="37">
        <v>-1</v>
      </c>
      <c r="MQ242" s="37"/>
      <c r="MR242" s="37"/>
      <c r="MS242" s="37" t="s">
        <v>376</v>
      </c>
      <c r="MT242" s="37">
        <v>14415</v>
      </c>
      <c r="MU242" s="37" t="s">
        <v>402</v>
      </c>
      <c r="MV242" s="37">
        <v>569832</v>
      </c>
    </row>
    <row r="243" spans="1:360" ht="15.6" thickTop="1" thickBot="1" x14ac:dyDescent="0.35">
      <c r="A243" s="44" t="s">
        <v>3157</v>
      </c>
      <c r="B243" s="45" t="s">
        <v>3158</v>
      </c>
      <c r="C243" s="45" t="s">
        <v>384</v>
      </c>
      <c r="D243" s="45" t="s">
        <v>3146</v>
      </c>
      <c r="E243" s="45" t="s">
        <v>830</v>
      </c>
      <c r="F243" s="45"/>
      <c r="G243" s="46">
        <v>44217</v>
      </c>
      <c r="H243" s="45" t="s">
        <v>2581</v>
      </c>
      <c r="I243" s="45" t="s">
        <v>832</v>
      </c>
      <c r="J243" s="45" t="s">
        <v>347</v>
      </c>
      <c r="K243" s="45">
        <v>41</v>
      </c>
      <c r="L243" s="45" t="str">
        <f>IF(data!$K243&lt;31,"18-30 Years",IF(data!$K243&lt;51,"31-50 Years",IF(data!$K243&lt;61,"51-60 Years",IF(data!$K243&gt;60,"Elderly&gt;60"))))</f>
        <v>31-50 Years</v>
      </c>
      <c r="M243" s="45" t="s">
        <v>405</v>
      </c>
      <c r="N243" s="45" t="s">
        <v>349</v>
      </c>
      <c r="O243" s="45" t="s">
        <v>350</v>
      </c>
      <c r="P243" s="46">
        <v>43801</v>
      </c>
      <c r="Q243" s="45">
        <v>1</v>
      </c>
      <c r="R243" s="45">
        <v>0</v>
      </c>
      <c r="S243" s="45" t="s">
        <v>347</v>
      </c>
      <c r="T243" s="45">
        <v>0</v>
      </c>
      <c r="U243" s="45">
        <v>1</v>
      </c>
      <c r="V243" s="45">
        <v>2</v>
      </c>
      <c r="W243" s="45" t="s">
        <v>455</v>
      </c>
      <c r="X243" s="45">
        <v>2</v>
      </c>
      <c r="Y243" s="45" t="s">
        <v>352</v>
      </c>
      <c r="Z243" s="45">
        <v>3</v>
      </c>
      <c r="AA243" s="51">
        <v>8</v>
      </c>
      <c r="AB243" s="45">
        <v>10</v>
      </c>
      <c r="AC243" s="45">
        <v>0</v>
      </c>
      <c r="AD243" s="45">
        <v>0</v>
      </c>
      <c r="AE243" s="45">
        <v>0</v>
      </c>
      <c r="AF243" s="45">
        <v>1200</v>
      </c>
      <c r="AG243" s="45">
        <v>0</v>
      </c>
      <c r="AH243" s="41">
        <f t="shared" si="3"/>
        <v>-1200</v>
      </c>
      <c r="AI243" s="45"/>
      <c r="AJ243" s="45" t="s">
        <v>3159</v>
      </c>
      <c r="AK243" s="45" t="s">
        <v>640</v>
      </c>
      <c r="AL243" s="45"/>
      <c r="AM243" s="45"/>
      <c r="AN243" s="45"/>
      <c r="AO243" s="45"/>
      <c r="AP243" s="45"/>
      <c r="AQ243" s="45"/>
      <c r="AR243" s="45" t="b">
        <v>1</v>
      </c>
      <c r="AS243" s="45"/>
      <c r="AT243" s="45"/>
      <c r="AU243" s="45"/>
      <c r="AV243" s="45"/>
      <c r="AW243" s="45" t="s">
        <v>359</v>
      </c>
      <c r="AX243" s="45" t="s">
        <v>3160</v>
      </c>
      <c r="AY243" s="45" t="s">
        <v>426</v>
      </c>
      <c r="AZ243" s="45"/>
      <c r="BA243" s="45"/>
      <c r="BB243" s="45"/>
      <c r="BC243" s="45" t="b">
        <v>1</v>
      </c>
      <c r="BD243" s="45"/>
      <c r="BE243" s="45"/>
      <c r="BF243" s="45"/>
      <c r="BG243" s="45"/>
      <c r="BH243" s="45"/>
      <c r="BI243" s="45"/>
      <c r="BJ243" s="45"/>
      <c r="BK243" s="45" t="s">
        <v>359</v>
      </c>
      <c r="BL243" s="45"/>
      <c r="BM243" s="45"/>
      <c r="BN243" s="45"/>
      <c r="BO243" s="45"/>
      <c r="BP243" s="45" t="s">
        <v>359</v>
      </c>
      <c r="BQ243" s="45"/>
      <c r="BR243" s="45"/>
      <c r="BS243" s="45"/>
      <c r="BT243" s="45"/>
      <c r="BU243" s="45"/>
      <c r="BV243" s="45"/>
      <c r="BW243" s="45"/>
      <c r="BX243" s="45"/>
      <c r="BY243" s="45"/>
      <c r="BZ243" s="45"/>
      <c r="CA243" s="45"/>
      <c r="CB243" s="45"/>
      <c r="CC243" s="45"/>
      <c r="CD243" s="45"/>
      <c r="CE243" s="45"/>
      <c r="CF243" s="45" t="s">
        <v>360</v>
      </c>
      <c r="CG243" s="45"/>
      <c r="CH243" s="45" t="b">
        <v>1</v>
      </c>
      <c r="CI243" s="45"/>
      <c r="CJ243" s="45" t="b">
        <v>1</v>
      </c>
      <c r="CK243" s="45"/>
      <c r="CL243" s="45"/>
      <c r="CM243" s="45"/>
      <c r="CN243" s="45"/>
      <c r="CO243" s="45" t="s">
        <v>372</v>
      </c>
      <c r="CP243" s="45"/>
      <c r="CQ243" s="45"/>
      <c r="CR243" s="45"/>
      <c r="CS243" s="45"/>
      <c r="CT243" s="45"/>
      <c r="CU243" s="45"/>
      <c r="CV243" s="45"/>
      <c r="CW243" s="45"/>
      <c r="CX243" s="45"/>
      <c r="CY243" s="45" t="s">
        <v>836</v>
      </c>
      <c r="CZ243" s="45"/>
      <c r="DA243" s="45"/>
      <c r="DB243" s="45"/>
      <c r="DC243" s="45"/>
      <c r="DD243" s="45"/>
      <c r="DE243" s="45" t="b">
        <v>1</v>
      </c>
      <c r="DF243" s="45"/>
      <c r="DG243" s="45"/>
      <c r="DH243" s="45"/>
      <c r="DI243" s="45"/>
      <c r="DJ243" s="45"/>
      <c r="DK243" s="45"/>
      <c r="DL243" s="45"/>
      <c r="DM243" s="45"/>
      <c r="DN243" s="45"/>
      <c r="DO243" s="45"/>
      <c r="DP243" s="45"/>
      <c r="DQ243" s="45"/>
      <c r="DR243" s="45"/>
      <c r="DS243" s="45"/>
      <c r="DT243" s="45"/>
      <c r="DU243" s="45"/>
      <c r="DV243" s="45"/>
      <c r="DW243" s="45" t="s">
        <v>646</v>
      </c>
      <c r="DX243" s="45"/>
      <c r="DY243" s="45"/>
      <c r="DZ243" s="45"/>
      <c r="EA243" s="45" t="s">
        <v>3161</v>
      </c>
      <c r="EB243" s="45"/>
      <c r="EC243" s="45" t="b">
        <v>1</v>
      </c>
      <c r="ED243" s="45" t="b">
        <v>1</v>
      </c>
      <c r="EE243" s="45"/>
      <c r="EF243" s="45"/>
      <c r="EG243" s="45"/>
      <c r="EH243" s="45" t="b">
        <v>1</v>
      </c>
      <c r="EI243" s="45"/>
      <c r="EJ243" s="45"/>
      <c r="EK243" s="45"/>
      <c r="EL243" s="45"/>
      <c r="EM243" s="51">
        <v>3</v>
      </c>
      <c r="EN243" s="45" t="s">
        <v>365</v>
      </c>
      <c r="EO243" s="45" t="s">
        <v>1031</v>
      </c>
      <c r="EP243" s="45" t="b">
        <v>1</v>
      </c>
      <c r="EQ243" s="45" t="b">
        <v>1</v>
      </c>
      <c r="ER243" s="45" t="b">
        <v>1</v>
      </c>
      <c r="ES243" s="45"/>
      <c r="ET243" s="45"/>
      <c r="EU243" s="45"/>
      <c r="EV243" s="45"/>
      <c r="EW243" s="45"/>
      <c r="EX243" s="45"/>
      <c r="EY243" s="45"/>
      <c r="EZ243" s="45"/>
      <c r="FA243" s="51">
        <v>3</v>
      </c>
      <c r="FB243" s="45" t="s">
        <v>365</v>
      </c>
      <c r="FC243" s="45" t="s">
        <v>347</v>
      </c>
      <c r="FD243" s="45"/>
      <c r="FE243" s="45" t="s">
        <v>367</v>
      </c>
      <c r="FF243" s="45"/>
      <c r="FG243" s="45" t="b">
        <v>1</v>
      </c>
      <c r="FH243" s="45"/>
      <c r="FI243" s="45"/>
      <c r="FJ243" s="45"/>
      <c r="FK243" s="45"/>
      <c r="FL243" s="45"/>
      <c r="FM243" s="45"/>
      <c r="FN243" s="45" t="s">
        <v>347</v>
      </c>
      <c r="FO243" s="45"/>
      <c r="FP243" s="45" t="s">
        <v>372</v>
      </c>
      <c r="FQ243" s="45"/>
      <c r="FR243" s="45"/>
      <c r="FS243" s="45"/>
      <c r="FT243" s="45"/>
      <c r="FU243" s="45"/>
      <c r="FV243" s="45"/>
      <c r="FW243" s="45"/>
      <c r="FX243" s="45" t="s">
        <v>656</v>
      </c>
      <c r="FY243" s="45" t="s">
        <v>359</v>
      </c>
      <c r="FZ243" s="45"/>
      <c r="GA243" s="45"/>
      <c r="GB243" s="45"/>
      <c r="GC243" s="45" t="s">
        <v>351</v>
      </c>
      <c r="GD243" s="45" t="s">
        <v>351</v>
      </c>
      <c r="GE243" s="45" t="s">
        <v>359</v>
      </c>
      <c r="GF243" s="45" t="s">
        <v>370</v>
      </c>
      <c r="GG243" s="45" t="s">
        <v>370</v>
      </c>
      <c r="GH243" s="45"/>
      <c r="GI243" s="45"/>
      <c r="GJ243" s="45"/>
      <c r="GK243" s="45"/>
      <c r="GL243" s="45"/>
      <c r="GM243" s="45"/>
      <c r="GN243" s="45"/>
      <c r="GO243" s="45"/>
      <c r="GP243" s="45"/>
      <c r="GQ243" s="45"/>
      <c r="GR243" s="45"/>
      <c r="GS243" s="45"/>
      <c r="GT243" s="45"/>
      <c r="GU243" s="45" t="s">
        <v>521</v>
      </c>
      <c r="GV243" s="45"/>
      <c r="GW243" s="45"/>
      <c r="GX243" s="45"/>
      <c r="GY243" s="45"/>
      <c r="GZ243" s="45" t="b">
        <v>1</v>
      </c>
      <c r="HA243" s="45"/>
      <c r="HB243" s="45"/>
      <c r="HC243" s="45"/>
      <c r="HD243" s="45"/>
      <c r="HE243" s="45"/>
      <c r="HF243" s="45"/>
      <c r="HG243" s="45"/>
      <c r="HH243" s="45"/>
      <c r="HI243" s="45"/>
      <c r="HJ243" s="45"/>
      <c r="HK243" s="45"/>
      <c r="HL243" s="45"/>
      <c r="HM243" s="45"/>
      <c r="HN243" s="45" t="s">
        <v>497</v>
      </c>
      <c r="HO243" s="45"/>
      <c r="HP243" s="45" t="b">
        <v>1</v>
      </c>
      <c r="HQ243" s="45"/>
      <c r="HR243" s="45"/>
      <c r="HS243" s="45" t="s">
        <v>3162</v>
      </c>
      <c r="HT243" s="45" t="s">
        <v>440</v>
      </c>
      <c r="HU243" s="45"/>
      <c r="HV243" s="45"/>
      <c r="HW243" s="45"/>
      <c r="HX243" s="45" t="b">
        <v>1</v>
      </c>
      <c r="HY243" s="45"/>
      <c r="HZ243" s="45"/>
      <c r="IA243" s="45"/>
      <c r="IB243" s="45"/>
      <c r="IC243" s="45"/>
      <c r="ID243" s="45"/>
      <c r="IE243" s="45"/>
      <c r="IF243" s="45" t="s">
        <v>1160</v>
      </c>
      <c r="IG243" s="45"/>
      <c r="IH243" s="45"/>
      <c r="II243" s="45" t="b">
        <v>1</v>
      </c>
      <c r="IJ243" s="45"/>
      <c r="IK243" s="45"/>
      <c r="IL243" s="45"/>
      <c r="IM243" s="45"/>
      <c r="IN243" s="45"/>
      <c r="IO243" s="45"/>
      <c r="IP243" s="45" t="s">
        <v>347</v>
      </c>
      <c r="IQ243" s="45"/>
      <c r="IR243" s="45" t="s">
        <v>1248</v>
      </c>
      <c r="IS243" s="45" t="b">
        <v>1</v>
      </c>
      <c r="IT243" s="45" t="b">
        <v>1</v>
      </c>
      <c r="IU243" s="45" t="b">
        <v>1</v>
      </c>
      <c r="IV243" s="45"/>
      <c r="IW243" s="45"/>
      <c r="IX243" s="45"/>
      <c r="IY243" s="45"/>
      <c r="IZ243" s="45"/>
      <c r="JA243" s="45" t="s">
        <v>5164</v>
      </c>
      <c r="JB243" s="45" t="s">
        <v>985</v>
      </c>
      <c r="JC243" s="45"/>
      <c r="JD243" s="45" t="b">
        <v>1</v>
      </c>
      <c r="JE243" s="45" t="b">
        <v>1</v>
      </c>
      <c r="JF243" s="45"/>
      <c r="JG243" s="45"/>
      <c r="JH243" s="45"/>
      <c r="JI243" s="45"/>
      <c r="JJ243" s="45"/>
      <c r="JK243" s="37" t="s">
        <v>5167</v>
      </c>
      <c r="JL243" s="45" t="s">
        <v>347</v>
      </c>
      <c r="JM243" s="45"/>
      <c r="JN243" s="45" t="s">
        <v>3153</v>
      </c>
      <c r="JO243" s="45"/>
      <c r="JP243" s="45"/>
      <c r="JQ243" s="45"/>
      <c r="JR243" s="45" t="b">
        <v>1</v>
      </c>
      <c r="JS243" s="45"/>
      <c r="JT243" s="45"/>
      <c r="JU243" s="45" t="b">
        <v>1</v>
      </c>
      <c r="JV243" s="45"/>
      <c r="JW243" s="45" t="b">
        <v>1</v>
      </c>
      <c r="JX243" s="45"/>
      <c r="JY243" s="45"/>
      <c r="JZ243" s="45"/>
      <c r="KA243" s="45"/>
      <c r="KB243" s="45"/>
      <c r="KC243" s="45"/>
      <c r="KD243" s="45"/>
      <c r="KE243" s="45"/>
      <c r="KF243" s="45"/>
      <c r="KG243" s="45"/>
      <c r="KH243" s="45" t="s">
        <v>1629</v>
      </c>
      <c r="KI243" s="45"/>
      <c r="KJ243" s="45" t="b">
        <v>1</v>
      </c>
      <c r="KK243" s="45"/>
      <c r="KL243" s="45"/>
      <c r="KM243" s="45" t="b">
        <v>1</v>
      </c>
      <c r="KN243" s="45"/>
      <c r="KO243" s="45"/>
      <c r="KP243" s="45"/>
      <c r="KQ243" s="45"/>
      <c r="KR243" s="45"/>
      <c r="KS243" s="45"/>
      <c r="KT243" s="45"/>
      <c r="KU243" s="45"/>
      <c r="KV243" s="45"/>
      <c r="KW243" s="45" t="s">
        <v>2676</v>
      </c>
      <c r="KX243" s="45"/>
      <c r="KY243" s="45"/>
      <c r="KZ243" s="45" t="b">
        <v>1</v>
      </c>
      <c r="LA243" s="45"/>
      <c r="LB243" s="45" t="b">
        <v>1</v>
      </c>
      <c r="LC243" s="45" t="b">
        <v>1</v>
      </c>
      <c r="LD243" s="45"/>
      <c r="LE243" s="45"/>
      <c r="LF243" s="45"/>
      <c r="LG243" s="45" t="s">
        <v>504</v>
      </c>
      <c r="LH243" s="45"/>
      <c r="LI243" s="45"/>
      <c r="LJ243" s="45"/>
      <c r="LK243" s="45"/>
      <c r="LL243" s="45"/>
      <c r="LM243" s="45" t="b">
        <v>1</v>
      </c>
      <c r="LN243" s="45"/>
      <c r="LO243" s="45" t="s">
        <v>359</v>
      </c>
      <c r="LP243" s="37" t="s">
        <v>5171</v>
      </c>
      <c r="LQ243" s="45" t="s">
        <v>1273</v>
      </c>
      <c r="LR243" s="45" t="b">
        <v>1</v>
      </c>
      <c r="LS243" s="45"/>
      <c r="LT243" s="45" t="b">
        <v>1</v>
      </c>
      <c r="LU243" s="45"/>
      <c r="LV243" s="45"/>
      <c r="LW243" s="45"/>
      <c r="LX243" s="45"/>
      <c r="LY243" s="45"/>
      <c r="LZ243" s="45"/>
      <c r="MA243" s="45"/>
      <c r="MB243" s="45" t="s">
        <v>359</v>
      </c>
      <c r="MC243" s="45"/>
      <c r="MD243" s="45"/>
      <c r="ME243" s="45" t="s">
        <v>359</v>
      </c>
      <c r="MF243" s="45"/>
      <c r="MG243" s="45"/>
      <c r="MH243" s="45" t="s">
        <v>359</v>
      </c>
      <c r="MI243" s="45"/>
      <c r="MJ243" s="45" t="s">
        <v>3163</v>
      </c>
      <c r="MK243" s="45">
        <v>73157185</v>
      </c>
      <c r="ML243" s="45" t="s">
        <v>3164</v>
      </c>
      <c r="MM243" s="47">
        <v>44217.553599537037</v>
      </c>
      <c r="MN243" s="45">
        <v>244</v>
      </c>
      <c r="MO243" s="45"/>
      <c r="MP243" s="45">
        <v>-1</v>
      </c>
      <c r="MQ243" s="45"/>
      <c r="MR243" s="45"/>
      <c r="MS243" s="45" t="s">
        <v>376</v>
      </c>
      <c r="MT243" s="45">
        <v>5864</v>
      </c>
      <c r="MU243" s="45" t="s">
        <v>402</v>
      </c>
      <c r="MV243" s="45">
        <v>569832</v>
      </c>
    </row>
    <row r="244" spans="1:360" ht="15.6" hidden="1" thickTop="1" thickBot="1" x14ac:dyDescent="0.35">
      <c r="A244" s="48" t="s">
        <v>3165</v>
      </c>
      <c r="B244" s="37" t="s">
        <v>3166</v>
      </c>
      <c r="C244" s="37" t="s">
        <v>384</v>
      </c>
      <c r="D244" s="37" t="s">
        <v>3146</v>
      </c>
      <c r="E244" s="37" t="s">
        <v>830</v>
      </c>
      <c r="F244" s="37"/>
      <c r="G244" s="49">
        <v>44217</v>
      </c>
      <c r="H244" s="37" t="s">
        <v>2581</v>
      </c>
      <c r="I244" s="37" t="s">
        <v>832</v>
      </c>
      <c r="J244" s="37" t="s">
        <v>347</v>
      </c>
      <c r="K244" s="37">
        <v>48</v>
      </c>
      <c r="L244" s="37" t="str">
        <f>IF(data!$K244&lt;31,"18-30 Years",IF(data!$K244&lt;51,"31-50 Years",IF(data!$K244&lt;61,"51-60 Years",IF(data!$K244&gt;60,"Elderly&gt;60"))))</f>
        <v>31-50 Years</v>
      </c>
      <c r="M244" s="37" t="s">
        <v>405</v>
      </c>
      <c r="N244" s="37" t="s">
        <v>349</v>
      </c>
      <c r="O244" s="37" t="s">
        <v>350</v>
      </c>
      <c r="P244" s="49">
        <v>43837</v>
      </c>
      <c r="Q244" s="37">
        <v>0</v>
      </c>
      <c r="R244" s="37">
        <v>0</v>
      </c>
      <c r="S244" s="37" t="s">
        <v>347</v>
      </c>
      <c r="T244" s="37">
        <v>0</v>
      </c>
      <c r="U244" s="37">
        <v>1</v>
      </c>
      <c r="V244" s="37">
        <v>1</v>
      </c>
      <c r="W244" s="37" t="s">
        <v>406</v>
      </c>
      <c r="X244" s="37">
        <v>4</v>
      </c>
      <c r="Y244" s="37" t="s">
        <v>353</v>
      </c>
      <c r="Z244" s="37">
        <v>2</v>
      </c>
      <c r="AA244" s="52">
        <v>8</v>
      </c>
      <c r="AB244" s="37">
        <v>10</v>
      </c>
      <c r="AC244" s="37">
        <v>1</v>
      </c>
      <c r="AD244" s="37">
        <v>0</v>
      </c>
      <c r="AE244" s="37">
        <v>0</v>
      </c>
      <c r="AF244" s="37">
        <v>1000</v>
      </c>
      <c r="AG244" s="37">
        <v>0</v>
      </c>
      <c r="AH244" s="41">
        <f t="shared" si="3"/>
        <v>-1000</v>
      </c>
      <c r="AI244" s="37"/>
      <c r="AJ244" s="37" t="s">
        <v>3167</v>
      </c>
      <c r="AK244" s="37" t="s">
        <v>640</v>
      </c>
      <c r="AL244" s="37"/>
      <c r="AM244" s="37"/>
      <c r="AN244" s="37"/>
      <c r="AO244" s="37"/>
      <c r="AP244" s="37"/>
      <c r="AQ244" s="37"/>
      <c r="AR244" s="37" t="b">
        <v>1</v>
      </c>
      <c r="AS244" s="37"/>
      <c r="AT244" s="37"/>
      <c r="AU244" s="37"/>
      <c r="AV244" s="37"/>
      <c r="AW244" s="37" t="s">
        <v>359</v>
      </c>
      <c r="AX244" s="37" t="s">
        <v>3168</v>
      </c>
      <c r="AY244" s="37" t="s">
        <v>1481</v>
      </c>
      <c r="AZ244" s="37"/>
      <c r="BA244" s="37"/>
      <c r="BB244" s="37"/>
      <c r="BC244" s="37" t="b">
        <v>1</v>
      </c>
      <c r="BD244" s="37"/>
      <c r="BE244" s="37" t="b">
        <v>1</v>
      </c>
      <c r="BF244" s="37"/>
      <c r="BG244" s="37"/>
      <c r="BH244" s="37"/>
      <c r="BI244" s="37"/>
      <c r="BJ244" s="37"/>
      <c r="BK244" s="37" t="s">
        <v>359</v>
      </c>
      <c r="BL244" s="37"/>
      <c r="BM244" s="37"/>
      <c r="BN244" s="37"/>
      <c r="BO244" s="37"/>
      <c r="BP244" s="37" t="s">
        <v>347</v>
      </c>
      <c r="BQ244" s="37" t="s">
        <v>347</v>
      </c>
      <c r="BR244" s="37"/>
      <c r="BS244" s="37" t="s">
        <v>359</v>
      </c>
      <c r="BT244" s="37"/>
      <c r="BU244" s="37"/>
      <c r="BV244" s="37"/>
      <c r="BW244" s="37"/>
      <c r="BX244" s="37"/>
      <c r="BY244" s="37"/>
      <c r="BZ244" s="37"/>
      <c r="CA244" s="37"/>
      <c r="CB244" s="37"/>
      <c r="CC244" s="37"/>
      <c r="CD244" s="37"/>
      <c r="CE244" s="37"/>
      <c r="CF244" s="37" t="s">
        <v>1975</v>
      </c>
      <c r="CG244" s="37" t="b">
        <v>1</v>
      </c>
      <c r="CH244" s="37" t="b">
        <v>1</v>
      </c>
      <c r="CI244" s="37"/>
      <c r="CJ244" s="37"/>
      <c r="CK244" s="37"/>
      <c r="CL244" s="37"/>
      <c r="CM244" s="37"/>
      <c r="CN244" s="37"/>
      <c r="CO244" s="37" t="s">
        <v>359</v>
      </c>
      <c r="CP244" s="37" t="s">
        <v>784</v>
      </c>
      <c r="CQ244" s="37"/>
      <c r="CR244" s="37" t="b">
        <v>1</v>
      </c>
      <c r="CS244" s="37"/>
      <c r="CT244" s="37"/>
      <c r="CU244" s="37"/>
      <c r="CV244" s="37"/>
      <c r="CW244" s="37"/>
      <c r="CX244" s="37"/>
      <c r="CY244" s="37" t="s">
        <v>871</v>
      </c>
      <c r="CZ244" s="37"/>
      <c r="DA244" s="37" t="b">
        <v>1</v>
      </c>
      <c r="DB244" s="37"/>
      <c r="DC244" s="37"/>
      <c r="DD244" s="37"/>
      <c r="DE244" s="37"/>
      <c r="DF244" s="37"/>
      <c r="DG244" s="37"/>
      <c r="DH244" s="37"/>
      <c r="DI244" s="37"/>
      <c r="DJ244" s="45" t="s">
        <v>5140</v>
      </c>
      <c r="DK244" s="37"/>
      <c r="DL244" s="37"/>
      <c r="DM244" s="37"/>
      <c r="DN244" s="37"/>
      <c r="DO244" s="37"/>
      <c r="DP244" s="37"/>
      <c r="DQ244" s="37"/>
      <c r="DR244" s="37"/>
      <c r="DS244" s="37"/>
      <c r="DT244" s="37"/>
      <c r="DU244" s="37"/>
      <c r="DV244" s="37"/>
      <c r="DW244" s="37" t="s">
        <v>646</v>
      </c>
      <c r="DX244" s="37"/>
      <c r="DY244" s="37"/>
      <c r="DZ244" s="37"/>
      <c r="EA244" s="37"/>
      <c r="EB244" s="37"/>
      <c r="EC244" s="37"/>
      <c r="ED244" s="37"/>
      <c r="EE244" s="37"/>
      <c r="EF244" s="37"/>
      <c r="EG244" s="37"/>
      <c r="EH244" s="37"/>
      <c r="EI244" s="37"/>
      <c r="EJ244" s="37"/>
      <c r="EK244" s="37"/>
      <c r="EL244" s="37"/>
      <c r="EM244" s="37"/>
      <c r="EN244" s="37"/>
      <c r="EO244" s="37" t="s">
        <v>1031</v>
      </c>
      <c r="EP244" s="37" t="b">
        <v>1</v>
      </c>
      <c r="EQ244" s="37" t="b">
        <v>1</v>
      </c>
      <c r="ER244" s="37" t="b">
        <v>1</v>
      </c>
      <c r="ES244" s="37"/>
      <c r="ET244" s="37"/>
      <c r="EU244" s="37"/>
      <c r="EV244" s="37"/>
      <c r="EW244" s="37"/>
      <c r="EX244" s="37"/>
      <c r="EY244" s="37"/>
      <c r="EZ244" s="37"/>
      <c r="FA244" s="52">
        <v>3</v>
      </c>
      <c r="FB244" s="37" t="s">
        <v>365</v>
      </c>
      <c r="FC244" s="37" t="s">
        <v>347</v>
      </c>
      <c r="FD244" s="37"/>
      <c r="FE244" s="37" t="s">
        <v>367</v>
      </c>
      <c r="FF244" s="37"/>
      <c r="FG244" s="37" t="b">
        <v>1</v>
      </c>
      <c r="FH244" s="37"/>
      <c r="FI244" s="37"/>
      <c r="FJ244" s="37"/>
      <c r="FK244" s="37"/>
      <c r="FL244" s="37"/>
      <c r="FM244" s="37"/>
      <c r="FN244" s="37" t="s">
        <v>347</v>
      </c>
      <c r="FO244" s="37"/>
      <c r="FP244" s="37" t="s">
        <v>372</v>
      </c>
      <c r="FQ244" s="37"/>
      <c r="FR244" s="37"/>
      <c r="FS244" s="37"/>
      <c r="FT244" s="37"/>
      <c r="FU244" s="37"/>
      <c r="FV244" s="37"/>
      <c r="FW244" s="37"/>
      <c r="FX244" s="37" t="s">
        <v>656</v>
      </c>
      <c r="FY244" s="37" t="s">
        <v>359</v>
      </c>
      <c r="FZ244" s="37"/>
      <c r="GA244" s="37"/>
      <c r="GB244" s="37"/>
      <c r="GC244" s="37" t="s">
        <v>351</v>
      </c>
      <c r="GD244" s="37" t="s">
        <v>384</v>
      </c>
      <c r="GE244" s="37" t="s">
        <v>359</v>
      </c>
      <c r="GF244" s="37" t="s">
        <v>369</v>
      </c>
      <c r="GG244" s="37" t="s">
        <v>369</v>
      </c>
      <c r="GH244" s="37" t="s">
        <v>489</v>
      </c>
      <c r="GI244" s="37" t="s">
        <v>372</v>
      </c>
      <c r="GJ244" s="37"/>
      <c r="GK244" s="37"/>
      <c r="GL244" s="37"/>
      <c r="GM244" s="37"/>
      <c r="GN244" s="37"/>
      <c r="GO244" s="37"/>
      <c r="GP244" s="37"/>
      <c r="GQ244" s="37"/>
      <c r="GR244" s="37"/>
      <c r="GS244" s="37" t="s">
        <v>1064</v>
      </c>
      <c r="GT244" s="37"/>
      <c r="GU244" s="37" t="s">
        <v>3169</v>
      </c>
      <c r="GV244" s="37"/>
      <c r="GW244" s="37"/>
      <c r="GX244" s="37"/>
      <c r="GY244" s="37"/>
      <c r="GZ244" s="37" t="b">
        <v>1</v>
      </c>
      <c r="HA244" s="37" t="b">
        <v>1</v>
      </c>
      <c r="HB244" s="37"/>
      <c r="HC244" s="37"/>
      <c r="HD244" s="37"/>
      <c r="HE244" s="37"/>
      <c r="HF244" s="37"/>
      <c r="HG244" s="37"/>
      <c r="HH244" s="37"/>
      <c r="HI244" s="37"/>
      <c r="HJ244" s="37"/>
      <c r="HK244" s="37"/>
      <c r="HL244" s="37"/>
      <c r="HM244" s="37"/>
      <c r="HN244" s="37" t="s">
        <v>497</v>
      </c>
      <c r="HO244" s="37"/>
      <c r="HP244" s="37" t="b">
        <v>1</v>
      </c>
      <c r="HQ244" s="37"/>
      <c r="HR244" s="37"/>
      <c r="HS244" s="37" t="s">
        <v>3170</v>
      </c>
      <c r="HT244" s="37" t="s">
        <v>623</v>
      </c>
      <c r="HU244" s="37" t="b">
        <v>1</v>
      </c>
      <c r="HV244" s="37"/>
      <c r="HW244" s="37"/>
      <c r="HX244" s="37"/>
      <c r="HY244" s="37"/>
      <c r="HZ244" s="37"/>
      <c r="IA244" s="37"/>
      <c r="IB244" s="37"/>
      <c r="IC244" s="37"/>
      <c r="ID244" s="37"/>
      <c r="IE244" s="37"/>
      <c r="IF244" s="37" t="s">
        <v>1785</v>
      </c>
      <c r="IG244" s="37"/>
      <c r="IH244" s="37"/>
      <c r="II244" s="37" t="b">
        <v>1</v>
      </c>
      <c r="IJ244" s="37" t="b">
        <v>1</v>
      </c>
      <c r="IK244" s="37"/>
      <c r="IL244" s="37"/>
      <c r="IM244" s="37"/>
      <c r="IN244" s="37"/>
      <c r="IO244" s="37"/>
      <c r="IP244" s="37" t="s">
        <v>347</v>
      </c>
      <c r="IQ244" s="37"/>
      <c r="IR244" s="37" t="s">
        <v>726</v>
      </c>
      <c r="IS244" s="37" t="b">
        <v>1</v>
      </c>
      <c r="IT244" s="37" t="b">
        <v>1</v>
      </c>
      <c r="IU244" s="37" t="b">
        <v>1</v>
      </c>
      <c r="IV244" s="37"/>
      <c r="IW244" s="37"/>
      <c r="IX244" s="37"/>
      <c r="IY244" s="37"/>
      <c r="IZ244" s="37"/>
      <c r="JA244" s="37" t="s">
        <v>5165</v>
      </c>
      <c r="JB244" s="37" t="s">
        <v>500</v>
      </c>
      <c r="JC244" s="37"/>
      <c r="JD244" s="37"/>
      <c r="JE244" s="37" t="b">
        <v>1</v>
      </c>
      <c r="JF244" s="37"/>
      <c r="JG244" s="37"/>
      <c r="JH244" s="37"/>
      <c r="JI244" s="37"/>
      <c r="JJ244" s="37"/>
      <c r="JK244" s="37" t="s">
        <v>5167</v>
      </c>
      <c r="JL244" s="37" t="s">
        <v>347</v>
      </c>
      <c r="JM244" s="37"/>
      <c r="JN244" s="37" t="s">
        <v>3171</v>
      </c>
      <c r="JO244" s="37"/>
      <c r="JP244" s="37"/>
      <c r="JQ244" s="37"/>
      <c r="JR244" s="37" t="b">
        <v>1</v>
      </c>
      <c r="JS244" s="37"/>
      <c r="JT244" s="37"/>
      <c r="JU244" s="37" t="b">
        <v>1</v>
      </c>
      <c r="JV244" s="37"/>
      <c r="JW244" s="37" t="b">
        <v>1</v>
      </c>
      <c r="JX244" s="37"/>
      <c r="JY244" s="37"/>
      <c r="JZ244" s="37"/>
      <c r="KA244" s="37"/>
      <c r="KB244" s="37"/>
      <c r="KC244" s="37"/>
      <c r="KD244" s="37"/>
      <c r="KE244" s="37"/>
      <c r="KF244" s="37"/>
      <c r="KG244" s="37"/>
      <c r="KH244" s="37" t="s">
        <v>2688</v>
      </c>
      <c r="KI244" s="37"/>
      <c r="KJ244" s="37"/>
      <c r="KK244" s="37"/>
      <c r="KL244" s="37"/>
      <c r="KM244" s="37"/>
      <c r="KN244" s="37"/>
      <c r="KO244" s="37"/>
      <c r="KP244" s="37" t="b">
        <v>1</v>
      </c>
      <c r="KQ244" s="37"/>
      <c r="KR244" s="37" t="b">
        <v>1</v>
      </c>
      <c r="KS244" s="37"/>
      <c r="KT244" s="37"/>
      <c r="KU244" s="37"/>
      <c r="KV244" s="37"/>
      <c r="KW244" s="37" t="s">
        <v>2676</v>
      </c>
      <c r="KX244" s="37"/>
      <c r="KY244" s="37"/>
      <c r="KZ244" s="37" t="b">
        <v>1</v>
      </c>
      <c r="LA244" s="37"/>
      <c r="LB244" s="37" t="b">
        <v>1</v>
      </c>
      <c r="LC244" s="37" t="b">
        <v>1</v>
      </c>
      <c r="LD244" s="37"/>
      <c r="LE244" s="37"/>
      <c r="LF244" s="37"/>
      <c r="LG244" s="37" t="s">
        <v>504</v>
      </c>
      <c r="LH244" s="37"/>
      <c r="LI244" s="37"/>
      <c r="LJ244" s="37"/>
      <c r="LK244" s="37"/>
      <c r="LL244" s="37"/>
      <c r="LM244" s="37" t="b">
        <v>1</v>
      </c>
      <c r="LN244" s="37"/>
      <c r="LO244" s="37" t="s">
        <v>359</v>
      </c>
      <c r="LP244" s="37" t="s">
        <v>5171</v>
      </c>
      <c r="LQ244" s="37" t="s">
        <v>1273</v>
      </c>
      <c r="LR244" s="37" t="b">
        <v>1</v>
      </c>
      <c r="LS244" s="37"/>
      <c r="LT244" s="37" t="b">
        <v>1</v>
      </c>
      <c r="LU244" s="37"/>
      <c r="LV244" s="37"/>
      <c r="LW244" s="37"/>
      <c r="LX244" s="37"/>
      <c r="LY244" s="37"/>
      <c r="LZ244" s="37"/>
      <c r="MA244" s="37"/>
      <c r="MB244" s="37" t="s">
        <v>359</v>
      </c>
      <c r="MC244" s="37"/>
      <c r="MD244" s="37"/>
      <c r="ME244" s="37" t="s">
        <v>359</v>
      </c>
      <c r="MF244" s="37"/>
      <c r="MG244" s="37"/>
      <c r="MH244" s="37" t="s">
        <v>359</v>
      </c>
      <c r="MI244" s="37"/>
      <c r="MJ244" s="37" t="s">
        <v>3172</v>
      </c>
      <c r="MK244" s="37">
        <v>73157187</v>
      </c>
      <c r="ML244" s="37" t="s">
        <v>3173</v>
      </c>
      <c r="MM244" s="50">
        <v>44217.553611111107</v>
      </c>
      <c r="MN244" s="37">
        <v>245</v>
      </c>
      <c r="MO244" s="37"/>
      <c r="MP244" s="37">
        <v>-1</v>
      </c>
      <c r="MQ244" s="37"/>
      <c r="MR244" s="37"/>
      <c r="MS244" s="37" t="s">
        <v>376</v>
      </c>
      <c r="MT244" s="37">
        <v>1621</v>
      </c>
      <c r="MU244" s="37" t="s">
        <v>402</v>
      </c>
      <c r="MV244" s="37">
        <v>569832</v>
      </c>
    </row>
    <row r="245" spans="1:360" ht="15.6" hidden="1" thickTop="1" thickBot="1" x14ac:dyDescent="0.35">
      <c r="A245" s="44" t="s">
        <v>3174</v>
      </c>
      <c r="B245" s="45" t="s">
        <v>3175</v>
      </c>
      <c r="C245" s="45"/>
      <c r="D245" s="45" t="s">
        <v>3146</v>
      </c>
      <c r="E245" s="45" t="s">
        <v>830</v>
      </c>
      <c r="F245" s="45"/>
      <c r="G245" s="46">
        <v>44217</v>
      </c>
      <c r="H245" s="45" t="s">
        <v>2581</v>
      </c>
      <c r="I245" s="45" t="s">
        <v>832</v>
      </c>
      <c r="J245" s="45" t="s">
        <v>347</v>
      </c>
      <c r="K245" s="45">
        <v>43</v>
      </c>
      <c r="L245" s="45" t="str">
        <f>IF(data!$K245&lt;31,"18-30 Years",IF(data!$K245&lt;51,"31-50 Years",IF(data!$K245&lt;61,"51-60 Years",IF(data!$K245&gt;60,"Elderly&gt;60"))))</f>
        <v>31-50 Years</v>
      </c>
      <c r="M245" s="45" t="s">
        <v>405</v>
      </c>
      <c r="N245" s="45" t="s">
        <v>349</v>
      </c>
      <c r="O245" s="45" t="s">
        <v>383</v>
      </c>
      <c r="P245" s="45"/>
      <c r="Q245" s="45">
        <v>0</v>
      </c>
      <c r="R245" s="45">
        <v>0</v>
      </c>
      <c r="S245" s="45" t="s">
        <v>347</v>
      </c>
      <c r="T245" s="45">
        <v>0</v>
      </c>
      <c r="U245" s="45">
        <v>1</v>
      </c>
      <c r="V245" s="45">
        <v>2</v>
      </c>
      <c r="W245" s="45" t="s">
        <v>455</v>
      </c>
      <c r="X245" s="45">
        <v>3</v>
      </c>
      <c r="Y245" s="45" t="s">
        <v>353</v>
      </c>
      <c r="Z245" s="45">
        <v>3</v>
      </c>
      <c r="AA245" s="51">
        <v>9</v>
      </c>
      <c r="AB245" s="45">
        <v>11</v>
      </c>
      <c r="AC245" s="45">
        <v>0</v>
      </c>
      <c r="AD245" s="45">
        <v>0</v>
      </c>
      <c r="AE245" s="45">
        <v>0</v>
      </c>
      <c r="AF245" s="45">
        <v>2000</v>
      </c>
      <c r="AG245" s="45">
        <v>1000</v>
      </c>
      <c r="AH245" s="41">
        <f t="shared" si="3"/>
        <v>-1000</v>
      </c>
      <c r="AI245" s="45" t="s">
        <v>2695</v>
      </c>
      <c r="AJ245" s="45"/>
      <c r="AK245" s="45" t="s">
        <v>3176</v>
      </c>
      <c r="AL245" s="45" t="b">
        <v>1</v>
      </c>
      <c r="AM245" s="45" t="b">
        <v>1</v>
      </c>
      <c r="AN245" s="45" t="b">
        <v>1</v>
      </c>
      <c r="AO245" s="45" t="b">
        <v>1</v>
      </c>
      <c r="AP245" s="45"/>
      <c r="AQ245" s="45"/>
      <c r="AR245" s="45"/>
      <c r="AS245" s="45"/>
      <c r="AT245" s="45">
        <v>30</v>
      </c>
      <c r="AU245" s="45" t="s">
        <v>2659</v>
      </c>
      <c r="AV245" s="45"/>
      <c r="AW245" s="45" t="s">
        <v>347</v>
      </c>
      <c r="AX245" s="45" t="s">
        <v>5131</v>
      </c>
      <c r="AY245" s="45" t="s">
        <v>426</v>
      </c>
      <c r="AZ245" s="45"/>
      <c r="BA245" s="45"/>
      <c r="BB245" s="45"/>
      <c r="BC245" s="45" t="b">
        <v>1</v>
      </c>
      <c r="BD245" s="45"/>
      <c r="BE245" s="45"/>
      <c r="BF245" s="45"/>
      <c r="BG245" s="45"/>
      <c r="BH245" s="45"/>
      <c r="BI245" s="45"/>
      <c r="BJ245" s="45"/>
      <c r="BK245" s="45" t="s">
        <v>372</v>
      </c>
      <c r="BL245" s="45"/>
      <c r="BM245" s="45"/>
      <c r="BN245" s="45"/>
      <c r="BO245" s="45"/>
      <c r="BP245" s="45" t="s">
        <v>359</v>
      </c>
      <c r="BQ245" s="45"/>
      <c r="BR245" s="45"/>
      <c r="BS245" s="45"/>
      <c r="BT245" s="45"/>
      <c r="BU245" s="45"/>
      <c r="BV245" s="45"/>
      <c r="BW245" s="45"/>
      <c r="BX245" s="45"/>
      <c r="BY245" s="45"/>
      <c r="BZ245" s="45"/>
      <c r="CA245" s="45"/>
      <c r="CB245" s="45"/>
      <c r="CC245" s="45"/>
      <c r="CD245" s="45"/>
      <c r="CE245" s="45"/>
      <c r="CF245" s="45" t="s">
        <v>1626</v>
      </c>
      <c r="CG245" s="45"/>
      <c r="CH245" s="45"/>
      <c r="CI245" s="45"/>
      <c r="CJ245" s="45" t="b">
        <v>1</v>
      </c>
      <c r="CK245" s="45"/>
      <c r="CL245" s="45"/>
      <c r="CM245" s="45"/>
      <c r="CN245" s="45"/>
      <c r="CO245" s="45" t="s">
        <v>347</v>
      </c>
      <c r="CP245" s="45"/>
      <c r="CQ245" s="45"/>
      <c r="CR245" s="45"/>
      <c r="CS245" s="45"/>
      <c r="CT245" s="45"/>
      <c r="CU245" s="45"/>
      <c r="CV245" s="45"/>
      <c r="CW245" s="45"/>
      <c r="CX245" s="45"/>
      <c r="CY245" s="45" t="s">
        <v>836</v>
      </c>
      <c r="CZ245" s="45"/>
      <c r="DA245" s="45"/>
      <c r="DB245" s="45"/>
      <c r="DC245" s="45"/>
      <c r="DD245" s="45"/>
      <c r="DE245" s="45" t="b">
        <v>1</v>
      </c>
      <c r="DF245" s="45"/>
      <c r="DG245" s="45"/>
      <c r="DH245" s="45"/>
      <c r="DI245" s="45"/>
      <c r="DJ245" s="45"/>
      <c r="DK245" s="45"/>
      <c r="DL245" s="45"/>
      <c r="DM245" s="45"/>
      <c r="DN245" s="45"/>
      <c r="DO245" s="45"/>
      <c r="DP245" s="45"/>
      <c r="DQ245" s="45"/>
      <c r="DR245" s="45"/>
      <c r="DS245" s="45"/>
      <c r="DT245" s="45"/>
      <c r="DU245" s="45"/>
      <c r="DV245" s="45"/>
      <c r="DW245" s="45" t="s">
        <v>427</v>
      </c>
      <c r="DX245" s="45"/>
      <c r="DY245" s="45"/>
      <c r="DZ245" s="45"/>
      <c r="EA245" s="45"/>
      <c r="EB245" s="45"/>
      <c r="EC245" s="45"/>
      <c r="ED245" s="45"/>
      <c r="EE245" s="45"/>
      <c r="EF245" s="45"/>
      <c r="EG245" s="45"/>
      <c r="EH245" s="45"/>
      <c r="EI245" s="45"/>
      <c r="EJ245" s="45"/>
      <c r="EK245" s="45"/>
      <c r="EL245" s="45"/>
      <c r="EM245" s="45"/>
      <c r="EN245" s="45"/>
      <c r="EO245" s="45" t="s">
        <v>3177</v>
      </c>
      <c r="EP245" s="45" t="b">
        <v>1</v>
      </c>
      <c r="EQ245" s="45" t="b">
        <v>1</v>
      </c>
      <c r="ER245" s="45" t="b">
        <v>1</v>
      </c>
      <c r="ES245" s="45"/>
      <c r="ET245" s="45"/>
      <c r="EU245" s="45"/>
      <c r="EV245" s="45"/>
      <c r="EW245" s="45"/>
      <c r="EX245" s="45"/>
      <c r="EY245" s="45"/>
      <c r="EZ245" s="45" t="b">
        <v>1</v>
      </c>
      <c r="FA245" s="51">
        <v>4</v>
      </c>
      <c r="FB245" s="45" t="s">
        <v>366</v>
      </c>
      <c r="FC245" s="45" t="s">
        <v>372</v>
      </c>
      <c r="FD245" s="45"/>
      <c r="FE245" s="45" t="s">
        <v>367</v>
      </c>
      <c r="FF245" s="45"/>
      <c r="FG245" s="45" t="b">
        <v>1</v>
      </c>
      <c r="FH245" s="45"/>
      <c r="FI245" s="45"/>
      <c r="FJ245" s="45"/>
      <c r="FK245" s="45"/>
      <c r="FL245" s="45"/>
      <c r="FM245" s="45"/>
      <c r="FN245" s="45" t="s">
        <v>347</v>
      </c>
      <c r="FO245" s="45"/>
      <c r="FP245" s="45" t="s">
        <v>372</v>
      </c>
      <c r="FQ245" s="45"/>
      <c r="FR245" s="45"/>
      <c r="FS245" s="45"/>
      <c r="FT245" s="45"/>
      <c r="FU245" s="45"/>
      <c r="FV245" s="45"/>
      <c r="FW245" s="45"/>
      <c r="FX245" s="45" t="s">
        <v>368</v>
      </c>
      <c r="FY245" s="45" t="s">
        <v>359</v>
      </c>
      <c r="FZ245" s="45"/>
      <c r="GA245" s="45"/>
      <c r="GB245" s="45"/>
      <c r="GC245" s="45" t="s">
        <v>351</v>
      </c>
      <c r="GD245" s="45" t="s">
        <v>384</v>
      </c>
      <c r="GE245" s="45" t="s">
        <v>359</v>
      </c>
      <c r="GF245" s="45" t="s">
        <v>370</v>
      </c>
      <c r="GG245" s="45" t="s">
        <v>370</v>
      </c>
      <c r="GH245" s="45"/>
      <c r="GI245" s="45"/>
      <c r="GJ245" s="45"/>
      <c r="GK245" s="45"/>
      <c r="GL245" s="45"/>
      <c r="GM245" s="45"/>
      <c r="GN245" s="45"/>
      <c r="GO245" s="45"/>
      <c r="GP245" s="45"/>
      <c r="GQ245" s="45"/>
      <c r="GR245" s="45"/>
      <c r="GS245" s="45"/>
      <c r="GT245" s="45"/>
      <c r="GU245" s="45" t="s">
        <v>521</v>
      </c>
      <c r="GV245" s="45"/>
      <c r="GW245" s="45"/>
      <c r="GX245" s="45"/>
      <c r="GY245" s="45"/>
      <c r="GZ245" s="45" t="b">
        <v>1</v>
      </c>
      <c r="HA245" s="45"/>
      <c r="HB245" s="45"/>
      <c r="HC245" s="45"/>
      <c r="HD245" s="45"/>
      <c r="HE245" s="45"/>
      <c r="HF245" s="45"/>
      <c r="HG245" s="45"/>
      <c r="HH245" s="45"/>
      <c r="HI245" s="45"/>
      <c r="HJ245" s="45"/>
      <c r="HK245" s="45"/>
      <c r="HL245" s="45"/>
      <c r="HM245" s="45"/>
      <c r="HN245" s="45" t="s">
        <v>497</v>
      </c>
      <c r="HO245" s="45"/>
      <c r="HP245" s="45" t="b">
        <v>1</v>
      </c>
      <c r="HQ245" s="45"/>
      <c r="HR245" s="45"/>
      <c r="HS245" s="45" t="s">
        <v>3178</v>
      </c>
      <c r="HT245" s="45" t="s">
        <v>623</v>
      </c>
      <c r="HU245" s="45" t="b">
        <v>1</v>
      </c>
      <c r="HV245" s="45"/>
      <c r="HW245" s="45"/>
      <c r="HX245" s="45"/>
      <c r="HY245" s="45"/>
      <c r="HZ245" s="45"/>
      <c r="IA245" s="45"/>
      <c r="IB245" s="45"/>
      <c r="IC245" s="45"/>
      <c r="ID245" s="45"/>
      <c r="IE245" s="45"/>
      <c r="IF245" s="45" t="s">
        <v>1785</v>
      </c>
      <c r="IG245" s="45"/>
      <c r="IH245" s="45"/>
      <c r="II245" s="45" t="b">
        <v>1</v>
      </c>
      <c r="IJ245" s="45" t="b">
        <v>1</v>
      </c>
      <c r="IK245" s="45"/>
      <c r="IL245" s="45"/>
      <c r="IM245" s="45"/>
      <c r="IN245" s="45"/>
      <c r="IO245" s="45"/>
      <c r="IP245" s="45" t="s">
        <v>347</v>
      </c>
      <c r="IQ245" s="45"/>
      <c r="IR245" s="45" t="s">
        <v>372</v>
      </c>
      <c r="IS245" s="45"/>
      <c r="IT245" s="45"/>
      <c r="IU245" s="45"/>
      <c r="IV245" s="45"/>
      <c r="IW245" s="45"/>
      <c r="IX245" s="45"/>
      <c r="IY245" s="45" t="b">
        <v>1</v>
      </c>
      <c r="IZ245" s="45"/>
      <c r="JA245" s="45"/>
      <c r="JB245" s="45" t="s">
        <v>413</v>
      </c>
      <c r="JC245" s="45"/>
      <c r="JD245" s="45"/>
      <c r="JE245" s="45"/>
      <c r="JF245" s="45"/>
      <c r="JG245" s="45"/>
      <c r="JH245" s="45" t="b">
        <v>1</v>
      </c>
      <c r="JI245" s="45"/>
      <c r="JJ245" s="45"/>
      <c r="JK245" s="45"/>
      <c r="JL245" s="45" t="s">
        <v>347</v>
      </c>
      <c r="JM245" s="45"/>
      <c r="JN245" s="45" t="s">
        <v>552</v>
      </c>
      <c r="JO245" s="45"/>
      <c r="JP245" s="45"/>
      <c r="JQ245" s="45"/>
      <c r="JR245" s="45"/>
      <c r="JS245" s="45"/>
      <c r="JT245" s="45"/>
      <c r="JU245" s="45"/>
      <c r="JV245" s="45"/>
      <c r="JW245" s="45"/>
      <c r="JX245" s="45"/>
      <c r="JY245" s="45"/>
      <c r="JZ245" s="45"/>
      <c r="KA245" s="45"/>
      <c r="KB245" s="45"/>
      <c r="KC245" s="45"/>
      <c r="KD245" s="45" t="b">
        <v>1</v>
      </c>
      <c r="KE245" s="45"/>
      <c r="KF245" s="45"/>
      <c r="KG245" s="45"/>
      <c r="KH245" s="45" t="s">
        <v>2688</v>
      </c>
      <c r="KI245" s="45"/>
      <c r="KJ245" s="45"/>
      <c r="KK245" s="45"/>
      <c r="KL245" s="45"/>
      <c r="KM245" s="45"/>
      <c r="KN245" s="45"/>
      <c r="KO245" s="45"/>
      <c r="KP245" s="45" t="b">
        <v>1</v>
      </c>
      <c r="KQ245" s="45"/>
      <c r="KR245" s="45" t="b">
        <v>1</v>
      </c>
      <c r="KS245" s="45"/>
      <c r="KT245" s="45"/>
      <c r="KU245" s="45"/>
      <c r="KV245" s="45"/>
      <c r="KW245" s="45" t="s">
        <v>2689</v>
      </c>
      <c r="KX245" s="45"/>
      <c r="KY245" s="45"/>
      <c r="KZ245" s="45"/>
      <c r="LA245" s="45" t="b">
        <v>1</v>
      </c>
      <c r="LB245" s="45" t="b">
        <v>1</v>
      </c>
      <c r="LC245" s="45" t="b">
        <v>1</v>
      </c>
      <c r="LD245" s="45"/>
      <c r="LE245" s="45"/>
      <c r="LF245" s="45"/>
      <c r="LG245" s="45" t="s">
        <v>504</v>
      </c>
      <c r="LH245" s="45"/>
      <c r="LI245" s="45"/>
      <c r="LJ245" s="45"/>
      <c r="LK245" s="45"/>
      <c r="LL245" s="45"/>
      <c r="LM245" s="45" t="b">
        <v>1</v>
      </c>
      <c r="LN245" s="45"/>
      <c r="LO245" s="45" t="s">
        <v>347</v>
      </c>
      <c r="LP245" s="45"/>
      <c r="LQ245" s="45" t="s">
        <v>706</v>
      </c>
      <c r="LR245" s="45"/>
      <c r="LS245" s="45"/>
      <c r="LT245" s="45"/>
      <c r="LU245" s="45"/>
      <c r="LV245" s="45"/>
      <c r="LW245" s="45"/>
      <c r="LX245" s="45"/>
      <c r="LY245" s="45"/>
      <c r="LZ245" s="45" t="b">
        <v>1</v>
      </c>
      <c r="MA245" s="45"/>
      <c r="MB245" s="45" t="s">
        <v>359</v>
      </c>
      <c r="MC245" s="45"/>
      <c r="MD245" s="45"/>
      <c r="ME245" s="45" t="s">
        <v>359</v>
      </c>
      <c r="MF245" s="45"/>
      <c r="MG245" s="45"/>
      <c r="MH245" s="45" t="s">
        <v>359</v>
      </c>
      <c r="MI245" s="45"/>
      <c r="MJ245" s="45" t="s">
        <v>3179</v>
      </c>
      <c r="MK245" s="45">
        <v>73157188</v>
      </c>
      <c r="ML245" s="45" t="s">
        <v>3180</v>
      </c>
      <c r="MM245" s="47">
        <v>44217.553622685176</v>
      </c>
      <c r="MN245" s="45">
        <v>246</v>
      </c>
      <c r="MO245" s="45"/>
      <c r="MP245" s="45">
        <v>-1</v>
      </c>
      <c r="MQ245" s="45"/>
      <c r="MR245" s="45"/>
      <c r="MS245" s="45" t="s">
        <v>376</v>
      </c>
      <c r="MT245" s="45">
        <v>1401</v>
      </c>
      <c r="MU245" s="45" t="s">
        <v>402</v>
      </c>
      <c r="MV245" s="45">
        <v>569832</v>
      </c>
    </row>
    <row r="246" spans="1:360" ht="15.6" hidden="1" thickTop="1" thickBot="1" x14ac:dyDescent="0.35">
      <c r="A246" s="48" t="s">
        <v>3183</v>
      </c>
      <c r="B246" s="37" t="s">
        <v>3184</v>
      </c>
      <c r="C246" s="37"/>
      <c r="D246" s="37" t="s">
        <v>3181</v>
      </c>
      <c r="E246" s="37" t="s">
        <v>830</v>
      </c>
      <c r="F246" s="37"/>
      <c r="G246" s="49">
        <v>44217</v>
      </c>
      <c r="H246" s="37" t="s">
        <v>1958</v>
      </c>
      <c r="I246" s="37" t="s">
        <v>832</v>
      </c>
      <c r="J246" s="37" t="s">
        <v>347</v>
      </c>
      <c r="K246" s="37">
        <v>50</v>
      </c>
      <c r="L246" s="37" t="str">
        <f>IF(data!$K246&lt;31,"18-30 Years",IF(data!$K246&lt;51,"31-50 Years",IF(data!$K246&lt;61,"51-60 Years",IF(data!$K246&gt;60,"Elderly&gt;60"))))</f>
        <v>31-50 Years</v>
      </c>
      <c r="M246" s="37" t="s">
        <v>348</v>
      </c>
      <c r="N246" s="37" t="s">
        <v>349</v>
      </c>
      <c r="O246" s="37" t="s">
        <v>350</v>
      </c>
      <c r="P246" s="49">
        <v>43476</v>
      </c>
      <c r="Q246" s="37">
        <v>0</v>
      </c>
      <c r="R246" s="37">
        <v>0</v>
      </c>
      <c r="S246" s="37" t="s">
        <v>347</v>
      </c>
      <c r="T246" s="37">
        <v>0</v>
      </c>
      <c r="U246" s="37">
        <v>0</v>
      </c>
      <c r="V246" s="37">
        <v>2</v>
      </c>
      <c r="W246" s="37" t="s">
        <v>406</v>
      </c>
      <c r="X246" s="37">
        <v>4</v>
      </c>
      <c r="Y246" s="37" t="s">
        <v>353</v>
      </c>
      <c r="Z246" s="37">
        <v>0</v>
      </c>
      <c r="AA246" s="52">
        <v>6</v>
      </c>
      <c r="AB246" s="37">
        <v>13</v>
      </c>
      <c r="AC246" s="37">
        <v>0</v>
      </c>
      <c r="AD246" s="37">
        <v>0</v>
      </c>
      <c r="AE246" s="37">
        <v>0</v>
      </c>
      <c r="AF246" s="37">
        <v>300</v>
      </c>
      <c r="AG246" s="37">
        <v>300</v>
      </c>
      <c r="AH246" s="41">
        <f t="shared" si="3"/>
        <v>0</v>
      </c>
      <c r="AI246" s="37" t="s">
        <v>3185</v>
      </c>
      <c r="AJ246" s="37"/>
      <c r="AK246" s="37" t="s">
        <v>1049</v>
      </c>
      <c r="AL246" s="37"/>
      <c r="AM246" s="37"/>
      <c r="AN246" s="37"/>
      <c r="AO246" s="37"/>
      <c r="AP246" s="37" t="b">
        <v>1</v>
      </c>
      <c r="AQ246" s="37"/>
      <c r="AR246" s="37"/>
      <c r="AS246" s="37" t="s">
        <v>1959</v>
      </c>
      <c r="AT246" s="37">
        <v>30</v>
      </c>
      <c r="AU246" s="37" t="s">
        <v>1333</v>
      </c>
      <c r="AV246" s="37"/>
      <c r="AW246" s="37" t="s">
        <v>347</v>
      </c>
      <c r="AX246" s="37" t="s">
        <v>3186</v>
      </c>
      <c r="AY246" s="37" t="s">
        <v>426</v>
      </c>
      <c r="AZ246" s="37"/>
      <c r="BA246" s="37"/>
      <c r="BB246" s="37"/>
      <c r="BC246" s="37" t="b">
        <v>1</v>
      </c>
      <c r="BD246" s="37"/>
      <c r="BE246" s="37"/>
      <c r="BF246" s="37"/>
      <c r="BG246" s="37"/>
      <c r="BH246" s="37"/>
      <c r="BI246" s="37"/>
      <c r="BJ246" s="37"/>
      <c r="BK246" s="37" t="s">
        <v>347</v>
      </c>
      <c r="BL246" s="37" t="s">
        <v>347</v>
      </c>
      <c r="BM246" s="37" t="s">
        <v>3187</v>
      </c>
      <c r="BN246" s="37" t="s">
        <v>347</v>
      </c>
      <c r="BO246" s="37" t="s">
        <v>3188</v>
      </c>
      <c r="BP246" s="37" t="s">
        <v>359</v>
      </c>
      <c r="BQ246" s="37"/>
      <c r="BR246" s="37"/>
      <c r="BS246" s="37"/>
      <c r="BT246" s="37"/>
      <c r="BU246" s="37"/>
      <c r="BV246" s="37"/>
      <c r="BW246" s="37"/>
      <c r="BX246" s="37"/>
      <c r="BY246" s="37"/>
      <c r="BZ246" s="37"/>
      <c r="CA246" s="37"/>
      <c r="CB246" s="37"/>
      <c r="CC246" s="37"/>
      <c r="CD246" s="37"/>
      <c r="CE246" s="37"/>
      <c r="CF246" s="37" t="s">
        <v>1306</v>
      </c>
      <c r="CG246" s="37"/>
      <c r="CH246" s="37" t="b">
        <v>1</v>
      </c>
      <c r="CI246" s="37"/>
      <c r="CJ246" s="37"/>
      <c r="CK246" s="37"/>
      <c r="CL246" s="37"/>
      <c r="CM246" s="37"/>
      <c r="CN246" s="37"/>
      <c r="CO246" s="37" t="s">
        <v>347</v>
      </c>
      <c r="CP246" s="37"/>
      <c r="CQ246" s="37"/>
      <c r="CR246" s="37"/>
      <c r="CS246" s="37"/>
      <c r="CT246" s="37"/>
      <c r="CU246" s="37"/>
      <c r="CV246" s="37"/>
      <c r="CW246" s="37"/>
      <c r="CX246" s="37"/>
      <c r="CY246" s="37" t="s">
        <v>1807</v>
      </c>
      <c r="CZ246" s="37"/>
      <c r="DA246" s="37"/>
      <c r="DB246" s="37"/>
      <c r="DC246" s="37" t="b">
        <v>1</v>
      </c>
      <c r="DD246" s="37"/>
      <c r="DE246" s="37"/>
      <c r="DF246" s="37"/>
      <c r="DG246" s="37"/>
      <c r="DH246" s="37"/>
      <c r="DI246" s="37"/>
      <c r="DJ246" s="37"/>
      <c r="DK246" s="37"/>
      <c r="DL246" s="37"/>
      <c r="DM246" s="37"/>
      <c r="DN246" s="37"/>
      <c r="DO246" s="37"/>
      <c r="DP246" s="37"/>
      <c r="DQ246" s="37"/>
      <c r="DR246" s="37"/>
      <c r="DS246" s="37"/>
      <c r="DT246" s="37"/>
      <c r="DU246" s="37"/>
      <c r="DV246" s="37"/>
      <c r="DW246" s="37" t="s">
        <v>646</v>
      </c>
      <c r="DX246" s="37"/>
      <c r="DY246" s="37"/>
      <c r="DZ246" s="37"/>
      <c r="EA246" s="37"/>
      <c r="EB246" s="37"/>
      <c r="EC246" s="37"/>
      <c r="ED246" s="37"/>
      <c r="EE246" s="37"/>
      <c r="EF246" s="37"/>
      <c r="EG246" s="37"/>
      <c r="EH246" s="37"/>
      <c r="EI246" s="37"/>
      <c r="EJ246" s="37"/>
      <c r="EK246" s="37"/>
      <c r="EL246" s="37"/>
      <c r="EM246" s="37"/>
      <c r="EN246" s="37"/>
      <c r="EO246" s="37" t="s">
        <v>568</v>
      </c>
      <c r="EP246" s="37" t="b">
        <v>1</v>
      </c>
      <c r="EQ246" s="37"/>
      <c r="ER246" s="37"/>
      <c r="ES246" s="37"/>
      <c r="ET246" s="37"/>
      <c r="EU246" s="37"/>
      <c r="EV246" s="37"/>
      <c r="EW246" s="37"/>
      <c r="EX246" s="37"/>
      <c r="EY246" s="37"/>
      <c r="EZ246" s="37"/>
      <c r="FA246" s="52">
        <v>1</v>
      </c>
      <c r="FB246" s="37" t="s">
        <v>365</v>
      </c>
      <c r="FC246" s="37" t="s">
        <v>359</v>
      </c>
      <c r="FD246" s="37" t="s">
        <v>5150</v>
      </c>
      <c r="FE246" s="37" t="s">
        <v>367</v>
      </c>
      <c r="FF246" s="37"/>
      <c r="FG246" s="37" t="b">
        <v>1</v>
      </c>
      <c r="FH246" s="37"/>
      <c r="FI246" s="37"/>
      <c r="FJ246" s="37"/>
      <c r="FK246" s="37"/>
      <c r="FL246" s="37"/>
      <c r="FM246" s="37"/>
      <c r="FN246" s="37" t="s">
        <v>347</v>
      </c>
      <c r="FO246" s="37"/>
      <c r="FP246" s="37" t="s">
        <v>347</v>
      </c>
      <c r="FQ246" s="37" t="s">
        <v>367</v>
      </c>
      <c r="FR246" s="37" t="b">
        <v>1</v>
      </c>
      <c r="FS246" s="37"/>
      <c r="FT246" s="37"/>
      <c r="FU246" s="37"/>
      <c r="FV246" s="37"/>
      <c r="FW246" s="37"/>
      <c r="FX246" s="37" t="s">
        <v>368</v>
      </c>
      <c r="FY246" s="37" t="s">
        <v>359</v>
      </c>
      <c r="FZ246" s="37"/>
      <c r="GA246" s="37"/>
      <c r="GB246" s="37"/>
      <c r="GC246" s="37" t="s">
        <v>384</v>
      </c>
      <c r="GD246" s="37" t="s">
        <v>384</v>
      </c>
      <c r="GE246" s="37" t="s">
        <v>359</v>
      </c>
      <c r="GF246" s="37" t="s">
        <v>370</v>
      </c>
      <c r="GG246" s="37" t="s">
        <v>370</v>
      </c>
      <c r="GH246" s="37"/>
      <c r="GI246" s="37"/>
      <c r="GJ246" s="37"/>
      <c r="GK246" s="37"/>
      <c r="GL246" s="37"/>
      <c r="GM246" s="37"/>
      <c r="GN246" s="37"/>
      <c r="GO246" s="37"/>
      <c r="GP246" s="37"/>
      <c r="GQ246" s="37"/>
      <c r="GR246" s="37"/>
      <c r="GS246" s="37"/>
      <c r="GT246" s="37"/>
      <c r="GU246" s="37" t="s">
        <v>457</v>
      </c>
      <c r="GV246" s="37"/>
      <c r="GW246" s="37"/>
      <c r="GX246" s="37"/>
      <c r="GY246" s="37"/>
      <c r="GZ246" s="37"/>
      <c r="HA246" s="37"/>
      <c r="HB246" s="37"/>
      <c r="HC246" s="37"/>
      <c r="HD246" s="37"/>
      <c r="HE246" s="37"/>
      <c r="HF246" s="37"/>
      <c r="HG246" s="37"/>
      <c r="HH246" s="37"/>
      <c r="HI246" s="37"/>
      <c r="HJ246" s="37"/>
      <c r="HK246" s="37" t="b">
        <v>1</v>
      </c>
      <c r="HL246" s="37"/>
      <c r="HM246" s="37"/>
      <c r="HN246" s="37"/>
      <c r="HO246" s="37"/>
      <c r="HP246" s="37"/>
      <c r="HQ246" s="37"/>
      <c r="HR246" s="37"/>
      <c r="HS246" s="37"/>
      <c r="HT246" s="37"/>
      <c r="HU246" s="37"/>
      <c r="HV246" s="37"/>
      <c r="HW246" s="37"/>
      <c r="HX246" s="37"/>
      <c r="HY246" s="37"/>
      <c r="HZ246" s="37"/>
      <c r="IA246" s="37"/>
      <c r="IB246" s="37"/>
      <c r="IC246" s="37"/>
      <c r="ID246" s="37"/>
      <c r="IE246" s="37"/>
      <c r="IF246" s="37" t="s">
        <v>511</v>
      </c>
      <c r="IG246" s="37"/>
      <c r="IH246" s="37"/>
      <c r="II246" s="37"/>
      <c r="IJ246" s="37"/>
      <c r="IK246" s="37" t="b">
        <v>1</v>
      </c>
      <c r="IL246" s="37"/>
      <c r="IM246" s="37"/>
      <c r="IN246" s="37"/>
      <c r="IO246" s="37"/>
      <c r="IP246" s="37" t="s">
        <v>347</v>
      </c>
      <c r="IQ246" s="37"/>
      <c r="IR246" s="37" t="s">
        <v>391</v>
      </c>
      <c r="IS246" s="37" t="b">
        <v>1</v>
      </c>
      <c r="IT246" s="37" t="b">
        <v>1</v>
      </c>
      <c r="IU246" s="37"/>
      <c r="IV246" s="37"/>
      <c r="IW246" s="37"/>
      <c r="IX246" s="37"/>
      <c r="IY246" s="37"/>
      <c r="IZ246" s="37"/>
      <c r="JA246" s="37" t="s">
        <v>5165</v>
      </c>
      <c r="JB246" s="37" t="s">
        <v>443</v>
      </c>
      <c r="JC246" s="37"/>
      <c r="JD246" s="37" t="b">
        <v>1</v>
      </c>
      <c r="JE246" s="37"/>
      <c r="JF246" s="37"/>
      <c r="JG246" s="37"/>
      <c r="JH246" s="37"/>
      <c r="JI246" s="37"/>
      <c r="JJ246" s="37"/>
      <c r="JK246" s="37" t="s">
        <v>5167</v>
      </c>
      <c r="JL246" s="37" t="s">
        <v>359</v>
      </c>
      <c r="JM246" s="37" t="s">
        <v>3189</v>
      </c>
      <c r="JN246" s="37" t="s">
        <v>446</v>
      </c>
      <c r="JO246" s="37"/>
      <c r="JP246" s="37"/>
      <c r="JQ246" s="37"/>
      <c r="JR246" s="37" t="b">
        <v>1</v>
      </c>
      <c r="JS246" s="37"/>
      <c r="JT246" s="37"/>
      <c r="JU246" s="37"/>
      <c r="JV246" s="37"/>
      <c r="JW246" s="37"/>
      <c r="JX246" s="37"/>
      <c r="JY246" s="37"/>
      <c r="JZ246" s="37"/>
      <c r="KA246" s="37"/>
      <c r="KB246" s="37"/>
      <c r="KC246" s="37"/>
      <c r="KD246" s="37"/>
      <c r="KE246" s="37"/>
      <c r="KF246" s="37"/>
      <c r="KG246" s="37"/>
      <c r="KH246" s="37" t="s">
        <v>1066</v>
      </c>
      <c r="KI246" s="37"/>
      <c r="KJ246" s="37"/>
      <c r="KK246" s="37"/>
      <c r="KL246" s="37"/>
      <c r="KM246" s="37"/>
      <c r="KN246" s="37" t="b">
        <v>1</v>
      </c>
      <c r="KO246" s="37"/>
      <c r="KP246" s="37"/>
      <c r="KQ246" s="37"/>
      <c r="KR246" s="37"/>
      <c r="KS246" s="37"/>
      <c r="KT246" s="37"/>
      <c r="KU246" s="37"/>
      <c r="KV246" s="37"/>
      <c r="KW246" s="37" t="s">
        <v>3190</v>
      </c>
      <c r="KX246" s="37" t="b">
        <v>1</v>
      </c>
      <c r="KY246" s="37"/>
      <c r="KZ246" s="37"/>
      <c r="LA246" s="37"/>
      <c r="LB246" s="37" t="b">
        <v>1</v>
      </c>
      <c r="LC246" s="37"/>
      <c r="LD246" s="37"/>
      <c r="LE246" s="37"/>
      <c r="LF246" s="37"/>
      <c r="LG246" s="37" t="s">
        <v>449</v>
      </c>
      <c r="LH246" s="37"/>
      <c r="LI246" s="37"/>
      <c r="LJ246" s="37" t="b">
        <v>1</v>
      </c>
      <c r="LK246" s="37"/>
      <c r="LL246" s="37"/>
      <c r="LM246" s="37"/>
      <c r="LN246" s="37"/>
      <c r="LO246" s="37" t="s">
        <v>347</v>
      </c>
      <c r="LP246" s="37"/>
      <c r="LQ246" s="37" t="s">
        <v>527</v>
      </c>
      <c r="LR246" s="37"/>
      <c r="LS246" s="37"/>
      <c r="LT246" s="37" t="b">
        <v>1</v>
      </c>
      <c r="LU246" s="37"/>
      <c r="LV246" s="37"/>
      <c r="LW246" s="37"/>
      <c r="LX246" s="37"/>
      <c r="LY246" s="37"/>
      <c r="LZ246" s="37"/>
      <c r="MA246" s="37"/>
      <c r="MB246" s="37" t="s">
        <v>359</v>
      </c>
      <c r="MC246" s="37"/>
      <c r="MD246" s="37"/>
      <c r="ME246" s="37"/>
      <c r="MF246" s="37"/>
      <c r="MG246" s="37"/>
      <c r="MH246" s="37" t="s">
        <v>359</v>
      </c>
      <c r="MI246" s="37"/>
      <c r="MJ246" s="37" t="s">
        <v>3191</v>
      </c>
      <c r="MK246" s="37">
        <v>73157230</v>
      </c>
      <c r="ML246" s="37" t="s">
        <v>3192</v>
      </c>
      <c r="MM246" s="50">
        <v>44217.554583333331</v>
      </c>
      <c r="MN246" s="37">
        <v>247</v>
      </c>
      <c r="MO246" s="37"/>
      <c r="MP246" s="37">
        <v>-1</v>
      </c>
      <c r="MQ246" s="37"/>
      <c r="MR246" s="37"/>
      <c r="MS246" s="37" t="s">
        <v>376</v>
      </c>
      <c r="MT246" s="37">
        <v>1631</v>
      </c>
      <c r="MU246" s="37" t="s">
        <v>402</v>
      </c>
      <c r="MV246" s="37">
        <v>569832</v>
      </c>
    </row>
    <row r="247" spans="1:360" ht="15.6" thickTop="1" thickBot="1" x14ac:dyDescent="0.35">
      <c r="A247" s="44" t="s">
        <v>3193</v>
      </c>
      <c r="B247" s="45" t="s">
        <v>3194</v>
      </c>
      <c r="C247" s="45"/>
      <c r="D247" s="45" t="s">
        <v>3181</v>
      </c>
      <c r="E247" s="45" t="s">
        <v>830</v>
      </c>
      <c r="F247" s="45"/>
      <c r="G247" s="46">
        <v>44217</v>
      </c>
      <c r="H247" s="45" t="s">
        <v>1958</v>
      </c>
      <c r="I247" s="45" t="s">
        <v>832</v>
      </c>
      <c r="J247" s="45" t="s">
        <v>347</v>
      </c>
      <c r="K247" s="45">
        <v>33</v>
      </c>
      <c r="L247" s="45" t="str">
        <f>IF(data!$K247&lt;31,"18-30 Years",IF(data!$K247&lt;51,"31-50 Years",IF(data!$K247&lt;61,"51-60 Years",IF(data!$K247&gt;60,"Elderly&gt;60"))))</f>
        <v>31-50 Years</v>
      </c>
      <c r="M247" s="45" t="s">
        <v>348</v>
      </c>
      <c r="N247" s="45" t="s">
        <v>349</v>
      </c>
      <c r="O247" s="45" t="s">
        <v>350</v>
      </c>
      <c r="P247" s="46">
        <v>43104</v>
      </c>
      <c r="Q247" s="45">
        <v>1</v>
      </c>
      <c r="R247" s="45">
        <v>0</v>
      </c>
      <c r="S247" s="45" t="s">
        <v>347</v>
      </c>
      <c r="T247" s="45">
        <v>1</v>
      </c>
      <c r="U247" s="45">
        <v>1</v>
      </c>
      <c r="V247" s="45">
        <v>1</v>
      </c>
      <c r="W247" s="45" t="s">
        <v>406</v>
      </c>
      <c r="X247" s="45">
        <v>0</v>
      </c>
      <c r="Y247" s="45" t="s">
        <v>455</v>
      </c>
      <c r="Z247" s="45">
        <v>0</v>
      </c>
      <c r="AA247" s="51">
        <v>3</v>
      </c>
      <c r="AB247" s="45">
        <v>4</v>
      </c>
      <c r="AC247" s="45">
        <v>0</v>
      </c>
      <c r="AD247" s="45">
        <v>0</v>
      </c>
      <c r="AE247" s="45">
        <v>0</v>
      </c>
      <c r="AF247" s="45">
        <v>500</v>
      </c>
      <c r="AG247" s="45">
        <v>100</v>
      </c>
      <c r="AH247" s="41">
        <f t="shared" si="3"/>
        <v>-400</v>
      </c>
      <c r="AI247" s="45" t="s">
        <v>3195</v>
      </c>
      <c r="AJ247" s="45"/>
      <c r="AK247" s="45" t="s">
        <v>640</v>
      </c>
      <c r="AL247" s="45"/>
      <c r="AM247" s="45"/>
      <c r="AN247" s="45"/>
      <c r="AO247" s="45"/>
      <c r="AP247" s="45"/>
      <c r="AQ247" s="45"/>
      <c r="AR247" s="45" t="b">
        <v>1</v>
      </c>
      <c r="AS247" s="45"/>
      <c r="AT247" s="45"/>
      <c r="AU247" s="45"/>
      <c r="AV247" s="45"/>
      <c r="AW247" s="45" t="s">
        <v>359</v>
      </c>
      <c r="AX247" s="45" t="s">
        <v>3186</v>
      </c>
      <c r="AY247" s="45" t="s">
        <v>426</v>
      </c>
      <c r="AZ247" s="45"/>
      <c r="BA247" s="45"/>
      <c r="BB247" s="45"/>
      <c r="BC247" s="45" t="b">
        <v>1</v>
      </c>
      <c r="BD247" s="45"/>
      <c r="BE247" s="45"/>
      <c r="BF247" s="45"/>
      <c r="BG247" s="45"/>
      <c r="BH247" s="45"/>
      <c r="BI247" s="45"/>
      <c r="BJ247" s="45"/>
      <c r="BK247" s="45" t="s">
        <v>347</v>
      </c>
      <c r="BL247" s="45" t="s">
        <v>347</v>
      </c>
      <c r="BM247" s="45" t="s">
        <v>3196</v>
      </c>
      <c r="BN247" s="45" t="s">
        <v>347</v>
      </c>
      <c r="BO247" s="45" t="s">
        <v>3197</v>
      </c>
      <c r="BP247" s="45" t="s">
        <v>347</v>
      </c>
      <c r="BQ247" s="45" t="s">
        <v>347</v>
      </c>
      <c r="BR247" s="45"/>
      <c r="BS247" s="45" t="s">
        <v>347</v>
      </c>
      <c r="BT247" s="45" t="s">
        <v>347</v>
      </c>
      <c r="BU247" s="45"/>
      <c r="BV247" s="45"/>
      <c r="BW247" s="45"/>
      <c r="BX247" s="45"/>
      <c r="BY247" s="45"/>
      <c r="BZ247" s="45"/>
      <c r="CA247" s="45"/>
      <c r="CB247" s="45"/>
      <c r="CC247" s="45"/>
      <c r="CD247" s="45"/>
      <c r="CE247" s="45"/>
      <c r="CF247" s="45" t="s">
        <v>931</v>
      </c>
      <c r="CG247" s="45" t="b">
        <v>1</v>
      </c>
      <c r="CH247" s="45"/>
      <c r="CI247" s="45" t="b">
        <v>1</v>
      </c>
      <c r="CJ247" s="45"/>
      <c r="CK247" s="45"/>
      <c r="CL247" s="45"/>
      <c r="CM247" s="45"/>
      <c r="CN247" s="45"/>
      <c r="CO247" s="45" t="s">
        <v>359</v>
      </c>
      <c r="CP247" s="45" t="s">
        <v>1523</v>
      </c>
      <c r="CQ247" s="45"/>
      <c r="CR247" s="45"/>
      <c r="CS247" s="45"/>
      <c r="CT247" s="45" t="b">
        <v>1</v>
      </c>
      <c r="CU247" s="45"/>
      <c r="CV247" s="45"/>
      <c r="CW247" s="45"/>
      <c r="CX247" s="45"/>
      <c r="CY247" s="45" t="s">
        <v>1807</v>
      </c>
      <c r="CZ247" s="45"/>
      <c r="DA247" s="45"/>
      <c r="DB247" s="45"/>
      <c r="DC247" s="45" t="b">
        <v>1</v>
      </c>
      <c r="DD247" s="45"/>
      <c r="DE247" s="45"/>
      <c r="DF247" s="45"/>
      <c r="DG247" s="45"/>
      <c r="DH247" s="45"/>
      <c r="DI247" s="45"/>
      <c r="DJ247" s="45"/>
      <c r="DK247" s="45" t="s">
        <v>347</v>
      </c>
      <c r="DL247" s="45" t="s">
        <v>3198</v>
      </c>
      <c r="DM247" s="45"/>
      <c r="DN247" s="45"/>
      <c r="DO247" s="45"/>
      <c r="DP247" s="45"/>
      <c r="DQ247" s="45"/>
      <c r="DR247" s="45"/>
      <c r="DS247" s="45" t="b">
        <v>1</v>
      </c>
      <c r="DT247" s="45"/>
      <c r="DU247" s="45"/>
      <c r="DV247" s="45"/>
      <c r="DW247" s="45" t="s">
        <v>646</v>
      </c>
      <c r="DX247" s="45"/>
      <c r="DY247" s="45"/>
      <c r="DZ247" s="45"/>
      <c r="EA247" s="45" t="s">
        <v>981</v>
      </c>
      <c r="EB247" s="45" t="b">
        <v>1</v>
      </c>
      <c r="EC247" s="45" t="b">
        <v>1</v>
      </c>
      <c r="ED247" s="45"/>
      <c r="EE247" s="45"/>
      <c r="EF247" s="45"/>
      <c r="EG247" s="45"/>
      <c r="EH247" s="45"/>
      <c r="EI247" s="45"/>
      <c r="EJ247" s="45"/>
      <c r="EK247" s="45"/>
      <c r="EL247" s="45"/>
      <c r="EM247" s="51">
        <v>2</v>
      </c>
      <c r="EN247" s="45" t="s">
        <v>365</v>
      </c>
      <c r="EO247" s="45" t="s">
        <v>981</v>
      </c>
      <c r="EP247" s="45" t="b">
        <v>1</v>
      </c>
      <c r="EQ247" s="45" t="b">
        <v>1</v>
      </c>
      <c r="ER247" s="45"/>
      <c r="ES247" s="45"/>
      <c r="ET247" s="45"/>
      <c r="EU247" s="45"/>
      <c r="EV247" s="45"/>
      <c r="EW247" s="45"/>
      <c r="EX247" s="45"/>
      <c r="EY247" s="45"/>
      <c r="EZ247" s="45"/>
      <c r="FA247" s="51">
        <v>2</v>
      </c>
      <c r="FB247" s="45" t="s">
        <v>365</v>
      </c>
      <c r="FC247" s="45" t="s">
        <v>359</v>
      </c>
      <c r="FD247" s="45" t="s">
        <v>3199</v>
      </c>
      <c r="FE247" s="45" t="s">
        <v>367</v>
      </c>
      <c r="FF247" s="45"/>
      <c r="FG247" s="45" t="b">
        <v>1</v>
      </c>
      <c r="FH247" s="45"/>
      <c r="FI247" s="45"/>
      <c r="FJ247" s="45"/>
      <c r="FK247" s="45"/>
      <c r="FL247" s="45"/>
      <c r="FM247" s="45"/>
      <c r="FN247" s="45" t="s">
        <v>347</v>
      </c>
      <c r="FO247" s="45"/>
      <c r="FP247" s="45" t="s">
        <v>347</v>
      </c>
      <c r="FQ247" s="45" t="s">
        <v>367</v>
      </c>
      <c r="FR247" s="45" t="b">
        <v>1</v>
      </c>
      <c r="FS247" s="45"/>
      <c r="FT247" s="45"/>
      <c r="FU247" s="45"/>
      <c r="FV247" s="45"/>
      <c r="FW247" s="45"/>
      <c r="FX247" s="45" t="s">
        <v>368</v>
      </c>
      <c r="FY247" s="45" t="s">
        <v>347</v>
      </c>
      <c r="FZ247" s="45" t="s">
        <v>359</v>
      </c>
      <c r="GA247" s="45"/>
      <c r="GB247" s="45"/>
      <c r="GC247" s="45" t="s">
        <v>351</v>
      </c>
      <c r="GD247" s="45" t="s">
        <v>351</v>
      </c>
      <c r="GE247" s="45" t="s">
        <v>359</v>
      </c>
      <c r="GF247" s="45" t="s">
        <v>370</v>
      </c>
      <c r="GG247" s="45" t="s">
        <v>370</v>
      </c>
      <c r="GH247" s="45"/>
      <c r="GI247" s="45"/>
      <c r="GJ247" s="45"/>
      <c r="GK247" s="45"/>
      <c r="GL247" s="45"/>
      <c r="GM247" s="45"/>
      <c r="GN247" s="45"/>
      <c r="GO247" s="45"/>
      <c r="GP247" s="45"/>
      <c r="GQ247" s="45"/>
      <c r="GR247" s="45"/>
      <c r="GS247" s="45"/>
      <c r="GT247" s="45"/>
      <c r="GU247" s="45" t="s">
        <v>3200</v>
      </c>
      <c r="GV247" s="45" t="b">
        <v>1</v>
      </c>
      <c r="GW247" s="45"/>
      <c r="GX247" s="45"/>
      <c r="GY247" s="45"/>
      <c r="GZ247" s="45"/>
      <c r="HA247" s="45"/>
      <c r="HB247" s="45"/>
      <c r="HC247" s="45"/>
      <c r="HD247" s="45"/>
      <c r="HE247" s="45" t="b">
        <v>1</v>
      </c>
      <c r="HF247" s="45"/>
      <c r="HG247" s="45"/>
      <c r="HH247" s="45"/>
      <c r="HI247" s="45"/>
      <c r="HJ247" s="45"/>
      <c r="HK247" s="45"/>
      <c r="HL247" s="45"/>
      <c r="HM247" s="45"/>
      <c r="HN247" s="45" t="s">
        <v>387</v>
      </c>
      <c r="HO247" s="45"/>
      <c r="HP247" s="45"/>
      <c r="HQ247" s="45" t="b">
        <v>1</v>
      </c>
      <c r="HR247" s="45"/>
      <c r="HS247" s="45" t="s">
        <v>3201</v>
      </c>
      <c r="HT247" s="45" t="s">
        <v>1666</v>
      </c>
      <c r="HU247" s="45"/>
      <c r="HV247" s="45"/>
      <c r="HW247" s="45"/>
      <c r="HX247" s="45"/>
      <c r="HY247" s="45" t="b">
        <v>1</v>
      </c>
      <c r="HZ247" s="45"/>
      <c r="IA247" s="45"/>
      <c r="IB247" s="45"/>
      <c r="IC247" s="45"/>
      <c r="ID247" s="45"/>
      <c r="IE247" s="45"/>
      <c r="IF247" s="45" t="s">
        <v>458</v>
      </c>
      <c r="IG247" s="45" t="b">
        <v>1</v>
      </c>
      <c r="IH247" s="45"/>
      <c r="II247" s="45"/>
      <c r="IJ247" s="45"/>
      <c r="IK247" s="45"/>
      <c r="IL247" s="45"/>
      <c r="IM247" s="45"/>
      <c r="IN247" s="45"/>
      <c r="IO247" s="45"/>
      <c r="IP247" s="45" t="s">
        <v>347</v>
      </c>
      <c r="IQ247" s="45"/>
      <c r="IR247" s="45" t="s">
        <v>443</v>
      </c>
      <c r="IS247" s="45"/>
      <c r="IT247" s="45" t="b">
        <v>1</v>
      </c>
      <c r="IU247" s="45"/>
      <c r="IV247" s="45"/>
      <c r="IW247" s="45"/>
      <c r="IX247" s="45"/>
      <c r="IY247" s="45"/>
      <c r="IZ247" s="45"/>
      <c r="JA247" s="37" t="s">
        <v>5165</v>
      </c>
      <c r="JB247" s="45" t="s">
        <v>391</v>
      </c>
      <c r="JC247" s="45" t="b">
        <v>1</v>
      </c>
      <c r="JD247" s="45" t="b">
        <v>1</v>
      </c>
      <c r="JE247" s="45"/>
      <c r="JF247" s="45"/>
      <c r="JG247" s="45"/>
      <c r="JH247" s="45"/>
      <c r="JI247" s="45"/>
      <c r="JJ247" s="45"/>
      <c r="JK247" s="37" t="s">
        <v>5167</v>
      </c>
      <c r="JL247" s="45" t="s">
        <v>347</v>
      </c>
      <c r="JM247" s="45"/>
      <c r="JN247" s="45" t="s">
        <v>898</v>
      </c>
      <c r="JO247" s="45" t="b">
        <v>1</v>
      </c>
      <c r="JP247" s="45"/>
      <c r="JQ247" s="45"/>
      <c r="JR247" s="45" t="b">
        <v>1</v>
      </c>
      <c r="JS247" s="45"/>
      <c r="JT247" s="45"/>
      <c r="JU247" s="45"/>
      <c r="JV247" s="45"/>
      <c r="JW247" s="45"/>
      <c r="JX247" s="45"/>
      <c r="JY247" s="45" t="b">
        <v>1</v>
      </c>
      <c r="JZ247" s="45"/>
      <c r="KA247" s="45"/>
      <c r="KB247" s="45"/>
      <c r="KC247" s="45"/>
      <c r="KD247" s="45"/>
      <c r="KE247" s="45"/>
      <c r="KF247" s="45"/>
      <c r="KG247" s="45"/>
      <c r="KH247" s="45" t="s">
        <v>1066</v>
      </c>
      <c r="KI247" s="45"/>
      <c r="KJ247" s="45"/>
      <c r="KK247" s="45"/>
      <c r="KL247" s="45"/>
      <c r="KM247" s="45"/>
      <c r="KN247" s="45" t="b">
        <v>1</v>
      </c>
      <c r="KO247" s="45"/>
      <c r="KP247" s="45"/>
      <c r="KQ247" s="45"/>
      <c r="KR247" s="45"/>
      <c r="KS247" s="45"/>
      <c r="KT247" s="45"/>
      <c r="KU247" s="45"/>
      <c r="KV247" s="45"/>
      <c r="KW247" s="45" t="s">
        <v>3202</v>
      </c>
      <c r="KX247" s="45"/>
      <c r="KY247" s="45" t="b">
        <v>1</v>
      </c>
      <c r="KZ247" s="45"/>
      <c r="LA247" s="45" t="b">
        <v>1</v>
      </c>
      <c r="LB247" s="45" t="b">
        <v>1</v>
      </c>
      <c r="LC247" s="45"/>
      <c r="LD247" s="45"/>
      <c r="LE247" s="45"/>
      <c r="LF247" s="45"/>
      <c r="LG247" s="45" t="s">
        <v>449</v>
      </c>
      <c r="LH247" s="45"/>
      <c r="LI247" s="45"/>
      <c r="LJ247" s="45" t="b">
        <v>1</v>
      </c>
      <c r="LK247" s="45"/>
      <c r="LL247" s="45"/>
      <c r="LM247" s="45"/>
      <c r="LN247" s="45"/>
      <c r="LO247" s="45" t="s">
        <v>347</v>
      </c>
      <c r="LP247" s="45"/>
      <c r="LQ247" s="45" t="s">
        <v>527</v>
      </c>
      <c r="LR247" s="45"/>
      <c r="LS247" s="45"/>
      <c r="LT247" s="45" t="b">
        <v>1</v>
      </c>
      <c r="LU247" s="45"/>
      <c r="LV247" s="45"/>
      <c r="LW247" s="45"/>
      <c r="LX247" s="45"/>
      <c r="LY247" s="45"/>
      <c r="LZ247" s="45"/>
      <c r="MA247" s="45"/>
      <c r="MB247" s="45" t="s">
        <v>359</v>
      </c>
      <c r="MC247" s="45"/>
      <c r="MD247" s="45"/>
      <c r="ME247" s="45"/>
      <c r="MF247" s="45"/>
      <c r="MG247" s="45"/>
      <c r="MH247" s="45" t="s">
        <v>359</v>
      </c>
      <c r="MI247" s="45"/>
      <c r="MJ247" s="45" t="s">
        <v>3203</v>
      </c>
      <c r="MK247" s="45">
        <v>73157231</v>
      </c>
      <c r="ML247" s="45" t="s">
        <v>3204</v>
      </c>
      <c r="MM247" s="47">
        <v>44217.554594907408</v>
      </c>
      <c r="MN247" s="45">
        <v>248</v>
      </c>
      <c r="MO247" s="45"/>
      <c r="MP247" s="45">
        <v>-1</v>
      </c>
      <c r="MQ247" s="45"/>
      <c r="MR247" s="45"/>
      <c r="MS247" s="45" t="s">
        <v>376</v>
      </c>
      <c r="MT247" s="45">
        <v>1554</v>
      </c>
      <c r="MU247" s="45" t="s">
        <v>402</v>
      </c>
      <c r="MV247" s="45">
        <v>569832</v>
      </c>
    </row>
    <row r="248" spans="1:360" ht="15.6" hidden="1" thickTop="1" thickBot="1" x14ac:dyDescent="0.35">
      <c r="A248" s="48" t="s">
        <v>3205</v>
      </c>
      <c r="B248" s="37" t="s">
        <v>3206</v>
      </c>
      <c r="C248" s="37"/>
      <c r="D248" s="37" t="s">
        <v>3181</v>
      </c>
      <c r="E248" s="37" t="s">
        <v>830</v>
      </c>
      <c r="F248" s="37"/>
      <c r="G248" s="49">
        <v>44217</v>
      </c>
      <c r="H248" s="37" t="s">
        <v>1958</v>
      </c>
      <c r="I248" s="37" t="s">
        <v>832</v>
      </c>
      <c r="J248" s="37" t="s">
        <v>347</v>
      </c>
      <c r="K248" s="37">
        <v>24</v>
      </c>
      <c r="L248" s="37" t="str">
        <f>IF(data!$K248&lt;31,"18-30 Years",IF(data!$K248&lt;51,"31-50 Years",IF(data!$K248&lt;61,"51-60 Years",IF(data!$K248&gt;60,"Elderly&gt;60"))))</f>
        <v>18-30 Years</v>
      </c>
      <c r="M248" s="37" t="s">
        <v>348</v>
      </c>
      <c r="N248" s="37" t="s">
        <v>349</v>
      </c>
      <c r="O248" s="37" t="s">
        <v>350</v>
      </c>
      <c r="P248" s="49">
        <v>43117</v>
      </c>
      <c r="Q248" s="37">
        <v>0</v>
      </c>
      <c r="R248" s="37">
        <v>0</v>
      </c>
      <c r="S248" s="37" t="s">
        <v>347</v>
      </c>
      <c r="T248" s="37">
        <v>0</v>
      </c>
      <c r="U248" s="37">
        <v>0</v>
      </c>
      <c r="V248" s="37">
        <v>2</v>
      </c>
      <c r="W248" s="37" t="s">
        <v>406</v>
      </c>
      <c r="X248" s="37">
        <v>1</v>
      </c>
      <c r="Y248" s="37" t="s">
        <v>455</v>
      </c>
      <c r="Z248" s="37">
        <v>0</v>
      </c>
      <c r="AA248" s="52">
        <v>3</v>
      </c>
      <c r="AB248" s="37">
        <v>5</v>
      </c>
      <c r="AC248" s="37">
        <v>0</v>
      </c>
      <c r="AD248" s="37">
        <v>0</v>
      </c>
      <c r="AE248" s="37">
        <v>1</v>
      </c>
      <c r="AF248" s="37">
        <v>700</v>
      </c>
      <c r="AG248" s="37">
        <v>100</v>
      </c>
      <c r="AH248" s="41">
        <f t="shared" si="3"/>
        <v>-600</v>
      </c>
      <c r="AI248" s="37" t="s">
        <v>1624</v>
      </c>
      <c r="AJ248" s="37"/>
      <c r="AK248" s="37" t="s">
        <v>355</v>
      </c>
      <c r="AL248" s="37"/>
      <c r="AM248" s="37" t="b">
        <v>1</v>
      </c>
      <c r="AN248" s="37"/>
      <c r="AO248" s="37"/>
      <c r="AP248" s="37"/>
      <c r="AQ248" s="37"/>
      <c r="AR248" s="37"/>
      <c r="AS248" s="37"/>
      <c r="AT248" s="37">
        <v>30</v>
      </c>
      <c r="AU248" s="37" t="s">
        <v>1333</v>
      </c>
      <c r="AV248" s="37"/>
      <c r="AW248" s="37" t="s">
        <v>359</v>
      </c>
      <c r="AX248" s="37" t="s">
        <v>3186</v>
      </c>
      <c r="AY248" s="37" t="s">
        <v>3207</v>
      </c>
      <c r="AZ248" s="37"/>
      <c r="BA248" s="37"/>
      <c r="BB248" s="37"/>
      <c r="BC248" s="37"/>
      <c r="BD248" s="37" t="b">
        <v>1</v>
      </c>
      <c r="BE248" s="37"/>
      <c r="BF248" s="37"/>
      <c r="BG248" s="37"/>
      <c r="BH248" s="37"/>
      <c r="BI248" s="37"/>
      <c r="BJ248" s="37"/>
      <c r="BK248" s="37" t="s">
        <v>347</v>
      </c>
      <c r="BL248" s="37" t="s">
        <v>347</v>
      </c>
      <c r="BM248" s="37" t="s">
        <v>1229</v>
      </c>
      <c r="BN248" s="37" t="s">
        <v>359</v>
      </c>
      <c r="BO248" s="37"/>
      <c r="BP248" s="37" t="s">
        <v>359</v>
      </c>
      <c r="BQ248" s="37"/>
      <c r="BR248" s="37"/>
      <c r="BS248" s="37"/>
      <c r="BT248" s="37"/>
      <c r="BU248" s="37"/>
      <c r="BV248" s="37"/>
      <c r="BW248" s="37"/>
      <c r="BX248" s="37"/>
      <c r="BY248" s="37"/>
      <c r="BZ248" s="37"/>
      <c r="CA248" s="37"/>
      <c r="CB248" s="37"/>
      <c r="CC248" s="37"/>
      <c r="CD248" s="37"/>
      <c r="CE248" s="37"/>
      <c r="CF248" s="37" t="s">
        <v>1306</v>
      </c>
      <c r="CG248" s="37"/>
      <c r="CH248" s="37" t="b">
        <v>1</v>
      </c>
      <c r="CI248" s="37"/>
      <c r="CJ248" s="37"/>
      <c r="CK248" s="37"/>
      <c r="CL248" s="37"/>
      <c r="CM248" s="37"/>
      <c r="CN248" s="37"/>
      <c r="CO248" s="37" t="s">
        <v>372</v>
      </c>
      <c r="CP248" s="37"/>
      <c r="CQ248" s="37"/>
      <c r="CR248" s="37"/>
      <c r="CS248" s="37"/>
      <c r="CT248" s="37"/>
      <c r="CU248" s="37"/>
      <c r="CV248" s="37"/>
      <c r="CW248" s="37"/>
      <c r="CX248" s="37"/>
      <c r="CY248" s="37" t="s">
        <v>1807</v>
      </c>
      <c r="CZ248" s="37"/>
      <c r="DA248" s="37"/>
      <c r="DB248" s="37"/>
      <c r="DC248" s="37" t="b">
        <v>1</v>
      </c>
      <c r="DD248" s="37"/>
      <c r="DE248" s="37"/>
      <c r="DF248" s="37"/>
      <c r="DG248" s="37"/>
      <c r="DH248" s="37"/>
      <c r="DI248" s="37"/>
      <c r="DJ248" s="37"/>
      <c r="DK248" s="37"/>
      <c r="DL248" s="37"/>
      <c r="DM248" s="37"/>
      <c r="DN248" s="37"/>
      <c r="DO248" s="37"/>
      <c r="DP248" s="37"/>
      <c r="DQ248" s="37"/>
      <c r="DR248" s="37"/>
      <c r="DS248" s="37"/>
      <c r="DT248" s="37"/>
      <c r="DU248" s="37"/>
      <c r="DV248" s="37"/>
      <c r="DW248" s="37" t="s">
        <v>646</v>
      </c>
      <c r="DX248" s="37"/>
      <c r="DY248" s="37"/>
      <c r="DZ248" s="37"/>
      <c r="EA248" s="37"/>
      <c r="EB248" s="37"/>
      <c r="EC248" s="37"/>
      <c r="ED248" s="37"/>
      <c r="EE248" s="37"/>
      <c r="EF248" s="37"/>
      <c r="EG248" s="37"/>
      <c r="EH248" s="37"/>
      <c r="EI248" s="37"/>
      <c r="EJ248" s="37"/>
      <c r="EK248" s="37"/>
      <c r="EL248" s="37"/>
      <c r="EM248" s="37"/>
      <c r="EN248" s="37"/>
      <c r="EO248" s="37" t="s">
        <v>981</v>
      </c>
      <c r="EP248" s="37" t="b">
        <v>1</v>
      </c>
      <c r="EQ248" s="37" t="b">
        <v>1</v>
      </c>
      <c r="ER248" s="37"/>
      <c r="ES248" s="37"/>
      <c r="ET248" s="37"/>
      <c r="EU248" s="37"/>
      <c r="EV248" s="37"/>
      <c r="EW248" s="37"/>
      <c r="EX248" s="37"/>
      <c r="EY248" s="37"/>
      <c r="EZ248" s="37"/>
      <c r="FA248" s="52">
        <v>2</v>
      </c>
      <c r="FB248" s="37" t="s">
        <v>365</v>
      </c>
      <c r="FC248" s="37" t="s">
        <v>347</v>
      </c>
      <c r="FD248" s="37"/>
      <c r="FE248" s="37" t="s">
        <v>367</v>
      </c>
      <c r="FF248" s="37"/>
      <c r="FG248" s="37" t="b">
        <v>1</v>
      </c>
      <c r="FH248" s="37"/>
      <c r="FI248" s="37"/>
      <c r="FJ248" s="37"/>
      <c r="FK248" s="37"/>
      <c r="FL248" s="37"/>
      <c r="FM248" s="37"/>
      <c r="FN248" s="37" t="s">
        <v>347</v>
      </c>
      <c r="FO248" s="37"/>
      <c r="FP248" s="37" t="s">
        <v>347</v>
      </c>
      <c r="FQ248" s="37" t="s">
        <v>367</v>
      </c>
      <c r="FR248" s="37" t="b">
        <v>1</v>
      </c>
      <c r="FS248" s="37"/>
      <c r="FT248" s="37"/>
      <c r="FU248" s="37"/>
      <c r="FV248" s="37"/>
      <c r="FW248" s="37"/>
      <c r="FX248" s="37" t="s">
        <v>368</v>
      </c>
      <c r="FY248" s="37" t="s">
        <v>359</v>
      </c>
      <c r="FZ248" s="37"/>
      <c r="GA248" s="37"/>
      <c r="GB248" s="37"/>
      <c r="GC248" s="37" t="s">
        <v>384</v>
      </c>
      <c r="GD248" s="37" t="s">
        <v>384</v>
      </c>
      <c r="GE248" s="37" t="s">
        <v>359</v>
      </c>
      <c r="GF248" s="37" t="s">
        <v>370</v>
      </c>
      <c r="GG248" s="37" t="s">
        <v>370</v>
      </c>
      <c r="GH248" s="37"/>
      <c r="GI248" s="37"/>
      <c r="GJ248" s="37"/>
      <c r="GK248" s="37"/>
      <c r="GL248" s="37"/>
      <c r="GM248" s="37"/>
      <c r="GN248" s="37"/>
      <c r="GO248" s="37"/>
      <c r="GP248" s="37"/>
      <c r="GQ248" s="37"/>
      <c r="GR248" s="37"/>
      <c r="GS248" s="37"/>
      <c r="GT248" s="37"/>
      <c r="GU248" s="37" t="s">
        <v>3208</v>
      </c>
      <c r="GV248" s="37" t="b">
        <v>1</v>
      </c>
      <c r="GW248" s="37" t="b">
        <v>1</v>
      </c>
      <c r="GX248" s="37" t="b">
        <v>1</v>
      </c>
      <c r="GY248" s="37"/>
      <c r="GZ248" s="37"/>
      <c r="HA248" s="37"/>
      <c r="HB248" s="37"/>
      <c r="HC248" s="37"/>
      <c r="HD248" s="37"/>
      <c r="HE248" s="37"/>
      <c r="HF248" s="37"/>
      <c r="HG248" s="37"/>
      <c r="HH248" s="37"/>
      <c r="HI248" s="37"/>
      <c r="HJ248" s="37"/>
      <c r="HK248" s="37"/>
      <c r="HL248" s="37"/>
      <c r="HM248" s="37"/>
      <c r="HN248" s="37" t="s">
        <v>497</v>
      </c>
      <c r="HO248" s="37"/>
      <c r="HP248" s="37" t="b">
        <v>1</v>
      </c>
      <c r="HQ248" s="37"/>
      <c r="HR248" s="37"/>
      <c r="HS248" s="37" t="s">
        <v>3209</v>
      </c>
      <c r="HT248" s="37" t="s">
        <v>440</v>
      </c>
      <c r="HU248" s="37"/>
      <c r="HV248" s="37"/>
      <c r="HW248" s="37"/>
      <c r="HX248" s="37" t="b">
        <v>1</v>
      </c>
      <c r="HY248" s="37"/>
      <c r="HZ248" s="37"/>
      <c r="IA248" s="37"/>
      <c r="IB248" s="37"/>
      <c r="IC248" s="37"/>
      <c r="ID248" s="37"/>
      <c r="IE248" s="37"/>
      <c r="IF248" s="37" t="s">
        <v>458</v>
      </c>
      <c r="IG248" s="37" t="b">
        <v>1</v>
      </c>
      <c r="IH248" s="37"/>
      <c r="II248" s="37"/>
      <c r="IJ248" s="37"/>
      <c r="IK248" s="37"/>
      <c r="IL248" s="37"/>
      <c r="IM248" s="37"/>
      <c r="IN248" s="37"/>
      <c r="IO248" s="37"/>
      <c r="IP248" s="37" t="s">
        <v>347</v>
      </c>
      <c r="IQ248" s="37"/>
      <c r="IR248" s="37" t="s">
        <v>443</v>
      </c>
      <c r="IS248" s="37"/>
      <c r="IT248" s="37" t="b">
        <v>1</v>
      </c>
      <c r="IU248" s="37"/>
      <c r="IV248" s="37"/>
      <c r="IW248" s="37"/>
      <c r="IX248" s="37"/>
      <c r="IY248" s="37"/>
      <c r="IZ248" s="37"/>
      <c r="JA248" s="37" t="s">
        <v>5165</v>
      </c>
      <c r="JB248" s="37" t="s">
        <v>443</v>
      </c>
      <c r="JC248" s="37"/>
      <c r="JD248" s="37" t="b">
        <v>1</v>
      </c>
      <c r="JE248" s="37"/>
      <c r="JF248" s="37"/>
      <c r="JG248" s="37"/>
      <c r="JH248" s="37"/>
      <c r="JI248" s="37"/>
      <c r="JJ248" s="37"/>
      <c r="JK248" s="37" t="s">
        <v>5167</v>
      </c>
      <c r="JL248" s="37" t="s">
        <v>359</v>
      </c>
      <c r="JM248" s="37" t="s">
        <v>462</v>
      </c>
      <c r="JN248" s="37" t="s">
        <v>463</v>
      </c>
      <c r="JO248" s="37" t="b">
        <v>1</v>
      </c>
      <c r="JP248" s="37"/>
      <c r="JQ248" s="37"/>
      <c r="JR248" s="37"/>
      <c r="JS248" s="37"/>
      <c r="JT248" s="37"/>
      <c r="JU248" s="37"/>
      <c r="JV248" s="37"/>
      <c r="JW248" s="37"/>
      <c r="JX248" s="37"/>
      <c r="JY248" s="37"/>
      <c r="JZ248" s="37"/>
      <c r="KA248" s="37"/>
      <c r="KB248" s="37"/>
      <c r="KC248" s="37"/>
      <c r="KD248" s="37"/>
      <c r="KE248" s="37"/>
      <c r="KF248" s="37"/>
      <c r="KG248" s="37"/>
      <c r="KH248" s="37" t="s">
        <v>1066</v>
      </c>
      <c r="KI248" s="37"/>
      <c r="KJ248" s="37"/>
      <c r="KK248" s="37"/>
      <c r="KL248" s="37"/>
      <c r="KM248" s="37"/>
      <c r="KN248" s="37" t="b">
        <v>1</v>
      </c>
      <c r="KO248" s="37"/>
      <c r="KP248" s="37"/>
      <c r="KQ248" s="37"/>
      <c r="KR248" s="37"/>
      <c r="KS248" s="37"/>
      <c r="KT248" s="37"/>
      <c r="KU248" s="37"/>
      <c r="KV248" s="37"/>
      <c r="KW248" s="37" t="s">
        <v>1515</v>
      </c>
      <c r="KX248" s="37"/>
      <c r="KY248" s="37" t="b">
        <v>1</v>
      </c>
      <c r="KZ248" s="37"/>
      <c r="LA248" s="37"/>
      <c r="LB248" s="37" t="b">
        <v>1</v>
      </c>
      <c r="LC248" s="37"/>
      <c r="LD248" s="37"/>
      <c r="LE248" s="37"/>
      <c r="LF248" s="37"/>
      <c r="LG248" s="37" t="s">
        <v>449</v>
      </c>
      <c r="LH248" s="37"/>
      <c r="LI248" s="37"/>
      <c r="LJ248" s="37" t="b">
        <v>1</v>
      </c>
      <c r="LK248" s="37"/>
      <c r="LL248" s="37"/>
      <c r="LM248" s="37"/>
      <c r="LN248" s="37"/>
      <c r="LO248" s="37" t="s">
        <v>347</v>
      </c>
      <c r="LP248" s="37"/>
      <c r="LQ248" s="37" t="s">
        <v>554</v>
      </c>
      <c r="LR248" s="37"/>
      <c r="LS248" s="37" t="b">
        <v>1</v>
      </c>
      <c r="LT248" s="37" t="b">
        <v>1</v>
      </c>
      <c r="LU248" s="37"/>
      <c r="LV248" s="37"/>
      <c r="LW248" s="37"/>
      <c r="LX248" s="37"/>
      <c r="LY248" s="37"/>
      <c r="LZ248" s="37"/>
      <c r="MA248" s="37"/>
      <c r="MB248" s="37" t="s">
        <v>359</v>
      </c>
      <c r="MC248" s="37"/>
      <c r="MD248" s="37"/>
      <c r="ME248" s="37"/>
      <c r="MF248" s="37"/>
      <c r="MG248" s="37"/>
      <c r="MH248" s="37" t="s">
        <v>359</v>
      </c>
      <c r="MI248" s="37"/>
      <c r="MJ248" s="37" t="s">
        <v>3210</v>
      </c>
      <c r="MK248" s="37">
        <v>73157233</v>
      </c>
      <c r="ML248" s="37" t="s">
        <v>3211</v>
      </c>
      <c r="MM248" s="50">
        <v>44217.554606481477</v>
      </c>
      <c r="MN248" s="37">
        <v>249</v>
      </c>
      <c r="MO248" s="37"/>
      <c r="MP248" s="37">
        <v>-1</v>
      </c>
      <c r="MQ248" s="37"/>
      <c r="MR248" s="37"/>
      <c r="MS248" s="37" t="s">
        <v>376</v>
      </c>
      <c r="MT248" s="37">
        <v>1240</v>
      </c>
      <c r="MU248" s="37" t="s">
        <v>402</v>
      </c>
      <c r="MV248" s="37">
        <v>569832</v>
      </c>
    </row>
    <row r="249" spans="1:360" ht="15.6" hidden="1" thickTop="1" thickBot="1" x14ac:dyDescent="0.35">
      <c r="A249" s="44" t="s">
        <v>3212</v>
      </c>
      <c r="B249" s="45" t="s">
        <v>3213</v>
      </c>
      <c r="C249" s="45"/>
      <c r="D249" s="45" t="s">
        <v>3181</v>
      </c>
      <c r="E249" s="45" t="s">
        <v>830</v>
      </c>
      <c r="F249" s="45"/>
      <c r="G249" s="46">
        <v>44217</v>
      </c>
      <c r="H249" s="45" t="s">
        <v>1958</v>
      </c>
      <c r="I249" s="45" t="s">
        <v>832</v>
      </c>
      <c r="J249" s="45" t="s">
        <v>347</v>
      </c>
      <c r="K249" s="45">
        <v>40</v>
      </c>
      <c r="L249" s="45" t="str">
        <f>IF(data!$K249&lt;31,"18-30 Years",IF(data!$K249&lt;51,"31-50 Years",IF(data!$K249&lt;61,"51-60 Years",IF(data!$K249&gt;60,"Elderly&gt;60"))))</f>
        <v>31-50 Years</v>
      </c>
      <c r="M249" s="45" t="s">
        <v>348</v>
      </c>
      <c r="N249" s="45" t="s">
        <v>349</v>
      </c>
      <c r="O249" s="45" t="s">
        <v>350</v>
      </c>
      <c r="P249" s="46">
        <v>41292</v>
      </c>
      <c r="Q249" s="45">
        <v>0</v>
      </c>
      <c r="R249" s="45">
        <v>0</v>
      </c>
      <c r="S249" s="45" t="s">
        <v>347</v>
      </c>
      <c r="T249" s="45">
        <v>0</v>
      </c>
      <c r="U249" s="45">
        <v>0</v>
      </c>
      <c r="V249" s="45">
        <v>2</v>
      </c>
      <c r="W249" s="45" t="s">
        <v>406</v>
      </c>
      <c r="X249" s="45">
        <v>2</v>
      </c>
      <c r="Y249" s="45" t="s">
        <v>364</v>
      </c>
      <c r="Z249" s="45">
        <v>3</v>
      </c>
      <c r="AA249" s="51">
        <v>7</v>
      </c>
      <c r="AB249" s="45">
        <v>10</v>
      </c>
      <c r="AC249" s="45">
        <v>0</v>
      </c>
      <c r="AD249" s="45">
        <v>0</v>
      </c>
      <c r="AE249" s="45">
        <v>0</v>
      </c>
      <c r="AF249" s="45">
        <v>1000</v>
      </c>
      <c r="AG249" s="45">
        <v>200</v>
      </c>
      <c r="AH249" s="41">
        <f t="shared" si="3"/>
        <v>-800</v>
      </c>
      <c r="AI249" s="45" t="s">
        <v>1624</v>
      </c>
      <c r="AJ249" s="45"/>
      <c r="AK249" s="45" t="s">
        <v>355</v>
      </c>
      <c r="AL249" s="45"/>
      <c r="AM249" s="45" t="b">
        <v>1</v>
      </c>
      <c r="AN249" s="45"/>
      <c r="AO249" s="45"/>
      <c r="AP249" s="45"/>
      <c r="AQ249" s="45"/>
      <c r="AR249" s="45"/>
      <c r="AS249" s="45"/>
      <c r="AT249" s="45">
        <v>30</v>
      </c>
      <c r="AU249" s="45" t="s">
        <v>1333</v>
      </c>
      <c r="AV249" s="45"/>
      <c r="AW249" s="45" t="s">
        <v>359</v>
      </c>
      <c r="AX249" s="45" t="s">
        <v>3214</v>
      </c>
      <c r="AY249" s="45" t="s">
        <v>426</v>
      </c>
      <c r="AZ249" s="45"/>
      <c r="BA249" s="45"/>
      <c r="BB249" s="45"/>
      <c r="BC249" s="45" t="b">
        <v>1</v>
      </c>
      <c r="BD249" s="45"/>
      <c r="BE249" s="45"/>
      <c r="BF249" s="45"/>
      <c r="BG249" s="45"/>
      <c r="BH249" s="45"/>
      <c r="BI249" s="45"/>
      <c r="BJ249" s="45"/>
      <c r="BK249" s="45" t="s">
        <v>347</v>
      </c>
      <c r="BL249" s="45" t="s">
        <v>347</v>
      </c>
      <c r="BM249" s="45" t="s">
        <v>3215</v>
      </c>
      <c r="BN249" s="45" t="s">
        <v>359</v>
      </c>
      <c r="BO249" s="45"/>
      <c r="BP249" s="45" t="s">
        <v>347</v>
      </c>
      <c r="BQ249" s="45" t="s">
        <v>347</v>
      </c>
      <c r="BR249" s="45"/>
      <c r="BS249" s="45" t="s">
        <v>347</v>
      </c>
      <c r="BT249" s="45" t="s">
        <v>347</v>
      </c>
      <c r="BU249" s="45"/>
      <c r="BV249" s="45"/>
      <c r="BW249" s="45"/>
      <c r="BX249" s="45"/>
      <c r="BY249" s="45"/>
      <c r="BZ249" s="45"/>
      <c r="CA249" s="45"/>
      <c r="CB249" s="45"/>
      <c r="CC249" s="45"/>
      <c r="CD249" s="45"/>
      <c r="CE249" s="45"/>
      <c r="CF249" s="45" t="s">
        <v>360</v>
      </c>
      <c r="CG249" s="45"/>
      <c r="CH249" s="45" t="b">
        <v>1</v>
      </c>
      <c r="CI249" s="45"/>
      <c r="CJ249" s="45" t="b">
        <v>1</v>
      </c>
      <c r="CK249" s="45"/>
      <c r="CL249" s="45"/>
      <c r="CM249" s="45"/>
      <c r="CN249" s="45"/>
      <c r="CO249" s="45" t="s">
        <v>347</v>
      </c>
      <c r="CP249" s="45"/>
      <c r="CQ249" s="45"/>
      <c r="CR249" s="45"/>
      <c r="CS249" s="45"/>
      <c r="CT249" s="45"/>
      <c r="CU249" s="45"/>
      <c r="CV249" s="45"/>
      <c r="CW249" s="45"/>
      <c r="CX249" s="45"/>
      <c r="CY249" s="45" t="s">
        <v>1807</v>
      </c>
      <c r="CZ249" s="45"/>
      <c r="DA249" s="45"/>
      <c r="DB249" s="45"/>
      <c r="DC249" s="45" t="b">
        <v>1</v>
      </c>
      <c r="DD249" s="45"/>
      <c r="DE249" s="45"/>
      <c r="DF249" s="45"/>
      <c r="DG249" s="45"/>
      <c r="DH249" s="45"/>
      <c r="DI249" s="45"/>
      <c r="DJ249" s="45"/>
      <c r="DK249" s="45"/>
      <c r="DL249" s="45"/>
      <c r="DM249" s="45"/>
      <c r="DN249" s="45"/>
      <c r="DO249" s="45"/>
      <c r="DP249" s="45"/>
      <c r="DQ249" s="45"/>
      <c r="DR249" s="45"/>
      <c r="DS249" s="45"/>
      <c r="DT249" s="45"/>
      <c r="DU249" s="45"/>
      <c r="DV249" s="45"/>
      <c r="DW249" s="45" t="s">
        <v>564</v>
      </c>
      <c r="DX249" s="45" t="s">
        <v>483</v>
      </c>
      <c r="DY249" s="45"/>
      <c r="DZ249" s="45"/>
      <c r="EA249" s="45"/>
      <c r="EB249" s="45"/>
      <c r="EC249" s="45"/>
      <c r="ED249" s="45"/>
      <c r="EE249" s="45"/>
      <c r="EF249" s="45"/>
      <c r="EG249" s="45"/>
      <c r="EH249" s="45"/>
      <c r="EI249" s="45"/>
      <c r="EJ249" s="45"/>
      <c r="EK249" s="45"/>
      <c r="EL249" s="45"/>
      <c r="EM249" s="45"/>
      <c r="EN249" s="45"/>
      <c r="EO249" s="45" t="s">
        <v>981</v>
      </c>
      <c r="EP249" s="45" t="b">
        <v>1</v>
      </c>
      <c r="EQ249" s="45" t="b">
        <v>1</v>
      </c>
      <c r="ER249" s="45"/>
      <c r="ES249" s="45"/>
      <c r="ET249" s="45"/>
      <c r="EU249" s="45"/>
      <c r="EV249" s="45"/>
      <c r="EW249" s="45"/>
      <c r="EX249" s="45"/>
      <c r="EY249" s="45"/>
      <c r="EZ249" s="45"/>
      <c r="FA249" s="51">
        <v>2</v>
      </c>
      <c r="FB249" s="45" t="s">
        <v>365</v>
      </c>
      <c r="FC249" s="45" t="s">
        <v>347</v>
      </c>
      <c r="FD249" s="45"/>
      <c r="FE249" s="45" t="s">
        <v>367</v>
      </c>
      <c r="FF249" s="45"/>
      <c r="FG249" s="45" t="b">
        <v>1</v>
      </c>
      <c r="FH249" s="45"/>
      <c r="FI249" s="45"/>
      <c r="FJ249" s="45"/>
      <c r="FK249" s="45"/>
      <c r="FL249" s="45"/>
      <c r="FM249" s="45"/>
      <c r="FN249" s="45" t="s">
        <v>347</v>
      </c>
      <c r="FO249" s="45"/>
      <c r="FP249" s="45" t="s">
        <v>347</v>
      </c>
      <c r="FQ249" s="45" t="s">
        <v>367</v>
      </c>
      <c r="FR249" s="45" t="b">
        <v>1</v>
      </c>
      <c r="FS249" s="45"/>
      <c r="FT249" s="45"/>
      <c r="FU249" s="45"/>
      <c r="FV249" s="45"/>
      <c r="FW249" s="45"/>
      <c r="FX249" s="45" t="s">
        <v>368</v>
      </c>
      <c r="FY249" s="45" t="s">
        <v>359</v>
      </c>
      <c r="FZ249" s="45"/>
      <c r="GA249" s="45"/>
      <c r="GB249" s="45"/>
      <c r="GC249" s="45" t="s">
        <v>384</v>
      </c>
      <c r="GD249" s="45" t="s">
        <v>384</v>
      </c>
      <c r="GE249" s="45" t="s">
        <v>359</v>
      </c>
      <c r="GF249" s="45" t="s">
        <v>370</v>
      </c>
      <c r="GG249" s="45" t="s">
        <v>370</v>
      </c>
      <c r="GH249" s="45"/>
      <c r="GI249" s="45"/>
      <c r="GJ249" s="45"/>
      <c r="GK249" s="45"/>
      <c r="GL249" s="45"/>
      <c r="GM249" s="45"/>
      <c r="GN249" s="45"/>
      <c r="GO249" s="45"/>
      <c r="GP249" s="45"/>
      <c r="GQ249" s="45"/>
      <c r="GR249" s="45"/>
      <c r="GS249" s="45"/>
      <c r="GT249" s="45"/>
      <c r="GU249" s="45" t="s">
        <v>3216</v>
      </c>
      <c r="GV249" s="45"/>
      <c r="GW249" s="45" t="b">
        <v>1</v>
      </c>
      <c r="GX249" s="45"/>
      <c r="GY249" s="45"/>
      <c r="GZ249" s="45"/>
      <c r="HA249" s="45"/>
      <c r="HB249" s="45"/>
      <c r="HC249" s="45"/>
      <c r="HD249" s="45" t="b">
        <v>1</v>
      </c>
      <c r="HE249" s="45"/>
      <c r="HF249" s="45"/>
      <c r="HG249" s="45"/>
      <c r="HH249" s="45"/>
      <c r="HI249" s="45"/>
      <c r="HJ249" s="45"/>
      <c r="HK249" s="45"/>
      <c r="HL249" s="45"/>
      <c r="HM249" s="45"/>
      <c r="HN249" s="45" t="s">
        <v>438</v>
      </c>
      <c r="HO249" s="45" t="b">
        <v>1</v>
      </c>
      <c r="HP249" s="45"/>
      <c r="HQ249" s="45"/>
      <c r="HR249" s="45"/>
      <c r="HS249" s="45" t="s">
        <v>3217</v>
      </c>
      <c r="HT249" s="45" t="s">
        <v>623</v>
      </c>
      <c r="HU249" s="45" t="b">
        <v>1</v>
      </c>
      <c r="HV249" s="45"/>
      <c r="HW249" s="45"/>
      <c r="HX249" s="45"/>
      <c r="HY249" s="45"/>
      <c r="HZ249" s="45"/>
      <c r="IA249" s="45"/>
      <c r="IB249" s="45"/>
      <c r="IC249" s="45"/>
      <c r="ID249" s="45"/>
      <c r="IE249" s="45"/>
      <c r="IF249" s="45" t="s">
        <v>458</v>
      </c>
      <c r="IG249" s="45" t="b">
        <v>1</v>
      </c>
      <c r="IH249" s="45"/>
      <c r="II249" s="45"/>
      <c r="IJ249" s="45"/>
      <c r="IK249" s="45"/>
      <c r="IL249" s="45"/>
      <c r="IM249" s="45"/>
      <c r="IN249" s="45"/>
      <c r="IO249" s="45"/>
      <c r="IP249" s="45" t="s">
        <v>347</v>
      </c>
      <c r="IQ249" s="45"/>
      <c r="IR249" s="45" t="s">
        <v>391</v>
      </c>
      <c r="IS249" s="45" t="b">
        <v>1</v>
      </c>
      <c r="IT249" s="45" t="b">
        <v>1</v>
      </c>
      <c r="IU249" s="45"/>
      <c r="IV249" s="45"/>
      <c r="IW249" s="45"/>
      <c r="IX249" s="45"/>
      <c r="IY249" s="45"/>
      <c r="IZ249" s="45"/>
      <c r="JA249" s="37" t="s">
        <v>5165</v>
      </c>
      <c r="JB249" s="45" t="s">
        <v>443</v>
      </c>
      <c r="JC249" s="45"/>
      <c r="JD249" s="45" t="b">
        <v>1</v>
      </c>
      <c r="JE249" s="45"/>
      <c r="JF249" s="45"/>
      <c r="JG249" s="45"/>
      <c r="JH249" s="45"/>
      <c r="JI249" s="45"/>
      <c r="JJ249" s="45"/>
      <c r="JK249" s="45" t="s">
        <v>5168</v>
      </c>
      <c r="JL249" s="45" t="s">
        <v>359</v>
      </c>
      <c r="JM249" s="45" t="s">
        <v>614</v>
      </c>
      <c r="JN249" s="45" t="s">
        <v>2109</v>
      </c>
      <c r="JO249" s="45" t="b">
        <v>1</v>
      </c>
      <c r="JP249" s="45"/>
      <c r="JQ249" s="45"/>
      <c r="JR249" s="45" t="b">
        <v>1</v>
      </c>
      <c r="JS249" s="45"/>
      <c r="JT249" s="45"/>
      <c r="JU249" s="45"/>
      <c r="JV249" s="45"/>
      <c r="JW249" s="45"/>
      <c r="JX249" s="45"/>
      <c r="JY249" s="45"/>
      <c r="JZ249" s="45"/>
      <c r="KA249" s="45"/>
      <c r="KB249" s="45"/>
      <c r="KC249" s="45"/>
      <c r="KD249" s="45"/>
      <c r="KE249" s="45"/>
      <c r="KF249" s="45"/>
      <c r="KG249" s="45"/>
      <c r="KH249" s="45" t="s">
        <v>1066</v>
      </c>
      <c r="KI249" s="45"/>
      <c r="KJ249" s="45"/>
      <c r="KK249" s="45"/>
      <c r="KL249" s="45"/>
      <c r="KM249" s="45"/>
      <c r="KN249" s="45" t="b">
        <v>1</v>
      </c>
      <c r="KO249" s="45"/>
      <c r="KP249" s="45"/>
      <c r="KQ249" s="45"/>
      <c r="KR249" s="45"/>
      <c r="KS249" s="45"/>
      <c r="KT249" s="45"/>
      <c r="KU249" s="45"/>
      <c r="KV249" s="45"/>
      <c r="KW249" s="45" t="s">
        <v>1603</v>
      </c>
      <c r="KX249" s="45"/>
      <c r="KY249" s="45" t="b">
        <v>1</v>
      </c>
      <c r="KZ249" s="45"/>
      <c r="LA249" s="45"/>
      <c r="LB249" s="45" t="b">
        <v>1</v>
      </c>
      <c r="LC249" s="45" t="b">
        <v>1</v>
      </c>
      <c r="LD249" s="45"/>
      <c r="LE249" s="45"/>
      <c r="LF249" s="45"/>
      <c r="LG249" s="45" t="s">
        <v>449</v>
      </c>
      <c r="LH249" s="45"/>
      <c r="LI249" s="45"/>
      <c r="LJ249" s="45" t="b">
        <v>1</v>
      </c>
      <c r="LK249" s="45"/>
      <c r="LL249" s="45"/>
      <c r="LM249" s="45"/>
      <c r="LN249" s="45"/>
      <c r="LO249" s="45" t="s">
        <v>347</v>
      </c>
      <c r="LP249" s="45"/>
      <c r="LQ249" s="45" t="s">
        <v>397</v>
      </c>
      <c r="LR249" s="45"/>
      <c r="LS249" s="45" t="b">
        <v>1</v>
      </c>
      <c r="LT249" s="45" t="b">
        <v>1</v>
      </c>
      <c r="LU249" s="45"/>
      <c r="LV249" s="45"/>
      <c r="LW249" s="45"/>
      <c r="LX249" s="45"/>
      <c r="LY249" s="45"/>
      <c r="LZ249" s="45"/>
      <c r="MA249" s="45"/>
      <c r="MB249" s="45" t="s">
        <v>359</v>
      </c>
      <c r="MC249" s="45"/>
      <c r="MD249" s="45"/>
      <c r="ME249" s="45" t="s">
        <v>359</v>
      </c>
      <c r="MF249" s="45"/>
      <c r="MG249" s="45"/>
      <c r="MH249" s="45" t="s">
        <v>359</v>
      </c>
      <c r="MI249" s="45"/>
      <c r="MJ249" s="45" t="s">
        <v>3218</v>
      </c>
      <c r="MK249" s="45">
        <v>73157235</v>
      </c>
      <c r="ML249" s="45" t="s">
        <v>3219</v>
      </c>
      <c r="MM249" s="47">
        <v>44217.554618055547</v>
      </c>
      <c r="MN249" s="45">
        <v>250</v>
      </c>
      <c r="MO249" s="45"/>
      <c r="MP249" s="45">
        <v>-1</v>
      </c>
      <c r="MQ249" s="45"/>
      <c r="MR249" s="45"/>
      <c r="MS249" s="45" t="s">
        <v>376</v>
      </c>
      <c r="MT249" s="45">
        <v>1297</v>
      </c>
      <c r="MU249" s="45" t="s">
        <v>402</v>
      </c>
      <c r="MV249" s="45">
        <v>569832</v>
      </c>
    </row>
    <row r="250" spans="1:360" ht="15.6" thickTop="1" thickBot="1" x14ac:dyDescent="0.35">
      <c r="A250" s="48" t="s">
        <v>3220</v>
      </c>
      <c r="B250" s="37" t="s">
        <v>4951</v>
      </c>
      <c r="C250" s="37" t="s">
        <v>4952</v>
      </c>
      <c r="D250" s="37" t="s">
        <v>3221</v>
      </c>
      <c r="E250" s="37" t="s">
        <v>830</v>
      </c>
      <c r="F250" s="37"/>
      <c r="G250" s="49">
        <v>44217</v>
      </c>
      <c r="H250" s="37" t="s">
        <v>3222</v>
      </c>
      <c r="I250" s="37" t="s">
        <v>832</v>
      </c>
      <c r="J250" s="37" t="s">
        <v>347</v>
      </c>
      <c r="K250" s="37">
        <v>20</v>
      </c>
      <c r="L250" s="37" t="str">
        <f>IF(data!$K250&lt;31,"18-30 Years",IF(data!$K250&lt;51,"31-50 Years",IF(data!$K250&lt;61,"51-60 Years",IF(data!$K250&gt;60,"Elderly&gt;60"))))</f>
        <v>18-30 Years</v>
      </c>
      <c r="M250" s="37" t="s">
        <v>348</v>
      </c>
      <c r="N250" s="37" t="s">
        <v>349</v>
      </c>
      <c r="O250" s="37" t="s">
        <v>350</v>
      </c>
      <c r="P250" s="49">
        <v>42468</v>
      </c>
      <c r="Q250" s="37">
        <v>1</v>
      </c>
      <c r="R250" s="37">
        <v>0</v>
      </c>
      <c r="S250" s="37" t="s">
        <v>347</v>
      </c>
      <c r="T250" s="37">
        <v>1</v>
      </c>
      <c r="U250" s="37">
        <v>0</v>
      </c>
      <c r="V250" s="37">
        <v>1</v>
      </c>
      <c r="W250" s="37" t="s">
        <v>351</v>
      </c>
      <c r="X250" s="37">
        <v>1</v>
      </c>
      <c r="Y250" s="37" t="s">
        <v>455</v>
      </c>
      <c r="Z250" s="37">
        <v>0</v>
      </c>
      <c r="AA250" s="52">
        <v>3</v>
      </c>
      <c r="AB250" s="37">
        <v>5</v>
      </c>
      <c r="AC250" s="37">
        <v>1</v>
      </c>
      <c r="AD250" s="37">
        <v>1</v>
      </c>
      <c r="AE250" s="37">
        <v>0</v>
      </c>
      <c r="AF250" s="37">
        <v>500</v>
      </c>
      <c r="AG250" s="37">
        <v>150</v>
      </c>
      <c r="AH250" s="41">
        <f t="shared" si="3"/>
        <v>-350</v>
      </c>
      <c r="AI250" s="37" t="s">
        <v>3223</v>
      </c>
      <c r="AJ250" s="37"/>
      <c r="AK250" s="37" t="s">
        <v>640</v>
      </c>
      <c r="AL250" s="37"/>
      <c r="AM250" s="37"/>
      <c r="AN250" s="37"/>
      <c r="AO250" s="37"/>
      <c r="AP250" s="37"/>
      <c r="AQ250" s="37"/>
      <c r="AR250" s="37" t="b">
        <v>1</v>
      </c>
      <c r="AS250" s="37"/>
      <c r="AT250" s="37"/>
      <c r="AU250" s="37"/>
      <c r="AV250" s="37"/>
      <c r="AW250" s="37" t="s">
        <v>359</v>
      </c>
      <c r="AX250" s="41" t="s">
        <v>372</v>
      </c>
      <c r="AY250" s="37" t="s">
        <v>480</v>
      </c>
      <c r="AZ250" s="37" t="b">
        <v>1</v>
      </c>
      <c r="BA250" s="37"/>
      <c r="BB250" s="37"/>
      <c r="BC250" s="37" t="b">
        <v>1</v>
      </c>
      <c r="BD250" s="37"/>
      <c r="BE250" s="37"/>
      <c r="BF250" s="37"/>
      <c r="BG250" s="37"/>
      <c r="BH250" s="37"/>
      <c r="BI250" s="37"/>
      <c r="BJ250" s="37"/>
      <c r="BK250" s="37" t="s">
        <v>347</v>
      </c>
      <c r="BL250" s="37" t="s">
        <v>347</v>
      </c>
      <c r="BM250" s="37" t="s">
        <v>3224</v>
      </c>
      <c r="BN250" s="37" t="s">
        <v>359</v>
      </c>
      <c r="BO250" s="37"/>
      <c r="BP250" s="37" t="s">
        <v>347</v>
      </c>
      <c r="BQ250" s="37" t="s">
        <v>347</v>
      </c>
      <c r="BR250" s="37"/>
      <c r="BS250" s="37" t="s">
        <v>347</v>
      </c>
      <c r="BT250" s="37" t="s">
        <v>347</v>
      </c>
      <c r="BU250" s="37"/>
      <c r="BV250" s="37"/>
      <c r="BW250" s="37"/>
      <c r="BX250" s="37"/>
      <c r="BY250" s="37"/>
      <c r="BZ250" s="37"/>
      <c r="CA250" s="37"/>
      <c r="CB250" s="37"/>
      <c r="CC250" s="37"/>
      <c r="CD250" s="37"/>
      <c r="CE250" s="37"/>
      <c r="CF250" s="37" t="s">
        <v>3225</v>
      </c>
      <c r="CG250" s="37" t="b">
        <v>1</v>
      </c>
      <c r="CH250" s="37" t="b">
        <v>1</v>
      </c>
      <c r="CI250" s="37"/>
      <c r="CJ250" s="37"/>
      <c r="CK250" s="37" t="b">
        <v>1</v>
      </c>
      <c r="CL250" s="37"/>
      <c r="CM250" s="37"/>
      <c r="CN250" s="37" t="s">
        <v>4981</v>
      </c>
      <c r="CO250" s="37" t="s">
        <v>347</v>
      </c>
      <c r="CP250" s="37"/>
      <c r="CQ250" s="37"/>
      <c r="CR250" s="37"/>
      <c r="CS250" s="37"/>
      <c r="CT250" s="37"/>
      <c r="CU250" s="37"/>
      <c r="CV250" s="37"/>
      <c r="CW250" s="37"/>
      <c r="CX250" s="37"/>
      <c r="CY250" s="37" t="s">
        <v>1493</v>
      </c>
      <c r="CZ250" s="37"/>
      <c r="DA250" s="37"/>
      <c r="DB250" s="37"/>
      <c r="DC250" s="37"/>
      <c r="DD250" s="37"/>
      <c r="DE250" s="37" t="b">
        <v>1</v>
      </c>
      <c r="DF250" s="37" t="b">
        <v>1</v>
      </c>
      <c r="DG250" s="37"/>
      <c r="DH250" s="37"/>
      <c r="DI250" s="37"/>
      <c r="DJ250" s="37"/>
      <c r="DK250" s="37" t="s">
        <v>347</v>
      </c>
      <c r="DL250" s="37" t="s">
        <v>980</v>
      </c>
      <c r="DM250" s="37"/>
      <c r="DN250" s="37"/>
      <c r="DO250" s="37"/>
      <c r="DP250" s="37" t="b">
        <v>1</v>
      </c>
      <c r="DQ250" s="37"/>
      <c r="DR250" s="37"/>
      <c r="DS250" s="37"/>
      <c r="DT250" s="37"/>
      <c r="DU250" s="37"/>
      <c r="DV250" s="37"/>
      <c r="DW250" s="37" t="s">
        <v>646</v>
      </c>
      <c r="DX250" s="37"/>
      <c r="DY250" s="37"/>
      <c r="DZ250" s="37"/>
      <c r="EA250" s="37" t="s">
        <v>1142</v>
      </c>
      <c r="EB250" s="37" t="b">
        <v>1</v>
      </c>
      <c r="EC250" s="37"/>
      <c r="ED250" s="37"/>
      <c r="EE250" s="37"/>
      <c r="EF250" s="37"/>
      <c r="EG250" s="37"/>
      <c r="EH250" s="37"/>
      <c r="EI250" s="37"/>
      <c r="EJ250" s="37"/>
      <c r="EK250" s="37" t="b">
        <v>1</v>
      </c>
      <c r="EL250" s="37" t="b">
        <v>1</v>
      </c>
      <c r="EM250" s="52">
        <v>3</v>
      </c>
      <c r="EN250" s="37" t="s">
        <v>365</v>
      </c>
      <c r="EO250" s="37" t="s">
        <v>1142</v>
      </c>
      <c r="EP250" s="37" t="b">
        <v>1</v>
      </c>
      <c r="EQ250" s="37"/>
      <c r="ER250" s="37"/>
      <c r="ES250" s="37"/>
      <c r="ET250" s="37"/>
      <c r="EU250" s="37"/>
      <c r="EV250" s="37"/>
      <c r="EW250" s="37"/>
      <c r="EX250" s="37"/>
      <c r="EY250" s="37" t="b">
        <v>1</v>
      </c>
      <c r="EZ250" s="37" t="b">
        <v>1</v>
      </c>
      <c r="FA250" s="52">
        <v>3</v>
      </c>
      <c r="FB250" s="37" t="s">
        <v>365</v>
      </c>
      <c r="FC250" s="37" t="s">
        <v>347</v>
      </c>
      <c r="FD250" s="37"/>
      <c r="FE250" s="37" t="s">
        <v>3226</v>
      </c>
      <c r="FF250" s="37"/>
      <c r="FG250" s="37" t="b">
        <v>1</v>
      </c>
      <c r="FH250" s="37" t="b">
        <v>1</v>
      </c>
      <c r="FI250" s="37"/>
      <c r="FJ250" s="37"/>
      <c r="FK250" s="37"/>
      <c r="FL250" s="37" t="b">
        <v>1</v>
      </c>
      <c r="FM250" s="37" t="s">
        <v>4982</v>
      </c>
      <c r="FN250" s="37" t="s">
        <v>347</v>
      </c>
      <c r="FO250" s="37"/>
      <c r="FP250" s="37" t="s">
        <v>347</v>
      </c>
      <c r="FQ250" s="37" t="s">
        <v>429</v>
      </c>
      <c r="FR250" s="37" t="b">
        <v>1</v>
      </c>
      <c r="FS250" s="37" t="b">
        <v>1</v>
      </c>
      <c r="FT250" s="37"/>
      <c r="FU250" s="37"/>
      <c r="FV250" s="37"/>
      <c r="FW250" s="37"/>
      <c r="FX250" s="37" t="s">
        <v>368</v>
      </c>
      <c r="FY250" s="37" t="s">
        <v>359</v>
      </c>
      <c r="FZ250" s="37" t="s">
        <v>359</v>
      </c>
      <c r="GA250" s="37"/>
      <c r="GB250" s="37"/>
      <c r="GC250" s="37" t="s">
        <v>384</v>
      </c>
      <c r="GD250" s="37" t="s">
        <v>351</v>
      </c>
      <c r="GE250" s="37" t="s">
        <v>359</v>
      </c>
      <c r="GF250" s="37" t="s">
        <v>370</v>
      </c>
      <c r="GG250" s="37" t="s">
        <v>370</v>
      </c>
      <c r="GH250" s="37"/>
      <c r="GI250" s="37"/>
      <c r="GJ250" s="37"/>
      <c r="GK250" s="37"/>
      <c r="GL250" s="37"/>
      <c r="GM250" s="37"/>
      <c r="GN250" s="37"/>
      <c r="GO250" s="37"/>
      <c r="GP250" s="37"/>
      <c r="GQ250" s="37"/>
      <c r="GR250" s="37"/>
      <c r="GS250" s="37"/>
      <c r="GT250" s="37"/>
      <c r="GU250" s="37" t="s">
        <v>1574</v>
      </c>
      <c r="GV250" s="37"/>
      <c r="GW250" s="37"/>
      <c r="GX250" s="37" t="b">
        <v>1</v>
      </c>
      <c r="GY250" s="37"/>
      <c r="GZ250" s="37"/>
      <c r="HA250" s="37"/>
      <c r="HB250" s="37"/>
      <c r="HC250" s="37"/>
      <c r="HD250" s="37"/>
      <c r="HE250" s="37"/>
      <c r="HF250" s="37"/>
      <c r="HG250" s="37"/>
      <c r="HH250" s="37"/>
      <c r="HI250" s="37"/>
      <c r="HJ250" s="37"/>
      <c r="HK250" s="37"/>
      <c r="HL250" s="37"/>
      <c r="HM250" s="37"/>
      <c r="HN250" s="37" t="s">
        <v>1033</v>
      </c>
      <c r="HO250" s="37" t="b">
        <v>1</v>
      </c>
      <c r="HP250" s="37" t="b">
        <v>1</v>
      </c>
      <c r="HQ250" s="37" t="b">
        <v>1</v>
      </c>
      <c r="HR250" s="37"/>
      <c r="HS250" s="37" t="s">
        <v>460</v>
      </c>
      <c r="HT250" s="37" t="s">
        <v>3227</v>
      </c>
      <c r="HU250" s="37" t="b">
        <v>1</v>
      </c>
      <c r="HV250" s="37" t="b">
        <v>1</v>
      </c>
      <c r="HW250" s="37"/>
      <c r="HX250" s="37" t="b">
        <v>1</v>
      </c>
      <c r="HY250" s="37"/>
      <c r="HZ250" s="37"/>
      <c r="IA250" s="37"/>
      <c r="IB250" s="37"/>
      <c r="IC250" s="37"/>
      <c r="ID250" s="37" t="b">
        <v>1</v>
      </c>
      <c r="IE250" s="37" t="s">
        <v>1491</v>
      </c>
      <c r="IF250" s="37" t="s">
        <v>743</v>
      </c>
      <c r="IG250" s="37" t="b">
        <v>1</v>
      </c>
      <c r="IH250" s="37"/>
      <c r="II250" s="37"/>
      <c r="IJ250" s="37"/>
      <c r="IK250" s="37" t="b">
        <v>1</v>
      </c>
      <c r="IL250" s="37"/>
      <c r="IM250" s="37"/>
      <c r="IN250" s="37"/>
      <c r="IO250" s="37"/>
      <c r="IP250" s="37" t="s">
        <v>347</v>
      </c>
      <c r="IQ250" s="37"/>
      <c r="IR250" s="37" t="s">
        <v>537</v>
      </c>
      <c r="IS250" s="37"/>
      <c r="IT250" s="37" t="b">
        <v>1</v>
      </c>
      <c r="IU250" s="37" t="b">
        <v>1</v>
      </c>
      <c r="IV250" s="37"/>
      <c r="IW250" s="37"/>
      <c r="IX250" s="37"/>
      <c r="IY250" s="37"/>
      <c r="IZ250" s="37"/>
      <c r="JA250" s="37"/>
      <c r="JB250" s="37" t="s">
        <v>1856</v>
      </c>
      <c r="JC250" s="37" t="b">
        <v>1</v>
      </c>
      <c r="JD250" s="37" t="b">
        <v>1</v>
      </c>
      <c r="JE250" s="37" t="b">
        <v>1</v>
      </c>
      <c r="JF250" s="37"/>
      <c r="JG250" s="37"/>
      <c r="JH250" s="37"/>
      <c r="JI250" s="37"/>
      <c r="JJ250" s="37"/>
      <c r="JK250" s="37"/>
      <c r="JL250" s="37" t="s">
        <v>359</v>
      </c>
      <c r="JM250" s="37" t="s">
        <v>4983</v>
      </c>
      <c r="JN250" s="37" t="s">
        <v>3228</v>
      </c>
      <c r="JO250" s="37"/>
      <c r="JP250" s="37"/>
      <c r="JQ250" s="37"/>
      <c r="JR250" s="37"/>
      <c r="JS250" s="37" t="b">
        <v>1</v>
      </c>
      <c r="JT250" s="37"/>
      <c r="JU250" s="37"/>
      <c r="JV250" s="37"/>
      <c r="JW250" s="37"/>
      <c r="JX250" s="37"/>
      <c r="JY250" s="37"/>
      <c r="JZ250" s="37"/>
      <c r="KA250" s="37"/>
      <c r="KB250" s="37"/>
      <c r="KC250" s="37"/>
      <c r="KD250" s="37"/>
      <c r="KE250" s="37"/>
      <c r="KF250" s="37"/>
      <c r="KG250" s="37" t="s">
        <v>3229</v>
      </c>
      <c r="KH250" s="37" t="s">
        <v>859</v>
      </c>
      <c r="KI250" s="37"/>
      <c r="KJ250" s="37"/>
      <c r="KK250" s="37"/>
      <c r="KL250" s="37"/>
      <c r="KM250" s="37" t="b">
        <v>1</v>
      </c>
      <c r="KN250" s="37" t="b">
        <v>1</v>
      </c>
      <c r="KO250" s="37"/>
      <c r="KP250" s="37"/>
      <c r="KQ250" s="37"/>
      <c r="KR250" s="37"/>
      <c r="KS250" s="37"/>
      <c r="KT250" s="37"/>
      <c r="KU250" s="37"/>
      <c r="KV250" s="37"/>
      <c r="KW250" s="37" t="s">
        <v>1128</v>
      </c>
      <c r="KX250" s="37" t="b">
        <v>1</v>
      </c>
      <c r="KY250" s="37" t="b">
        <v>1</v>
      </c>
      <c r="KZ250" s="37"/>
      <c r="LA250" s="37" t="b">
        <v>1</v>
      </c>
      <c r="LB250" s="37"/>
      <c r="LC250" s="37" t="b">
        <v>1</v>
      </c>
      <c r="LD250" s="37"/>
      <c r="LE250" s="37"/>
      <c r="LF250" s="37"/>
      <c r="LG250" s="37" t="s">
        <v>504</v>
      </c>
      <c r="LH250" s="37"/>
      <c r="LI250" s="37"/>
      <c r="LJ250" s="37"/>
      <c r="LK250" s="37"/>
      <c r="LL250" s="37"/>
      <c r="LM250" s="37" t="b">
        <v>1</v>
      </c>
      <c r="LN250" s="37"/>
      <c r="LO250" s="37" t="s">
        <v>347</v>
      </c>
      <c r="LP250" s="37"/>
      <c r="LQ250" s="37" t="s">
        <v>640</v>
      </c>
      <c r="LR250" s="37"/>
      <c r="LS250" s="37"/>
      <c r="LT250" s="37"/>
      <c r="LU250" s="37"/>
      <c r="LV250" s="37"/>
      <c r="LW250" s="37" t="b">
        <v>1</v>
      </c>
      <c r="LX250" s="37"/>
      <c r="LY250" s="37"/>
      <c r="LZ250" s="37"/>
      <c r="MA250" s="37"/>
      <c r="MB250" s="37" t="s">
        <v>359</v>
      </c>
      <c r="MC250" s="37"/>
      <c r="MD250" s="37"/>
      <c r="ME250" s="37"/>
      <c r="MF250" s="37"/>
      <c r="MG250" s="37"/>
      <c r="MH250" s="37" t="s">
        <v>359</v>
      </c>
      <c r="MI250" s="37"/>
      <c r="MJ250" s="37" t="s">
        <v>4984</v>
      </c>
      <c r="MK250" s="37">
        <v>73157544</v>
      </c>
      <c r="ML250" s="37" t="s">
        <v>4985</v>
      </c>
      <c r="MM250" s="50">
        <v>44217.560810185183</v>
      </c>
      <c r="MN250" s="37">
        <v>251</v>
      </c>
      <c r="MO250" s="37"/>
      <c r="MP250" s="37">
        <v>-1</v>
      </c>
      <c r="MQ250" s="37"/>
      <c r="MR250" s="37"/>
      <c r="MS250" s="37" t="s">
        <v>376</v>
      </c>
      <c r="MT250" s="37">
        <v>373286</v>
      </c>
      <c r="MU250" s="37" t="s">
        <v>402</v>
      </c>
      <c r="MV250" s="37">
        <v>569832</v>
      </c>
    </row>
    <row r="251" spans="1:360" ht="15.6" thickTop="1" thickBot="1" x14ac:dyDescent="0.35">
      <c r="A251" s="44" t="s">
        <v>3232</v>
      </c>
      <c r="B251" s="45" t="s">
        <v>3233</v>
      </c>
      <c r="C251" s="45"/>
      <c r="D251" s="45" t="s">
        <v>3234</v>
      </c>
      <c r="E251" s="45" t="s">
        <v>830</v>
      </c>
      <c r="F251" s="45"/>
      <c r="G251" s="46">
        <v>44217</v>
      </c>
      <c r="H251" s="45" t="s">
        <v>3222</v>
      </c>
      <c r="I251" s="45" t="s">
        <v>832</v>
      </c>
      <c r="J251" s="45" t="s">
        <v>347</v>
      </c>
      <c r="K251" s="45">
        <v>42</v>
      </c>
      <c r="L251" s="45" t="str">
        <f>IF(data!$K251&lt;31,"18-30 Years",IF(data!$K251&lt;51,"31-50 Years",IF(data!$K251&lt;61,"51-60 Years",IF(data!$K251&gt;60,"Elderly&gt;60"))))</f>
        <v>31-50 Years</v>
      </c>
      <c r="M251" s="45" t="s">
        <v>405</v>
      </c>
      <c r="N251" s="45" t="s">
        <v>349</v>
      </c>
      <c r="O251" s="45" t="s">
        <v>350</v>
      </c>
      <c r="P251" s="46">
        <v>43110</v>
      </c>
      <c r="Q251" s="45">
        <v>1</v>
      </c>
      <c r="R251" s="45">
        <v>1</v>
      </c>
      <c r="S251" s="45" t="s">
        <v>347</v>
      </c>
      <c r="T251" s="45">
        <v>0</v>
      </c>
      <c r="U251" s="45">
        <v>1</v>
      </c>
      <c r="V251" s="45">
        <v>1</v>
      </c>
      <c r="W251" s="45" t="s">
        <v>406</v>
      </c>
      <c r="X251" s="45">
        <v>1</v>
      </c>
      <c r="Y251" s="45" t="s">
        <v>455</v>
      </c>
      <c r="Z251" s="45">
        <v>0</v>
      </c>
      <c r="AA251" s="51">
        <v>3</v>
      </c>
      <c r="AB251" s="45">
        <v>8</v>
      </c>
      <c r="AC251" s="45">
        <v>1</v>
      </c>
      <c r="AD251" s="45">
        <v>0</v>
      </c>
      <c r="AE251" s="45">
        <v>0</v>
      </c>
      <c r="AF251" s="45">
        <v>700</v>
      </c>
      <c r="AG251" s="45">
        <v>100</v>
      </c>
      <c r="AH251" s="41">
        <f t="shared" si="3"/>
        <v>-600</v>
      </c>
      <c r="AI251" s="45" t="s">
        <v>3235</v>
      </c>
      <c r="AJ251" s="45"/>
      <c r="AK251" s="45" t="s">
        <v>772</v>
      </c>
      <c r="AL251" s="45" t="b">
        <v>1</v>
      </c>
      <c r="AM251" s="45"/>
      <c r="AN251" s="45"/>
      <c r="AO251" s="45"/>
      <c r="AP251" s="45"/>
      <c r="AQ251" s="45"/>
      <c r="AR251" s="45"/>
      <c r="AS251" s="45"/>
      <c r="AT251" s="45">
        <v>10</v>
      </c>
      <c r="AU251" s="45" t="s">
        <v>356</v>
      </c>
      <c r="AV251" s="45"/>
      <c r="AW251" s="45" t="s">
        <v>359</v>
      </c>
      <c r="AX251" s="45" t="s">
        <v>3236</v>
      </c>
      <c r="AY251" s="45" t="s">
        <v>1599</v>
      </c>
      <c r="AZ251" s="45"/>
      <c r="BA251" s="45"/>
      <c r="BB251" s="45" t="b">
        <v>1</v>
      </c>
      <c r="BC251" s="45" t="b">
        <v>1</v>
      </c>
      <c r="BD251" s="45"/>
      <c r="BE251" s="45"/>
      <c r="BF251" s="45"/>
      <c r="BG251" s="45"/>
      <c r="BH251" s="45"/>
      <c r="BI251" s="45"/>
      <c r="BJ251" s="45"/>
      <c r="BK251" s="45" t="s">
        <v>347</v>
      </c>
      <c r="BL251" s="45" t="s">
        <v>347</v>
      </c>
      <c r="BM251" s="45" t="s">
        <v>3237</v>
      </c>
      <c r="BN251" s="45" t="s">
        <v>359</v>
      </c>
      <c r="BO251" s="45"/>
      <c r="BP251" s="45" t="s">
        <v>347</v>
      </c>
      <c r="BQ251" s="45" t="s">
        <v>359</v>
      </c>
      <c r="BR251" s="37" t="s">
        <v>5132</v>
      </c>
      <c r="BS251" s="45"/>
      <c r="BT251" s="45"/>
      <c r="BU251" s="45"/>
      <c r="BV251" s="45"/>
      <c r="BW251" s="45"/>
      <c r="BX251" s="45"/>
      <c r="BY251" s="45"/>
      <c r="BZ251" s="45"/>
      <c r="CA251" s="45"/>
      <c r="CB251" s="45"/>
      <c r="CC251" s="45"/>
      <c r="CD251" s="45"/>
      <c r="CE251" s="45"/>
      <c r="CF251" s="45" t="s">
        <v>3238</v>
      </c>
      <c r="CG251" s="45" t="b">
        <v>1</v>
      </c>
      <c r="CH251" s="45" t="b">
        <v>1</v>
      </c>
      <c r="CI251" s="45" t="b">
        <v>1</v>
      </c>
      <c r="CJ251" s="45" t="b">
        <v>1</v>
      </c>
      <c r="CK251" s="45"/>
      <c r="CL251" s="45"/>
      <c r="CM251" s="45"/>
      <c r="CN251" s="45"/>
      <c r="CO251" s="45" t="s">
        <v>359</v>
      </c>
      <c r="CP251" s="45" t="s">
        <v>784</v>
      </c>
      <c r="CQ251" s="45"/>
      <c r="CR251" s="45" t="b">
        <v>1</v>
      </c>
      <c r="CS251" s="45"/>
      <c r="CT251" s="45"/>
      <c r="CU251" s="45"/>
      <c r="CV251" s="45"/>
      <c r="CW251" s="45"/>
      <c r="CX251" s="45"/>
      <c r="CY251" s="45" t="s">
        <v>932</v>
      </c>
      <c r="CZ251" s="45"/>
      <c r="DA251" s="45"/>
      <c r="DB251" s="45"/>
      <c r="DC251" s="45"/>
      <c r="DD251" s="45"/>
      <c r="DE251" s="45"/>
      <c r="DF251" s="45" t="b">
        <v>1</v>
      </c>
      <c r="DG251" s="45"/>
      <c r="DH251" s="45"/>
      <c r="DI251" s="45"/>
      <c r="DJ251" s="45"/>
      <c r="DK251" s="45"/>
      <c r="DL251" s="45"/>
      <c r="DM251" s="45"/>
      <c r="DN251" s="45"/>
      <c r="DO251" s="45"/>
      <c r="DP251" s="45"/>
      <c r="DQ251" s="45"/>
      <c r="DR251" s="45"/>
      <c r="DS251" s="45"/>
      <c r="DT251" s="45"/>
      <c r="DU251" s="45"/>
      <c r="DV251" s="45"/>
      <c r="DW251" s="45" t="s">
        <v>646</v>
      </c>
      <c r="DX251" s="45"/>
      <c r="DY251" s="45"/>
      <c r="DZ251" s="45"/>
      <c r="EA251" s="45" t="s">
        <v>3239</v>
      </c>
      <c r="EB251" s="45"/>
      <c r="EC251" s="45"/>
      <c r="ED251" s="45"/>
      <c r="EE251" s="45" t="b">
        <v>1</v>
      </c>
      <c r="EF251" s="45"/>
      <c r="EG251" s="45"/>
      <c r="EH251" s="45"/>
      <c r="EI251" s="45" t="b">
        <v>1</v>
      </c>
      <c r="EJ251" s="45"/>
      <c r="EK251" s="45"/>
      <c r="EL251" s="45" t="b">
        <v>1</v>
      </c>
      <c r="EM251" s="51">
        <v>3</v>
      </c>
      <c r="EN251" s="45" t="s">
        <v>365</v>
      </c>
      <c r="EO251" s="45" t="s">
        <v>3239</v>
      </c>
      <c r="EP251" s="45"/>
      <c r="EQ251" s="45"/>
      <c r="ER251" s="45"/>
      <c r="ES251" s="45" t="b">
        <v>1</v>
      </c>
      <c r="ET251" s="45"/>
      <c r="EU251" s="45"/>
      <c r="EV251" s="45"/>
      <c r="EW251" s="45" t="b">
        <v>1</v>
      </c>
      <c r="EX251" s="45"/>
      <c r="EY251" s="45"/>
      <c r="EZ251" s="45" t="b">
        <v>1</v>
      </c>
      <c r="FA251" s="51">
        <v>3</v>
      </c>
      <c r="FB251" s="45" t="s">
        <v>365</v>
      </c>
      <c r="FC251" s="45" t="s">
        <v>347</v>
      </c>
      <c r="FD251" s="45"/>
      <c r="FE251" s="45" t="s">
        <v>367</v>
      </c>
      <c r="FF251" s="45"/>
      <c r="FG251" s="45" t="b">
        <v>1</v>
      </c>
      <c r="FH251" s="45"/>
      <c r="FI251" s="45"/>
      <c r="FJ251" s="45"/>
      <c r="FK251" s="45"/>
      <c r="FL251" s="45"/>
      <c r="FM251" s="45"/>
      <c r="FN251" s="45" t="s">
        <v>347</v>
      </c>
      <c r="FO251" s="45"/>
      <c r="FP251" s="45" t="s">
        <v>347</v>
      </c>
      <c r="FQ251" s="45" t="s">
        <v>367</v>
      </c>
      <c r="FR251" s="45" t="b">
        <v>1</v>
      </c>
      <c r="FS251" s="45"/>
      <c r="FT251" s="45"/>
      <c r="FU251" s="45"/>
      <c r="FV251" s="45"/>
      <c r="FW251" s="45"/>
      <c r="FX251" s="45" t="s">
        <v>656</v>
      </c>
      <c r="FY251" s="45" t="s">
        <v>359</v>
      </c>
      <c r="FZ251" s="45"/>
      <c r="GA251" s="45"/>
      <c r="GB251" s="45"/>
      <c r="GC251" s="45" t="s">
        <v>351</v>
      </c>
      <c r="GD251" s="45" t="s">
        <v>351</v>
      </c>
      <c r="GE251" s="45" t="s">
        <v>359</v>
      </c>
      <c r="GF251" s="45" t="s">
        <v>370</v>
      </c>
      <c r="GG251" s="45" t="s">
        <v>370</v>
      </c>
      <c r="GH251" s="45"/>
      <c r="GI251" s="45"/>
      <c r="GJ251" s="45"/>
      <c r="GK251" s="45"/>
      <c r="GL251" s="45"/>
      <c r="GM251" s="45"/>
      <c r="GN251" s="45"/>
      <c r="GO251" s="45"/>
      <c r="GP251" s="45"/>
      <c r="GQ251" s="45"/>
      <c r="GR251" s="45"/>
      <c r="GS251" s="45"/>
      <c r="GT251" s="45"/>
      <c r="GU251" s="45" t="s">
        <v>712</v>
      </c>
      <c r="GV251" s="45"/>
      <c r="GW251" s="45" t="b">
        <v>1</v>
      </c>
      <c r="GX251" s="45" t="b">
        <v>1</v>
      </c>
      <c r="GY251" s="45" t="b">
        <v>1</v>
      </c>
      <c r="GZ251" s="45" t="b">
        <v>1</v>
      </c>
      <c r="HA251" s="45" t="b">
        <v>1</v>
      </c>
      <c r="HB251" s="45"/>
      <c r="HC251" s="45"/>
      <c r="HD251" s="45"/>
      <c r="HE251" s="45"/>
      <c r="HF251" s="45" t="b">
        <v>1</v>
      </c>
      <c r="HG251" s="45"/>
      <c r="HH251" s="45"/>
      <c r="HI251" s="45"/>
      <c r="HJ251" s="45"/>
      <c r="HK251" s="45"/>
      <c r="HL251" s="45"/>
      <c r="HM251" s="45"/>
      <c r="HN251" s="45" t="s">
        <v>471</v>
      </c>
      <c r="HO251" s="45"/>
      <c r="HP251" s="45"/>
      <c r="HQ251" s="45"/>
      <c r="HR251" s="45" t="b">
        <v>1</v>
      </c>
      <c r="HS251" s="45" t="s">
        <v>3240</v>
      </c>
      <c r="HT251" s="45" t="s">
        <v>2962</v>
      </c>
      <c r="HU251" s="45" t="b">
        <v>1</v>
      </c>
      <c r="HV251" s="45"/>
      <c r="HW251" s="45"/>
      <c r="HX251" s="45" t="b">
        <v>1</v>
      </c>
      <c r="HY251" s="45"/>
      <c r="HZ251" s="45"/>
      <c r="IA251" s="45" t="b">
        <v>1</v>
      </c>
      <c r="IB251" s="45"/>
      <c r="IC251" s="45"/>
      <c r="ID251" s="45"/>
      <c r="IE251" s="45"/>
      <c r="IF251" s="45" t="s">
        <v>458</v>
      </c>
      <c r="IG251" s="45" t="b">
        <v>1</v>
      </c>
      <c r="IH251" s="45"/>
      <c r="II251" s="45"/>
      <c r="IJ251" s="45"/>
      <c r="IK251" s="45"/>
      <c r="IL251" s="45"/>
      <c r="IM251" s="45"/>
      <c r="IN251" s="45"/>
      <c r="IO251" s="45"/>
      <c r="IP251" s="45" t="s">
        <v>347</v>
      </c>
      <c r="IQ251" s="45"/>
      <c r="IR251" s="45" t="s">
        <v>953</v>
      </c>
      <c r="IS251" s="45"/>
      <c r="IT251" s="45" t="b">
        <v>1</v>
      </c>
      <c r="IU251" s="45" t="b">
        <v>1</v>
      </c>
      <c r="IV251" s="45" t="b">
        <v>1</v>
      </c>
      <c r="IW251" s="45"/>
      <c r="IX251" s="45"/>
      <c r="IY251" s="45"/>
      <c r="IZ251" s="45"/>
      <c r="JA251" s="45"/>
      <c r="JB251" s="45" t="s">
        <v>392</v>
      </c>
      <c r="JC251" s="45"/>
      <c r="JD251" s="45"/>
      <c r="JE251" s="45"/>
      <c r="JF251" s="45" t="b">
        <v>1</v>
      </c>
      <c r="JG251" s="45"/>
      <c r="JH251" s="45"/>
      <c r="JI251" s="45"/>
      <c r="JJ251" s="45"/>
      <c r="JK251" s="45" t="s">
        <v>5169</v>
      </c>
      <c r="JL251" s="45" t="s">
        <v>347</v>
      </c>
      <c r="JM251" s="45"/>
      <c r="JN251" s="45" t="s">
        <v>3241</v>
      </c>
      <c r="JO251" s="45" t="b">
        <v>1</v>
      </c>
      <c r="JP251" s="45"/>
      <c r="JQ251" s="45" t="b">
        <v>1</v>
      </c>
      <c r="JR251" s="45" t="b">
        <v>1</v>
      </c>
      <c r="JS251" s="45" t="b">
        <v>1</v>
      </c>
      <c r="JT251" s="45" t="b">
        <v>1</v>
      </c>
      <c r="JU251" s="45"/>
      <c r="JV251" s="45"/>
      <c r="JW251" s="45"/>
      <c r="JX251" s="45"/>
      <c r="JY251" s="45" t="b">
        <v>1</v>
      </c>
      <c r="JZ251" s="45"/>
      <c r="KA251" s="45" t="b">
        <v>1</v>
      </c>
      <c r="KB251" s="45" t="b">
        <v>1</v>
      </c>
      <c r="KC251" s="45"/>
      <c r="KD251" s="45"/>
      <c r="KE251" s="45"/>
      <c r="KF251" s="45"/>
      <c r="KG251" s="45" t="s">
        <v>3242</v>
      </c>
      <c r="KH251" s="45" t="s">
        <v>447</v>
      </c>
      <c r="KI251" s="45"/>
      <c r="KJ251" s="45"/>
      <c r="KK251" s="45"/>
      <c r="KL251" s="45"/>
      <c r="KM251" s="45" t="b">
        <v>1</v>
      </c>
      <c r="KN251" s="45"/>
      <c r="KO251" s="45"/>
      <c r="KP251" s="45"/>
      <c r="KQ251" s="45"/>
      <c r="KR251" s="45"/>
      <c r="KS251" s="45"/>
      <c r="KT251" s="45"/>
      <c r="KU251" s="45"/>
      <c r="KV251" s="45"/>
      <c r="KW251" s="45" t="s">
        <v>3243</v>
      </c>
      <c r="KX251" s="45" t="b">
        <v>1</v>
      </c>
      <c r="KY251" s="45" t="b">
        <v>1</v>
      </c>
      <c r="KZ251" s="45" t="b">
        <v>1</v>
      </c>
      <c r="LA251" s="45"/>
      <c r="LB251" s="45" t="b">
        <v>1</v>
      </c>
      <c r="LC251" s="45"/>
      <c r="LD251" s="45"/>
      <c r="LE251" s="45"/>
      <c r="LF251" s="45"/>
      <c r="LG251" s="45" t="s">
        <v>2516</v>
      </c>
      <c r="LH251" s="45"/>
      <c r="LI251" s="45"/>
      <c r="LJ251" s="45" t="b">
        <v>1</v>
      </c>
      <c r="LK251" s="45"/>
      <c r="LL251" s="45" t="b">
        <v>1</v>
      </c>
      <c r="LM251" s="45"/>
      <c r="LN251" s="45"/>
      <c r="LO251" s="45" t="s">
        <v>359</v>
      </c>
      <c r="LP251" s="45" t="s">
        <v>5170</v>
      </c>
      <c r="LQ251" s="45" t="s">
        <v>1002</v>
      </c>
      <c r="LR251" s="45"/>
      <c r="LS251" s="45" t="b">
        <v>1</v>
      </c>
      <c r="LT251" s="45"/>
      <c r="LU251" s="45"/>
      <c r="LV251" s="45" t="b">
        <v>1</v>
      </c>
      <c r="LW251" s="45"/>
      <c r="LX251" s="45"/>
      <c r="LY251" s="45"/>
      <c r="LZ251" s="45"/>
      <c r="MA251" s="45"/>
      <c r="MB251" s="45" t="s">
        <v>359</v>
      </c>
      <c r="MC251" s="45"/>
      <c r="MD251" s="45"/>
      <c r="ME251" s="45"/>
      <c r="MF251" s="45"/>
      <c r="MG251" s="45"/>
      <c r="MH251" s="45" t="s">
        <v>359</v>
      </c>
      <c r="MI251" s="45"/>
      <c r="MJ251" s="45" t="s">
        <v>3244</v>
      </c>
      <c r="MK251" s="45">
        <v>73157546</v>
      </c>
      <c r="ML251" s="45" t="s">
        <v>3245</v>
      </c>
      <c r="MM251" s="47">
        <v>44217.56082175926</v>
      </c>
      <c r="MN251" s="45">
        <v>252</v>
      </c>
      <c r="MO251" s="45"/>
      <c r="MP251" s="45">
        <v>-1</v>
      </c>
      <c r="MQ251" s="45"/>
      <c r="MR251" s="45"/>
      <c r="MS251" s="45" t="s">
        <v>376</v>
      </c>
      <c r="MT251" s="45">
        <v>2865</v>
      </c>
      <c r="MU251" s="45" t="s">
        <v>402</v>
      </c>
      <c r="MV251" s="45">
        <v>569832</v>
      </c>
    </row>
    <row r="252" spans="1:360" ht="15.6" thickTop="1" thickBot="1" x14ac:dyDescent="0.35">
      <c r="A252" s="48" t="s">
        <v>3246</v>
      </c>
      <c r="B252" s="37" t="s">
        <v>3247</v>
      </c>
      <c r="C252" s="37"/>
      <c r="D252" s="37" t="s">
        <v>3230</v>
      </c>
      <c r="E252" s="37" t="s">
        <v>830</v>
      </c>
      <c r="F252" s="37"/>
      <c r="G252" s="49">
        <v>44217</v>
      </c>
      <c r="H252" s="37" t="s">
        <v>3222</v>
      </c>
      <c r="I252" s="37" t="s">
        <v>832</v>
      </c>
      <c r="J252" s="37" t="s">
        <v>347</v>
      </c>
      <c r="K252" s="37">
        <v>30</v>
      </c>
      <c r="L252" s="37" t="str">
        <f>IF(data!$K252&lt;31,"18-30 Years",IF(data!$K252&lt;51,"31-50 Years",IF(data!$K252&lt;61,"51-60 Years",IF(data!$K252&gt;60,"Elderly&gt;60"))))</f>
        <v>18-30 Years</v>
      </c>
      <c r="M252" s="37" t="s">
        <v>348</v>
      </c>
      <c r="N252" s="37" t="s">
        <v>349</v>
      </c>
      <c r="O252" s="37" t="s">
        <v>350</v>
      </c>
      <c r="P252" s="49">
        <v>43486</v>
      </c>
      <c r="Q252" s="37">
        <v>1</v>
      </c>
      <c r="R252" s="37">
        <v>0</v>
      </c>
      <c r="S252" s="37" t="s">
        <v>347</v>
      </c>
      <c r="T252" s="37">
        <v>0</v>
      </c>
      <c r="U252" s="37">
        <v>2</v>
      </c>
      <c r="V252" s="37">
        <v>2</v>
      </c>
      <c r="W252" s="37" t="s">
        <v>364</v>
      </c>
      <c r="X252" s="37">
        <v>4</v>
      </c>
      <c r="Y252" s="37" t="s">
        <v>519</v>
      </c>
      <c r="Z252" s="37">
        <v>0</v>
      </c>
      <c r="AA252" s="52">
        <v>8</v>
      </c>
      <c r="AB252" s="37">
        <v>10</v>
      </c>
      <c r="AC252" s="37">
        <v>0</v>
      </c>
      <c r="AD252" s="37">
        <v>0</v>
      </c>
      <c r="AE252" s="37">
        <v>1</v>
      </c>
      <c r="AF252" s="37">
        <v>600</v>
      </c>
      <c r="AG252" s="37">
        <v>100</v>
      </c>
      <c r="AH252" s="41">
        <f t="shared" si="3"/>
        <v>-500</v>
      </c>
      <c r="AI252" s="37" t="s">
        <v>3248</v>
      </c>
      <c r="AJ252" s="37"/>
      <c r="AK252" s="37" t="s">
        <v>355</v>
      </c>
      <c r="AL252" s="37"/>
      <c r="AM252" s="37" t="b">
        <v>1</v>
      </c>
      <c r="AN252" s="37"/>
      <c r="AO252" s="37"/>
      <c r="AP252" s="37"/>
      <c r="AQ252" s="37"/>
      <c r="AR252" s="37"/>
      <c r="AS252" s="37"/>
      <c r="AT252" s="37">
        <v>30</v>
      </c>
      <c r="AU252" s="37" t="s">
        <v>356</v>
      </c>
      <c r="AV252" s="37"/>
      <c r="AW252" s="37" t="s">
        <v>347</v>
      </c>
      <c r="AX252" s="41" t="s">
        <v>372</v>
      </c>
      <c r="AY252" s="37" t="s">
        <v>1279</v>
      </c>
      <c r="AZ252" s="37" t="b">
        <v>1</v>
      </c>
      <c r="BA252" s="37"/>
      <c r="BB252" s="37"/>
      <c r="BC252" s="37"/>
      <c r="BD252" s="37"/>
      <c r="BE252" s="37"/>
      <c r="BF252" s="37"/>
      <c r="BG252" s="37"/>
      <c r="BH252" s="37"/>
      <c r="BI252" s="37"/>
      <c r="BJ252" s="37"/>
      <c r="BK252" s="37" t="s">
        <v>372</v>
      </c>
      <c r="BL252" s="37"/>
      <c r="BM252" s="37"/>
      <c r="BN252" s="37"/>
      <c r="BO252" s="37"/>
      <c r="BP252" s="37" t="s">
        <v>347</v>
      </c>
      <c r="BQ252" s="37" t="s">
        <v>347</v>
      </c>
      <c r="BR252" s="37"/>
      <c r="BS252" s="37" t="s">
        <v>347</v>
      </c>
      <c r="BT252" s="37" t="s">
        <v>347</v>
      </c>
      <c r="BU252" s="37"/>
      <c r="BV252" s="37"/>
      <c r="BW252" s="37"/>
      <c r="BX252" s="37"/>
      <c r="BY252" s="37"/>
      <c r="BZ252" s="37"/>
      <c r="CA252" s="37"/>
      <c r="CB252" s="37"/>
      <c r="CC252" s="37"/>
      <c r="CD252" s="37"/>
      <c r="CE252" s="37"/>
      <c r="CF252" s="37" t="s">
        <v>1990</v>
      </c>
      <c r="CG252" s="37" t="b">
        <v>1</v>
      </c>
      <c r="CH252" s="37" t="b">
        <v>1</v>
      </c>
      <c r="CI252" s="37"/>
      <c r="CJ252" s="37" t="b">
        <v>1</v>
      </c>
      <c r="CK252" s="37"/>
      <c r="CL252" s="37"/>
      <c r="CM252" s="37"/>
      <c r="CN252" s="37"/>
      <c r="CO252" s="37" t="s">
        <v>347</v>
      </c>
      <c r="CP252" s="37"/>
      <c r="CQ252" s="37"/>
      <c r="CR252" s="37"/>
      <c r="CS252" s="37"/>
      <c r="CT252" s="37"/>
      <c r="CU252" s="37"/>
      <c r="CV252" s="37"/>
      <c r="CW252" s="37"/>
      <c r="CX252" s="37"/>
      <c r="CY252" s="37" t="s">
        <v>932</v>
      </c>
      <c r="CZ252" s="37"/>
      <c r="DA252" s="37"/>
      <c r="DB252" s="37"/>
      <c r="DC252" s="37"/>
      <c r="DD252" s="37"/>
      <c r="DE252" s="37"/>
      <c r="DF252" s="37" t="b">
        <v>1</v>
      </c>
      <c r="DG252" s="37"/>
      <c r="DH252" s="37"/>
      <c r="DI252" s="37"/>
      <c r="DJ252" s="37"/>
      <c r="DK252" s="37"/>
      <c r="DL252" s="37"/>
      <c r="DM252" s="37"/>
      <c r="DN252" s="37"/>
      <c r="DO252" s="37"/>
      <c r="DP252" s="37"/>
      <c r="DQ252" s="37"/>
      <c r="DR252" s="37"/>
      <c r="DS252" s="37"/>
      <c r="DT252" s="37"/>
      <c r="DU252" s="37"/>
      <c r="DV252" s="37"/>
      <c r="DW252" s="37" t="s">
        <v>564</v>
      </c>
      <c r="DX252" s="37" t="s">
        <v>483</v>
      </c>
      <c r="DY252" s="37"/>
      <c r="DZ252" s="37"/>
      <c r="EA252" s="37" t="s">
        <v>1142</v>
      </c>
      <c r="EB252" s="37" t="b">
        <v>1</v>
      </c>
      <c r="EC252" s="37"/>
      <c r="ED252" s="37"/>
      <c r="EE252" s="37"/>
      <c r="EF252" s="37"/>
      <c r="EG252" s="37"/>
      <c r="EH252" s="37"/>
      <c r="EI252" s="37"/>
      <c r="EJ252" s="37"/>
      <c r="EK252" s="37" t="b">
        <v>1</v>
      </c>
      <c r="EL252" s="37" t="b">
        <v>1</v>
      </c>
      <c r="EM252" s="52">
        <v>3</v>
      </c>
      <c r="EN252" s="37" t="s">
        <v>365</v>
      </c>
      <c r="EO252" s="37" t="s">
        <v>3249</v>
      </c>
      <c r="EP252" s="37" t="b">
        <v>1</v>
      </c>
      <c r="EQ252" s="37"/>
      <c r="ER252" s="37"/>
      <c r="ES252" s="37" t="b">
        <v>1</v>
      </c>
      <c r="ET252" s="37"/>
      <c r="EU252" s="37"/>
      <c r="EV252" s="37"/>
      <c r="EW252" s="37"/>
      <c r="EX252" s="37"/>
      <c r="EY252" s="37" t="b">
        <v>1</v>
      </c>
      <c r="EZ252" s="37" t="b">
        <v>1</v>
      </c>
      <c r="FA252" s="52">
        <v>4</v>
      </c>
      <c r="FB252" s="37" t="s">
        <v>366</v>
      </c>
      <c r="FC252" s="37" t="s">
        <v>347</v>
      </c>
      <c r="FD252" s="37"/>
      <c r="FE252" s="37" t="s">
        <v>429</v>
      </c>
      <c r="FF252" s="37"/>
      <c r="FG252" s="37" t="b">
        <v>1</v>
      </c>
      <c r="FH252" s="37" t="b">
        <v>1</v>
      </c>
      <c r="FI252" s="37"/>
      <c r="FJ252" s="37"/>
      <c r="FK252" s="37"/>
      <c r="FL252" s="37"/>
      <c r="FM252" s="37"/>
      <c r="FN252" s="37" t="s">
        <v>347</v>
      </c>
      <c r="FO252" s="37"/>
      <c r="FP252" s="37" t="s">
        <v>372</v>
      </c>
      <c r="FQ252" s="37"/>
      <c r="FR252" s="37"/>
      <c r="FS252" s="37"/>
      <c r="FT252" s="37"/>
      <c r="FU252" s="37"/>
      <c r="FV252" s="37"/>
      <c r="FW252" s="37"/>
      <c r="FX252" s="37" t="s">
        <v>368</v>
      </c>
      <c r="FY252" s="37" t="s">
        <v>347</v>
      </c>
      <c r="FZ252" s="37"/>
      <c r="GA252" s="37"/>
      <c r="GB252" s="37"/>
      <c r="GC252" s="37" t="s">
        <v>406</v>
      </c>
      <c r="GD252" s="37" t="s">
        <v>351</v>
      </c>
      <c r="GE252" s="37" t="s">
        <v>359</v>
      </c>
      <c r="GF252" s="37" t="s">
        <v>370</v>
      </c>
      <c r="GG252" s="37" t="s">
        <v>370</v>
      </c>
      <c r="GH252" s="37"/>
      <c r="GI252" s="37"/>
      <c r="GJ252" s="37"/>
      <c r="GK252" s="37"/>
      <c r="GL252" s="37"/>
      <c r="GM252" s="37"/>
      <c r="GN252" s="37"/>
      <c r="GO252" s="37"/>
      <c r="GP252" s="37"/>
      <c r="GQ252" s="37"/>
      <c r="GR252" s="37"/>
      <c r="GS252" s="37"/>
      <c r="GT252" s="37"/>
      <c r="GU252" s="37" t="s">
        <v>3250</v>
      </c>
      <c r="GV252" s="37"/>
      <c r="GW252" s="37" t="b">
        <v>1</v>
      </c>
      <c r="GX252" s="37" t="b">
        <v>1</v>
      </c>
      <c r="GY252" s="37"/>
      <c r="GZ252" s="37"/>
      <c r="HA252" s="37"/>
      <c r="HB252" s="37"/>
      <c r="HC252" s="37"/>
      <c r="HD252" s="37" t="b">
        <v>1</v>
      </c>
      <c r="HE252" s="37"/>
      <c r="HF252" s="37"/>
      <c r="HG252" s="37"/>
      <c r="HH252" s="37"/>
      <c r="HI252" s="37"/>
      <c r="HJ252" s="37"/>
      <c r="HK252" s="37"/>
      <c r="HL252" s="37"/>
      <c r="HM252" s="37"/>
      <c r="HN252" s="37" t="s">
        <v>387</v>
      </c>
      <c r="HO252" s="37"/>
      <c r="HP252" s="37"/>
      <c r="HQ252" s="37" t="b">
        <v>1</v>
      </c>
      <c r="HR252" s="37"/>
      <c r="HS252" s="37" t="s">
        <v>3251</v>
      </c>
      <c r="HT252" s="37" t="s">
        <v>440</v>
      </c>
      <c r="HU252" s="37"/>
      <c r="HV252" s="37"/>
      <c r="HW252" s="37"/>
      <c r="HX252" s="37" t="b">
        <v>1</v>
      </c>
      <c r="HY252" s="37"/>
      <c r="HZ252" s="37"/>
      <c r="IA252" s="37"/>
      <c r="IB252" s="37"/>
      <c r="IC252" s="37"/>
      <c r="ID252" s="37"/>
      <c r="IE252" s="37"/>
      <c r="IF252" s="37" t="s">
        <v>458</v>
      </c>
      <c r="IG252" s="37" t="b">
        <v>1</v>
      </c>
      <c r="IH252" s="37"/>
      <c r="II252" s="37"/>
      <c r="IJ252" s="37"/>
      <c r="IK252" s="37"/>
      <c r="IL252" s="37"/>
      <c r="IM252" s="37"/>
      <c r="IN252" s="37"/>
      <c r="IO252" s="37"/>
      <c r="IP252" s="37" t="s">
        <v>347</v>
      </c>
      <c r="IQ252" s="37"/>
      <c r="IR252" s="37" t="s">
        <v>919</v>
      </c>
      <c r="IS252" s="37" t="b">
        <v>1</v>
      </c>
      <c r="IT252" s="37" t="b">
        <v>1</v>
      </c>
      <c r="IU252" s="37" t="b">
        <v>1</v>
      </c>
      <c r="IV252" s="37" t="b">
        <v>1</v>
      </c>
      <c r="IW252" s="37"/>
      <c r="IX252" s="37"/>
      <c r="IY252" s="37"/>
      <c r="IZ252" s="37"/>
      <c r="JA252" s="37"/>
      <c r="JB252" s="37" t="s">
        <v>1248</v>
      </c>
      <c r="JC252" s="37" t="b">
        <v>1</v>
      </c>
      <c r="JD252" s="37" t="b">
        <v>1</v>
      </c>
      <c r="JE252" s="37" t="b">
        <v>1</v>
      </c>
      <c r="JF252" s="37"/>
      <c r="JG252" s="37"/>
      <c r="JH252" s="37"/>
      <c r="JI252" s="37"/>
      <c r="JJ252" s="37"/>
      <c r="JK252" s="37"/>
      <c r="JL252" s="37" t="s">
        <v>359</v>
      </c>
      <c r="JM252" s="37" t="s">
        <v>3252</v>
      </c>
      <c r="JN252" s="37" t="s">
        <v>3253</v>
      </c>
      <c r="JO252" s="37" t="b">
        <v>1</v>
      </c>
      <c r="JP252" s="37"/>
      <c r="JQ252" s="37" t="b">
        <v>1</v>
      </c>
      <c r="JR252" s="37" t="b">
        <v>1</v>
      </c>
      <c r="JS252" s="37" t="b">
        <v>1</v>
      </c>
      <c r="JT252" s="37"/>
      <c r="JU252" s="37"/>
      <c r="JV252" s="37" t="b">
        <v>1</v>
      </c>
      <c r="JW252" s="37"/>
      <c r="JX252" s="37"/>
      <c r="JY252" s="37"/>
      <c r="JZ252" s="37"/>
      <c r="KA252" s="37"/>
      <c r="KB252" s="37"/>
      <c r="KC252" s="37"/>
      <c r="KD252" s="37"/>
      <c r="KE252" s="37"/>
      <c r="KF252" s="37"/>
      <c r="KG252" s="37" t="s">
        <v>3254</v>
      </c>
      <c r="KH252" s="37" t="s">
        <v>447</v>
      </c>
      <c r="KI252" s="37"/>
      <c r="KJ252" s="37"/>
      <c r="KK252" s="37"/>
      <c r="KL252" s="37"/>
      <c r="KM252" s="37" t="b">
        <v>1</v>
      </c>
      <c r="KN252" s="37"/>
      <c r="KO252" s="37"/>
      <c r="KP252" s="37"/>
      <c r="KQ252" s="37"/>
      <c r="KR252" s="37"/>
      <c r="KS252" s="37"/>
      <c r="KT252" s="37"/>
      <c r="KU252" s="37"/>
      <c r="KV252" s="37"/>
      <c r="KW252" s="37" t="s">
        <v>3255</v>
      </c>
      <c r="KX252" s="37" t="b">
        <v>1</v>
      </c>
      <c r="KY252" s="37" t="b">
        <v>1</v>
      </c>
      <c r="KZ252" s="37" t="b">
        <v>1</v>
      </c>
      <c r="LA252" s="37"/>
      <c r="LB252" s="37"/>
      <c r="LC252" s="37" t="b">
        <v>1</v>
      </c>
      <c r="LD252" s="37"/>
      <c r="LE252" s="37"/>
      <c r="LF252" s="37"/>
      <c r="LG252" s="37" t="s">
        <v>1026</v>
      </c>
      <c r="LH252" s="37"/>
      <c r="LI252" s="37"/>
      <c r="LJ252" s="37" t="b">
        <v>1</v>
      </c>
      <c r="LK252" s="37" t="b">
        <v>1</v>
      </c>
      <c r="LL252" s="37" t="b">
        <v>1</v>
      </c>
      <c r="LM252" s="37"/>
      <c r="LN252" s="37"/>
      <c r="LO252" s="37" t="s">
        <v>359</v>
      </c>
      <c r="LP252" s="45" t="s">
        <v>5174</v>
      </c>
      <c r="LQ252" s="37" t="s">
        <v>1273</v>
      </c>
      <c r="LR252" s="37" t="b">
        <v>1</v>
      </c>
      <c r="LS252" s="37"/>
      <c r="LT252" s="37" t="b">
        <v>1</v>
      </c>
      <c r="LU252" s="37"/>
      <c r="LV252" s="37"/>
      <c r="LW252" s="37"/>
      <c r="LX252" s="37"/>
      <c r="LY252" s="37"/>
      <c r="LZ252" s="37"/>
      <c r="MA252" s="37"/>
      <c r="MB252" s="37" t="s">
        <v>359</v>
      </c>
      <c r="MC252" s="37"/>
      <c r="MD252" s="37"/>
      <c r="ME252" s="37"/>
      <c r="MF252" s="37"/>
      <c r="MG252" s="37"/>
      <c r="MH252" s="37" t="s">
        <v>359</v>
      </c>
      <c r="MI252" s="37"/>
      <c r="MJ252" s="37" t="s">
        <v>3256</v>
      </c>
      <c r="MK252" s="37">
        <v>73157547</v>
      </c>
      <c r="ML252" s="37" t="s">
        <v>3257</v>
      </c>
      <c r="MM252" s="50">
        <v>44217.56082175926</v>
      </c>
      <c r="MN252" s="37">
        <v>253</v>
      </c>
      <c r="MO252" s="37"/>
      <c r="MP252" s="37">
        <v>-1</v>
      </c>
      <c r="MQ252" s="37"/>
      <c r="MR252" s="37"/>
      <c r="MS252" s="37" t="s">
        <v>376</v>
      </c>
      <c r="MT252" s="37">
        <v>1978</v>
      </c>
      <c r="MU252" s="37" t="s">
        <v>402</v>
      </c>
      <c r="MV252" s="37">
        <v>569832</v>
      </c>
    </row>
    <row r="253" spans="1:360" ht="15.6" thickTop="1" thickBot="1" x14ac:dyDescent="0.35">
      <c r="A253" s="44" t="s">
        <v>3258</v>
      </c>
      <c r="B253" s="45" t="s">
        <v>3259</v>
      </c>
      <c r="C253" s="45"/>
      <c r="D253" s="45" t="s">
        <v>3234</v>
      </c>
      <c r="E253" s="45" t="s">
        <v>830</v>
      </c>
      <c r="F253" s="45"/>
      <c r="G253" s="46">
        <v>44217</v>
      </c>
      <c r="H253" s="45" t="s">
        <v>3222</v>
      </c>
      <c r="I253" s="45" t="s">
        <v>832</v>
      </c>
      <c r="J253" s="45" t="s">
        <v>347</v>
      </c>
      <c r="K253" s="45">
        <v>61</v>
      </c>
      <c r="L253" s="45" t="str">
        <f>IF(data!$K253&lt;31,"18-30 Years",IF(data!$K253&lt;51,"31-50 Years",IF(data!$K253&lt;61,"51-60 Years",IF(data!$K253&gt;60,"Elderly&gt;60"))))</f>
        <v>Elderly&gt;60</v>
      </c>
      <c r="M253" s="45" t="s">
        <v>405</v>
      </c>
      <c r="N253" s="45" t="s">
        <v>349</v>
      </c>
      <c r="O253" s="45" t="s">
        <v>350</v>
      </c>
      <c r="P253" s="46">
        <v>43479</v>
      </c>
      <c r="Q253" s="45">
        <v>2</v>
      </c>
      <c r="R253" s="45">
        <v>1</v>
      </c>
      <c r="S253" s="45" t="s">
        <v>347</v>
      </c>
      <c r="T253" s="45">
        <v>1</v>
      </c>
      <c r="U253" s="45">
        <v>2</v>
      </c>
      <c r="V253" s="45">
        <v>6</v>
      </c>
      <c r="W253" s="45" t="s">
        <v>519</v>
      </c>
      <c r="X253" s="45">
        <v>7</v>
      </c>
      <c r="Y253" s="45" t="s">
        <v>2172</v>
      </c>
      <c r="Z253" s="45">
        <v>0</v>
      </c>
      <c r="AA253" s="51">
        <v>16</v>
      </c>
      <c r="AB253" s="45">
        <v>30</v>
      </c>
      <c r="AC253" s="45">
        <v>0</v>
      </c>
      <c r="AD253" s="45">
        <v>0</v>
      </c>
      <c r="AE253" s="45">
        <v>0</v>
      </c>
      <c r="AF253" s="45">
        <v>3500</v>
      </c>
      <c r="AG253" s="45">
        <v>700</v>
      </c>
      <c r="AH253" s="41">
        <f t="shared" si="3"/>
        <v>-2800</v>
      </c>
      <c r="AI253" s="45" t="s">
        <v>3260</v>
      </c>
      <c r="AJ253" s="45"/>
      <c r="AK253" s="45" t="s">
        <v>772</v>
      </c>
      <c r="AL253" s="45" t="b">
        <v>1</v>
      </c>
      <c r="AM253" s="45"/>
      <c r="AN253" s="45"/>
      <c r="AO253" s="45"/>
      <c r="AP253" s="45"/>
      <c r="AQ253" s="45"/>
      <c r="AR253" s="45"/>
      <c r="AS253" s="45"/>
      <c r="AT253" s="45">
        <v>10</v>
      </c>
      <c r="AU253" s="45" t="s">
        <v>1333</v>
      </c>
      <c r="AV253" s="45"/>
      <c r="AW253" s="45" t="s">
        <v>359</v>
      </c>
      <c r="AX253" s="45" t="s">
        <v>3261</v>
      </c>
      <c r="AY253" s="45" t="s">
        <v>3262</v>
      </c>
      <c r="AZ253" s="45"/>
      <c r="BA253" s="45"/>
      <c r="BB253" s="45"/>
      <c r="BC253" s="45" t="b">
        <v>1</v>
      </c>
      <c r="BD253" s="45"/>
      <c r="BE253" s="45"/>
      <c r="BF253" s="45"/>
      <c r="BG253" s="45" t="b">
        <v>1</v>
      </c>
      <c r="BH253" s="45"/>
      <c r="BI253" s="45"/>
      <c r="BJ253" s="45" t="s">
        <v>3263</v>
      </c>
      <c r="BK253" s="45" t="s">
        <v>347</v>
      </c>
      <c r="BL253" s="45" t="s">
        <v>347</v>
      </c>
      <c r="BM253" s="45" t="s">
        <v>3264</v>
      </c>
      <c r="BN253" s="45" t="s">
        <v>359</v>
      </c>
      <c r="BO253" s="45"/>
      <c r="BP253" s="45" t="s">
        <v>359</v>
      </c>
      <c r="BQ253" s="45"/>
      <c r="BR253" s="45"/>
      <c r="BS253" s="45"/>
      <c r="BT253" s="45"/>
      <c r="BU253" s="45"/>
      <c r="BV253" s="45"/>
      <c r="BW253" s="45"/>
      <c r="BX253" s="45"/>
      <c r="BY253" s="45"/>
      <c r="BZ253" s="45"/>
      <c r="CA253" s="45"/>
      <c r="CB253" s="45"/>
      <c r="CC253" s="45"/>
      <c r="CD253" s="45"/>
      <c r="CE253" s="45"/>
      <c r="CF253" s="45" t="s">
        <v>835</v>
      </c>
      <c r="CG253" s="45" t="b">
        <v>1</v>
      </c>
      <c r="CH253" s="45"/>
      <c r="CI253" s="45"/>
      <c r="CJ253" s="45"/>
      <c r="CK253" s="45"/>
      <c r="CL253" s="45"/>
      <c r="CM253" s="45"/>
      <c r="CN253" s="45"/>
      <c r="CO253" s="45" t="s">
        <v>347</v>
      </c>
      <c r="CP253" s="45"/>
      <c r="CQ253" s="45"/>
      <c r="CR253" s="45"/>
      <c r="CS253" s="45"/>
      <c r="CT253" s="45"/>
      <c r="CU253" s="45"/>
      <c r="CV253" s="45"/>
      <c r="CW253" s="45"/>
      <c r="CX253" s="45"/>
      <c r="CY253" s="45" t="s">
        <v>932</v>
      </c>
      <c r="CZ253" s="45"/>
      <c r="DA253" s="45"/>
      <c r="DB253" s="45"/>
      <c r="DC253" s="45"/>
      <c r="DD253" s="45"/>
      <c r="DE253" s="45"/>
      <c r="DF253" s="45" t="b">
        <v>1</v>
      </c>
      <c r="DG253" s="45"/>
      <c r="DH253" s="45"/>
      <c r="DI253" s="45"/>
      <c r="DJ253" s="45"/>
      <c r="DK253" s="45" t="s">
        <v>347</v>
      </c>
      <c r="DL253" s="45" t="s">
        <v>980</v>
      </c>
      <c r="DM253" s="45"/>
      <c r="DN253" s="45"/>
      <c r="DO253" s="45"/>
      <c r="DP253" s="45" t="b">
        <v>1</v>
      </c>
      <c r="DQ253" s="45"/>
      <c r="DR253" s="45"/>
      <c r="DS253" s="45"/>
      <c r="DT253" s="45"/>
      <c r="DU253" s="45"/>
      <c r="DV253" s="45"/>
      <c r="DW253" s="45" t="s">
        <v>646</v>
      </c>
      <c r="DX253" s="45"/>
      <c r="DY253" s="45"/>
      <c r="DZ253" s="45"/>
      <c r="EA253" s="45" t="s">
        <v>3265</v>
      </c>
      <c r="EB253" s="45" t="b">
        <v>1</v>
      </c>
      <c r="EC253" s="45" t="b">
        <v>1</v>
      </c>
      <c r="ED253" s="45" t="b">
        <v>1</v>
      </c>
      <c r="EE253" s="45"/>
      <c r="EF253" s="45"/>
      <c r="EG253" s="45"/>
      <c r="EH253" s="45"/>
      <c r="EI253" s="45"/>
      <c r="EJ253" s="45"/>
      <c r="EK253" s="45"/>
      <c r="EL253" s="45" t="b">
        <v>1</v>
      </c>
      <c r="EM253" s="51">
        <v>4</v>
      </c>
      <c r="EN253" s="45" t="s">
        <v>365</v>
      </c>
      <c r="EO253" s="45" t="s">
        <v>3265</v>
      </c>
      <c r="EP253" s="45" t="b">
        <v>1</v>
      </c>
      <c r="EQ253" s="45" t="b">
        <v>1</v>
      </c>
      <c r="ER253" s="45" t="b">
        <v>1</v>
      </c>
      <c r="ES253" s="45"/>
      <c r="ET253" s="45"/>
      <c r="EU253" s="45"/>
      <c r="EV253" s="45"/>
      <c r="EW253" s="45"/>
      <c r="EX253" s="45"/>
      <c r="EY253" s="45"/>
      <c r="EZ253" s="45" t="b">
        <v>1</v>
      </c>
      <c r="FA253" s="51">
        <v>4</v>
      </c>
      <c r="FB253" s="45" t="s">
        <v>366</v>
      </c>
      <c r="FC253" s="45" t="s">
        <v>347</v>
      </c>
      <c r="FD253" s="45"/>
      <c r="FE253" s="45" t="s">
        <v>367</v>
      </c>
      <c r="FF253" s="45"/>
      <c r="FG253" s="45" t="b">
        <v>1</v>
      </c>
      <c r="FH253" s="45"/>
      <c r="FI253" s="45"/>
      <c r="FJ253" s="45"/>
      <c r="FK253" s="45"/>
      <c r="FL253" s="45"/>
      <c r="FM253" s="45"/>
      <c r="FN253" s="45" t="s">
        <v>347</v>
      </c>
      <c r="FO253" s="45"/>
      <c r="FP253" s="45" t="s">
        <v>347</v>
      </c>
      <c r="FQ253" s="45" t="s">
        <v>367</v>
      </c>
      <c r="FR253" s="45" t="b">
        <v>1</v>
      </c>
      <c r="FS253" s="45"/>
      <c r="FT253" s="45"/>
      <c r="FU253" s="45"/>
      <c r="FV253" s="45"/>
      <c r="FW253" s="45"/>
      <c r="FX253" s="45" t="s">
        <v>347</v>
      </c>
      <c r="FY253" s="45" t="s">
        <v>359</v>
      </c>
      <c r="FZ253" s="45" t="s">
        <v>359</v>
      </c>
      <c r="GA253" s="45"/>
      <c r="GB253" s="45"/>
      <c r="GC253" s="45" t="s">
        <v>406</v>
      </c>
      <c r="GD253" s="45" t="s">
        <v>406</v>
      </c>
      <c r="GE253" s="45" t="s">
        <v>347</v>
      </c>
      <c r="GF253" s="45"/>
      <c r="GG253" s="45"/>
      <c r="GH253" s="45" t="s">
        <v>489</v>
      </c>
      <c r="GI253" s="45" t="s">
        <v>347</v>
      </c>
      <c r="GJ253" s="45" t="s">
        <v>372</v>
      </c>
      <c r="GK253" s="45"/>
      <c r="GL253" s="45"/>
      <c r="GM253" s="45"/>
      <c r="GN253" s="45"/>
      <c r="GO253" s="45"/>
      <c r="GP253" s="45" t="b">
        <v>1</v>
      </c>
      <c r="GQ253" s="45"/>
      <c r="GR253" s="45"/>
      <c r="GS253" s="45" t="s">
        <v>373</v>
      </c>
      <c r="GT253" s="45"/>
      <c r="GU253" s="45" t="s">
        <v>3266</v>
      </c>
      <c r="GV253" s="45"/>
      <c r="GW253" s="45"/>
      <c r="GX253" s="45" t="b">
        <v>1</v>
      </c>
      <c r="GY253" s="45"/>
      <c r="GZ253" s="45"/>
      <c r="HA253" s="45"/>
      <c r="HB253" s="45"/>
      <c r="HC253" s="45"/>
      <c r="HD253" s="45"/>
      <c r="HE253" s="45"/>
      <c r="HF253" s="45"/>
      <c r="HG253" s="45"/>
      <c r="HH253" s="45" t="b">
        <v>1</v>
      </c>
      <c r="HI253" s="45"/>
      <c r="HJ253" s="45"/>
      <c r="HK253" s="45"/>
      <c r="HL253" s="45"/>
      <c r="HM253" s="45"/>
      <c r="HN253" s="45" t="s">
        <v>387</v>
      </c>
      <c r="HO253" s="45"/>
      <c r="HP253" s="45"/>
      <c r="HQ253" s="45" t="b">
        <v>1</v>
      </c>
      <c r="HR253" s="45"/>
      <c r="HS253" s="45" t="s">
        <v>3267</v>
      </c>
      <c r="HT253" s="45" t="s">
        <v>591</v>
      </c>
      <c r="HU253" s="45" t="b">
        <v>1</v>
      </c>
      <c r="HV253" s="45"/>
      <c r="HW253" s="45"/>
      <c r="HX253" s="45" t="b">
        <v>1</v>
      </c>
      <c r="HY253" s="45"/>
      <c r="HZ253" s="45"/>
      <c r="IA253" s="45"/>
      <c r="IB253" s="45"/>
      <c r="IC253" s="45"/>
      <c r="ID253" s="45"/>
      <c r="IE253" s="45"/>
      <c r="IF253" s="45" t="s">
        <v>1091</v>
      </c>
      <c r="IG253" s="45"/>
      <c r="IH253" s="45"/>
      <c r="II253" s="45"/>
      <c r="IJ253" s="45"/>
      <c r="IK253" s="45"/>
      <c r="IL253" s="45"/>
      <c r="IM253" s="45"/>
      <c r="IN253" s="45" t="b">
        <v>1</v>
      </c>
      <c r="IO253" s="45"/>
      <c r="IP253" s="45" t="s">
        <v>347</v>
      </c>
      <c r="IQ253" s="45"/>
      <c r="IR253" s="45" t="s">
        <v>443</v>
      </c>
      <c r="IS253" s="45"/>
      <c r="IT253" s="45" t="b">
        <v>1</v>
      </c>
      <c r="IU253" s="45"/>
      <c r="IV253" s="45"/>
      <c r="IW253" s="45"/>
      <c r="IX253" s="45"/>
      <c r="IY253" s="45"/>
      <c r="IZ253" s="45"/>
      <c r="JA253" s="45"/>
      <c r="JB253" s="45" t="s">
        <v>443</v>
      </c>
      <c r="JC253" s="45"/>
      <c r="JD253" s="45" t="b">
        <v>1</v>
      </c>
      <c r="JE253" s="45"/>
      <c r="JF253" s="45"/>
      <c r="JG253" s="45"/>
      <c r="JH253" s="45"/>
      <c r="JI253" s="45"/>
      <c r="JJ253" s="45"/>
      <c r="JK253" s="45"/>
      <c r="JL253" s="45" t="s">
        <v>347</v>
      </c>
      <c r="JM253" s="45"/>
      <c r="JN253" s="45" t="s">
        <v>3268</v>
      </c>
      <c r="JO253" s="45" t="b">
        <v>1</v>
      </c>
      <c r="JP253" s="45"/>
      <c r="JQ253" s="45"/>
      <c r="JR253" s="45" t="b">
        <v>1</v>
      </c>
      <c r="JS253" s="45" t="b">
        <v>1</v>
      </c>
      <c r="JT253" s="45"/>
      <c r="JU253" s="45"/>
      <c r="JV253" s="45"/>
      <c r="JW253" s="45"/>
      <c r="JX253" s="45"/>
      <c r="JY253" s="45"/>
      <c r="JZ253" s="45"/>
      <c r="KA253" s="45"/>
      <c r="KB253" s="45"/>
      <c r="KC253" s="45"/>
      <c r="KD253" s="45"/>
      <c r="KE253" s="45"/>
      <c r="KF253" s="45"/>
      <c r="KG253" s="45" t="s">
        <v>3269</v>
      </c>
      <c r="KH253" s="45" t="s">
        <v>447</v>
      </c>
      <c r="KI253" s="45"/>
      <c r="KJ253" s="45"/>
      <c r="KK253" s="45"/>
      <c r="KL253" s="45"/>
      <c r="KM253" s="45" t="b">
        <v>1</v>
      </c>
      <c r="KN253" s="45"/>
      <c r="KO253" s="45"/>
      <c r="KP253" s="45"/>
      <c r="KQ253" s="45"/>
      <c r="KR253" s="45"/>
      <c r="KS253" s="45"/>
      <c r="KT253" s="45"/>
      <c r="KU253" s="45"/>
      <c r="KV253" s="45"/>
      <c r="KW253" s="45" t="s">
        <v>3190</v>
      </c>
      <c r="KX253" s="45" t="b">
        <v>1</v>
      </c>
      <c r="KY253" s="45"/>
      <c r="KZ253" s="45"/>
      <c r="LA253" s="45"/>
      <c r="LB253" s="45" t="b">
        <v>1</v>
      </c>
      <c r="LC253" s="45"/>
      <c r="LD253" s="45"/>
      <c r="LE253" s="45"/>
      <c r="LF253" s="45"/>
      <c r="LG253" s="45" t="s">
        <v>2516</v>
      </c>
      <c r="LH253" s="45"/>
      <c r="LI253" s="45"/>
      <c r="LJ253" s="45" t="b">
        <v>1</v>
      </c>
      <c r="LK253" s="45"/>
      <c r="LL253" s="45" t="b">
        <v>1</v>
      </c>
      <c r="LM253" s="45"/>
      <c r="LN253" s="45"/>
      <c r="LO253" s="45" t="s">
        <v>359</v>
      </c>
      <c r="LP253" s="45" t="s">
        <v>3270</v>
      </c>
      <c r="LQ253" s="45" t="s">
        <v>3271</v>
      </c>
      <c r="LR253" s="45"/>
      <c r="LS253" s="45"/>
      <c r="LT253" s="45" t="b">
        <v>1</v>
      </c>
      <c r="LU253" s="45"/>
      <c r="LV253" s="45" t="b">
        <v>1</v>
      </c>
      <c r="LW253" s="45"/>
      <c r="LX253" s="45"/>
      <c r="LY253" s="45"/>
      <c r="LZ253" s="45"/>
      <c r="MA253" s="45"/>
      <c r="MB253" s="45" t="s">
        <v>347</v>
      </c>
      <c r="MC253" s="45">
        <v>8</v>
      </c>
      <c r="MD253" s="45" t="s">
        <v>3272</v>
      </c>
      <c r="ME253" s="45"/>
      <c r="MF253" s="45"/>
      <c r="MG253" s="45"/>
      <c r="MH253" s="45" t="s">
        <v>347</v>
      </c>
      <c r="MI253" s="45" t="s">
        <v>3273</v>
      </c>
      <c r="MJ253" s="45" t="s">
        <v>3274</v>
      </c>
      <c r="MK253" s="45">
        <v>73157548</v>
      </c>
      <c r="ML253" s="45" t="s">
        <v>3275</v>
      </c>
      <c r="MM253" s="47">
        <v>44217.560833333337</v>
      </c>
      <c r="MN253" s="45">
        <v>254</v>
      </c>
      <c r="MO253" s="45"/>
      <c r="MP253" s="45">
        <v>-1</v>
      </c>
      <c r="MQ253" s="45"/>
      <c r="MR253" s="45"/>
      <c r="MS253" s="45" t="s">
        <v>376</v>
      </c>
      <c r="MT253" s="45">
        <v>2171</v>
      </c>
      <c r="MU253" s="45" t="s">
        <v>402</v>
      </c>
      <c r="MV253" s="45">
        <v>569832</v>
      </c>
    </row>
    <row r="254" spans="1:360" ht="15.6" thickTop="1" thickBot="1" x14ac:dyDescent="0.35">
      <c r="A254" s="48" t="s">
        <v>3276</v>
      </c>
      <c r="B254" s="37" t="s">
        <v>3277</v>
      </c>
      <c r="C254" s="37"/>
      <c r="D254" s="37" t="s">
        <v>3221</v>
      </c>
      <c r="E254" s="37" t="s">
        <v>830</v>
      </c>
      <c r="F254" s="37"/>
      <c r="G254" s="49">
        <v>44217</v>
      </c>
      <c r="H254" s="37" t="s">
        <v>3222</v>
      </c>
      <c r="I254" s="37" t="s">
        <v>832</v>
      </c>
      <c r="J254" s="37" t="s">
        <v>347</v>
      </c>
      <c r="K254" s="37">
        <v>45</v>
      </c>
      <c r="L254" s="37" t="str">
        <f>IF(data!$K254&lt;31,"18-30 Years",IF(data!$K254&lt;51,"31-50 Years",IF(data!$K254&lt;61,"51-60 Years",IF(data!$K254&gt;60,"Elderly&gt;60"))))</f>
        <v>31-50 Years</v>
      </c>
      <c r="M254" s="37" t="s">
        <v>348</v>
      </c>
      <c r="N254" s="37" t="s">
        <v>1061</v>
      </c>
      <c r="O254" s="37" t="s">
        <v>350</v>
      </c>
      <c r="P254" s="49">
        <v>43507</v>
      </c>
      <c r="Q254" s="37">
        <v>1</v>
      </c>
      <c r="R254" s="37">
        <v>0</v>
      </c>
      <c r="S254" s="37" t="s">
        <v>347</v>
      </c>
      <c r="T254" s="37">
        <v>0</v>
      </c>
      <c r="U254" s="37">
        <v>1</v>
      </c>
      <c r="V254" s="37">
        <v>0</v>
      </c>
      <c r="W254" s="37" t="s">
        <v>351</v>
      </c>
      <c r="X254" s="37">
        <v>0</v>
      </c>
      <c r="Y254" s="37" t="s">
        <v>351</v>
      </c>
      <c r="Z254" s="37">
        <v>0</v>
      </c>
      <c r="AA254" s="52">
        <v>1</v>
      </c>
      <c r="AB254" s="37">
        <v>2</v>
      </c>
      <c r="AC254" s="37">
        <v>0</v>
      </c>
      <c r="AD254" s="37">
        <v>0</v>
      </c>
      <c r="AE254" s="37">
        <v>1</v>
      </c>
      <c r="AF254" s="37">
        <v>200</v>
      </c>
      <c r="AG254" s="37">
        <v>100</v>
      </c>
      <c r="AH254" s="41">
        <f t="shared" si="3"/>
        <v>-100</v>
      </c>
      <c r="AI254" s="37" t="s">
        <v>3278</v>
      </c>
      <c r="AJ254" s="37"/>
      <c r="AK254" s="37" t="s">
        <v>355</v>
      </c>
      <c r="AL254" s="37"/>
      <c r="AM254" s="37" t="b">
        <v>1</v>
      </c>
      <c r="AN254" s="37"/>
      <c r="AO254" s="37"/>
      <c r="AP254" s="37"/>
      <c r="AQ254" s="37"/>
      <c r="AR254" s="37"/>
      <c r="AS254" s="37"/>
      <c r="AT254" s="37">
        <v>30</v>
      </c>
      <c r="AU254" s="37" t="s">
        <v>356</v>
      </c>
      <c r="AV254" s="37"/>
      <c r="AW254" s="37" t="s">
        <v>347</v>
      </c>
      <c r="AX254" s="41" t="s">
        <v>372</v>
      </c>
      <c r="AY254" s="37" t="s">
        <v>480</v>
      </c>
      <c r="AZ254" s="37" t="b">
        <v>1</v>
      </c>
      <c r="BA254" s="37"/>
      <c r="BB254" s="37"/>
      <c r="BC254" s="37" t="b">
        <v>1</v>
      </c>
      <c r="BD254" s="37"/>
      <c r="BE254" s="37"/>
      <c r="BF254" s="37"/>
      <c r="BG254" s="37"/>
      <c r="BH254" s="37"/>
      <c r="BI254" s="37"/>
      <c r="BJ254" s="37"/>
      <c r="BK254" s="37" t="s">
        <v>347</v>
      </c>
      <c r="BL254" s="37" t="s">
        <v>347</v>
      </c>
      <c r="BM254" s="37" t="s">
        <v>3279</v>
      </c>
      <c r="BN254" s="37" t="s">
        <v>372</v>
      </c>
      <c r="BO254" s="37"/>
      <c r="BP254" s="37" t="s">
        <v>372</v>
      </c>
      <c r="BQ254" s="37"/>
      <c r="BR254" s="37"/>
      <c r="BS254" s="37"/>
      <c r="BT254" s="37"/>
      <c r="BU254" s="37"/>
      <c r="BV254" s="37"/>
      <c r="BW254" s="37"/>
      <c r="BX254" s="37"/>
      <c r="BY254" s="37"/>
      <c r="BZ254" s="37"/>
      <c r="CA254" s="37"/>
      <c r="CB254" s="37"/>
      <c r="CC254" s="37"/>
      <c r="CD254" s="37"/>
      <c r="CE254" s="37"/>
      <c r="CF254" s="37" t="s">
        <v>2008</v>
      </c>
      <c r="CG254" s="37"/>
      <c r="CH254" s="37" t="b">
        <v>1</v>
      </c>
      <c r="CI254" s="37"/>
      <c r="CJ254" s="37" t="b">
        <v>1</v>
      </c>
      <c r="CK254" s="37"/>
      <c r="CL254" s="37"/>
      <c r="CM254" s="37"/>
      <c r="CN254" s="37"/>
      <c r="CO254" s="37" t="s">
        <v>347</v>
      </c>
      <c r="CP254" s="37"/>
      <c r="CQ254" s="37"/>
      <c r="CR254" s="37"/>
      <c r="CS254" s="37"/>
      <c r="CT254" s="37"/>
      <c r="CU254" s="37"/>
      <c r="CV254" s="37"/>
      <c r="CW254" s="37"/>
      <c r="CX254" s="37"/>
      <c r="CY254" s="37" t="s">
        <v>836</v>
      </c>
      <c r="CZ254" s="37"/>
      <c r="DA254" s="37"/>
      <c r="DB254" s="37"/>
      <c r="DC254" s="37"/>
      <c r="DD254" s="37"/>
      <c r="DE254" s="37" t="b">
        <v>1</v>
      </c>
      <c r="DF254" s="37"/>
      <c r="DG254" s="37"/>
      <c r="DH254" s="37"/>
      <c r="DI254" s="37"/>
      <c r="DJ254" s="37"/>
      <c r="DK254" s="37"/>
      <c r="DL254" s="37"/>
      <c r="DM254" s="37"/>
      <c r="DN254" s="37"/>
      <c r="DO254" s="37"/>
      <c r="DP254" s="37"/>
      <c r="DQ254" s="37"/>
      <c r="DR254" s="37"/>
      <c r="DS254" s="37"/>
      <c r="DT254" s="37"/>
      <c r="DU254" s="37"/>
      <c r="DV254" s="37"/>
      <c r="DW254" s="37" t="s">
        <v>564</v>
      </c>
      <c r="DX254" s="37" t="s">
        <v>483</v>
      </c>
      <c r="DY254" s="37"/>
      <c r="DZ254" s="37"/>
      <c r="EA254" s="37" t="s">
        <v>1142</v>
      </c>
      <c r="EB254" s="37" t="b">
        <v>1</v>
      </c>
      <c r="EC254" s="37"/>
      <c r="ED254" s="37"/>
      <c r="EE254" s="37"/>
      <c r="EF254" s="37"/>
      <c r="EG254" s="37"/>
      <c r="EH254" s="37"/>
      <c r="EI254" s="37"/>
      <c r="EJ254" s="37"/>
      <c r="EK254" s="37" t="b">
        <v>1</v>
      </c>
      <c r="EL254" s="37" t="b">
        <v>1</v>
      </c>
      <c r="EM254" s="52">
        <v>3</v>
      </c>
      <c r="EN254" s="37" t="s">
        <v>365</v>
      </c>
      <c r="EO254" s="37" t="s">
        <v>1142</v>
      </c>
      <c r="EP254" s="37" t="b">
        <v>1</v>
      </c>
      <c r="EQ254" s="37"/>
      <c r="ER254" s="37"/>
      <c r="ES254" s="37"/>
      <c r="ET254" s="37"/>
      <c r="EU254" s="37"/>
      <c r="EV254" s="37"/>
      <c r="EW254" s="37"/>
      <c r="EX254" s="37"/>
      <c r="EY254" s="37" t="b">
        <v>1</v>
      </c>
      <c r="EZ254" s="37" t="b">
        <v>1</v>
      </c>
      <c r="FA254" s="52">
        <v>3</v>
      </c>
      <c r="FB254" s="37" t="s">
        <v>365</v>
      </c>
      <c r="FC254" s="37" t="s">
        <v>347</v>
      </c>
      <c r="FD254" s="37"/>
      <c r="FE254" s="37" t="s">
        <v>429</v>
      </c>
      <c r="FF254" s="37"/>
      <c r="FG254" s="37" t="b">
        <v>1</v>
      </c>
      <c r="FH254" s="37" t="b">
        <v>1</v>
      </c>
      <c r="FI254" s="37"/>
      <c r="FJ254" s="37"/>
      <c r="FK254" s="37"/>
      <c r="FL254" s="37"/>
      <c r="FM254" s="37"/>
      <c r="FN254" s="37" t="s">
        <v>347</v>
      </c>
      <c r="FO254" s="37"/>
      <c r="FP254" s="37" t="s">
        <v>347</v>
      </c>
      <c r="FQ254" s="37" t="s">
        <v>429</v>
      </c>
      <c r="FR254" s="37" t="b">
        <v>1</v>
      </c>
      <c r="FS254" s="37" t="b">
        <v>1</v>
      </c>
      <c r="FT254" s="37"/>
      <c r="FU254" s="37"/>
      <c r="FV254" s="37"/>
      <c r="FW254" s="37"/>
      <c r="FX254" s="37" t="s">
        <v>368</v>
      </c>
      <c r="FY254" s="37" t="s">
        <v>359</v>
      </c>
      <c r="FZ254" s="37"/>
      <c r="GA254" s="37"/>
      <c r="GB254" s="37"/>
      <c r="GC254" s="37" t="s">
        <v>351</v>
      </c>
      <c r="GD254" s="37" t="s">
        <v>351</v>
      </c>
      <c r="GE254" s="37" t="s">
        <v>359</v>
      </c>
      <c r="GF254" s="37" t="s">
        <v>369</v>
      </c>
      <c r="GG254" s="37" t="s">
        <v>370</v>
      </c>
      <c r="GH254" s="37" t="s">
        <v>371</v>
      </c>
      <c r="GI254" s="37" t="s">
        <v>359</v>
      </c>
      <c r="GJ254" s="37"/>
      <c r="GK254" s="37"/>
      <c r="GL254" s="37"/>
      <c r="GM254" s="37"/>
      <c r="GN254" s="37"/>
      <c r="GO254" s="37"/>
      <c r="GP254" s="37"/>
      <c r="GQ254" s="37"/>
      <c r="GR254" s="37"/>
      <c r="GS254" s="37" t="s">
        <v>347</v>
      </c>
      <c r="GT254" s="37" t="s">
        <v>347</v>
      </c>
      <c r="GU254" s="37" t="s">
        <v>3004</v>
      </c>
      <c r="GV254" s="37" t="b">
        <v>1</v>
      </c>
      <c r="GW254" s="37"/>
      <c r="GX254" s="37" t="b">
        <v>1</v>
      </c>
      <c r="GY254" s="37"/>
      <c r="GZ254" s="37"/>
      <c r="HA254" s="37" t="b">
        <v>1</v>
      </c>
      <c r="HB254" s="37"/>
      <c r="HC254" s="37"/>
      <c r="HD254" s="37"/>
      <c r="HE254" s="37" t="b">
        <v>1</v>
      </c>
      <c r="HF254" s="37"/>
      <c r="HG254" s="37"/>
      <c r="HH254" s="37"/>
      <c r="HI254" s="37"/>
      <c r="HJ254" s="37"/>
      <c r="HK254" s="37"/>
      <c r="HL254" s="37"/>
      <c r="HM254" s="37"/>
      <c r="HN254" s="37" t="s">
        <v>438</v>
      </c>
      <c r="HO254" s="37" t="b">
        <v>1</v>
      </c>
      <c r="HP254" s="37"/>
      <c r="HQ254" s="37"/>
      <c r="HR254" s="37"/>
      <c r="HS254" s="37" t="s">
        <v>3280</v>
      </c>
      <c r="HT254" s="37" t="s">
        <v>591</v>
      </c>
      <c r="HU254" s="37" t="b">
        <v>1</v>
      </c>
      <c r="HV254" s="37"/>
      <c r="HW254" s="37"/>
      <c r="HX254" s="37" t="b">
        <v>1</v>
      </c>
      <c r="HY254" s="37"/>
      <c r="HZ254" s="37"/>
      <c r="IA254" s="37"/>
      <c r="IB254" s="37"/>
      <c r="IC254" s="37"/>
      <c r="ID254" s="37"/>
      <c r="IE254" s="37"/>
      <c r="IF254" s="37" t="s">
        <v>743</v>
      </c>
      <c r="IG254" s="37" t="b">
        <v>1</v>
      </c>
      <c r="IH254" s="37"/>
      <c r="II254" s="37"/>
      <c r="IJ254" s="37"/>
      <c r="IK254" s="37" t="b">
        <v>1</v>
      </c>
      <c r="IL254" s="37"/>
      <c r="IM254" s="37"/>
      <c r="IN254" s="37"/>
      <c r="IO254" s="37"/>
      <c r="IP254" s="37" t="s">
        <v>347</v>
      </c>
      <c r="IQ254" s="37"/>
      <c r="IR254" s="37" t="s">
        <v>1250</v>
      </c>
      <c r="IS254" s="37" t="b">
        <v>1</v>
      </c>
      <c r="IT254" s="37" t="b">
        <v>1</v>
      </c>
      <c r="IU254" s="37"/>
      <c r="IV254" s="37"/>
      <c r="IW254" s="37"/>
      <c r="IX254" s="37"/>
      <c r="IY254" s="37"/>
      <c r="IZ254" s="37"/>
      <c r="JA254" s="37"/>
      <c r="JB254" s="37" t="s">
        <v>1250</v>
      </c>
      <c r="JC254" s="37" t="b">
        <v>1</v>
      </c>
      <c r="JD254" s="37" t="b">
        <v>1</v>
      </c>
      <c r="JE254" s="37"/>
      <c r="JF254" s="37"/>
      <c r="JG254" s="37"/>
      <c r="JH254" s="37"/>
      <c r="JI254" s="37"/>
      <c r="JJ254" s="37"/>
      <c r="JK254" s="37"/>
      <c r="JL254" s="37" t="s">
        <v>359</v>
      </c>
      <c r="JM254" s="37" t="s">
        <v>461</v>
      </c>
      <c r="JN254" s="37" t="s">
        <v>3281</v>
      </c>
      <c r="JO254" s="37" t="b">
        <v>1</v>
      </c>
      <c r="JP254" s="37"/>
      <c r="JQ254" s="37"/>
      <c r="JR254" s="37" t="b">
        <v>1</v>
      </c>
      <c r="JS254" s="37" t="b">
        <v>1</v>
      </c>
      <c r="JT254" s="37"/>
      <c r="JU254" s="37" t="b">
        <v>1</v>
      </c>
      <c r="JV254" s="37"/>
      <c r="JW254" s="37"/>
      <c r="JX254" s="37"/>
      <c r="JY254" s="37"/>
      <c r="JZ254" s="37"/>
      <c r="KA254" s="37"/>
      <c r="KB254" s="37"/>
      <c r="KC254" s="37"/>
      <c r="KD254" s="37"/>
      <c r="KE254" s="37"/>
      <c r="KF254" s="37"/>
      <c r="KG254" s="37" t="s">
        <v>3282</v>
      </c>
      <c r="KH254" s="37" t="s">
        <v>447</v>
      </c>
      <c r="KI254" s="37"/>
      <c r="KJ254" s="37"/>
      <c r="KK254" s="37"/>
      <c r="KL254" s="37"/>
      <c r="KM254" s="37" t="b">
        <v>1</v>
      </c>
      <c r="KN254" s="37"/>
      <c r="KO254" s="37"/>
      <c r="KP254" s="37"/>
      <c r="KQ254" s="37"/>
      <c r="KR254" s="37"/>
      <c r="KS254" s="37"/>
      <c r="KT254" s="37"/>
      <c r="KU254" s="37"/>
      <c r="KV254" s="37"/>
      <c r="KW254" s="37" t="s">
        <v>3283</v>
      </c>
      <c r="KX254" s="37" t="b">
        <v>1</v>
      </c>
      <c r="KY254" s="37" t="b">
        <v>1</v>
      </c>
      <c r="KZ254" s="37" t="b">
        <v>1</v>
      </c>
      <c r="LA254" s="37"/>
      <c r="LB254" s="37"/>
      <c r="LC254" s="37" t="b">
        <v>1</v>
      </c>
      <c r="LD254" s="37"/>
      <c r="LE254" s="37"/>
      <c r="LF254" s="37"/>
      <c r="LG254" s="37" t="s">
        <v>758</v>
      </c>
      <c r="LH254" s="37" t="b">
        <v>1</v>
      </c>
      <c r="LI254" s="37"/>
      <c r="LJ254" s="37" t="b">
        <v>1</v>
      </c>
      <c r="LK254" s="37"/>
      <c r="LL254" s="37" t="b">
        <v>1</v>
      </c>
      <c r="LM254" s="37"/>
      <c r="LN254" s="37"/>
      <c r="LO254" s="37" t="s">
        <v>359</v>
      </c>
      <c r="LP254" s="45" t="s">
        <v>5174</v>
      </c>
      <c r="LQ254" s="37" t="s">
        <v>527</v>
      </c>
      <c r="LR254" s="37"/>
      <c r="LS254" s="37"/>
      <c r="LT254" s="37" t="b">
        <v>1</v>
      </c>
      <c r="LU254" s="37"/>
      <c r="LV254" s="37"/>
      <c r="LW254" s="37"/>
      <c r="LX254" s="37"/>
      <c r="LY254" s="37"/>
      <c r="LZ254" s="37"/>
      <c r="MA254" s="37"/>
      <c r="MB254" s="37" t="s">
        <v>359</v>
      </c>
      <c r="MC254" s="37"/>
      <c r="MD254" s="37"/>
      <c r="ME254" s="37"/>
      <c r="MF254" s="37"/>
      <c r="MG254" s="37"/>
      <c r="MH254" s="37" t="s">
        <v>359</v>
      </c>
      <c r="MI254" s="37"/>
      <c r="MJ254" s="37" t="s">
        <v>3284</v>
      </c>
      <c r="MK254" s="37">
        <v>73157549</v>
      </c>
      <c r="ML254" s="37" t="s">
        <v>3285</v>
      </c>
      <c r="MM254" s="50">
        <v>44217.560833333337</v>
      </c>
      <c r="MN254" s="37">
        <v>255</v>
      </c>
      <c r="MO254" s="37"/>
      <c r="MP254" s="37">
        <v>-1</v>
      </c>
      <c r="MQ254" s="37"/>
      <c r="MR254" s="37"/>
      <c r="MS254" s="37" t="s">
        <v>376</v>
      </c>
      <c r="MT254" s="37">
        <v>1336</v>
      </c>
      <c r="MU254" s="37" t="s">
        <v>402</v>
      </c>
      <c r="MV254" s="37">
        <v>569832</v>
      </c>
    </row>
    <row r="255" spans="1:360" ht="15.6" thickTop="1" thickBot="1" x14ac:dyDescent="0.35">
      <c r="A255" s="44" t="s">
        <v>3286</v>
      </c>
      <c r="B255" s="45" t="s">
        <v>3287</v>
      </c>
      <c r="C255" s="45" t="s">
        <v>384</v>
      </c>
      <c r="D255" s="45" t="s">
        <v>3234</v>
      </c>
      <c r="E255" s="45" t="s">
        <v>830</v>
      </c>
      <c r="F255" s="45"/>
      <c r="G255" s="46">
        <v>44217</v>
      </c>
      <c r="H255" s="45" t="s">
        <v>3222</v>
      </c>
      <c r="I255" s="45" t="s">
        <v>832</v>
      </c>
      <c r="J255" s="45" t="s">
        <v>347</v>
      </c>
      <c r="K255" s="45">
        <v>41</v>
      </c>
      <c r="L255" s="45" t="str">
        <f>IF(data!$K255&lt;31,"18-30 Years",IF(data!$K255&lt;51,"31-50 Years",IF(data!$K255&lt;61,"51-60 Years",IF(data!$K255&gt;60,"Elderly&gt;60"))))</f>
        <v>31-50 Years</v>
      </c>
      <c r="M255" s="45" t="s">
        <v>405</v>
      </c>
      <c r="N255" s="45" t="s">
        <v>349</v>
      </c>
      <c r="O255" s="45" t="s">
        <v>350</v>
      </c>
      <c r="P255" s="46">
        <v>43851</v>
      </c>
      <c r="Q255" s="45">
        <v>1</v>
      </c>
      <c r="R255" s="45">
        <v>0</v>
      </c>
      <c r="S255" s="45" t="s">
        <v>347</v>
      </c>
      <c r="T255" s="45">
        <v>1</v>
      </c>
      <c r="U255" s="45">
        <v>2</v>
      </c>
      <c r="V255" s="45">
        <v>1</v>
      </c>
      <c r="W255" s="45" t="s">
        <v>455</v>
      </c>
      <c r="X255" s="45">
        <v>0</v>
      </c>
      <c r="Y255" s="45" t="s">
        <v>364</v>
      </c>
      <c r="Z255" s="45">
        <v>0</v>
      </c>
      <c r="AA255" s="51">
        <v>4</v>
      </c>
      <c r="AB255" s="45">
        <v>6</v>
      </c>
      <c r="AC255" s="45">
        <v>0</v>
      </c>
      <c r="AD255" s="45">
        <v>0</v>
      </c>
      <c r="AE255" s="45">
        <v>1</v>
      </c>
      <c r="AF255" s="45">
        <v>1400</v>
      </c>
      <c r="AG255" s="45">
        <v>400</v>
      </c>
      <c r="AH255" s="41">
        <f t="shared" si="3"/>
        <v>-1000</v>
      </c>
      <c r="AI255" s="45" t="s">
        <v>3288</v>
      </c>
      <c r="AJ255" s="45"/>
      <c r="AK255" s="45" t="s">
        <v>355</v>
      </c>
      <c r="AL255" s="45"/>
      <c r="AM255" s="45" t="b">
        <v>1</v>
      </c>
      <c r="AN255" s="45"/>
      <c r="AO255" s="45"/>
      <c r="AP255" s="45"/>
      <c r="AQ255" s="45"/>
      <c r="AR255" s="45"/>
      <c r="AS255" s="45"/>
      <c r="AT255" s="45">
        <v>10</v>
      </c>
      <c r="AU255" s="45" t="s">
        <v>356</v>
      </c>
      <c r="AV255" s="45"/>
      <c r="AW255" s="45" t="s">
        <v>347</v>
      </c>
      <c r="AX255" s="45" t="s">
        <v>3289</v>
      </c>
      <c r="AY255" s="45" t="s">
        <v>1599</v>
      </c>
      <c r="AZ255" s="45"/>
      <c r="BA255" s="45"/>
      <c r="BB255" s="45" t="b">
        <v>1</v>
      </c>
      <c r="BC255" s="45" t="b">
        <v>1</v>
      </c>
      <c r="BD255" s="45"/>
      <c r="BE255" s="45"/>
      <c r="BF255" s="45"/>
      <c r="BG255" s="45"/>
      <c r="BH255" s="45"/>
      <c r="BI255" s="45"/>
      <c r="BJ255" s="45"/>
      <c r="BK255" s="45" t="s">
        <v>347</v>
      </c>
      <c r="BL255" s="45" t="s">
        <v>347</v>
      </c>
      <c r="BM255" s="45" t="s">
        <v>3290</v>
      </c>
      <c r="BN255" s="45" t="s">
        <v>359</v>
      </c>
      <c r="BO255" s="45"/>
      <c r="BP255" s="45" t="s">
        <v>359</v>
      </c>
      <c r="BQ255" s="45"/>
      <c r="BR255" s="45"/>
      <c r="BS255" s="45"/>
      <c r="BT255" s="45"/>
      <c r="BU255" s="45"/>
      <c r="BV255" s="45"/>
      <c r="BW255" s="45"/>
      <c r="BX255" s="45"/>
      <c r="BY255" s="45"/>
      <c r="BZ255" s="45"/>
      <c r="CA255" s="45"/>
      <c r="CB255" s="45"/>
      <c r="CC255" s="45"/>
      <c r="CD255" s="45"/>
      <c r="CE255" s="45"/>
      <c r="CF255" s="45" t="s">
        <v>665</v>
      </c>
      <c r="CG255" s="45" t="b">
        <v>1</v>
      </c>
      <c r="CH255" s="45" t="b">
        <v>1</v>
      </c>
      <c r="CI255" s="45"/>
      <c r="CJ255" s="45" t="b">
        <v>1</v>
      </c>
      <c r="CK255" s="45"/>
      <c r="CL255" s="45"/>
      <c r="CM255" s="45"/>
      <c r="CN255" s="45"/>
      <c r="CO255" s="45" t="s">
        <v>347</v>
      </c>
      <c r="CP255" s="45"/>
      <c r="CQ255" s="45"/>
      <c r="CR255" s="45"/>
      <c r="CS255" s="45"/>
      <c r="CT255" s="45"/>
      <c r="CU255" s="45"/>
      <c r="CV255" s="45"/>
      <c r="CW255" s="45"/>
      <c r="CX255" s="45"/>
      <c r="CY255" s="45" t="s">
        <v>932</v>
      </c>
      <c r="CZ255" s="45"/>
      <c r="DA255" s="45"/>
      <c r="DB255" s="45"/>
      <c r="DC255" s="45"/>
      <c r="DD255" s="45"/>
      <c r="DE255" s="45"/>
      <c r="DF255" s="45" t="b">
        <v>1</v>
      </c>
      <c r="DG255" s="45"/>
      <c r="DH255" s="45"/>
      <c r="DI255" s="45"/>
      <c r="DJ255" s="45"/>
      <c r="DK255" s="45" t="s">
        <v>347</v>
      </c>
      <c r="DL255" s="45" t="s">
        <v>980</v>
      </c>
      <c r="DM255" s="45"/>
      <c r="DN255" s="45"/>
      <c r="DO255" s="45"/>
      <c r="DP255" s="45" t="b">
        <v>1</v>
      </c>
      <c r="DQ255" s="45"/>
      <c r="DR255" s="45"/>
      <c r="DS255" s="45"/>
      <c r="DT255" s="45"/>
      <c r="DU255" s="45"/>
      <c r="DV255" s="45"/>
      <c r="DW255" s="45" t="s">
        <v>427</v>
      </c>
      <c r="DX255" s="45"/>
      <c r="DY255" s="45"/>
      <c r="DZ255" s="45"/>
      <c r="EA255" s="45" t="s">
        <v>684</v>
      </c>
      <c r="EB255" s="45" t="b">
        <v>1</v>
      </c>
      <c r="EC255" s="45"/>
      <c r="ED255" s="45" t="b">
        <v>1</v>
      </c>
      <c r="EE255" s="45"/>
      <c r="EF255" s="45"/>
      <c r="EG255" s="45"/>
      <c r="EH255" s="45"/>
      <c r="EI255" s="45"/>
      <c r="EJ255" s="45"/>
      <c r="EK255" s="45"/>
      <c r="EL255" s="45" t="b">
        <v>1</v>
      </c>
      <c r="EM255" s="51">
        <v>3</v>
      </c>
      <c r="EN255" s="45" t="s">
        <v>365</v>
      </c>
      <c r="EO255" s="45" t="s">
        <v>684</v>
      </c>
      <c r="EP255" s="45" t="b">
        <v>1</v>
      </c>
      <c r="EQ255" s="45"/>
      <c r="ER255" s="45" t="b">
        <v>1</v>
      </c>
      <c r="ES255" s="45"/>
      <c r="ET255" s="45"/>
      <c r="EU255" s="45"/>
      <c r="EV255" s="45"/>
      <c r="EW255" s="45"/>
      <c r="EX255" s="45"/>
      <c r="EY255" s="45"/>
      <c r="EZ255" s="45" t="b">
        <v>1</v>
      </c>
      <c r="FA255" s="51">
        <v>3</v>
      </c>
      <c r="FB255" s="45" t="s">
        <v>365</v>
      </c>
      <c r="FC255" s="45" t="s">
        <v>347</v>
      </c>
      <c r="FD255" s="45"/>
      <c r="FE255" s="45" t="s">
        <v>367</v>
      </c>
      <c r="FF255" s="45"/>
      <c r="FG255" s="45" t="b">
        <v>1</v>
      </c>
      <c r="FH255" s="45"/>
      <c r="FI255" s="45"/>
      <c r="FJ255" s="45"/>
      <c r="FK255" s="45"/>
      <c r="FL255" s="45"/>
      <c r="FM255" s="45"/>
      <c r="FN255" s="45" t="s">
        <v>347</v>
      </c>
      <c r="FO255" s="45"/>
      <c r="FP255" s="45" t="s">
        <v>347</v>
      </c>
      <c r="FQ255" s="45" t="s">
        <v>367</v>
      </c>
      <c r="FR255" s="45" t="b">
        <v>1</v>
      </c>
      <c r="FS255" s="45"/>
      <c r="FT255" s="45"/>
      <c r="FU255" s="45"/>
      <c r="FV255" s="45"/>
      <c r="FW255" s="45"/>
      <c r="FX255" s="45" t="s">
        <v>656</v>
      </c>
      <c r="FY255" s="45" t="s">
        <v>347</v>
      </c>
      <c r="FZ255" s="45" t="s">
        <v>359</v>
      </c>
      <c r="GA255" s="45"/>
      <c r="GB255" s="45"/>
      <c r="GC255" s="45" t="s">
        <v>406</v>
      </c>
      <c r="GD255" s="45" t="s">
        <v>351</v>
      </c>
      <c r="GE255" s="45" t="s">
        <v>347</v>
      </c>
      <c r="GF255" s="45"/>
      <c r="GG255" s="45"/>
      <c r="GH255" s="45" t="s">
        <v>371</v>
      </c>
      <c r="GI255" s="45" t="s">
        <v>347</v>
      </c>
      <c r="GJ255" s="45" t="s">
        <v>2204</v>
      </c>
      <c r="GK255" s="45"/>
      <c r="GL255" s="45" t="b">
        <v>1</v>
      </c>
      <c r="GM255" s="45" t="b">
        <v>1</v>
      </c>
      <c r="GN255" s="45"/>
      <c r="GO255" s="45"/>
      <c r="GP255" s="45"/>
      <c r="GQ255" s="45"/>
      <c r="GR255" s="45"/>
      <c r="GS255" s="45" t="s">
        <v>1064</v>
      </c>
      <c r="GT255" s="45"/>
      <c r="GU255" s="45" t="s">
        <v>3291</v>
      </c>
      <c r="GV255" s="45" t="b">
        <v>1</v>
      </c>
      <c r="GW255" s="45" t="b">
        <v>1</v>
      </c>
      <c r="GX255" s="45" t="b">
        <v>1</v>
      </c>
      <c r="GY255" s="45" t="b">
        <v>1</v>
      </c>
      <c r="GZ255" s="45" t="b">
        <v>1</v>
      </c>
      <c r="HA255" s="45"/>
      <c r="HB255" s="45" t="b">
        <v>1</v>
      </c>
      <c r="HC255" s="45" t="b">
        <v>1</v>
      </c>
      <c r="HD255" s="45"/>
      <c r="HE255" s="45" t="b">
        <v>1</v>
      </c>
      <c r="HF255" s="45"/>
      <c r="HG255" s="45" t="b">
        <v>1</v>
      </c>
      <c r="HH255" s="45" t="b">
        <v>1</v>
      </c>
      <c r="HI255" s="45"/>
      <c r="HJ255" s="45"/>
      <c r="HK255" s="45"/>
      <c r="HL255" s="45"/>
      <c r="HM255" s="45"/>
      <c r="HN255" s="45" t="s">
        <v>497</v>
      </c>
      <c r="HO255" s="45"/>
      <c r="HP255" s="45" t="b">
        <v>1</v>
      </c>
      <c r="HQ255" s="45"/>
      <c r="HR255" s="45"/>
      <c r="HS255" s="45" t="s">
        <v>3292</v>
      </c>
      <c r="HT255" s="45" t="s">
        <v>2962</v>
      </c>
      <c r="HU255" s="45" t="b">
        <v>1</v>
      </c>
      <c r="HV255" s="45"/>
      <c r="HW255" s="45"/>
      <c r="HX255" s="45" t="b">
        <v>1</v>
      </c>
      <c r="HY255" s="45"/>
      <c r="HZ255" s="45"/>
      <c r="IA255" s="45" t="b">
        <v>1</v>
      </c>
      <c r="IB255" s="45"/>
      <c r="IC255" s="45"/>
      <c r="ID255" s="45"/>
      <c r="IE255" s="45"/>
      <c r="IF255" s="45" t="s">
        <v>579</v>
      </c>
      <c r="IG255" s="45"/>
      <c r="IH255" s="45"/>
      <c r="II255" s="45"/>
      <c r="IJ255" s="45" t="b">
        <v>1</v>
      </c>
      <c r="IK255" s="45"/>
      <c r="IL255" s="45"/>
      <c r="IM255" s="45"/>
      <c r="IN255" s="45"/>
      <c r="IO255" s="45"/>
      <c r="IP255" s="45" t="s">
        <v>347</v>
      </c>
      <c r="IQ255" s="45"/>
      <c r="IR255" s="45" t="s">
        <v>953</v>
      </c>
      <c r="IS255" s="45"/>
      <c r="IT255" s="45" t="b">
        <v>1</v>
      </c>
      <c r="IU255" s="45" t="b">
        <v>1</v>
      </c>
      <c r="IV255" s="45" t="b">
        <v>1</v>
      </c>
      <c r="IW255" s="45"/>
      <c r="IX255" s="45"/>
      <c r="IY255" s="45"/>
      <c r="IZ255" s="45"/>
      <c r="JA255" s="45"/>
      <c r="JB255" s="45" t="s">
        <v>953</v>
      </c>
      <c r="JC255" s="45"/>
      <c r="JD255" s="45" t="b">
        <v>1</v>
      </c>
      <c r="JE255" s="45" t="b">
        <v>1</v>
      </c>
      <c r="JF255" s="45" t="b">
        <v>1</v>
      </c>
      <c r="JG255" s="45"/>
      <c r="JH255" s="45"/>
      <c r="JI255" s="45"/>
      <c r="JJ255" s="45"/>
      <c r="JK255" s="45"/>
      <c r="JL255" s="45" t="s">
        <v>359</v>
      </c>
      <c r="JM255" s="45" t="s">
        <v>3293</v>
      </c>
      <c r="JN255" s="45" t="s">
        <v>3294</v>
      </c>
      <c r="JO255" s="45" t="b">
        <v>1</v>
      </c>
      <c r="JP255" s="45"/>
      <c r="JQ255" s="45" t="b">
        <v>1</v>
      </c>
      <c r="JR255" s="45" t="b">
        <v>1</v>
      </c>
      <c r="JS255" s="45" t="b">
        <v>1</v>
      </c>
      <c r="JT255" s="45" t="b">
        <v>1</v>
      </c>
      <c r="JU255" s="45" t="b">
        <v>1</v>
      </c>
      <c r="JV255" s="45"/>
      <c r="JW255" s="45"/>
      <c r="JX255" s="45"/>
      <c r="JY255" s="45" t="b">
        <v>1</v>
      </c>
      <c r="JZ255" s="45"/>
      <c r="KA255" s="45" t="b">
        <v>1</v>
      </c>
      <c r="KB255" s="45" t="b">
        <v>1</v>
      </c>
      <c r="KC255" s="45"/>
      <c r="KD255" s="45"/>
      <c r="KE255" s="45"/>
      <c r="KF255" s="45"/>
      <c r="KG255" s="45" t="s">
        <v>3295</v>
      </c>
      <c r="KH255" s="45" t="s">
        <v>3296</v>
      </c>
      <c r="KI255" s="45"/>
      <c r="KJ255" s="45"/>
      <c r="KK255" s="45"/>
      <c r="KL255" s="45"/>
      <c r="KM255" s="45" t="b">
        <v>1</v>
      </c>
      <c r="KN255" s="45" t="b">
        <v>1</v>
      </c>
      <c r="KO255" s="45"/>
      <c r="KP255" s="45"/>
      <c r="KQ255" s="45"/>
      <c r="KR255" s="45"/>
      <c r="KS255" s="45" t="b">
        <v>1</v>
      </c>
      <c r="KT255" s="45"/>
      <c r="KU255" s="45"/>
      <c r="KV255" s="45"/>
      <c r="KW255" s="45" t="s">
        <v>1922</v>
      </c>
      <c r="KX255" s="45" t="b">
        <v>1</v>
      </c>
      <c r="KY255" s="45" t="b">
        <v>1</v>
      </c>
      <c r="KZ255" s="45"/>
      <c r="LA255" s="45"/>
      <c r="LB255" s="45" t="b">
        <v>1</v>
      </c>
      <c r="LC255" s="45"/>
      <c r="LD255" s="45"/>
      <c r="LE255" s="45"/>
      <c r="LF255" s="45"/>
      <c r="LG255" s="45" t="s">
        <v>758</v>
      </c>
      <c r="LH255" s="45" t="b">
        <v>1</v>
      </c>
      <c r="LI255" s="45"/>
      <c r="LJ255" s="45" t="b">
        <v>1</v>
      </c>
      <c r="LK255" s="45"/>
      <c r="LL255" s="45" t="b">
        <v>1</v>
      </c>
      <c r="LM255" s="45"/>
      <c r="LN255" s="45"/>
      <c r="LO255" s="45" t="s">
        <v>359</v>
      </c>
      <c r="LP255" s="45" t="s">
        <v>984</v>
      </c>
      <c r="LQ255" s="45" t="s">
        <v>3297</v>
      </c>
      <c r="LR255" s="45" t="b">
        <v>1</v>
      </c>
      <c r="LS255" s="45" t="b">
        <v>1</v>
      </c>
      <c r="LT255" s="45" t="b">
        <v>1</v>
      </c>
      <c r="LU255" s="45"/>
      <c r="LV255" s="45"/>
      <c r="LW255" s="45"/>
      <c r="LX255" s="45"/>
      <c r="LY255" s="45"/>
      <c r="LZ255" s="45"/>
      <c r="MA255" s="45"/>
      <c r="MB255" s="45" t="s">
        <v>359</v>
      </c>
      <c r="MC255" s="45"/>
      <c r="MD255" s="45"/>
      <c r="ME255" s="45"/>
      <c r="MF255" s="45"/>
      <c r="MG255" s="45"/>
      <c r="MH255" s="45" t="s">
        <v>359</v>
      </c>
      <c r="MI255" s="45"/>
      <c r="MJ255" s="45" t="s">
        <v>3298</v>
      </c>
      <c r="MK255" s="45">
        <v>73157551</v>
      </c>
      <c r="ML255" s="45" t="s">
        <v>3299</v>
      </c>
      <c r="MM255" s="47">
        <v>44217.560844907413</v>
      </c>
      <c r="MN255" s="45">
        <v>256</v>
      </c>
      <c r="MO255" s="45"/>
      <c r="MP255" s="45">
        <v>-1</v>
      </c>
      <c r="MQ255" s="45"/>
      <c r="MR255" s="45"/>
      <c r="MS255" s="45" t="s">
        <v>376</v>
      </c>
      <c r="MT255" s="45">
        <v>3674</v>
      </c>
      <c r="MU255" s="45" t="s">
        <v>402</v>
      </c>
      <c r="MV255" s="45">
        <v>569832</v>
      </c>
    </row>
    <row r="256" spans="1:360" ht="15.6" hidden="1" thickTop="1" thickBot="1" x14ac:dyDescent="0.35">
      <c r="A256" s="48" t="s">
        <v>3300</v>
      </c>
      <c r="B256" s="37" t="s">
        <v>3301</v>
      </c>
      <c r="C256" s="37"/>
      <c r="D256" s="37" t="s">
        <v>3302</v>
      </c>
      <c r="E256" s="37" t="s">
        <v>830</v>
      </c>
      <c r="F256" s="37"/>
      <c r="G256" s="49">
        <v>44217</v>
      </c>
      <c r="H256" s="37" t="s">
        <v>3222</v>
      </c>
      <c r="I256" s="37" t="s">
        <v>832</v>
      </c>
      <c r="J256" s="37" t="s">
        <v>347</v>
      </c>
      <c r="K256" s="37">
        <v>20</v>
      </c>
      <c r="L256" s="37" t="str">
        <f>IF(data!$K256&lt;31,"18-30 Years",IF(data!$K256&lt;51,"31-50 Years",IF(data!$K256&lt;61,"51-60 Years",IF(data!$K256&gt;60,"Elderly&gt;60"))))</f>
        <v>18-30 Years</v>
      </c>
      <c r="M256" s="37" t="s">
        <v>348</v>
      </c>
      <c r="N256" s="37" t="s">
        <v>349</v>
      </c>
      <c r="O256" s="37" t="s">
        <v>350</v>
      </c>
      <c r="P256" s="49">
        <v>43783</v>
      </c>
      <c r="Q256" s="37">
        <v>0</v>
      </c>
      <c r="R256" s="37">
        <v>1</v>
      </c>
      <c r="S256" s="37" t="s">
        <v>347</v>
      </c>
      <c r="T256" s="37">
        <v>0</v>
      </c>
      <c r="U256" s="37">
        <v>1</v>
      </c>
      <c r="V256" s="37">
        <v>1</v>
      </c>
      <c r="W256" s="37" t="s">
        <v>406</v>
      </c>
      <c r="X256" s="37">
        <v>1</v>
      </c>
      <c r="Y256" s="37" t="s">
        <v>455</v>
      </c>
      <c r="Z256" s="37">
        <v>0</v>
      </c>
      <c r="AA256" s="52">
        <v>3</v>
      </c>
      <c r="AB256" s="37">
        <v>6</v>
      </c>
      <c r="AC256" s="37">
        <v>0</v>
      </c>
      <c r="AD256" s="37">
        <v>1</v>
      </c>
      <c r="AE256" s="37">
        <v>0</v>
      </c>
      <c r="AF256" s="37">
        <v>150</v>
      </c>
      <c r="AG256" s="37">
        <v>100</v>
      </c>
      <c r="AH256" s="41">
        <f t="shared" si="3"/>
        <v>-50</v>
      </c>
      <c r="AI256" s="37" t="s">
        <v>3303</v>
      </c>
      <c r="AJ256" s="37"/>
      <c r="AK256" s="37" t="s">
        <v>640</v>
      </c>
      <c r="AL256" s="37"/>
      <c r="AM256" s="37"/>
      <c r="AN256" s="37"/>
      <c r="AO256" s="37"/>
      <c r="AP256" s="37"/>
      <c r="AQ256" s="37"/>
      <c r="AR256" s="37" t="b">
        <v>1</v>
      </c>
      <c r="AS256" s="37"/>
      <c r="AT256" s="37"/>
      <c r="AU256" s="37"/>
      <c r="AV256" s="37"/>
      <c r="AW256" s="37" t="s">
        <v>372</v>
      </c>
      <c r="AX256" s="41" t="s">
        <v>372</v>
      </c>
      <c r="AY256" s="37" t="s">
        <v>480</v>
      </c>
      <c r="AZ256" s="37" t="b">
        <v>1</v>
      </c>
      <c r="BA256" s="37"/>
      <c r="BB256" s="37"/>
      <c r="BC256" s="37" t="b">
        <v>1</v>
      </c>
      <c r="BD256" s="37"/>
      <c r="BE256" s="37"/>
      <c r="BF256" s="37"/>
      <c r="BG256" s="37"/>
      <c r="BH256" s="37"/>
      <c r="BI256" s="37"/>
      <c r="BJ256" s="37"/>
      <c r="BK256" s="37" t="s">
        <v>347</v>
      </c>
      <c r="BL256" s="37" t="s">
        <v>347</v>
      </c>
      <c r="BM256" s="37" t="s">
        <v>3304</v>
      </c>
      <c r="BN256" s="37" t="s">
        <v>372</v>
      </c>
      <c r="BO256" s="37"/>
      <c r="BP256" s="37" t="s">
        <v>359</v>
      </c>
      <c r="BQ256" s="37"/>
      <c r="BR256" s="37"/>
      <c r="BS256" s="37"/>
      <c r="BT256" s="37"/>
      <c r="BU256" s="37"/>
      <c r="BV256" s="37"/>
      <c r="BW256" s="37"/>
      <c r="BX256" s="37"/>
      <c r="BY256" s="37"/>
      <c r="BZ256" s="37"/>
      <c r="CA256" s="37"/>
      <c r="CB256" s="37"/>
      <c r="CC256" s="37"/>
      <c r="CD256" s="37"/>
      <c r="CE256" s="37"/>
      <c r="CF256" s="37" t="s">
        <v>3305</v>
      </c>
      <c r="CG256" s="37"/>
      <c r="CH256" s="37" t="b">
        <v>1</v>
      </c>
      <c r="CI256" s="37"/>
      <c r="CJ256" s="37" t="b">
        <v>1</v>
      </c>
      <c r="CK256" s="37" t="b">
        <v>1</v>
      </c>
      <c r="CL256" s="37"/>
      <c r="CM256" s="37"/>
      <c r="CN256" s="37" t="s">
        <v>3306</v>
      </c>
      <c r="CO256" s="37" t="s">
        <v>372</v>
      </c>
      <c r="CP256" s="37"/>
      <c r="CQ256" s="37"/>
      <c r="CR256" s="37"/>
      <c r="CS256" s="37"/>
      <c r="CT256" s="37"/>
      <c r="CU256" s="37"/>
      <c r="CV256" s="37"/>
      <c r="CW256" s="37"/>
      <c r="CX256" s="37"/>
      <c r="CY256" s="37" t="s">
        <v>836</v>
      </c>
      <c r="CZ256" s="37"/>
      <c r="DA256" s="37"/>
      <c r="DB256" s="37"/>
      <c r="DC256" s="37"/>
      <c r="DD256" s="37"/>
      <c r="DE256" s="37" t="b">
        <v>1</v>
      </c>
      <c r="DF256" s="37"/>
      <c r="DG256" s="37"/>
      <c r="DH256" s="37"/>
      <c r="DI256" s="37"/>
      <c r="DJ256" s="37"/>
      <c r="DK256" s="37"/>
      <c r="DL256" s="37"/>
      <c r="DM256" s="37"/>
      <c r="DN256" s="37"/>
      <c r="DO256" s="37"/>
      <c r="DP256" s="37"/>
      <c r="DQ256" s="37"/>
      <c r="DR256" s="37"/>
      <c r="DS256" s="37"/>
      <c r="DT256" s="37"/>
      <c r="DU256" s="37"/>
      <c r="DV256" s="37"/>
      <c r="DW256" s="37" t="s">
        <v>564</v>
      </c>
      <c r="DX256" s="37" t="s">
        <v>565</v>
      </c>
      <c r="DY256" s="37" t="s">
        <v>2472</v>
      </c>
      <c r="DZ256" s="37" t="s">
        <v>3307</v>
      </c>
      <c r="EA256" s="37"/>
      <c r="EB256" s="37"/>
      <c r="EC256" s="37"/>
      <c r="ED256" s="37"/>
      <c r="EE256" s="37"/>
      <c r="EF256" s="37"/>
      <c r="EG256" s="37"/>
      <c r="EH256" s="37"/>
      <c r="EI256" s="37"/>
      <c r="EJ256" s="37"/>
      <c r="EK256" s="37"/>
      <c r="EL256" s="37"/>
      <c r="EM256" s="37"/>
      <c r="EN256" s="37"/>
      <c r="EO256" s="37" t="s">
        <v>3308</v>
      </c>
      <c r="EP256" s="37" t="b">
        <v>1</v>
      </c>
      <c r="EQ256" s="37"/>
      <c r="ER256" s="37"/>
      <c r="ES256" s="37"/>
      <c r="ET256" s="37"/>
      <c r="EU256" s="37"/>
      <c r="EV256" s="37"/>
      <c r="EW256" s="37"/>
      <c r="EX256" s="37"/>
      <c r="EY256" s="37" t="b">
        <v>1</v>
      </c>
      <c r="EZ256" s="37" t="b">
        <v>1</v>
      </c>
      <c r="FA256" s="52">
        <v>3</v>
      </c>
      <c r="FB256" s="37" t="s">
        <v>365</v>
      </c>
      <c r="FC256" s="37" t="s">
        <v>347</v>
      </c>
      <c r="FD256" s="37"/>
      <c r="FE256" s="37" t="s">
        <v>367</v>
      </c>
      <c r="FF256" s="37"/>
      <c r="FG256" s="37" t="b">
        <v>1</v>
      </c>
      <c r="FH256" s="37"/>
      <c r="FI256" s="37"/>
      <c r="FJ256" s="37"/>
      <c r="FK256" s="37"/>
      <c r="FL256" s="37"/>
      <c r="FM256" s="37"/>
      <c r="FN256" s="37" t="s">
        <v>347</v>
      </c>
      <c r="FO256" s="37"/>
      <c r="FP256" s="37" t="s">
        <v>372</v>
      </c>
      <c r="FQ256" s="37"/>
      <c r="FR256" s="37"/>
      <c r="FS256" s="37"/>
      <c r="FT256" s="37"/>
      <c r="FU256" s="37"/>
      <c r="FV256" s="37"/>
      <c r="FW256" s="37"/>
      <c r="FX256" s="37" t="s">
        <v>347</v>
      </c>
      <c r="FY256" s="37" t="s">
        <v>347</v>
      </c>
      <c r="FZ256" s="37"/>
      <c r="GA256" s="37"/>
      <c r="GB256" s="37"/>
      <c r="GC256" s="37" t="s">
        <v>351</v>
      </c>
      <c r="GD256" s="37" t="s">
        <v>384</v>
      </c>
      <c r="GE256" s="37" t="s">
        <v>347</v>
      </c>
      <c r="GF256" s="37"/>
      <c r="GG256" s="37"/>
      <c r="GH256" s="37" t="s">
        <v>783</v>
      </c>
      <c r="GI256" s="37" t="s">
        <v>372</v>
      </c>
      <c r="GJ256" s="37"/>
      <c r="GK256" s="37"/>
      <c r="GL256" s="37"/>
      <c r="GM256" s="37"/>
      <c r="GN256" s="37"/>
      <c r="GO256" s="37"/>
      <c r="GP256" s="37"/>
      <c r="GQ256" s="37"/>
      <c r="GR256" s="37"/>
      <c r="GS256" s="37" t="s">
        <v>1064</v>
      </c>
      <c r="GT256" s="37"/>
      <c r="GU256" s="37" t="s">
        <v>3309</v>
      </c>
      <c r="GV256" s="37"/>
      <c r="GW256" s="37" t="b">
        <v>1</v>
      </c>
      <c r="GX256" s="37" t="b">
        <v>1</v>
      </c>
      <c r="GY256" s="37"/>
      <c r="GZ256" s="37"/>
      <c r="HA256" s="37" t="b">
        <v>1</v>
      </c>
      <c r="HB256" s="37"/>
      <c r="HC256" s="37"/>
      <c r="HD256" s="37"/>
      <c r="HE256" s="37"/>
      <c r="HF256" s="37"/>
      <c r="HG256" s="37"/>
      <c r="HH256" s="37"/>
      <c r="HI256" s="37"/>
      <c r="HJ256" s="37"/>
      <c r="HK256" s="37"/>
      <c r="HL256" s="37"/>
      <c r="HM256" s="37"/>
      <c r="HN256" s="37" t="s">
        <v>438</v>
      </c>
      <c r="HO256" s="37" t="b">
        <v>1</v>
      </c>
      <c r="HP256" s="37"/>
      <c r="HQ256" s="37"/>
      <c r="HR256" s="37"/>
      <c r="HS256" s="37" t="s">
        <v>3310</v>
      </c>
      <c r="HT256" s="37" t="s">
        <v>1653</v>
      </c>
      <c r="HU256" s="37" t="b">
        <v>1</v>
      </c>
      <c r="HV256" s="37" t="b">
        <v>1</v>
      </c>
      <c r="HW256" s="37"/>
      <c r="HX256" s="37"/>
      <c r="HY256" s="37"/>
      <c r="HZ256" s="37"/>
      <c r="IA256" s="37"/>
      <c r="IB256" s="37"/>
      <c r="IC256" s="37"/>
      <c r="ID256" s="37"/>
      <c r="IE256" s="37"/>
      <c r="IF256" s="37" t="s">
        <v>372</v>
      </c>
      <c r="IG256" s="37"/>
      <c r="IH256" s="37"/>
      <c r="II256" s="37"/>
      <c r="IJ256" s="37"/>
      <c r="IK256" s="37"/>
      <c r="IL256" s="37"/>
      <c r="IM256" s="37" t="b">
        <v>1</v>
      </c>
      <c r="IN256" s="37"/>
      <c r="IO256" s="37"/>
      <c r="IP256" s="37" t="s">
        <v>359</v>
      </c>
      <c r="IQ256" s="37" t="s">
        <v>3311</v>
      </c>
      <c r="IR256" s="37" t="s">
        <v>1248</v>
      </c>
      <c r="IS256" s="37" t="b">
        <v>1</v>
      </c>
      <c r="IT256" s="37" t="b">
        <v>1</v>
      </c>
      <c r="IU256" s="37" t="b">
        <v>1</v>
      </c>
      <c r="IV256" s="37"/>
      <c r="IW256" s="37"/>
      <c r="IX256" s="37"/>
      <c r="IY256" s="37"/>
      <c r="IZ256" s="37"/>
      <c r="JA256" s="37"/>
      <c r="JB256" s="37" t="s">
        <v>1248</v>
      </c>
      <c r="JC256" s="37" t="b">
        <v>1</v>
      </c>
      <c r="JD256" s="37" t="b">
        <v>1</v>
      </c>
      <c r="JE256" s="37" t="b">
        <v>1</v>
      </c>
      <c r="JF256" s="37"/>
      <c r="JG256" s="37"/>
      <c r="JH256" s="37"/>
      <c r="JI256" s="37"/>
      <c r="JJ256" s="37"/>
      <c r="JK256" s="37"/>
      <c r="JL256" s="37" t="s">
        <v>359</v>
      </c>
      <c r="JM256" s="37" t="s">
        <v>3312</v>
      </c>
      <c r="JN256" s="37" t="s">
        <v>372</v>
      </c>
      <c r="JO256" s="37"/>
      <c r="JP256" s="37"/>
      <c r="JQ256" s="37"/>
      <c r="JR256" s="37"/>
      <c r="JS256" s="37"/>
      <c r="JT256" s="37"/>
      <c r="JU256" s="37"/>
      <c r="JV256" s="37"/>
      <c r="JW256" s="37"/>
      <c r="JX256" s="37"/>
      <c r="JY256" s="37"/>
      <c r="JZ256" s="37"/>
      <c r="KA256" s="37"/>
      <c r="KB256" s="37"/>
      <c r="KC256" s="37"/>
      <c r="KD256" s="37"/>
      <c r="KE256" s="37" t="b">
        <v>1</v>
      </c>
      <c r="KF256" s="37"/>
      <c r="KG256" s="37"/>
      <c r="KH256" s="37" t="s">
        <v>447</v>
      </c>
      <c r="KI256" s="37"/>
      <c r="KJ256" s="37"/>
      <c r="KK256" s="37"/>
      <c r="KL256" s="37"/>
      <c r="KM256" s="37" t="b">
        <v>1</v>
      </c>
      <c r="KN256" s="37"/>
      <c r="KO256" s="37"/>
      <c r="KP256" s="37"/>
      <c r="KQ256" s="37"/>
      <c r="KR256" s="37"/>
      <c r="KS256" s="37"/>
      <c r="KT256" s="37"/>
      <c r="KU256" s="37"/>
      <c r="KV256" s="37"/>
      <c r="KW256" s="37" t="s">
        <v>3313</v>
      </c>
      <c r="KX256" s="37" t="b">
        <v>1</v>
      </c>
      <c r="KY256" s="37" t="b">
        <v>1</v>
      </c>
      <c r="KZ256" s="37" t="b">
        <v>1</v>
      </c>
      <c r="LA256" s="37"/>
      <c r="LB256" s="37"/>
      <c r="LC256" s="37" t="b">
        <v>1</v>
      </c>
      <c r="LD256" s="37"/>
      <c r="LE256" s="37"/>
      <c r="LF256" s="37"/>
      <c r="LG256" s="37" t="s">
        <v>449</v>
      </c>
      <c r="LH256" s="37"/>
      <c r="LI256" s="37"/>
      <c r="LJ256" s="37" t="b">
        <v>1</v>
      </c>
      <c r="LK256" s="37"/>
      <c r="LL256" s="37"/>
      <c r="LM256" s="37"/>
      <c r="LN256" s="37"/>
      <c r="LO256" s="37" t="s">
        <v>359</v>
      </c>
      <c r="LP256" s="45" t="s">
        <v>5174</v>
      </c>
      <c r="LQ256" s="37" t="s">
        <v>1273</v>
      </c>
      <c r="LR256" s="37" t="b">
        <v>1</v>
      </c>
      <c r="LS256" s="37"/>
      <c r="LT256" s="37" t="b">
        <v>1</v>
      </c>
      <c r="LU256" s="37"/>
      <c r="LV256" s="37"/>
      <c r="LW256" s="37"/>
      <c r="LX256" s="37"/>
      <c r="LY256" s="37"/>
      <c r="LZ256" s="37"/>
      <c r="MA256" s="37"/>
      <c r="MB256" s="37" t="s">
        <v>359</v>
      </c>
      <c r="MC256" s="37"/>
      <c r="MD256" s="37"/>
      <c r="ME256" s="37"/>
      <c r="MF256" s="37"/>
      <c r="MG256" s="37"/>
      <c r="MH256" s="37" t="s">
        <v>359</v>
      </c>
      <c r="MI256" s="37"/>
      <c r="MJ256" s="37" t="s">
        <v>3314</v>
      </c>
      <c r="MK256" s="37">
        <v>73157552</v>
      </c>
      <c r="ML256" s="37" t="s">
        <v>3315</v>
      </c>
      <c r="MM256" s="50">
        <v>44217.560844907413</v>
      </c>
      <c r="MN256" s="37">
        <v>257</v>
      </c>
      <c r="MO256" s="37"/>
      <c r="MP256" s="37">
        <v>-1</v>
      </c>
      <c r="MQ256" s="37"/>
      <c r="MR256" s="37"/>
      <c r="MS256" s="37" t="s">
        <v>376</v>
      </c>
      <c r="MT256" s="37">
        <v>1311</v>
      </c>
      <c r="MU256" s="37" t="s">
        <v>402</v>
      </c>
      <c r="MV256" s="37">
        <v>569832</v>
      </c>
    </row>
    <row r="257" spans="1:360" ht="15.6" hidden="1" thickTop="1" thickBot="1" x14ac:dyDescent="0.35">
      <c r="A257" s="44" t="s">
        <v>3316</v>
      </c>
      <c r="B257" s="45" t="s">
        <v>3317</v>
      </c>
      <c r="C257" s="45" t="s">
        <v>384</v>
      </c>
      <c r="D257" s="45" t="s">
        <v>3234</v>
      </c>
      <c r="E257" s="45" t="s">
        <v>830</v>
      </c>
      <c r="F257" s="45"/>
      <c r="G257" s="46">
        <v>44217</v>
      </c>
      <c r="H257" s="45" t="s">
        <v>3222</v>
      </c>
      <c r="I257" s="45" t="s">
        <v>832</v>
      </c>
      <c r="J257" s="45" t="s">
        <v>347</v>
      </c>
      <c r="K257" s="45">
        <v>36</v>
      </c>
      <c r="L257" s="45" t="str">
        <f>IF(data!$K257&lt;31,"18-30 Years",IF(data!$K257&lt;51,"31-50 Years",IF(data!$K257&lt;61,"51-60 Years",IF(data!$K257&gt;60,"Elderly&gt;60"))))</f>
        <v>31-50 Years</v>
      </c>
      <c r="M257" s="45" t="s">
        <v>405</v>
      </c>
      <c r="N257" s="45" t="s">
        <v>349</v>
      </c>
      <c r="O257" s="45" t="s">
        <v>350</v>
      </c>
      <c r="P257" s="46">
        <v>43117</v>
      </c>
      <c r="Q257" s="45">
        <v>0</v>
      </c>
      <c r="R257" s="45">
        <v>0</v>
      </c>
      <c r="S257" s="45" t="s">
        <v>347</v>
      </c>
      <c r="T257" s="45">
        <v>0</v>
      </c>
      <c r="U257" s="45">
        <v>0</v>
      </c>
      <c r="V257" s="45">
        <v>2</v>
      </c>
      <c r="W257" s="45" t="s">
        <v>406</v>
      </c>
      <c r="X257" s="45">
        <v>2</v>
      </c>
      <c r="Y257" s="45" t="s">
        <v>364</v>
      </c>
      <c r="Z257" s="45">
        <v>0</v>
      </c>
      <c r="AA257" s="51">
        <v>4</v>
      </c>
      <c r="AB257" s="45">
        <v>6</v>
      </c>
      <c r="AC257" s="45">
        <v>0</v>
      </c>
      <c r="AD257" s="45">
        <v>0</v>
      </c>
      <c r="AE257" s="45">
        <v>1</v>
      </c>
      <c r="AF257" s="45">
        <v>700</v>
      </c>
      <c r="AG257" s="45">
        <v>100</v>
      </c>
      <c r="AH257" s="41">
        <f t="shared" si="3"/>
        <v>-600</v>
      </c>
      <c r="AI257" s="45" t="s">
        <v>3185</v>
      </c>
      <c r="AJ257" s="45"/>
      <c r="AK257" s="45" t="s">
        <v>355</v>
      </c>
      <c r="AL257" s="45"/>
      <c r="AM257" s="45" t="b">
        <v>1</v>
      </c>
      <c r="AN257" s="45"/>
      <c r="AO257" s="45"/>
      <c r="AP257" s="45"/>
      <c r="AQ257" s="45"/>
      <c r="AR257" s="45"/>
      <c r="AS257" s="45"/>
      <c r="AT257" s="45">
        <v>7</v>
      </c>
      <c r="AU257" s="45" t="s">
        <v>1333</v>
      </c>
      <c r="AV257" s="45"/>
      <c r="AW257" s="45" t="s">
        <v>359</v>
      </c>
      <c r="AX257" s="45" t="s">
        <v>3318</v>
      </c>
      <c r="AY257" s="45" t="s">
        <v>3319</v>
      </c>
      <c r="AZ257" s="45"/>
      <c r="BA257" s="45"/>
      <c r="BB257" s="45"/>
      <c r="BC257" s="45" t="b">
        <v>1</v>
      </c>
      <c r="BD257" s="45"/>
      <c r="BE257" s="45"/>
      <c r="BF257" s="45"/>
      <c r="BG257" s="45" t="b">
        <v>1</v>
      </c>
      <c r="BH257" s="45"/>
      <c r="BI257" s="45"/>
      <c r="BJ257" s="45" t="s">
        <v>3320</v>
      </c>
      <c r="BK257" s="45" t="s">
        <v>347</v>
      </c>
      <c r="BL257" s="45" t="s">
        <v>347</v>
      </c>
      <c r="BM257" s="45" t="s">
        <v>3321</v>
      </c>
      <c r="BN257" s="45" t="s">
        <v>359</v>
      </c>
      <c r="BO257" s="45"/>
      <c r="BP257" s="45" t="s">
        <v>347</v>
      </c>
      <c r="BQ257" s="45" t="s">
        <v>359</v>
      </c>
      <c r="BR257" s="37" t="s">
        <v>5136</v>
      </c>
      <c r="BS257" s="45"/>
      <c r="BT257" s="45"/>
      <c r="BU257" s="45"/>
      <c r="BV257" s="45"/>
      <c r="BW257" s="45"/>
      <c r="BX257" s="45"/>
      <c r="BY257" s="45"/>
      <c r="BZ257" s="45"/>
      <c r="CA257" s="45"/>
      <c r="CB257" s="45"/>
      <c r="CC257" s="45"/>
      <c r="CD257" s="45"/>
      <c r="CE257" s="45"/>
      <c r="CF257" s="45" t="s">
        <v>563</v>
      </c>
      <c r="CG257" s="45" t="b">
        <v>1</v>
      </c>
      <c r="CH257" s="45" t="b">
        <v>1</v>
      </c>
      <c r="CI257" s="45" t="b">
        <v>1</v>
      </c>
      <c r="CJ257" s="45" t="b">
        <v>1</v>
      </c>
      <c r="CK257" s="45"/>
      <c r="CL257" s="45"/>
      <c r="CM257" s="45"/>
      <c r="CN257" s="45"/>
      <c r="CO257" s="45" t="s">
        <v>359</v>
      </c>
      <c r="CP257" s="45" t="s">
        <v>691</v>
      </c>
      <c r="CQ257" s="45"/>
      <c r="CR257" s="45"/>
      <c r="CS257" s="45"/>
      <c r="CT257" s="45"/>
      <c r="CU257" s="45" t="b">
        <v>1</v>
      </c>
      <c r="CV257" s="45"/>
      <c r="CW257" s="45"/>
      <c r="CX257" s="45"/>
      <c r="CY257" s="45" t="s">
        <v>836</v>
      </c>
      <c r="CZ257" s="45"/>
      <c r="DA257" s="45"/>
      <c r="DB257" s="45"/>
      <c r="DC257" s="45"/>
      <c r="DD257" s="45"/>
      <c r="DE257" s="45" t="b">
        <v>1</v>
      </c>
      <c r="DF257" s="45"/>
      <c r="DG257" s="45"/>
      <c r="DH257" s="45"/>
      <c r="DI257" s="45"/>
      <c r="DJ257" s="45"/>
      <c r="DK257" s="45"/>
      <c r="DL257" s="45"/>
      <c r="DM257" s="45"/>
      <c r="DN257" s="45"/>
      <c r="DO257" s="45"/>
      <c r="DP257" s="45"/>
      <c r="DQ257" s="45"/>
      <c r="DR257" s="45"/>
      <c r="DS257" s="45"/>
      <c r="DT257" s="45"/>
      <c r="DU257" s="45"/>
      <c r="DV257" s="45"/>
      <c r="DW257" s="45" t="s">
        <v>646</v>
      </c>
      <c r="DX257" s="45"/>
      <c r="DY257" s="45"/>
      <c r="DZ257" s="45"/>
      <c r="EA257" s="45"/>
      <c r="EB257" s="45"/>
      <c r="EC257" s="45"/>
      <c r="ED257" s="45"/>
      <c r="EE257" s="45"/>
      <c r="EF257" s="45"/>
      <c r="EG257" s="45"/>
      <c r="EH257" s="45"/>
      <c r="EI257" s="45"/>
      <c r="EJ257" s="45"/>
      <c r="EK257" s="45"/>
      <c r="EL257" s="45"/>
      <c r="EM257" s="45"/>
      <c r="EN257" s="45"/>
      <c r="EO257" s="45" t="s">
        <v>3322</v>
      </c>
      <c r="EP257" s="45" t="b">
        <v>1</v>
      </c>
      <c r="EQ257" s="45" t="b">
        <v>1</v>
      </c>
      <c r="ER257" s="45"/>
      <c r="ES257" s="45"/>
      <c r="ET257" s="45"/>
      <c r="EU257" s="45"/>
      <c r="EV257" s="45"/>
      <c r="EW257" s="45" t="b">
        <v>1</v>
      </c>
      <c r="EX257" s="45"/>
      <c r="EY257" s="45" t="b">
        <v>1</v>
      </c>
      <c r="EZ257" s="45" t="b">
        <v>1</v>
      </c>
      <c r="FA257" s="51">
        <v>5</v>
      </c>
      <c r="FB257" s="45" t="s">
        <v>366</v>
      </c>
      <c r="FC257" s="45" t="s">
        <v>347</v>
      </c>
      <c r="FD257" s="45"/>
      <c r="FE257" s="45" t="s">
        <v>367</v>
      </c>
      <c r="FF257" s="45"/>
      <c r="FG257" s="45" t="b">
        <v>1</v>
      </c>
      <c r="FH257" s="45"/>
      <c r="FI257" s="45"/>
      <c r="FJ257" s="45"/>
      <c r="FK257" s="45"/>
      <c r="FL257" s="45"/>
      <c r="FM257" s="45"/>
      <c r="FN257" s="45" t="s">
        <v>347</v>
      </c>
      <c r="FO257" s="45"/>
      <c r="FP257" s="45" t="s">
        <v>347</v>
      </c>
      <c r="FQ257" s="45" t="s">
        <v>367</v>
      </c>
      <c r="FR257" s="45" t="b">
        <v>1</v>
      </c>
      <c r="FS257" s="45"/>
      <c r="FT257" s="45"/>
      <c r="FU257" s="45"/>
      <c r="FV257" s="45"/>
      <c r="FW257" s="45"/>
      <c r="FX257" s="45" t="s">
        <v>368</v>
      </c>
      <c r="FY257" s="45" t="s">
        <v>359</v>
      </c>
      <c r="FZ257" s="45"/>
      <c r="GA257" s="45"/>
      <c r="GB257" s="45"/>
      <c r="GC257" s="45" t="s">
        <v>384</v>
      </c>
      <c r="GD257" s="45" t="s">
        <v>384</v>
      </c>
      <c r="GE257" s="45" t="s">
        <v>359</v>
      </c>
      <c r="GF257" s="45" t="s">
        <v>370</v>
      </c>
      <c r="GG257" s="45" t="s">
        <v>370</v>
      </c>
      <c r="GH257" s="45"/>
      <c r="GI257" s="45"/>
      <c r="GJ257" s="45"/>
      <c r="GK257" s="45"/>
      <c r="GL257" s="45"/>
      <c r="GM257" s="45"/>
      <c r="GN257" s="45"/>
      <c r="GO257" s="45"/>
      <c r="GP257" s="45"/>
      <c r="GQ257" s="45"/>
      <c r="GR257" s="45"/>
      <c r="GS257" s="45"/>
      <c r="GT257" s="45"/>
      <c r="GU257" s="45" t="s">
        <v>3323</v>
      </c>
      <c r="GV257" s="45"/>
      <c r="GW257" s="45" t="b">
        <v>1</v>
      </c>
      <c r="GX257" s="45" t="b">
        <v>1</v>
      </c>
      <c r="GY257" s="45"/>
      <c r="GZ257" s="45" t="b">
        <v>1</v>
      </c>
      <c r="HA257" s="45"/>
      <c r="HB257" s="45"/>
      <c r="HC257" s="45"/>
      <c r="HD257" s="45"/>
      <c r="HE257" s="45"/>
      <c r="HF257" s="45"/>
      <c r="HG257" s="45"/>
      <c r="HH257" s="45"/>
      <c r="HI257" s="45"/>
      <c r="HJ257" s="45"/>
      <c r="HK257" s="45"/>
      <c r="HL257" s="45"/>
      <c r="HM257" s="45"/>
      <c r="HN257" s="45" t="s">
        <v>497</v>
      </c>
      <c r="HO257" s="45"/>
      <c r="HP257" s="45" t="b">
        <v>1</v>
      </c>
      <c r="HQ257" s="45"/>
      <c r="HR257" s="45"/>
      <c r="HS257" s="45" t="s">
        <v>3324</v>
      </c>
      <c r="HT257" s="45" t="s">
        <v>3325</v>
      </c>
      <c r="HU257" s="45"/>
      <c r="HV257" s="45"/>
      <c r="HW257" s="45"/>
      <c r="HX257" s="45"/>
      <c r="HY257" s="45"/>
      <c r="HZ257" s="45"/>
      <c r="IA257" s="45"/>
      <c r="IB257" s="45"/>
      <c r="IC257" s="45" t="b">
        <v>1</v>
      </c>
      <c r="ID257" s="45"/>
      <c r="IE257" s="45"/>
      <c r="IF257" s="45" t="s">
        <v>1286</v>
      </c>
      <c r="IG257" s="45"/>
      <c r="IH257" s="45"/>
      <c r="II257" s="45" t="b">
        <v>1</v>
      </c>
      <c r="IJ257" s="45"/>
      <c r="IK257" s="45" t="b">
        <v>1</v>
      </c>
      <c r="IL257" s="45"/>
      <c r="IM257" s="45"/>
      <c r="IN257" s="45"/>
      <c r="IO257" s="45"/>
      <c r="IP257" s="45" t="s">
        <v>347</v>
      </c>
      <c r="IQ257" s="45"/>
      <c r="IR257" s="45" t="s">
        <v>953</v>
      </c>
      <c r="IS257" s="45"/>
      <c r="IT257" s="45" t="b">
        <v>1</v>
      </c>
      <c r="IU257" s="45" t="b">
        <v>1</v>
      </c>
      <c r="IV257" s="45" t="b">
        <v>1</v>
      </c>
      <c r="IW257" s="45"/>
      <c r="IX257" s="45"/>
      <c r="IY257" s="45"/>
      <c r="IZ257" s="45"/>
      <c r="JA257" s="37" t="s">
        <v>5160</v>
      </c>
      <c r="JB257" s="45" t="s">
        <v>413</v>
      </c>
      <c r="JC257" s="45"/>
      <c r="JD257" s="45"/>
      <c r="JE257" s="45"/>
      <c r="JF257" s="45"/>
      <c r="JG257" s="45"/>
      <c r="JH257" s="45" t="b">
        <v>1</v>
      </c>
      <c r="JI257" s="45"/>
      <c r="JJ257" s="45"/>
      <c r="JK257" s="45"/>
      <c r="JL257" s="45" t="s">
        <v>359</v>
      </c>
      <c r="JM257" s="45" t="s">
        <v>3326</v>
      </c>
      <c r="JN257" s="45" t="s">
        <v>3327</v>
      </c>
      <c r="JO257" s="45" t="b">
        <v>1</v>
      </c>
      <c r="JP257" s="45"/>
      <c r="JQ257" s="45"/>
      <c r="JR257" s="45"/>
      <c r="JS257" s="45"/>
      <c r="JT257" s="45"/>
      <c r="JU257" s="45"/>
      <c r="JV257" s="45" t="b">
        <v>1</v>
      </c>
      <c r="JW257" s="45"/>
      <c r="JX257" s="45"/>
      <c r="JY257" s="45"/>
      <c r="JZ257" s="45"/>
      <c r="KA257" s="45" t="b">
        <v>1</v>
      </c>
      <c r="KB257" s="45" t="b">
        <v>1</v>
      </c>
      <c r="KC257" s="45"/>
      <c r="KD257" s="45"/>
      <c r="KE257" s="45"/>
      <c r="KF257" s="45"/>
      <c r="KG257" s="45"/>
      <c r="KH257" s="45" t="s">
        <v>1897</v>
      </c>
      <c r="KI257" s="45"/>
      <c r="KJ257" s="45"/>
      <c r="KK257" s="45"/>
      <c r="KL257" s="45"/>
      <c r="KM257" s="45" t="b">
        <v>1</v>
      </c>
      <c r="KN257" s="45"/>
      <c r="KO257" s="45"/>
      <c r="KP257" s="45" t="b">
        <v>1</v>
      </c>
      <c r="KQ257" s="45"/>
      <c r="KR257" s="45" t="b">
        <v>1</v>
      </c>
      <c r="KS257" s="45"/>
      <c r="KT257" s="45"/>
      <c r="KU257" s="45"/>
      <c r="KV257" s="45"/>
      <c r="KW257" s="45" t="s">
        <v>3328</v>
      </c>
      <c r="KX257" s="45"/>
      <c r="KY257" s="45" t="b">
        <v>1</v>
      </c>
      <c r="KZ257" s="45"/>
      <c r="LA257" s="45" t="b">
        <v>1</v>
      </c>
      <c r="LB257" s="45" t="b">
        <v>1</v>
      </c>
      <c r="LC257" s="45"/>
      <c r="LD257" s="45"/>
      <c r="LE257" s="45"/>
      <c r="LF257" s="45"/>
      <c r="LG257" s="45" t="s">
        <v>3329</v>
      </c>
      <c r="LH257" s="45"/>
      <c r="LI257" s="45" t="b">
        <v>1</v>
      </c>
      <c r="LJ257" s="45" t="b">
        <v>1</v>
      </c>
      <c r="LK257" s="45" t="b">
        <v>1</v>
      </c>
      <c r="LL257" s="45"/>
      <c r="LM257" s="45"/>
      <c r="LN257" s="45"/>
      <c r="LO257" s="45" t="s">
        <v>347</v>
      </c>
      <c r="LP257" s="45"/>
      <c r="LQ257" s="45" t="s">
        <v>527</v>
      </c>
      <c r="LR257" s="45"/>
      <c r="LS257" s="45"/>
      <c r="LT257" s="45" t="b">
        <v>1</v>
      </c>
      <c r="LU257" s="45"/>
      <c r="LV257" s="45"/>
      <c r="LW257" s="45"/>
      <c r="LX257" s="45"/>
      <c r="LY257" s="45"/>
      <c r="LZ257" s="45"/>
      <c r="MA257" s="45"/>
      <c r="MB257" s="45" t="s">
        <v>359</v>
      </c>
      <c r="MC257" s="45"/>
      <c r="MD257" s="45"/>
      <c r="ME257" s="45"/>
      <c r="MF257" s="45"/>
      <c r="MG257" s="45"/>
      <c r="MH257" s="45" t="s">
        <v>359</v>
      </c>
      <c r="MI257" s="45"/>
      <c r="MJ257" s="45" t="s">
        <v>3330</v>
      </c>
      <c r="MK257" s="45">
        <v>73157553</v>
      </c>
      <c r="ML257" s="45" t="s">
        <v>3331</v>
      </c>
      <c r="MM257" s="47">
        <v>44217.560856481483</v>
      </c>
      <c r="MN257" s="45">
        <v>258</v>
      </c>
      <c r="MO257" s="45"/>
      <c r="MP257" s="45">
        <v>-1</v>
      </c>
      <c r="MQ257" s="45"/>
      <c r="MR257" s="45"/>
      <c r="MS257" s="45" t="s">
        <v>376</v>
      </c>
      <c r="MT257" s="45">
        <v>1738</v>
      </c>
      <c r="MU257" s="45" t="s">
        <v>402</v>
      </c>
      <c r="MV257" s="45">
        <v>569832</v>
      </c>
    </row>
    <row r="258" spans="1:360" ht="15.6" thickTop="1" thickBot="1" x14ac:dyDescent="0.35">
      <c r="A258" s="48" t="s">
        <v>3332</v>
      </c>
      <c r="B258" s="37" t="s">
        <v>3333</v>
      </c>
      <c r="C258" s="37" t="s">
        <v>384</v>
      </c>
      <c r="D258" s="37" t="s">
        <v>3221</v>
      </c>
      <c r="E258" s="37" t="s">
        <v>830</v>
      </c>
      <c r="F258" s="37"/>
      <c r="G258" s="49">
        <v>44217</v>
      </c>
      <c r="H258" s="37" t="s">
        <v>3222</v>
      </c>
      <c r="I258" s="37" t="s">
        <v>832</v>
      </c>
      <c r="J258" s="37" t="s">
        <v>347</v>
      </c>
      <c r="K258" s="37">
        <v>18</v>
      </c>
      <c r="L258" s="37" t="str">
        <f>IF(data!$K258&lt;31,"18-30 Years",IF(data!$K258&lt;51,"31-50 Years",IF(data!$K258&lt;61,"51-60 Years",IF(data!$K258&gt;60,"Elderly&gt;60"))))</f>
        <v>18-30 Years</v>
      </c>
      <c r="M258" s="37" t="s">
        <v>348</v>
      </c>
      <c r="N258" s="37" t="s">
        <v>349</v>
      </c>
      <c r="O258" s="37" t="s">
        <v>383</v>
      </c>
      <c r="P258" s="37"/>
      <c r="Q258" s="37">
        <v>1</v>
      </c>
      <c r="R258" s="37">
        <v>0</v>
      </c>
      <c r="S258" s="37" t="s">
        <v>359</v>
      </c>
      <c r="T258" s="37"/>
      <c r="U258" s="37"/>
      <c r="V258" s="37"/>
      <c r="W258" s="37"/>
      <c r="X258" s="37"/>
      <c r="Y258" s="37"/>
      <c r="Z258" s="37"/>
      <c r="AA258" s="37"/>
      <c r="AB258" s="37">
        <v>2</v>
      </c>
      <c r="AC258" s="37">
        <v>0</v>
      </c>
      <c r="AD258" s="37"/>
      <c r="AE258" s="37">
        <v>1</v>
      </c>
      <c r="AF258" s="37">
        <v>300</v>
      </c>
      <c r="AG258" s="37">
        <v>400</v>
      </c>
      <c r="AH258" s="41">
        <f t="shared" si="3"/>
        <v>100</v>
      </c>
      <c r="AI258" s="37" t="s">
        <v>3334</v>
      </c>
      <c r="AJ258" s="37"/>
      <c r="AK258" s="37" t="s">
        <v>2269</v>
      </c>
      <c r="AL258" s="37" t="b">
        <v>1</v>
      </c>
      <c r="AM258" s="37"/>
      <c r="AN258" s="37"/>
      <c r="AO258" s="37" t="b">
        <v>1</v>
      </c>
      <c r="AP258" s="37"/>
      <c r="AQ258" s="37"/>
      <c r="AR258" s="37"/>
      <c r="AS258" s="37"/>
      <c r="AT258" s="37">
        <v>10</v>
      </c>
      <c r="AU258" s="37" t="s">
        <v>356</v>
      </c>
      <c r="AV258" s="37"/>
      <c r="AW258" s="37" t="s">
        <v>347</v>
      </c>
      <c r="AX258" s="41" t="s">
        <v>372</v>
      </c>
      <c r="AY258" s="37" t="s">
        <v>993</v>
      </c>
      <c r="AZ258" s="37"/>
      <c r="BA258" s="37"/>
      <c r="BB258" s="37"/>
      <c r="BC258" s="37"/>
      <c r="BD258" s="37"/>
      <c r="BE258" s="37"/>
      <c r="BF258" s="37"/>
      <c r="BG258" s="37"/>
      <c r="BH258" s="37"/>
      <c r="BI258" s="37" t="b">
        <v>1</v>
      </c>
      <c r="BJ258" s="37"/>
      <c r="BK258" s="37" t="s">
        <v>359</v>
      </c>
      <c r="BL258" s="37"/>
      <c r="BM258" s="37"/>
      <c r="BN258" s="37"/>
      <c r="BO258" s="37"/>
      <c r="BP258" s="37" t="s">
        <v>359</v>
      </c>
      <c r="BQ258" s="37"/>
      <c r="BR258" s="37"/>
      <c r="BS258" s="37"/>
      <c r="BT258" s="37"/>
      <c r="BU258" s="37"/>
      <c r="BV258" s="37"/>
      <c r="BW258" s="37"/>
      <c r="BX258" s="37"/>
      <c r="BY258" s="37"/>
      <c r="BZ258" s="37"/>
      <c r="CA258" s="37"/>
      <c r="CB258" s="37"/>
      <c r="CC258" s="37"/>
      <c r="CD258" s="37"/>
      <c r="CE258" s="37"/>
      <c r="CF258" s="37" t="s">
        <v>427</v>
      </c>
      <c r="CG258" s="37"/>
      <c r="CH258" s="37"/>
      <c r="CI258" s="37"/>
      <c r="CJ258" s="37"/>
      <c r="CK258" s="37"/>
      <c r="CL258" s="37" t="b">
        <v>1</v>
      </c>
      <c r="CM258" s="37"/>
      <c r="CN258" s="37"/>
      <c r="CO258" s="37" t="s">
        <v>347</v>
      </c>
      <c r="CP258" s="37"/>
      <c r="CQ258" s="37"/>
      <c r="CR258" s="37"/>
      <c r="CS258" s="37"/>
      <c r="CT258" s="37"/>
      <c r="CU258" s="37"/>
      <c r="CV258" s="37"/>
      <c r="CW258" s="37"/>
      <c r="CX258" s="37"/>
      <c r="CY258" s="37" t="s">
        <v>932</v>
      </c>
      <c r="CZ258" s="37"/>
      <c r="DA258" s="37"/>
      <c r="DB258" s="37"/>
      <c r="DC258" s="37"/>
      <c r="DD258" s="37"/>
      <c r="DE258" s="37"/>
      <c r="DF258" s="37" t="b">
        <v>1</v>
      </c>
      <c r="DG258" s="37"/>
      <c r="DH258" s="37"/>
      <c r="DI258" s="37"/>
      <c r="DJ258" s="37"/>
      <c r="DK258" s="37"/>
      <c r="DL258" s="37"/>
      <c r="DM258" s="37"/>
      <c r="DN258" s="37"/>
      <c r="DO258" s="37"/>
      <c r="DP258" s="37"/>
      <c r="DQ258" s="37"/>
      <c r="DR258" s="37"/>
      <c r="DS258" s="37"/>
      <c r="DT258" s="37"/>
      <c r="DU258" s="37"/>
      <c r="DV258" s="37"/>
      <c r="DW258" s="37" t="s">
        <v>427</v>
      </c>
      <c r="DX258" s="37"/>
      <c r="DY258" s="37"/>
      <c r="DZ258" s="37"/>
      <c r="EA258" s="37" t="s">
        <v>3335</v>
      </c>
      <c r="EB258" s="37" t="b">
        <v>1</v>
      </c>
      <c r="EC258" s="37"/>
      <c r="ED258" s="37"/>
      <c r="EE258" s="37"/>
      <c r="EF258" s="37"/>
      <c r="EG258" s="37"/>
      <c r="EH258" s="37" t="b">
        <v>1</v>
      </c>
      <c r="EI258" s="37"/>
      <c r="EJ258" s="37"/>
      <c r="EK258" s="37" t="b">
        <v>1</v>
      </c>
      <c r="EL258" s="37" t="b">
        <v>1</v>
      </c>
      <c r="EM258" s="52">
        <v>4</v>
      </c>
      <c r="EN258" s="37" t="s">
        <v>365</v>
      </c>
      <c r="EO258" s="37"/>
      <c r="EP258" s="37"/>
      <c r="EQ258" s="37"/>
      <c r="ER258" s="37"/>
      <c r="ES258" s="37"/>
      <c r="ET258" s="37"/>
      <c r="EU258" s="37"/>
      <c r="EV258" s="37"/>
      <c r="EW258" s="37"/>
      <c r="EX258" s="37"/>
      <c r="EY258" s="37"/>
      <c r="EZ258" s="37"/>
      <c r="FA258" s="37"/>
      <c r="FB258" s="37"/>
      <c r="FC258" s="37" t="s">
        <v>372</v>
      </c>
      <c r="FD258" s="37"/>
      <c r="FE258" s="37" t="s">
        <v>367</v>
      </c>
      <c r="FF258" s="37"/>
      <c r="FG258" s="37" t="b">
        <v>1</v>
      </c>
      <c r="FH258" s="37"/>
      <c r="FI258" s="37"/>
      <c r="FJ258" s="37"/>
      <c r="FK258" s="37"/>
      <c r="FL258" s="37"/>
      <c r="FM258" s="37"/>
      <c r="FN258" s="37" t="s">
        <v>347</v>
      </c>
      <c r="FO258" s="37"/>
      <c r="FP258" s="37" t="s">
        <v>372</v>
      </c>
      <c r="FQ258" s="37"/>
      <c r="FR258" s="37"/>
      <c r="FS258" s="37"/>
      <c r="FT258" s="37"/>
      <c r="FU258" s="37"/>
      <c r="FV258" s="37"/>
      <c r="FW258" s="37"/>
      <c r="FX258" s="37"/>
      <c r="FY258" s="37"/>
      <c r="FZ258" s="37"/>
      <c r="GA258" s="37"/>
      <c r="GB258" s="37"/>
      <c r="GC258" s="37"/>
      <c r="GD258" s="37" t="s">
        <v>351</v>
      </c>
      <c r="GE258" s="37" t="s">
        <v>359</v>
      </c>
      <c r="GF258" s="37" t="s">
        <v>370</v>
      </c>
      <c r="GG258" s="37" t="s">
        <v>370</v>
      </c>
      <c r="GH258" s="37"/>
      <c r="GI258" s="37"/>
      <c r="GJ258" s="37"/>
      <c r="GK258" s="37"/>
      <c r="GL258" s="37"/>
      <c r="GM258" s="37"/>
      <c r="GN258" s="37"/>
      <c r="GO258" s="37"/>
      <c r="GP258" s="37"/>
      <c r="GQ258" s="37"/>
      <c r="GR258" s="37"/>
      <c r="GS258" s="37"/>
      <c r="GT258" s="37"/>
      <c r="GU258" s="37" t="s">
        <v>457</v>
      </c>
      <c r="GV258" s="37"/>
      <c r="GW258" s="37"/>
      <c r="GX258" s="37"/>
      <c r="GY258" s="37"/>
      <c r="GZ258" s="37"/>
      <c r="HA258" s="37"/>
      <c r="HB258" s="37"/>
      <c r="HC258" s="37"/>
      <c r="HD258" s="37"/>
      <c r="HE258" s="37"/>
      <c r="HF258" s="37"/>
      <c r="HG258" s="37"/>
      <c r="HH258" s="37"/>
      <c r="HI258" s="37"/>
      <c r="HJ258" s="37"/>
      <c r="HK258" s="37" t="b">
        <v>1</v>
      </c>
      <c r="HL258" s="37"/>
      <c r="HM258" s="37"/>
      <c r="HN258" s="37"/>
      <c r="HO258" s="37"/>
      <c r="HP258" s="37"/>
      <c r="HQ258" s="37"/>
      <c r="HR258" s="37"/>
      <c r="HS258" s="37"/>
      <c r="HT258" s="37"/>
      <c r="HU258" s="37"/>
      <c r="HV258" s="37"/>
      <c r="HW258" s="37"/>
      <c r="HX258" s="37"/>
      <c r="HY258" s="37"/>
      <c r="HZ258" s="37"/>
      <c r="IA258" s="37"/>
      <c r="IB258" s="37"/>
      <c r="IC258" s="37"/>
      <c r="ID258" s="37"/>
      <c r="IE258" s="37"/>
      <c r="IF258" s="37" t="s">
        <v>372</v>
      </c>
      <c r="IG258" s="37"/>
      <c r="IH258" s="37"/>
      <c r="II258" s="37"/>
      <c r="IJ258" s="37"/>
      <c r="IK258" s="37"/>
      <c r="IL258" s="37"/>
      <c r="IM258" s="37" t="b">
        <v>1</v>
      </c>
      <c r="IN258" s="37"/>
      <c r="IO258" s="37"/>
      <c r="IP258" s="37" t="s">
        <v>359</v>
      </c>
      <c r="IQ258" s="37" t="s">
        <v>3336</v>
      </c>
      <c r="IR258" s="37" t="s">
        <v>372</v>
      </c>
      <c r="IS258" s="37"/>
      <c r="IT258" s="37"/>
      <c r="IU258" s="37"/>
      <c r="IV258" s="37"/>
      <c r="IW258" s="37"/>
      <c r="IX258" s="37"/>
      <c r="IY258" s="37" t="b">
        <v>1</v>
      </c>
      <c r="IZ258" s="37"/>
      <c r="JA258" s="37"/>
      <c r="JB258" s="37" t="s">
        <v>372</v>
      </c>
      <c r="JC258" s="37"/>
      <c r="JD258" s="37"/>
      <c r="JE258" s="37"/>
      <c r="JF258" s="37"/>
      <c r="JG258" s="37"/>
      <c r="JH258" s="37"/>
      <c r="JI258" s="37" t="b">
        <v>1</v>
      </c>
      <c r="JJ258" s="37"/>
      <c r="JK258" s="37"/>
      <c r="JL258" s="37" t="s">
        <v>359</v>
      </c>
      <c r="JM258" s="37" t="s">
        <v>3337</v>
      </c>
      <c r="JN258" s="37" t="s">
        <v>372</v>
      </c>
      <c r="JO258" s="37"/>
      <c r="JP258" s="37"/>
      <c r="JQ258" s="37"/>
      <c r="JR258" s="37"/>
      <c r="JS258" s="37"/>
      <c r="JT258" s="37"/>
      <c r="JU258" s="37"/>
      <c r="JV258" s="37"/>
      <c r="JW258" s="37"/>
      <c r="JX258" s="37"/>
      <c r="JY258" s="37"/>
      <c r="JZ258" s="37"/>
      <c r="KA258" s="37"/>
      <c r="KB258" s="37"/>
      <c r="KC258" s="37"/>
      <c r="KD258" s="37"/>
      <c r="KE258" s="37" t="b">
        <v>1</v>
      </c>
      <c r="KF258" s="37"/>
      <c r="KG258" s="37"/>
      <c r="KH258" s="37" t="s">
        <v>447</v>
      </c>
      <c r="KI258" s="37"/>
      <c r="KJ258" s="37"/>
      <c r="KK258" s="37"/>
      <c r="KL258" s="37"/>
      <c r="KM258" s="37" t="b">
        <v>1</v>
      </c>
      <c r="KN258" s="37"/>
      <c r="KO258" s="37"/>
      <c r="KP258" s="37"/>
      <c r="KQ258" s="37"/>
      <c r="KR258" s="37"/>
      <c r="KS258" s="37"/>
      <c r="KT258" s="37"/>
      <c r="KU258" s="37"/>
      <c r="KV258" s="37"/>
      <c r="KW258" s="37" t="s">
        <v>1253</v>
      </c>
      <c r="KX258" s="37" t="b">
        <v>1</v>
      </c>
      <c r="KY258" s="37" t="b">
        <v>1</v>
      </c>
      <c r="KZ258" s="37"/>
      <c r="LA258" s="37"/>
      <c r="LB258" s="37"/>
      <c r="LC258" s="37"/>
      <c r="LD258" s="37"/>
      <c r="LE258" s="37"/>
      <c r="LF258" s="37"/>
      <c r="LG258" s="37" t="s">
        <v>427</v>
      </c>
      <c r="LH258" s="37"/>
      <c r="LI258" s="37"/>
      <c r="LJ258" s="37"/>
      <c r="LK258" s="37"/>
      <c r="LL258" s="37"/>
      <c r="LM258" s="37"/>
      <c r="LN258" s="37" t="b">
        <v>1</v>
      </c>
      <c r="LO258" s="37"/>
      <c r="LP258" s="37"/>
      <c r="LQ258" s="37"/>
      <c r="LR258" s="37"/>
      <c r="LS258" s="37"/>
      <c r="LT258" s="37"/>
      <c r="LU258" s="37"/>
      <c r="LV258" s="37"/>
      <c r="LW258" s="37"/>
      <c r="LX258" s="37"/>
      <c r="LY258" s="37"/>
      <c r="LZ258" s="37"/>
      <c r="MA258" s="37"/>
      <c r="MB258" s="37"/>
      <c r="MC258" s="37"/>
      <c r="MD258" s="37"/>
      <c r="ME258" s="37"/>
      <c r="MF258" s="37"/>
      <c r="MG258" s="37"/>
      <c r="MH258" s="37"/>
      <c r="MI258" s="37"/>
      <c r="MJ258" s="37" t="s">
        <v>3338</v>
      </c>
      <c r="MK258" s="37">
        <v>73157554</v>
      </c>
      <c r="ML258" s="37" t="s">
        <v>3339</v>
      </c>
      <c r="MM258" s="50">
        <v>44217.560856481483</v>
      </c>
      <c r="MN258" s="37">
        <v>259</v>
      </c>
      <c r="MO258" s="37"/>
      <c r="MP258" s="37">
        <v>-1</v>
      </c>
      <c r="MQ258" s="37"/>
      <c r="MR258" s="37"/>
      <c r="MS258" s="37" t="s">
        <v>376</v>
      </c>
      <c r="MT258" s="37">
        <v>4347</v>
      </c>
      <c r="MU258" s="37" t="s">
        <v>402</v>
      </c>
      <c r="MV258" s="37">
        <v>569832</v>
      </c>
    </row>
    <row r="259" spans="1:360" ht="15.6" hidden="1" thickTop="1" thickBot="1" x14ac:dyDescent="0.35">
      <c r="A259" s="44" t="s">
        <v>3340</v>
      </c>
      <c r="B259" s="45" t="s">
        <v>3341</v>
      </c>
      <c r="C259" s="45" t="s">
        <v>384</v>
      </c>
      <c r="D259" s="45" t="s">
        <v>3234</v>
      </c>
      <c r="E259" s="45" t="s">
        <v>830</v>
      </c>
      <c r="F259" s="45"/>
      <c r="G259" s="46">
        <v>44217</v>
      </c>
      <c r="H259" s="45" t="s">
        <v>3222</v>
      </c>
      <c r="I259" s="45" t="s">
        <v>832</v>
      </c>
      <c r="J259" s="45" t="s">
        <v>347</v>
      </c>
      <c r="K259" s="45">
        <v>43</v>
      </c>
      <c r="L259" s="45" t="str">
        <f>IF(data!$K259&lt;31,"18-30 Years",IF(data!$K259&lt;51,"31-50 Years",IF(data!$K259&lt;61,"51-60 Years",IF(data!$K259&gt;60,"Elderly&gt;60"))))</f>
        <v>31-50 Years</v>
      </c>
      <c r="M259" s="45" t="s">
        <v>405</v>
      </c>
      <c r="N259" s="45" t="s">
        <v>349</v>
      </c>
      <c r="O259" s="45" t="s">
        <v>383</v>
      </c>
      <c r="P259" s="45"/>
      <c r="Q259" s="45">
        <v>0</v>
      </c>
      <c r="R259" s="45">
        <v>1</v>
      </c>
      <c r="S259" s="45" t="s">
        <v>347</v>
      </c>
      <c r="T259" s="45">
        <v>0</v>
      </c>
      <c r="U259" s="45">
        <v>2</v>
      </c>
      <c r="V259" s="45">
        <v>1</v>
      </c>
      <c r="W259" s="45" t="s">
        <v>455</v>
      </c>
      <c r="X259" s="45">
        <v>2</v>
      </c>
      <c r="Y259" s="45" t="s">
        <v>352</v>
      </c>
      <c r="Z259" s="45">
        <v>0</v>
      </c>
      <c r="AA259" s="51">
        <v>5</v>
      </c>
      <c r="AB259" s="45">
        <v>8</v>
      </c>
      <c r="AC259" s="45">
        <v>0</v>
      </c>
      <c r="AD259" s="45">
        <v>0</v>
      </c>
      <c r="AE259" s="45">
        <v>1</v>
      </c>
      <c r="AF259" s="45">
        <v>1400</v>
      </c>
      <c r="AG259" s="45">
        <v>800</v>
      </c>
      <c r="AH259" s="41">
        <f t="shared" ref="AH259:AH322" si="4">AG259-AF259</f>
        <v>-600</v>
      </c>
      <c r="AI259" s="45" t="s">
        <v>3342</v>
      </c>
      <c r="AJ259" s="45"/>
      <c r="AK259" s="45" t="s">
        <v>772</v>
      </c>
      <c r="AL259" s="45" t="b">
        <v>1</v>
      </c>
      <c r="AM259" s="45"/>
      <c r="AN259" s="45"/>
      <c r="AO259" s="45"/>
      <c r="AP259" s="45"/>
      <c r="AQ259" s="45"/>
      <c r="AR259" s="45"/>
      <c r="AS259" s="45"/>
      <c r="AT259" s="45">
        <v>15</v>
      </c>
      <c r="AU259" s="45" t="s">
        <v>1333</v>
      </c>
      <c r="AV259" s="45"/>
      <c r="AW259" s="45" t="s">
        <v>347</v>
      </c>
      <c r="AX259" s="41" t="s">
        <v>372</v>
      </c>
      <c r="AY259" s="45" t="s">
        <v>889</v>
      </c>
      <c r="AZ259" s="45" t="b">
        <v>1</v>
      </c>
      <c r="BA259" s="45"/>
      <c r="BB259" s="45"/>
      <c r="BC259" s="45" t="b">
        <v>1</v>
      </c>
      <c r="BD259" s="45"/>
      <c r="BE259" s="45"/>
      <c r="BF259" s="45"/>
      <c r="BG259" s="45"/>
      <c r="BH259" s="45"/>
      <c r="BI259" s="45"/>
      <c r="BJ259" s="45"/>
      <c r="BK259" s="45" t="s">
        <v>347</v>
      </c>
      <c r="BL259" s="45" t="s">
        <v>347</v>
      </c>
      <c r="BM259" s="45" t="s">
        <v>3343</v>
      </c>
      <c r="BN259" s="45" t="s">
        <v>347</v>
      </c>
      <c r="BO259" s="45" t="s">
        <v>3344</v>
      </c>
      <c r="BP259" s="45" t="s">
        <v>359</v>
      </c>
      <c r="BQ259" s="45"/>
      <c r="BR259" s="45"/>
      <c r="BS259" s="45"/>
      <c r="BT259" s="45"/>
      <c r="BU259" s="45"/>
      <c r="BV259" s="45"/>
      <c r="BW259" s="45"/>
      <c r="BX259" s="45"/>
      <c r="BY259" s="45"/>
      <c r="BZ259" s="45"/>
      <c r="CA259" s="45"/>
      <c r="CB259" s="45"/>
      <c r="CC259" s="45"/>
      <c r="CD259" s="45"/>
      <c r="CE259" s="45"/>
      <c r="CF259" s="45" t="s">
        <v>835</v>
      </c>
      <c r="CG259" s="45" t="b">
        <v>1</v>
      </c>
      <c r="CH259" s="45"/>
      <c r="CI259" s="45"/>
      <c r="CJ259" s="45"/>
      <c r="CK259" s="45"/>
      <c r="CL259" s="45"/>
      <c r="CM259" s="45"/>
      <c r="CN259" s="45"/>
      <c r="CO259" s="45" t="s">
        <v>347</v>
      </c>
      <c r="CP259" s="45"/>
      <c r="CQ259" s="45"/>
      <c r="CR259" s="45"/>
      <c r="CS259" s="45"/>
      <c r="CT259" s="45"/>
      <c r="CU259" s="45"/>
      <c r="CV259" s="45"/>
      <c r="CW259" s="45"/>
      <c r="CX259" s="45"/>
      <c r="CY259" s="45" t="s">
        <v>836</v>
      </c>
      <c r="CZ259" s="45"/>
      <c r="DA259" s="45"/>
      <c r="DB259" s="45"/>
      <c r="DC259" s="45"/>
      <c r="DD259" s="45"/>
      <c r="DE259" s="45" t="b">
        <v>1</v>
      </c>
      <c r="DF259" s="45"/>
      <c r="DG259" s="45"/>
      <c r="DH259" s="45"/>
      <c r="DI259" s="45"/>
      <c r="DJ259" s="45"/>
      <c r="DK259" s="45"/>
      <c r="DL259" s="45"/>
      <c r="DM259" s="45"/>
      <c r="DN259" s="45"/>
      <c r="DO259" s="45"/>
      <c r="DP259" s="45"/>
      <c r="DQ259" s="45"/>
      <c r="DR259" s="45"/>
      <c r="DS259" s="45"/>
      <c r="DT259" s="45"/>
      <c r="DU259" s="45"/>
      <c r="DV259" s="45"/>
      <c r="DW259" s="45" t="s">
        <v>646</v>
      </c>
      <c r="DX259" s="45"/>
      <c r="DY259" s="45"/>
      <c r="DZ259" s="45"/>
      <c r="EA259" s="45"/>
      <c r="EB259" s="45"/>
      <c r="EC259" s="45"/>
      <c r="ED259" s="45"/>
      <c r="EE259" s="45"/>
      <c r="EF259" s="45"/>
      <c r="EG259" s="45"/>
      <c r="EH259" s="45"/>
      <c r="EI259" s="45"/>
      <c r="EJ259" s="45"/>
      <c r="EK259" s="45"/>
      <c r="EL259" s="45"/>
      <c r="EM259" s="45"/>
      <c r="EN259" s="45"/>
      <c r="EO259" s="45" t="s">
        <v>3345</v>
      </c>
      <c r="EP259" s="45" t="b">
        <v>1</v>
      </c>
      <c r="EQ259" s="45" t="b">
        <v>1</v>
      </c>
      <c r="ER259" s="45" t="b">
        <v>1</v>
      </c>
      <c r="ES259" s="45" t="b">
        <v>1</v>
      </c>
      <c r="ET259" s="45" t="b">
        <v>1</v>
      </c>
      <c r="EU259" s="45"/>
      <c r="EV259" s="45" t="b">
        <v>1</v>
      </c>
      <c r="EW259" s="45" t="b">
        <v>1</v>
      </c>
      <c r="EX259" s="45"/>
      <c r="EY259" s="45"/>
      <c r="EZ259" s="45" t="b">
        <v>1</v>
      </c>
      <c r="FA259" s="51">
        <v>8</v>
      </c>
      <c r="FB259" s="45" t="s">
        <v>366</v>
      </c>
      <c r="FC259" s="45" t="s">
        <v>347</v>
      </c>
      <c r="FD259" s="45"/>
      <c r="FE259" s="45" t="s">
        <v>367</v>
      </c>
      <c r="FF259" s="45"/>
      <c r="FG259" s="45" t="b">
        <v>1</v>
      </c>
      <c r="FH259" s="45"/>
      <c r="FI259" s="45"/>
      <c r="FJ259" s="45"/>
      <c r="FK259" s="45"/>
      <c r="FL259" s="45"/>
      <c r="FM259" s="45"/>
      <c r="FN259" s="45" t="s">
        <v>347</v>
      </c>
      <c r="FO259" s="45"/>
      <c r="FP259" s="45" t="s">
        <v>347</v>
      </c>
      <c r="FQ259" s="45" t="s">
        <v>367</v>
      </c>
      <c r="FR259" s="45" t="b">
        <v>1</v>
      </c>
      <c r="FS259" s="45"/>
      <c r="FT259" s="45"/>
      <c r="FU259" s="45"/>
      <c r="FV259" s="45"/>
      <c r="FW259" s="45"/>
      <c r="FX259" s="45" t="s">
        <v>368</v>
      </c>
      <c r="FY259" s="45" t="s">
        <v>359</v>
      </c>
      <c r="FZ259" s="45"/>
      <c r="GA259" s="45"/>
      <c r="GB259" s="45"/>
      <c r="GC259" s="45" t="s">
        <v>406</v>
      </c>
      <c r="GD259" s="45" t="s">
        <v>384</v>
      </c>
      <c r="GE259" s="45" t="s">
        <v>359</v>
      </c>
      <c r="GF259" s="45" t="s">
        <v>370</v>
      </c>
      <c r="GG259" s="45" t="s">
        <v>370</v>
      </c>
      <c r="GH259" s="45"/>
      <c r="GI259" s="45"/>
      <c r="GJ259" s="45"/>
      <c r="GK259" s="45"/>
      <c r="GL259" s="45"/>
      <c r="GM259" s="45"/>
      <c r="GN259" s="45"/>
      <c r="GO259" s="45"/>
      <c r="GP259" s="45"/>
      <c r="GQ259" s="45"/>
      <c r="GR259" s="45"/>
      <c r="GS259" s="45"/>
      <c r="GT259" s="45"/>
      <c r="GU259" s="45" t="s">
        <v>3346</v>
      </c>
      <c r="GV259" s="45"/>
      <c r="GW259" s="45" t="b">
        <v>1</v>
      </c>
      <c r="GX259" s="45"/>
      <c r="GY259" s="45"/>
      <c r="GZ259" s="45" t="b">
        <v>1</v>
      </c>
      <c r="HA259" s="45"/>
      <c r="HB259" s="45" t="b">
        <v>1</v>
      </c>
      <c r="HC259" s="45"/>
      <c r="HD259" s="45"/>
      <c r="HE259" s="45" t="b">
        <v>1</v>
      </c>
      <c r="HF259" s="45"/>
      <c r="HG259" s="45"/>
      <c r="HH259" s="45"/>
      <c r="HI259" s="45"/>
      <c r="HJ259" s="45"/>
      <c r="HK259" s="45"/>
      <c r="HL259" s="45"/>
      <c r="HM259" s="45"/>
      <c r="HN259" s="45" t="s">
        <v>471</v>
      </c>
      <c r="HO259" s="45"/>
      <c r="HP259" s="45"/>
      <c r="HQ259" s="45"/>
      <c r="HR259" s="45" t="b">
        <v>1</v>
      </c>
      <c r="HS259" s="45" t="s">
        <v>3347</v>
      </c>
      <c r="HT259" s="45" t="s">
        <v>440</v>
      </c>
      <c r="HU259" s="45"/>
      <c r="HV259" s="45"/>
      <c r="HW259" s="45"/>
      <c r="HX259" s="45" t="b">
        <v>1</v>
      </c>
      <c r="HY259" s="45"/>
      <c r="HZ259" s="45"/>
      <c r="IA259" s="45"/>
      <c r="IB259" s="45"/>
      <c r="IC259" s="45"/>
      <c r="ID259" s="45"/>
      <c r="IE259" s="45"/>
      <c r="IF259" s="45" t="s">
        <v>743</v>
      </c>
      <c r="IG259" s="45" t="b">
        <v>1</v>
      </c>
      <c r="IH259" s="45"/>
      <c r="II259" s="45"/>
      <c r="IJ259" s="45"/>
      <c r="IK259" s="45" t="b">
        <v>1</v>
      </c>
      <c r="IL259" s="45"/>
      <c r="IM259" s="45"/>
      <c r="IN259" s="45"/>
      <c r="IO259" s="45"/>
      <c r="IP259" s="45" t="s">
        <v>347</v>
      </c>
      <c r="IQ259" s="45"/>
      <c r="IR259" s="45" t="s">
        <v>537</v>
      </c>
      <c r="IS259" s="45"/>
      <c r="IT259" s="45" t="b">
        <v>1</v>
      </c>
      <c r="IU259" s="45" t="b">
        <v>1</v>
      </c>
      <c r="IV259" s="45"/>
      <c r="IW259" s="45"/>
      <c r="IX259" s="45"/>
      <c r="IY259" s="45"/>
      <c r="IZ259" s="45"/>
      <c r="JA259" s="37" t="s">
        <v>5160</v>
      </c>
      <c r="JB259" s="45" t="s">
        <v>537</v>
      </c>
      <c r="JC259" s="45"/>
      <c r="JD259" s="45" t="b">
        <v>1</v>
      </c>
      <c r="JE259" s="45" t="b">
        <v>1</v>
      </c>
      <c r="JF259" s="45"/>
      <c r="JG259" s="45"/>
      <c r="JH259" s="45"/>
      <c r="JI259" s="45"/>
      <c r="JJ259" s="45"/>
      <c r="JK259" s="45" t="s">
        <v>5168</v>
      </c>
      <c r="JL259" s="45" t="s">
        <v>359</v>
      </c>
      <c r="JM259" s="45" t="s">
        <v>3349</v>
      </c>
      <c r="JN259" s="45" t="s">
        <v>3350</v>
      </c>
      <c r="JO259" s="45"/>
      <c r="JP259" s="45"/>
      <c r="JQ259" s="45"/>
      <c r="JR259" s="45" t="b">
        <v>1</v>
      </c>
      <c r="JS259" s="45" t="b">
        <v>1</v>
      </c>
      <c r="JT259" s="45" t="b">
        <v>1</v>
      </c>
      <c r="JU259" s="45" t="b">
        <v>1</v>
      </c>
      <c r="JV259" s="45" t="b">
        <v>1</v>
      </c>
      <c r="JW259" s="45" t="b">
        <v>1</v>
      </c>
      <c r="JX259" s="45"/>
      <c r="JY259" s="45" t="b">
        <v>1</v>
      </c>
      <c r="JZ259" s="45"/>
      <c r="KA259" s="45" t="b">
        <v>1</v>
      </c>
      <c r="KB259" s="45" t="b">
        <v>1</v>
      </c>
      <c r="KC259" s="45"/>
      <c r="KD259" s="45"/>
      <c r="KE259" s="45"/>
      <c r="KF259" s="45"/>
      <c r="KG259" s="45" t="s">
        <v>3351</v>
      </c>
      <c r="KH259" s="45" t="s">
        <v>718</v>
      </c>
      <c r="KI259" s="45"/>
      <c r="KJ259" s="45"/>
      <c r="KK259" s="45"/>
      <c r="KL259" s="45"/>
      <c r="KM259" s="45" t="b">
        <v>1</v>
      </c>
      <c r="KN259" s="45"/>
      <c r="KO259" s="45"/>
      <c r="KP259" s="45" t="b">
        <v>1</v>
      </c>
      <c r="KQ259" s="45"/>
      <c r="KR259" s="45"/>
      <c r="KS259" s="45"/>
      <c r="KT259" s="45"/>
      <c r="KU259" s="45"/>
      <c r="KV259" s="45"/>
      <c r="KW259" s="45" t="s">
        <v>939</v>
      </c>
      <c r="KX259" s="45"/>
      <c r="KY259" s="45" t="b">
        <v>1</v>
      </c>
      <c r="KZ259" s="45"/>
      <c r="LA259" s="45"/>
      <c r="LB259" s="45" t="b">
        <v>1</v>
      </c>
      <c r="LC259" s="45"/>
      <c r="LD259" s="45"/>
      <c r="LE259" s="45"/>
      <c r="LF259" s="45"/>
      <c r="LG259" s="45" t="s">
        <v>3329</v>
      </c>
      <c r="LH259" s="45"/>
      <c r="LI259" s="45" t="b">
        <v>1</v>
      </c>
      <c r="LJ259" s="45" t="b">
        <v>1</v>
      </c>
      <c r="LK259" s="45" t="b">
        <v>1</v>
      </c>
      <c r="LL259" s="45"/>
      <c r="LM259" s="45"/>
      <c r="LN259" s="45"/>
      <c r="LO259" s="45" t="s">
        <v>347</v>
      </c>
      <c r="LP259" s="45"/>
      <c r="LQ259" s="45" t="s">
        <v>527</v>
      </c>
      <c r="LR259" s="45"/>
      <c r="LS259" s="45"/>
      <c r="LT259" s="45" t="b">
        <v>1</v>
      </c>
      <c r="LU259" s="45"/>
      <c r="LV259" s="45"/>
      <c r="LW259" s="45"/>
      <c r="LX259" s="45"/>
      <c r="LY259" s="45"/>
      <c r="LZ259" s="45"/>
      <c r="MA259" s="45"/>
      <c r="MB259" s="45" t="s">
        <v>347</v>
      </c>
      <c r="MC259" s="45">
        <v>1</v>
      </c>
      <c r="MD259" s="45" t="s">
        <v>1491</v>
      </c>
      <c r="ME259" s="45"/>
      <c r="MF259" s="45"/>
      <c r="MG259" s="45"/>
      <c r="MH259" s="45" t="s">
        <v>359</v>
      </c>
      <c r="MI259" s="45"/>
      <c r="MJ259" s="45" t="s">
        <v>3352</v>
      </c>
      <c r="MK259" s="45">
        <v>73157555</v>
      </c>
      <c r="ML259" s="45" t="s">
        <v>3353</v>
      </c>
      <c r="MM259" s="47">
        <v>44217.560856481483</v>
      </c>
      <c r="MN259" s="45">
        <v>260</v>
      </c>
      <c r="MO259" s="45"/>
      <c r="MP259" s="45">
        <v>-1</v>
      </c>
      <c r="MQ259" s="45"/>
      <c r="MR259" s="45"/>
      <c r="MS259" s="45" t="s">
        <v>376</v>
      </c>
      <c r="MT259" s="45">
        <v>5430</v>
      </c>
      <c r="MU259" s="45" t="s">
        <v>402</v>
      </c>
      <c r="MV259" s="45">
        <v>569832</v>
      </c>
    </row>
    <row r="260" spans="1:360" ht="15.6" hidden="1" thickTop="1" thickBot="1" x14ac:dyDescent="0.35">
      <c r="A260" s="48" t="s">
        <v>3354</v>
      </c>
      <c r="B260" s="37" t="s">
        <v>3355</v>
      </c>
      <c r="C260" s="37" t="s">
        <v>384</v>
      </c>
      <c r="D260" s="37" t="s">
        <v>3221</v>
      </c>
      <c r="E260" s="37" t="s">
        <v>830</v>
      </c>
      <c r="F260" s="37"/>
      <c r="G260" s="49">
        <v>44217</v>
      </c>
      <c r="H260" s="37" t="s">
        <v>3222</v>
      </c>
      <c r="I260" s="37" t="s">
        <v>832</v>
      </c>
      <c r="J260" s="37" t="s">
        <v>347</v>
      </c>
      <c r="K260" s="37">
        <v>53</v>
      </c>
      <c r="L260" s="37" t="str">
        <f>IF(data!$K260&lt;31,"18-30 Years",IF(data!$K260&lt;51,"31-50 Years",IF(data!$K260&lt;61,"51-60 Years",IF(data!$K260&gt;60,"Elderly&gt;60"))))</f>
        <v>51-60 Years</v>
      </c>
      <c r="M260" s="37" t="s">
        <v>348</v>
      </c>
      <c r="N260" s="37" t="s">
        <v>976</v>
      </c>
      <c r="O260" s="37" t="s">
        <v>383</v>
      </c>
      <c r="P260" s="37"/>
      <c r="Q260" s="37">
        <v>0</v>
      </c>
      <c r="R260" s="37">
        <v>0</v>
      </c>
      <c r="S260" s="37" t="s">
        <v>359</v>
      </c>
      <c r="T260" s="37"/>
      <c r="U260" s="37"/>
      <c r="V260" s="37"/>
      <c r="W260" s="37"/>
      <c r="X260" s="37"/>
      <c r="Y260" s="37"/>
      <c r="Z260" s="37"/>
      <c r="AA260" s="37"/>
      <c r="AB260" s="37">
        <v>5</v>
      </c>
      <c r="AC260" s="37">
        <v>0</v>
      </c>
      <c r="AD260" s="37"/>
      <c r="AE260" s="37">
        <v>1</v>
      </c>
      <c r="AF260" s="37">
        <v>1400</v>
      </c>
      <c r="AG260" s="37">
        <v>500</v>
      </c>
      <c r="AH260" s="41">
        <f t="shared" si="4"/>
        <v>-900</v>
      </c>
      <c r="AI260" s="37" t="s">
        <v>1805</v>
      </c>
      <c r="AJ260" s="37"/>
      <c r="AK260" s="37" t="s">
        <v>2269</v>
      </c>
      <c r="AL260" s="37" t="b">
        <v>1</v>
      </c>
      <c r="AM260" s="37"/>
      <c r="AN260" s="37"/>
      <c r="AO260" s="37" t="b">
        <v>1</v>
      </c>
      <c r="AP260" s="37"/>
      <c r="AQ260" s="37"/>
      <c r="AR260" s="37"/>
      <c r="AS260" s="37"/>
      <c r="AT260" s="37">
        <v>30</v>
      </c>
      <c r="AU260" s="37" t="s">
        <v>356</v>
      </c>
      <c r="AV260" s="37"/>
      <c r="AW260" s="37" t="s">
        <v>372</v>
      </c>
      <c r="AX260" s="41" t="s">
        <v>372</v>
      </c>
      <c r="AY260" s="37" t="s">
        <v>480</v>
      </c>
      <c r="AZ260" s="37" t="b">
        <v>1</v>
      </c>
      <c r="BA260" s="37"/>
      <c r="BB260" s="37"/>
      <c r="BC260" s="37" t="b">
        <v>1</v>
      </c>
      <c r="BD260" s="37"/>
      <c r="BE260" s="37"/>
      <c r="BF260" s="37"/>
      <c r="BG260" s="37"/>
      <c r="BH260" s="37"/>
      <c r="BI260" s="37"/>
      <c r="BJ260" s="37"/>
      <c r="BK260" s="37" t="s">
        <v>359</v>
      </c>
      <c r="BL260" s="37"/>
      <c r="BM260" s="37"/>
      <c r="BN260" s="37"/>
      <c r="BO260" s="37"/>
      <c r="BP260" s="37" t="s">
        <v>359</v>
      </c>
      <c r="BQ260" s="37"/>
      <c r="BR260" s="37"/>
      <c r="BS260" s="37"/>
      <c r="BT260" s="37"/>
      <c r="BU260" s="37"/>
      <c r="BV260" s="37"/>
      <c r="BW260" s="37"/>
      <c r="BX260" s="37"/>
      <c r="BY260" s="37"/>
      <c r="BZ260" s="37"/>
      <c r="CA260" s="37"/>
      <c r="CB260" s="37"/>
      <c r="CC260" s="37"/>
      <c r="CD260" s="37"/>
      <c r="CE260" s="37"/>
      <c r="CF260" s="37" t="s">
        <v>854</v>
      </c>
      <c r="CG260" s="37" t="b">
        <v>1</v>
      </c>
      <c r="CH260" s="37"/>
      <c r="CI260" s="37"/>
      <c r="CJ260" s="37" t="b">
        <v>1</v>
      </c>
      <c r="CK260" s="37"/>
      <c r="CL260" s="37"/>
      <c r="CM260" s="37"/>
      <c r="CN260" s="37"/>
      <c r="CO260" s="37" t="s">
        <v>347</v>
      </c>
      <c r="CP260" s="37"/>
      <c r="CQ260" s="37"/>
      <c r="CR260" s="37"/>
      <c r="CS260" s="37"/>
      <c r="CT260" s="37"/>
      <c r="CU260" s="37"/>
      <c r="CV260" s="37"/>
      <c r="CW260" s="37"/>
      <c r="CX260" s="37"/>
      <c r="CY260" s="37" t="s">
        <v>932</v>
      </c>
      <c r="CZ260" s="37"/>
      <c r="DA260" s="37"/>
      <c r="DB260" s="37"/>
      <c r="DC260" s="37"/>
      <c r="DD260" s="37"/>
      <c r="DE260" s="37"/>
      <c r="DF260" s="37" t="b">
        <v>1</v>
      </c>
      <c r="DG260" s="37"/>
      <c r="DH260" s="37"/>
      <c r="DI260" s="37"/>
      <c r="DJ260" s="37"/>
      <c r="DK260" s="37"/>
      <c r="DL260" s="37"/>
      <c r="DM260" s="37"/>
      <c r="DN260" s="37"/>
      <c r="DO260" s="37"/>
      <c r="DP260" s="37"/>
      <c r="DQ260" s="37"/>
      <c r="DR260" s="37"/>
      <c r="DS260" s="37"/>
      <c r="DT260" s="37"/>
      <c r="DU260" s="37"/>
      <c r="DV260" s="37"/>
      <c r="DW260" s="37" t="s">
        <v>646</v>
      </c>
      <c r="DX260" s="37"/>
      <c r="DY260" s="37"/>
      <c r="DZ260" s="37"/>
      <c r="EA260" s="37"/>
      <c r="EB260" s="37"/>
      <c r="EC260" s="37"/>
      <c r="ED260" s="37"/>
      <c r="EE260" s="37"/>
      <c r="EF260" s="37"/>
      <c r="EG260" s="37"/>
      <c r="EH260" s="37"/>
      <c r="EI260" s="37"/>
      <c r="EJ260" s="37"/>
      <c r="EK260" s="37"/>
      <c r="EL260" s="37"/>
      <c r="EM260" s="37"/>
      <c r="EN260" s="37"/>
      <c r="EO260" s="37"/>
      <c r="EP260" s="37"/>
      <c r="EQ260" s="37"/>
      <c r="ER260" s="37"/>
      <c r="ES260" s="37"/>
      <c r="ET260" s="37"/>
      <c r="EU260" s="37"/>
      <c r="EV260" s="37"/>
      <c r="EW260" s="37"/>
      <c r="EX260" s="37"/>
      <c r="EY260" s="37"/>
      <c r="EZ260" s="37"/>
      <c r="FA260" s="37"/>
      <c r="FB260" s="37"/>
      <c r="FC260" s="37" t="s">
        <v>347</v>
      </c>
      <c r="FD260" s="37"/>
      <c r="FE260" s="37" t="s">
        <v>367</v>
      </c>
      <c r="FF260" s="37"/>
      <c r="FG260" s="37" t="b">
        <v>1</v>
      </c>
      <c r="FH260" s="37"/>
      <c r="FI260" s="37"/>
      <c r="FJ260" s="37"/>
      <c r="FK260" s="37"/>
      <c r="FL260" s="37"/>
      <c r="FM260" s="37"/>
      <c r="FN260" s="37" t="s">
        <v>347</v>
      </c>
      <c r="FO260" s="37"/>
      <c r="FP260" s="37" t="s">
        <v>347</v>
      </c>
      <c r="FQ260" s="37" t="s">
        <v>2009</v>
      </c>
      <c r="FR260" s="37" t="b">
        <v>1</v>
      </c>
      <c r="FS260" s="37"/>
      <c r="FT260" s="37"/>
      <c r="FU260" s="37" t="b">
        <v>1</v>
      </c>
      <c r="FV260" s="37"/>
      <c r="FW260" s="37"/>
      <c r="FX260" s="37"/>
      <c r="FY260" s="37"/>
      <c r="FZ260" s="37"/>
      <c r="GA260" s="37"/>
      <c r="GB260" s="37"/>
      <c r="GC260" s="37"/>
      <c r="GD260" s="37" t="s">
        <v>384</v>
      </c>
      <c r="GE260" s="37" t="s">
        <v>359</v>
      </c>
      <c r="GF260" s="37" t="s">
        <v>370</v>
      </c>
      <c r="GG260" s="37" t="s">
        <v>370</v>
      </c>
      <c r="GH260" s="37"/>
      <c r="GI260" s="37"/>
      <c r="GJ260" s="37"/>
      <c r="GK260" s="37"/>
      <c r="GL260" s="37"/>
      <c r="GM260" s="37"/>
      <c r="GN260" s="37"/>
      <c r="GO260" s="37"/>
      <c r="GP260" s="37"/>
      <c r="GQ260" s="37"/>
      <c r="GR260" s="37"/>
      <c r="GS260" s="37"/>
      <c r="GT260" s="37"/>
      <c r="GU260" s="37" t="s">
        <v>3356</v>
      </c>
      <c r="GV260" s="37"/>
      <c r="GW260" s="37"/>
      <c r="GX260" s="37" t="b">
        <v>1</v>
      </c>
      <c r="GY260" s="37"/>
      <c r="GZ260" s="37"/>
      <c r="HA260" s="37" t="b">
        <v>1</v>
      </c>
      <c r="HB260" s="37"/>
      <c r="HC260" s="37"/>
      <c r="HD260" s="37"/>
      <c r="HE260" s="37" t="b">
        <v>1</v>
      </c>
      <c r="HF260" s="37"/>
      <c r="HG260" s="37"/>
      <c r="HH260" s="37"/>
      <c r="HI260" s="37"/>
      <c r="HJ260" s="37"/>
      <c r="HK260" s="37"/>
      <c r="HL260" s="37"/>
      <c r="HM260" s="37"/>
      <c r="HN260" s="37" t="s">
        <v>438</v>
      </c>
      <c r="HO260" s="37" t="b">
        <v>1</v>
      </c>
      <c r="HP260" s="37"/>
      <c r="HQ260" s="37"/>
      <c r="HR260" s="37"/>
      <c r="HS260" s="37" t="s">
        <v>3357</v>
      </c>
      <c r="HT260" s="37" t="s">
        <v>3358</v>
      </c>
      <c r="HU260" s="37" t="b">
        <v>1</v>
      </c>
      <c r="HV260" s="37" t="b">
        <v>1</v>
      </c>
      <c r="HW260" s="37"/>
      <c r="HX260" s="37" t="b">
        <v>1</v>
      </c>
      <c r="HY260" s="37"/>
      <c r="HZ260" s="37"/>
      <c r="IA260" s="37"/>
      <c r="IB260" s="37"/>
      <c r="IC260" s="37"/>
      <c r="ID260" s="37"/>
      <c r="IE260" s="37"/>
      <c r="IF260" s="37" t="s">
        <v>743</v>
      </c>
      <c r="IG260" s="37" t="b">
        <v>1</v>
      </c>
      <c r="IH260" s="37"/>
      <c r="II260" s="37"/>
      <c r="IJ260" s="37"/>
      <c r="IK260" s="37" t="b">
        <v>1</v>
      </c>
      <c r="IL260" s="37"/>
      <c r="IM260" s="37"/>
      <c r="IN260" s="37"/>
      <c r="IO260" s="37"/>
      <c r="IP260" s="37" t="s">
        <v>347</v>
      </c>
      <c r="IQ260" s="37"/>
      <c r="IR260" s="37" t="s">
        <v>372</v>
      </c>
      <c r="IS260" s="37"/>
      <c r="IT260" s="37"/>
      <c r="IU260" s="37"/>
      <c r="IV260" s="37"/>
      <c r="IW260" s="37"/>
      <c r="IX260" s="37"/>
      <c r="IY260" s="37" t="b">
        <v>1</v>
      </c>
      <c r="IZ260" s="37"/>
      <c r="JA260" s="37"/>
      <c r="JB260" s="37" t="s">
        <v>372</v>
      </c>
      <c r="JC260" s="37"/>
      <c r="JD260" s="37"/>
      <c r="JE260" s="37"/>
      <c r="JF260" s="37"/>
      <c r="JG260" s="37"/>
      <c r="JH260" s="37"/>
      <c r="JI260" s="37" t="b">
        <v>1</v>
      </c>
      <c r="JJ260" s="37"/>
      <c r="JK260" s="37"/>
      <c r="JL260" s="37" t="s">
        <v>347</v>
      </c>
      <c r="JM260" s="37"/>
      <c r="JN260" s="37" t="s">
        <v>3268</v>
      </c>
      <c r="JO260" s="37" t="b">
        <v>1</v>
      </c>
      <c r="JP260" s="37"/>
      <c r="JQ260" s="37"/>
      <c r="JR260" s="37" t="b">
        <v>1</v>
      </c>
      <c r="JS260" s="37" t="b">
        <v>1</v>
      </c>
      <c r="JT260" s="37"/>
      <c r="JU260" s="37"/>
      <c r="JV260" s="37"/>
      <c r="JW260" s="37"/>
      <c r="JX260" s="37"/>
      <c r="JY260" s="37"/>
      <c r="JZ260" s="37"/>
      <c r="KA260" s="37"/>
      <c r="KB260" s="37"/>
      <c r="KC260" s="37"/>
      <c r="KD260" s="37"/>
      <c r="KE260" s="37"/>
      <c r="KF260" s="37"/>
      <c r="KG260" s="37" t="s">
        <v>3359</v>
      </c>
      <c r="KH260" s="37" t="s">
        <v>447</v>
      </c>
      <c r="KI260" s="37"/>
      <c r="KJ260" s="37"/>
      <c r="KK260" s="37"/>
      <c r="KL260" s="37"/>
      <c r="KM260" s="37" t="b">
        <v>1</v>
      </c>
      <c r="KN260" s="37"/>
      <c r="KO260" s="37"/>
      <c r="KP260" s="37"/>
      <c r="KQ260" s="37"/>
      <c r="KR260" s="37"/>
      <c r="KS260" s="37"/>
      <c r="KT260" s="37"/>
      <c r="KU260" s="37"/>
      <c r="KV260" s="37"/>
      <c r="KW260" s="37" t="s">
        <v>3360</v>
      </c>
      <c r="KX260" s="37" t="b">
        <v>1</v>
      </c>
      <c r="KY260" s="37"/>
      <c r="KZ260" s="37" t="b">
        <v>1</v>
      </c>
      <c r="LA260" s="37"/>
      <c r="LB260" s="37"/>
      <c r="LC260" s="37" t="b">
        <v>1</v>
      </c>
      <c r="LD260" s="37"/>
      <c r="LE260" s="37"/>
      <c r="LF260" s="37"/>
      <c r="LG260" s="37" t="s">
        <v>504</v>
      </c>
      <c r="LH260" s="37"/>
      <c r="LI260" s="37"/>
      <c r="LJ260" s="37"/>
      <c r="LK260" s="37"/>
      <c r="LL260" s="37"/>
      <c r="LM260" s="37" t="b">
        <v>1</v>
      </c>
      <c r="LN260" s="37"/>
      <c r="LO260" s="37"/>
      <c r="LP260" s="37"/>
      <c r="LQ260" s="37"/>
      <c r="LR260" s="37"/>
      <c r="LS260" s="37"/>
      <c r="LT260" s="37"/>
      <c r="LU260" s="37"/>
      <c r="LV260" s="37"/>
      <c r="LW260" s="37"/>
      <c r="LX260" s="37"/>
      <c r="LY260" s="37"/>
      <c r="LZ260" s="37"/>
      <c r="MA260" s="37"/>
      <c r="MB260" s="37"/>
      <c r="MC260" s="37"/>
      <c r="MD260" s="37"/>
      <c r="ME260" s="37"/>
      <c r="MF260" s="37"/>
      <c r="MG260" s="37"/>
      <c r="MH260" s="37"/>
      <c r="MI260" s="37"/>
      <c r="MJ260" s="37" t="s">
        <v>3361</v>
      </c>
      <c r="MK260" s="37">
        <v>73157556</v>
      </c>
      <c r="ML260" s="37" t="s">
        <v>3362</v>
      </c>
      <c r="MM260" s="50">
        <v>44217.560868055552</v>
      </c>
      <c r="MN260" s="37">
        <v>261</v>
      </c>
      <c r="MO260" s="37"/>
      <c r="MP260" s="37">
        <v>-1</v>
      </c>
      <c r="MQ260" s="37"/>
      <c r="MR260" s="37"/>
      <c r="MS260" s="37" t="s">
        <v>376</v>
      </c>
      <c r="MT260" s="37">
        <v>2976</v>
      </c>
      <c r="MU260" s="37" t="s">
        <v>402</v>
      </c>
      <c r="MV260" s="37">
        <v>569832</v>
      </c>
    </row>
    <row r="261" spans="1:360" ht="15.6" hidden="1" thickTop="1" thickBot="1" x14ac:dyDescent="0.35">
      <c r="A261" s="44" t="s">
        <v>3363</v>
      </c>
      <c r="B261" s="45" t="s">
        <v>3364</v>
      </c>
      <c r="C261" s="45" t="s">
        <v>384</v>
      </c>
      <c r="D261" s="45" t="s">
        <v>3234</v>
      </c>
      <c r="E261" s="45" t="s">
        <v>830</v>
      </c>
      <c r="F261" s="45"/>
      <c r="G261" s="46">
        <v>44217</v>
      </c>
      <c r="H261" s="45" t="s">
        <v>3222</v>
      </c>
      <c r="I261" s="45" t="s">
        <v>832</v>
      </c>
      <c r="J261" s="45" t="s">
        <v>347</v>
      </c>
      <c r="K261" s="45">
        <v>27</v>
      </c>
      <c r="L261" s="45" t="str">
        <f>IF(data!$K261&lt;31,"18-30 Years",IF(data!$K261&lt;51,"31-50 Years",IF(data!$K261&lt;61,"51-60 Years",IF(data!$K261&gt;60,"Elderly&gt;60"))))</f>
        <v>18-30 Years</v>
      </c>
      <c r="M261" s="45" t="s">
        <v>405</v>
      </c>
      <c r="N261" s="45" t="s">
        <v>1398</v>
      </c>
      <c r="O261" s="45" t="s">
        <v>383</v>
      </c>
      <c r="P261" s="45"/>
      <c r="Q261" s="45">
        <v>0</v>
      </c>
      <c r="R261" s="45">
        <v>0</v>
      </c>
      <c r="S261" s="45" t="s">
        <v>359</v>
      </c>
      <c r="T261" s="45"/>
      <c r="U261" s="45"/>
      <c r="V261" s="45"/>
      <c r="W261" s="45"/>
      <c r="X261" s="45"/>
      <c r="Y261" s="45"/>
      <c r="Z261" s="45"/>
      <c r="AA261" s="45"/>
      <c r="AB261" s="45">
        <v>5</v>
      </c>
      <c r="AC261" s="45">
        <v>0</v>
      </c>
      <c r="AD261" s="45"/>
      <c r="AE261" s="45">
        <v>2</v>
      </c>
      <c r="AF261" s="45">
        <v>2100</v>
      </c>
      <c r="AG261" s="45">
        <v>1500</v>
      </c>
      <c r="AH261" s="41">
        <f t="shared" si="4"/>
        <v>-600</v>
      </c>
      <c r="AI261" s="45" t="s">
        <v>3365</v>
      </c>
      <c r="AJ261" s="45"/>
      <c r="AK261" s="45" t="s">
        <v>772</v>
      </c>
      <c r="AL261" s="45" t="b">
        <v>1</v>
      </c>
      <c r="AM261" s="45"/>
      <c r="AN261" s="45"/>
      <c r="AO261" s="45"/>
      <c r="AP261" s="45"/>
      <c r="AQ261" s="45"/>
      <c r="AR261" s="45"/>
      <c r="AS261" s="45"/>
      <c r="AT261" s="45">
        <v>20</v>
      </c>
      <c r="AU261" s="45" t="s">
        <v>1333</v>
      </c>
      <c r="AV261" s="45"/>
      <c r="AW261" s="45" t="s">
        <v>347</v>
      </c>
      <c r="AX261" s="45" t="s">
        <v>3366</v>
      </c>
      <c r="AY261" s="45" t="s">
        <v>3367</v>
      </c>
      <c r="AZ261" s="45" t="b">
        <v>1</v>
      </c>
      <c r="BA261" s="45" t="b">
        <v>1</v>
      </c>
      <c r="BB261" s="45"/>
      <c r="BC261" s="45"/>
      <c r="BD261" s="45"/>
      <c r="BE261" s="45"/>
      <c r="BF261" s="45" t="b">
        <v>1</v>
      </c>
      <c r="BG261" s="45"/>
      <c r="BH261" s="45"/>
      <c r="BI261" s="45"/>
      <c r="BJ261" s="45"/>
      <c r="BK261" s="45" t="s">
        <v>347</v>
      </c>
      <c r="BL261" s="45" t="s">
        <v>347</v>
      </c>
      <c r="BM261" s="45" t="s">
        <v>3368</v>
      </c>
      <c r="BN261" s="45" t="s">
        <v>359</v>
      </c>
      <c r="BO261" s="45"/>
      <c r="BP261" s="45" t="s">
        <v>359</v>
      </c>
      <c r="BQ261" s="45"/>
      <c r="BR261" s="45"/>
      <c r="BS261" s="45"/>
      <c r="BT261" s="45"/>
      <c r="BU261" s="45"/>
      <c r="BV261" s="45"/>
      <c r="BW261" s="45"/>
      <c r="BX261" s="45"/>
      <c r="BY261" s="45"/>
      <c r="BZ261" s="45"/>
      <c r="CA261" s="45"/>
      <c r="CB261" s="45"/>
      <c r="CC261" s="45"/>
      <c r="CD261" s="45"/>
      <c r="CE261" s="45"/>
      <c r="CF261" s="45" t="s">
        <v>815</v>
      </c>
      <c r="CG261" s="45" t="b">
        <v>1</v>
      </c>
      <c r="CH261" s="45" t="b">
        <v>1</v>
      </c>
      <c r="CI261" s="45" t="b">
        <v>1</v>
      </c>
      <c r="CJ261" s="45"/>
      <c r="CK261" s="45"/>
      <c r="CL261" s="45"/>
      <c r="CM261" s="45"/>
      <c r="CN261" s="45"/>
      <c r="CO261" s="45" t="s">
        <v>347</v>
      </c>
      <c r="CP261" s="45"/>
      <c r="CQ261" s="45"/>
      <c r="CR261" s="45"/>
      <c r="CS261" s="45"/>
      <c r="CT261" s="45"/>
      <c r="CU261" s="45"/>
      <c r="CV261" s="45"/>
      <c r="CW261" s="45"/>
      <c r="CX261" s="45"/>
      <c r="CY261" s="45" t="s">
        <v>836</v>
      </c>
      <c r="CZ261" s="45"/>
      <c r="DA261" s="45"/>
      <c r="DB261" s="45"/>
      <c r="DC261" s="45"/>
      <c r="DD261" s="45"/>
      <c r="DE261" s="45" t="b">
        <v>1</v>
      </c>
      <c r="DF261" s="45"/>
      <c r="DG261" s="45"/>
      <c r="DH261" s="45"/>
      <c r="DI261" s="45"/>
      <c r="DJ261" s="45"/>
      <c r="DK261" s="45"/>
      <c r="DL261" s="45"/>
      <c r="DM261" s="45"/>
      <c r="DN261" s="45"/>
      <c r="DO261" s="45"/>
      <c r="DP261" s="45"/>
      <c r="DQ261" s="45"/>
      <c r="DR261" s="45"/>
      <c r="DS261" s="45"/>
      <c r="DT261" s="45"/>
      <c r="DU261" s="45"/>
      <c r="DV261" s="45"/>
      <c r="DW261" s="45" t="s">
        <v>646</v>
      </c>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45"/>
      <c r="EX261" s="45"/>
      <c r="EY261" s="45"/>
      <c r="EZ261" s="45"/>
      <c r="FA261" s="45"/>
      <c r="FB261" s="45"/>
      <c r="FC261" s="45" t="s">
        <v>347</v>
      </c>
      <c r="FD261" s="45"/>
      <c r="FE261" s="45" t="s">
        <v>367</v>
      </c>
      <c r="FF261" s="45"/>
      <c r="FG261" s="45" t="b">
        <v>1</v>
      </c>
      <c r="FH261" s="45"/>
      <c r="FI261" s="45"/>
      <c r="FJ261" s="45"/>
      <c r="FK261" s="45"/>
      <c r="FL261" s="45"/>
      <c r="FM261" s="45"/>
      <c r="FN261" s="45" t="s">
        <v>347</v>
      </c>
      <c r="FO261" s="45"/>
      <c r="FP261" s="45" t="s">
        <v>347</v>
      </c>
      <c r="FQ261" s="45" t="s">
        <v>367</v>
      </c>
      <c r="FR261" s="45" t="b">
        <v>1</v>
      </c>
      <c r="FS261" s="45"/>
      <c r="FT261" s="45"/>
      <c r="FU261" s="45"/>
      <c r="FV261" s="45"/>
      <c r="FW261" s="45"/>
      <c r="FX261" s="45"/>
      <c r="FY261" s="45"/>
      <c r="FZ261" s="45"/>
      <c r="GA261" s="45"/>
      <c r="GB261" s="45"/>
      <c r="GC261" s="45"/>
      <c r="GD261" s="45" t="s">
        <v>384</v>
      </c>
      <c r="GE261" s="45" t="s">
        <v>359</v>
      </c>
      <c r="GF261" s="45" t="s">
        <v>370</v>
      </c>
      <c r="GG261" s="45" t="s">
        <v>370</v>
      </c>
      <c r="GH261" s="45"/>
      <c r="GI261" s="45"/>
      <c r="GJ261" s="45"/>
      <c r="GK261" s="45"/>
      <c r="GL261" s="45"/>
      <c r="GM261" s="45"/>
      <c r="GN261" s="45"/>
      <c r="GO261" s="45"/>
      <c r="GP261" s="45"/>
      <c r="GQ261" s="45"/>
      <c r="GR261" s="45"/>
      <c r="GS261" s="45"/>
      <c r="GT261" s="45"/>
      <c r="GU261" s="45" t="s">
        <v>3369</v>
      </c>
      <c r="GV261" s="45" t="b">
        <v>1</v>
      </c>
      <c r="GW261" s="45" t="b">
        <v>1</v>
      </c>
      <c r="GX261" s="45" t="b">
        <v>1</v>
      </c>
      <c r="GY261" s="45" t="b">
        <v>1</v>
      </c>
      <c r="GZ261" s="45" t="b">
        <v>1</v>
      </c>
      <c r="HA261" s="45" t="b">
        <v>1</v>
      </c>
      <c r="HB261" s="45"/>
      <c r="HC261" s="45" t="b">
        <v>1</v>
      </c>
      <c r="HD261" s="45"/>
      <c r="HE261" s="45" t="b">
        <v>1</v>
      </c>
      <c r="HF261" s="45"/>
      <c r="HG261" s="45"/>
      <c r="HH261" s="45"/>
      <c r="HI261" s="45"/>
      <c r="HJ261" s="45"/>
      <c r="HK261" s="45"/>
      <c r="HL261" s="45"/>
      <c r="HM261" s="45"/>
      <c r="HN261" s="45" t="s">
        <v>438</v>
      </c>
      <c r="HO261" s="45" t="b">
        <v>1</v>
      </c>
      <c r="HP261" s="45"/>
      <c r="HQ261" s="45"/>
      <c r="HR261" s="45"/>
      <c r="HS261" s="45" t="s">
        <v>3370</v>
      </c>
      <c r="HT261" s="45" t="s">
        <v>2226</v>
      </c>
      <c r="HU261" s="45" t="b">
        <v>1</v>
      </c>
      <c r="HV261" s="45"/>
      <c r="HW261" s="45"/>
      <c r="HX261" s="45" t="b">
        <v>1</v>
      </c>
      <c r="HY261" s="45"/>
      <c r="HZ261" s="45"/>
      <c r="IA261" s="45"/>
      <c r="IB261" s="45"/>
      <c r="IC261" s="45" t="b">
        <v>1</v>
      </c>
      <c r="ID261" s="45"/>
      <c r="IE261" s="45"/>
      <c r="IF261" s="45" t="s">
        <v>2598</v>
      </c>
      <c r="IG261" s="45"/>
      <c r="IH261" s="45"/>
      <c r="II261" s="45" t="b">
        <v>1</v>
      </c>
      <c r="IJ261" s="45"/>
      <c r="IK261" s="45" t="b">
        <v>1</v>
      </c>
      <c r="IL261" s="45"/>
      <c r="IM261" s="45"/>
      <c r="IN261" s="45"/>
      <c r="IO261" s="45"/>
      <c r="IP261" s="45" t="s">
        <v>347</v>
      </c>
      <c r="IQ261" s="45"/>
      <c r="IR261" s="45" t="s">
        <v>953</v>
      </c>
      <c r="IS261" s="45"/>
      <c r="IT261" s="45" t="b">
        <v>1</v>
      </c>
      <c r="IU261" s="45" t="b">
        <v>1</v>
      </c>
      <c r="IV261" s="45" t="b">
        <v>1</v>
      </c>
      <c r="IW261" s="45"/>
      <c r="IX261" s="45"/>
      <c r="IY261" s="45"/>
      <c r="IZ261" s="45"/>
      <c r="JA261" s="45" t="s">
        <v>5162</v>
      </c>
      <c r="JB261" s="45" t="s">
        <v>953</v>
      </c>
      <c r="JC261" s="45"/>
      <c r="JD261" s="45" t="b">
        <v>1</v>
      </c>
      <c r="JE261" s="45" t="b">
        <v>1</v>
      </c>
      <c r="JF261" s="45" t="b">
        <v>1</v>
      </c>
      <c r="JG261" s="45"/>
      <c r="JH261" s="45"/>
      <c r="JI261" s="45"/>
      <c r="JJ261" s="45"/>
      <c r="JK261" s="45" t="s">
        <v>3371</v>
      </c>
      <c r="JL261" s="45" t="s">
        <v>347</v>
      </c>
      <c r="JM261" s="45"/>
      <c r="JN261" s="45" t="s">
        <v>3372</v>
      </c>
      <c r="JO261" s="45" t="b">
        <v>1</v>
      </c>
      <c r="JP261" s="45"/>
      <c r="JQ261" s="45"/>
      <c r="JR261" s="45" t="b">
        <v>1</v>
      </c>
      <c r="JS261" s="45" t="b">
        <v>1</v>
      </c>
      <c r="JT261" s="45"/>
      <c r="JU261" s="45" t="b">
        <v>1</v>
      </c>
      <c r="JV261" s="45" t="b">
        <v>1</v>
      </c>
      <c r="JW261" s="45" t="b">
        <v>1</v>
      </c>
      <c r="JX261" s="45" t="b">
        <v>1</v>
      </c>
      <c r="JY261" s="45"/>
      <c r="JZ261" s="45"/>
      <c r="KA261" s="45" t="b">
        <v>1</v>
      </c>
      <c r="KB261" s="45" t="b">
        <v>1</v>
      </c>
      <c r="KC261" s="45"/>
      <c r="KD261" s="45"/>
      <c r="KE261" s="45"/>
      <c r="KF261" s="45"/>
      <c r="KG261" s="45" t="s">
        <v>3373</v>
      </c>
      <c r="KH261" s="45" t="s">
        <v>3374</v>
      </c>
      <c r="KI261" s="45"/>
      <c r="KJ261" s="45" t="b">
        <v>1</v>
      </c>
      <c r="KK261" s="45"/>
      <c r="KL261" s="45"/>
      <c r="KM261" s="45" t="b">
        <v>1</v>
      </c>
      <c r="KN261" s="45" t="b">
        <v>1</v>
      </c>
      <c r="KO261" s="45"/>
      <c r="KP261" s="45" t="b">
        <v>1</v>
      </c>
      <c r="KQ261" s="45"/>
      <c r="KR261" s="45"/>
      <c r="KS261" s="45"/>
      <c r="KT261" s="45"/>
      <c r="KU261" s="45"/>
      <c r="KV261" s="45"/>
      <c r="KW261" s="45" t="s">
        <v>3375</v>
      </c>
      <c r="KX261" s="45" t="b">
        <v>1</v>
      </c>
      <c r="KY261" s="45"/>
      <c r="KZ261" s="45"/>
      <c r="LA261" s="45"/>
      <c r="LB261" s="45" t="b">
        <v>1</v>
      </c>
      <c r="LC261" s="45" t="b">
        <v>1</v>
      </c>
      <c r="LD261" s="45"/>
      <c r="LE261" s="45"/>
      <c r="LF261" s="45"/>
      <c r="LG261" s="45" t="s">
        <v>3376</v>
      </c>
      <c r="LH261" s="45" t="b">
        <v>1</v>
      </c>
      <c r="LI261" s="45" t="b">
        <v>1</v>
      </c>
      <c r="LJ261" s="45" t="b">
        <v>1</v>
      </c>
      <c r="LK261" s="45" t="b">
        <v>1</v>
      </c>
      <c r="LL261" s="45" t="b">
        <v>1</v>
      </c>
      <c r="LM261" s="45"/>
      <c r="LN261" s="45"/>
      <c r="LO261" s="45"/>
      <c r="LP261" s="45"/>
      <c r="LQ261" s="45"/>
      <c r="LR261" s="45"/>
      <c r="LS261" s="45"/>
      <c r="LT261" s="45"/>
      <c r="LU261" s="45"/>
      <c r="LV261" s="45"/>
      <c r="LW261" s="45"/>
      <c r="LX261" s="45"/>
      <c r="LY261" s="45"/>
      <c r="LZ261" s="45"/>
      <c r="MA261" s="45"/>
      <c r="MB261" s="45"/>
      <c r="MC261" s="45"/>
      <c r="MD261" s="45"/>
      <c r="ME261" s="45"/>
      <c r="MF261" s="45"/>
      <c r="MG261" s="45"/>
      <c r="MH261" s="45"/>
      <c r="MI261" s="45"/>
      <c r="MJ261" s="45" t="s">
        <v>3377</v>
      </c>
      <c r="MK261" s="45">
        <v>73157557</v>
      </c>
      <c r="ML261" s="45" t="s">
        <v>3378</v>
      </c>
      <c r="MM261" s="47">
        <v>44217.560868055552</v>
      </c>
      <c r="MN261" s="45">
        <v>262</v>
      </c>
      <c r="MO261" s="45"/>
      <c r="MP261" s="45">
        <v>-1</v>
      </c>
      <c r="MQ261" s="45"/>
      <c r="MR261" s="45"/>
      <c r="MS261" s="45" t="s">
        <v>376</v>
      </c>
      <c r="MT261" s="45">
        <v>2742</v>
      </c>
      <c r="MU261" s="45" t="s">
        <v>402</v>
      </c>
      <c r="MV261" s="45">
        <v>569832</v>
      </c>
    </row>
    <row r="262" spans="1:360" ht="15.6" hidden="1" thickTop="1" thickBot="1" x14ac:dyDescent="0.35">
      <c r="A262" s="48" t="s">
        <v>3379</v>
      </c>
      <c r="B262" s="37" t="s">
        <v>3380</v>
      </c>
      <c r="C262" s="37"/>
      <c r="D262" s="37" t="s">
        <v>3381</v>
      </c>
      <c r="E262" s="37" t="s">
        <v>830</v>
      </c>
      <c r="F262" s="37"/>
      <c r="G262" s="49">
        <v>44217</v>
      </c>
      <c r="H262" s="37" t="s">
        <v>3222</v>
      </c>
      <c r="I262" s="37" t="s">
        <v>832</v>
      </c>
      <c r="J262" s="37" t="s">
        <v>347</v>
      </c>
      <c r="K262" s="37">
        <v>29</v>
      </c>
      <c r="L262" s="37" t="str">
        <f>IF(data!$K262&lt;31,"18-30 Years",IF(data!$K262&lt;51,"31-50 Years",IF(data!$K262&lt;61,"51-60 Years",IF(data!$K262&gt;60,"Elderly&gt;60"))))</f>
        <v>18-30 Years</v>
      </c>
      <c r="M262" s="37" t="s">
        <v>348</v>
      </c>
      <c r="N262" s="37" t="s">
        <v>1398</v>
      </c>
      <c r="O262" s="37" t="s">
        <v>350</v>
      </c>
      <c r="P262" s="49">
        <v>43527</v>
      </c>
      <c r="Q262" s="37">
        <v>0</v>
      </c>
      <c r="R262" s="37">
        <v>2</v>
      </c>
      <c r="S262" s="37" t="s">
        <v>347</v>
      </c>
      <c r="T262" s="37">
        <v>0</v>
      </c>
      <c r="U262" s="37">
        <v>0</v>
      </c>
      <c r="V262" s="37">
        <v>1</v>
      </c>
      <c r="W262" s="37" t="s">
        <v>351</v>
      </c>
      <c r="X262" s="37">
        <v>2</v>
      </c>
      <c r="Y262" s="37" t="s">
        <v>455</v>
      </c>
      <c r="Z262" s="37">
        <v>0</v>
      </c>
      <c r="AA262" s="52">
        <v>3</v>
      </c>
      <c r="AB262" s="37">
        <v>8</v>
      </c>
      <c r="AC262" s="37">
        <v>2</v>
      </c>
      <c r="AD262" s="37">
        <v>0</v>
      </c>
      <c r="AE262" s="37">
        <v>0</v>
      </c>
      <c r="AF262" s="37">
        <v>700</v>
      </c>
      <c r="AG262" s="37">
        <v>350</v>
      </c>
      <c r="AH262" s="41">
        <f t="shared" si="4"/>
        <v>-350</v>
      </c>
      <c r="AI262" s="37" t="s">
        <v>3382</v>
      </c>
      <c r="AJ262" s="37"/>
      <c r="AK262" s="37" t="s">
        <v>663</v>
      </c>
      <c r="AL262" s="37" t="b">
        <v>1</v>
      </c>
      <c r="AM262" s="37" t="b">
        <v>1</v>
      </c>
      <c r="AN262" s="37"/>
      <c r="AO262" s="37"/>
      <c r="AP262" s="37"/>
      <c r="AQ262" s="37"/>
      <c r="AR262" s="37"/>
      <c r="AS262" s="37"/>
      <c r="AT262" s="37">
        <v>30</v>
      </c>
      <c r="AU262" s="37" t="s">
        <v>356</v>
      </c>
      <c r="AV262" s="37"/>
      <c r="AW262" s="37" t="s">
        <v>372</v>
      </c>
      <c r="AX262" s="37" t="s">
        <v>3383</v>
      </c>
      <c r="AY262" s="37" t="s">
        <v>3384</v>
      </c>
      <c r="AZ262" s="37"/>
      <c r="BA262" s="37" t="b">
        <v>1</v>
      </c>
      <c r="BB262" s="37"/>
      <c r="BC262" s="37" t="b">
        <v>1</v>
      </c>
      <c r="BD262" s="37"/>
      <c r="BE262" s="37" t="b">
        <v>1</v>
      </c>
      <c r="BF262" s="37"/>
      <c r="BG262" s="37"/>
      <c r="BH262" s="37"/>
      <c r="BI262" s="37"/>
      <c r="BJ262" s="37"/>
      <c r="BK262" s="37" t="s">
        <v>347</v>
      </c>
      <c r="BL262" s="37" t="s">
        <v>347</v>
      </c>
      <c r="BM262" s="37" t="s">
        <v>3385</v>
      </c>
      <c r="BN262" s="37" t="s">
        <v>359</v>
      </c>
      <c r="BO262" s="37"/>
      <c r="BP262" s="37" t="s">
        <v>347</v>
      </c>
      <c r="BQ262" s="37" t="s">
        <v>347</v>
      </c>
      <c r="BR262" s="37"/>
      <c r="BS262" s="37" t="s">
        <v>359</v>
      </c>
      <c r="BT262" s="37"/>
      <c r="BU262" s="37"/>
      <c r="BV262" s="37"/>
      <c r="BW262" s="37"/>
      <c r="BX262" s="37"/>
      <c r="BY262" s="37"/>
      <c r="BZ262" s="37"/>
      <c r="CA262" s="37"/>
      <c r="CB262" s="37"/>
      <c r="CC262" s="37"/>
      <c r="CD262" s="37"/>
      <c r="CE262" s="37"/>
      <c r="CF262" s="37" t="s">
        <v>854</v>
      </c>
      <c r="CG262" s="37" t="b">
        <v>1</v>
      </c>
      <c r="CH262" s="37"/>
      <c r="CI262" s="37"/>
      <c r="CJ262" s="37" t="b">
        <v>1</v>
      </c>
      <c r="CK262" s="37"/>
      <c r="CL262" s="37"/>
      <c r="CM262" s="37"/>
      <c r="CN262" s="37"/>
      <c r="CO262" s="37" t="s">
        <v>347</v>
      </c>
      <c r="CP262" s="37"/>
      <c r="CQ262" s="37"/>
      <c r="CR262" s="37"/>
      <c r="CS262" s="37"/>
      <c r="CT262" s="37"/>
      <c r="CU262" s="37"/>
      <c r="CV262" s="37"/>
      <c r="CW262" s="37"/>
      <c r="CX262" s="37"/>
      <c r="CY262" s="37" t="s">
        <v>836</v>
      </c>
      <c r="CZ262" s="37"/>
      <c r="DA262" s="37"/>
      <c r="DB262" s="37"/>
      <c r="DC262" s="37"/>
      <c r="DD262" s="37"/>
      <c r="DE262" s="37" t="b">
        <v>1</v>
      </c>
      <c r="DF262" s="37"/>
      <c r="DG262" s="37"/>
      <c r="DH262" s="37"/>
      <c r="DI262" s="37"/>
      <c r="DJ262" s="37"/>
      <c r="DK262" s="37"/>
      <c r="DL262" s="37"/>
      <c r="DM262" s="37"/>
      <c r="DN262" s="37"/>
      <c r="DO262" s="37"/>
      <c r="DP262" s="37"/>
      <c r="DQ262" s="37"/>
      <c r="DR262" s="37"/>
      <c r="DS262" s="37"/>
      <c r="DT262" s="37"/>
      <c r="DU262" s="37"/>
      <c r="DV262" s="37"/>
      <c r="DW262" s="37" t="s">
        <v>482</v>
      </c>
      <c r="DX262" s="37" t="s">
        <v>483</v>
      </c>
      <c r="DY262" s="37"/>
      <c r="DZ262" s="37"/>
      <c r="EA262" s="37"/>
      <c r="EB262" s="37"/>
      <c r="EC262" s="37"/>
      <c r="ED262" s="37"/>
      <c r="EE262" s="37"/>
      <c r="EF262" s="37"/>
      <c r="EG262" s="37"/>
      <c r="EH262" s="37"/>
      <c r="EI262" s="37"/>
      <c r="EJ262" s="37"/>
      <c r="EK262" s="37"/>
      <c r="EL262" s="37"/>
      <c r="EM262" s="37"/>
      <c r="EN262" s="37"/>
      <c r="EO262" s="37" t="s">
        <v>2452</v>
      </c>
      <c r="EP262" s="37" t="b">
        <v>1</v>
      </c>
      <c r="EQ262" s="37"/>
      <c r="ER262" s="37" t="b">
        <v>1</v>
      </c>
      <c r="ES262" s="37"/>
      <c r="ET262" s="37" t="b">
        <v>1</v>
      </c>
      <c r="EU262" s="37"/>
      <c r="EV262" s="37"/>
      <c r="EW262" s="37"/>
      <c r="EX262" s="37"/>
      <c r="EY262" s="37"/>
      <c r="EZ262" s="37"/>
      <c r="FA262" s="52">
        <v>3</v>
      </c>
      <c r="FB262" s="37" t="s">
        <v>365</v>
      </c>
      <c r="FC262" s="37" t="s">
        <v>347</v>
      </c>
      <c r="FD262" s="37"/>
      <c r="FE262" s="37" t="s">
        <v>2009</v>
      </c>
      <c r="FF262" s="37"/>
      <c r="FG262" s="37" t="b">
        <v>1</v>
      </c>
      <c r="FH262" s="37"/>
      <c r="FI262" s="37"/>
      <c r="FJ262" s="37" t="b">
        <v>1</v>
      </c>
      <c r="FK262" s="37"/>
      <c r="FL262" s="37"/>
      <c r="FM262" s="37"/>
      <c r="FN262" s="37" t="s">
        <v>347</v>
      </c>
      <c r="FO262" s="37"/>
      <c r="FP262" s="37" t="s">
        <v>347</v>
      </c>
      <c r="FQ262" s="37" t="s">
        <v>2009</v>
      </c>
      <c r="FR262" s="37" t="b">
        <v>1</v>
      </c>
      <c r="FS262" s="37"/>
      <c r="FT262" s="37"/>
      <c r="FU262" s="37" t="b">
        <v>1</v>
      </c>
      <c r="FV262" s="37"/>
      <c r="FW262" s="37"/>
      <c r="FX262" s="37" t="s">
        <v>372</v>
      </c>
      <c r="FY262" s="37" t="s">
        <v>347</v>
      </c>
      <c r="FZ262" s="37"/>
      <c r="GA262" s="37"/>
      <c r="GB262" s="37"/>
      <c r="GC262" s="37" t="s">
        <v>384</v>
      </c>
      <c r="GD262" s="37" t="s">
        <v>384</v>
      </c>
      <c r="GE262" s="37" t="s">
        <v>359</v>
      </c>
      <c r="GF262" s="37" t="s">
        <v>370</v>
      </c>
      <c r="GG262" s="37" t="s">
        <v>370</v>
      </c>
      <c r="GH262" s="37"/>
      <c r="GI262" s="37"/>
      <c r="GJ262" s="37"/>
      <c r="GK262" s="37"/>
      <c r="GL262" s="37"/>
      <c r="GM262" s="37"/>
      <c r="GN262" s="37"/>
      <c r="GO262" s="37"/>
      <c r="GP262" s="37"/>
      <c r="GQ262" s="37"/>
      <c r="GR262" s="37"/>
      <c r="GS262" s="37"/>
      <c r="GT262" s="37"/>
      <c r="GU262" s="37" t="s">
        <v>3386</v>
      </c>
      <c r="GV262" s="37"/>
      <c r="GW262" s="37" t="b">
        <v>1</v>
      </c>
      <c r="GX262" s="37"/>
      <c r="GY262" s="37" t="b">
        <v>1</v>
      </c>
      <c r="GZ262" s="37" t="b">
        <v>1</v>
      </c>
      <c r="HA262" s="37"/>
      <c r="HB262" s="37" t="b">
        <v>1</v>
      </c>
      <c r="HC262" s="37"/>
      <c r="HD262" s="37"/>
      <c r="HE262" s="37" t="b">
        <v>1</v>
      </c>
      <c r="HF262" s="37"/>
      <c r="HG262" s="37"/>
      <c r="HH262" s="37"/>
      <c r="HI262" s="37"/>
      <c r="HJ262" s="37"/>
      <c r="HK262" s="37"/>
      <c r="HL262" s="37"/>
      <c r="HM262" s="37"/>
      <c r="HN262" s="37" t="s">
        <v>2495</v>
      </c>
      <c r="HO262" s="37" t="b">
        <v>1</v>
      </c>
      <c r="HP262" s="37"/>
      <c r="HQ262" s="37"/>
      <c r="HR262" s="37" t="b">
        <v>1</v>
      </c>
      <c r="HS262" s="37" t="s">
        <v>3387</v>
      </c>
      <c r="HT262" s="37" t="s">
        <v>591</v>
      </c>
      <c r="HU262" s="37" t="b">
        <v>1</v>
      </c>
      <c r="HV262" s="37"/>
      <c r="HW262" s="37"/>
      <c r="HX262" s="37" t="b">
        <v>1</v>
      </c>
      <c r="HY262" s="37"/>
      <c r="HZ262" s="37"/>
      <c r="IA262" s="37"/>
      <c r="IB262" s="37"/>
      <c r="IC262" s="37"/>
      <c r="ID262" s="37"/>
      <c r="IE262" s="37"/>
      <c r="IF262" s="37" t="s">
        <v>743</v>
      </c>
      <c r="IG262" s="37" t="b">
        <v>1</v>
      </c>
      <c r="IH262" s="37"/>
      <c r="II262" s="37"/>
      <c r="IJ262" s="37"/>
      <c r="IK262" s="37" t="b">
        <v>1</v>
      </c>
      <c r="IL262" s="37"/>
      <c r="IM262" s="37"/>
      <c r="IN262" s="37"/>
      <c r="IO262" s="37"/>
      <c r="IP262" s="37" t="s">
        <v>442</v>
      </c>
      <c r="IQ262" s="37"/>
      <c r="IR262" s="37" t="s">
        <v>2088</v>
      </c>
      <c r="IS262" s="37"/>
      <c r="IT262" s="37" t="b">
        <v>1</v>
      </c>
      <c r="IU262" s="37" t="b">
        <v>1</v>
      </c>
      <c r="IV262" s="37" t="b">
        <v>1</v>
      </c>
      <c r="IW262" s="37"/>
      <c r="IX262" s="37"/>
      <c r="IY262" s="37"/>
      <c r="IZ262" s="37"/>
      <c r="JA262" s="37" t="s">
        <v>5161</v>
      </c>
      <c r="JB262" s="37" t="s">
        <v>537</v>
      </c>
      <c r="JC262" s="37"/>
      <c r="JD262" s="37" t="b">
        <v>1</v>
      </c>
      <c r="JE262" s="37" t="b">
        <v>1</v>
      </c>
      <c r="JF262" s="37"/>
      <c r="JG262" s="37"/>
      <c r="JH262" s="37"/>
      <c r="JI262" s="37"/>
      <c r="JJ262" s="37"/>
      <c r="JK262" s="37" t="s">
        <v>5167</v>
      </c>
      <c r="JL262" s="37" t="s">
        <v>359</v>
      </c>
      <c r="JM262" s="37" t="s">
        <v>3388</v>
      </c>
      <c r="JN262" s="37" t="s">
        <v>3389</v>
      </c>
      <c r="JO262" s="37"/>
      <c r="JP262" s="37"/>
      <c r="JQ262" s="37"/>
      <c r="JR262" s="37"/>
      <c r="JS262" s="37" t="b">
        <v>1</v>
      </c>
      <c r="JT262" s="37" t="b">
        <v>1</v>
      </c>
      <c r="JU262" s="37" t="b">
        <v>1</v>
      </c>
      <c r="JV262" s="37"/>
      <c r="JW262" s="37" t="b">
        <v>1</v>
      </c>
      <c r="JX262" s="37"/>
      <c r="JY262" s="37"/>
      <c r="JZ262" s="37"/>
      <c r="KA262" s="37"/>
      <c r="KB262" s="37"/>
      <c r="KC262" s="37"/>
      <c r="KD262" s="37"/>
      <c r="KE262" s="37"/>
      <c r="KF262" s="37"/>
      <c r="KG262" s="37" t="s">
        <v>3390</v>
      </c>
      <c r="KH262" s="37" t="s">
        <v>1503</v>
      </c>
      <c r="KI262" s="37"/>
      <c r="KJ262" s="37"/>
      <c r="KK262" s="37"/>
      <c r="KL262" s="37"/>
      <c r="KM262" s="37" t="b">
        <v>1</v>
      </c>
      <c r="KN262" s="37" t="b">
        <v>1</v>
      </c>
      <c r="KO262" s="37"/>
      <c r="KP262" s="37"/>
      <c r="KQ262" s="37"/>
      <c r="KR262" s="37"/>
      <c r="KS262" s="37"/>
      <c r="KT262" s="37"/>
      <c r="KU262" s="37"/>
      <c r="KV262" s="37"/>
      <c r="KW262" s="37" t="s">
        <v>1609</v>
      </c>
      <c r="KX262" s="37"/>
      <c r="KY262" s="37" t="b">
        <v>1</v>
      </c>
      <c r="KZ262" s="37" t="b">
        <v>1</v>
      </c>
      <c r="LA262" s="37"/>
      <c r="LB262" s="37"/>
      <c r="LC262" s="37" t="b">
        <v>1</v>
      </c>
      <c r="LD262" s="37"/>
      <c r="LE262" s="37"/>
      <c r="LF262" s="37"/>
      <c r="LG262" s="37" t="s">
        <v>901</v>
      </c>
      <c r="LH262" s="37"/>
      <c r="LI262" s="37"/>
      <c r="LJ262" s="37" t="b">
        <v>1</v>
      </c>
      <c r="LK262" s="37" t="b">
        <v>1</v>
      </c>
      <c r="LL262" s="37"/>
      <c r="LM262" s="37"/>
      <c r="LN262" s="37"/>
      <c r="LO262" s="37" t="s">
        <v>347</v>
      </c>
      <c r="LP262" s="37"/>
      <c r="LQ262" s="37" t="s">
        <v>640</v>
      </c>
      <c r="LR262" s="37"/>
      <c r="LS262" s="37"/>
      <c r="LT262" s="37"/>
      <c r="LU262" s="37"/>
      <c r="LV262" s="37"/>
      <c r="LW262" s="37" t="b">
        <v>1</v>
      </c>
      <c r="LX262" s="37"/>
      <c r="LY262" s="37"/>
      <c r="LZ262" s="37"/>
      <c r="MA262" s="37"/>
      <c r="MB262" s="37" t="s">
        <v>347</v>
      </c>
      <c r="MC262" s="37">
        <v>4</v>
      </c>
      <c r="MD262" s="37" t="s">
        <v>3391</v>
      </c>
      <c r="ME262" s="37"/>
      <c r="MF262" s="37"/>
      <c r="MG262" s="37"/>
      <c r="MH262" s="37" t="s">
        <v>359</v>
      </c>
      <c r="MI262" s="37"/>
      <c r="MJ262" s="37" t="s">
        <v>3392</v>
      </c>
      <c r="MK262" s="37">
        <v>73157600</v>
      </c>
      <c r="ML262" s="37" t="s">
        <v>3393</v>
      </c>
      <c r="MM262" s="50">
        <v>44217.561435185176</v>
      </c>
      <c r="MN262" s="37">
        <v>263</v>
      </c>
      <c r="MO262" s="37"/>
      <c r="MP262" s="37">
        <v>-1</v>
      </c>
      <c r="MQ262" s="37"/>
      <c r="MR262" s="37"/>
      <c r="MS262" s="37" t="s">
        <v>376</v>
      </c>
      <c r="MT262" s="37">
        <v>1609</v>
      </c>
      <c r="MU262" s="37" t="s">
        <v>402</v>
      </c>
      <c r="MV262" s="37">
        <v>569832</v>
      </c>
    </row>
    <row r="263" spans="1:360" ht="15.6" thickTop="1" thickBot="1" x14ac:dyDescent="0.35">
      <c r="A263" s="44" t="s">
        <v>3394</v>
      </c>
      <c r="B263" s="45" t="s">
        <v>3395</v>
      </c>
      <c r="C263" s="45"/>
      <c r="D263" s="45" t="s">
        <v>3381</v>
      </c>
      <c r="E263" s="45" t="s">
        <v>830</v>
      </c>
      <c r="F263" s="45"/>
      <c r="G263" s="46">
        <v>44217</v>
      </c>
      <c r="H263" s="45" t="s">
        <v>3222</v>
      </c>
      <c r="I263" s="45" t="s">
        <v>832</v>
      </c>
      <c r="J263" s="45" t="s">
        <v>347</v>
      </c>
      <c r="K263" s="45">
        <v>34</v>
      </c>
      <c r="L263" s="45" t="str">
        <f>IF(data!$K263&lt;31,"18-30 Years",IF(data!$K263&lt;51,"31-50 Years",IF(data!$K263&lt;61,"51-60 Years",IF(data!$K263&gt;60,"Elderly&gt;60"))))</f>
        <v>31-50 Years</v>
      </c>
      <c r="M263" s="45" t="s">
        <v>348</v>
      </c>
      <c r="N263" s="45" t="s">
        <v>349</v>
      </c>
      <c r="O263" s="45" t="s">
        <v>350</v>
      </c>
      <c r="P263" s="46">
        <v>43565</v>
      </c>
      <c r="Q263" s="45">
        <v>1</v>
      </c>
      <c r="R263" s="45">
        <v>0</v>
      </c>
      <c r="S263" s="45" t="s">
        <v>347</v>
      </c>
      <c r="T263" s="45">
        <v>0</v>
      </c>
      <c r="U263" s="45">
        <v>1</v>
      </c>
      <c r="V263" s="45">
        <v>1</v>
      </c>
      <c r="W263" s="45" t="s">
        <v>406</v>
      </c>
      <c r="X263" s="45">
        <v>3</v>
      </c>
      <c r="Y263" s="45" t="s">
        <v>352</v>
      </c>
      <c r="Z263" s="45">
        <v>1</v>
      </c>
      <c r="AA263" s="51">
        <v>6</v>
      </c>
      <c r="AB263" s="45">
        <v>8</v>
      </c>
      <c r="AC263" s="45">
        <v>0</v>
      </c>
      <c r="AD263" s="45">
        <v>0</v>
      </c>
      <c r="AE263" s="45">
        <v>1</v>
      </c>
      <c r="AF263" s="45">
        <v>800</v>
      </c>
      <c r="AG263" s="45">
        <v>400</v>
      </c>
      <c r="AH263" s="41">
        <f t="shared" si="4"/>
        <v>-400</v>
      </c>
      <c r="AI263" s="45" t="s">
        <v>1624</v>
      </c>
      <c r="AJ263" s="45"/>
      <c r="AK263" s="45" t="s">
        <v>1381</v>
      </c>
      <c r="AL263" s="45" t="b">
        <v>1</v>
      </c>
      <c r="AM263" s="45" t="b">
        <v>1</v>
      </c>
      <c r="AN263" s="45"/>
      <c r="AO263" s="45" t="b">
        <v>1</v>
      </c>
      <c r="AP263" s="45"/>
      <c r="AQ263" s="45"/>
      <c r="AR263" s="45"/>
      <c r="AS263" s="45"/>
      <c r="AT263" s="45">
        <v>5</v>
      </c>
      <c r="AU263" s="45" t="s">
        <v>1333</v>
      </c>
      <c r="AV263" s="45"/>
      <c r="AW263" s="45" t="s">
        <v>347</v>
      </c>
      <c r="AX263" s="45" t="s">
        <v>3396</v>
      </c>
      <c r="AY263" s="45" t="s">
        <v>1960</v>
      </c>
      <c r="AZ263" s="45"/>
      <c r="BA263" s="45" t="b">
        <v>1</v>
      </c>
      <c r="BB263" s="45"/>
      <c r="BC263" s="45" t="b">
        <v>1</v>
      </c>
      <c r="BD263" s="45"/>
      <c r="BE263" s="45" t="b">
        <v>1</v>
      </c>
      <c r="BF263" s="45"/>
      <c r="BG263" s="45"/>
      <c r="BH263" s="45"/>
      <c r="BI263" s="45"/>
      <c r="BJ263" s="45"/>
      <c r="BK263" s="45" t="s">
        <v>347</v>
      </c>
      <c r="BL263" s="45" t="s">
        <v>347</v>
      </c>
      <c r="BM263" s="45" t="s">
        <v>3397</v>
      </c>
      <c r="BN263" s="45" t="s">
        <v>359</v>
      </c>
      <c r="BO263" s="45"/>
      <c r="BP263" s="45" t="s">
        <v>347</v>
      </c>
      <c r="BQ263" s="45" t="s">
        <v>347</v>
      </c>
      <c r="BR263" s="45"/>
      <c r="BS263" s="45" t="s">
        <v>359</v>
      </c>
      <c r="BT263" s="45"/>
      <c r="BU263" s="45"/>
      <c r="BV263" s="45"/>
      <c r="BW263" s="45"/>
      <c r="BX263" s="45"/>
      <c r="BY263" s="45"/>
      <c r="BZ263" s="45"/>
      <c r="CA263" s="45"/>
      <c r="CB263" s="45"/>
      <c r="CC263" s="45"/>
      <c r="CD263" s="45"/>
      <c r="CE263" s="45"/>
      <c r="CF263" s="45" t="s">
        <v>870</v>
      </c>
      <c r="CG263" s="45" t="b">
        <v>1</v>
      </c>
      <c r="CH263" s="45" t="b">
        <v>1</v>
      </c>
      <c r="CI263" s="45"/>
      <c r="CJ263" s="45"/>
      <c r="CK263" s="45"/>
      <c r="CL263" s="45"/>
      <c r="CM263" s="45"/>
      <c r="CN263" s="45"/>
      <c r="CO263" s="45" t="s">
        <v>347</v>
      </c>
      <c r="CP263" s="45"/>
      <c r="CQ263" s="45"/>
      <c r="CR263" s="45"/>
      <c r="CS263" s="45"/>
      <c r="CT263" s="45"/>
      <c r="CU263" s="45"/>
      <c r="CV263" s="45"/>
      <c r="CW263" s="45"/>
      <c r="CX263" s="45"/>
      <c r="CY263" s="45" t="s">
        <v>1046</v>
      </c>
      <c r="CZ263" s="45"/>
      <c r="DA263" s="45" t="b">
        <v>1</v>
      </c>
      <c r="DB263" s="45"/>
      <c r="DC263" s="45"/>
      <c r="DD263" s="45"/>
      <c r="DE263" s="45" t="b">
        <v>1</v>
      </c>
      <c r="DF263" s="45"/>
      <c r="DG263" s="45"/>
      <c r="DH263" s="45"/>
      <c r="DI263" s="45"/>
      <c r="DJ263" s="45" t="s">
        <v>5140</v>
      </c>
      <c r="DK263" s="45"/>
      <c r="DL263" s="45"/>
      <c r="DM263" s="45"/>
      <c r="DN263" s="45"/>
      <c r="DO263" s="45"/>
      <c r="DP263" s="45"/>
      <c r="DQ263" s="45"/>
      <c r="DR263" s="45"/>
      <c r="DS263" s="45"/>
      <c r="DT263" s="45"/>
      <c r="DU263" s="45"/>
      <c r="DV263" s="45"/>
      <c r="DW263" s="45" t="s">
        <v>564</v>
      </c>
      <c r="DX263" s="45" t="s">
        <v>483</v>
      </c>
      <c r="DY263" s="45"/>
      <c r="DZ263" s="45"/>
      <c r="EA263" s="45" t="s">
        <v>3398</v>
      </c>
      <c r="EB263" s="45" t="b">
        <v>1</v>
      </c>
      <c r="EC263" s="45" t="b">
        <v>1</v>
      </c>
      <c r="ED263" s="45" t="b">
        <v>1</v>
      </c>
      <c r="EE263" s="45"/>
      <c r="EF263" s="45"/>
      <c r="EG263" s="45"/>
      <c r="EH263" s="45"/>
      <c r="EI263" s="45"/>
      <c r="EJ263" s="45" t="b">
        <v>1</v>
      </c>
      <c r="EK263" s="45" t="b">
        <v>1</v>
      </c>
      <c r="EL263" s="45"/>
      <c r="EM263" s="51">
        <v>5</v>
      </c>
      <c r="EN263" s="45" t="s">
        <v>366</v>
      </c>
      <c r="EO263" s="45" t="s">
        <v>912</v>
      </c>
      <c r="EP263" s="45" t="b">
        <v>1</v>
      </c>
      <c r="EQ263" s="45"/>
      <c r="ER263" s="45" t="b">
        <v>1</v>
      </c>
      <c r="ES263" s="45"/>
      <c r="ET263" s="45"/>
      <c r="EU263" s="45"/>
      <c r="EV263" s="45" t="b">
        <v>1</v>
      </c>
      <c r="EW263" s="45"/>
      <c r="EX263" s="45"/>
      <c r="EY263" s="45"/>
      <c r="EZ263" s="45"/>
      <c r="FA263" s="51">
        <v>3</v>
      </c>
      <c r="FB263" s="45" t="s">
        <v>365</v>
      </c>
      <c r="FC263" s="45" t="s">
        <v>359</v>
      </c>
      <c r="FD263" s="45" t="s">
        <v>3399</v>
      </c>
      <c r="FE263" s="45" t="s">
        <v>824</v>
      </c>
      <c r="FF263" s="45"/>
      <c r="FG263" s="45" t="b">
        <v>1</v>
      </c>
      <c r="FH263" s="45"/>
      <c r="FI263" s="45"/>
      <c r="FJ263" s="45"/>
      <c r="FK263" s="45" t="b">
        <v>1</v>
      </c>
      <c r="FL263" s="45"/>
      <c r="FM263" s="45"/>
      <c r="FN263" s="45" t="s">
        <v>347</v>
      </c>
      <c r="FO263" s="45"/>
      <c r="FP263" s="45" t="s">
        <v>347</v>
      </c>
      <c r="FQ263" s="45" t="s">
        <v>429</v>
      </c>
      <c r="FR263" s="45" t="b">
        <v>1</v>
      </c>
      <c r="FS263" s="45" t="b">
        <v>1</v>
      </c>
      <c r="FT263" s="45"/>
      <c r="FU263" s="45"/>
      <c r="FV263" s="45"/>
      <c r="FW263" s="45"/>
      <c r="FX263" s="45" t="s">
        <v>347</v>
      </c>
      <c r="FY263" s="45" t="s">
        <v>347</v>
      </c>
      <c r="FZ263" s="45"/>
      <c r="GA263" s="45"/>
      <c r="GB263" s="45"/>
      <c r="GC263" s="45" t="s">
        <v>351</v>
      </c>
      <c r="GD263" s="45" t="s">
        <v>351</v>
      </c>
      <c r="GE263" s="45" t="s">
        <v>359</v>
      </c>
      <c r="GF263" s="45" t="s">
        <v>370</v>
      </c>
      <c r="GG263" s="45" t="s">
        <v>370</v>
      </c>
      <c r="GH263" s="45"/>
      <c r="GI263" s="45"/>
      <c r="GJ263" s="45"/>
      <c r="GK263" s="45"/>
      <c r="GL263" s="45"/>
      <c r="GM263" s="45"/>
      <c r="GN263" s="45"/>
      <c r="GO263" s="45"/>
      <c r="GP263" s="45"/>
      <c r="GQ263" s="45"/>
      <c r="GR263" s="45"/>
      <c r="GS263" s="45"/>
      <c r="GT263" s="45"/>
      <c r="GU263" s="45" t="s">
        <v>3400</v>
      </c>
      <c r="GV263" s="45"/>
      <c r="GW263" s="45" t="b">
        <v>1</v>
      </c>
      <c r="GX263" s="45"/>
      <c r="GY263" s="45" t="b">
        <v>1</v>
      </c>
      <c r="GZ263" s="45" t="b">
        <v>1</v>
      </c>
      <c r="HA263" s="45" t="b">
        <v>1</v>
      </c>
      <c r="HB263" s="45"/>
      <c r="HC263" s="45" t="b">
        <v>1</v>
      </c>
      <c r="HD263" s="45" t="b">
        <v>1</v>
      </c>
      <c r="HE263" s="45"/>
      <c r="HF263" s="45"/>
      <c r="HG263" s="45"/>
      <c r="HH263" s="45"/>
      <c r="HI263" s="45"/>
      <c r="HJ263" s="45"/>
      <c r="HK263" s="45"/>
      <c r="HL263" s="45"/>
      <c r="HM263" s="45"/>
      <c r="HN263" s="45" t="s">
        <v>983</v>
      </c>
      <c r="HO263" s="45" t="b">
        <v>1</v>
      </c>
      <c r="HP263" s="45"/>
      <c r="HQ263" s="45" t="b">
        <v>1</v>
      </c>
      <c r="HR263" s="45"/>
      <c r="HS263" s="45" t="s">
        <v>3401</v>
      </c>
      <c r="HT263" s="45" t="s">
        <v>591</v>
      </c>
      <c r="HU263" s="45" t="b">
        <v>1</v>
      </c>
      <c r="HV263" s="45"/>
      <c r="HW263" s="45"/>
      <c r="HX263" s="45" t="b">
        <v>1</v>
      </c>
      <c r="HY263" s="45"/>
      <c r="HZ263" s="45"/>
      <c r="IA263" s="45"/>
      <c r="IB263" s="45"/>
      <c r="IC263" s="45"/>
      <c r="ID263" s="45"/>
      <c r="IE263" s="45"/>
      <c r="IF263" s="45" t="s">
        <v>3402</v>
      </c>
      <c r="IG263" s="45"/>
      <c r="IH263" s="45" t="b">
        <v>1</v>
      </c>
      <c r="II263" s="45" t="b">
        <v>1</v>
      </c>
      <c r="IJ263" s="45"/>
      <c r="IK263" s="45"/>
      <c r="IL263" s="45"/>
      <c r="IM263" s="45"/>
      <c r="IN263" s="45"/>
      <c r="IO263" s="45"/>
      <c r="IP263" s="45" t="s">
        <v>347</v>
      </c>
      <c r="IQ263" s="45"/>
      <c r="IR263" s="45" t="s">
        <v>1176</v>
      </c>
      <c r="IS263" s="45"/>
      <c r="IT263" s="45"/>
      <c r="IU263" s="45" t="b">
        <v>1</v>
      </c>
      <c r="IV263" s="45" t="b">
        <v>1</v>
      </c>
      <c r="IW263" s="45"/>
      <c r="IX263" s="45"/>
      <c r="IY263" s="45"/>
      <c r="IZ263" s="45"/>
      <c r="JA263" s="37" t="s">
        <v>5165</v>
      </c>
      <c r="JB263" s="45" t="s">
        <v>953</v>
      </c>
      <c r="JC263" s="45"/>
      <c r="JD263" s="45" t="b">
        <v>1</v>
      </c>
      <c r="JE263" s="45" t="b">
        <v>1</v>
      </c>
      <c r="JF263" s="45" t="b">
        <v>1</v>
      </c>
      <c r="JG263" s="45"/>
      <c r="JH263" s="45"/>
      <c r="JI263" s="45"/>
      <c r="JJ263" s="45"/>
      <c r="JK263" s="45" t="s">
        <v>5169</v>
      </c>
      <c r="JL263" s="45" t="s">
        <v>359</v>
      </c>
      <c r="JM263" s="45" t="s">
        <v>3293</v>
      </c>
      <c r="JN263" s="45" t="s">
        <v>2619</v>
      </c>
      <c r="JO263" s="45"/>
      <c r="JP263" s="45"/>
      <c r="JQ263" s="45"/>
      <c r="JR263" s="45" t="b">
        <v>1</v>
      </c>
      <c r="JS263" s="45" t="b">
        <v>1</v>
      </c>
      <c r="JT263" s="45"/>
      <c r="JU263" s="45" t="b">
        <v>1</v>
      </c>
      <c r="JV263" s="45"/>
      <c r="JW263" s="45"/>
      <c r="JX263" s="45"/>
      <c r="JY263" s="45"/>
      <c r="JZ263" s="45"/>
      <c r="KA263" s="45"/>
      <c r="KB263" s="45"/>
      <c r="KC263" s="45"/>
      <c r="KD263" s="45"/>
      <c r="KE263" s="45"/>
      <c r="KF263" s="45"/>
      <c r="KG263" s="45" t="s">
        <v>3403</v>
      </c>
      <c r="KH263" s="45" t="s">
        <v>3404</v>
      </c>
      <c r="KI263" s="45"/>
      <c r="KJ263" s="45"/>
      <c r="KK263" s="45" t="b">
        <v>1</v>
      </c>
      <c r="KL263" s="45"/>
      <c r="KM263" s="45" t="b">
        <v>1</v>
      </c>
      <c r="KN263" s="45"/>
      <c r="KO263" s="45"/>
      <c r="KP263" s="45"/>
      <c r="KQ263" s="45"/>
      <c r="KR263" s="45"/>
      <c r="KS263" s="45"/>
      <c r="KT263" s="45"/>
      <c r="KU263" s="45"/>
      <c r="KV263" s="45"/>
      <c r="KW263" s="45" t="s">
        <v>3405</v>
      </c>
      <c r="KX263" s="45"/>
      <c r="KY263" s="45"/>
      <c r="KZ263" s="45" t="b">
        <v>1</v>
      </c>
      <c r="LA263" s="45"/>
      <c r="LB263" s="45"/>
      <c r="LC263" s="45" t="b">
        <v>1</v>
      </c>
      <c r="LD263" s="45"/>
      <c r="LE263" s="45"/>
      <c r="LF263" s="45"/>
      <c r="LG263" s="45" t="s">
        <v>1181</v>
      </c>
      <c r="LH263" s="45"/>
      <c r="LI263" s="45"/>
      <c r="LJ263" s="45"/>
      <c r="LK263" s="45"/>
      <c r="LL263" s="45" t="b">
        <v>1</v>
      </c>
      <c r="LM263" s="45"/>
      <c r="LN263" s="45"/>
      <c r="LO263" s="45" t="s">
        <v>359</v>
      </c>
      <c r="LP263" s="45" t="s">
        <v>5172</v>
      </c>
      <c r="LQ263" s="45" t="s">
        <v>1273</v>
      </c>
      <c r="LR263" s="45" t="b">
        <v>1</v>
      </c>
      <c r="LS263" s="45"/>
      <c r="LT263" s="45" t="b">
        <v>1</v>
      </c>
      <c r="LU263" s="45"/>
      <c r="LV263" s="45"/>
      <c r="LW263" s="45"/>
      <c r="LX263" s="45"/>
      <c r="LY263" s="45"/>
      <c r="LZ263" s="45"/>
      <c r="MA263" s="45"/>
      <c r="MB263" s="45" t="s">
        <v>359</v>
      </c>
      <c r="MC263" s="45"/>
      <c r="MD263" s="45"/>
      <c r="ME263" s="45" t="s">
        <v>347</v>
      </c>
      <c r="MF263" s="45">
        <v>3</v>
      </c>
      <c r="MG263" s="45" t="s">
        <v>3406</v>
      </c>
      <c r="MH263" s="45" t="s">
        <v>347</v>
      </c>
      <c r="MI263" s="45" t="s">
        <v>3407</v>
      </c>
      <c r="MJ263" s="45" t="s">
        <v>3408</v>
      </c>
      <c r="MK263" s="45">
        <v>73157602</v>
      </c>
      <c r="ML263" s="45" t="s">
        <v>3409</v>
      </c>
      <c r="MM263" s="47">
        <v>44217.561435185176</v>
      </c>
      <c r="MN263" s="45">
        <v>264</v>
      </c>
      <c r="MO263" s="45"/>
      <c r="MP263" s="45">
        <v>-1</v>
      </c>
      <c r="MQ263" s="45"/>
      <c r="MR263" s="45"/>
      <c r="MS263" s="45" t="s">
        <v>376</v>
      </c>
      <c r="MT263" s="45">
        <v>918</v>
      </c>
      <c r="MU263" s="45" t="s">
        <v>402</v>
      </c>
      <c r="MV263" s="45">
        <v>569832</v>
      </c>
    </row>
    <row r="264" spans="1:360" ht="15.6" hidden="1" thickTop="1" thickBot="1" x14ac:dyDescent="0.35">
      <c r="A264" s="48" t="s">
        <v>3410</v>
      </c>
      <c r="B264" s="37" t="s">
        <v>3411</v>
      </c>
      <c r="C264" s="37"/>
      <c r="D264" s="37" t="s">
        <v>3381</v>
      </c>
      <c r="E264" s="37" t="s">
        <v>830</v>
      </c>
      <c r="F264" s="37"/>
      <c r="G264" s="49">
        <v>44217</v>
      </c>
      <c r="H264" s="37" t="s">
        <v>3222</v>
      </c>
      <c r="I264" s="37" t="s">
        <v>832</v>
      </c>
      <c r="J264" s="37" t="s">
        <v>347</v>
      </c>
      <c r="K264" s="37">
        <v>50</v>
      </c>
      <c r="L264" s="37" t="str">
        <f>IF(data!$K264&lt;31,"18-30 Years",IF(data!$K264&lt;51,"31-50 Years",IF(data!$K264&lt;61,"51-60 Years",IF(data!$K264&gt;60,"Elderly&gt;60"))))</f>
        <v>31-50 Years</v>
      </c>
      <c r="M264" s="37" t="s">
        <v>348</v>
      </c>
      <c r="N264" s="37" t="s">
        <v>349</v>
      </c>
      <c r="O264" s="37" t="s">
        <v>350</v>
      </c>
      <c r="P264" s="49">
        <v>43556</v>
      </c>
      <c r="Q264" s="37">
        <v>0</v>
      </c>
      <c r="R264" s="37">
        <v>1</v>
      </c>
      <c r="S264" s="37" t="s">
        <v>347</v>
      </c>
      <c r="T264" s="37">
        <v>0</v>
      </c>
      <c r="U264" s="37">
        <v>0</v>
      </c>
      <c r="V264" s="37">
        <v>1</v>
      </c>
      <c r="W264" s="37" t="s">
        <v>351</v>
      </c>
      <c r="X264" s="37">
        <v>3</v>
      </c>
      <c r="Y264" s="37" t="s">
        <v>364</v>
      </c>
      <c r="Z264" s="37">
        <v>2</v>
      </c>
      <c r="AA264" s="52">
        <v>6</v>
      </c>
      <c r="AB264" s="37">
        <v>8</v>
      </c>
      <c r="AC264" s="37">
        <v>1</v>
      </c>
      <c r="AD264" s="37">
        <v>0</v>
      </c>
      <c r="AE264" s="37">
        <v>2</v>
      </c>
      <c r="AF264" s="37">
        <v>600</v>
      </c>
      <c r="AG264" s="37">
        <v>300</v>
      </c>
      <c r="AH264" s="41">
        <f t="shared" si="4"/>
        <v>-300</v>
      </c>
      <c r="AI264" s="37" t="s">
        <v>3412</v>
      </c>
      <c r="AJ264" s="37"/>
      <c r="AK264" s="37" t="s">
        <v>663</v>
      </c>
      <c r="AL264" s="37" t="b">
        <v>1</v>
      </c>
      <c r="AM264" s="37" t="b">
        <v>1</v>
      </c>
      <c r="AN264" s="37"/>
      <c r="AO264" s="37"/>
      <c r="AP264" s="37"/>
      <c r="AQ264" s="37"/>
      <c r="AR264" s="37"/>
      <c r="AS264" s="37"/>
      <c r="AT264" s="37">
        <v>25</v>
      </c>
      <c r="AU264" s="37" t="s">
        <v>356</v>
      </c>
      <c r="AV264" s="37"/>
      <c r="AW264" s="37" t="s">
        <v>347</v>
      </c>
      <c r="AX264" s="37" t="s">
        <v>3413</v>
      </c>
      <c r="AY264" s="37" t="s">
        <v>3414</v>
      </c>
      <c r="AZ264" s="37"/>
      <c r="BA264" s="37" t="b">
        <v>1</v>
      </c>
      <c r="BB264" s="37"/>
      <c r="BC264" s="37" t="b">
        <v>1</v>
      </c>
      <c r="BD264" s="37" t="b">
        <v>1</v>
      </c>
      <c r="BE264" s="37"/>
      <c r="BF264" s="37"/>
      <c r="BG264" s="37"/>
      <c r="BH264" s="37"/>
      <c r="BI264" s="37"/>
      <c r="BJ264" s="37"/>
      <c r="BK264" s="37" t="s">
        <v>372</v>
      </c>
      <c r="BL264" s="37"/>
      <c r="BM264" s="37"/>
      <c r="BN264" s="37"/>
      <c r="BO264" s="37"/>
      <c r="BP264" s="37" t="s">
        <v>372</v>
      </c>
      <c r="BQ264" s="37"/>
      <c r="BR264" s="37"/>
      <c r="BS264" s="37"/>
      <c r="BT264" s="37"/>
      <c r="BU264" s="37"/>
      <c r="BV264" s="37"/>
      <c r="BW264" s="37"/>
      <c r="BX264" s="37"/>
      <c r="BY264" s="37"/>
      <c r="BZ264" s="37"/>
      <c r="CA264" s="37"/>
      <c r="CB264" s="37"/>
      <c r="CC264" s="37"/>
      <c r="CD264" s="37"/>
      <c r="CE264" s="37"/>
      <c r="CF264" s="37" t="s">
        <v>1450</v>
      </c>
      <c r="CG264" s="37" t="b">
        <v>1</v>
      </c>
      <c r="CH264" s="37"/>
      <c r="CI264" s="37"/>
      <c r="CJ264" s="37"/>
      <c r="CK264" s="37" t="b">
        <v>1</v>
      </c>
      <c r="CL264" s="37"/>
      <c r="CM264" s="37"/>
      <c r="CN264" s="37" t="s">
        <v>3415</v>
      </c>
      <c r="CO264" s="37" t="s">
        <v>347</v>
      </c>
      <c r="CP264" s="37"/>
      <c r="CQ264" s="37"/>
      <c r="CR264" s="37"/>
      <c r="CS264" s="37"/>
      <c r="CT264" s="37"/>
      <c r="CU264" s="37"/>
      <c r="CV264" s="37"/>
      <c r="CW264" s="37"/>
      <c r="CX264" s="37"/>
      <c r="CY264" s="37" t="s">
        <v>836</v>
      </c>
      <c r="CZ264" s="37"/>
      <c r="DA264" s="37"/>
      <c r="DB264" s="37"/>
      <c r="DC264" s="37"/>
      <c r="DD264" s="37"/>
      <c r="DE264" s="37" t="b">
        <v>1</v>
      </c>
      <c r="DF264" s="37"/>
      <c r="DG264" s="37"/>
      <c r="DH264" s="37"/>
      <c r="DI264" s="37"/>
      <c r="DJ264" s="37"/>
      <c r="DK264" s="37"/>
      <c r="DL264" s="37"/>
      <c r="DM264" s="37"/>
      <c r="DN264" s="37"/>
      <c r="DO264" s="37"/>
      <c r="DP264" s="37"/>
      <c r="DQ264" s="37"/>
      <c r="DR264" s="37"/>
      <c r="DS264" s="37"/>
      <c r="DT264" s="37"/>
      <c r="DU264" s="37"/>
      <c r="DV264" s="37"/>
      <c r="DW264" s="37" t="s">
        <v>427</v>
      </c>
      <c r="DX264" s="37"/>
      <c r="DY264" s="37"/>
      <c r="DZ264" s="37"/>
      <c r="EA264" s="37"/>
      <c r="EB264" s="37"/>
      <c r="EC264" s="37"/>
      <c r="ED264" s="37"/>
      <c r="EE264" s="37"/>
      <c r="EF264" s="37"/>
      <c r="EG264" s="37"/>
      <c r="EH264" s="37"/>
      <c r="EI264" s="37"/>
      <c r="EJ264" s="37"/>
      <c r="EK264" s="37"/>
      <c r="EL264" s="37"/>
      <c r="EM264" s="37"/>
      <c r="EN264" s="37"/>
      <c r="EO264" s="37" t="s">
        <v>3416</v>
      </c>
      <c r="EP264" s="37" t="b">
        <v>1</v>
      </c>
      <c r="EQ264" s="37"/>
      <c r="ER264" s="37"/>
      <c r="ES264" s="37"/>
      <c r="ET264" s="37"/>
      <c r="EU264" s="37"/>
      <c r="EV264" s="37"/>
      <c r="EW264" s="37"/>
      <c r="EX264" s="37" t="b">
        <v>1</v>
      </c>
      <c r="EY264" s="37" t="b">
        <v>1</v>
      </c>
      <c r="EZ264" s="37" t="b">
        <v>1</v>
      </c>
      <c r="FA264" s="52">
        <v>4</v>
      </c>
      <c r="FB264" s="37" t="s">
        <v>366</v>
      </c>
      <c r="FC264" s="37" t="s">
        <v>372</v>
      </c>
      <c r="FD264" s="37"/>
      <c r="FE264" s="37" t="s">
        <v>3417</v>
      </c>
      <c r="FF264" s="37"/>
      <c r="FG264" s="37" t="b">
        <v>1</v>
      </c>
      <c r="FH264" s="37" t="b">
        <v>1</v>
      </c>
      <c r="FI264" s="37"/>
      <c r="FJ264" s="37" t="b">
        <v>1</v>
      </c>
      <c r="FK264" s="37"/>
      <c r="FL264" s="37"/>
      <c r="FM264" s="37"/>
      <c r="FN264" s="37" t="s">
        <v>347</v>
      </c>
      <c r="FO264" s="37"/>
      <c r="FP264" s="37" t="s">
        <v>347</v>
      </c>
      <c r="FQ264" s="37" t="s">
        <v>429</v>
      </c>
      <c r="FR264" s="37" t="b">
        <v>1</v>
      </c>
      <c r="FS264" s="37" t="b">
        <v>1</v>
      </c>
      <c r="FT264" s="37"/>
      <c r="FU264" s="37"/>
      <c r="FV264" s="37"/>
      <c r="FW264" s="37"/>
      <c r="FX264" s="37" t="s">
        <v>372</v>
      </c>
      <c r="FY264" s="37" t="s">
        <v>372</v>
      </c>
      <c r="FZ264" s="37"/>
      <c r="GA264" s="37"/>
      <c r="GB264" s="37"/>
      <c r="GC264" s="37" t="s">
        <v>384</v>
      </c>
      <c r="GD264" s="37" t="s">
        <v>384</v>
      </c>
      <c r="GE264" s="37" t="s">
        <v>347</v>
      </c>
      <c r="GF264" s="37"/>
      <c r="GG264" s="37"/>
      <c r="GH264" s="37" t="s">
        <v>915</v>
      </c>
      <c r="GI264" s="37" t="s">
        <v>359</v>
      </c>
      <c r="GJ264" s="37"/>
      <c r="GK264" s="37"/>
      <c r="GL264" s="37"/>
      <c r="GM264" s="37"/>
      <c r="GN264" s="37"/>
      <c r="GO264" s="37"/>
      <c r="GP264" s="37"/>
      <c r="GQ264" s="37"/>
      <c r="GR264" s="37"/>
      <c r="GS264" s="37" t="s">
        <v>1064</v>
      </c>
      <c r="GT264" s="37"/>
      <c r="GU264" s="37" t="s">
        <v>3418</v>
      </c>
      <c r="GV264" s="37" t="b">
        <v>1</v>
      </c>
      <c r="GW264" s="37" t="b">
        <v>1</v>
      </c>
      <c r="GX264" s="37"/>
      <c r="GY264" s="37" t="b">
        <v>1</v>
      </c>
      <c r="GZ264" s="37" t="b">
        <v>1</v>
      </c>
      <c r="HA264" s="37"/>
      <c r="HB264" s="37" t="b">
        <v>1</v>
      </c>
      <c r="HC264" s="37"/>
      <c r="HD264" s="37"/>
      <c r="HE264" s="37"/>
      <c r="HF264" s="37"/>
      <c r="HG264" s="37" t="b">
        <v>1</v>
      </c>
      <c r="HH264" s="37"/>
      <c r="HI264" s="37"/>
      <c r="HJ264" s="37"/>
      <c r="HK264" s="37"/>
      <c r="HL264" s="37"/>
      <c r="HM264" s="37"/>
      <c r="HN264" s="37" t="s">
        <v>1511</v>
      </c>
      <c r="HO264" s="37"/>
      <c r="HP264" s="37" t="b">
        <v>1</v>
      </c>
      <c r="HQ264" s="37"/>
      <c r="HR264" s="37" t="b">
        <v>1</v>
      </c>
      <c r="HS264" s="37" t="s">
        <v>3419</v>
      </c>
      <c r="HT264" s="37" t="s">
        <v>3420</v>
      </c>
      <c r="HU264" s="37"/>
      <c r="HV264" s="37"/>
      <c r="HW264" s="37"/>
      <c r="HX264" s="37"/>
      <c r="HY264" s="37"/>
      <c r="HZ264" s="37"/>
      <c r="IA264" s="37" t="b">
        <v>1</v>
      </c>
      <c r="IB264" s="37"/>
      <c r="IC264" s="37" t="b">
        <v>1</v>
      </c>
      <c r="ID264" s="37"/>
      <c r="IE264" s="37"/>
      <c r="IF264" s="37" t="s">
        <v>3421</v>
      </c>
      <c r="IG264" s="37" t="b">
        <v>1</v>
      </c>
      <c r="IH264" s="37" t="b">
        <v>1</v>
      </c>
      <c r="II264" s="37" t="b">
        <v>1</v>
      </c>
      <c r="IJ264" s="37"/>
      <c r="IK264" s="37"/>
      <c r="IL264" s="37"/>
      <c r="IM264" s="37"/>
      <c r="IN264" s="37"/>
      <c r="IO264" s="37"/>
      <c r="IP264" s="37" t="s">
        <v>347</v>
      </c>
      <c r="IQ264" s="37"/>
      <c r="IR264" s="37" t="s">
        <v>937</v>
      </c>
      <c r="IS264" s="37"/>
      <c r="IT264" s="37"/>
      <c r="IU264" s="37" t="b">
        <v>1</v>
      </c>
      <c r="IV264" s="37" t="b">
        <v>1</v>
      </c>
      <c r="IW264" s="37"/>
      <c r="IX264" s="37"/>
      <c r="IY264" s="37"/>
      <c r="IZ264" s="37"/>
      <c r="JA264" s="45" t="s">
        <v>5162</v>
      </c>
      <c r="JB264" s="37" t="s">
        <v>1356</v>
      </c>
      <c r="JC264" s="37"/>
      <c r="JD264" s="37" t="b">
        <v>1</v>
      </c>
      <c r="JE264" s="37"/>
      <c r="JF264" s="37" t="b">
        <v>1</v>
      </c>
      <c r="JG264" s="37"/>
      <c r="JH264" s="37"/>
      <c r="JI264" s="37"/>
      <c r="JJ264" s="37"/>
      <c r="JK264" s="37" t="s">
        <v>5167</v>
      </c>
      <c r="JL264" s="37" t="s">
        <v>359</v>
      </c>
      <c r="JM264" s="37" t="s">
        <v>3348</v>
      </c>
      <c r="JN264" s="37" t="s">
        <v>3422</v>
      </c>
      <c r="JO264" s="37"/>
      <c r="JP264" s="37"/>
      <c r="JQ264" s="37"/>
      <c r="JR264" s="37" t="b">
        <v>1</v>
      </c>
      <c r="JS264" s="37" t="b">
        <v>1</v>
      </c>
      <c r="JT264" s="37"/>
      <c r="JU264" s="37"/>
      <c r="JV264" s="37" t="b">
        <v>1</v>
      </c>
      <c r="JW264" s="37" t="b">
        <v>1</v>
      </c>
      <c r="JX264" s="37"/>
      <c r="JY264" s="37"/>
      <c r="JZ264" s="37" t="b">
        <v>1</v>
      </c>
      <c r="KA264" s="37"/>
      <c r="KB264" s="37"/>
      <c r="KC264" s="37"/>
      <c r="KD264" s="37"/>
      <c r="KE264" s="37"/>
      <c r="KF264" s="37"/>
      <c r="KG264" s="37" t="s">
        <v>3423</v>
      </c>
      <c r="KH264" s="37" t="s">
        <v>3424</v>
      </c>
      <c r="KI264" s="37"/>
      <c r="KJ264" s="37"/>
      <c r="KK264" s="37" t="b">
        <v>1</v>
      </c>
      <c r="KL264" s="37"/>
      <c r="KM264" s="37"/>
      <c r="KN264" s="37" t="b">
        <v>1</v>
      </c>
      <c r="KO264" s="37"/>
      <c r="KP264" s="37"/>
      <c r="KQ264" s="37"/>
      <c r="KR264" s="37"/>
      <c r="KS264" s="37"/>
      <c r="KT264" s="37"/>
      <c r="KU264" s="37"/>
      <c r="KV264" s="37"/>
      <c r="KW264" s="37" t="s">
        <v>2863</v>
      </c>
      <c r="KX264" s="37"/>
      <c r="KY264" s="37"/>
      <c r="KZ264" s="37" t="b">
        <v>1</v>
      </c>
      <c r="LA264" s="37" t="b">
        <v>1</v>
      </c>
      <c r="LB264" s="37"/>
      <c r="LC264" s="37"/>
      <c r="LD264" s="37"/>
      <c r="LE264" s="37"/>
      <c r="LF264" s="37"/>
      <c r="LG264" s="37" t="s">
        <v>504</v>
      </c>
      <c r="LH264" s="37"/>
      <c r="LI264" s="37"/>
      <c r="LJ264" s="37"/>
      <c r="LK264" s="37"/>
      <c r="LL264" s="37"/>
      <c r="LM264" s="37" t="b">
        <v>1</v>
      </c>
      <c r="LN264" s="37"/>
      <c r="LO264" s="37" t="s">
        <v>359</v>
      </c>
      <c r="LP264" s="45" t="s">
        <v>5172</v>
      </c>
      <c r="LQ264" s="37" t="s">
        <v>1273</v>
      </c>
      <c r="LR264" s="37" t="b">
        <v>1</v>
      </c>
      <c r="LS264" s="37"/>
      <c r="LT264" s="37" t="b">
        <v>1</v>
      </c>
      <c r="LU264" s="37"/>
      <c r="LV264" s="37"/>
      <c r="LW264" s="37"/>
      <c r="LX264" s="37"/>
      <c r="LY264" s="37"/>
      <c r="LZ264" s="37"/>
      <c r="MA264" s="37"/>
      <c r="MB264" s="37" t="s">
        <v>359</v>
      </c>
      <c r="MC264" s="37"/>
      <c r="MD264" s="37"/>
      <c r="ME264" s="37" t="s">
        <v>359</v>
      </c>
      <c r="MF264" s="37"/>
      <c r="MG264" s="37"/>
      <c r="MH264" s="37" t="s">
        <v>347</v>
      </c>
      <c r="MI264" s="37" t="s">
        <v>3425</v>
      </c>
      <c r="MJ264" s="37" t="s">
        <v>3426</v>
      </c>
      <c r="MK264" s="37">
        <v>73157603</v>
      </c>
      <c r="ML264" s="37" t="s">
        <v>3427</v>
      </c>
      <c r="MM264" s="50">
        <v>44217.56144675926</v>
      </c>
      <c r="MN264" s="37">
        <v>265</v>
      </c>
      <c r="MO264" s="37"/>
      <c r="MP264" s="37">
        <v>-1</v>
      </c>
      <c r="MQ264" s="37"/>
      <c r="MR264" s="37"/>
      <c r="MS264" s="37" t="s">
        <v>376</v>
      </c>
      <c r="MT264" s="37">
        <v>722</v>
      </c>
      <c r="MU264" s="37" t="s">
        <v>402</v>
      </c>
      <c r="MV264" s="37">
        <v>569832</v>
      </c>
    </row>
    <row r="265" spans="1:360" ht="15.6" thickTop="1" thickBot="1" x14ac:dyDescent="0.35">
      <c r="A265" s="44" t="s">
        <v>3428</v>
      </c>
      <c r="B265" s="45" t="s">
        <v>3429</v>
      </c>
      <c r="C265" s="45"/>
      <c r="D265" s="45" t="s">
        <v>3430</v>
      </c>
      <c r="E265" s="45" t="s">
        <v>830</v>
      </c>
      <c r="F265" s="45"/>
      <c r="G265" s="46">
        <v>44217</v>
      </c>
      <c r="H265" s="45" t="s">
        <v>3222</v>
      </c>
      <c r="I265" s="45" t="s">
        <v>832</v>
      </c>
      <c r="J265" s="45" t="s">
        <v>347</v>
      </c>
      <c r="K265" s="45">
        <v>22</v>
      </c>
      <c r="L265" s="45" t="str">
        <f>IF(data!$K265&lt;31,"18-30 Years",IF(data!$K265&lt;51,"31-50 Years",IF(data!$K265&lt;61,"51-60 Years",IF(data!$K265&gt;60,"Elderly&gt;60"))))</f>
        <v>18-30 Years</v>
      </c>
      <c r="M265" s="45" t="s">
        <v>348</v>
      </c>
      <c r="N265" s="45" t="s">
        <v>349</v>
      </c>
      <c r="O265" s="45" t="s">
        <v>350</v>
      </c>
      <c r="P265" s="46">
        <v>43528</v>
      </c>
      <c r="Q265" s="45">
        <v>1</v>
      </c>
      <c r="R265" s="45">
        <v>0</v>
      </c>
      <c r="S265" s="45" t="s">
        <v>347</v>
      </c>
      <c r="T265" s="45">
        <v>1</v>
      </c>
      <c r="U265" s="45">
        <v>2</v>
      </c>
      <c r="V265" s="45">
        <v>0</v>
      </c>
      <c r="W265" s="45" t="s">
        <v>406</v>
      </c>
      <c r="X265" s="45">
        <v>0</v>
      </c>
      <c r="Y265" s="45" t="s">
        <v>455</v>
      </c>
      <c r="Z265" s="45">
        <v>0</v>
      </c>
      <c r="AA265" s="51">
        <v>3</v>
      </c>
      <c r="AB265" s="45">
        <v>5</v>
      </c>
      <c r="AC265" s="45">
        <v>0</v>
      </c>
      <c r="AD265" s="45">
        <v>1</v>
      </c>
      <c r="AE265" s="45">
        <v>0</v>
      </c>
      <c r="AF265" s="45">
        <v>400</v>
      </c>
      <c r="AG265" s="45">
        <v>200</v>
      </c>
      <c r="AH265" s="41">
        <f t="shared" si="4"/>
        <v>-200</v>
      </c>
      <c r="AI265" s="45" t="s">
        <v>3431</v>
      </c>
      <c r="AJ265" s="45"/>
      <c r="AK265" s="45" t="s">
        <v>640</v>
      </c>
      <c r="AL265" s="45"/>
      <c r="AM265" s="45"/>
      <c r="AN265" s="45"/>
      <c r="AO265" s="45"/>
      <c r="AP265" s="45"/>
      <c r="AQ265" s="45"/>
      <c r="AR265" s="45" t="b">
        <v>1</v>
      </c>
      <c r="AS265" s="45"/>
      <c r="AT265" s="45"/>
      <c r="AU265" s="45"/>
      <c r="AV265" s="45"/>
      <c r="AW265" s="45" t="s">
        <v>359</v>
      </c>
      <c r="AX265" s="45" t="s">
        <v>3432</v>
      </c>
      <c r="AY265" s="45" t="s">
        <v>1960</v>
      </c>
      <c r="AZ265" s="45"/>
      <c r="BA265" s="45" t="b">
        <v>1</v>
      </c>
      <c r="BB265" s="45"/>
      <c r="BC265" s="45" t="b">
        <v>1</v>
      </c>
      <c r="BD265" s="45"/>
      <c r="BE265" s="45" t="b">
        <v>1</v>
      </c>
      <c r="BF265" s="45"/>
      <c r="BG265" s="45"/>
      <c r="BH265" s="45"/>
      <c r="BI265" s="45"/>
      <c r="BJ265" s="45"/>
      <c r="BK265" s="45" t="s">
        <v>359</v>
      </c>
      <c r="BL265" s="45"/>
      <c r="BM265" s="45"/>
      <c r="BN265" s="45"/>
      <c r="BO265" s="45"/>
      <c r="BP265" s="45" t="s">
        <v>359</v>
      </c>
      <c r="BQ265" s="45"/>
      <c r="BR265" s="45"/>
      <c r="BS265" s="45"/>
      <c r="BT265" s="45"/>
      <c r="BU265" s="45"/>
      <c r="BV265" s="45"/>
      <c r="BW265" s="45"/>
      <c r="BX265" s="45"/>
      <c r="BY265" s="45"/>
      <c r="BZ265" s="45"/>
      <c r="CA265" s="45"/>
      <c r="CB265" s="45"/>
      <c r="CC265" s="45"/>
      <c r="CD265" s="45"/>
      <c r="CE265" s="45"/>
      <c r="CF265" s="45" t="s">
        <v>870</v>
      </c>
      <c r="CG265" s="45" t="b">
        <v>1</v>
      </c>
      <c r="CH265" s="45" t="b">
        <v>1</v>
      </c>
      <c r="CI265" s="45"/>
      <c r="CJ265" s="45"/>
      <c r="CK265" s="45"/>
      <c r="CL265" s="45"/>
      <c r="CM265" s="45"/>
      <c r="CN265" s="45"/>
      <c r="CO265" s="45" t="s">
        <v>359</v>
      </c>
      <c r="CP265" s="45" t="s">
        <v>2204</v>
      </c>
      <c r="CQ265" s="45"/>
      <c r="CR265" s="45" t="b">
        <v>1</v>
      </c>
      <c r="CS265" s="45"/>
      <c r="CT265" s="45" t="b">
        <v>1</v>
      </c>
      <c r="CU265" s="45"/>
      <c r="CV265" s="45"/>
      <c r="CW265" s="45"/>
      <c r="CX265" s="45"/>
      <c r="CY265" s="45" t="s">
        <v>836</v>
      </c>
      <c r="CZ265" s="45"/>
      <c r="DA265" s="45"/>
      <c r="DB265" s="45"/>
      <c r="DC265" s="45"/>
      <c r="DD265" s="45"/>
      <c r="DE265" s="45" t="b">
        <v>1</v>
      </c>
      <c r="DF265" s="45"/>
      <c r="DG265" s="45"/>
      <c r="DH265" s="45"/>
      <c r="DI265" s="45"/>
      <c r="DJ265" s="45"/>
      <c r="DK265" s="45" t="s">
        <v>347</v>
      </c>
      <c r="DL265" s="45" t="s">
        <v>3433</v>
      </c>
      <c r="DM265" s="45"/>
      <c r="DN265" s="45"/>
      <c r="DO265" s="45"/>
      <c r="DP265" s="45" t="b">
        <v>1</v>
      </c>
      <c r="DQ265" s="45"/>
      <c r="DR265" s="45"/>
      <c r="DS265" s="45"/>
      <c r="DT265" s="45"/>
      <c r="DU265" s="45" t="b">
        <v>1</v>
      </c>
      <c r="DV265" s="45" t="s">
        <v>3434</v>
      </c>
      <c r="DW265" s="45" t="s">
        <v>646</v>
      </c>
      <c r="DX265" s="45"/>
      <c r="DY265" s="45"/>
      <c r="DZ265" s="45"/>
      <c r="EA265" s="45" t="s">
        <v>3435</v>
      </c>
      <c r="EB265" s="45" t="b">
        <v>1</v>
      </c>
      <c r="EC265" s="45"/>
      <c r="ED265" s="45"/>
      <c r="EE265" s="45"/>
      <c r="EF265" s="45"/>
      <c r="EG265" s="45"/>
      <c r="EH265" s="45"/>
      <c r="EI265" s="45"/>
      <c r="EJ265" s="45"/>
      <c r="EK265" s="45" t="b">
        <v>1</v>
      </c>
      <c r="EL265" s="45" t="b">
        <v>1</v>
      </c>
      <c r="EM265" s="51">
        <v>3</v>
      </c>
      <c r="EN265" s="45" t="s">
        <v>365</v>
      </c>
      <c r="EO265" s="45" t="s">
        <v>2443</v>
      </c>
      <c r="EP265" s="45" t="b">
        <v>1</v>
      </c>
      <c r="EQ265" s="45" t="b">
        <v>1</v>
      </c>
      <c r="ER265" s="45"/>
      <c r="ES265" s="45"/>
      <c r="ET265" s="45"/>
      <c r="EU265" s="45"/>
      <c r="EV265" s="45"/>
      <c r="EW265" s="45"/>
      <c r="EX265" s="45"/>
      <c r="EY265" s="45" t="b">
        <v>1</v>
      </c>
      <c r="EZ265" s="45" t="b">
        <v>1</v>
      </c>
      <c r="FA265" s="51">
        <v>4</v>
      </c>
      <c r="FB265" s="45" t="s">
        <v>366</v>
      </c>
      <c r="FC265" s="45" t="s">
        <v>359</v>
      </c>
      <c r="FD265" s="45" t="s">
        <v>3436</v>
      </c>
      <c r="FE265" s="45" t="s">
        <v>3437</v>
      </c>
      <c r="FF265" s="45"/>
      <c r="FG265" s="45" t="b">
        <v>1</v>
      </c>
      <c r="FH265" s="45"/>
      <c r="FI265" s="45" t="b">
        <v>1</v>
      </c>
      <c r="FJ265" s="45" t="b">
        <v>1</v>
      </c>
      <c r="FK265" s="45"/>
      <c r="FL265" s="45"/>
      <c r="FM265" s="45"/>
      <c r="FN265" s="45" t="s">
        <v>347</v>
      </c>
      <c r="FO265" s="45"/>
      <c r="FP265" s="45" t="s">
        <v>347</v>
      </c>
      <c r="FQ265" s="45" t="s">
        <v>914</v>
      </c>
      <c r="FR265" s="45" t="b">
        <v>1</v>
      </c>
      <c r="FS265" s="45"/>
      <c r="FT265" s="45" t="b">
        <v>1</v>
      </c>
      <c r="FU265" s="45"/>
      <c r="FV265" s="45"/>
      <c r="FW265" s="45"/>
      <c r="FX265" s="45" t="s">
        <v>656</v>
      </c>
      <c r="FY265" s="45" t="s">
        <v>359</v>
      </c>
      <c r="FZ265" s="45" t="s">
        <v>359</v>
      </c>
      <c r="GA265" s="45"/>
      <c r="GB265" s="45"/>
      <c r="GC265" s="45" t="s">
        <v>406</v>
      </c>
      <c r="GD265" s="45" t="s">
        <v>351</v>
      </c>
      <c r="GE265" s="45" t="s">
        <v>347</v>
      </c>
      <c r="GF265" s="45"/>
      <c r="GG265" s="45"/>
      <c r="GH265" s="45" t="s">
        <v>783</v>
      </c>
      <c r="GI265" s="45" t="s">
        <v>359</v>
      </c>
      <c r="GJ265" s="45"/>
      <c r="GK265" s="45"/>
      <c r="GL265" s="45"/>
      <c r="GM265" s="45"/>
      <c r="GN265" s="45"/>
      <c r="GO265" s="45"/>
      <c r="GP265" s="45"/>
      <c r="GQ265" s="45"/>
      <c r="GR265" s="45" t="s">
        <v>3438</v>
      </c>
      <c r="GS265" s="45" t="s">
        <v>1064</v>
      </c>
      <c r="GT265" s="45"/>
      <c r="GU265" s="45" t="s">
        <v>3439</v>
      </c>
      <c r="GV265" s="45"/>
      <c r="GW265" s="45" t="b">
        <v>1</v>
      </c>
      <c r="GX265" s="45" t="b">
        <v>1</v>
      </c>
      <c r="GY265" s="45"/>
      <c r="GZ265" s="45" t="b">
        <v>1</v>
      </c>
      <c r="HA265" s="45" t="b">
        <v>1</v>
      </c>
      <c r="HB265" s="45"/>
      <c r="HC265" s="45" t="b">
        <v>1</v>
      </c>
      <c r="HD265" s="45" t="b">
        <v>1</v>
      </c>
      <c r="HE265" s="45" t="b">
        <v>1</v>
      </c>
      <c r="HF265" s="45"/>
      <c r="HG265" s="45"/>
      <c r="HH265" s="45"/>
      <c r="HI265" s="45"/>
      <c r="HJ265" s="45"/>
      <c r="HK265" s="45"/>
      <c r="HL265" s="45"/>
      <c r="HM265" s="45"/>
      <c r="HN265" s="45" t="s">
        <v>2207</v>
      </c>
      <c r="HO265" s="45" t="b">
        <v>1</v>
      </c>
      <c r="HP265" s="45" t="b">
        <v>1</v>
      </c>
      <c r="HQ265" s="45"/>
      <c r="HR265" s="45"/>
      <c r="HS265" s="45" t="s">
        <v>3440</v>
      </c>
      <c r="HT265" s="45" t="s">
        <v>3420</v>
      </c>
      <c r="HU265" s="45"/>
      <c r="HV265" s="45"/>
      <c r="HW265" s="45"/>
      <c r="HX265" s="45"/>
      <c r="HY265" s="45"/>
      <c r="HZ265" s="45"/>
      <c r="IA265" s="45" t="b">
        <v>1</v>
      </c>
      <c r="IB265" s="45"/>
      <c r="IC265" s="45" t="b">
        <v>1</v>
      </c>
      <c r="ID265" s="45"/>
      <c r="IE265" s="45"/>
      <c r="IF265" s="45" t="s">
        <v>1419</v>
      </c>
      <c r="IG265" s="45"/>
      <c r="IH265" s="45"/>
      <c r="II265" s="45" t="b">
        <v>1</v>
      </c>
      <c r="IJ265" s="45" t="b">
        <v>1</v>
      </c>
      <c r="IK265" s="45"/>
      <c r="IL265" s="45"/>
      <c r="IM265" s="45"/>
      <c r="IN265" s="45"/>
      <c r="IO265" s="45"/>
      <c r="IP265" s="45" t="s">
        <v>442</v>
      </c>
      <c r="IQ265" s="45"/>
      <c r="IR265" s="45" t="s">
        <v>3441</v>
      </c>
      <c r="IS265" s="45" t="b">
        <v>1</v>
      </c>
      <c r="IT265" s="45" t="b">
        <v>1</v>
      </c>
      <c r="IU265" s="45" t="b">
        <v>1</v>
      </c>
      <c r="IV265" s="45" t="b">
        <v>1</v>
      </c>
      <c r="IW265" s="45"/>
      <c r="IX265" s="45"/>
      <c r="IY265" s="45"/>
      <c r="IZ265" s="45"/>
      <c r="JA265" s="37" t="s">
        <v>5165</v>
      </c>
      <c r="JB265" s="45" t="s">
        <v>937</v>
      </c>
      <c r="JC265" s="45"/>
      <c r="JD265" s="45"/>
      <c r="JE265" s="45" t="b">
        <v>1</v>
      </c>
      <c r="JF265" s="45" t="b">
        <v>1</v>
      </c>
      <c r="JG265" s="45"/>
      <c r="JH265" s="45"/>
      <c r="JI265" s="45"/>
      <c r="JJ265" s="45"/>
      <c r="JK265" s="37" t="s">
        <v>5167</v>
      </c>
      <c r="JL265" s="45" t="s">
        <v>347</v>
      </c>
      <c r="JM265" s="45"/>
      <c r="JN265" s="45" t="s">
        <v>3442</v>
      </c>
      <c r="JO265" s="45"/>
      <c r="JP265" s="45"/>
      <c r="JQ265" s="45"/>
      <c r="JR265" s="45" t="b">
        <v>1</v>
      </c>
      <c r="JS265" s="45" t="b">
        <v>1</v>
      </c>
      <c r="JT265" s="45"/>
      <c r="JU265" s="45"/>
      <c r="JV265" s="45" t="b">
        <v>1</v>
      </c>
      <c r="JW265" s="45" t="b">
        <v>1</v>
      </c>
      <c r="JX265" s="45"/>
      <c r="JY265" s="45"/>
      <c r="JZ265" s="45"/>
      <c r="KA265" s="45"/>
      <c r="KB265" s="45" t="b">
        <v>1</v>
      </c>
      <c r="KC265" s="45"/>
      <c r="KD265" s="45"/>
      <c r="KE265" s="45"/>
      <c r="KF265" s="45"/>
      <c r="KG265" s="45" t="s">
        <v>3443</v>
      </c>
      <c r="KH265" s="45" t="s">
        <v>372</v>
      </c>
      <c r="KI265" s="45"/>
      <c r="KJ265" s="45"/>
      <c r="KK265" s="45"/>
      <c r="KL265" s="45"/>
      <c r="KM265" s="45"/>
      <c r="KN265" s="45"/>
      <c r="KO265" s="45"/>
      <c r="KP265" s="45"/>
      <c r="KQ265" s="45"/>
      <c r="KR265" s="45"/>
      <c r="KS265" s="45"/>
      <c r="KT265" s="45"/>
      <c r="KU265" s="45" t="b">
        <v>1</v>
      </c>
      <c r="KV265" s="45"/>
      <c r="KW265" s="45" t="s">
        <v>1669</v>
      </c>
      <c r="KX265" s="45"/>
      <c r="KY265" s="45"/>
      <c r="KZ265" s="45"/>
      <c r="LA265" s="45"/>
      <c r="LB265" s="45" t="b">
        <v>1</v>
      </c>
      <c r="LC265" s="45" t="b">
        <v>1</v>
      </c>
      <c r="LD265" s="45"/>
      <c r="LE265" s="45"/>
      <c r="LF265" s="45"/>
      <c r="LG265" s="45" t="s">
        <v>2516</v>
      </c>
      <c r="LH265" s="45"/>
      <c r="LI265" s="45"/>
      <c r="LJ265" s="45" t="b">
        <v>1</v>
      </c>
      <c r="LK265" s="45"/>
      <c r="LL265" s="45" t="b">
        <v>1</v>
      </c>
      <c r="LM265" s="45"/>
      <c r="LN265" s="45"/>
      <c r="LO265" s="45" t="s">
        <v>359</v>
      </c>
      <c r="LP265" s="45" t="s">
        <v>5170</v>
      </c>
      <c r="LQ265" s="45" t="s">
        <v>612</v>
      </c>
      <c r="LR265" s="45" t="b">
        <v>1</v>
      </c>
      <c r="LS265" s="45" t="b">
        <v>1</v>
      </c>
      <c r="LT265" s="45" t="b">
        <v>1</v>
      </c>
      <c r="LU265" s="45"/>
      <c r="LV265" s="45"/>
      <c r="LW265" s="45"/>
      <c r="LX265" s="45"/>
      <c r="LY265" s="45"/>
      <c r="LZ265" s="45"/>
      <c r="MA265" s="45"/>
      <c r="MB265" s="45" t="s">
        <v>359</v>
      </c>
      <c r="MC265" s="45"/>
      <c r="MD265" s="45"/>
      <c r="ME265" s="45"/>
      <c r="MF265" s="45"/>
      <c r="MG265" s="45"/>
      <c r="MH265" s="45" t="s">
        <v>359</v>
      </c>
      <c r="MI265" s="45"/>
      <c r="MJ265" s="45" t="s">
        <v>3444</v>
      </c>
      <c r="MK265" s="45">
        <v>73157604</v>
      </c>
      <c r="ML265" s="45" t="s">
        <v>3445</v>
      </c>
      <c r="MM265" s="47">
        <v>44217.56145833333</v>
      </c>
      <c r="MN265" s="45">
        <v>266</v>
      </c>
      <c r="MO265" s="45"/>
      <c r="MP265" s="45">
        <v>-1</v>
      </c>
      <c r="MQ265" s="45"/>
      <c r="MR265" s="45"/>
      <c r="MS265" s="45" t="s">
        <v>376</v>
      </c>
      <c r="MT265" s="45">
        <v>876</v>
      </c>
      <c r="MU265" s="45" t="s">
        <v>402</v>
      </c>
      <c r="MV265" s="45">
        <v>569832</v>
      </c>
    </row>
    <row r="266" spans="1:360" ht="15.6" thickTop="1" thickBot="1" x14ac:dyDescent="0.35">
      <c r="A266" s="48" t="s">
        <v>3446</v>
      </c>
      <c r="B266" s="37" t="s">
        <v>3447</v>
      </c>
      <c r="C266" s="37"/>
      <c r="D266" s="37" t="s">
        <v>3381</v>
      </c>
      <c r="E266" s="37" t="s">
        <v>830</v>
      </c>
      <c r="F266" s="37"/>
      <c r="G266" s="49">
        <v>44217</v>
      </c>
      <c r="H266" s="37" t="s">
        <v>3222</v>
      </c>
      <c r="I266" s="37" t="s">
        <v>832</v>
      </c>
      <c r="J266" s="37" t="s">
        <v>347</v>
      </c>
      <c r="K266" s="37">
        <v>22</v>
      </c>
      <c r="L266" s="37" t="str">
        <f>IF(data!$K266&lt;31,"18-30 Years",IF(data!$K266&lt;51,"31-50 Years",IF(data!$K266&lt;61,"51-60 Years",IF(data!$K266&gt;60,"Elderly&gt;60"))))</f>
        <v>18-30 Years</v>
      </c>
      <c r="M266" s="37" t="s">
        <v>405</v>
      </c>
      <c r="N266" s="37" t="s">
        <v>349</v>
      </c>
      <c r="O266" s="37" t="s">
        <v>350</v>
      </c>
      <c r="P266" s="49">
        <v>43646</v>
      </c>
      <c r="Q266" s="37">
        <v>1</v>
      </c>
      <c r="R266" s="37">
        <v>0</v>
      </c>
      <c r="S266" s="37" t="s">
        <v>359</v>
      </c>
      <c r="T266" s="37"/>
      <c r="U266" s="37"/>
      <c r="V266" s="37"/>
      <c r="W266" s="37"/>
      <c r="X266" s="37"/>
      <c r="Y266" s="37"/>
      <c r="Z266" s="37"/>
      <c r="AA266" s="37"/>
      <c r="AB266" s="37">
        <v>2</v>
      </c>
      <c r="AC266" s="37">
        <v>0</v>
      </c>
      <c r="AD266" s="37"/>
      <c r="AE266" s="37">
        <v>1</v>
      </c>
      <c r="AF266" s="37">
        <v>500</v>
      </c>
      <c r="AG266" s="37">
        <v>250</v>
      </c>
      <c r="AH266" s="41">
        <f t="shared" si="4"/>
        <v>-250</v>
      </c>
      <c r="AI266" s="37" t="s">
        <v>3448</v>
      </c>
      <c r="AJ266" s="37"/>
      <c r="AK266" s="37" t="s">
        <v>663</v>
      </c>
      <c r="AL266" s="37" t="b">
        <v>1</v>
      </c>
      <c r="AM266" s="37" t="b">
        <v>1</v>
      </c>
      <c r="AN266" s="37"/>
      <c r="AO266" s="37"/>
      <c r="AP266" s="37"/>
      <c r="AQ266" s="37"/>
      <c r="AR266" s="37"/>
      <c r="AS266" s="37"/>
      <c r="AT266" s="37">
        <v>30</v>
      </c>
      <c r="AU266" s="37" t="s">
        <v>356</v>
      </c>
      <c r="AV266" s="37"/>
      <c r="AW266" s="37" t="s">
        <v>347</v>
      </c>
      <c r="AX266" s="37" t="s">
        <v>3449</v>
      </c>
      <c r="AY266" s="37" t="s">
        <v>642</v>
      </c>
      <c r="AZ266" s="37" t="b">
        <v>1</v>
      </c>
      <c r="BA266" s="37"/>
      <c r="BB266" s="37"/>
      <c r="BC266" s="37" t="b">
        <v>1</v>
      </c>
      <c r="BD266" s="37"/>
      <c r="BE266" s="37" t="b">
        <v>1</v>
      </c>
      <c r="BF266" s="37"/>
      <c r="BG266" s="37"/>
      <c r="BH266" s="37"/>
      <c r="BI266" s="37"/>
      <c r="BJ266" s="37"/>
      <c r="BK266" s="37" t="s">
        <v>372</v>
      </c>
      <c r="BL266" s="37"/>
      <c r="BM266" s="37"/>
      <c r="BN266" s="37"/>
      <c r="BO266" s="37"/>
      <c r="BP266" s="37" t="s">
        <v>359</v>
      </c>
      <c r="BQ266" s="37"/>
      <c r="BR266" s="37"/>
      <c r="BS266" s="37"/>
      <c r="BT266" s="37"/>
      <c r="BU266" s="37"/>
      <c r="BV266" s="37"/>
      <c r="BW266" s="37"/>
      <c r="BX266" s="37"/>
      <c r="BY266" s="37"/>
      <c r="BZ266" s="37"/>
      <c r="CA266" s="37"/>
      <c r="CB266" s="37"/>
      <c r="CC266" s="37"/>
      <c r="CD266" s="37"/>
      <c r="CE266" s="37"/>
      <c r="CF266" s="37" t="s">
        <v>427</v>
      </c>
      <c r="CG266" s="37"/>
      <c r="CH266" s="37"/>
      <c r="CI266" s="37"/>
      <c r="CJ266" s="37"/>
      <c r="CK266" s="37"/>
      <c r="CL266" s="37" t="b">
        <v>1</v>
      </c>
      <c r="CM266" s="37"/>
      <c r="CN266" s="37"/>
      <c r="CO266" s="37" t="s">
        <v>347</v>
      </c>
      <c r="CP266" s="37"/>
      <c r="CQ266" s="37"/>
      <c r="CR266" s="37"/>
      <c r="CS266" s="37"/>
      <c r="CT266" s="37"/>
      <c r="CU266" s="37"/>
      <c r="CV266" s="37"/>
      <c r="CW266" s="37"/>
      <c r="CX266" s="37"/>
      <c r="CY266" s="37" t="s">
        <v>836</v>
      </c>
      <c r="CZ266" s="37"/>
      <c r="DA266" s="37"/>
      <c r="DB266" s="37"/>
      <c r="DC266" s="37"/>
      <c r="DD266" s="37"/>
      <c r="DE266" s="37" t="b">
        <v>1</v>
      </c>
      <c r="DF266" s="37"/>
      <c r="DG266" s="37"/>
      <c r="DH266" s="37"/>
      <c r="DI266" s="37"/>
      <c r="DJ266" s="37"/>
      <c r="DK266" s="37"/>
      <c r="DL266" s="37"/>
      <c r="DM266" s="37"/>
      <c r="DN266" s="37"/>
      <c r="DO266" s="37"/>
      <c r="DP266" s="37"/>
      <c r="DQ266" s="37"/>
      <c r="DR266" s="37"/>
      <c r="DS266" s="37"/>
      <c r="DT266" s="37"/>
      <c r="DU266" s="37"/>
      <c r="DV266" s="37"/>
      <c r="DW266" s="37" t="s">
        <v>427</v>
      </c>
      <c r="DX266" s="37"/>
      <c r="DY266" s="37"/>
      <c r="DZ266" s="37"/>
      <c r="EA266" s="37" t="s">
        <v>3450</v>
      </c>
      <c r="EB266" s="37"/>
      <c r="EC266" s="37" t="b">
        <v>1</v>
      </c>
      <c r="ED266" s="37" t="b">
        <v>1</v>
      </c>
      <c r="EE266" s="37"/>
      <c r="EF266" s="37" t="b">
        <v>1</v>
      </c>
      <c r="EG266" s="37"/>
      <c r="EH266" s="37"/>
      <c r="EI266" s="37"/>
      <c r="EJ266" s="37"/>
      <c r="EK266" s="37" t="b">
        <v>1</v>
      </c>
      <c r="EL266" s="37"/>
      <c r="EM266" s="52">
        <v>4</v>
      </c>
      <c r="EN266" s="37" t="s">
        <v>365</v>
      </c>
      <c r="EO266" s="37"/>
      <c r="EP266" s="37"/>
      <c r="EQ266" s="37"/>
      <c r="ER266" s="37"/>
      <c r="ES266" s="37"/>
      <c r="ET266" s="37"/>
      <c r="EU266" s="37"/>
      <c r="EV266" s="37"/>
      <c r="EW266" s="37"/>
      <c r="EX266" s="37"/>
      <c r="EY266" s="37"/>
      <c r="EZ266" s="37"/>
      <c r="FA266" s="37"/>
      <c r="FB266" s="37"/>
      <c r="FC266" s="37" t="s">
        <v>372</v>
      </c>
      <c r="FD266" s="37"/>
      <c r="FE266" s="37" t="s">
        <v>429</v>
      </c>
      <c r="FF266" s="37"/>
      <c r="FG266" s="37" t="b">
        <v>1</v>
      </c>
      <c r="FH266" s="37" t="b">
        <v>1</v>
      </c>
      <c r="FI266" s="37"/>
      <c r="FJ266" s="37"/>
      <c r="FK266" s="37"/>
      <c r="FL266" s="37"/>
      <c r="FM266" s="37"/>
      <c r="FN266" s="37" t="s">
        <v>347</v>
      </c>
      <c r="FO266" s="37"/>
      <c r="FP266" s="37" t="s">
        <v>347</v>
      </c>
      <c r="FQ266" s="37" t="s">
        <v>367</v>
      </c>
      <c r="FR266" s="37" t="b">
        <v>1</v>
      </c>
      <c r="FS266" s="37"/>
      <c r="FT266" s="37"/>
      <c r="FU266" s="37"/>
      <c r="FV266" s="37"/>
      <c r="FW266" s="37"/>
      <c r="FX266" s="37"/>
      <c r="FY266" s="37"/>
      <c r="FZ266" s="37"/>
      <c r="GA266" s="37"/>
      <c r="GB266" s="37"/>
      <c r="GC266" s="37"/>
      <c r="GD266" s="37" t="s">
        <v>351</v>
      </c>
      <c r="GE266" s="37" t="s">
        <v>359</v>
      </c>
      <c r="GF266" s="37" t="s">
        <v>370</v>
      </c>
      <c r="GG266" s="37" t="s">
        <v>370</v>
      </c>
      <c r="GH266" s="37"/>
      <c r="GI266" s="37"/>
      <c r="GJ266" s="37"/>
      <c r="GK266" s="37"/>
      <c r="GL266" s="37"/>
      <c r="GM266" s="37"/>
      <c r="GN266" s="37"/>
      <c r="GO266" s="37"/>
      <c r="GP266" s="37"/>
      <c r="GQ266" s="37"/>
      <c r="GR266" s="37"/>
      <c r="GS266" s="37"/>
      <c r="GT266" s="37"/>
      <c r="GU266" s="37" t="s">
        <v>457</v>
      </c>
      <c r="GV266" s="37"/>
      <c r="GW266" s="37"/>
      <c r="GX266" s="37"/>
      <c r="GY266" s="37"/>
      <c r="GZ266" s="37"/>
      <c r="HA266" s="37"/>
      <c r="HB266" s="37"/>
      <c r="HC266" s="37"/>
      <c r="HD266" s="37"/>
      <c r="HE266" s="37"/>
      <c r="HF266" s="37"/>
      <c r="HG266" s="37"/>
      <c r="HH266" s="37"/>
      <c r="HI266" s="37"/>
      <c r="HJ266" s="37"/>
      <c r="HK266" s="37" t="b">
        <v>1</v>
      </c>
      <c r="HL266" s="37"/>
      <c r="HM266" s="37"/>
      <c r="HN266" s="37"/>
      <c r="HO266" s="37"/>
      <c r="HP266" s="37"/>
      <c r="HQ266" s="37"/>
      <c r="HR266" s="37"/>
      <c r="HS266" s="37"/>
      <c r="HT266" s="37"/>
      <c r="HU266" s="37"/>
      <c r="HV266" s="37"/>
      <c r="HW266" s="37"/>
      <c r="HX266" s="37"/>
      <c r="HY266" s="37"/>
      <c r="HZ266" s="37"/>
      <c r="IA266" s="37"/>
      <c r="IB266" s="37"/>
      <c r="IC266" s="37"/>
      <c r="ID266" s="37"/>
      <c r="IE266" s="37"/>
      <c r="IF266" s="37" t="s">
        <v>3451</v>
      </c>
      <c r="IG266" s="37" t="b">
        <v>1</v>
      </c>
      <c r="IH266" s="37"/>
      <c r="II266" s="37" t="b">
        <v>1</v>
      </c>
      <c r="IJ266" s="37"/>
      <c r="IK266" s="37" t="b">
        <v>1</v>
      </c>
      <c r="IL266" s="37"/>
      <c r="IM266" s="37"/>
      <c r="IN266" s="37"/>
      <c r="IO266" s="37"/>
      <c r="IP266" s="37" t="s">
        <v>442</v>
      </c>
      <c r="IQ266" s="37"/>
      <c r="IR266" s="37" t="s">
        <v>372</v>
      </c>
      <c r="IS266" s="37"/>
      <c r="IT266" s="37"/>
      <c r="IU266" s="37"/>
      <c r="IV266" s="37"/>
      <c r="IW266" s="37"/>
      <c r="IX266" s="37"/>
      <c r="IY266" s="37" t="b">
        <v>1</v>
      </c>
      <c r="IZ266" s="37"/>
      <c r="JA266" s="37"/>
      <c r="JB266" s="37" t="s">
        <v>372</v>
      </c>
      <c r="JC266" s="37"/>
      <c r="JD266" s="37"/>
      <c r="JE266" s="37"/>
      <c r="JF266" s="37"/>
      <c r="JG266" s="37"/>
      <c r="JH266" s="37"/>
      <c r="JI266" s="37" t="b">
        <v>1</v>
      </c>
      <c r="JJ266" s="37"/>
      <c r="JK266" s="37"/>
      <c r="JL266" s="37" t="s">
        <v>359</v>
      </c>
      <c r="JM266" s="37" t="s">
        <v>3452</v>
      </c>
      <c r="JN266" s="37" t="s">
        <v>3453</v>
      </c>
      <c r="JO266" s="37"/>
      <c r="JP266" s="37"/>
      <c r="JQ266" s="37"/>
      <c r="JR266" s="37"/>
      <c r="JS266" s="37" t="b">
        <v>1</v>
      </c>
      <c r="JT266" s="37" t="b">
        <v>1</v>
      </c>
      <c r="JU266" s="37" t="b">
        <v>1</v>
      </c>
      <c r="JV266" s="37"/>
      <c r="JW266" s="37"/>
      <c r="JX266" s="37"/>
      <c r="JY266" s="37"/>
      <c r="JZ266" s="37"/>
      <c r="KA266" s="37"/>
      <c r="KB266" s="37"/>
      <c r="KC266" s="37"/>
      <c r="KD266" s="37"/>
      <c r="KE266" s="37"/>
      <c r="KF266" s="37"/>
      <c r="KG266" s="37" t="s">
        <v>3454</v>
      </c>
      <c r="KH266" s="37" t="s">
        <v>372</v>
      </c>
      <c r="KI266" s="37"/>
      <c r="KJ266" s="37"/>
      <c r="KK266" s="37"/>
      <c r="KL266" s="37"/>
      <c r="KM266" s="37"/>
      <c r="KN266" s="37"/>
      <c r="KO266" s="37"/>
      <c r="KP266" s="37"/>
      <c r="KQ266" s="37"/>
      <c r="KR266" s="37"/>
      <c r="KS266" s="37"/>
      <c r="KT266" s="37"/>
      <c r="KU266" s="37" t="b">
        <v>1</v>
      </c>
      <c r="KV266" s="37"/>
      <c r="KW266" s="37" t="s">
        <v>1951</v>
      </c>
      <c r="KX266" s="37" t="b">
        <v>1</v>
      </c>
      <c r="KY266" s="37"/>
      <c r="KZ266" s="37"/>
      <c r="LA266" s="37" t="b">
        <v>1</v>
      </c>
      <c r="LB266" s="37"/>
      <c r="LC266" s="37" t="b">
        <v>1</v>
      </c>
      <c r="LD266" s="37"/>
      <c r="LE266" s="37"/>
      <c r="LF266" s="37"/>
      <c r="LG266" s="37" t="s">
        <v>427</v>
      </c>
      <c r="LH266" s="37"/>
      <c r="LI266" s="37"/>
      <c r="LJ266" s="37"/>
      <c r="LK266" s="37"/>
      <c r="LL266" s="37"/>
      <c r="LM266" s="37"/>
      <c r="LN266" s="37" t="b">
        <v>1</v>
      </c>
      <c r="LO266" s="37"/>
      <c r="LP266" s="37"/>
      <c r="LQ266" s="37"/>
      <c r="LR266" s="37"/>
      <c r="LS266" s="37"/>
      <c r="LT266" s="37"/>
      <c r="LU266" s="37"/>
      <c r="LV266" s="37"/>
      <c r="LW266" s="37"/>
      <c r="LX266" s="37"/>
      <c r="LY266" s="37"/>
      <c r="LZ266" s="37"/>
      <c r="MA266" s="37"/>
      <c r="MB266" s="37"/>
      <c r="MC266" s="37"/>
      <c r="MD266" s="37"/>
      <c r="ME266" s="37"/>
      <c r="MF266" s="37"/>
      <c r="MG266" s="37"/>
      <c r="MH266" s="37"/>
      <c r="MI266" s="37"/>
      <c r="MJ266" s="37" t="s">
        <v>3455</v>
      </c>
      <c r="MK266" s="37">
        <v>73157607</v>
      </c>
      <c r="ML266" s="37" t="s">
        <v>3456</v>
      </c>
      <c r="MM266" s="50">
        <v>44217.56145833333</v>
      </c>
      <c r="MN266" s="37">
        <v>267</v>
      </c>
      <c r="MO266" s="37"/>
      <c r="MP266" s="37">
        <v>-1</v>
      </c>
      <c r="MQ266" s="37"/>
      <c r="MR266" s="37"/>
      <c r="MS266" s="37" t="s">
        <v>376</v>
      </c>
      <c r="MT266" s="37">
        <v>398</v>
      </c>
      <c r="MU266" s="37" t="s">
        <v>402</v>
      </c>
      <c r="MV266" s="37">
        <v>569832</v>
      </c>
    </row>
    <row r="267" spans="1:360" ht="15.6" thickTop="1" thickBot="1" x14ac:dyDescent="0.35">
      <c r="A267" s="44" t="s">
        <v>3457</v>
      </c>
      <c r="B267" s="45" t="s">
        <v>3458</v>
      </c>
      <c r="C267" s="45" t="s">
        <v>384</v>
      </c>
      <c r="D267" s="45" t="s">
        <v>3381</v>
      </c>
      <c r="E267" s="45" t="s">
        <v>830</v>
      </c>
      <c r="F267" s="45"/>
      <c r="G267" s="46">
        <v>44217</v>
      </c>
      <c r="H267" s="45" t="s">
        <v>3222</v>
      </c>
      <c r="I267" s="45" t="s">
        <v>832</v>
      </c>
      <c r="J267" s="45" t="s">
        <v>347</v>
      </c>
      <c r="K267" s="45">
        <v>29</v>
      </c>
      <c r="L267" s="45" t="str">
        <f>IF(data!$K267&lt;31,"18-30 Years",IF(data!$K267&lt;51,"31-50 Years",IF(data!$K267&lt;61,"51-60 Years",IF(data!$K267&gt;60,"Elderly&gt;60"))))</f>
        <v>18-30 Years</v>
      </c>
      <c r="M267" s="45" t="s">
        <v>348</v>
      </c>
      <c r="N267" s="45" t="s">
        <v>349</v>
      </c>
      <c r="O267" s="45" t="s">
        <v>383</v>
      </c>
      <c r="P267" s="45"/>
      <c r="Q267" s="45">
        <v>1</v>
      </c>
      <c r="R267" s="45">
        <v>0</v>
      </c>
      <c r="S267" s="45" t="s">
        <v>347</v>
      </c>
      <c r="T267" s="45">
        <v>0</v>
      </c>
      <c r="U267" s="45">
        <v>1</v>
      </c>
      <c r="V267" s="45">
        <v>2</v>
      </c>
      <c r="W267" s="45" t="s">
        <v>455</v>
      </c>
      <c r="X267" s="45">
        <v>0</v>
      </c>
      <c r="Y267" s="45" t="s">
        <v>455</v>
      </c>
      <c r="Z267" s="45">
        <v>0</v>
      </c>
      <c r="AA267" s="51">
        <v>3</v>
      </c>
      <c r="AB267" s="45">
        <v>5</v>
      </c>
      <c r="AC267" s="45">
        <v>0</v>
      </c>
      <c r="AD267" s="45">
        <v>0</v>
      </c>
      <c r="AE267" s="45">
        <v>1</v>
      </c>
      <c r="AF267" s="45">
        <v>600</v>
      </c>
      <c r="AG267" s="45">
        <v>300</v>
      </c>
      <c r="AH267" s="41">
        <f t="shared" si="4"/>
        <v>-300</v>
      </c>
      <c r="AI267" s="45" t="s">
        <v>1624</v>
      </c>
      <c r="AJ267" s="45"/>
      <c r="AK267" s="45" t="s">
        <v>1400</v>
      </c>
      <c r="AL267" s="45" t="b">
        <v>1</v>
      </c>
      <c r="AM267" s="45" t="b">
        <v>1</v>
      </c>
      <c r="AN267" s="45" t="b">
        <v>1</v>
      </c>
      <c r="AO267" s="45" t="b">
        <v>1</v>
      </c>
      <c r="AP267" s="45"/>
      <c r="AQ267" s="45"/>
      <c r="AR267" s="45"/>
      <c r="AS267" s="45"/>
      <c r="AT267" s="45">
        <v>5</v>
      </c>
      <c r="AU267" s="45" t="s">
        <v>356</v>
      </c>
      <c r="AV267" s="45"/>
      <c r="AW267" s="45" t="s">
        <v>347</v>
      </c>
      <c r="AX267" s="45" t="s">
        <v>5131</v>
      </c>
      <c r="AY267" s="45" t="s">
        <v>480</v>
      </c>
      <c r="AZ267" s="45" t="b">
        <v>1</v>
      </c>
      <c r="BA267" s="45"/>
      <c r="BB267" s="45"/>
      <c r="BC267" s="45" t="b">
        <v>1</v>
      </c>
      <c r="BD267" s="45"/>
      <c r="BE267" s="45"/>
      <c r="BF267" s="45"/>
      <c r="BG267" s="45"/>
      <c r="BH267" s="45"/>
      <c r="BI267" s="45"/>
      <c r="BJ267" s="45"/>
      <c r="BK267" s="45" t="s">
        <v>347</v>
      </c>
      <c r="BL267" s="45" t="s">
        <v>347</v>
      </c>
      <c r="BM267" s="45" t="s">
        <v>3459</v>
      </c>
      <c r="BN267" s="45" t="s">
        <v>347</v>
      </c>
      <c r="BO267" s="45" t="s">
        <v>3460</v>
      </c>
      <c r="BP267" s="59" t="s">
        <v>359</v>
      </c>
      <c r="BQ267" s="45"/>
      <c r="BR267" s="59" t="s">
        <v>5133</v>
      </c>
      <c r="BS267" s="45"/>
      <c r="BT267" s="45"/>
      <c r="BU267" s="45"/>
      <c r="BV267" s="45"/>
      <c r="BW267" s="45"/>
      <c r="BX267" s="45"/>
      <c r="BY267" s="45"/>
      <c r="BZ267" s="45"/>
      <c r="CA267" s="45"/>
      <c r="CB267" s="45"/>
      <c r="CC267" s="45"/>
      <c r="CD267" s="45"/>
      <c r="CE267" s="45"/>
      <c r="CF267" s="45" t="s">
        <v>931</v>
      </c>
      <c r="CG267" s="45" t="b">
        <v>1</v>
      </c>
      <c r="CH267" s="45"/>
      <c r="CI267" s="45" t="b">
        <v>1</v>
      </c>
      <c r="CJ267" s="45"/>
      <c r="CK267" s="45"/>
      <c r="CL267" s="45"/>
      <c r="CM267" s="45"/>
      <c r="CN267" s="45"/>
      <c r="CO267" s="45" t="s">
        <v>347</v>
      </c>
      <c r="CP267" s="45"/>
      <c r="CQ267" s="45"/>
      <c r="CR267" s="45"/>
      <c r="CS267" s="45"/>
      <c r="CT267" s="45"/>
      <c r="CU267" s="45"/>
      <c r="CV267" s="45"/>
      <c r="CW267" s="45"/>
      <c r="CX267" s="45"/>
      <c r="CY267" s="45" t="s">
        <v>836</v>
      </c>
      <c r="CZ267" s="45"/>
      <c r="DA267" s="45"/>
      <c r="DB267" s="45"/>
      <c r="DC267" s="45"/>
      <c r="DD267" s="45"/>
      <c r="DE267" s="45" t="b">
        <v>1</v>
      </c>
      <c r="DF267" s="45"/>
      <c r="DG267" s="45"/>
      <c r="DH267" s="45"/>
      <c r="DI267" s="45"/>
      <c r="DJ267" s="45"/>
      <c r="DK267" s="45"/>
      <c r="DL267" s="45"/>
      <c r="DM267" s="45"/>
      <c r="DN267" s="45"/>
      <c r="DO267" s="45"/>
      <c r="DP267" s="45"/>
      <c r="DQ267" s="45"/>
      <c r="DR267" s="45"/>
      <c r="DS267" s="45"/>
      <c r="DT267" s="45"/>
      <c r="DU267" s="45"/>
      <c r="DV267" s="45"/>
      <c r="DW267" s="45" t="s">
        <v>564</v>
      </c>
      <c r="DX267" s="45" t="s">
        <v>483</v>
      </c>
      <c r="DY267" s="45"/>
      <c r="DZ267" s="45"/>
      <c r="EA267" s="45" t="s">
        <v>3461</v>
      </c>
      <c r="EB267" s="45" t="b">
        <v>1</v>
      </c>
      <c r="EC267" s="45" t="b">
        <v>1</v>
      </c>
      <c r="ED267" s="45" t="b">
        <v>1</v>
      </c>
      <c r="EE267" s="45"/>
      <c r="EF267" s="45"/>
      <c r="EG267" s="45"/>
      <c r="EH267" s="45"/>
      <c r="EI267" s="45"/>
      <c r="EJ267" s="45"/>
      <c r="EK267" s="45" t="b">
        <v>1</v>
      </c>
      <c r="EL267" s="45" t="b">
        <v>1</v>
      </c>
      <c r="EM267" s="51">
        <v>5</v>
      </c>
      <c r="EN267" s="45" t="s">
        <v>366</v>
      </c>
      <c r="EO267" s="45" t="s">
        <v>892</v>
      </c>
      <c r="EP267" s="45" t="b">
        <v>1</v>
      </c>
      <c r="EQ267" s="45" t="b">
        <v>1</v>
      </c>
      <c r="ER267" s="45"/>
      <c r="ES267" s="45"/>
      <c r="ET267" s="45"/>
      <c r="EU267" s="45"/>
      <c r="EV267" s="45" t="b">
        <v>1</v>
      </c>
      <c r="EW267" s="45"/>
      <c r="EX267" s="45"/>
      <c r="EY267" s="45"/>
      <c r="EZ267" s="45"/>
      <c r="FA267" s="51">
        <v>3</v>
      </c>
      <c r="FB267" s="45" t="s">
        <v>365</v>
      </c>
      <c r="FC267" s="45" t="s">
        <v>347</v>
      </c>
      <c r="FD267" s="45"/>
      <c r="FE267" s="45" t="s">
        <v>367</v>
      </c>
      <c r="FF267" s="45"/>
      <c r="FG267" s="45" t="b">
        <v>1</v>
      </c>
      <c r="FH267" s="45"/>
      <c r="FI267" s="45"/>
      <c r="FJ267" s="45"/>
      <c r="FK267" s="45"/>
      <c r="FL267" s="45"/>
      <c r="FM267" s="45"/>
      <c r="FN267" s="45" t="s">
        <v>347</v>
      </c>
      <c r="FO267" s="45"/>
      <c r="FP267" s="45" t="s">
        <v>347</v>
      </c>
      <c r="FQ267" s="45" t="s">
        <v>2009</v>
      </c>
      <c r="FR267" s="45" t="b">
        <v>1</v>
      </c>
      <c r="FS267" s="45"/>
      <c r="FT267" s="45"/>
      <c r="FU267" s="45" t="b">
        <v>1</v>
      </c>
      <c r="FV267" s="45"/>
      <c r="FW267" s="45"/>
      <c r="FX267" s="45" t="s">
        <v>368</v>
      </c>
      <c r="FY267" s="45" t="s">
        <v>359</v>
      </c>
      <c r="FZ267" s="45"/>
      <c r="GA267" s="45"/>
      <c r="GB267" s="45"/>
      <c r="GC267" s="45" t="s">
        <v>351</v>
      </c>
      <c r="GD267" s="45" t="s">
        <v>351</v>
      </c>
      <c r="GE267" s="45" t="s">
        <v>359</v>
      </c>
      <c r="GF267" s="45" t="s">
        <v>370</v>
      </c>
      <c r="GG267" s="45" t="s">
        <v>370</v>
      </c>
      <c r="GH267" s="45"/>
      <c r="GI267" s="45"/>
      <c r="GJ267" s="45"/>
      <c r="GK267" s="45"/>
      <c r="GL267" s="45"/>
      <c r="GM267" s="45"/>
      <c r="GN267" s="45"/>
      <c r="GO267" s="45"/>
      <c r="GP267" s="45"/>
      <c r="GQ267" s="45"/>
      <c r="GR267" s="45"/>
      <c r="GS267" s="45"/>
      <c r="GT267" s="45"/>
      <c r="GU267" s="45" t="s">
        <v>3462</v>
      </c>
      <c r="GV267" s="45"/>
      <c r="GW267" s="45"/>
      <c r="GX267" s="45"/>
      <c r="GY267" s="45" t="b">
        <v>1</v>
      </c>
      <c r="GZ267" s="45"/>
      <c r="HA267" s="45" t="b">
        <v>1</v>
      </c>
      <c r="HB267" s="45"/>
      <c r="HC267" s="45"/>
      <c r="HD267" s="45"/>
      <c r="HE267" s="45" t="b">
        <v>1</v>
      </c>
      <c r="HF267" s="45"/>
      <c r="HG267" s="45"/>
      <c r="HH267" s="45"/>
      <c r="HI267" s="45"/>
      <c r="HJ267" s="45"/>
      <c r="HK267" s="45"/>
      <c r="HL267" s="45"/>
      <c r="HM267" s="45"/>
      <c r="HN267" s="45" t="s">
        <v>471</v>
      </c>
      <c r="HO267" s="45"/>
      <c r="HP267" s="45"/>
      <c r="HQ267" s="45"/>
      <c r="HR267" s="45" t="b">
        <v>1</v>
      </c>
      <c r="HS267" s="45" t="s">
        <v>3463</v>
      </c>
      <c r="HT267" s="45" t="s">
        <v>1653</v>
      </c>
      <c r="HU267" s="45" t="b">
        <v>1</v>
      </c>
      <c r="HV267" s="45" t="b">
        <v>1</v>
      </c>
      <c r="HW267" s="45"/>
      <c r="HX267" s="45"/>
      <c r="HY267" s="45"/>
      <c r="HZ267" s="45"/>
      <c r="IA267" s="45"/>
      <c r="IB267" s="45"/>
      <c r="IC267" s="45"/>
      <c r="ID267" s="45"/>
      <c r="IE267" s="45"/>
      <c r="IF267" s="45" t="s">
        <v>511</v>
      </c>
      <c r="IG267" s="45"/>
      <c r="IH267" s="45"/>
      <c r="II267" s="45"/>
      <c r="IJ267" s="45"/>
      <c r="IK267" s="45" t="b">
        <v>1</v>
      </c>
      <c r="IL267" s="45"/>
      <c r="IM267" s="45"/>
      <c r="IN267" s="45"/>
      <c r="IO267" s="45"/>
      <c r="IP267" s="45" t="s">
        <v>347</v>
      </c>
      <c r="IQ267" s="45"/>
      <c r="IR267" s="45" t="s">
        <v>392</v>
      </c>
      <c r="IS267" s="45"/>
      <c r="IT267" s="45"/>
      <c r="IU267" s="45"/>
      <c r="IV267" s="45" t="b">
        <v>1</v>
      </c>
      <c r="IW267" s="45"/>
      <c r="IX267" s="45"/>
      <c r="IY267" s="45"/>
      <c r="IZ267" s="45"/>
      <c r="JA267" s="45"/>
      <c r="JB267" s="45" t="s">
        <v>1176</v>
      </c>
      <c r="JC267" s="45"/>
      <c r="JD267" s="45"/>
      <c r="JE267" s="45" t="b">
        <v>1</v>
      </c>
      <c r="JF267" s="45" t="b">
        <v>1</v>
      </c>
      <c r="JG267" s="45"/>
      <c r="JH267" s="45"/>
      <c r="JI267" s="45"/>
      <c r="JJ267" s="45"/>
      <c r="JK267" s="45"/>
      <c r="JL267" s="45" t="s">
        <v>347</v>
      </c>
      <c r="JM267" s="45"/>
      <c r="JN267" s="45" t="s">
        <v>552</v>
      </c>
      <c r="JO267" s="45"/>
      <c r="JP267" s="45"/>
      <c r="JQ267" s="45"/>
      <c r="JR267" s="45"/>
      <c r="JS267" s="45"/>
      <c r="JT267" s="45"/>
      <c r="JU267" s="45"/>
      <c r="JV267" s="45"/>
      <c r="JW267" s="45"/>
      <c r="JX267" s="45"/>
      <c r="JY267" s="45"/>
      <c r="JZ267" s="45"/>
      <c r="KA267" s="45"/>
      <c r="KB267" s="45"/>
      <c r="KC267" s="45"/>
      <c r="KD267" s="45" t="b">
        <v>1</v>
      </c>
      <c r="KE267" s="45"/>
      <c r="KF267" s="45"/>
      <c r="KG267" s="45"/>
      <c r="KH267" s="45" t="s">
        <v>899</v>
      </c>
      <c r="KI267" s="45"/>
      <c r="KJ267" s="45"/>
      <c r="KK267" s="45"/>
      <c r="KL267" s="45" t="b">
        <v>1</v>
      </c>
      <c r="KM267" s="45"/>
      <c r="KN267" s="45"/>
      <c r="KO267" s="45"/>
      <c r="KP267" s="45"/>
      <c r="KQ267" s="45"/>
      <c r="KR267" s="45" t="b">
        <v>1</v>
      </c>
      <c r="KS267" s="45"/>
      <c r="KT267" s="45"/>
      <c r="KU267" s="45"/>
      <c r="KV267" s="45"/>
      <c r="KW267" s="45" t="s">
        <v>553</v>
      </c>
      <c r="KX267" s="45"/>
      <c r="KY267" s="45"/>
      <c r="KZ267" s="45" t="b">
        <v>1</v>
      </c>
      <c r="LA267" s="45"/>
      <c r="LB267" s="45" t="b">
        <v>1</v>
      </c>
      <c r="LC267" s="45"/>
      <c r="LD267" s="45"/>
      <c r="LE267" s="45"/>
      <c r="LF267" s="45"/>
      <c r="LG267" s="45" t="s">
        <v>427</v>
      </c>
      <c r="LH267" s="45"/>
      <c r="LI267" s="45"/>
      <c r="LJ267" s="45"/>
      <c r="LK267" s="45"/>
      <c r="LL267" s="45"/>
      <c r="LM267" s="45"/>
      <c r="LN267" s="45" t="b">
        <v>1</v>
      </c>
      <c r="LO267" s="45" t="s">
        <v>359</v>
      </c>
      <c r="LP267" s="45" t="s">
        <v>5170</v>
      </c>
      <c r="LQ267" s="45" t="s">
        <v>3464</v>
      </c>
      <c r="LR267" s="45" t="b">
        <v>1</v>
      </c>
      <c r="LS267" s="45"/>
      <c r="LT267" s="45"/>
      <c r="LU267" s="45" t="b">
        <v>1</v>
      </c>
      <c r="LV267" s="45"/>
      <c r="LW267" s="45"/>
      <c r="LX267" s="45"/>
      <c r="LY267" s="45"/>
      <c r="LZ267" s="45"/>
      <c r="MA267" s="45"/>
      <c r="MB267" s="45" t="s">
        <v>359</v>
      </c>
      <c r="MC267" s="45"/>
      <c r="MD267" s="45"/>
      <c r="ME267" s="45"/>
      <c r="MF267" s="45"/>
      <c r="MG267" s="45"/>
      <c r="MH267" s="45" t="s">
        <v>359</v>
      </c>
      <c r="MI267" s="45"/>
      <c r="MJ267" s="45" t="s">
        <v>3465</v>
      </c>
      <c r="MK267" s="45">
        <v>73157609</v>
      </c>
      <c r="ML267" s="45" t="s">
        <v>3466</v>
      </c>
      <c r="MM267" s="47">
        <v>44217.561469907407</v>
      </c>
      <c r="MN267" s="45">
        <v>268</v>
      </c>
      <c r="MO267" s="45"/>
      <c r="MP267" s="45">
        <v>-1</v>
      </c>
      <c r="MQ267" s="45"/>
      <c r="MR267" s="45"/>
      <c r="MS267" s="45" t="s">
        <v>376</v>
      </c>
      <c r="MT267" s="45">
        <v>5447</v>
      </c>
      <c r="MU267" s="45" t="s">
        <v>402</v>
      </c>
      <c r="MV267" s="45">
        <v>569832</v>
      </c>
    </row>
    <row r="268" spans="1:360" ht="15.6" hidden="1" thickTop="1" thickBot="1" x14ac:dyDescent="0.35">
      <c r="A268" s="48" t="s">
        <v>3467</v>
      </c>
      <c r="B268" s="37" t="s">
        <v>3468</v>
      </c>
      <c r="C268" s="37" t="s">
        <v>384</v>
      </c>
      <c r="D268" s="37" t="s">
        <v>3381</v>
      </c>
      <c r="E268" s="37" t="s">
        <v>830</v>
      </c>
      <c r="F268" s="37"/>
      <c r="G268" s="49">
        <v>44217</v>
      </c>
      <c r="H268" s="37" t="s">
        <v>3222</v>
      </c>
      <c r="I268" s="37" t="s">
        <v>832</v>
      </c>
      <c r="J268" s="37" t="s">
        <v>347</v>
      </c>
      <c r="K268" s="37">
        <v>24</v>
      </c>
      <c r="L268" s="37" t="str">
        <f>IF(data!$K268&lt;31,"18-30 Years",IF(data!$K268&lt;51,"31-50 Years",IF(data!$K268&lt;61,"51-60 Years",IF(data!$K268&gt;60,"Elderly&gt;60"))))</f>
        <v>18-30 Years</v>
      </c>
      <c r="M268" s="37" t="s">
        <v>348</v>
      </c>
      <c r="N268" s="37" t="s">
        <v>1398</v>
      </c>
      <c r="O268" s="37" t="s">
        <v>383</v>
      </c>
      <c r="P268" s="37"/>
      <c r="Q268" s="37">
        <v>0</v>
      </c>
      <c r="R268" s="37">
        <v>0</v>
      </c>
      <c r="S268" s="37" t="s">
        <v>347</v>
      </c>
      <c r="T268" s="37">
        <v>0</v>
      </c>
      <c r="U268" s="37">
        <v>0</v>
      </c>
      <c r="V268" s="37">
        <v>0</v>
      </c>
      <c r="W268" s="37" t="s">
        <v>384</v>
      </c>
      <c r="X268" s="37">
        <v>2</v>
      </c>
      <c r="Y268" s="37" t="s">
        <v>406</v>
      </c>
      <c r="Z268" s="37">
        <v>1</v>
      </c>
      <c r="AA268" s="52">
        <v>3</v>
      </c>
      <c r="AB268" s="37">
        <v>7</v>
      </c>
      <c r="AC268" s="37">
        <v>1</v>
      </c>
      <c r="AD268" s="37">
        <v>0</v>
      </c>
      <c r="AE268" s="37">
        <v>2</v>
      </c>
      <c r="AF268" s="37">
        <v>800</v>
      </c>
      <c r="AG268" s="37">
        <v>400</v>
      </c>
      <c r="AH268" s="41">
        <f t="shared" si="4"/>
        <v>-400</v>
      </c>
      <c r="AI268" s="37" t="s">
        <v>3469</v>
      </c>
      <c r="AJ268" s="37"/>
      <c r="AK268" s="37" t="s">
        <v>1381</v>
      </c>
      <c r="AL268" s="37" t="b">
        <v>1</v>
      </c>
      <c r="AM268" s="37" t="b">
        <v>1</v>
      </c>
      <c r="AN268" s="37"/>
      <c r="AO268" s="37" t="b">
        <v>1</v>
      </c>
      <c r="AP268" s="37"/>
      <c r="AQ268" s="37"/>
      <c r="AR268" s="37"/>
      <c r="AS268" s="37"/>
      <c r="AT268" s="37">
        <v>35</v>
      </c>
      <c r="AU268" s="37" t="s">
        <v>356</v>
      </c>
      <c r="AV268" s="37"/>
      <c r="AW268" s="37" t="s">
        <v>347</v>
      </c>
      <c r="AX268" s="37" t="s">
        <v>3470</v>
      </c>
      <c r="AY268" s="37" t="s">
        <v>3471</v>
      </c>
      <c r="AZ268" s="37" t="b">
        <v>1</v>
      </c>
      <c r="BA268" s="37"/>
      <c r="BB268" s="37" t="b">
        <v>1</v>
      </c>
      <c r="BC268" s="37" t="b">
        <v>1</v>
      </c>
      <c r="BD268" s="37"/>
      <c r="BE268" s="37"/>
      <c r="BF268" s="37"/>
      <c r="BG268" s="37"/>
      <c r="BH268" s="37"/>
      <c r="BI268" s="37"/>
      <c r="BJ268" s="37"/>
      <c r="BK268" s="37" t="s">
        <v>359</v>
      </c>
      <c r="BL268" s="37"/>
      <c r="BM268" s="37"/>
      <c r="BN268" s="37"/>
      <c r="BO268" s="37"/>
      <c r="BP268" s="37" t="s">
        <v>359</v>
      </c>
      <c r="BQ268" s="37"/>
      <c r="BR268" s="37"/>
      <c r="BS268" s="37"/>
      <c r="BT268" s="37"/>
      <c r="BU268" s="37"/>
      <c r="BV268" s="37"/>
      <c r="BW268" s="37"/>
      <c r="BX268" s="37"/>
      <c r="BY268" s="37"/>
      <c r="BZ268" s="37"/>
      <c r="CA268" s="37"/>
      <c r="CB268" s="37"/>
      <c r="CC268" s="37"/>
      <c r="CD268" s="37"/>
      <c r="CE268" s="37"/>
      <c r="CF268" s="37" t="s">
        <v>854</v>
      </c>
      <c r="CG268" s="37" t="b">
        <v>1</v>
      </c>
      <c r="CH268" s="37"/>
      <c r="CI268" s="37"/>
      <c r="CJ268" s="37" t="b">
        <v>1</v>
      </c>
      <c r="CK268" s="37"/>
      <c r="CL268" s="37"/>
      <c r="CM268" s="37"/>
      <c r="CN268" s="37"/>
      <c r="CO268" s="37" t="s">
        <v>347</v>
      </c>
      <c r="CP268" s="37"/>
      <c r="CQ268" s="37"/>
      <c r="CR268" s="37"/>
      <c r="CS268" s="37"/>
      <c r="CT268" s="37"/>
      <c r="CU268" s="37"/>
      <c r="CV268" s="37"/>
      <c r="CW268" s="37"/>
      <c r="CX268" s="37"/>
      <c r="CY268" s="37" t="s">
        <v>836</v>
      </c>
      <c r="CZ268" s="37"/>
      <c r="DA268" s="37"/>
      <c r="DB268" s="37"/>
      <c r="DC268" s="37"/>
      <c r="DD268" s="37"/>
      <c r="DE268" s="37" t="b">
        <v>1</v>
      </c>
      <c r="DF268" s="37"/>
      <c r="DG268" s="37"/>
      <c r="DH268" s="37"/>
      <c r="DI268" s="37"/>
      <c r="DJ268" s="37"/>
      <c r="DK268" s="37"/>
      <c r="DL268" s="37"/>
      <c r="DM268" s="37"/>
      <c r="DN268" s="37"/>
      <c r="DO268" s="37"/>
      <c r="DP268" s="37"/>
      <c r="DQ268" s="37"/>
      <c r="DR268" s="37"/>
      <c r="DS268" s="37"/>
      <c r="DT268" s="37"/>
      <c r="DU268" s="37"/>
      <c r="DV268" s="37"/>
      <c r="DW268" s="37" t="s">
        <v>427</v>
      </c>
      <c r="DX268" s="37"/>
      <c r="DY268" s="37"/>
      <c r="DZ268" s="37"/>
      <c r="EA268" s="37"/>
      <c r="EB268" s="37"/>
      <c r="EC268" s="37"/>
      <c r="ED268" s="37"/>
      <c r="EE268" s="37"/>
      <c r="EF268" s="37"/>
      <c r="EG268" s="37"/>
      <c r="EH268" s="37"/>
      <c r="EI268" s="37"/>
      <c r="EJ268" s="37"/>
      <c r="EK268" s="37"/>
      <c r="EL268" s="37"/>
      <c r="EM268" s="37"/>
      <c r="EN268" s="37"/>
      <c r="EO268" s="37"/>
      <c r="EP268" s="37"/>
      <c r="EQ268" s="37"/>
      <c r="ER268" s="37"/>
      <c r="ES268" s="37"/>
      <c r="ET268" s="37"/>
      <c r="EU268" s="37"/>
      <c r="EV268" s="37"/>
      <c r="EW268" s="37"/>
      <c r="EX268" s="37"/>
      <c r="EY268" s="37"/>
      <c r="EZ268" s="37"/>
      <c r="FA268" s="37"/>
      <c r="FB268" s="37"/>
      <c r="FC268" s="37" t="s">
        <v>347</v>
      </c>
      <c r="FD268" s="37"/>
      <c r="FE268" s="37" t="s">
        <v>2009</v>
      </c>
      <c r="FF268" s="37"/>
      <c r="FG268" s="37" t="b">
        <v>1</v>
      </c>
      <c r="FH268" s="37"/>
      <c r="FI268" s="37"/>
      <c r="FJ268" s="37" t="b">
        <v>1</v>
      </c>
      <c r="FK268" s="37"/>
      <c r="FL268" s="37"/>
      <c r="FM268" s="37"/>
      <c r="FN268" s="37" t="s">
        <v>347</v>
      </c>
      <c r="FO268" s="37"/>
      <c r="FP268" s="37" t="s">
        <v>347</v>
      </c>
      <c r="FQ268" s="37" t="s">
        <v>367</v>
      </c>
      <c r="FR268" s="37" t="b">
        <v>1</v>
      </c>
      <c r="FS268" s="37"/>
      <c r="FT268" s="37"/>
      <c r="FU268" s="37"/>
      <c r="FV268" s="37"/>
      <c r="FW268" s="37"/>
      <c r="FX268" s="37"/>
      <c r="FY268" s="37"/>
      <c r="FZ268" s="37"/>
      <c r="GA268" s="37"/>
      <c r="GB268" s="37"/>
      <c r="GC268" s="37" t="s">
        <v>384</v>
      </c>
      <c r="GD268" s="37" t="s">
        <v>384</v>
      </c>
      <c r="GE268" s="37" t="s">
        <v>359</v>
      </c>
      <c r="GF268" s="37" t="s">
        <v>370</v>
      </c>
      <c r="GG268" s="37" t="s">
        <v>370</v>
      </c>
      <c r="GH268" s="37"/>
      <c r="GI268" s="37"/>
      <c r="GJ268" s="37"/>
      <c r="GK268" s="37"/>
      <c r="GL268" s="37"/>
      <c r="GM268" s="37"/>
      <c r="GN268" s="37"/>
      <c r="GO268" s="37"/>
      <c r="GP268" s="37"/>
      <c r="GQ268" s="37"/>
      <c r="GR268" s="37"/>
      <c r="GS268" s="37"/>
      <c r="GT268" s="37"/>
      <c r="GU268" s="37" t="s">
        <v>3472</v>
      </c>
      <c r="GV268" s="37" t="b">
        <v>1</v>
      </c>
      <c r="GW268" s="37"/>
      <c r="GX268" s="37"/>
      <c r="GY268" s="37" t="b">
        <v>1</v>
      </c>
      <c r="GZ268" s="37" t="b">
        <v>1</v>
      </c>
      <c r="HA268" s="37"/>
      <c r="HB268" s="37"/>
      <c r="HC268" s="37"/>
      <c r="HD268" s="37" t="b">
        <v>1</v>
      </c>
      <c r="HE268" s="37"/>
      <c r="HF268" s="37"/>
      <c r="HG268" s="37"/>
      <c r="HH268" s="37"/>
      <c r="HI268" s="37"/>
      <c r="HJ268" s="37"/>
      <c r="HK268" s="37"/>
      <c r="HL268" s="37"/>
      <c r="HM268" s="37"/>
      <c r="HN268" s="37" t="s">
        <v>438</v>
      </c>
      <c r="HO268" s="37" t="b">
        <v>1</v>
      </c>
      <c r="HP268" s="37"/>
      <c r="HQ268" s="37"/>
      <c r="HR268" s="37"/>
      <c r="HS268" s="37" t="s">
        <v>3473</v>
      </c>
      <c r="HT268" s="37" t="s">
        <v>3325</v>
      </c>
      <c r="HU268" s="37"/>
      <c r="HV268" s="37"/>
      <c r="HW268" s="37"/>
      <c r="HX268" s="37"/>
      <c r="HY268" s="37"/>
      <c r="HZ268" s="37"/>
      <c r="IA268" s="37"/>
      <c r="IB268" s="37"/>
      <c r="IC268" s="37" t="b">
        <v>1</v>
      </c>
      <c r="ID268" s="37"/>
      <c r="IE268" s="37"/>
      <c r="IF268" s="37" t="s">
        <v>3421</v>
      </c>
      <c r="IG268" s="37" t="b">
        <v>1</v>
      </c>
      <c r="IH268" s="37" t="b">
        <v>1</v>
      </c>
      <c r="II268" s="37" t="b">
        <v>1</v>
      </c>
      <c r="IJ268" s="37"/>
      <c r="IK268" s="37"/>
      <c r="IL268" s="37"/>
      <c r="IM268" s="37"/>
      <c r="IN268" s="37"/>
      <c r="IO268" s="37"/>
      <c r="IP268" s="37" t="s">
        <v>359</v>
      </c>
      <c r="IQ268" s="37" t="s">
        <v>3474</v>
      </c>
      <c r="IR268" s="37" t="s">
        <v>937</v>
      </c>
      <c r="IS268" s="37"/>
      <c r="IT268" s="37"/>
      <c r="IU268" s="37" t="b">
        <v>1</v>
      </c>
      <c r="IV268" s="37" t="b">
        <v>1</v>
      </c>
      <c r="IW268" s="37"/>
      <c r="IX268" s="37"/>
      <c r="IY268" s="37"/>
      <c r="IZ268" s="37"/>
      <c r="JA268" s="37" t="s">
        <v>5161</v>
      </c>
      <c r="JB268" s="37" t="s">
        <v>1656</v>
      </c>
      <c r="JC268" s="37"/>
      <c r="JD268" s="37" t="b">
        <v>1</v>
      </c>
      <c r="JE268" s="37" t="b">
        <v>1</v>
      </c>
      <c r="JF268" s="37" t="b">
        <v>1</v>
      </c>
      <c r="JG268" s="37"/>
      <c r="JH268" s="37"/>
      <c r="JI268" s="37"/>
      <c r="JJ268" s="37"/>
      <c r="JK268" s="45" t="s">
        <v>5168</v>
      </c>
      <c r="JL268" s="37" t="s">
        <v>359</v>
      </c>
      <c r="JM268" s="37" t="s">
        <v>3475</v>
      </c>
      <c r="JN268" s="37" t="s">
        <v>3476</v>
      </c>
      <c r="JO268" s="37" t="b">
        <v>1</v>
      </c>
      <c r="JP268" s="37"/>
      <c r="JQ268" s="37"/>
      <c r="JR268" s="37" t="b">
        <v>1</v>
      </c>
      <c r="JS268" s="37"/>
      <c r="JT268" s="37"/>
      <c r="JU268" s="37"/>
      <c r="JV268" s="37"/>
      <c r="JW268" s="37"/>
      <c r="JX268" s="37" t="b">
        <v>1</v>
      </c>
      <c r="JY268" s="37"/>
      <c r="JZ268" s="37"/>
      <c r="KA268" s="37"/>
      <c r="KB268" s="37"/>
      <c r="KC268" s="37"/>
      <c r="KD268" s="37"/>
      <c r="KE268" s="37"/>
      <c r="KF268" s="37"/>
      <c r="KG268" s="37"/>
      <c r="KH268" s="37" t="s">
        <v>1587</v>
      </c>
      <c r="KI268" s="37"/>
      <c r="KJ268" s="37" t="b">
        <v>1</v>
      </c>
      <c r="KK268" s="37"/>
      <c r="KL268" s="37"/>
      <c r="KM268" s="37"/>
      <c r="KN268" s="37" t="b">
        <v>1</v>
      </c>
      <c r="KO268" s="37"/>
      <c r="KP268" s="37"/>
      <c r="KQ268" s="37"/>
      <c r="KR268" s="37"/>
      <c r="KS268" s="37"/>
      <c r="KT268" s="37"/>
      <c r="KU268" s="37"/>
      <c r="KV268" s="37"/>
      <c r="KW268" s="37" t="s">
        <v>372</v>
      </c>
      <c r="KX268" s="37"/>
      <c r="KY268" s="37"/>
      <c r="KZ268" s="37"/>
      <c r="LA268" s="37"/>
      <c r="LB268" s="37"/>
      <c r="LC268" s="37"/>
      <c r="LD268" s="37"/>
      <c r="LE268" s="37" t="b">
        <v>1</v>
      </c>
      <c r="LF268" s="37"/>
      <c r="LG268" s="37" t="s">
        <v>427</v>
      </c>
      <c r="LH268" s="37"/>
      <c r="LI268" s="37"/>
      <c r="LJ268" s="37"/>
      <c r="LK268" s="37"/>
      <c r="LL268" s="37"/>
      <c r="LM268" s="37"/>
      <c r="LN268" s="37" t="b">
        <v>1</v>
      </c>
      <c r="LO268" s="37" t="s">
        <v>359</v>
      </c>
      <c r="LP268" s="37" t="s">
        <v>3477</v>
      </c>
      <c r="LQ268" s="37" t="s">
        <v>957</v>
      </c>
      <c r="LR268" s="37" t="b">
        <v>1</v>
      </c>
      <c r="LS268" s="37" t="b">
        <v>1</v>
      </c>
      <c r="LT268" s="37" t="b">
        <v>1</v>
      </c>
      <c r="LU268" s="37"/>
      <c r="LV268" s="37" t="b">
        <v>1</v>
      </c>
      <c r="LW268" s="37"/>
      <c r="LX268" s="37"/>
      <c r="LY268" s="37"/>
      <c r="LZ268" s="37"/>
      <c r="MA268" s="37"/>
      <c r="MB268" s="37" t="s">
        <v>347</v>
      </c>
      <c r="MC268" s="37">
        <v>7</v>
      </c>
      <c r="MD268" s="37" t="s">
        <v>3478</v>
      </c>
      <c r="ME268" s="37" t="s">
        <v>359</v>
      </c>
      <c r="MF268" s="37"/>
      <c r="MG268" s="37"/>
      <c r="MH268" s="37" t="s">
        <v>359</v>
      </c>
      <c r="MI268" s="37"/>
      <c r="MJ268" s="37" t="s">
        <v>3479</v>
      </c>
      <c r="MK268" s="37">
        <v>73157610</v>
      </c>
      <c r="ML268" s="37" t="s">
        <v>3480</v>
      </c>
      <c r="MM268" s="50">
        <v>44217.561481481483</v>
      </c>
      <c r="MN268" s="37">
        <v>269</v>
      </c>
      <c r="MO268" s="37"/>
      <c r="MP268" s="37">
        <v>-1</v>
      </c>
      <c r="MQ268" s="37"/>
      <c r="MR268" s="37"/>
      <c r="MS268" s="37" t="s">
        <v>376</v>
      </c>
      <c r="MT268" s="37">
        <v>4691</v>
      </c>
      <c r="MU268" s="37" t="s">
        <v>402</v>
      </c>
      <c r="MV268" s="37">
        <v>569832</v>
      </c>
    </row>
    <row r="269" spans="1:360" ht="15.6" thickTop="1" thickBot="1" x14ac:dyDescent="0.35">
      <c r="A269" s="44" t="s">
        <v>3481</v>
      </c>
      <c r="B269" s="45" t="s">
        <v>3482</v>
      </c>
      <c r="C269" s="45" t="s">
        <v>384</v>
      </c>
      <c r="D269" s="45" t="s">
        <v>3483</v>
      </c>
      <c r="E269" s="45" t="s">
        <v>830</v>
      </c>
      <c r="F269" s="45"/>
      <c r="G269" s="46">
        <v>44217</v>
      </c>
      <c r="H269" s="45" t="s">
        <v>3222</v>
      </c>
      <c r="I269" s="45" t="s">
        <v>832</v>
      </c>
      <c r="J269" s="45" t="s">
        <v>347</v>
      </c>
      <c r="K269" s="45">
        <v>37</v>
      </c>
      <c r="L269" s="45" t="str">
        <f>IF(data!$K269&lt;31,"18-30 Years",IF(data!$K269&lt;51,"31-50 Years",IF(data!$K269&lt;61,"51-60 Years",IF(data!$K269&gt;60,"Elderly&gt;60"))))</f>
        <v>31-50 Years</v>
      </c>
      <c r="M269" s="45" t="s">
        <v>405</v>
      </c>
      <c r="N269" s="45" t="s">
        <v>349</v>
      </c>
      <c r="O269" s="45" t="s">
        <v>383</v>
      </c>
      <c r="P269" s="45"/>
      <c r="Q269" s="45">
        <v>1</v>
      </c>
      <c r="R269" s="45">
        <v>0</v>
      </c>
      <c r="S269" s="45" t="s">
        <v>347</v>
      </c>
      <c r="T269" s="45">
        <v>1</v>
      </c>
      <c r="U269" s="45">
        <v>0</v>
      </c>
      <c r="V269" s="45">
        <v>2</v>
      </c>
      <c r="W269" s="45" t="s">
        <v>406</v>
      </c>
      <c r="X269" s="45">
        <v>0</v>
      </c>
      <c r="Y269" s="45" t="s">
        <v>455</v>
      </c>
      <c r="Z269" s="45">
        <v>1</v>
      </c>
      <c r="AA269" s="51">
        <v>4</v>
      </c>
      <c r="AB269" s="45">
        <v>7</v>
      </c>
      <c r="AC269" s="45">
        <v>1</v>
      </c>
      <c r="AD269" s="45">
        <v>0</v>
      </c>
      <c r="AE269" s="45">
        <v>1</v>
      </c>
      <c r="AF269" s="45">
        <v>800</v>
      </c>
      <c r="AG269" s="45">
        <v>150</v>
      </c>
      <c r="AH269" s="41">
        <f t="shared" si="4"/>
        <v>-650</v>
      </c>
      <c r="AI269" s="45" t="s">
        <v>3484</v>
      </c>
      <c r="AJ269" s="45"/>
      <c r="AK269" s="45" t="s">
        <v>663</v>
      </c>
      <c r="AL269" s="45" t="b">
        <v>1</v>
      </c>
      <c r="AM269" s="45" t="b">
        <v>1</v>
      </c>
      <c r="AN269" s="45"/>
      <c r="AO269" s="45"/>
      <c r="AP269" s="45"/>
      <c r="AQ269" s="45"/>
      <c r="AR269" s="45"/>
      <c r="AS269" s="45"/>
      <c r="AT269" s="45">
        <v>15</v>
      </c>
      <c r="AU269" s="45" t="s">
        <v>1333</v>
      </c>
      <c r="AV269" s="45"/>
      <c r="AW269" s="45" t="s">
        <v>372</v>
      </c>
      <c r="AX269" s="41" t="s">
        <v>372</v>
      </c>
      <c r="AY269" s="45" t="s">
        <v>1279</v>
      </c>
      <c r="AZ269" s="45" t="b">
        <v>1</v>
      </c>
      <c r="BA269" s="45"/>
      <c r="BB269" s="45"/>
      <c r="BC269" s="45"/>
      <c r="BD269" s="45"/>
      <c r="BE269" s="45"/>
      <c r="BF269" s="45"/>
      <c r="BG269" s="45"/>
      <c r="BH269" s="45"/>
      <c r="BI269" s="45"/>
      <c r="BJ269" s="45"/>
      <c r="BK269" s="45" t="s">
        <v>372</v>
      </c>
      <c r="BL269" s="45"/>
      <c r="BM269" s="45"/>
      <c r="BN269" s="45"/>
      <c r="BO269" s="45"/>
      <c r="BP269" s="59" t="s">
        <v>359</v>
      </c>
      <c r="BQ269" s="45"/>
      <c r="BR269" s="59" t="s">
        <v>5133</v>
      </c>
      <c r="BS269" s="45"/>
      <c r="BT269" s="45"/>
      <c r="BU269" s="45"/>
      <c r="BV269" s="45"/>
      <c r="BW269" s="45"/>
      <c r="BX269" s="45"/>
      <c r="BY269" s="45"/>
      <c r="BZ269" s="45"/>
      <c r="CA269" s="45"/>
      <c r="CB269" s="45"/>
      <c r="CC269" s="45"/>
      <c r="CD269" s="45"/>
      <c r="CE269" s="45"/>
      <c r="CF269" s="45" t="s">
        <v>2394</v>
      </c>
      <c r="CG269" s="45" t="b">
        <v>1</v>
      </c>
      <c r="CH269" s="45" t="b">
        <v>1</v>
      </c>
      <c r="CI269" s="45"/>
      <c r="CJ269" s="45" t="b">
        <v>1</v>
      </c>
      <c r="CK269" s="45"/>
      <c r="CL269" s="45"/>
      <c r="CM269" s="45"/>
      <c r="CN269" s="45"/>
      <c r="CO269" s="45" t="s">
        <v>347</v>
      </c>
      <c r="CP269" s="45"/>
      <c r="CQ269" s="45"/>
      <c r="CR269" s="45"/>
      <c r="CS269" s="45"/>
      <c r="CT269" s="45"/>
      <c r="CU269" s="45"/>
      <c r="CV269" s="45"/>
      <c r="CW269" s="45"/>
      <c r="CX269" s="45"/>
      <c r="CY269" s="45" t="s">
        <v>836</v>
      </c>
      <c r="CZ269" s="45"/>
      <c r="DA269" s="45"/>
      <c r="DB269" s="45"/>
      <c r="DC269" s="45"/>
      <c r="DD269" s="45"/>
      <c r="DE269" s="45" t="b">
        <v>1</v>
      </c>
      <c r="DF269" s="45"/>
      <c r="DG269" s="45"/>
      <c r="DH269" s="45"/>
      <c r="DI269" s="45"/>
      <c r="DJ269" s="45"/>
      <c r="DK269" s="45" t="s">
        <v>359</v>
      </c>
      <c r="DL269" s="45"/>
      <c r="DM269" s="45"/>
      <c r="DN269" s="45"/>
      <c r="DO269" s="45"/>
      <c r="DP269" s="45"/>
      <c r="DQ269" s="45"/>
      <c r="DR269" s="45"/>
      <c r="DS269" s="45"/>
      <c r="DT269" s="45"/>
      <c r="DU269" s="45"/>
      <c r="DV269" s="45"/>
      <c r="DW269" s="45" t="s">
        <v>482</v>
      </c>
      <c r="DX269" s="45" t="s">
        <v>483</v>
      </c>
      <c r="DY269" s="45"/>
      <c r="DZ269" s="45"/>
      <c r="EA269" s="45" t="s">
        <v>1125</v>
      </c>
      <c r="EB269" s="45" t="b">
        <v>1</v>
      </c>
      <c r="EC269" s="45"/>
      <c r="ED269" s="45" t="b">
        <v>1</v>
      </c>
      <c r="EE269" s="45"/>
      <c r="EF269" s="45"/>
      <c r="EG269" s="45"/>
      <c r="EH269" s="45"/>
      <c r="EI269" s="45"/>
      <c r="EJ269" s="45"/>
      <c r="EK269" s="45"/>
      <c r="EL269" s="45"/>
      <c r="EM269" s="51">
        <v>2</v>
      </c>
      <c r="EN269" s="45" t="s">
        <v>365</v>
      </c>
      <c r="EO269" s="45" t="s">
        <v>1125</v>
      </c>
      <c r="EP269" s="45" t="b">
        <v>1</v>
      </c>
      <c r="EQ269" s="45"/>
      <c r="ER269" s="45" t="b">
        <v>1</v>
      </c>
      <c r="ES269" s="45"/>
      <c r="ET269" s="45"/>
      <c r="EU269" s="45"/>
      <c r="EV269" s="45"/>
      <c r="EW269" s="45"/>
      <c r="EX269" s="45"/>
      <c r="EY269" s="45"/>
      <c r="EZ269" s="45"/>
      <c r="FA269" s="51">
        <v>2</v>
      </c>
      <c r="FB269" s="45" t="s">
        <v>365</v>
      </c>
      <c r="FC269" s="45" t="s">
        <v>347</v>
      </c>
      <c r="FD269" s="45"/>
      <c r="FE269" s="45" t="s">
        <v>367</v>
      </c>
      <c r="FF269" s="45"/>
      <c r="FG269" s="45" t="b">
        <v>1</v>
      </c>
      <c r="FH269" s="45"/>
      <c r="FI269" s="45"/>
      <c r="FJ269" s="45"/>
      <c r="FK269" s="45"/>
      <c r="FL269" s="45"/>
      <c r="FM269" s="45"/>
      <c r="FN269" s="45" t="s">
        <v>347</v>
      </c>
      <c r="FO269" s="45"/>
      <c r="FP269" s="45" t="s">
        <v>359</v>
      </c>
      <c r="FQ269" s="45"/>
      <c r="FR269" s="45"/>
      <c r="FS269" s="45"/>
      <c r="FT269" s="45"/>
      <c r="FU269" s="45"/>
      <c r="FV269" s="45"/>
      <c r="FW269" s="45"/>
      <c r="FX269" s="45" t="s">
        <v>368</v>
      </c>
      <c r="FY269" s="45" t="s">
        <v>359</v>
      </c>
      <c r="FZ269" s="45" t="s">
        <v>359</v>
      </c>
      <c r="GA269" s="45"/>
      <c r="GB269" s="45"/>
      <c r="GC269" s="45" t="s">
        <v>384</v>
      </c>
      <c r="GD269" s="45" t="s">
        <v>351</v>
      </c>
      <c r="GE269" s="45" t="s">
        <v>359</v>
      </c>
      <c r="GF269" s="45" t="s">
        <v>370</v>
      </c>
      <c r="GG269" s="45" t="s">
        <v>370</v>
      </c>
      <c r="GH269" s="45"/>
      <c r="GI269" s="45"/>
      <c r="GJ269" s="45"/>
      <c r="GK269" s="45"/>
      <c r="GL269" s="45"/>
      <c r="GM269" s="45"/>
      <c r="GN269" s="45"/>
      <c r="GO269" s="45"/>
      <c r="GP269" s="45"/>
      <c r="GQ269" s="45"/>
      <c r="GR269" s="45"/>
      <c r="GS269" s="45"/>
      <c r="GT269" s="45"/>
      <c r="GU269" s="45" t="s">
        <v>3485</v>
      </c>
      <c r="GV269" s="45"/>
      <c r="GW269" s="45" t="b">
        <v>1</v>
      </c>
      <c r="GX269" s="45"/>
      <c r="GY269" s="45"/>
      <c r="GZ269" s="45"/>
      <c r="HA269" s="45"/>
      <c r="HB269" s="45" t="b">
        <v>1</v>
      </c>
      <c r="HC269" s="45"/>
      <c r="HD269" s="45"/>
      <c r="HE269" s="45" t="b">
        <v>1</v>
      </c>
      <c r="HF269" s="45"/>
      <c r="HG269" s="45"/>
      <c r="HH269" s="45" t="b">
        <v>1</v>
      </c>
      <c r="HI269" s="45"/>
      <c r="HJ269" s="45"/>
      <c r="HK269" s="45"/>
      <c r="HL269" s="45"/>
      <c r="HM269" s="45"/>
      <c r="HN269" s="45" t="s">
        <v>2511</v>
      </c>
      <c r="HO269" s="45"/>
      <c r="HP269" s="45"/>
      <c r="HQ269" s="45" t="b">
        <v>1</v>
      </c>
      <c r="HR269" s="45" t="b">
        <v>1</v>
      </c>
      <c r="HS269" s="45" t="s">
        <v>3486</v>
      </c>
      <c r="HT269" s="45" t="s">
        <v>3487</v>
      </c>
      <c r="HU269" s="45"/>
      <c r="HV269" s="45" t="b">
        <v>1</v>
      </c>
      <c r="HW269" s="45"/>
      <c r="HX269" s="45"/>
      <c r="HY269" s="45"/>
      <c r="HZ269" s="45"/>
      <c r="IA269" s="45"/>
      <c r="IB269" s="45"/>
      <c r="IC269" s="45"/>
      <c r="ID269" s="45" t="b">
        <v>1</v>
      </c>
      <c r="IE269" s="45" t="s">
        <v>3488</v>
      </c>
      <c r="IF269" s="45" t="s">
        <v>2598</v>
      </c>
      <c r="IG269" s="45"/>
      <c r="IH269" s="45"/>
      <c r="II269" s="45" t="b">
        <v>1</v>
      </c>
      <c r="IJ269" s="45"/>
      <c r="IK269" s="45" t="b">
        <v>1</v>
      </c>
      <c r="IL269" s="45"/>
      <c r="IM269" s="45"/>
      <c r="IN269" s="45"/>
      <c r="IO269" s="45"/>
      <c r="IP269" s="45" t="s">
        <v>347</v>
      </c>
      <c r="IQ269" s="45"/>
      <c r="IR269" s="45" t="s">
        <v>937</v>
      </c>
      <c r="IS269" s="45"/>
      <c r="IT269" s="45"/>
      <c r="IU269" s="45" t="b">
        <v>1</v>
      </c>
      <c r="IV269" s="45" t="b">
        <v>1</v>
      </c>
      <c r="IW269" s="45"/>
      <c r="IX269" s="45"/>
      <c r="IY269" s="45"/>
      <c r="IZ269" s="45"/>
      <c r="JA269" s="45"/>
      <c r="JB269" s="45" t="s">
        <v>937</v>
      </c>
      <c r="JC269" s="45"/>
      <c r="JD269" s="45"/>
      <c r="JE269" s="45" t="b">
        <v>1</v>
      </c>
      <c r="JF269" s="45" t="b">
        <v>1</v>
      </c>
      <c r="JG269" s="45"/>
      <c r="JH269" s="45"/>
      <c r="JI269" s="45"/>
      <c r="JJ269" s="45"/>
      <c r="JK269" s="45"/>
      <c r="JL269" s="45" t="s">
        <v>347</v>
      </c>
      <c r="JM269" s="45"/>
      <c r="JN269" s="45" t="s">
        <v>3489</v>
      </c>
      <c r="JO269" s="45"/>
      <c r="JP269" s="45" t="b">
        <v>1</v>
      </c>
      <c r="JQ269" s="45"/>
      <c r="JR269" s="45"/>
      <c r="JS269" s="45"/>
      <c r="JT269" s="45"/>
      <c r="JU269" s="45" t="b">
        <v>1</v>
      </c>
      <c r="JV269" s="45" t="b">
        <v>1</v>
      </c>
      <c r="JW269" s="45" t="b">
        <v>1</v>
      </c>
      <c r="JX269" s="45"/>
      <c r="JY269" s="45"/>
      <c r="JZ269" s="45"/>
      <c r="KA269" s="45"/>
      <c r="KB269" s="45"/>
      <c r="KC269" s="45"/>
      <c r="KD269" s="45"/>
      <c r="KE269" s="45"/>
      <c r="KF269" s="45"/>
      <c r="KG269" s="45"/>
      <c r="KH269" s="45" t="s">
        <v>3490</v>
      </c>
      <c r="KI269" s="45" t="b">
        <v>1</v>
      </c>
      <c r="KJ269" s="45"/>
      <c r="KK269" s="45"/>
      <c r="KL269" s="45"/>
      <c r="KM269" s="45"/>
      <c r="KN269" s="45" t="b">
        <v>1</v>
      </c>
      <c r="KO269" s="45"/>
      <c r="KP269" s="45"/>
      <c r="KQ269" s="45"/>
      <c r="KR269" s="45"/>
      <c r="KS269" s="45" t="b">
        <v>1</v>
      </c>
      <c r="KT269" s="45"/>
      <c r="KU269" s="45"/>
      <c r="KV269" s="45"/>
      <c r="KW269" s="45" t="s">
        <v>395</v>
      </c>
      <c r="KX269" s="45"/>
      <c r="KY269" s="45"/>
      <c r="KZ269" s="45"/>
      <c r="LA269" s="45" t="b">
        <v>1</v>
      </c>
      <c r="LB269" s="45" t="b">
        <v>1</v>
      </c>
      <c r="LC269" s="45"/>
      <c r="LD269" s="45"/>
      <c r="LE269" s="45"/>
      <c r="LF269" s="45"/>
      <c r="LG269" s="45" t="s">
        <v>1221</v>
      </c>
      <c r="LH269" s="45"/>
      <c r="LI269" s="45"/>
      <c r="LJ269" s="45"/>
      <c r="LK269" s="45" t="b">
        <v>1</v>
      </c>
      <c r="LL269" s="45"/>
      <c r="LM269" s="45"/>
      <c r="LN269" s="45"/>
      <c r="LO269" s="45" t="s">
        <v>347</v>
      </c>
      <c r="LP269" s="45"/>
      <c r="LQ269" s="45" t="s">
        <v>1182</v>
      </c>
      <c r="LR269" s="45" t="b">
        <v>1</v>
      </c>
      <c r="LS269" s="45"/>
      <c r="LT269" s="45" t="b">
        <v>1</v>
      </c>
      <c r="LU269" s="45"/>
      <c r="LV269" s="45"/>
      <c r="LW269" s="45"/>
      <c r="LX269" s="45"/>
      <c r="LY269" s="45"/>
      <c r="LZ269" s="45"/>
      <c r="MA269" s="45"/>
      <c r="MB269" s="45" t="s">
        <v>359</v>
      </c>
      <c r="MC269" s="45"/>
      <c r="MD269" s="45"/>
      <c r="ME269" s="45" t="s">
        <v>359</v>
      </c>
      <c r="MF269" s="45"/>
      <c r="MG269" s="45"/>
      <c r="MH269" s="45" t="s">
        <v>359</v>
      </c>
      <c r="MI269" s="45"/>
      <c r="MJ269" s="45" t="s">
        <v>3491</v>
      </c>
      <c r="MK269" s="45">
        <v>73157623</v>
      </c>
      <c r="ML269" s="45" t="s">
        <v>3492</v>
      </c>
      <c r="MM269" s="47">
        <v>44217.561655092592</v>
      </c>
      <c r="MN269" s="45">
        <v>270</v>
      </c>
      <c r="MO269" s="45"/>
      <c r="MP269" s="45">
        <v>-1</v>
      </c>
      <c r="MQ269" s="45"/>
      <c r="MR269" s="45"/>
      <c r="MS269" s="45" t="s">
        <v>376</v>
      </c>
      <c r="MT269" s="45">
        <v>9408</v>
      </c>
      <c r="MU269" s="45" t="s">
        <v>402</v>
      </c>
      <c r="MV269" s="45">
        <v>569832</v>
      </c>
    </row>
    <row r="270" spans="1:360" ht="15.6" hidden="1" thickTop="1" thickBot="1" x14ac:dyDescent="0.35">
      <c r="A270" s="48" t="s">
        <v>3493</v>
      </c>
      <c r="B270" s="37" t="s">
        <v>3494</v>
      </c>
      <c r="C270" s="37" t="s">
        <v>384</v>
      </c>
      <c r="D270" s="37" t="s">
        <v>3483</v>
      </c>
      <c r="E270" s="37" t="s">
        <v>830</v>
      </c>
      <c r="F270" s="37"/>
      <c r="G270" s="49">
        <v>44217</v>
      </c>
      <c r="H270" s="37" t="s">
        <v>3222</v>
      </c>
      <c r="I270" s="37" t="s">
        <v>832</v>
      </c>
      <c r="J270" s="37" t="s">
        <v>347</v>
      </c>
      <c r="K270" s="37">
        <v>24</v>
      </c>
      <c r="L270" s="37" t="str">
        <f>IF(data!$K270&lt;31,"18-30 Years",IF(data!$K270&lt;51,"31-50 Years",IF(data!$K270&lt;61,"51-60 Years",IF(data!$K270&gt;60,"Elderly&gt;60"))))</f>
        <v>18-30 Years</v>
      </c>
      <c r="M270" s="37" t="s">
        <v>405</v>
      </c>
      <c r="N270" s="37" t="s">
        <v>349</v>
      </c>
      <c r="O270" s="37" t="s">
        <v>383</v>
      </c>
      <c r="P270" s="37"/>
      <c r="Q270" s="37">
        <v>0</v>
      </c>
      <c r="R270" s="37">
        <v>2</v>
      </c>
      <c r="S270" s="37" t="s">
        <v>359</v>
      </c>
      <c r="T270" s="37"/>
      <c r="U270" s="37"/>
      <c r="V270" s="37"/>
      <c r="W270" s="37"/>
      <c r="X270" s="37"/>
      <c r="Y270" s="37"/>
      <c r="Z270" s="37"/>
      <c r="AA270" s="37"/>
      <c r="AB270" s="37">
        <v>2</v>
      </c>
      <c r="AC270" s="37">
        <v>2</v>
      </c>
      <c r="AD270" s="37"/>
      <c r="AE270" s="37">
        <v>1</v>
      </c>
      <c r="AF270" s="37">
        <v>1000</v>
      </c>
      <c r="AG270" s="37">
        <v>300</v>
      </c>
      <c r="AH270" s="41">
        <f t="shared" si="4"/>
        <v>-700</v>
      </c>
      <c r="AI270" s="37" t="s">
        <v>3495</v>
      </c>
      <c r="AJ270" s="37"/>
      <c r="AK270" s="37" t="s">
        <v>663</v>
      </c>
      <c r="AL270" s="37" t="b">
        <v>1</v>
      </c>
      <c r="AM270" s="37" t="b">
        <v>1</v>
      </c>
      <c r="AN270" s="37"/>
      <c r="AO270" s="37"/>
      <c r="AP270" s="37"/>
      <c r="AQ270" s="37"/>
      <c r="AR270" s="37"/>
      <c r="AS270" s="37"/>
      <c r="AT270" s="37">
        <v>10</v>
      </c>
      <c r="AU270" s="37" t="s">
        <v>1333</v>
      </c>
      <c r="AV270" s="37"/>
      <c r="AW270" s="37" t="s">
        <v>372</v>
      </c>
      <c r="AX270" s="41" t="s">
        <v>372</v>
      </c>
      <c r="AY270" s="37" t="s">
        <v>1279</v>
      </c>
      <c r="AZ270" s="37" t="b">
        <v>1</v>
      </c>
      <c r="BA270" s="37"/>
      <c r="BB270" s="37"/>
      <c r="BC270" s="37"/>
      <c r="BD270" s="37"/>
      <c r="BE270" s="37"/>
      <c r="BF270" s="37"/>
      <c r="BG270" s="37"/>
      <c r="BH270" s="37"/>
      <c r="BI270" s="37"/>
      <c r="BJ270" s="37"/>
      <c r="BK270" s="37" t="s">
        <v>372</v>
      </c>
      <c r="BL270" s="37"/>
      <c r="BM270" s="37"/>
      <c r="BN270" s="37"/>
      <c r="BO270" s="37"/>
      <c r="BP270" s="59" t="s">
        <v>359</v>
      </c>
      <c r="BQ270" s="37"/>
      <c r="BR270" s="59" t="s">
        <v>5133</v>
      </c>
      <c r="BS270" s="37"/>
      <c r="BT270" s="37"/>
      <c r="BU270" s="37"/>
      <c r="BV270" s="37"/>
      <c r="BW270" s="37"/>
      <c r="BX270" s="37"/>
      <c r="BY270" s="37"/>
      <c r="BZ270" s="37"/>
      <c r="CA270" s="37"/>
      <c r="CB270" s="37"/>
      <c r="CC270" s="37"/>
      <c r="CD270" s="37"/>
      <c r="CE270" s="37"/>
      <c r="CF270" s="37" t="s">
        <v>854</v>
      </c>
      <c r="CG270" s="37" t="b">
        <v>1</v>
      </c>
      <c r="CH270" s="37"/>
      <c r="CI270" s="37"/>
      <c r="CJ270" s="37" t="b">
        <v>1</v>
      </c>
      <c r="CK270" s="37"/>
      <c r="CL270" s="37"/>
      <c r="CM270" s="37"/>
      <c r="CN270" s="37"/>
      <c r="CO270" s="37" t="s">
        <v>347</v>
      </c>
      <c r="CP270" s="37"/>
      <c r="CQ270" s="37"/>
      <c r="CR270" s="37"/>
      <c r="CS270" s="37"/>
      <c r="CT270" s="37"/>
      <c r="CU270" s="37"/>
      <c r="CV270" s="37"/>
      <c r="CW270" s="37"/>
      <c r="CX270" s="37"/>
      <c r="CY270" s="37" t="s">
        <v>1430</v>
      </c>
      <c r="CZ270" s="37"/>
      <c r="DA270" s="37"/>
      <c r="DB270" s="37"/>
      <c r="DC270" s="37" t="b">
        <v>1</v>
      </c>
      <c r="DD270" s="37"/>
      <c r="DE270" s="37" t="b">
        <v>1</v>
      </c>
      <c r="DF270" s="37"/>
      <c r="DG270" s="37"/>
      <c r="DH270" s="37"/>
      <c r="DI270" s="37"/>
      <c r="DJ270" s="37"/>
      <c r="DK270" s="37"/>
      <c r="DL270" s="37"/>
      <c r="DM270" s="37"/>
      <c r="DN270" s="37"/>
      <c r="DO270" s="37"/>
      <c r="DP270" s="37"/>
      <c r="DQ270" s="37"/>
      <c r="DR270" s="37"/>
      <c r="DS270" s="37"/>
      <c r="DT270" s="37"/>
      <c r="DU270" s="37"/>
      <c r="DV270" s="37"/>
      <c r="DW270" s="37" t="s">
        <v>427</v>
      </c>
      <c r="DX270" s="37"/>
      <c r="DY270" s="37"/>
      <c r="DZ270" s="37"/>
      <c r="EA270" s="37"/>
      <c r="EB270" s="37"/>
      <c r="EC270" s="37"/>
      <c r="ED270" s="37"/>
      <c r="EE270" s="37"/>
      <c r="EF270" s="37"/>
      <c r="EG270" s="37"/>
      <c r="EH270" s="37"/>
      <c r="EI270" s="37"/>
      <c r="EJ270" s="37"/>
      <c r="EK270" s="37"/>
      <c r="EL270" s="37"/>
      <c r="EM270" s="37"/>
      <c r="EN270" s="37"/>
      <c r="EO270" s="37"/>
      <c r="EP270" s="37"/>
      <c r="EQ270" s="37"/>
      <c r="ER270" s="37"/>
      <c r="ES270" s="37"/>
      <c r="ET270" s="37"/>
      <c r="EU270" s="37"/>
      <c r="EV270" s="37"/>
      <c r="EW270" s="37"/>
      <c r="EX270" s="37"/>
      <c r="EY270" s="37"/>
      <c r="EZ270" s="37"/>
      <c r="FA270" s="37"/>
      <c r="FB270" s="37"/>
      <c r="FC270" s="37" t="s">
        <v>372</v>
      </c>
      <c r="FD270" s="37"/>
      <c r="FE270" s="37" t="s">
        <v>367</v>
      </c>
      <c r="FF270" s="37"/>
      <c r="FG270" s="37" t="b">
        <v>1</v>
      </c>
      <c r="FH270" s="37"/>
      <c r="FI270" s="37"/>
      <c r="FJ270" s="37"/>
      <c r="FK270" s="37"/>
      <c r="FL270" s="37"/>
      <c r="FM270" s="37"/>
      <c r="FN270" s="37" t="s">
        <v>347</v>
      </c>
      <c r="FO270" s="37"/>
      <c r="FP270" s="37" t="s">
        <v>347</v>
      </c>
      <c r="FQ270" s="37" t="s">
        <v>367</v>
      </c>
      <c r="FR270" s="37" t="b">
        <v>1</v>
      </c>
      <c r="FS270" s="37"/>
      <c r="FT270" s="37"/>
      <c r="FU270" s="37"/>
      <c r="FV270" s="37"/>
      <c r="FW270" s="37"/>
      <c r="FX270" s="37"/>
      <c r="FY270" s="37"/>
      <c r="FZ270" s="37"/>
      <c r="GA270" s="37"/>
      <c r="GB270" s="37"/>
      <c r="GC270" s="37"/>
      <c r="GD270" s="37" t="s">
        <v>384</v>
      </c>
      <c r="GE270" s="37" t="s">
        <v>359</v>
      </c>
      <c r="GF270" s="37" t="s">
        <v>370</v>
      </c>
      <c r="GG270" s="37" t="s">
        <v>370</v>
      </c>
      <c r="GH270" s="37"/>
      <c r="GI270" s="37"/>
      <c r="GJ270" s="37"/>
      <c r="GK270" s="37"/>
      <c r="GL270" s="37"/>
      <c r="GM270" s="37"/>
      <c r="GN270" s="37"/>
      <c r="GO270" s="37"/>
      <c r="GP270" s="37"/>
      <c r="GQ270" s="37"/>
      <c r="GR270" s="37"/>
      <c r="GS270" s="37"/>
      <c r="GT270" s="37"/>
      <c r="GU270" s="37" t="s">
        <v>3496</v>
      </c>
      <c r="GV270" s="37"/>
      <c r="GW270" s="37" t="b">
        <v>1</v>
      </c>
      <c r="GX270" s="37"/>
      <c r="GY270" s="37" t="b">
        <v>1</v>
      </c>
      <c r="GZ270" s="37"/>
      <c r="HA270" s="37"/>
      <c r="HB270" s="37"/>
      <c r="HC270" s="37"/>
      <c r="HD270" s="37"/>
      <c r="HE270" s="37" t="b">
        <v>1</v>
      </c>
      <c r="HF270" s="37"/>
      <c r="HG270" s="37"/>
      <c r="HH270" s="37" t="b">
        <v>1</v>
      </c>
      <c r="HI270" s="37"/>
      <c r="HJ270" s="37"/>
      <c r="HK270" s="37"/>
      <c r="HL270" s="37"/>
      <c r="HM270" s="37"/>
      <c r="HN270" s="37" t="s">
        <v>1511</v>
      </c>
      <c r="HO270" s="37"/>
      <c r="HP270" s="37" t="b">
        <v>1</v>
      </c>
      <c r="HQ270" s="37"/>
      <c r="HR270" s="37" t="b">
        <v>1</v>
      </c>
      <c r="HS270" s="37" t="s">
        <v>3497</v>
      </c>
      <c r="HT270" s="37" t="s">
        <v>3420</v>
      </c>
      <c r="HU270" s="37"/>
      <c r="HV270" s="37"/>
      <c r="HW270" s="37"/>
      <c r="HX270" s="37"/>
      <c r="HY270" s="37"/>
      <c r="HZ270" s="37"/>
      <c r="IA270" s="37" t="b">
        <v>1</v>
      </c>
      <c r="IB270" s="37"/>
      <c r="IC270" s="37" t="b">
        <v>1</v>
      </c>
      <c r="ID270" s="37"/>
      <c r="IE270" s="37"/>
      <c r="IF270" s="37" t="s">
        <v>877</v>
      </c>
      <c r="IG270" s="37" t="b">
        <v>1</v>
      </c>
      <c r="IH270" s="37"/>
      <c r="II270" s="37"/>
      <c r="IJ270" s="37"/>
      <c r="IK270" s="37" t="b">
        <v>1</v>
      </c>
      <c r="IL270" s="37"/>
      <c r="IM270" s="37"/>
      <c r="IN270" s="37"/>
      <c r="IO270" s="37"/>
      <c r="IP270" s="37" t="s">
        <v>347</v>
      </c>
      <c r="IQ270" s="37"/>
      <c r="IR270" s="37" t="s">
        <v>413</v>
      </c>
      <c r="IS270" s="37"/>
      <c r="IT270" s="37"/>
      <c r="IU270" s="37"/>
      <c r="IV270" s="37"/>
      <c r="IW270" s="37"/>
      <c r="IX270" s="37" t="b">
        <v>1</v>
      </c>
      <c r="IY270" s="37"/>
      <c r="IZ270" s="37"/>
      <c r="JA270" s="37"/>
      <c r="JB270" s="37" t="s">
        <v>413</v>
      </c>
      <c r="JC270" s="37"/>
      <c r="JD270" s="37"/>
      <c r="JE270" s="37"/>
      <c r="JF270" s="37"/>
      <c r="JG270" s="37"/>
      <c r="JH270" s="37" t="b">
        <v>1</v>
      </c>
      <c r="JI270" s="37"/>
      <c r="JJ270" s="37"/>
      <c r="JK270" s="37"/>
      <c r="JL270" s="37" t="s">
        <v>347</v>
      </c>
      <c r="JM270" s="37"/>
      <c r="JN270" s="37" t="s">
        <v>3498</v>
      </c>
      <c r="JO270" s="37"/>
      <c r="JP270" s="37" t="b">
        <v>1</v>
      </c>
      <c r="JQ270" s="37"/>
      <c r="JR270" s="37"/>
      <c r="JS270" s="37"/>
      <c r="JT270" s="37"/>
      <c r="JU270" s="37"/>
      <c r="JV270" s="37" t="b">
        <v>1</v>
      </c>
      <c r="JW270" s="37" t="b">
        <v>1</v>
      </c>
      <c r="JX270" s="37"/>
      <c r="JY270" s="37"/>
      <c r="JZ270" s="37"/>
      <c r="KA270" s="37"/>
      <c r="KB270" s="37"/>
      <c r="KC270" s="37"/>
      <c r="KD270" s="37"/>
      <c r="KE270" s="37"/>
      <c r="KF270" s="37"/>
      <c r="KG270" s="37"/>
      <c r="KH270" s="37" t="s">
        <v>3499</v>
      </c>
      <c r="KI270" s="37"/>
      <c r="KJ270" s="37"/>
      <c r="KK270" s="37"/>
      <c r="KL270" s="37" t="b">
        <v>1</v>
      </c>
      <c r="KM270" s="37"/>
      <c r="KN270" s="37" t="b">
        <v>1</v>
      </c>
      <c r="KO270" s="37"/>
      <c r="KP270" s="37"/>
      <c r="KQ270" s="37"/>
      <c r="KR270" s="37"/>
      <c r="KS270" s="37" t="b">
        <v>1</v>
      </c>
      <c r="KT270" s="37"/>
      <c r="KU270" s="37"/>
      <c r="KV270" s="37"/>
      <c r="KW270" s="37" t="s">
        <v>3500</v>
      </c>
      <c r="KX270" s="37"/>
      <c r="KY270" s="37" t="b">
        <v>1</v>
      </c>
      <c r="KZ270" s="37" t="b">
        <v>1</v>
      </c>
      <c r="LA270" s="37" t="b">
        <v>1</v>
      </c>
      <c r="LB270" s="37" t="b">
        <v>1</v>
      </c>
      <c r="LC270" s="37"/>
      <c r="LD270" s="37"/>
      <c r="LE270" s="37"/>
      <c r="LF270" s="37"/>
      <c r="LG270" s="37" t="s">
        <v>861</v>
      </c>
      <c r="LH270" s="37"/>
      <c r="LI270" s="37"/>
      <c r="LJ270" s="37"/>
      <c r="LK270" s="37" t="b">
        <v>1</v>
      </c>
      <c r="LL270" s="37" t="b">
        <v>1</v>
      </c>
      <c r="LM270" s="37"/>
      <c r="LN270" s="37"/>
      <c r="LO270" s="37"/>
      <c r="LP270" s="37"/>
      <c r="LQ270" s="37"/>
      <c r="LR270" s="37"/>
      <c r="LS270" s="37"/>
      <c r="LT270" s="37"/>
      <c r="LU270" s="37"/>
      <c r="LV270" s="37"/>
      <c r="LW270" s="37"/>
      <c r="LX270" s="37"/>
      <c r="LY270" s="37"/>
      <c r="LZ270" s="37"/>
      <c r="MA270" s="37"/>
      <c r="MB270" s="37"/>
      <c r="MC270" s="37"/>
      <c r="MD270" s="37"/>
      <c r="ME270" s="37"/>
      <c r="MF270" s="37"/>
      <c r="MG270" s="37"/>
      <c r="MH270" s="37"/>
      <c r="MI270" s="37"/>
      <c r="MJ270" s="37" t="s">
        <v>3501</v>
      </c>
      <c r="MK270" s="37">
        <v>73157626</v>
      </c>
      <c r="ML270" s="37" t="s">
        <v>3502</v>
      </c>
      <c r="MM270" s="50">
        <v>44217.561666666668</v>
      </c>
      <c r="MN270" s="37">
        <v>271</v>
      </c>
      <c r="MO270" s="37"/>
      <c r="MP270" s="37">
        <v>-1</v>
      </c>
      <c r="MQ270" s="37"/>
      <c r="MR270" s="37"/>
      <c r="MS270" s="37" t="s">
        <v>376</v>
      </c>
      <c r="MT270" s="37">
        <v>5695</v>
      </c>
      <c r="MU270" s="37" t="s">
        <v>402</v>
      </c>
      <c r="MV270" s="37">
        <v>569832</v>
      </c>
    </row>
    <row r="271" spans="1:360" ht="15.6" thickTop="1" thickBot="1" x14ac:dyDescent="0.35">
      <c r="A271" s="44" t="s">
        <v>3503</v>
      </c>
      <c r="B271" s="45" t="s">
        <v>3504</v>
      </c>
      <c r="C271" s="45" t="s">
        <v>384</v>
      </c>
      <c r="D271" s="45" t="s">
        <v>3483</v>
      </c>
      <c r="E271" s="45" t="s">
        <v>830</v>
      </c>
      <c r="F271" s="45"/>
      <c r="G271" s="46">
        <v>44217</v>
      </c>
      <c r="H271" s="45" t="s">
        <v>3222</v>
      </c>
      <c r="I271" s="45" t="s">
        <v>832</v>
      </c>
      <c r="J271" s="45" t="s">
        <v>347</v>
      </c>
      <c r="K271" s="45">
        <v>35</v>
      </c>
      <c r="L271" s="45" t="str">
        <f>IF(data!$K271&lt;31,"18-30 Years",IF(data!$K271&lt;51,"31-50 Years",IF(data!$K271&lt;61,"51-60 Years",IF(data!$K271&gt;60,"Elderly&gt;60"))))</f>
        <v>31-50 Years</v>
      </c>
      <c r="M271" s="45" t="s">
        <v>405</v>
      </c>
      <c r="N271" s="45" t="s">
        <v>349</v>
      </c>
      <c r="O271" s="45" t="s">
        <v>350</v>
      </c>
      <c r="P271" s="46">
        <v>43435</v>
      </c>
      <c r="Q271" s="45">
        <v>1</v>
      </c>
      <c r="R271" s="45">
        <v>0</v>
      </c>
      <c r="S271" s="45" t="s">
        <v>347</v>
      </c>
      <c r="T271" s="45">
        <v>0</v>
      </c>
      <c r="U271" s="45">
        <v>0</v>
      </c>
      <c r="V271" s="45">
        <v>2</v>
      </c>
      <c r="W271" s="45" t="s">
        <v>406</v>
      </c>
      <c r="X271" s="45">
        <v>3</v>
      </c>
      <c r="Y271" s="45" t="s">
        <v>352</v>
      </c>
      <c r="Z271" s="45">
        <v>0</v>
      </c>
      <c r="AA271" s="51">
        <v>5</v>
      </c>
      <c r="AB271" s="45">
        <v>6</v>
      </c>
      <c r="AC271" s="45">
        <v>0</v>
      </c>
      <c r="AD271" s="45">
        <v>0</v>
      </c>
      <c r="AE271" s="45">
        <v>1</v>
      </c>
      <c r="AF271" s="45">
        <v>1300</v>
      </c>
      <c r="AG271" s="45">
        <v>200</v>
      </c>
      <c r="AH271" s="41">
        <f t="shared" si="4"/>
        <v>-1100</v>
      </c>
      <c r="AI271" s="45" t="s">
        <v>3242</v>
      </c>
      <c r="AJ271" s="45"/>
      <c r="AK271" s="45" t="s">
        <v>663</v>
      </c>
      <c r="AL271" s="45" t="b">
        <v>1</v>
      </c>
      <c r="AM271" s="45" t="b">
        <v>1</v>
      </c>
      <c r="AN271" s="45"/>
      <c r="AO271" s="45"/>
      <c r="AP271" s="45"/>
      <c r="AQ271" s="45"/>
      <c r="AR271" s="45"/>
      <c r="AS271" s="45"/>
      <c r="AT271" s="45">
        <v>10</v>
      </c>
      <c r="AU271" s="45" t="s">
        <v>356</v>
      </c>
      <c r="AV271" s="45"/>
      <c r="AW271" s="45" t="s">
        <v>347</v>
      </c>
      <c r="AX271" s="45" t="s">
        <v>3505</v>
      </c>
      <c r="AY271" s="45" t="s">
        <v>3506</v>
      </c>
      <c r="AZ271" s="45"/>
      <c r="BA271" s="45" t="b">
        <v>1</v>
      </c>
      <c r="BB271" s="45"/>
      <c r="BC271" s="45"/>
      <c r="BD271" s="45"/>
      <c r="BE271" s="45"/>
      <c r="BF271" s="45"/>
      <c r="BG271" s="45" t="b">
        <v>1</v>
      </c>
      <c r="BH271" s="45"/>
      <c r="BI271" s="45"/>
      <c r="BJ271" s="45" t="s">
        <v>3507</v>
      </c>
      <c r="BK271" s="45" t="s">
        <v>347</v>
      </c>
      <c r="BL271" s="45" t="s">
        <v>372</v>
      </c>
      <c r="BM271" s="45"/>
      <c r="BN271" s="45" t="s">
        <v>372</v>
      </c>
      <c r="BO271" s="45"/>
      <c r="BP271" s="45" t="s">
        <v>347</v>
      </c>
      <c r="BQ271" s="45" t="s">
        <v>347</v>
      </c>
      <c r="BR271" s="45"/>
      <c r="BS271" s="45" t="s">
        <v>347</v>
      </c>
      <c r="BT271" s="45" t="s">
        <v>347</v>
      </c>
      <c r="BU271" s="45"/>
      <c r="BV271" s="45"/>
      <c r="BW271" s="45"/>
      <c r="BX271" s="45"/>
      <c r="BY271" s="45"/>
      <c r="BZ271" s="45"/>
      <c r="CA271" s="45"/>
      <c r="CB271" s="45"/>
      <c r="CC271" s="45"/>
      <c r="CD271" s="45"/>
      <c r="CE271" s="45"/>
      <c r="CF271" s="45" t="s">
        <v>1975</v>
      </c>
      <c r="CG271" s="45" t="b">
        <v>1</v>
      </c>
      <c r="CH271" s="45" t="b">
        <v>1</v>
      </c>
      <c r="CI271" s="45"/>
      <c r="CJ271" s="45"/>
      <c r="CK271" s="45"/>
      <c r="CL271" s="45"/>
      <c r="CM271" s="45"/>
      <c r="CN271" s="45"/>
      <c r="CO271" s="45" t="s">
        <v>347</v>
      </c>
      <c r="CP271" s="45"/>
      <c r="CQ271" s="45"/>
      <c r="CR271" s="45"/>
      <c r="CS271" s="45"/>
      <c r="CT271" s="45"/>
      <c r="CU271" s="45"/>
      <c r="CV271" s="45"/>
      <c r="CW271" s="45"/>
      <c r="CX271" s="45"/>
      <c r="CY271" s="45" t="s">
        <v>836</v>
      </c>
      <c r="CZ271" s="45"/>
      <c r="DA271" s="45"/>
      <c r="DB271" s="45"/>
      <c r="DC271" s="45"/>
      <c r="DD271" s="45"/>
      <c r="DE271" s="45" t="b">
        <v>1</v>
      </c>
      <c r="DF271" s="45"/>
      <c r="DG271" s="45"/>
      <c r="DH271" s="45"/>
      <c r="DI271" s="45"/>
      <c r="DJ271" s="45"/>
      <c r="DK271" s="45"/>
      <c r="DL271" s="45"/>
      <c r="DM271" s="45"/>
      <c r="DN271" s="45"/>
      <c r="DO271" s="45"/>
      <c r="DP271" s="45"/>
      <c r="DQ271" s="45"/>
      <c r="DR271" s="45"/>
      <c r="DS271" s="45"/>
      <c r="DT271" s="45"/>
      <c r="DU271" s="45"/>
      <c r="DV271" s="45"/>
      <c r="DW271" s="45" t="s">
        <v>564</v>
      </c>
      <c r="DX271" s="45" t="s">
        <v>483</v>
      </c>
      <c r="DY271" s="45"/>
      <c r="DZ271" s="45"/>
      <c r="EA271" s="45" t="s">
        <v>567</v>
      </c>
      <c r="EB271" s="45" t="b">
        <v>1</v>
      </c>
      <c r="EC271" s="45"/>
      <c r="ED271" s="45"/>
      <c r="EE271" s="45"/>
      <c r="EF271" s="45"/>
      <c r="EG271" s="45"/>
      <c r="EH271" s="45" t="b">
        <v>1</v>
      </c>
      <c r="EI271" s="45"/>
      <c r="EJ271" s="45"/>
      <c r="EK271" s="45"/>
      <c r="EL271" s="45"/>
      <c r="EM271" s="51">
        <v>2</v>
      </c>
      <c r="EN271" s="45" t="s">
        <v>365</v>
      </c>
      <c r="EO271" s="45" t="s">
        <v>1944</v>
      </c>
      <c r="EP271" s="45" t="b">
        <v>1</v>
      </c>
      <c r="EQ271" s="45"/>
      <c r="ER271" s="45"/>
      <c r="ES271" s="45"/>
      <c r="ET271" s="45"/>
      <c r="EU271" s="45"/>
      <c r="EV271" s="45"/>
      <c r="EW271" s="45" t="b">
        <v>1</v>
      </c>
      <c r="EX271" s="45"/>
      <c r="EY271" s="45"/>
      <c r="EZ271" s="45"/>
      <c r="FA271" s="51">
        <v>2</v>
      </c>
      <c r="FB271" s="45" t="s">
        <v>365</v>
      </c>
      <c r="FC271" s="45" t="s">
        <v>347</v>
      </c>
      <c r="FD271" s="45"/>
      <c r="FE271" s="45" t="s">
        <v>367</v>
      </c>
      <c r="FF271" s="45"/>
      <c r="FG271" s="45" t="b">
        <v>1</v>
      </c>
      <c r="FH271" s="45"/>
      <c r="FI271" s="45"/>
      <c r="FJ271" s="45"/>
      <c r="FK271" s="45"/>
      <c r="FL271" s="45"/>
      <c r="FM271" s="45"/>
      <c r="FN271" s="45" t="s">
        <v>347</v>
      </c>
      <c r="FO271" s="45"/>
      <c r="FP271" s="45" t="s">
        <v>372</v>
      </c>
      <c r="FQ271" s="45"/>
      <c r="FR271" s="45"/>
      <c r="FS271" s="45"/>
      <c r="FT271" s="45"/>
      <c r="FU271" s="45"/>
      <c r="FV271" s="45"/>
      <c r="FW271" s="45"/>
      <c r="FX271" s="45" t="s">
        <v>368</v>
      </c>
      <c r="FY271" s="45" t="s">
        <v>372</v>
      </c>
      <c r="FZ271" s="45"/>
      <c r="GA271" s="45"/>
      <c r="GB271" s="45"/>
      <c r="GC271" s="45" t="s">
        <v>384</v>
      </c>
      <c r="GD271" s="45" t="s">
        <v>351</v>
      </c>
      <c r="GE271" s="45" t="s">
        <v>359</v>
      </c>
      <c r="GF271" s="45" t="s">
        <v>370</v>
      </c>
      <c r="GG271" s="45" t="s">
        <v>370</v>
      </c>
      <c r="GH271" s="45"/>
      <c r="GI271" s="45"/>
      <c r="GJ271" s="45"/>
      <c r="GK271" s="45"/>
      <c r="GL271" s="45"/>
      <c r="GM271" s="45"/>
      <c r="GN271" s="45"/>
      <c r="GO271" s="45"/>
      <c r="GP271" s="45"/>
      <c r="GQ271" s="45"/>
      <c r="GR271" s="45"/>
      <c r="GS271" s="45"/>
      <c r="GT271" s="45"/>
      <c r="GU271" s="45" t="s">
        <v>3508</v>
      </c>
      <c r="GV271" s="45" t="b">
        <v>1</v>
      </c>
      <c r="GW271" s="45" t="b">
        <v>1</v>
      </c>
      <c r="GX271" s="45"/>
      <c r="GY271" s="45"/>
      <c r="GZ271" s="45"/>
      <c r="HA271" s="45"/>
      <c r="HB271" s="45" t="b">
        <v>1</v>
      </c>
      <c r="HC271" s="45"/>
      <c r="HD271" s="45"/>
      <c r="HE271" s="45" t="b">
        <v>1</v>
      </c>
      <c r="HF271" s="45"/>
      <c r="HG271" s="45"/>
      <c r="HH271" s="45"/>
      <c r="HI271" s="45"/>
      <c r="HJ271" s="45"/>
      <c r="HK271" s="45"/>
      <c r="HL271" s="45"/>
      <c r="HM271" s="45"/>
      <c r="HN271" s="45" t="s">
        <v>3509</v>
      </c>
      <c r="HO271" s="45"/>
      <c r="HP271" s="45" t="b">
        <v>1</v>
      </c>
      <c r="HQ271" s="45" t="b">
        <v>1</v>
      </c>
      <c r="HR271" s="45"/>
      <c r="HS271" s="45" t="s">
        <v>3510</v>
      </c>
      <c r="HT271" s="45" t="s">
        <v>3358</v>
      </c>
      <c r="HU271" s="45" t="b">
        <v>1</v>
      </c>
      <c r="HV271" s="45" t="b">
        <v>1</v>
      </c>
      <c r="HW271" s="45"/>
      <c r="HX271" s="45" t="b">
        <v>1</v>
      </c>
      <c r="HY271" s="45"/>
      <c r="HZ271" s="45"/>
      <c r="IA271" s="45"/>
      <c r="IB271" s="45"/>
      <c r="IC271" s="45"/>
      <c r="ID271" s="45"/>
      <c r="IE271" s="45"/>
      <c r="IF271" s="45" t="s">
        <v>2136</v>
      </c>
      <c r="IG271" s="45" t="b">
        <v>1</v>
      </c>
      <c r="IH271" s="45"/>
      <c r="II271" s="45" t="b">
        <v>1</v>
      </c>
      <c r="IJ271" s="45"/>
      <c r="IK271" s="45"/>
      <c r="IL271" s="45"/>
      <c r="IM271" s="45"/>
      <c r="IN271" s="45"/>
      <c r="IO271" s="45"/>
      <c r="IP271" s="45" t="s">
        <v>347</v>
      </c>
      <c r="IQ271" s="45"/>
      <c r="IR271" s="45" t="s">
        <v>937</v>
      </c>
      <c r="IS271" s="45"/>
      <c r="IT271" s="45"/>
      <c r="IU271" s="45" t="b">
        <v>1</v>
      </c>
      <c r="IV271" s="45" t="b">
        <v>1</v>
      </c>
      <c r="IW271" s="45"/>
      <c r="IX271" s="45"/>
      <c r="IY271" s="45"/>
      <c r="IZ271" s="45"/>
      <c r="JA271" s="45"/>
      <c r="JB271" s="45" t="s">
        <v>937</v>
      </c>
      <c r="JC271" s="45"/>
      <c r="JD271" s="45"/>
      <c r="JE271" s="45" t="b">
        <v>1</v>
      </c>
      <c r="JF271" s="45" t="b">
        <v>1</v>
      </c>
      <c r="JG271" s="45"/>
      <c r="JH271" s="45"/>
      <c r="JI271" s="45"/>
      <c r="JJ271" s="45"/>
      <c r="JK271" s="45"/>
      <c r="JL271" s="45" t="s">
        <v>347</v>
      </c>
      <c r="JM271" s="45"/>
      <c r="JN271" s="45" t="s">
        <v>3511</v>
      </c>
      <c r="JO271" s="45"/>
      <c r="JP271" s="45"/>
      <c r="JQ271" s="45"/>
      <c r="JR271" s="45" t="b">
        <v>1</v>
      </c>
      <c r="JS271" s="45"/>
      <c r="JT271" s="45"/>
      <c r="JU271" s="45"/>
      <c r="JV271" s="45" t="b">
        <v>1</v>
      </c>
      <c r="JW271" s="45" t="b">
        <v>1</v>
      </c>
      <c r="JX271" s="45"/>
      <c r="JY271" s="45"/>
      <c r="JZ271" s="45"/>
      <c r="KA271" s="45" t="b">
        <v>1</v>
      </c>
      <c r="KB271" s="45"/>
      <c r="KC271" s="45"/>
      <c r="KD271" s="45"/>
      <c r="KE271" s="45"/>
      <c r="KF271" s="45"/>
      <c r="KG271" s="45"/>
      <c r="KH271" s="45" t="s">
        <v>3512</v>
      </c>
      <c r="KI271" s="45"/>
      <c r="KJ271" s="45"/>
      <c r="KK271" s="45"/>
      <c r="KL271" s="45" t="b">
        <v>1</v>
      </c>
      <c r="KM271" s="45"/>
      <c r="KN271" s="45"/>
      <c r="KO271" s="45"/>
      <c r="KP271" s="45"/>
      <c r="KQ271" s="45" t="b">
        <v>1</v>
      </c>
      <c r="KR271" s="45"/>
      <c r="KS271" s="45"/>
      <c r="KT271" s="45"/>
      <c r="KU271" s="45"/>
      <c r="KV271" s="45"/>
      <c r="KW271" s="45" t="s">
        <v>2151</v>
      </c>
      <c r="KX271" s="45"/>
      <c r="KY271" s="45"/>
      <c r="KZ271" s="45" t="b">
        <v>1</v>
      </c>
      <c r="LA271" s="45"/>
      <c r="LB271" s="45" t="b">
        <v>1</v>
      </c>
      <c r="LC271" s="45"/>
      <c r="LD271" s="45"/>
      <c r="LE271" s="45"/>
      <c r="LF271" s="45"/>
      <c r="LG271" s="45" t="s">
        <v>1221</v>
      </c>
      <c r="LH271" s="45"/>
      <c r="LI271" s="45"/>
      <c r="LJ271" s="45"/>
      <c r="LK271" s="45" t="b">
        <v>1</v>
      </c>
      <c r="LL271" s="45"/>
      <c r="LM271" s="45"/>
      <c r="LN271" s="45"/>
      <c r="LO271" s="45" t="s">
        <v>347</v>
      </c>
      <c r="LP271" s="45"/>
      <c r="LQ271" s="45" t="s">
        <v>3513</v>
      </c>
      <c r="LR271" s="45"/>
      <c r="LS271" s="45"/>
      <c r="LT271" s="45" t="b">
        <v>1</v>
      </c>
      <c r="LU271" s="45"/>
      <c r="LV271" s="45" t="b">
        <v>1</v>
      </c>
      <c r="LW271" s="45"/>
      <c r="LX271" s="45"/>
      <c r="LY271" s="45"/>
      <c r="LZ271" s="45"/>
      <c r="MA271" s="45"/>
      <c r="MB271" s="45" t="s">
        <v>359</v>
      </c>
      <c r="MC271" s="45"/>
      <c r="MD271" s="45"/>
      <c r="ME271" s="45"/>
      <c r="MF271" s="45"/>
      <c r="MG271" s="45"/>
      <c r="MH271" s="45" t="s">
        <v>359</v>
      </c>
      <c r="MI271" s="45"/>
      <c r="MJ271" s="45" t="s">
        <v>3514</v>
      </c>
      <c r="MK271" s="45">
        <v>73157731</v>
      </c>
      <c r="ML271" s="45" t="s">
        <v>3515</v>
      </c>
      <c r="MM271" s="47">
        <v>44217.562881944446</v>
      </c>
      <c r="MN271" s="45">
        <v>272</v>
      </c>
      <c r="MO271" s="45"/>
      <c r="MP271" s="45">
        <v>-1</v>
      </c>
      <c r="MQ271" s="45"/>
      <c r="MR271" s="45"/>
      <c r="MS271" s="45" t="s">
        <v>376</v>
      </c>
      <c r="MT271" s="45">
        <v>15701</v>
      </c>
      <c r="MU271" s="45" t="s">
        <v>402</v>
      </c>
      <c r="MV271" s="45">
        <v>569832</v>
      </c>
    </row>
    <row r="272" spans="1:360" ht="15.6" hidden="1" thickTop="1" thickBot="1" x14ac:dyDescent="0.35">
      <c r="A272" s="48" t="s">
        <v>3516</v>
      </c>
      <c r="B272" s="37" t="s">
        <v>3517</v>
      </c>
      <c r="C272" s="37" t="s">
        <v>384</v>
      </c>
      <c r="D272" s="37" t="s">
        <v>3483</v>
      </c>
      <c r="E272" s="37" t="s">
        <v>830</v>
      </c>
      <c r="F272" s="37"/>
      <c r="G272" s="49">
        <v>44217</v>
      </c>
      <c r="H272" s="37" t="s">
        <v>3222</v>
      </c>
      <c r="I272" s="37" t="s">
        <v>832</v>
      </c>
      <c r="J272" s="37" t="s">
        <v>347</v>
      </c>
      <c r="K272" s="37">
        <v>70</v>
      </c>
      <c r="L272" s="37" t="str">
        <f>IF(data!$K272&lt;31,"18-30 Years",IF(data!$K272&lt;51,"31-50 Years",IF(data!$K272&lt;61,"51-60 Years",IF(data!$K272&gt;60,"Elderly&gt;60"))))</f>
        <v>Elderly&gt;60</v>
      </c>
      <c r="M272" s="37" t="s">
        <v>405</v>
      </c>
      <c r="N272" s="37" t="s">
        <v>1398</v>
      </c>
      <c r="O272" s="37" t="s">
        <v>350</v>
      </c>
      <c r="P272" s="49">
        <v>41660</v>
      </c>
      <c r="Q272" s="37">
        <v>0</v>
      </c>
      <c r="R272" s="37">
        <v>2</v>
      </c>
      <c r="S272" s="37" t="s">
        <v>359</v>
      </c>
      <c r="T272" s="37"/>
      <c r="U272" s="37"/>
      <c r="V272" s="37"/>
      <c r="W272" s="37"/>
      <c r="X272" s="37"/>
      <c r="Y272" s="37"/>
      <c r="Z272" s="37"/>
      <c r="AA272" s="37"/>
      <c r="AB272" s="37">
        <v>5</v>
      </c>
      <c r="AC272" s="37">
        <v>0</v>
      </c>
      <c r="AD272" s="37"/>
      <c r="AE272" s="37">
        <v>2</v>
      </c>
      <c r="AF272" s="37">
        <v>1200</v>
      </c>
      <c r="AG272" s="37">
        <v>100</v>
      </c>
      <c r="AH272" s="41">
        <f t="shared" si="4"/>
        <v>-1100</v>
      </c>
      <c r="AI272" s="37" t="s">
        <v>3518</v>
      </c>
      <c r="AJ272" s="37"/>
      <c r="AK272" s="37" t="s">
        <v>663</v>
      </c>
      <c r="AL272" s="37" t="b">
        <v>1</v>
      </c>
      <c r="AM272" s="37" t="b">
        <v>1</v>
      </c>
      <c r="AN272" s="37"/>
      <c r="AO272" s="37"/>
      <c r="AP272" s="37"/>
      <c r="AQ272" s="37"/>
      <c r="AR272" s="37"/>
      <c r="AS272" s="37"/>
      <c r="AT272" s="37">
        <v>10</v>
      </c>
      <c r="AU272" s="37" t="s">
        <v>1333</v>
      </c>
      <c r="AV272" s="37"/>
      <c r="AW272" s="37" t="s">
        <v>372</v>
      </c>
      <c r="AX272" s="41" t="s">
        <v>372</v>
      </c>
      <c r="AY272" s="37" t="s">
        <v>1279</v>
      </c>
      <c r="AZ272" s="37" t="b">
        <v>1</v>
      </c>
      <c r="BA272" s="37"/>
      <c r="BB272" s="37"/>
      <c r="BC272" s="37"/>
      <c r="BD272" s="37"/>
      <c r="BE272" s="37"/>
      <c r="BF272" s="37"/>
      <c r="BG272" s="37"/>
      <c r="BH272" s="37"/>
      <c r="BI272" s="37"/>
      <c r="BJ272" s="37"/>
      <c r="BK272" s="37" t="s">
        <v>347</v>
      </c>
      <c r="BL272" s="37" t="s">
        <v>372</v>
      </c>
      <c r="BM272" s="37"/>
      <c r="BN272" s="37" t="s">
        <v>372</v>
      </c>
      <c r="BO272" s="37"/>
      <c r="BP272" s="37" t="s">
        <v>347</v>
      </c>
      <c r="BQ272" s="37" t="s">
        <v>347</v>
      </c>
      <c r="BR272" s="37"/>
      <c r="BS272" s="37" t="s">
        <v>347</v>
      </c>
      <c r="BT272" s="37" t="s">
        <v>347</v>
      </c>
      <c r="BU272" s="37"/>
      <c r="BV272" s="37"/>
      <c r="BW272" s="37"/>
      <c r="BX272" s="37"/>
      <c r="BY272" s="37"/>
      <c r="BZ272" s="37"/>
      <c r="CA272" s="37"/>
      <c r="CB272" s="37"/>
      <c r="CC272" s="37"/>
      <c r="CD272" s="37"/>
      <c r="CE272" s="37"/>
      <c r="CF272" s="37" t="s">
        <v>870</v>
      </c>
      <c r="CG272" s="37" t="b">
        <v>1</v>
      </c>
      <c r="CH272" s="37" t="b">
        <v>1</v>
      </c>
      <c r="CI272" s="37"/>
      <c r="CJ272" s="37"/>
      <c r="CK272" s="37"/>
      <c r="CL272" s="37"/>
      <c r="CM272" s="37"/>
      <c r="CN272" s="37"/>
      <c r="CO272" s="37" t="s">
        <v>347</v>
      </c>
      <c r="CP272" s="37"/>
      <c r="CQ272" s="37"/>
      <c r="CR272" s="37"/>
      <c r="CS272" s="37"/>
      <c r="CT272" s="37"/>
      <c r="CU272" s="37"/>
      <c r="CV272" s="37"/>
      <c r="CW272" s="37"/>
      <c r="CX272" s="37"/>
      <c r="CY272" s="37" t="s">
        <v>1430</v>
      </c>
      <c r="CZ272" s="37"/>
      <c r="DA272" s="37"/>
      <c r="DB272" s="37"/>
      <c r="DC272" s="37" t="b">
        <v>1</v>
      </c>
      <c r="DD272" s="37"/>
      <c r="DE272" s="37" t="b">
        <v>1</v>
      </c>
      <c r="DF272" s="37"/>
      <c r="DG272" s="37"/>
      <c r="DH272" s="37"/>
      <c r="DI272" s="37"/>
      <c r="DJ272" s="37"/>
      <c r="DK272" s="37"/>
      <c r="DL272" s="37"/>
      <c r="DM272" s="37"/>
      <c r="DN272" s="37"/>
      <c r="DO272" s="37"/>
      <c r="DP272" s="37"/>
      <c r="DQ272" s="37"/>
      <c r="DR272" s="37"/>
      <c r="DS272" s="37"/>
      <c r="DT272" s="37"/>
      <c r="DU272" s="37"/>
      <c r="DV272" s="37"/>
      <c r="DW272" s="37" t="s">
        <v>482</v>
      </c>
      <c r="DX272" s="37" t="s">
        <v>565</v>
      </c>
      <c r="DY272" s="37" t="s">
        <v>2106</v>
      </c>
      <c r="DZ272" s="37"/>
      <c r="EA272" s="37"/>
      <c r="EB272" s="37"/>
      <c r="EC272" s="37"/>
      <c r="ED272" s="37"/>
      <c r="EE272" s="37"/>
      <c r="EF272" s="37"/>
      <c r="EG272" s="37"/>
      <c r="EH272" s="37"/>
      <c r="EI272" s="37"/>
      <c r="EJ272" s="37"/>
      <c r="EK272" s="37"/>
      <c r="EL272" s="37"/>
      <c r="EM272" s="37"/>
      <c r="EN272" s="37"/>
      <c r="EO272" s="37"/>
      <c r="EP272" s="37"/>
      <c r="EQ272" s="37"/>
      <c r="ER272" s="37"/>
      <c r="ES272" s="37"/>
      <c r="ET272" s="37"/>
      <c r="EU272" s="37"/>
      <c r="EV272" s="37"/>
      <c r="EW272" s="37"/>
      <c r="EX272" s="37"/>
      <c r="EY272" s="37"/>
      <c r="EZ272" s="37"/>
      <c r="FA272" s="37"/>
      <c r="FB272" s="37"/>
      <c r="FC272" s="37" t="s">
        <v>372</v>
      </c>
      <c r="FD272" s="37"/>
      <c r="FE272" s="37" t="s">
        <v>367</v>
      </c>
      <c r="FF272" s="37"/>
      <c r="FG272" s="37" t="b">
        <v>1</v>
      </c>
      <c r="FH272" s="37"/>
      <c r="FI272" s="37"/>
      <c r="FJ272" s="37"/>
      <c r="FK272" s="37"/>
      <c r="FL272" s="37"/>
      <c r="FM272" s="37"/>
      <c r="FN272" s="37" t="s">
        <v>372</v>
      </c>
      <c r="FO272" s="37"/>
      <c r="FP272" s="37" t="s">
        <v>372</v>
      </c>
      <c r="FQ272" s="37"/>
      <c r="FR272" s="37"/>
      <c r="FS272" s="37"/>
      <c r="FT272" s="37"/>
      <c r="FU272" s="37"/>
      <c r="FV272" s="37"/>
      <c r="FW272" s="37"/>
      <c r="FX272" s="37"/>
      <c r="FY272" s="37"/>
      <c r="FZ272" s="37"/>
      <c r="GA272" s="37"/>
      <c r="GB272" s="37"/>
      <c r="GC272" s="37"/>
      <c r="GD272" s="37" t="s">
        <v>384</v>
      </c>
      <c r="GE272" s="37" t="s">
        <v>359</v>
      </c>
      <c r="GF272" s="37" t="s">
        <v>370</v>
      </c>
      <c r="GG272" s="37" t="s">
        <v>370</v>
      </c>
      <c r="GH272" s="37"/>
      <c r="GI272" s="37"/>
      <c r="GJ272" s="37"/>
      <c r="GK272" s="37"/>
      <c r="GL272" s="37"/>
      <c r="GM272" s="37"/>
      <c r="GN272" s="37"/>
      <c r="GO272" s="37"/>
      <c r="GP272" s="37"/>
      <c r="GQ272" s="37"/>
      <c r="GR272" s="37"/>
      <c r="GS272" s="37"/>
      <c r="GT272" s="37"/>
      <c r="GU272" s="37" t="s">
        <v>3519</v>
      </c>
      <c r="GV272" s="37"/>
      <c r="GW272" s="37" t="b">
        <v>1</v>
      </c>
      <c r="GX272" s="37"/>
      <c r="GY272" s="37"/>
      <c r="GZ272" s="37" t="b">
        <v>1</v>
      </c>
      <c r="HA272" s="37" t="b">
        <v>1</v>
      </c>
      <c r="HB272" s="37"/>
      <c r="HC272" s="37"/>
      <c r="HD272" s="37"/>
      <c r="HE272" s="37" t="b">
        <v>1</v>
      </c>
      <c r="HF272" s="37"/>
      <c r="HG272" s="37"/>
      <c r="HH272" s="37"/>
      <c r="HI272" s="37"/>
      <c r="HJ272" s="37"/>
      <c r="HK272" s="37"/>
      <c r="HL272" s="37"/>
      <c r="HM272" s="37"/>
      <c r="HN272" s="37" t="s">
        <v>2495</v>
      </c>
      <c r="HO272" s="37" t="b">
        <v>1</v>
      </c>
      <c r="HP272" s="37"/>
      <c r="HQ272" s="37"/>
      <c r="HR272" s="37" t="b">
        <v>1</v>
      </c>
      <c r="HS272" s="37" t="s">
        <v>3520</v>
      </c>
      <c r="HT272" s="37" t="s">
        <v>550</v>
      </c>
      <c r="HU272" s="37" t="b">
        <v>1</v>
      </c>
      <c r="HV272" s="37"/>
      <c r="HW272" s="37"/>
      <c r="HX272" s="37" t="b">
        <v>1</v>
      </c>
      <c r="HY272" s="37"/>
      <c r="HZ272" s="37"/>
      <c r="IA272" s="37"/>
      <c r="IB272" s="37"/>
      <c r="IC272" s="37"/>
      <c r="ID272" s="37"/>
      <c r="IE272" s="37"/>
      <c r="IF272" s="37" t="s">
        <v>877</v>
      </c>
      <c r="IG272" s="37" t="b">
        <v>1</v>
      </c>
      <c r="IH272" s="37"/>
      <c r="II272" s="37"/>
      <c r="IJ272" s="37"/>
      <c r="IK272" s="37" t="b">
        <v>1</v>
      </c>
      <c r="IL272" s="37"/>
      <c r="IM272" s="37"/>
      <c r="IN272" s="37"/>
      <c r="IO272" s="37"/>
      <c r="IP272" s="37" t="s">
        <v>347</v>
      </c>
      <c r="IQ272" s="37"/>
      <c r="IR272" s="37" t="s">
        <v>937</v>
      </c>
      <c r="IS272" s="37"/>
      <c r="IT272" s="37"/>
      <c r="IU272" s="37" t="b">
        <v>1</v>
      </c>
      <c r="IV272" s="37" t="b">
        <v>1</v>
      </c>
      <c r="IW272" s="37"/>
      <c r="IX272" s="37"/>
      <c r="IY272" s="37"/>
      <c r="IZ272" s="37"/>
      <c r="JA272" s="37"/>
      <c r="JB272" s="37" t="s">
        <v>937</v>
      </c>
      <c r="JC272" s="37"/>
      <c r="JD272" s="37"/>
      <c r="JE272" s="37" t="b">
        <v>1</v>
      </c>
      <c r="JF272" s="37" t="b">
        <v>1</v>
      </c>
      <c r="JG272" s="37"/>
      <c r="JH272" s="37"/>
      <c r="JI272" s="37"/>
      <c r="JJ272" s="37"/>
      <c r="JK272" s="37"/>
      <c r="JL272" s="37" t="s">
        <v>347</v>
      </c>
      <c r="JM272" s="37"/>
      <c r="JN272" s="37" t="s">
        <v>3521</v>
      </c>
      <c r="JO272" s="37"/>
      <c r="JP272" s="37"/>
      <c r="JQ272" s="37"/>
      <c r="JR272" s="37" t="b">
        <v>1</v>
      </c>
      <c r="JS272" s="37"/>
      <c r="JT272" s="37"/>
      <c r="JU272" s="37"/>
      <c r="JV272" s="37"/>
      <c r="JW272" s="37" t="b">
        <v>1</v>
      </c>
      <c r="JX272" s="37"/>
      <c r="JY272" s="37"/>
      <c r="JZ272" s="37"/>
      <c r="KA272" s="37"/>
      <c r="KB272" s="37" t="b">
        <v>1</v>
      </c>
      <c r="KC272" s="37"/>
      <c r="KD272" s="37"/>
      <c r="KE272" s="37"/>
      <c r="KF272" s="37"/>
      <c r="KG272" s="37"/>
      <c r="KH272" s="37" t="s">
        <v>3512</v>
      </c>
      <c r="KI272" s="37"/>
      <c r="KJ272" s="37"/>
      <c r="KK272" s="37"/>
      <c r="KL272" s="37" t="b">
        <v>1</v>
      </c>
      <c r="KM272" s="37"/>
      <c r="KN272" s="37"/>
      <c r="KO272" s="37"/>
      <c r="KP272" s="37"/>
      <c r="KQ272" s="37" t="b">
        <v>1</v>
      </c>
      <c r="KR272" s="37"/>
      <c r="KS272" s="37"/>
      <c r="KT272" s="37"/>
      <c r="KU272" s="37"/>
      <c r="KV272" s="37"/>
      <c r="KW272" s="37" t="s">
        <v>2621</v>
      </c>
      <c r="KX272" s="37"/>
      <c r="KY272" s="37" t="b">
        <v>1</v>
      </c>
      <c r="KZ272" s="37" t="b">
        <v>1</v>
      </c>
      <c r="LA272" s="37"/>
      <c r="LB272" s="37" t="b">
        <v>1</v>
      </c>
      <c r="LC272" s="37"/>
      <c r="LD272" s="37"/>
      <c r="LE272" s="37"/>
      <c r="LF272" s="37"/>
      <c r="LG272" s="37" t="s">
        <v>1221</v>
      </c>
      <c r="LH272" s="37"/>
      <c r="LI272" s="37"/>
      <c r="LJ272" s="37"/>
      <c r="LK272" s="37" t="b">
        <v>1</v>
      </c>
      <c r="LL272" s="37"/>
      <c r="LM272" s="37"/>
      <c r="LN272" s="37"/>
      <c r="LO272" s="37"/>
      <c r="LP272" s="37"/>
      <c r="LQ272" s="37"/>
      <c r="LR272" s="37"/>
      <c r="LS272" s="37"/>
      <c r="LT272" s="37"/>
      <c r="LU272" s="37"/>
      <c r="LV272" s="37"/>
      <c r="LW272" s="37"/>
      <c r="LX272" s="37"/>
      <c r="LY272" s="37"/>
      <c r="LZ272" s="37"/>
      <c r="MA272" s="37"/>
      <c r="MB272" s="37"/>
      <c r="MC272" s="37"/>
      <c r="MD272" s="37"/>
      <c r="ME272" s="37"/>
      <c r="MF272" s="37"/>
      <c r="MG272" s="37"/>
      <c r="MH272" s="37"/>
      <c r="MI272" s="37"/>
      <c r="MJ272" s="37" t="s">
        <v>3522</v>
      </c>
      <c r="MK272" s="37">
        <v>73157733</v>
      </c>
      <c r="ML272" s="37" t="s">
        <v>3523</v>
      </c>
      <c r="MM272" s="50">
        <v>44217.562893518523</v>
      </c>
      <c r="MN272" s="37">
        <v>273</v>
      </c>
      <c r="MO272" s="37"/>
      <c r="MP272" s="37">
        <v>-1</v>
      </c>
      <c r="MQ272" s="37"/>
      <c r="MR272" s="37"/>
      <c r="MS272" s="37" t="s">
        <v>376</v>
      </c>
      <c r="MT272" s="37">
        <v>14429</v>
      </c>
      <c r="MU272" s="37" t="s">
        <v>402</v>
      </c>
      <c r="MV272" s="37">
        <v>569832</v>
      </c>
    </row>
    <row r="273" spans="1:360" ht="15.6" hidden="1" thickTop="1" thickBot="1" x14ac:dyDescent="0.35">
      <c r="A273" s="44" t="s">
        <v>3524</v>
      </c>
      <c r="B273" s="45" t="s">
        <v>3525</v>
      </c>
      <c r="C273" s="45" t="s">
        <v>384</v>
      </c>
      <c r="D273" s="45" t="s">
        <v>3483</v>
      </c>
      <c r="E273" s="45" t="s">
        <v>830</v>
      </c>
      <c r="F273" s="45"/>
      <c r="G273" s="46">
        <v>44217</v>
      </c>
      <c r="H273" s="45" t="s">
        <v>3222</v>
      </c>
      <c r="I273" s="45" t="s">
        <v>832</v>
      </c>
      <c r="J273" s="45" t="s">
        <v>347</v>
      </c>
      <c r="K273" s="45">
        <v>55</v>
      </c>
      <c r="L273" s="45" t="str">
        <f>IF(data!$K273&lt;31,"18-30 Years",IF(data!$K273&lt;51,"31-50 Years",IF(data!$K273&lt;61,"51-60 Years",IF(data!$K273&gt;60,"Elderly&gt;60"))))</f>
        <v>51-60 Years</v>
      </c>
      <c r="M273" s="45" t="s">
        <v>405</v>
      </c>
      <c r="N273" s="45" t="s">
        <v>349</v>
      </c>
      <c r="O273" s="45" t="s">
        <v>350</v>
      </c>
      <c r="P273" s="46">
        <v>42025</v>
      </c>
      <c r="Q273" s="45">
        <v>0</v>
      </c>
      <c r="R273" s="45">
        <v>0</v>
      </c>
      <c r="S273" s="45" t="s">
        <v>347</v>
      </c>
      <c r="T273" s="45">
        <v>0</v>
      </c>
      <c r="U273" s="45">
        <v>0</v>
      </c>
      <c r="V273" s="45">
        <v>0</v>
      </c>
      <c r="W273" s="45" t="s">
        <v>384</v>
      </c>
      <c r="X273" s="45">
        <v>1</v>
      </c>
      <c r="Y273" s="45" t="s">
        <v>351</v>
      </c>
      <c r="Z273" s="45">
        <v>3</v>
      </c>
      <c r="AA273" s="51">
        <v>4</v>
      </c>
      <c r="AB273" s="45">
        <v>4</v>
      </c>
      <c r="AC273" s="45">
        <v>2</v>
      </c>
      <c r="AD273" s="45">
        <v>0</v>
      </c>
      <c r="AE273" s="45">
        <v>1</v>
      </c>
      <c r="AF273" s="45">
        <v>900</v>
      </c>
      <c r="AG273" s="45">
        <v>200</v>
      </c>
      <c r="AH273" s="41">
        <f t="shared" si="4"/>
        <v>-700</v>
      </c>
      <c r="AI273" s="45" t="s">
        <v>1332</v>
      </c>
      <c r="AJ273" s="45"/>
      <c r="AK273" s="45" t="s">
        <v>663</v>
      </c>
      <c r="AL273" s="45" t="b">
        <v>1</v>
      </c>
      <c r="AM273" s="45" t="b">
        <v>1</v>
      </c>
      <c r="AN273" s="45"/>
      <c r="AO273" s="45"/>
      <c r="AP273" s="45"/>
      <c r="AQ273" s="45"/>
      <c r="AR273" s="45"/>
      <c r="AS273" s="45"/>
      <c r="AT273" s="45">
        <v>10</v>
      </c>
      <c r="AU273" s="45" t="s">
        <v>1333</v>
      </c>
      <c r="AV273" s="45"/>
      <c r="AW273" s="45" t="s">
        <v>347</v>
      </c>
      <c r="AX273" s="41" t="s">
        <v>372</v>
      </c>
      <c r="AY273" s="45" t="s">
        <v>1279</v>
      </c>
      <c r="AZ273" s="45" t="b">
        <v>1</v>
      </c>
      <c r="BA273" s="45"/>
      <c r="BB273" s="45"/>
      <c r="BC273" s="45"/>
      <c r="BD273" s="45"/>
      <c r="BE273" s="45"/>
      <c r="BF273" s="45"/>
      <c r="BG273" s="45"/>
      <c r="BH273" s="45"/>
      <c r="BI273" s="45"/>
      <c r="BJ273" s="45"/>
      <c r="BK273" s="45" t="s">
        <v>347</v>
      </c>
      <c r="BL273" s="45" t="s">
        <v>372</v>
      </c>
      <c r="BM273" s="45"/>
      <c r="BN273" s="45" t="s">
        <v>372</v>
      </c>
      <c r="BO273" s="45"/>
      <c r="BP273" s="59" t="s">
        <v>359</v>
      </c>
      <c r="BQ273" s="45"/>
      <c r="BR273" s="59" t="s">
        <v>5133</v>
      </c>
      <c r="BS273" s="45"/>
      <c r="BT273" s="45"/>
      <c r="BU273" s="45"/>
      <c r="BV273" s="45"/>
      <c r="BW273" s="45"/>
      <c r="BX273" s="45"/>
      <c r="BY273" s="45"/>
      <c r="BZ273" s="45"/>
      <c r="CA273" s="45"/>
      <c r="CB273" s="45"/>
      <c r="CC273" s="45"/>
      <c r="CD273" s="45"/>
      <c r="CE273" s="45"/>
      <c r="CF273" s="45" t="s">
        <v>2394</v>
      </c>
      <c r="CG273" s="45" t="b">
        <v>1</v>
      </c>
      <c r="CH273" s="45" t="b">
        <v>1</v>
      </c>
      <c r="CI273" s="45"/>
      <c r="CJ273" s="45" t="b">
        <v>1</v>
      </c>
      <c r="CK273" s="45"/>
      <c r="CL273" s="45"/>
      <c r="CM273" s="45"/>
      <c r="CN273" s="45"/>
      <c r="CO273" s="45" t="s">
        <v>347</v>
      </c>
      <c r="CP273" s="45"/>
      <c r="CQ273" s="45"/>
      <c r="CR273" s="45"/>
      <c r="CS273" s="45"/>
      <c r="CT273" s="45"/>
      <c r="CU273" s="45"/>
      <c r="CV273" s="45"/>
      <c r="CW273" s="45"/>
      <c r="CX273" s="45"/>
      <c r="CY273" s="45" t="s">
        <v>1430</v>
      </c>
      <c r="CZ273" s="45"/>
      <c r="DA273" s="45"/>
      <c r="DB273" s="45"/>
      <c r="DC273" s="45" t="b">
        <v>1</v>
      </c>
      <c r="DD273" s="45"/>
      <c r="DE273" s="45" t="b">
        <v>1</v>
      </c>
      <c r="DF273" s="45"/>
      <c r="DG273" s="45"/>
      <c r="DH273" s="45"/>
      <c r="DI273" s="45"/>
      <c r="DJ273" s="45"/>
      <c r="DK273" s="45"/>
      <c r="DL273" s="45"/>
      <c r="DM273" s="45"/>
      <c r="DN273" s="45"/>
      <c r="DO273" s="45"/>
      <c r="DP273" s="45"/>
      <c r="DQ273" s="45"/>
      <c r="DR273" s="45"/>
      <c r="DS273" s="45"/>
      <c r="DT273" s="45"/>
      <c r="DU273" s="45"/>
      <c r="DV273" s="45"/>
      <c r="DW273" s="45" t="s">
        <v>646</v>
      </c>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t="s">
        <v>372</v>
      </c>
      <c r="FD273" s="45"/>
      <c r="FE273" s="45" t="s">
        <v>367</v>
      </c>
      <c r="FF273" s="45"/>
      <c r="FG273" s="45" t="b">
        <v>1</v>
      </c>
      <c r="FH273" s="45"/>
      <c r="FI273" s="45"/>
      <c r="FJ273" s="45"/>
      <c r="FK273" s="45"/>
      <c r="FL273" s="45"/>
      <c r="FM273" s="45"/>
      <c r="FN273" s="45" t="s">
        <v>372</v>
      </c>
      <c r="FO273" s="45"/>
      <c r="FP273" s="45" t="s">
        <v>372</v>
      </c>
      <c r="FQ273" s="45"/>
      <c r="FR273" s="45"/>
      <c r="FS273" s="45"/>
      <c r="FT273" s="45"/>
      <c r="FU273" s="45"/>
      <c r="FV273" s="45"/>
      <c r="FW273" s="45"/>
      <c r="FX273" s="45"/>
      <c r="FY273" s="45"/>
      <c r="FZ273" s="45"/>
      <c r="GA273" s="45"/>
      <c r="GB273" s="45"/>
      <c r="GC273" s="45" t="s">
        <v>384</v>
      </c>
      <c r="GD273" s="45" t="s">
        <v>384</v>
      </c>
      <c r="GE273" s="45" t="s">
        <v>359</v>
      </c>
      <c r="GF273" s="45" t="s">
        <v>370</v>
      </c>
      <c r="GG273" s="45" t="s">
        <v>370</v>
      </c>
      <c r="GH273" s="45"/>
      <c r="GI273" s="45"/>
      <c r="GJ273" s="45"/>
      <c r="GK273" s="45"/>
      <c r="GL273" s="45"/>
      <c r="GM273" s="45"/>
      <c r="GN273" s="45"/>
      <c r="GO273" s="45"/>
      <c r="GP273" s="45"/>
      <c r="GQ273" s="45"/>
      <c r="GR273" s="45"/>
      <c r="GS273" s="45"/>
      <c r="GT273" s="45"/>
      <c r="GU273" s="45" t="s">
        <v>3526</v>
      </c>
      <c r="GV273" s="45"/>
      <c r="GW273" s="45"/>
      <c r="GX273" s="45"/>
      <c r="GY273" s="45"/>
      <c r="GZ273" s="45" t="b">
        <v>1</v>
      </c>
      <c r="HA273" s="45" t="b">
        <v>1</v>
      </c>
      <c r="HB273" s="45" t="b">
        <v>1</v>
      </c>
      <c r="HC273" s="45"/>
      <c r="HD273" s="45"/>
      <c r="HE273" s="45"/>
      <c r="HF273" s="45"/>
      <c r="HG273" s="45"/>
      <c r="HH273" s="45"/>
      <c r="HI273" s="45"/>
      <c r="HJ273" s="45" t="b">
        <v>1</v>
      </c>
      <c r="HK273" s="45"/>
      <c r="HL273" s="45"/>
      <c r="HM273" s="45" t="s">
        <v>3527</v>
      </c>
      <c r="HN273" s="45" t="s">
        <v>1907</v>
      </c>
      <c r="HO273" s="45"/>
      <c r="HP273" s="45"/>
      <c r="HQ273" s="45" t="b">
        <v>1</v>
      </c>
      <c r="HR273" s="45" t="b">
        <v>1</v>
      </c>
      <c r="HS273" s="45" t="s">
        <v>3528</v>
      </c>
      <c r="HT273" s="45" t="s">
        <v>591</v>
      </c>
      <c r="HU273" s="45" t="b">
        <v>1</v>
      </c>
      <c r="HV273" s="45"/>
      <c r="HW273" s="45"/>
      <c r="HX273" s="45" t="b">
        <v>1</v>
      </c>
      <c r="HY273" s="45"/>
      <c r="HZ273" s="45"/>
      <c r="IA273" s="45"/>
      <c r="IB273" s="45"/>
      <c r="IC273" s="45"/>
      <c r="ID273" s="45"/>
      <c r="IE273" s="45"/>
      <c r="IF273" s="45" t="s">
        <v>2598</v>
      </c>
      <c r="IG273" s="45"/>
      <c r="IH273" s="45"/>
      <c r="II273" s="45" t="b">
        <v>1</v>
      </c>
      <c r="IJ273" s="45"/>
      <c r="IK273" s="45" t="b">
        <v>1</v>
      </c>
      <c r="IL273" s="45"/>
      <c r="IM273" s="45"/>
      <c r="IN273" s="45"/>
      <c r="IO273" s="45"/>
      <c r="IP273" s="45" t="s">
        <v>347</v>
      </c>
      <c r="IQ273" s="45"/>
      <c r="IR273" s="45" t="s">
        <v>372</v>
      </c>
      <c r="IS273" s="45"/>
      <c r="IT273" s="45"/>
      <c r="IU273" s="45"/>
      <c r="IV273" s="45"/>
      <c r="IW273" s="45"/>
      <c r="IX273" s="45"/>
      <c r="IY273" s="45" t="b">
        <v>1</v>
      </c>
      <c r="IZ273" s="45"/>
      <c r="JA273" s="45"/>
      <c r="JB273" s="45" t="s">
        <v>372</v>
      </c>
      <c r="JC273" s="45"/>
      <c r="JD273" s="45"/>
      <c r="JE273" s="45"/>
      <c r="JF273" s="45"/>
      <c r="JG273" s="45"/>
      <c r="JH273" s="45"/>
      <c r="JI273" s="45" t="b">
        <v>1</v>
      </c>
      <c r="JJ273" s="45"/>
      <c r="JK273" s="45"/>
      <c r="JL273" s="45" t="s">
        <v>347</v>
      </c>
      <c r="JM273" s="45"/>
      <c r="JN273" s="45" t="s">
        <v>3529</v>
      </c>
      <c r="JO273" s="45"/>
      <c r="JP273" s="45"/>
      <c r="JQ273" s="45"/>
      <c r="JR273" s="45"/>
      <c r="JS273" s="45"/>
      <c r="JT273" s="45"/>
      <c r="JU273" s="45"/>
      <c r="JV273" s="45" t="b">
        <v>1</v>
      </c>
      <c r="JW273" s="45" t="b">
        <v>1</v>
      </c>
      <c r="JX273" s="45"/>
      <c r="JY273" s="45" t="b">
        <v>1</v>
      </c>
      <c r="JZ273" s="45"/>
      <c r="KA273" s="45"/>
      <c r="KB273" s="45"/>
      <c r="KC273" s="45"/>
      <c r="KD273" s="45"/>
      <c r="KE273" s="45"/>
      <c r="KF273" s="45"/>
      <c r="KG273" s="45"/>
      <c r="KH273" s="45" t="s">
        <v>3530</v>
      </c>
      <c r="KI273" s="45"/>
      <c r="KJ273" s="45"/>
      <c r="KK273" s="45"/>
      <c r="KL273" s="45"/>
      <c r="KM273" s="45"/>
      <c r="KN273" s="45"/>
      <c r="KO273" s="45"/>
      <c r="KP273" s="45"/>
      <c r="KQ273" s="45" t="b">
        <v>1</v>
      </c>
      <c r="KR273" s="45"/>
      <c r="KS273" s="45" t="b">
        <v>1</v>
      </c>
      <c r="KT273" s="45"/>
      <c r="KU273" s="45"/>
      <c r="KV273" s="45"/>
      <c r="KW273" s="45" t="s">
        <v>553</v>
      </c>
      <c r="KX273" s="45"/>
      <c r="KY273" s="45"/>
      <c r="KZ273" s="45" t="b">
        <v>1</v>
      </c>
      <c r="LA273" s="45"/>
      <c r="LB273" s="45" t="b">
        <v>1</v>
      </c>
      <c r="LC273" s="45"/>
      <c r="LD273" s="45"/>
      <c r="LE273" s="45"/>
      <c r="LF273" s="45"/>
      <c r="LG273" s="45" t="s">
        <v>1221</v>
      </c>
      <c r="LH273" s="45"/>
      <c r="LI273" s="45"/>
      <c r="LJ273" s="45"/>
      <c r="LK273" s="45" t="b">
        <v>1</v>
      </c>
      <c r="LL273" s="45"/>
      <c r="LM273" s="45"/>
      <c r="LN273" s="45"/>
      <c r="LO273" s="45" t="s">
        <v>347</v>
      </c>
      <c r="LP273" s="45"/>
      <c r="LQ273" s="45" t="s">
        <v>3513</v>
      </c>
      <c r="LR273" s="45"/>
      <c r="LS273" s="45"/>
      <c r="LT273" s="45" t="b">
        <v>1</v>
      </c>
      <c r="LU273" s="45"/>
      <c r="LV273" s="45" t="b">
        <v>1</v>
      </c>
      <c r="LW273" s="45"/>
      <c r="LX273" s="45"/>
      <c r="LY273" s="45"/>
      <c r="LZ273" s="45"/>
      <c r="MA273" s="45"/>
      <c r="MB273" s="45" t="s">
        <v>359</v>
      </c>
      <c r="MC273" s="45"/>
      <c r="MD273" s="45"/>
      <c r="ME273" s="45" t="s">
        <v>359</v>
      </c>
      <c r="MF273" s="45"/>
      <c r="MG273" s="45"/>
      <c r="MH273" s="45" t="s">
        <v>359</v>
      </c>
      <c r="MI273" s="45"/>
      <c r="MJ273" s="45" t="s">
        <v>3531</v>
      </c>
      <c r="MK273" s="45">
        <v>73157735</v>
      </c>
      <c r="ML273" s="45" t="s">
        <v>3532</v>
      </c>
      <c r="MM273" s="47">
        <v>44217.562905092593</v>
      </c>
      <c r="MN273" s="45">
        <v>274</v>
      </c>
      <c r="MO273" s="45"/>
      <c r="MP273" s="45">
        <v>-1</v>
      </c>
      <c r="MQ273" s="45"/>
      <c r="MR273" s="45"/>
      <c r="MS273" s="45" t="s">
        <v>376</v>
      </c>
      <c r="MT273" s="45">
        <v>13649</v>
      </c>
      <c r="MU273" s="45" t="s">
        <v>402</v>
      </c>
      <c r="MV273" s="45">
        <v>569832</v>
      </c>
    </row>
    <row r="274" spans="1:360" ht="15.6" thickTop="1" thickBot="1" x14ac:dyDescent="0.35">
      <c r="A274" s="48" t="s">
        <v>3533</v>
      </c>
      <c r="B274" s="37" t="s">
        <v>3534</v>
      </c>
      <c r="C274" s="37" t="s">
        <v>384</v>
      </c>
      <c r="D274" s="37" t="s">
        <v>3483</v>
      </c>
      <c r="E274" s="37" t="s">
        <v>830</v>
      </c>
      <c r="F274" s="37"/>
      <c r="G274" s="49">
        <v>44217</v>
      </c>
      <c r="H274" s="37" t="s">
        <v>3222</v>
      </c>
      <c r="I274" s="37" t="s">
        <v>832</v>
      </c>
      <c r="J274" s="37" t="s">
        <v>347</v>
      </c>
      <c r="K274" s="37">
        <v>41</v>
      </c>
      <c r="L274" s="37" t="str">
        <f>IF(data!$K274&lt;31,"18-30 Years",IF(data!$K274&lt;51,"31-50 Years",IF(data!$K274&lt;61,"51-60 Years",IF(data!$K274&gt;60,"Elderly&gt;60"))))</f>
        <v>31-50 Years</v>
      </c>
      <c r="M274" s="37" t="s">
        <v>405</v>
      </c>
      <c r="N274" s="37" t="s">
        <v>349</v>
      </c>
      <c r="O274" s="37" t="s">
        <v>350</v>
      </c>
      <c r="P274" s="49">
        <v>42025</v>
      </c>
      <c r="Q274" s="37">
        <v>1</v>
      </c>
      <c r="R274" s="37">
        <v>0</v>
      </c>
      <c r="S274" s="37" t="s">
        <v>347</v>
      </c>
      <c r="T274" s="37">
        <v>1</v>
      </c>
      <c r="U274" s="37">
        <v>0</v>
      </c>
      <c r="V274" s="37">
        <v>2</v>
      </c>
      <c r="W274" s="37" t="s">
        <v>406</v>
      </c>
      <c r="X274" s="37">
        <v>1</v>
      </c>
      <c r="Y274" s="37" t="s">
        <v>364</v>
      </c>
      <c r="Z274" s="37">
        <v>0</v>
      </c>
      <c r="AA274" s="52">
        <v>4</v>
      </c>
      <c r="AB274" s="37">
        <v>5</v>
      </c>
      <c r="AC274" s="37">
        <v>0</v>
      </c>
      <c r="AD274" s="37">
        <v>0</v>
      </c>
      <c r="AE274" s="37">
        <v>1</v>
      </c>
      <c r="AF274" s="37">
        <v>1050</v>
      </c>
      <c r="AG274" s="37">
        <v>300</v>
      </c>
      <c r="AH274" s="41">
        <f t="shared" si="4"/>
        <v>-750</v>
      </c>
      <c r="AI274" s="37" t="s">
        <v>3535</v>
      </c>
      <c r="AJ274" s="37"/>
      <c r="AK274" s="37" t="s">
        <v>2235</v>
      </c>
      <c r="AL274" s="37" t="b">
        <v>1</v>
      </c>
      <c r="AM274" s="37" t="b">
        <v>1</v>
      </c>
      <c r="AN274" s="37"/>
      <c r="AO274" s="37"/>
      <c r="AP274" s="37"/>
      <c r="AQ274" s="37"/>
      <c r="AR274" s="37"/>
      <c r="AS274" s="37"/>
      <c r="AT274" s="37">
        <v>10</v>
      </c>
      <c r="AU274" s="37" t="s">
        <v>356</v>
      </c>
      <c r="AV274" s="37"/>
      <c r="AW274" s="37" t="s">
        <v>372</v>
      </c>
      <c r="AX274" s="41" t="s">
        <v>372</v>
      </c>
      <c r="AY274" s="37" t="s">
        <v>2973</v>
      </c>
      <c r="AZ274" s="37" t="b">
        <v>1</v>
      </c>
      <c r="BA274" s="37"/>
      <c r="BB274" s="37"/>
      <c r="BC274" s="37"/>
      <c r="BD274" s="37"/>
      <c r="BE274" s="37"/>
      <c r="BF274" s="37"/>
      <c r="BG274" s="37" t="b">
        <v>1</v>
      </c>
      <c r="BH274" s="37"/>
      <c r="BI274" s="37"/>
      <c r="BJ274" s="37" t="s">
        <v>3536</v>
      </c>
      <c r="BK274" s="37" t="s">
        <v>347</v>
      </c>
      <c r="BL274" s="37" t="s">
        <v>372</v>
      </c>
      <c r="BM274" s="37"/>
      <c r="BN274" s="37" t="s">
        <v>372</v>
      </c>
      <c r="BO274" s="37"/>
      <c r="BP274" s="37" t="s">
        <v>347</v>
      </c>
      <c r="BQ274" s="37" t="s">
        <v>347</v>
      </c>
      <c r="BR274" s="37"/>
      <c r="BS274" s="37" t="s">
        <v>347</v>
      </c>
      <c r="BT274" s="37" t="s">
        <v>359</v>
      </c>
      <c r="BU274" s="37" t="s">
        <v>1279</v>
      </c>
      <c r="BV274" s="37" t="b">
        <v>1</v>
      </c>
      <c r="BW274" s="37"/>
      <c r="BX274" s="37"/>
      <c r="BY274" s="37"/>
      <c r="BZ274" s="37"/>
      <c r="CA274" s="37"/>
      <c r="CB274" s="37"/>
      <c r="CC274" s="37"/>
      <c r="CD274" s="37"/>
      <c r="CE274" s="37"/>
      <c r="CF274" s="37" t="s">
        <v>665</v>
      </c>
      <c r="CG274" s="37" t="b">
        <v>1</v>
      </c>
      <c r="CH274" s="37" t="b">
        <v>1</v>
      </c>
      <c r="CI274" s="37"/>
      <c r="CJ274" s="37" t="b">
        <v>1</v>
      </c>
      <c r="CK274" s="37"/>
      <c r="CL274" s="37"/>
      <c r="CM274" s="37"/>
      <c r="CN274" s="37"/>
      <c r="CO274" s="37" t="s">
        <v>347</v>
      </c>
      <c r="CP274" s="37"/>
      <c r="CQ274" s="37"/>
      <c r="CR274" s="37"/>
      <c r="CS274" s="37"/>
      <c r="CT274" s="37"/>
      <c r="CU274" s="37"/>
      <c r="CV274" s="37"/>
      <c r="CW274" s="37"/>
      <c r="CX274" s="37"/>
      <c r="CY274" s="37" t="s">
        <v>1430</v>
      </c>
      <c r="CZ274" s="37"/>
      <c r="DA274" s="37"/>
      <c r="DB274" s="37"/>
      <c r="DC274" s="37" t="b">
        <v>1</v>
      </c>
      <c r="DD274" s="37"/>
      <c r="DE274" s="37" t="b">
        <v>1</v>
      </c>
      <c r="DF274" s="37"/>
      <c r="DG274" s="37"/>
      <c r="DH274" s="37"/>
      <c r="DI274" s="37"/>
      <c r="DJ274" s="37"/>
      <c r="DK274" s="37" t="s">
        <v>359</v>
      </c>
      <c r="DL274" s="37"/>
      <c r="DM274" s="37"/>
      <c r="DN274" s="37"/>
      <c r="DO274" s="37"/>
      <c r="DP274" s="37"/>
      <c r="DQ274" s="37"/>
      <c r="DR274" s="37"/>
      <c r="DS274" s="37"/>
      <c r="DT274" s="37"/>
      <c r="DU274" s="37"/>
      <c r="DV274" s="37"/>
      <c r="DW274" s="37" t="s">
        <v>427</v>
      </c>
      <c r="DX274" s="37"/>
      <c r="DY274" s="37"/>
      <c r="DZ274" s="37"/>
      <c r="EA274" s="37" t="s">
        <v>684</v>
      </c>
      <c r="EB274" s="37" t="b">
        <v>1</v>
      </c>
      <c r="EC274" s="37"/>
      <c r="ED274" s="37" t="b">
        <v>1</v>
      </c>
      <c r="EE274" s="37"/>
      <c r="EF274" s="37"/>
      <c r="EG274" s="37"/>
      <c r="EH274" s="37"/>
      <c r="EI274" s="37"/>
      <c r="EJ274" s="37"/>
      <c r="EK274" s="37"/>
      <c r="EL274" s="37" t="b">
        <v>1</v>
      </c>
      <c r="EM274" s="52">
        <v>3</v>
      </c>
      <c r="EN274" s="37" t="s">
        <v>365</v>
      </c>
      <c r="EO274" s="37" t="s">
        <v>3537</v>
      </c>
      <c r="EP274" s="37" t="b">
        <v>1</v>
      </c>
      <c r="EQ274" s="37" t="b">
        <v>1</v>
      </c>
      <c r="ER274" s="37" t="b">
        <v>1</v>
      </c>
      <c r="ES274" s="37"/>
      <c r="ET274" s="37"/>
      <c r="EU274" s="37"/>
      <c r="EV274" s="37"/>
      <c r="EW274" s="37"/>
      <c r="EX274" s="37"/>
      <c r="EY274" s="37"/>
      <c r="EZ274" s="37"/>
      <c r="FA274" s="52">
        <v>3</v>
      </c>
      <c r="FB274" s="37" t="s">
        <v>365</v>
      </c>
      <c r="FC274" s="37" t="s">
        <v>372</v>
      </c>
      <c r="FD274" s="37"/>
      <c r="FE274" s="37" t="s">
        <v>367</v>
      </c>
      <c r="FF274" s="37"/>
      <c r="FG274" s="37" t="b">
        <v>1</v>
      </c>
      <c r="FH274" s="37"/>
      <c r="FI274" s="37"/>
      <c r="FJ274" s="37"/>
      <c r="FK274" s="37"/>
      <c r="FL274" s="37"/>
      <c r="FM274" s="37"/>
      <c r="FN274" s="37" t="s">
        <v>372</v>
      </c>
      <c r="FO274" s="37"/>
      <c r="FP274" s="37" t="s">
        <v>372</v>
      </c>
      <c r="FQ274" s="37"/>
      <c r="FR274" s="37"/>
      <c r="FS274" s="37"/>
      <c r="FT274" s="37"/>
      <c r="FU274" s="37"/>
      <c r="FV274" s="37"/>
      <c r="FW274" s="37"/>
      <c r="FX274" s="37" t="s">
        <v>368</v>
      </c>
      <c r="FY274" s="37" t="s">
        <v>359</v>
      </c>
      <c r="FZ274" s="37" t="s">
        <v>359</v>
      </c>
      <c r="GA274" s="37"/>
      <c r="GB274" s="37"/>
      <c r="GC274" s="37" t="s">
        <v>384</v>
      </c>
      <c r="GD274" s="37" t="s">
        <v>351</v>
      </c>
      <c r="GE274" s="37" t="s">
        <v>359</v>
      </c>
      <c r="GF274" s="37" t="s">
        <v>370</v>
      </c>
      <c r="GG274" s="37" t="s">
        <v>370</v>
      </c>
      <c r="GH274" s="37"/>
      <c r="GI274" s="37"/>
      <c r="GJ274" s="37"/>
      <c r="GK274" s="37"/>
      <c r="GL274" s="37"/>
      <c r="GM274" s="37"/>
      <c r="GN274" s="37"/>
      <c r="GO274" s="37"/>
      <c r="GP274" s="37"/>
      <c r="GQ274" s="37"/>
      <c r="GR274" s="37"/>
      <c r="GS274" s="37"/>
      <c r="GT274" s="37"/>
      <c r="GU274" s="37" t="s">
        <v>3538</v>
      </c>
      <c r="GV274" s="37"/>
      <c r="GW274" s="37" t="b">
        <v>1</v>
      </c>
      <c r="GX274" s="37"/>
      <c r="GY274" s="37" t="b">
        <v>1</v>
      </c>
      <c r="GZ274" s="37"/>
      <c r="HA274" s="37"/>
      <c r="HB274" s="37" t="b">
        <v>1</v>
      </c>
      <c r="HC274" s="37"/>
      <c r="HD274" s="37"/>
      <c r="HE274" s="37"/>
      <c r="HF274" s="37"/>
      <c r="HG274" s="37"/>
      <c r="HH274" s="37" t="b">
        <v>1</v>
      </c>
      <c r="HI274" s="37"/>
      <c r="HJ274" s="37"/>
      <c r="HK274" s="37"/>
      <c r="HL274" s="37"/>
      <c r="HM274" s="37"/>
      <c r="HN274" s="37" t="s">
        <v>605</v>
      </c>
      <c r="HO274" s="37" t="b">
        <v>1</v>
      </c>
      <c r="HP274" s="37" t="b">
        <v>1</v>
      </c>
      <c r="HQ274" s="37" t="b">
        <v>1</v>
      </c>
      <c r="HR274" s="37" t="b">
        <v>1</v>
      </c>
      <c r="HS274" s="37" t="s">
        <v>3539</v>
      </c>
      <c r="HT274" s="37" t="s">
        <v>550</v>
      </c>
      <c r="HU274" s="37" t="b">
        <v>1</v>
      </c>
      <c r="HV274" s="37"/>
      <c r="HW274" s="37"/>
      <c r="HX274" s="37" t="b">
        <v>1</v>
      </c>
      <c r="HY274" s="37"/>
      <c r="HZ274" s="37"/>
      <c r="IA274" s="37"/>
      <c r="IB274" s="37"/>
      <c r="IC274" s="37"/>
      <c r="ID274" s="37"/>
      <c r="IE274" s="37"/>
      <c r="IF274" s="37" t="s">
        <v>1286</v>
      </c>
      <c r="IG274" s="37"/>
      <c r="IH274" s="37"/>
      <c r="II274" s="37" t="b">
        <v>1</v>
      </c>
      <c r="IJ274" s="37"/>
      <c r="IK274" s="37" t="b">
        <v>1</v>
      </c>
      <c r="IL274" s="37"/>
      <c r="IM274" s="37"/>
      <c r="IN274" s="37"/>
      <c r="IO274" s="37"/>
      <c r="IP274" s="37" t="s">
        <v>347</v>
      </c>
      <c r="IQ274" s="37"/>
      <c r="IR274" s="37" t="s">
        <v>937</v>
      </c>
      <c r="IS274" s="37"/>
      <c r="IT274" s="37"/>
      <c r="IU274" s="37" t="b">
        <v>1</v>
      </c>
      <c r="IV274" s="37" t="b">
        <v>1</v>
      </c>
      <c r="IW274" s="37"/>
      <c r="IX274" s="37"/>
      <c r="IY274" s="37"/>
      <c r="IZ274" s="37"/>
      <c r="JA274" s="37"/>
      <c r="JB274" s="37" t="s">
        <v>937</v>
      </c>
      <c r="JC274" s="37"/>
      <c r="JD274" s="37"/>
      <c r="JE274" s="37" t="b">
        <v>1</v>
      </c>
      <c r="JF274" s="37" t="b">
        <v>1</v>
      </c>
      <c r="JG274" s="37"/>
      <c r="JH274" s="37"/>
      <c r="JI274" s="37"/>
      <c r="JJ274" s="37"/>
      <c r="JK274" s="37"/>
      <c r="JL274" s="37" t="s">
        <v>347</v>
      </c>
      <c r="JM274" s="37"/>
      <c r="JN274" s="37" t="s">
        <v>3540</v>
      </c>
      <c r="JO274" s="37"/>
      <c r="JP274" s="37"/>
      <c r="JQ274" s="37"/>
      <c r="JR274" s="37"/>
      <c r="JS274" s="37"/>
      <c r="JT274" s="37"/>
      <c r="JU274" s="37"/>
      <c r="JV274" s="37"/>
      <c r="JW274" s="37" t="b">
        <v>1</v>
      </c>
      <c r="JX274" s="37"/>
      <c r="JY274" s="37" t="b">
        <v>1</v>
      </c>
      <c r="JZ274" s="37"/>
      <c r="KA274" s="37" t="b">
        <v>1</v>
      </c>
      <c r="KB274" s="37"/>
      <c r="KC274" s="37"/>
      <c r="KD274" s="37"/>
      <c r="KE274" s="37"/>
      <c r="KF274" s="37"/>
      <c r="KG274" s="37"/>
      <c r="KH274" s="37" t="s">
        <v>3541</v>
      </c>
      <c r="KI274" s="37" t="b">
        <v>1</v>
      </c>
      <c r="KJ274" s="37"/>
      <c r="KK274" s="37"/>
      <c r="KL274" s="37"/>
      <c r="KM274" s="37"/>
      <c r="KN274" s="37"/>
      <c r="KO274" s="37"/>
      <c r="KP274" s="37"/>
      <c r="KQ274" s="37"/>
      <c r="KR274" s="37" t="b">
        <v>1</v>
      </c>
      <c r="KS274" s="37" t="b">
        <v>1</v>
      </c>
      <c r="KT274" s="37"/>
      <c r="KU274" s="37"/>
      <c r="KV274" s="37"/>
      <c r="KW274" s="37" t="s">
        <v>395</v>
      </c>
      <c r="KX274" s="37"/>
      <c r="KY274" s="37"/>
      <c r="KZ274" s="37"/>
      <c r="LA274" s="37" t="b">
        <v>1</v>
      </c>
      <c r="LB274" s="37" t="b">
        <v>1</v>
      </c>
      <c r="LC274" s="37"/>
      <c r="LD274" s="37"/>
      <c r="LE274" s="37"/>
      <c r="LF274" s="37"/>
      <c r="LG274" s="37" t="s">
        <v>861</v>
      </c>
      <c r="LH274" s="37"/>
      <c r="LI274" s="37"/>
      <c r="LJ274" s="37"/>
      <c r="LK274" s="37" t="b">
        <v>1</v>
      </c>
      <c r="LL274" s="37" t="b">
        <v>1</v>
      </c>
      <c r="LM274" s="37"/>
      <c r="LN274" s="37"/>
      <c r="LO274" s="37" t="s">
        <v>347</v>
      </c>
      <c r="LP274" s="37"/>
      <c r="LQ274" s="37" t="s">
        <v>3271</v>
      </c>
      <c r="LR274" s="37"/>
      <c r="LS274" s="37"/>
      <c r="LT274" s="37" t="b">
        <v>1</v>
      </c>
      <c r="LU274" s="37"/>
      <c r="LV274" s="37" t="b">
        <v>1</v>
      </c>
      <c r="LW274" s="37"/>
      <c r="LX274" s="37"/>
      <c r="LY274" s="37"/>
      <c r="LZ274" s="37"/>
      <c r="MA274" s="37"/>
      <c r="MB274" s="37" t="s">
        <v>359</v>
      </c>
      <c r="MC274" s="37"/>
      <c r="MD274" s="37"/>
      <c r="ME274" s="37"/>
      <c r="MF274" s="37"/>
      <c r="MG274" s="37"/>
      <c r="MH274" s="37" t="s">
        <v>359</v>
      </c>
      <c r="MI274" s="37"/>
      <c r="MJ274" s="37" t="s">
        <v>3542</v>
      </c>
      <c r="MK274" s="37">
        <v>73157737</v>
      </c>
      <c r="ML274" s="37" t="s">
        <v>3543</v>
      </c>
      <c r="MM274" s="50">
        <v>44217.562905092593</v>
      </c>
      <c r="MN274" s="37">
        <v>275</v>
      </c>
      <c r="MO274" s="37"/>
      <c r="MP274" s="37">
        <v>-1</v>
      </c>
      <c r="MQ274" s="37"/>
      <c r="MR274" s="37"/>
      <c r="MS274" s="37" t="s">
        <v>376</v>
      </c>
      <c r="MT274" s="37">
        <v>9838</v>
      </c>
      <c r="MU274" s="37" t="s">
        <v>402</v>
      </c>
      <c r="MV274" s="37">
        <v>569832</v>
      </c>
    </row>
    <row r="275" spans="1:360" ht="15.6" thickTop="1" thickBot="1" x14ac:dyDescent="0.35">
      <c r="A275" s="44" t="s">
        <v>3544</v>
      </c>
      <c r="B275" s="45" t="s">
        <v>3545</v>
      </c>
      <c r="C275" s="45"/>
      <c r="D275" s="45" t="s">
        <v>3546</v>
      </c>
      <c r="E275" s="45" t="s">
        <v>830</v>
      </c>
      <c r="F275" s="45"/>
      <c r="G275" s="46">
        <v>44217</v>
      </c>
      <c r="H275" s="45" t="s">
        <v>3222</v>
      </c>
      <c r="I275" s="45" t="s">
        <v>832</v>
      </c>
      <c r="J275" s="45" t="s">
        <v>347</v>
      </c>
      <c r="K275" s="45">
        <v>22</v>
      </c>
      <c r="L275" s="45" t="str">
        <f>IF(data!$K275&lt;31,"18-30 Years",IF(data!$K275&lt;51,"31-50 Years",IF(data!$K275&lt;61,"51-60 Years",IF(data!$K275&gt;60,"Elderly&gt;60"))))</f>
        <v>18-30 Years</v>
      </c>
      <c r="M275" s="45" t="s">
        <v>348</v>
      </c>
      <c r="N275" s="45" t="s">
        <v>349</v>
      </c>
      <c r="O275" s="45" t="s">
        <v>350</v>
      </c>
      <c r="P275" s="46">
        <v>43102</v>
      </c>
      <c r="Q275" s="45">
        <v>1</v>
      </c>
      <c r="R275" s="45">
        <v>2</v>
      </c>
      <c r="S275" s="45" t="s">
        <v>347</v>
      </c>
      <c r="T275" s="45">
        <v>1</v>
      </c>
      <c r="U275" s="45">
        <v>1</v>
      </c>
      <c r="V275" s="45">
        <v>0</v>
      </c>
      <c r="W275" s="45" t="s">
        <v>351</v>
      </c>
      <c r="X275" s="45">
        <v>0</v>
      </c>
      <c r="Y275" s="45" t="s">
        <v>406</v>
      </c>
      <c r="Z275" s="45">
        <v>0</v>
      </c>
      <c r="AA275" s="51">
        <v>2</v>
      </c>
      <c r="AB275" s="45">
        <v>6</v>
      </c>
      <c r="AC275" s="45">
        <v>1</v>
      </c>
      <c r="AD275" s="45">
        <v>0</v>
      </c>
      <c r="AE275" s="45">
        <v>1</v>
      </c>
      <c r="AF275" s="45">
        <v>500</v>
      </c>
      <c r="AG275" s="45">
        <v>300</v>
      </c>
      <c r="AH275" s="41">
        <f t="shared" si="4"/>
        <v>-200</v>
      </c>
      <c r="AI275" s="45" t="s">
        <v>3547</v>
      </c>
      <c r="AJ275" s="45"/>
      <c r="AK275" s="45" t="s">
        <v>663</v>
      </c>
      <c r="AL275" s="45" t="b">
        <v>1</v>
      </c>
      <c r="AM275" s="45" t="b">
        <v>1</v>
      </c>
      <c r="AN275" s="45"/>
      <c r="AO275" s="45"/>
      <c r="AP275" s="45"/>
      <c r="AQ275" s="45"/>
      <c r="AR275" s="45"/>
      <c r="AS275" s="45"/>
      <c r="AT275" s="45">
        <v>5</v>
      </c>
      <c r="AU275" s="45" t="s">
        <v>356</v>
      </c>
      <c r="AV275" s="45"/>
      <c r="AW275" s="45" t="s">
        <v>347</v>
      </c>
      <c r="AX275" s="45" t="s">
        <v>3548</v>
      </c>
      <c r="AY275" s="45" t="s">
        <v>480</v>
      </c>
      <c r="AZ275" s="45" t="b">
        <v>1</v>
      </c>
      <c r="BA275" s="45"/>
      <c r="BB275" s="45"/>
      <c r="BC275" s="45" t="b">
        <v>1</v>
      </c>
      <c r="BD275" s="45"/>
      <c r="BE275" s="45"/>
      <c r="BF275" s="45"/>
      <c r="BG275" s="45"/>
      <c r="BH275" s="45"/>
      <c r="BI275" s="45"/>
      <c r="BJ275" s="45"/>
      <c r="BK275" s="45" t="s">
        <v>359</v>
      </c>
      <c r="BL275" s="45"/>
      <c r="BM275" s="45"/>
      <c r="BN275" s="45"/>
      <c r="BO275" s="45"/>
      <c r="BP275" s="45" t="s">
        <v>359</v>
      </c>
      <c r="BQ275" s="45"/>
      <c r="BR275" s="45"/>
      <c r="BS275" s="45"/>
      <c r="BT275" s="45"/>
      <c r="BU275" s="45"/>
      <c r="BV275" s="45"/>
      <c r="BW275" s="45"/>
      <c r="BX275" s="45"/>
      <c r="BY275" s="45"/>
      <c r="BZ275" s="45"/>
      <c r="CA275" s="45"/>
      <c r="CB275" s="45"/>
      <c r="CC275" s="45"/>
      <c r="CD275" s="45"/>
      <c r="CE275" s="45"/>
      <c r="CF275" s="45" t="s">
        <v>3549</v>
      </c>
      <c r="CG275" s="45" t="b">
        <v>1</v>
      </c>
      <c r="CH275" s="45" t="b">
        <v>1</v>
      </c>
      <c r="CI275" s="45" t="b">
        <v>1</v>
      </c>
      <c r="CJ275" s="45" t="b">
        <v>1</v>
      </c>
      <c r="CK275" s="45"/>
      <c r="CL275" s="45"/>
      <c r="CM275" s="45"/>
      <c r="CN275" s="45"/>
      <c r="CO275" s="45" t="s">
        <v>347</v>
      </c>
      <c r="CP275" s="45"/>
      <c r="CQ275" s="45"/>
      <c r="CR275" s="45"/>
      <c r="CS275" s="45"/>
      <c r="CT275" s="45"/>
      <c r="CU275" s="45"/>
      <c r="CV275" s="45"/>
      <c r="CW275" s="45"/>
      <c r="CX275" s="45"/>
      <c r="CY275" s="45" t="s">
        <v>361</v>
      </c>
      <c r="CZ275" s="45"/>
      <c r="DA275" s="45"/>
      <c r="DB275" s="45"/>
      <c r="DC275" s="45"/>
      <c r="DD275" s="45"/>
      <c r="DE275" s="45" t="b">
        <v>1</v>
      </c>
      <c r="DF275" s="45" t="b">
        <v>1</v>
      </c>
      <c r="DG275" s="45"/>
      <c r="DH275" s="45"/>
      <c r="DI275" s="45"/>
      <c r="DJ275" s="45"/>
      <c r="DK275" s="45" t="s">
        <v>359</v>
      </c>
      <c r="DL275" s="45"/>
      <c r="DM275" s="45"/>
      <c r="DN275" s="45"/>
      <c r="DO275" s="45"/>
      <c r="DP275" s="45"/>
      <c r="DQ275" s="45"/>
      <c r="DR275" s="45"/>
      <c r="DS275" s="45"/>
      <c r="DT275" s="45"/>
      <c r="DU275" s="45"/>
      <c r="DV275" s="45"/>
      <c r="DW275" s="45" t="s">
        <v>646</v>
      </c>
      <c r="DX275" s="45"/>
      <c r="DY275" s="45"/>
      <c r="DZ275" s="45"/>
      <c r="EA275" s="45" t="s">
        <v>1125</v>
      </c>
      <c r="EB275" s="45" t="b">
        <v>1</v>
      </c>
      <c r="EC275" s="45"/>
      <c r="ED275" s="45" t="b">
        <v>1</v>
      </c>
      <c r="EE275" s="45"/>
      <c r="EF275" s="45"/>
      <c r="EG275" s="45"/>
      <c r="EH275" s="45"/>
      <c r="EI275" s="45"/>
      <c r="EJ275" s="45"/>
      <c r="EK275" s="45"/>
      <c r="EL275" s="45"/>
      <c r="EM275" s="51">
        <v>2</v>
      </c>
      <c r="EN275" s="45" t="s">
        <v>365</v>
      </c>
      <c r="EO275" s="45" t="s">
        <v>1125</v>
      </c>
      <c r="EP275" s="45" t="b">
        <v>1</v>
      </c>
      <c r="EQ275" s="45"/>
      <c r="ER275" s="45" t="b">
        <v>1</v>
      </c>
      <c r="ES275" s="45"/>
      <c r="ET275" s="45"/>
      <c r="EU275" s="45"/>
      <c r="EV275" s="45"/>
      <c r="EW275" s="45"/>
      <c r="EX275" s="45"/>
      <c r="EY275" s="45"/>
      <c r="EZ275" s="45"/>
      <c r="FA275" s="51">
        <v>2</v>
      </c>
      <c r="FB275" s="45" t="s">
        <v>365</v>
      </c>
      <c r="FC275" s="45" t="s">
        <v>347</v>
      </c>
      <c r="FD275" s="45"/>
      <c r="FE275" s="45" t="s">
        <v>367</v>
      </c>
      <c r="FF275" s="45"/>
      <c r="FG275" s="45" t="b">
        <v>1</v>
      </c>
      <c r="FH275" s="45"/>
      <c r="FI275" s="45"/>
      <c r="FJ275" s="45"/>
      <c r="FK275" s="45"/>
      <c r="FL275" s="45"/>
      <c r="FM275" s="45"/>
      <c r="FN275" s="45" t="s">
        <v>347</v>
      </c>
      <c r="FO275" s="45"/>
      <c r="FP275" s="45" t="s">
        <v>347</v>
      </c>
      <c r="FQ275" s="45" t="s">
        <v>367</v>
      </c>
      <c r="FR275" s="45" t="b">
        <v>1</v>
      </c>
      <c r="FS275" s="45"/>
      <c r="FT275" s="45"/>
      <c r="FU275" s="45"/>
      <c r="FV275" s="45"/>
      <c r="FW275" s="45"/>
      <c r="FX275" s="45" t="s">
        <v>347</v>
      </c>
      <c r="FY275" s="45" t="s">
        <v>347</v>
      </c>
      <c r="FZ275" s="45" t="s">
        <v>359</v>
      </c>
      <c r="GA275" s="45"/>
      <c r="GB275" s="45"/>
      <c r="GC275" s="45" t="s">
        <v>351</v>
      </c>
      <c r="GD275" s="45" t="s">
        <v>351</v>
      </c>
      <c r="GE275" s="45" t="s">
        <v>359</v>
      </c>
      <c r="GF275" s="45" t="s">
        <v>370</v>
      </c>
      <c r="GG275" s="45" t="s">
        <v>370</v>
      </c>
      <c r="GH275" s="45"/>
      <c r="GI275" s="45"/>
      <c r="GJ275" s="45"/>
      <c r="GK275" s="45"/>
      <c r="GL275" s="45"/>
      <c r="GM275" s="45"/>
      <c r="GN275" s="45"/>
      <c r="GO275" s="45"/>
      <c r="GP275" s="45"/>
      <c r="GQ275" s="45"/>
      <c r="GR275" s="45"/>
      <c r="GS275" s="45"/>
      <c r="GT275" s="45"/>
      <c r="GU275" s="45" t="s">
        <v>3550</v>
      </c>
      <c r="GV275" s="45"/>
      <c r="GW275" s="45"/>
      <c r="GX275" s="45"/>
      <c r="GY275" s="45"/>
      <c r="GZ275" s="45"/>
      <c r="HA275" s="45"/>
      <c r="HB275" s="45"/>
      <c r="HC275" s="45"/>
      <c r="HD275" s="45"/>
      <c r="HE275" s="45"/>
      <c r="HF275" s="45"/>
      <c r="HG275" s="45" t="b">
        <v>1</v>
      </c>
      <c r="HH275" s="45"/>
      <c r="HI275" s="45"/>
      <c r="HJ275" s="45" t="b">
        <v>1</v>
      </c>
      <c r="HK275" s="45"/>
      <c r="HL275" s="45"/>
      <c r="HM275" s="45" t="s">
        <v>3551</v>
      </c>
      <c r="HN275" s="45" t="s">
        <v>497</v>
      </c>
      <c r="HO275" s="45"/>
      <c r="HP275" s="45" t="b">
        <v>1</v>
      </c>
      <c r="HQ275" s="45"/>
      <c r="HR275" s="45"/>
      <c r="HS275" s="45" t="s">
        <v>3552</v>
      </c>
      <c r="HT275" s="45" t="s">
        <v>3325</v>
      </c>
      <c r="HU275" s="45"/>
      <c r="HV275" s="45"/>
      <c r="HW275" s="45"/>
      <c r="HX275" s="45"/>
      <c r="HY275" s="45"/>
      <c r="HZ275" s="45"/>
      <c r="IA275" s="45"/>
      <c r="IB275" s="45"/>
      <c r="IC275" s="45" t="b">
        <v>1</v>
      </c>
      <c r="ID275" s="45"/>
      <c r="IE275" s="45"/>
      <c r="IF275" s="45" t="s">
        <v>1286</v>
      </c>
      <c r="IG275" s="45"/>
      <c r="IH275" s="45"/>
      <c r="II275" s="45" t="b">
        <v>1</v>
      </c>
      <c r="IJ275" s="45"/>
      <c r="IK275" s="45" t="b">
        <v>1</v>
      </c>
      <c r="IL275" s="45"/>
      <c r="IM275" s="45"/>
      <c r="IN275" s="45"/>
      <c r="IO275" s="45"/>
      <c r="IP275" s="45" t="s">
        <v>359</v>
      </c>
      <c r="IQ275" s="45" t="s">
        <v>3553</v>
      </c>
      <c r="IR275" s="45" t="s">
        <v>372</v>
      </c>
      <c r="IS275" s="45"/>
      <c r="IT275" s="45"/>
      <c r="IU275" s="45"/>
      <c r="IV275" s="45"/>
      <c r="IW275" s="45"/>
      <c r="IX275" s="45"/>
      <c r="IY275" s="45" t="b">
        <v>1</v>
      </c>
      <c r="IZ275" s="45"/>
      <c r="JA275" s="45"/>
      <c r="JB275" s="45" t="s">
        <v>443</v>
      </c>
      <c r="JC275" s="45"/>
      <c r="JD275" s="45" t="b">
        <v>1</v>
      </c>
      <c r="JE275" s="45"/>
      <c r="JF275" s="45"/>
      <c r="JG275" s="45"/>
      <c r="JH275" s="45"/>
      <c r="JI275" s="45"/>
      <c r="JJ275" s="45"/>
      <c r="JK275" s="37" t="s">
        <v>5167</v>
      </c>
      <c r="JL275" s="45" t="s">
        <v>347</v>
      </c>
      <c r="JM275" s="45"/>
      <c r="JN275" s="45" t="s">
        <v>2109</v>
      </c>
      <c r="JO275" s="45" t="b">
        <v>1</v>
      </c>
      <c r="JP275" s="45"/>
      <c r="JQ275" s="45"/>
      <c r="JR275" s="45" t="b">
        <v>1</v>
      </c>
      <c r="JS275" s="45"/>
      <c r="JT275" s="45"/>
      <c r="JU275" s="45"/>
      <c r="JV275" s="45"/>
      <c r="JW275" s="45"/>
      <c r="JX275" s="45"/>
      <c r="JY275" s="45"/>
      <c r="JZ275" s="45"/>
      <c r="KA275" s="45"/>
      <c r="KB275" s="45"/>
      <c r="KC275" s="45"/>
      <c r="KD275" s="45"/>
      <c r="KE275" s="45"/>
      <c r="KF275" s="45"/>
      <c r="KG275" s="45"/>
      <c r="KH275" s="45" t="s">
        <v>3554</v>
      </c>
      <c r="KI275" s="45"/>
      <c r="KJ275" s="45" t="b">
        <v>1</v>
      </c>
      <c r="KK275" s="45"/>
      <c r="KL275" s="45"/>
      <c r="KM275" s="45" t="b">
        <v>1</v>
      </c>
      <c r="KN275" s="45" t="b">
        <v>1</v>
      </c>
      <c r="KO275" s="45"/>
      <c r="KP275" s="45"/>
      <c r="KQ275" s="45"/>
      <c r="KR275" s="45"/>
      <c r="KS275" s="45"/>
      <c r="KT275" s="45"/>
      <c r="KU275" s="45"/>
      <c r="KV275" s="45"/>
      <c r="KW275" s="45" t="s">
        <v>1669</v>
      </c>
      <c r="KX275" s="45"/>
      <c r="KY275" s="45"/>
      <c r="KZ275" s="45"/>
      <c r="LA275" s="45"/>
      <c r="LB275" s="45" t="b">
        <v>1</v>
      </c>
      <c r="LC275" s="45" t="b">
        <v>1</v>
      </c>
      <c r="LD275" s="45"/>
      <c r="LE275" s="45"/>
      <c r="LF275" s="45"/>
      <c r="LG275" s="45" t="s">
        <v>720</v>
      </c>
      <c r="LH275" s="45" t="b">
        <v>1</v>
      </c>
      <c r="LI275" s="45"/>
      <c r="LJ275" s="45" t="b">
        <v>1</v>
      </c>
      <c r="LK275" s="45"/>
      <c r="LL275" s="45"/>
      <c r="LM275" s="45"/>
      <c r="LN275" s="45"/>
      <c r="LO275" s="45" t="s">
        <v>359</v>
      </c>
      <c r="LP275" s="45" t="s">
        <v>5170</v>
      </c>
      <c r="LQ275" s="45" t="s">
        <v>612</v>
      </c>
      <c r="LR275" s="45" t="b">
        <v>1</v>
      </c>
      <c r="LS275" s="45" t="b">
        <v>1</v>
      </c>
      <c r="LT275" s="45" t="b">
        <v>1</v>
      </c>
      <c r="LU275" s="45"/>
      <c r="LV275" s="45"/>
      <c r="LW275" s="45"/>
      <c r="LX275" s="45"/>
      <c r="LY275" s="45"/>
      <c r="LZ275" s="45"/>
      <c r="MA275" s="45"/>
      <c r="MB275" s="45" t="s">
        <v>359</v>
      </c>
      <c r="MC275" s="45"/>
      <c r="MD275" s="45"/>
      <c r="ME275" s="45"/>
      <c r="MF275" s="45"/>
      <c r="MG275" s="45"/>
      <c r="MH275" s="45" t="s">
        <v>359</v>
      </c>
      <c r="MI275" s="45"/>
      <c r="MJ275" s="45" t="s">
        <v>3555</v>
      </c>
      <c r="MK275" s="45">
        <v>73157755</v>
      </c>
      <c r="ML275" s="45" t="s">
        <v>3556</v>
      </c>
      <c r="MM275" s="47">
        <v>44217.563055555547</v>
      </c>
      <c r="MN275" s="45">
        <v>276</v>
      </c>
      <c r="MO275" s="45"/>
      <c r="MP275" s="45">
        <v>-1</v>
      </c>
      <c r="MQ275" s="45"/>
      <c r="MR275" s="45"/>
      <c r="MS275" s="45" t="s">
        <v>376</v>
      </c>
      <c r="MT275" s="45">
        <v>151838</v>
      </c>
      <c r="MU275" s="45" t="s">
        <v>402</v>
      </c>
      <c r="MV275" s="45">
        <v>569832</v>
      </c>
    </row>
    <row r="276" spans="1:360" ht="15.6" thickTop="1" thickBot="1" x14ac:dyDescent="0.35">
      <c r="A276" s="48" t="s">
        <v>3557</v>
      </c>
      <c r="B276" s="37" t="s">
        <v>3558</v>
      </c>
      <c r="C276" s="37" t="s">
        <v>384</v>
      </c>
      <c r="D276" s="37" t="s">
        <v>3546</v>
      </c>
      <c r="E276" s="37" t="s">
        <v>830</v>
      </c>
      <c r="F276" s="37"/>
      <c r="G276" s="49">
        <v>44217</v>
      </c>
      <c r="H276" s="37" t="s">
        <v>3222</v>
      </c>
      <c r="I276" s="37" t="s">
        <v>832</v>
      </c>
      <c r="J276" s="37" t="s">
        <v>347</v>
      </c>
      <c r="K276" s="37">
        <v>25</v>
      </c>
      <c r="L276" s="37" t="str">
        <f>IF(data!$K276&lt;31,"18-30 Years",IF(data!$K276&lt;51,"31-50 Years",IF(data!$K276&lt;61,"51-60 Years",IF(data!$K276&gt;60,"Elderly&gt;60"))))</f>
        <v>18-30 Years</v>
      </c>
      <c r="M276" s="37" t="s">
        <v>348</v>
      </c>
      <c r="N276" s="37" t="s">
        <v>349</v>
      </c>
      <c r="O276" s="37" t="s">
        <v>350</v>
      </c>
      <c r="P276" s="49">
        <v>43466</v>
      </c>
      <c r="Q276" s="37">
        <v>1</v>
      </c>
      <c r="R276" s="37">
        <v>0</v>
      </c>
      <c r="S276" s="37" t="s">
        <v>347</v>
      </c>
      <c r="T276" s="37">
        <v>0</v>
      </c>
      <c r="U276" s="37">
        <v>1</v>
      </c>
      <c r="V276" s="37">
        <v>1</v>
      </c>
      <c r="W276" s="37" t="s">
        <v>406</v>
      </c>
      <c r="X276" s="37">
        <v>2</v>
      </c>
      <c r="Y276" s="37" t="s">
        <v>364</v>
      </c>
      <c r="Z276" s="37">
        <v>0</v>
      </c>
      <c r="AA276" s="52">
        <v>4</v>
      </c>
      <c r="AB276" s="37">
        <v>6</v>
      </c>
      <c r="AC276" s="37">
        <v>0</v>
      </c>
      <c r="AD276" s="37">
        <v>0</v>
      </c>
      <c r="AE276" s="37">
        <v>1</v>
      </c>
      <c r="AF276" s="37">
        <v>500</v>
      </c>
      <c r="AG276" s="37">
        <v>200</v>
      </c>
      <c r="AH276" s="41">
        <f t="shared" si="4"/>
        <v>-300</v>
      </c>
      <c r="AI276" s="37" t="s">
        <v>3559</v>
      </c>
      <c r="AJ276" s="37"/>
      <c r="AK276" s="37" t="s">
        <v>663</v>
      </c>
      <c r="AL276" s="37" t="b">
        <v>1</v>
      </c>
      <c r="AM276" s="37" t="b">
        <v>1</v>
      </c>
      <c r="AN276" s="37"/>
      <c r="AO276" s="37"/>
      <c r="AP276" s="37"/>
      <c r="AQ276" s="37"/>
      <c r="AR276" s="37"/>
      <c r="AS276" s="37"/>
      <c r="AT276" s="37">
        <v>15</v>
      </c>
      <c r="AU276" s="37" t="s">
        <v>356</v>
      </c>
      <c r="AV276" s="37"/>
      <c r="AW276" s="37" t="s">
        <v>347</v>
      </c>
      <c r="AX276" s="41" t="s">
        <v>372</v>
      </c>
      <c r="AY276" s="37" t="s">
        <v>426</v>
      </c>
      <c r="AZ276" s="37"/>
      <c r="BA276" s="37"/>
      <c r="BB276" s="37"/>
      <c r="BC276" s="37" t="b">
        <v>1</v>
      </c>
      <c r="BD276" s="37"/>
      <c r="BE276" s="37"/>
      <c r="BF276" s="37"/>
      <c r="BG276" s="37"/>
      <c r="BH276" s="37"/>
      <c r="BI276" s="37"/>
      <c r="BJ276" s="37"/>
      <c r="BK276" s="37" t="s">
        <v>359</v>
      </c>
      <c r="BL276" s="37"/>
      <c r="BM276" s="37"/>
      <c r="BN276" s="37"/>
      <c r="BO276" s="37"/>
      <c r="BP276" s="37" t="s">
        <v>359</v>
      </c>
      <c r="BQ276" s="37"/>
      <c r="BR276" s="37"/>
      <c r="BS276" s="37"/>
      <c r="BT276" s="37"/>
      <c r="BU276" s="37"/>
      <c r="BV276" s="37"/>
      <c r="BW276" s="37"/>
      <c r="BX276" s="37"/>
      <c r="BY276" s="37"/>
      <c r="BZ276" s="37"/>
      <c r="CA276" s="37"/>
      <c r="CB276" s="37"/>
      <c r="CC276" s="37"/>
      <c r="CD276" s="37"/>
      <c r="CE276" s="37"/>
      <c r="CF276" s="37" t="s">
        <v>1663</v>
      </c>
      <c r="CG276" s="37" t="b">
        <v>1</v>
      </c>
      <c r="CH276" s="37" t="b">
        <v>1</v>
      </c>
      <c r="CI276" s="37" t="b">
        <v>1</v>
      </c>
      <c r="CJ276" s="37" t="b">
        <v>1</v>
      </c>
      <c r="CK276" s="37"/>
      <c r="CL276" s="37"/>
      <c r="CM276" s="37"/>
      <c r="CN276" s="37"/>
      <c r="CO276" s="37" t="s">
        <v>347</v>
      </c>
      <c r="CP276" s="37"/>
      <c r="CQ276" s="37"/>
      <c r="CR276" s="37"/>
      <c r="CS276" s="37"/>
      <c r="CT276" s="37"/>
      <c r="CU276" s="37"/>
      <c r="CV276" s="37"/>
      <c r="CW276" s="37"/>
      <c r="CX276" s="37"/>
      <c r="CY276" s="37" t="s">
        <v>361</v>
      </c>
      <c r="CZ276" s="37"/>
      <c r="DA276" s="37"/>
      <c r="DB276" s="37"/>
      <c r="DC276" s="37"/>
      <c r="DD276" s="37"/>
      <c r="DE276" s="37" t="b">
        <v>1</v>
      </c>
      <c r="DF276" s="37" t="b">
        <v>1</v>
      </c>
      <c r="DG276" s="37"/>
      <c r="DH276" s="37"/>
      <c r="DI276" s="37"/>
      <c r="DJ276" s="37"/>
      <c r="DK276" s="37"/>
      <c r="DL276" s="37"/>
      <c r="DM276" s="37"/>
      <c r="DN276" s="37"/>
      <c r="DO276" s="37"/>
      <c r="DP276" s="37"/>
      <c r="DQ276" s="37"/>
      <c r="DR276" s="37"/>
      <c r="DS276" s="37"/>
      <c r="DT276" s="37"/>
      <c r="DU276" s="37"/>
      <c r="DV276" s="37"/>
      <c r="DW276" s="37" t="s">
        <v>646</v>
      </c>
      <c r="DX276" s="37"/>
      <c r="DY276" s="37"/>
      <c r="DZ276" s="37"/>
      <c r="EA276" s="37" t="s">
        <v>568</v>
      </c>
      <c r="EB276" s="37" t="b">
        <v>1</v>
      </c>
      <c r="EC276" s="37"/>
      <c r="ED276" s="37"/>
      <c r="EE276" s="37"/>
      <c r="EF276" s="37"/>
      <c r="EG276" s="37"/>
      <c r="EH276" s="37"/>
      <c r="EI276" s="37"/>
      <c r="EJ276" s="37"/>
      <c r="EK276" s="37"/>
      <c r="EL276" s="37"/>
      <c r="EM276" s="52">
        <v>1</v>
      </c>
      <c r="EN276" s="37" t="s">
        <v>365</v>
      </c>
      <c r="EO276" s="37" t="s">
        <v>568</v>
      </c>
      <c r="EP276" s="37" t="b">
        <v>1</v>
      </c>
      <c r="EQ276" s="37"/>
      <c r="ER276" s="37"/>
      <c r="ES276" s="37"/>
      <c r="ET276" s="37"/>
      <c r="EU276" s="37"/>
      <c r="EV276" s="37"/>
      <c r="EW276" s="37"/>
      <c r="EX276" s="37"/>
      <c r="EY276" s="37"/>
      <c r="EZ276" s="37"/>
      <c r="FA276" s="52">
        <v>1</v>
      </c>
      <c r="FB276" s="37" t="s">
        <v>365</v>
      </c>
      <c r="FC276" s="37" t="s">
        <v>347</v>
      </c>
      <c r="FD276" s="37"/>
      <c r="FE276" s="37" t="s">
        <v>367</v>
      </c>
      <c r="FF276" s="37"/>
      <c r="FG276" s="37" t="b">
        <v>1</v>
      </c>
      <c r="FH276" s="37"/>
      <c r="FI276" s="37"/>
      <c r="FJ276" s="37"/>
      <c r="FK276" s="37"/>
      <c r="FL276" s="37"/>
      <c r="FM276" s="37"/>
      <c r="FN276" s="37" t="s">
        <v>347</v>
      </c>
      <c r="FO276" s="37"/>
      <c r="FP276" s="37" t="s">
        <v>347</v>
      </c>
      <c r="FQ276" s="37" t="s">
        <v>367</v>
      </c>
      <c r="FR276" s="37" t="b">
        <v>1</v>
      </c>
      <c r="FS276" s="37"/>
      <c r="FT276" s="37"/>
      <c r="FU276" s="37"/>
      <c r="FV276" s="37"/>
      <c r="FW276" s="37"/>
      <c r="FX276" s="37" t="s">
        <v>347</v>
      </c>
      <c r="FY276" s="37" t="s">
        <v>347</v>
      </c>
      <c r="FZ276" s="37"/>
      <c r="GA276" s="37"/>
      <c r="GB276" s="37"/>
      <c r="GC276" s="37" t="s">
        <v>351</v>
      </c>
      <c r="GD276" s="37" t="s">
        <v>351</v>
      </c>
      <c r="GE276" s="37" t="s">
        <v>359</v>
      </c>
      <c r="GF276" s="37" t="s">
        <v>369</v>
      </c>
      <c r="GG276" s="37" t="s">
        <v>369</v>
      </c>
      <c r="GH276" s="37" t="s">
        <v>371</v>
      </c>
      <c r="GI276" s="37" t="s">
        <v>347</v>
      </c>
      <c r="GJ276" s="37" t="s">
        <v>653</v>
      </c>
      <c r="GK276" s="37"/>
      <c r="GL276" s="37" t="b">
        <v>1</v>
      </c>
      <c r="GM276" s="37" t="b">
        <v>1</v>
      </c>
      <c r="GN276" s="37"/>
      <c r="GO276" s="37"/>
      <c r="GP276" s="37"/>
      <c r="GQ276" s="37"/>
      <c r="GR276" s="37"/>
      <c r="GS276" s="37" t="s">
        <v>347</v>
      </c>
      <c r="GT276" s="37" t="s">
        <v>347</v>
      </c>
      <c r="GU276" s="37" t="s">
        <v>3560</v>
      </c>
      <c r="GV276" s="37"/>
      <c r="GW276" s="37" t="b">
        <v>1</v>
      </c>
      <c r="GX276" s="37"/>
      <c r="GY276" s="37"/>
      <c r="GZ276" s="37"/>
      <c r="HA276" s="37"/>
      <c r="HB276" s="37" t="b">
        <v>1</v>
      </c>
      <c r="HC276" s="37"/>
      <c r="HD276" s="37"/>
      <c r="HE276" s="37"/>
      <c r="HF276" s="37" t="b">
        <v>1</v>
      </c>
      <c r="HG276" s="37" t="b">
        <v>1</v>
      </c>
      <c r="HH276" s="37"/>
      <c r="HI276" s="37"/>
      <c r="HJ276" s="37"/>
      <c r="HK276" s="37"/>
      <c r="HL276" s="37"/>
      <c r="HM276" s="37"/>
      <c r="HN276" s="37" t="s">
        <v>438</v>
      </c>
      <c r="HO276" s="37" t="b">
        <v>1</v>
      </c>
      <c r="HP276" s="37"/>
      <c r="HQ276" s="37"/>
      <c r="HR276" s="37"/>
      <c r="HS276" s="37" t="s">
        <v>3561</v>
      </c>
      <c r="HT276" s="37" t="s">
        <v>440</v>
      </c>
      <c r="HU276" s="37"/>
      <c r="HV276" s="37"/>
      <c r="HW276" s="37"/>
      <c r="HX276" s="37" t="b">
        <v>1</v>
      </c>
      <c r="HY276" s="37"/>
      <c r="HZ276" s="37"/>
      <c r="IA276" s="37"/>
      <c r="IB276" s="37"/>
      <c r="IC276" s="37"/>
      <c r="ID276" s="37"/>
      <c r="IE276" s="37"/>
      <c r="IF276" s="37" t="s">
        <v>511</v>
      </c>
      <c r="IG276" s="37"/>
      <c r="IH276" s="37"/>
      <c r="II276" s="37"/>
      <c r="IJ276" s="37"/>
      <c r="IK276" s="37" t="b">
        <v>1</v>
      </c>
      <c r="IL276" s="37"/>
      <c r="IM276" s="37"/>
      <c r="IN276" s="37"/>
      <c r="IO276" s="37"/>
      <c r="IP276" s="37" t="s">
        <v>442</v>
      </c>
      <c r="IQ276" s="37"/>
      <c r="IR276" s="37" t="s">
        <v>459</v>
      </c>
      <c r="IS276" s="37" t="b">
        <v>1</v>
      </c>
      <c r="IT276" s="37"/>
      <c r="IU276" s="37"/>
      <c r="IV276" s="37"/>
      <c r="IW276" s="37"/>
      <c r="IX276" s="37"/>
      <c r="IY276" s="37"/>
      <c r="IZ276" s="37"/>
      <c r="JA276" s="37" t="s">
        <v>5165</v>
      </c>
      <c r="JB276" s="37" t="s">
        <v>953</v>
      </c>
      <c r="JC276" s="37"/>
      <c r="JD276" s="37" t="b">
        <v>1</v>
      </c>
      <c r="JE276" s="37" t="b">
        <v>1</v>
      </c>
      <c r="JF276" s="37" t="b">
        <v>1</v>
      </c>
      <c r="JG276" s="37"/>
      <c r="JH276" s="37"/>
      <c r="JI276" s="37"/>
      <c r="JJ276" s="37"/>
      <c r="JK276" s="37"/>
      <c r="JL276" s="37" t="s">
        <v>347</v>
      </c>
      <c r="JM276" s="37"/>
      <c r="JN276" s="37" t="s">
        <v>446</v>
      </c>
      <c r="JO276" s="37"/>
      <c r="JP276" s="37"/>
      <c r="JQ276" s="37"/>
      <c r="JR276" s="37" t="b">
        <v>1</v>
      </c>
      <c r="JS276" s="37"/>
      <c r="JT276" s="37"/>
      <c r="JU276" s="37"/>
      <c r="JV276" s="37"/>
      <c r="JW276" s="37"/>
      <c r="JX276" s="37"/>
      <c r="JY276" s="37"/>
      <c r="JZ276" s="37"/>
      <c r="KA276" s="37"/>
      <c r="KB276" s="37"/>
      <c r="KC276" s="37"/>
      <c r="KD276" s="37"/>
      <c r="KE276" s="37"/>
      <c r="KF276" s="37"/>
      <c r="KG276" s="37"/>
      <c r="KH276" s="37" t="s">
        <v>372</v>
      </c>
      <c r="KI276" s="37"/>
      <c r="KJ276" s="37"/>
      <c r="KK276" s="37"/>
      <c r="KL276" s="37"/>
      <c r="KM276" s="37"/>
      <c r="KN276" s="37"/>
      <c r="KO276" s="37"/>
      <c r="KP276" s="37"/>
      <c r="KQ276" s="37"/>
      <c r="KR276" s="37"/>
      <c r="KS276" s="37"/>
      <c r="KT276" s="37"/>
      <c r="KU276" s="37" t="b">
        <v>1</v>
      </c>
      <c r="KV276" s="37"/>
      <c r="KW276" s="37" t="s">
        <v>3562</v>
      </c>
      <c r="KX276" s="37" t="b">
        <v>1</v>
      </c>
      <c r="KY276" s="37" t="b">
        <v>1</v>
      </c>
      <c r="KZ276" s="37"/>
      <c r="LA276" s="37" t="b">
        <v>1</v>
      </c>
      <c r="LB276" s="37" t="b">
        <v>1</v>
      </c>
      <c r="LC276" s="37"/>
      <c r="LD276" s="37"/>
      <c r="LE276" s="37"/>
      <c r="LF276" s="37"/>
      <c r="LG276" s="37" t="s">
        <v>3563</v>
      </c>
      <c r="LH276" s="37" t="b">
        <v>1</v>
      </c>
      <c r="LI276" s="37" t="b">
        <v>1</v>
      </c>
      <c r="LJ276" s="37" t="b">
        <v>1</v>
      </c>
      <c r="LK276" s="37"/>
      <c r="LL276" s="37"/>
      <c r="LM276" s="37"/>
      <c r="LN276" s="37"/>
      <c r="LO276" s="37" t="s">
        <v>347</v>
      </c>
      <c r="LP276" s="37"/>
      <c r="LQ276" s="37" t="s">
        <v>514</v>
      </c>
      <c r="LR276" s="37" t="b">
        <v>1</v>
      </c>
      <c r="LS276" s="37"/>
      <c r="LT276" s="37"/>
      <c r="LU276" s="37"/>
      <c r="LV276" s="37"/>
      <c r="LW276" s="37"/>
      <c r="LX276" s="37"/>
      <c r="LY276" s="37"/>
      <c r="LZ276" s="37"/>
      <c r="MA276" s="37"/>
      <c r="MB276" s="37" t="s">
        <v>359</v>
      </c>
      <c r="MC276" s="37"/>
      <c r="MD276" s="37"/>
      <c r="ME276" s="37"/>
      <c r="MF276" s="37"/>
      <c r="MG276" s="37"/>
      <c r="MH276" s="37" t="s">
        <v>359</v>
      </c>
      <c r="MI276" s="37"/>
      <c r="MJ276" s="37" t="s">
        <v>3564</v>
      </c>
      <c r="MK276" s="37">
        <v>73157757</v>
      </c>
      <c r="ML276" s="37" t="s">
        <v>3565</v>
      </c>
      <c r="MM276" s="50">
        <v>44217.563067129631</v>
      </c>
      <c r="MN276" s="37">
        <v>277</v>
      </c>
      <c r="MO276" s="37"/>
      <c r="MP276" s="37">
        <v>-1</v>
      </c>
      <c r="MQ276" s="37"/>
      <c r="MR276" s="37"/>
      <c r="MS276" s="37" t="s">
        <v>376</v>
      </c>
      <c r="MT276" s="37">
        <v>18270</v>
      </c>
      <c r="MU276" s="37" t="s">
        <v>402</v>
      </c>
      <c r="MV276" s="37">
        <v>569832</v>
      </c>
    </row>
    <row r="277" spans="1:360" ht="15.6" thickTop="1" thickBot="1" x14ac:dyDescent="0.35">
      <c r="A277" s="44" t="s">
        <v>3566</v>
      </c>
      <c r="B277" s="45" t="s">
        <v>3567</v>
      </c>
      <c r="C277" s="45"/>
      <c r="D277" s="45" t="s">
        <v>3546</v>
      </c>
      <c r="E277" s="45" t="s">
        <v>830</v>
      </c>
      <c r="F277" s="45"/>
      <c r="G277" s="46">
        <v>44217</v>
      </c>
      <c r="H277" s="45" t="s">
        <v>3222</v>
      </c>
      <c r="I277" s="45" t="s">
        <v>832</v>
      </c>
      <c r="J277" s="45" t="s">
        <v>347</v>
      </c>
      <c r="K277" s="45">
        <v>22</v>
      </c>
      <c r="L277" s="45" t="str">
        <f>IF(data!$K277&lt;31,"18-30 Years",IF(data!$K277&lt;51,"31-50 Years",IF(data!$K277&lt;61,"51-60 Years",IF(data!$K277&gt;60,"Elderly&gt;60"))))</f>
        <v>18-30 Years</v>
      </c>
      <c r="M277" s="45" t="s">
        <v>348</v>
      </c>
      <c r="N277" s="45" t="s">
        <v>349</v>
      </c>
      <c r="O277" s="45" t="s">
        <v>350</v>
      </c>
      <c r="P277" s="46">
        <v>43486</v>
      </c>
      <c r="Q277" s="45">
        <v>1</v>
      </c>
      <c r="R277" s="45">
        <v>0</v>
      </c>
      <c r="S277" s="45" t="s">
        <v>347</v>
      </c>
      <c r="T277" s="45">
        <v>1</v>
      </c>
      <c r="U277" s="45">
        <v>0</v>
      </c>
      <c r="V277" s="45">
        <v>1</v>
      </c>
      <c r="W277" s="45" t="s">
        <v>351</v>
      </c>
      <c r="X277" s="45">
        <v>0</v>
      </c>
      <c r="Y277" s="45" t="s">
        <v>406</v>
      </c>
      <c r="Z277" s="45">
        <v>0</v>
      </c>
      <c r="AA277" s="51">
        <v>2</v>
      </c>
      <c r="AB277" s="45">
        <v>4</v>
      </c>
      <c r="AC277" s="45">
        <v>0</v>
      </c>
      <c r="AD277" s="45">
        <v>1</v>
      </c>
      <c r="AE277" s="45">
        <v>1</v>
      </c>
      <c r="AF277" s="45">
        <v>600</v>
      </c>
      <c r="AG277" s="45">
        <v>200</v>
      </c>
      <c r="AH277" s="41">
        <f t="shared" si="4"/>
        <v>-400</v>
      </c>
      <c r="AI277" s="45" t="s">
        <v>3568</v>
      </c>
      <c r="AJ277" s="45"/>
      <c r="AK277" s="45" t="s">
        <v>663</v>
      </c>
      <c r="AL277" s="45" t="b">
        <v>1</v>
      </c>
      <c r="AM277" s="45" t="b">
        <v>1</v>
      </c>
      <c r="AN277" s="45"/>
      <c r="AO277" s="45"/>
      <c r="AP277" s="45"/>
      <c r="AQ277" s="45"/>
      <c r="AR277" s="45"/>
      <c r="AS277" s="45"/>
      <c r="AT277" s="45">
        <v>15</v>
      </c>
      <c r="AU277" s="45" t="s">
        <v>356</v>
      </c>
      <c r="AV277" s="45"/>
      <c r="AW277" s="45" t="s">
        <v>347</v>
      </c>
      <c r="AX277" s="45" t="s">
        <v>3569</v>
      </c>
      <c r="AY277" s="45" t="s">
        <v>426</v>
      </c>
      <c r="AZ277" s="45"/>
      <c r="BA277" s="45"/>
      <c r="BB277" s="45"/>
      <c r="BC277" s="45" t="b">
        <v>1</v>
      </c>
      <c r="BD277" s="45"/>
      <c r="BE277" s="45"/>
      <c r="BF277" s="45"/>
      <c r="BG277" s="45"/>
      <c r="BH277" s="45"/>
      <c r="BI277" s="45"/>
      <c r="BJ277" s="45"/>
      <c r="BK277" s="45" t="s">
        <v>359</v>
      </c>
      <c r="BL277" s="45"/>
      <c r="BM277" s="45"/>
      <c r="BN277" s="45"/>
      <c r="BO277" s="45"/>
      <c r="BP277" s="45" t="s">
        <v>359</v>
      </c>
      <c r="BQ277" s="45"/>
      <c r="BR277" s="45"/>
      <c r="BS277" s="45"/>
      <c r="BT277" s="45"/>
      <c r="BU277" s="45"/>
      <c r="BV277" s="45"/>
      <c r="BW277" s="45"/>
      <c r="BX277" s="45"/>
      <c r="BY277" s="45"/>
      <c r="BZ277" s="45"/>
      <c r="CA277" s="45"/>
      <c r="CB277" s="45"/>
      <c r="CC277" s="45"/>
      <c r="CD277" s="45"/>
      <c r="CE277" s="45"/>
      <c r="CF277" s="45" t="s">
        <v>481</v>
      </c>
      <c r="CG277" s="45"/>
      <c r="CH277" s="45" t="b">
        <v>1</v>
      </c>
      <c r="CI277" s="45" t="b">
        <v>1</v>
      </c>
      <c r="CJ277" s="45" t="b">
        <v>1</v>
      </c>
      <c r="CK277" s="45"/>
      <c r="CL277" s="45"/>
      <c r="CM277" s="45"/>
      <c r="CN277" s="45"/>
      <c r="CO277" s="45" t="s">
        <v>347</v>
      </c>
      <c r="CP277" s="45"/>
      <c r="CQ277" s="45"/>
      <c r="CR277" s="45"/>
      <c r="CS277" s="45"/>
      <c r="CT277" s="45"/>
      <c r="CU277" s="45"/>
      <c r="CV277" s="45"/>
      <c r="CW277" s="45"/>
      <c r="CX277" s="45"/>
      <c r="CY277" s="45" t="s">
        <v>361</v>
      </c>
      <c r="CZ277" s="45"/>
      <c r="DA277" s="45"/>
      <c r="DB277" s="45"/>
      <c r="DC277" s="45"/>
      <c r="DD277" s="45"/>
      <c r="DE277" s="45" t="b">
        <v>1</v>
      </c>
      <c r="DF277" s="45" t="b">
        <v>1</v>
      </c>
      <c r="DG277" s="45"/>
      <c r="DH277" s="45"/>
      <c r="DI277" s="45"/>
      <c r="DJ277" s="45"/>
      <c r="DK277" s="45" t="s">
        <v>347</v>
      </c>
      <c r="DL277" s="45" t="s">
        <v>980</v>
      </c>
      <c r="DM277" s="45"/>
      <c r="DN277" s="45"/>
      <c r="DO277" s="45"/>
      <c r="DP277" s="45" t="b">
        <v>1</v>
      </c>
      <c r="DQ277" s="45"/>
      <c r="DR277" s="45"/>
      <c r="DS277" s="45"/>
      <c r="DT277" s="45"/>
      <c r="DU277" s="45"/>
      <c r="DV277" s="45"/>
      <c r="DW277" s="45" t="s">
        <v>646</v>
      </c>
      <c r="DX277" s="45"/>
      <c r="DY277" s="45"/>
      <c r="DZ277" s="45"/>
      <c r="EA277" s="45" t="s">
        <v>568</v>
      </c>
      <c r="EB277" s="45" t="b">
        <v>1</v>
      </c>
      <c r="EC277" s="45"/>
      <c r="ED277" s="45"/>
      <c r="EE277" s="45"/>
      <c r="EF277" s="45"/>
      <c r="EG277" s="45"/>
      <c r="EH277" s="45"/>
      <c r="EI277" s="45"/>
      <c r="EJ277" s="45"/>
      <c r="EK277" s="45"/>
      <c r="EL277" s="45"/>
      <c r="EM277" s="51">
        <v>1</v>
      </c>
      <c r="EN277" s="45" t="s">
        <v>365</v>
      </c>
      <c r="EO277" s="45" t="s">
        <v>568</v>
      </c>
      <c r="EP277" s="45" t="b">
        <v>1</v>
      </c>
      <c r="EQ277" s="45"/>
      <c r="ER277" s="45"/>
      <c r="ES277" s="45"/>
      <c r="ET277" s="45"/>
      <c r="EU277" s="45"/>
      <c r="EV277" s="45"/>
      <c r="EW277" s="45"/>
      <c r="EX277" s="45"/>
      <c r="EY277" s="45"/>
      <c r="EZ277" s="45"/>
      <c r="FA277" s="51">
        <v>1</v>
      </c>
      <c r="FB277" s="45" t="s">
        <v>365</v>
      </c>
      <c r="FC277" s="45" t="s">
        <v>347</v>
      </c>
      <c r="FD277" s="45"/>
      <c r="FE277" s="45" t="s">
        <v>367</v>
      </c>
      <c r="FF277" s="45"/>
      <c r="FG277" s="45" t="b">
        <v>1</v>
      </c>
      <c r="FH277" s="45"/>
      <c r="FI277" s="45"/>
      <c r="FJ277" s="45"/>
      <c r="FK277" s="45"/>
      <c r="FL277" s="45"/>
      <c r="FM277" s="45"/>
      <c r="FN277" s="45" t="s">
        <v>347</v>
      </c>
      <c r="FO277" s="45"/>
      <c r="FP277" s="45" t="s">
        <v>347</v>
      </c>
      <c r="FQ277" s="45" t="s">
        <v>367</v>
      </c>
      <c r="FR277" s="45" t="b">
        <v>1</v>
      </c>
      <c r="FS277" s="45"/>
      <c r="FT277" s="45"/>
      <c r="FU277" s="45"/>
      <c r="FV277" s="45"/>
      <c r="FW277" s="45"/>
      <c r="FX277" s="45" t="s">
        <v>347</v>
      </c>
      <c r="FY277" s="45" t="s">
        <v>359</v>
      </c>
      <c r="FZ277" s="45" t="s">
        <v>359</v>
      </c>
      <c r="GA277" s="45"/>
      <c r="GB277" s="45"/>
      <c r="GC277" s="45" t="s">
        <v>384</v>
      </c>
      <c r="GD277" s="45" t="s">
        <v>351</v>
      </c>
      <c r="GE277" s="45" t="s">
        <v>347</v>
      </c>
      <c r="GF277" s="45"/>
      <c r="GG277" s="45"/>
      <c r="GH277" s="45" t="s">
        <v>915</v>
      </c>
      <c r="GI277" s="45" t="s">
        <v>347</v>
      </c>
      <c r="GJ277" s="45" t="s">
        <v>2204</v>
      </c>
      <c r="GK277" s="45"/>
      <c r="GL277" s="45" t="b">
        <v>1</v>
      </c>
      <c r="GM277" s="45" t="b">
        <v>1</v>
      </c>
      <c r="GN277" s="45"/>
      <c r="GO277" s="45"/>
      <c r="GP277" s="45"/>
      <c r="GQ277" s="45"/>
      <c r="GR277" s="45"/>
      <c r="GS277" s="45" t="s">
        <v>373</v>
      </c>
      <c r="GT277" s="45"/>
      <c r="GU277" s="45" t="s">
        <v>3570</v>
      </c>
      <c r="GV277" s="45"/>
      <c r="GW277" s="45"/>
      <c r="GX277" s="45"/>
      <c r="GY277" s="45"/>
      <c r="GZ277" s="45" t="b">
        <v>1</v>
      </c>
      <c r="HA277" s="45"/>
      <c r="HB277" s="45" t="b">
        <v>1</v>
      </c>
      <c r="HC277" s="45"/>
      <c r="HD277" s="45"/>
      <c r="HE277" s="45"/>
      <c r="HF277" s="45"/>
      <c r="HG277" s="45" t="b">
        <v>1</v>
      </c>
      <c r="HH277" s="45"/>
      <c r="HI277" s="45"/>
      <c r="HJ277" s="45"/>
      <c r="HK277" s="45"/>
      <c r="HL277" s="45"/>
      <c r="HM277" s="45"/>
      <c r="HN277" s="45" t="s">
        <v>438</v>
      </c>
      <c r="HO277" s="45" t="b">
        <v>1</v>
      </c>
      <c r="HP277" s="45"/>
      <c r="HQ277" s="45"/>
      <c r="HR277" s="45"/>
      <c r="HS277" s="45" t="s">
        <v>3571</v>
      </c>
      <c r="HT277" s="45" t="s">
        <v>440</v>
      </c>
      <c r="HU277" s="45"/>
      <c r="HV277" s="45"/>
      <c r="HW277" s="45"/>
      <c r="HX277" s="45" t="b">
        <v>1</v>
      </c>
      <c r="HY277" s="45"/>
      <c r="HZ277" s="45"/>
      <c r="IA277" s="45"/>
      <c r="IB277" s="45"/>
      <c r="IC277" s="45"/>
      <c r="ID277" s="45"/>
      <c r="IE277" s="45"/>
      <c r="IF277" s="45" t="s">
        <v>511</v>
      </c>
      <c r="IG277" s="45"/>
      <c r="IH277" s="45"/>
      <c r="II277" s="45"/>
      <c r="IJ277" s="45"/>
      <c r="IK277" s="45" t="b">
        <v>1</v>
      </c>
      <c r="IL277" s="45"/>
      <c r="IM277" s="45"/>
      <c r="IN277" s="45"/>
      <c r="IO277" s="45"/>
      <c r="IP277" s="45" t="s">
        <v>359</v>
      </c>
      <c r="IQ277" s="45" t="s">
        <v>3572</v>
      </c>
      <c r="IR277" s="45" t="s">
        <v>2354</v>
      </c>
      <c r="IS277" s="45" t="b">
        <v>1</v>
      </c>
      <c r="IT277" s="45"/>
      <c r="IU277" s="45" t="b">
        <v>1</v>
      </c>
      <c r="IV277" s="45" t="b">
        <v>1</v>
      </c>
      <c r="IW277" s="45"/>
      <c r="IX277" s="45"/>
      <c r="IY277" s="45"/>
      <c r="IZ277" s="45"/>
      <c r="JA277" s="37" t="s">
        <v>5160</v>
      </c>
      <c r="JB277" s="45" t="s">
        <v>1356</v>
      </c>
      <c r="JC277" s="45"/>
      <c r="JD277" s="45" t="b">
        <v>1</v>
      </c>
      <c r="JE277" s="45"/>
      <c r="JF277" s="45" t="b">
        <v>1</v>
      </c>
      <c r="JG277" s="45"/>
      <c r="JH277" s="45"/>
      <c r="JI277" s="45"/>
      <c r="JJ277" s="45"/>
      <c r="JK277" s="45" t="s">
        <v>5168</v>
      </c>
      <c r="JL277" s="45" t="s">
        <v>359</v>
      </c>
      <c r="JM277" s="45" t="s">
        <v>3573</v>
      </c>
      <c r="JN277" s="45" t="s">
        <v>2109</v>
      </c>
      <c r="JO277" s="45" t="b">
        <v>1</v>
      </c>
      <c r="JP277" s="45"/>
      <c r="JQ277" s="45"/>
      <c r="JR277" s="45" t="b">
        <v>1</v>
      </c>
      <c r="JS277" s="45"/>
      <c r="JT277" s="45"/>
      <c r="JU277" s="45"/>
      <c r="JV277" s="45"/>
      <c r="JW277" s="45"/>
      <c r="JX277" s="45"/>
      <c r="JY277" s="45"/>
      <c r="JZ277" s="45"/>
      <c r="KA277" s="45"/>
      <c r="KB277" s="45"/>
      <c r="KC277" s="45"/>
      <c r="KD277" s="45"/>
      <c r="KE277" s="45"/>
      <c r="KF277" s="45"/>
      <c r="KG277" s="45"/>
      <c r="KH277" s="45" t="s">
        <v>447</v>
      </c>
      <c r="KI277" s="45"/>
      <c r="KJ277" s="45"/>
      <c r="KK277" s="45"/>
      <c r="KL277" s="45"/>
      <c r="KM277" s="45" t="b">
        <v>1</v>
      </c>
      <c r="KN277" s="45"/>
      <c r="KO277" s="45"/>
      <c r="KP277" s="45"/>
      <c r="KQ277" s="45"/>
      <c r="KR277" s="45"/>
      <c r="KS277" s="45"/>
      <c r="KT277" s="45"/>
      <c r="KU277" s="45"/>
      <c r="KV277" s="45"/>
      <c r="KW277" s="45" t="s">
        <v>583</v>
      </c>
      <c r="KX277" s="45" t="b">
        <v>1</v>
      </c>
      <c r="KY277" s="45" t="b">
        <v>1</v>
      </c>
      <c r="KZ277" s="45" t="b">
        <v>1</v>
      </c>
      <c r="LA277" s="45" t="b">
        <v>1</v>
      </c>
      <c r="LB277" s="45" t="b">
        <v>1</v>
      </c>
      <c r="LC277" s="45"/>
      <c r="LD277" s="45"/>
      <c r="LE277" s="45"/>
      <c r="LF277" s="45"/>
      <c r="LG277" s="45" t="s">
        <v>504</v>
      </c>
      <c r="LH277" s="45"/>
      <c r="LI277" s="45"/>
      <c r="LJ277" s="45"/>
      <c r="LK277" s="45"/>
      <c r="LL277" s="45"/>
      <c r="LM277" s="45" t="b">
        <v>1</v>
      </c>
      <c r="LN277" s="45"/>
      <c r="LO277" s="45" t="s">
        <v>359</v>
      </c>
      <c r="LP277" s="45" t="s">
        <v>5170</v>
      </c>
      <c r="LQ277" s="45" t="s">
        <v>514</v>
      </c>
      <c r="LR277" s="45" t="b">
        <v>1</v>
      </c>
      <c r="LS277" s="45"/>
      <c r="LT277" s="45"/>
      <c r="LU277" s="45"/>
      <c r="LV277" s="45"/>
      <c r="LW277" s="45"/>
      <c r="LX277" s="45"/>
      <c r="LY277" s="45"/>
      <c r="LZ277" s="45"/>
      <c r="MA277" s="45"/>
      <c r="MB277" s="45" t="s">
        <v>359</v>
      </c>
      <c r="MC277" s="45"/>
      <c r="MD277" s="45"/>
      <c r="ME277" s="45"/>
      <c r="MF277" s="45"/>
      <c r="MG277" s="45"/>
      <c r="MH277" s="45" t="s">
        <v>359</v>
      </c>
      <c r="MI277" s="45"/>
      <c r="MJ277" s="45" t="s">
        <v>3574</v>
      </c>
      <c r="MK277" s="45">
        <v>73157759</v>
      </c>
      <c r="ML277" s="45" t="s">
        <v>3575</v>
      </c>
      <c r="MM277" s="47">
        <v>44217.563067129631</v>
      </c>
      <c r="MN277" s="45">
        <v>278</v>
      </c>
      <c r="MO277" s="45"/>
      <c r="MP277" s="45">
        <v>-1</v>
      </c>
      <c r="MQ277" s="45"/>
      <c r="MR277" s="45"/>
      <c r="MS277" s="45" t="s">
        <v>376</v>
      </c>
      <c r="MT277" s="45">
        <v>1682</v>
      </c>
      <c r="MU277" s="45" t="s">
        <v>402</v>
      </c>
      <c r="MV277" s="45">
        <v>569832</v>
      </c>
    </row>
    <row r="278" spans="1:360" ht="15.6" thickTop="1" thickBot="1" x14ac:dyDescent="0.35">
      <c r="A278" s="48" t="s">
        <v>3576</v>
      </c>
      <c r="B278" s="37" t="s">
        <v>3577</v>
      </c>
      <c r="C278" s="37" t="s">
        <v>384</v>
      </c>
      <c r="D278" s="37" t="s">
        <v>3546</v>
      </c>
      <c r="E278" s="37" t="s">
        <v>830</v>
      </c>
      <c r="F278" s="37"/>
      <c r="G278" s="49">
        <v>44217</v>
      </c>
      <c r="H278" s="37" t="s">
        <v>3222</v>
      </c>
      <c r="I278" s="37" t="s">
        <v>832</v>
      </c>
      <c r="J278" s="37" t="s">
        <v>347</v>
      </c>
      <c r="K278" s="37">
        <v>21</v>
      </c>
      <c r="L278" s="37" t="str">
        <f>IF(data!$K278&lt;31,"18-30 Years",IF(data!$K278&lt;51,"31-50 Years",IF(data!$K278&lt;61,"51-60 Years",IF(data!$K278&gt;60,"Elderly&gt;60"))))</f>
        <v>18-30 Years</v>
      </c>
      <c r="M278" s="37" t="s">
        <v>348</v>
      </c>
      <c r="N278" s="37" t="s">
        <v>349</v>
      </c>
      <c r="O278" s="37" t="s">
        <v>350</v>
      </c>
      <c r="P278" s="49">
        <v>43845</v>
      </c>
      <c r="Q278" s="37">
        <v>1</v>
      </c>
      <c r="R278" s="37">
        <v>1</v>
      </c>
      <c r="S278" s="37" t="s">
        <v>347</v>
      </c>
      <c r="T278" s="37">
        <v>0</v>
      </c>
      <c r="U278" s="37">
        <v>2</v>
      </c>
      <c r="V278" s="37">
        <v>1</v>
      </c>
      <c r="W278" s="37" t="s">
        <v>455</v>
      </c>
      <c r="X278" s="37">
        <v>1</v>
      </c>
      <c r="Y278" s="37" t="s">
        <v>364</v>
      </c>
      <c r="Z278" s="37">
        <v>0</v>
      </c>
      <c r="AA278" s="52">
        <v>4</v>
      </c>
      <c r="AB278" s="37">
        <v>7</v>
      </c>
      <c r="AC278" s="37">
        <v>2</v>
      </c>
      <c r="AD278" s="37">
        <v>1</v>
      </c>
      <c r="AE278" s="37">
        <v>0</v>
      </c>
      <c r="AF278" s="37">
        <v>300</v>
      </c>
      <c r="AG278" s="37">
        <v>100</v>
      </c>
      <c r="AH278" s="41">
        <f t="shared" si="4"/>
        <v>-200</v>
      </c>
      <c r="AI278" s="37" t="s">
        <v>3568</v>
      </c>
      <c r="AJ278" s="37"/>
      <c r="AK278" s="37" t="s">
        <v>663</v>
      </c>
      <c r="AL278" s="37" t="b">
        <v>1</v>
      </c>
      <c r="AM278" s="37" t="b">
        <v>1</v>
      </c>
      <c r="AN278" s="37"/>
      <c r="AO278" s="37"/>
      <c r="AP278" s="37"/>
      <c r="AQ278" s="37"/>
      <c r="AR278" s="37"/>
      <c r="AS278" s="37"/>
      <c r="AT278" s="37">
        <v>60</v>
      </c>
      <c r="AU278" s="37" t="s">
        <v>2659</v>
      </c>
      <c r="AV278" s="37"/>
      <c r="AW278" s="37" t="s">
        <v>359</v>
      </c>
      <c r="AX278" s="41" t="s">
        <v>372</v>
      </c>
      <c r="AY278" s="37" t="s">
        <v>426</v>
      </c>
      <c r="AZ278" s="37"/>
      <c r="BA278" s="37"/>
      <c r="BB278" s="37"/>
      <c r="BC278" s="37" t="b">
        <v>1</v>
      </c>
      <c r="BD278" s="37"/>
      <c r="BE278" s="37"/>
      <c r="BF278" s="37"/>
      <c r="BG278" s="37"/>
      <c r="BH278" s="37"/>
      <c r="BI278" s="37"/>
      <c r="BJ278" s="37"/>
      <c r="BK278" s="37" t="s">
        <v>347</v>
      </c>
      <c r="BL278" s="37" t="s">
        <v>359</v>
      </c>
      <c r="BM278" s="37"/>
      <c r="BN278" s="37" t="s">
        <v>359</v>
      </c>
      <c r="BO278" s="37"/>
      <c r="BP278" s="37" t="s">
        <v>347</v>
      </c>
      <c r="BQ278" s="37" t="s">
        <v>347</v>
      </c>
      <c r="BR278" s="37"/>
      <c r="BS278" s="37" t="s">
        <v>359</v>
      </c>
      <c r="BT278" s="37"/>
      <c r="BU278" s="37"/>
      <c r="BV278" s="37"/>
      <c r="BW278" s="37"/>
      <c r="BX278" s="37"/>
      <c r="BY278" s="37"/>
      <c r="BZ278" s="37"/>
      <c r="CA278" s="37"/>
      <c r="CB278" s="37"/>
      <c r="CC278" s="37"/>
      <c r="CD278" s="37"/>
      <c r="CE278" s="37"/>
      <c r="CF278" s="37" t="s">
        <v>3578</v>
      </c>
      <c r="CG278" s="37" t="b">
        <v>1</v>
      </c>
      <c r="CH278" s="37" t="b">
        <v>1</v>
      </c>
      <c r="CI278" s="37" t="b">
        <v>1</v>
      </c>
      <c r="CJ278" s="37" t="b">
        <v>1</v>
      </c>
      <c r="CK278" s="37" t="b">
        <v>1</v>
      </c>
      <c r="CL278" s="37"/>
      <c r="CM278" s="37"/>
      <c r="CN278" s="37" t="s">
        <v>3579</v>
      </c>
      <c r="CO278" s="37" t="s">
        <v>359</v>
      </c>
      <c r="CP278" s="37" t="s">
        <v>1263</v>
      </c>
      <c r="CQ278" s="37" t="b">
        <v>1</v>
      </c>
      <c r="CR278" s="37" t="b">
        <v>1</v>
      </c>
      <c r="CS278" s="37"/>
      <c r="CT278" s="37" t="b">
        <v>1</v>
      </c>
      <c r="CU278" s="37"/>
      <c r="CV278" s="37"/>
      <c r="CW278" s="37"/>
      <c r="CX278" s="37"/>
      <c r="CY278" s="37" t="s">
        <v>836</v>
      </c>
      <c r="CZ278" s="37"/>
      <c r="DA278" s="37"/>
      <c r="DB278" s="37"/>
      <c r="DC278" s="37"/>
      <c r="DD278" s="37"/>
      <c r="DE278" s="37" t="b">
        <v>1</v>
      </c>
      <c r="DF278" s="37"/>
      <c r="DG278" s="37"/>
      <c r="DH278" s="37"/>
      <c r="DI278" s="37"/>
      <c r="DJ278" s="37"/>
      <c r="DK278" s="37"/>
      <c r="DL278" s="37"/>
      <c r="DM278" s="37"/>
      <c r="DN278" s="37"/>
      <c r="DO278" s="37"/>
      <c r="DP278" s="37"/>
      <c r="DQ278" s="37"/>
      <c r="DR278" s="37"/>
      <c r="DS278" s="37"/>
      <c r="DT278" s="37"/>
      <c r="DU278" s="37"/>
      <c r="DV278" s="37"/>
      <c r="DW278" s="37" t="s">
        <v>646</v>
      </c>
      <c r="DX278" s="37"/>
      <c r="DY278" s="37"/>
      <c r="DZ278" s="37"/>
      <c r="EA278" s="37" t="s">
        <v>1202</v>
      </c>
      <c r="EB278" s="37"/>
      <c r="EC278" s="37" t="b">
        <v>1</v>
      </c>
      <c r="ED278" s="37"/>
      <c r="EE278" s="37"/>
      <c r="EF278" s="37"/>
      <c r="EG278" s="37"/>
      <c r="EH278" s="37"/>
      <c r="EI278" s="37"/>
      <c r="EJ278" s="37"/>
      <c r="EK278" s="37"/>
      <c r="EL278" s="37"/>
      <c r="EM278" s="52">
        <v>1</v>
      </c>
      <c r="EN278" s="37" t="s">
        <v>365</v>
      </c>
      <c r="EO278" s="37" t="s">
        <v>1202</v>
      </c>
      <c r="EP278" s="37"/>
      <c r="EQ278" s="37" t="b">
        <v>1</v>
      </c>
      <c r="ER278" s="37"/>
      <c r="ES278" s="37"/>
      <c r="ET278" s="37"/>
      <c r="EU278" s="37"/>
      <c r="EV278" s="37"/>
      <c r="EW278" s="37"/>
      <c r="EX278" s="37"/>
      <c r="EY278" s="37"/>
      <c r="EZ278" s="37"/>
      <c r="FA278" s="52">
        <v>1</v>
      </c>
      <c r="FB278" s="37" t="s">
        <v>365</v>
      </c>
      <c r="FC278" s="37" t="s">
        <v>347</v>
      </c>
      <c r="FD278" s="37"/>
      <c r="FE278" s="37" t="s">
        <v>367</v>
      </c>
      <c r="FF278" s="37"/>
      <c r="FG278" s="37" t="b">
        <v>1</v>
      </c>
      <c r="FH278" s="37"/>
      <c r="FI278" s="37"/>
      <c r="FJ278" s="37"/>
      <c r="FK278" s="37"/>
      <c r="FL278" s="37"/>
      <c r="FM278" s="37"/>
      <c r="FN278" s="37" t="s">
        <v>347</v>
      </c>
      <c r="FO278" s="37"/>
      <c r="FP278" s="37" t="s">
        <v>347</v>
      </c>
      <c r="FQ278" s="37" t="s">
        <v>367</v>
      </c>
      <c r="FR278" s="37" t="b">
        <v>1</v>
      </c>
      <c r="FS278" s="37"/>
      <c r="FT278" s="37"/>
      <c r="FU278" s="37"/>
      <c r="FV278" s="37"/>
      <c r="FW278" s="37"/>
      <c r="FX278" s="37" t="s">
        <v>368</v>
      </c>
      <c r="FY278" s="37" t="s">
        <v>347</v>
      </c>
      <c r="FZ278" s="37"/>
      <c r="GA278" s="37"/>
      <c r="GB278" s="37"/>
      <c r="GC278" s="37" t="s">
        <v>406</v>
      </c>
      <c r="GD278" s="37" t="s">
        <v>351</v>
      </c>
      <c r="GE278" s="37" t="s">
        <v>359</v>
      </c>
      <c r="GF278" s="37" t="s">
        <v>369</v>
      </c>
      <c r="GG278" s="37" t="s">
        <v>369</v>
      </c>
      <c r="GH278" s="37" t="s">
        <v>489</v>
      </c>
      <c r="GI278" s="37" t="s">
        <v>372</v>
      </c>
      <c r="GJ278" s="37"/>
      <c r="GK278" s="37"/>
      <c r="GL278" s="37"/>
      <c r="GM278" s="37"/>
      <c r="GN278" s="37"/>
      <c r="GO278" s="37"/>
      <c r="GP278" s="37"/>
      <c r="GQ278" s="37"/>
      <c r="GR278" s="37"/>
      <c r="GS278" s="37" t="s">
        <v>1064</v>
      </c>
      <c r="GT278" s="37"/>
      <c r="GU278" s="37" t="s">
        <v>3580</v>
      </c>
      <c r="GV278" s="37"/>
      <c r="GW278" s="37"/>
      <c r="GX278" s="37"/>
      <c r="GY278" s="37"/>
      <c r="GZ278" s="37"/>
      <c r="HA278" s="37"/>
      <c r="HB278" s="37" t="b">
        <v>1</v>
      </c>
      <c r="HC278" s="37"/>
      <c r="HD278" s="37"/>
      <c r="HE278" s="37"/>
      <c r="HF278" s="37"/>
      <c r="HG278" s="37" t="b">
        <v>1</v>
      </c>
      <c r="HH278" s="37" t="b">
        <v>1</v>
      </c>
      <c r="HI278" s="37"/>
      <c r="HJ278" s="37"/>
      <c r="HK278" s="37"/>
      <c r="HL278" s="37"/>
      <c r="HM278" s="37"/>
      <c r="HN278" s="37" t="s">
        <v>497</v>
      </c>
      <c r="HO278" s="37"/>
      <c r="HP278" s="37" t="b">
        <v>1</v>
      </c>
      <c r="HQ278" s="37"/>
      <c r="HR278" s="37"/>
      <c r="HS278" s="37" t="s">
        <v>3581</v>
      </c>
      <c r="HT278" s="37" t="s">
        <v>3582</v>
      </c>
      <c r="HU278" s="37"/>
      <c r="HV278" s="37"/>
      <c r="HW278" s="37"/>
      <c r="HX278" s="37"/>
      <c r="HY278" s="37"/>
      <c r="HZ278" s="37" t="b">
        <v>1</v>
      </c>
      <c r="IA278" s="37" t="b">
        <v>1</v>
      </c>
      <c r="IB278" s="37"/>
      <c r="IC278" s="37"/>
      <c r="ID278" s="37"/>
      <c r="IE278" s="37"/>
      <c r="IF278" s="37" t="s">
        <v>511</v>
      </c>
      <c r="IG278" s="37"/>
      <c r="IH278" s="37"/>
      <c r="II278" s="37"/>
      <c r="IJ278" s="37"/>
      <c r="IK278" s="37" t="b">
        <v>1</v>
      </c>
      <c r="IL278" s="37"/>
      <c r="IM278" s="37"/>
      <c r="IN278" s="37"/>
      <c r="IO278" s="37"/>
      <c r="IP278" s="37" t="s">
        <v>442</v>
      </c>
      <c r="IQ278" s="37"/>
      <c r="IR278" s="37" t="s">
        <v>3583</v>
      </c>
      <c r="IS278" s="37" t="b">
        <v>1</v>
      </c>
      <c r="IT278" s="37"/>
      <c r="IU278" s="37" t="b">
        <v>1</v>
      </c>
      <c r="IV278" s="37" t="b">
        <v>1</v>
      </c>
      <c r="IW278" s="37"/>
      <c r="IX278" s="37"/>
      <c r="IY278" s="37"/>
      <c r="IZ278" s="37"/>
      <c r="JA278" s="37" t="s">
        <v>5160</v>
      </c>
      <c r="JB278" s="37" t="s">
        <v>953</v>
      </c>
      <c r="JC278" s="37"/>
      <c r="JD278" s="37" t="b">
        <v>1</v>
      </c>
      <c r="JE278" s="37" t="b">
        <v>1</v>
      </c>
      <c r="JF278" s="37" t="b">
        <v>1</v>
      </c>
      <c r="JG278" s="37"/>
      <c r="JH278" s="37"/>
      <c r="JI278" s="37"/>
      <c r="JJ278" s="37"/>
      <c r="JK278" s="45" t="s">
        <v>5168</v>
      </c>
      <c r="JL278" s="37" t="s">
        <v>359</v>
      </c>
      <c r="JM278" s="37" t="s">
        <v>614</v>
      </c>
      <c r="JN278" s="37" t="s">
        <v>3584</v>
      </c>
      <c r="JO278" s="37" t="b">
        <v>1</v>
      </c>
      <c r="JP278" s="37"/>
      <c r="JQ278" s="37"/>
      <c r="JR278" s="37"/>
      <c r="JS278" s="37"/>
      <c r="JT278" s="37"/>
      <c r="JU278" s="37"/>
      <c r="JV278" s="37" t="b">
        <v>1</v>
      </c>
      <c r="JW278" s="37"/>
      <c r="JX278" s="37" t="b">
        <v>1</v>
      </c>
      <c r="JY278" s="37"/>
      <c r="JZ278" s="37"/>
      <c r="KA278" s="37"/>
      <c r="KB278" s="37"/>
      <c r="KC278" s="37"/>
      <c r="KD278" s="37"/>
      <c r="KE278" s="37"/>
      <c r="KF278" s="37"/>
      <c r="KG278" s="37"/>
      <c r="KH278" s="37" t="s">
        <v>859</v>
      </c>
      <c r="KI278" s="37"/>
      <c r="KJ278" s="37"/>
      <c r="KK278" s="37"/>
      <c r="KL278" s="37"/>
      <c r="KM278" s="37" t="b">
        <v>1</v>
      </c>
      <c r="KN278" s="37" t="b">
        <v>1</v>
      </c>
      <c r="KO278" s="37"/>
      <c r="KP278" s="37"/>
      <c r="KQ278" s="37"/>
      <c r="KR278" s="37"/>
      <c r="KS278" s="37"/>
      <c r="KT278" s="37"/>
      <c r="KU278" s="37"/>
      <c r="KV278" s="37"/>
      <c r="KW278" s="37" t="s">
        <v>3585</v>
      </c>
      <c r="KX278" s="37" t="b">
        <v>1</v>
      </c>
      <c r="KY278" s="37" t="b">
        <v>1</v>
      </c>
      <c r="KZ278" s="37" t="b">
        <v>1</v>
      </c>
      <c r="LA278" s="37" t="b">
        <v>1</v>
      </c>
      <c r="LB278" s="37" t="b">
        <v>1</v>
      </c>
      <c r="LC278" s="37" t="b">
        <v>1</v>
      </c>
      <c r="LD278" s="37"/>
      <c r="LE278" s="37"/>
      <c r="LF278" s="37"/>
      <c r="LG278" s="37" t="s">
        <v>720</v>
      </c>
      <c r="LH278" s="37" t="b">
        <v>1</v>
      </c>
      <c r="LI278" s="37"/>
      <c r="LJ278" s="37" t="b">
        <v>1</v>
      </c>
      <c r="LK278" s="37"/>
      <c r="LL278" s="37"/>
      <c r="LM278" s="37"/>
      <c r="LN278" s="37"/>
      <c r="LO278" s="37" t="s">
        <v>359</v>
      </c>
      <c r="LP278" s="37" t="s">
        <v>5171</v>
      </c>
      <c r="LQ278" s="37" t="s">
        <v>640</v>
      </c>
      <c r="LR278" s="37"/>
      <c r="LS278" s="37"/>
      <c r="LT278" s="37"/>
      <c r="LU278" s="37"/>
      <c r="LV278" s="37"/>
      <c r="LW278" s="37" t="b">
        <v>1</v>
      </c>
      <c r="LX278" s="37"/>
      <c r="LY278" s="37"/>
      <c r="LZ278" s="37"/>
      <c r="MA278" s="37"/>
      <c r="MB278" s="37" t="s">
        <v>359</v>
      </c>
      <c r="MC278" s="37"/>
      <c r="MD278" s="37"/>
      <c r="ME278" s="37"/>
      <c r="MF278" s="37"/>
      <c r="MG278" s="37"/>
      <c r="MH278" s="37" t="s">
        <v>347</v>
      </c>
      <c r="MI278" s="37" t="s">
        <v>3586</v>
      </c>
      <c r="MJ278" s="37" t="s">
        <v>3587</v>
      </c>
      <c r="MK278" s="37">
        <v>73157760</v>
      </c>
      <c r="ML278" s="37" t="s">
        <v>3588</v>
      </c>
      <c r="MM278" s="50">
        <v>44217.563078703701</v>
      </c>
      <c r="MN278" s="37">
        <v>279</v>
      </c>
      <c r="MO278" s="37"/>
      <c r="MP278" s="37">
        <v>-1</v>
      </c>
      <c r="MQ278" s="37"/>
      <c r="MR278" s="37"/>
      <c r="MS278" s="37" t="s">
        <v>376</v>
      </c>
      <c r="MT278" s="37">
        <v>14383</v>
      </c>
      <c r="MU278" s="37" t="s">
        <v>402</v>
      </c>
      <c r="MV278" s="37">
        <v>569832</v>
      </c>
    </row>
    <row r="279" spans="1:360" ht="15.6" hidden="1" thickTop="1" thickBot="1" x14ac:dyDescent="0.35">
      <c r="A279" s="44" t="s">
        <v>3589</v>
      </c>
      <c r="B279" s="45" t="s">
        <v>3590</v>
      </c>
      <c r="C279" s="45"/>
      <c r="D279" s="45" t="s">
        <v>3546</v>
      </c>
      <c r="E279" s="45" t="s">
        <v>830</v>
      </c>
      <c r="F279" s="45"/>
      <c r="G279" s="46">
        <v>44201</v>
      </c>
      <c r="H279" s="45" t="s">
        <v>3222</v>
      </c>
      <c r="I279" s="45" t="s">
        <v>832</v>
      </c>
      <c r="J279" s="45" t="s">
        <v>347</v>
      </c>
      <c r="K279" s="45">
        <v>28</v>
      </c>
      <c r="L279" s="45" t="str">
        <f>IF(data!$K279&lt;31,"18-30 Years",IF(data!$K279&lt;51,"31-50 Years",IF(data!$K279&lt;61,"51-60 Years",IF(data!$K279&gt;60,"Elderly&gt;60"))))</f>
        <v>18-30 Years</v>
      </c>
      <c r="M279" s="45" t="s">
        <v>348</v>
      </c>
      <c r="N279" s="45" t="s">
        <v>349</v>
      </c>
      <c r="O279" s="45" t="s">
        <v>350</v>
      </c>
      <c r="P279" s="46">
        <v>43117</v>
      </c>
      <c r="Q279" s="45">
        <v>0</v>
      </c>
      <c r="R279" s="45">
        <v>0</v>
      </c>
      <c r="S279" s="45" t="s">
        <v>347</v>
      </c>
      <c r="T279" s="45">
        <v>0</v>
      </c>
      <c r="U279" s="45">
        <v>0</v>
      </c>
      <c r="V279" s="45">
        <v>1</v>
      </c>
      <c r="W279" s="45" t="s">
        <v>351</v>
      </c>
      <c r="X279" s="45">
        <v>2</v>
      </c>
      <c r="Y279" s="45" t="s">
        <v>455</v>
      </c>
      <c r="Z279" s="45">
        <v>1</v>
      </c>
      <c r="AA279" s="51">
        <v>4</v>
      </c>
      <c r="AB279" s="45">
        <v>6</v>
      </c>
      <c r="AC279" s="45">
        <v>0</v>
      </c>
      <c r="AD279" s="45">
        <v>0</v>
      </c>
      <c r="AE279" s="45">
        <v>1</v>
      </c>
      <c r="AF279" s="45">
        <v>250</v>
      </c>
      <c r="AG279" s="45">
        <v>100</v>
      </c>
      <c r="AH279" s="41">
        <f t="shared" si="4"/>
        <v>-150</v>
      </c>
      <c r="AI279" s="45" t="s">
        <v>3591</v>
      </c>
      <c r="AJ279" s="45"/>
      <c r="AK279" s="45" t="s">
        <v>663</v>
      </c>
      <c r="AL279" s="45" t="b">
        <v>1</v>
      </c>
      <c r="AM279" s="45" t="b">
        <v>1</v>
      </c>
      <c r="AN279" s="45"/>
      <c r="AO279" s="45"/>
      <c r="AP279" s="45"/>
      <c r="AQ279" s="45"/>
      <c r="AR279" s="45"/>
      <c r="AS279" s="45"/>
      <c r="AT279" s="45">
        <v>999</v>
      </c>
      <c r="AU279" s="45" t="s">
        <v>2659</v>
      </c>
      <c r="AV279" s="45"/>
      <c r="AW279" s="45" t="s">
        <v>347</v>
      </c>
      <c r="AX279" s="45" t="s">
        <v>3592</v>
      </c>
      <c r="AY279" s="45" t="s">
        <v>426</v>
      </c>
      <c r="AZ279" s="45"/>
      <c r="BA279" s="45"/>
      <c r="BB279" s="45"/>
      <c r="BC279" s="45" t="b">
        <v>1</v>
      </c>
      <c r="BD279" s="45"/>
      <c r="BE279" s="45"/>
      <c r="BF279" s="45"/>
      <c r="BG279" s="45"/>
      <c r="BH279" s="45"/>
      <c r="BI279" s="45"/>
      <c r="BJ279" s="45"/>
      <c r="BK279" s="45" t="s">
        <v>359</v>
      </c>
      <c r="BL279" s="45"/>
      <c r="BM279" s="45"/>
      <c r="BN279" s="45"/>
      <c r="BO279" s="45"/>
      <c r="BP279" s="45" t="s">
        <v>359</v>
      </c>
      <c r="BQ279" s="45"/>
      <c r="BR279" s="45"/>
      <c r="BS279" s="45"/>
      <c r="BT279" s="45"/>
      <c r="BU279" s="45"/>
      <c r="BV279" s="45"/>
      <c r="BW279" s="45"/>
      <c r="BX279" s="45"/>
      <c r="BY279" s="45"/>
      <c r="BZ279" s="45"/>
      <c r="CA279" s="45"/>
      <c r="CB279" s="45"/>
      <c r="CC279" s="45"/>
      <c r="CD279" s="45"/>
      <c r="CE279" s="45"/>
      <c r="CF279" s="45" t="s">
        <v>563</v>
      </c>
      <c r="CG279" s="45" t="b">
        <v>1</v>
      </c>
      <c r="CH279" s="45" t="b">
        <v>1</v>
      </c>
      <c r="CI279" s="45" t="b">
        <v>1</v>
      </c>
      <c r="CJ279" s="45" t="b">
        <v>1</v>
      </c>
      <c r="CK279" s="45"/>
      <c r="CL279" s="45"/>
      <c r="CM279" s="45"/>
      <c r="CN279" s="45"/>
      <c r="CO279" s="45" t="s">
        <v>347</v>
      </c>
      <c r="CP279" s="45"/>
      <c r="CQ279" s="45"/>
      <c r="CR279" s="45"/>
      <c r="CS279" s="45"/>
      <c r="CT279" s="45"/>
      <c r="CU279" s="45"/>
      <c r="CV279" s="45"/>
      <c r="CW279" s="45"/>
      <c r="CX279" s="45"/>
      <c r="CY279" s="45" t="s">
        <v>1493</v>
      </c>
      <c r="CZ279" s="45"/>
      <c r="DA279" s="45"/>
      <c r="DB279" s="45"/>
      <c r="DC279" s="45"/>
      <c r="DD279" s="45"/>
      <c r="DE279" s="45" t="b">
        <v>1</v>
      </c>
      <c r="DF279" s="45" t="b">
        <v>1</v>
      </c>
      <c r="DG279" s="45"/>
      <c r="DH279" s="45"/>
      <c r="DI279" s="45"/>
      <c r="DJ279" s="45"/>
      <c r="DK279" s="45"/>
      <c r="DL279" s="45"/>
      <c r="DM279" s="45"/>
      <c r="DN279" s="45"/>
      <c r="DO279" s="45"/>
      <c r="DP279" s="45"/>
      <c r="DQ279" s="45"/>
      <c r="DR279" s="45"/>
      <c r="DS279" s="45"/>
      <c r="DT279" s="45"/>
      <c r="DU279" s="45"/>
      <c r="DV279" s="45"/>
      <c r="DW279" s="45" t="s">
        <v>646</v>
      </c>
      <c r="DX279" s="45"/>
      <c r="DY279" s="45"/>
      <c r="DZ279" s="45"/>
      <c r="EA279" s="45"/>
      <c r="EB279" s="45"/>
      <c r="EC279" s="45"/>
      <c r="ED279" s="45"/>
      <c r="EE279" s="45"/>
      <c r="EF279" s="45"/>
      <c r="EG279" s="45"/>
      <c r="EH279" s="45"/>
      <c r="EI279" s="45"/>
      <c r="EJ279" s="45"/>
      <c r="EK279" s="45"/>
      <c r="EL279" s="45"/>
      <c r="EM279" s="45"/>
      <c r="EN279" s="45"/>
      <c r="EO279" s="45" t="s">
        <v>568</v>
      </c>
      <c r="EP279" s="45" t="b">
        <v>1</v>
      </c>
      <c r="EQ279" s="45"/>
      <c r="ER279" s="45"/>
      <c r="ES279" s="45"/>
      <c r="ET279" s="45"/>
      <c r="EU279" s="45"/>
      <c r="EV279" s="45"/>
      <c r="EW279" s="45"/>
      <c r="EX279" s="45"/>
      <c r="EY279" s="45"/>
      <c r="EZ279" s="45"/>
      <c r="FA279" s="51">
        <v>1</v>
      </c>
      <c r="FB279" s="45" t="s">
        <v>365</v>
      </c>
      <c r="FC279" s="45" t="s">
        <v>347</v>
      </c>
      <c r="FD279" s="45"/>
      <c r="FE279" s="45" t="s">
        <v>367</v>
      </c>
      <c r="FF279" s="45"/>
      <c r="FG279" s="45" t="b">
        <v>1</v>
      </c>
      <c r="FH279" s="45"/>
      <c r="FI279" s="45"/>
      <c r="FJ279" s="45"/>
      <c r="FK279" s="45"/>
      <c r="FL279" s="45"/>
      <c r="FM279" s="45"/>
      <c r="FN279" s="45" t="s">
        <v>347</v>
      </c>
      <c r="FO279" s="45"/>
      <c r="FP279" s="45" t="s">
        <v>347</v>
      </c>
      <c r="FQ279" s="45" t="s">
        <v>367</v>
      </c>
      <c r="FR279" s="45" t="b">
        <v>1</v>
      </c>
      <c r="FS279" s="45"/>
      <c r="FT279" s="45"/>
      <c r="FU279" s="45"/>
      <c r="FV279" s="45"/>
      <c r="FW279" s="45"/>
      <c r="FX279" s="45" t="s">
        <v>656</v>
      </c>
      <c r="FY279" s="45" t="s">
        <v>359</v>
      </c>
      <c r="FZ279" s="45"/>
      <c r="GA279" s="45"/>
      <c r="GB279" s="45"/>
      <c r="GC279" s="45" t="s">
        <v>384</v>
      </c>
      <c r="GD279" s="45" t="s">
        <v>384</v>
      </c>
      <c r="GE279" s="45" t="s">
        <v>359</v>
      </c>
      <c r="GF279" s="45" t="s">
        <v>370</v>
      </c>
      <c r="GG279" s="45" t="s">
        <v>370</v>
      </c>
      <c r="GH279" s="45"/>
      <c r="GI279" s="45"/>
      <c r="GJ279" s="45"/>
      <c r="GK279" s="45"/>
      <c r="GL279" s="45"/>
      <c r="GM279" s="45"/>
      <c r="GN279" s="45"/>
      <c r="GO279" s="45"/>
      <c r="GP279" s="45"/>
      <c r="GQ279" s="45"/>
      <c r="GR279" s="45"/>
      <c r="GS279" s="45"/>
      <c r="GT279" s="45"/>
      <c r="GU279" s="45" t="s">
        <v>3593</v>
      </c>
      <c r="GV279" s="45"/>
      <c r="GW279" s="45"/>
      <c r="GX279" s="45"/>
      <c r="GY279" s="45"/>
      <c r="GZ279" s="45"/>
      <c r="HA279" s="45"/>
      <c r="HB279" s="45" t="b">
        <v>1</v>
      </c>
      <c r="HC279" s="45"/>
      <c r="HD279" s="45" t="b">
        <v>1</v>
      </c>
      <c r="HE279" s="45"/>
      <c r="HF279" s="45"/>
      <c r="HG279" s="45"/>
      <c r="HH279" s="45" t="b">
        <v>1</v>
      </c>
      <c r="HI279" s="45"/>
      <c r="HJ279" s="45"/>
      <c r="HK279" s="45"/>
      <c r="HL279" s="45"/>
      <c r="HM279" s="45"/>
      <c r="HN279" s="45" t="s">
        <v>438</v>
      </c>
      <c r="HO279" s="45" t="b">
        <v>1</v>
      </c>
      <c r="HP279" s="45"/>
      <c r="HQ279" s="45"/>
      <c r="HR279" s="45"/>
      <c r="HS279" s="45" t="s">
        <v>3594</v>
      </c>
      <c r="HT279" s="45" t="s">
        <v>440</v>
      </c>
      <c r="HU279" s="45"/>
      <c r="HV279" s="45"/>
      <c r="HW279" s="45"/>
      <c r="HX279" s="45" t="b">
        <v>1</v>
      </c>
      <c r="HY279" s="45"/>
      <c r="HZ279" s="45"/>
      <c r="IA279" s="45"/>
      <c r="IB279" s="45"/>
      <c r="IC279" s="45"/>
      <c r="ID279" s="45"/>
      <c r="IE279" s="45"/>
      <c r="IF279" s="45" t="s">
        <v>511</v>
      </c>
      <c r="IG279" s="45"/>
      <c r="IH279" s="45"/>
      <c r="II279" s="45"/>
      <c r="IJ279" s="45"/>
      <c r="IK279" s="45" t="b">
        <v>1</v>
      </c>
      <c r="IL279" s="45"/>
      <c r="IM279" s="45"/>
      <c r="IN279" s="45"/>
      <c r="IO279" s="45"/>
      <c r="IP279" s="45" t="s">
        <v>442</v>
      </c>
      <c r="IQ279" s="45"/>
      <c r="IR279" s="45" t="s">
        <v>3595</v>
      </c>
      <c r="IS279" s="45" t="b">
        <v>1</v>
      </c>
      <c r="IT279" s="45" t="b">
        <v>1</v>
      </c>
      <c r="IU279" s="45" t="b">
        <v>1</v>
      </c>
      <c r="IV279" s="45" t="b">
        <v>1</v>
      </c>
      <c r="IW279" s="45"/>
      <c r="IX279" s="45"/>
      <c r="IY279" s="45"/>
      <c r="IZ279" s="45"/>
      <c r="JA279" s="37" t="s">
        <v>5165</v>
      </c>
      <c r="JB279" s="45" t="s">
        <v>919</v>
      </c>
      <c r="JC279" s="45" t="b">
        <v>1</v>
      </c>
      <c r="JD279" s="45" t="b">
        <v>1</v>
      </c>
      <c r="JE279" s="45" t="b">
        <v>1</v>
      </c>
      <c r="JF279" s="45" t="b">
        <v>1</v>
      </c>
      <c r="JG279" s="45"/>
      <c r="JH279" s="45"/>
      <c r="JI279" s="45"/>
      <c r="JJ279" s="45"/>
      <c r="JK279" s="45" t="s">
        <v>5169</v>
      </c>
      <c r="JL279" s="45" t="s">
        <v>359</v>
      </c>
      <c r="JM279" s="45" t="s">
        <v>462</v>
      </c>
      <c r="JN279" s="45" t="s">
        <v>1555</v>
      </c>
      <c r="JO279" s="45" t="b">
        <v>1</v>
      </c>
      <c r="JP279" s="45"/>
      <c r="JQ279" s="45"/>
      <c r="JR279" s="45"/>
      <c r="JS279" s="45"/>
      <c r="JT279" s="45"/>
      <c r="JU279" s="45"/>
      <c r="JV279" s="45"/>
      <c r="JW279" s="45"/>
      <c r="JX279" s="45"/>
      <c r="JY279" s="45" t="b">
        <v>1</v>
      </c>
      <c r="JZ279" s="45"/>
      <c r="KA279" s="45"/>
      <c r="KB279" s="45"/>
      <c r="KC279" s="45"/>
      <c r="KD279" s="45"/>
      <c r="KE279" s="45"/>
      <c r="KF279" s="45"/>
      <c r="KG279" s="45"/>
      <c r="KH279" s="45" t="s">
        <v>447</v>
      </c>
      <c r="KI279" s="45"/>
      <c r="KJ279" s="45"/>
      <c r="KK279" s="45"/>
      <c r="KL279" s="45"/>
      <c r="KM279" s="45" t="b">
        <v>1</v>
      </c>
      <c r="KN279" s="45"/>
      <c r="KO279" s="45"/>
      <c r="KP279" s="45"/>
      <c r="KQ279" s="45"/>
      <c r="KR279" s="45"/>
      <c r="KS279" s="45"/>
      <c r="KT279" s="45"/>
      <c r="KU279" s="45"/>
      <c r="KV279" s="45"/>
      <c r="KW279" s="45" t="s">
        <v>583</v>
      </c>
      <c r="KX279" s="45" t="b">
        <v>1</v>
      </c>
      <c r="KY279" s="45" t="b">
        <v>1</v>
      </c>
      <c r="KZ279" s="45" t="b">
        <v>1</v>
      </c>
      <c r="LA279" s="45" t="b">
        <v>1</v>
      </c>
      <c r="LB279" s="45" t="b">
        <v>1</v>
      </c>
      <c r="LC279" s="45"/>
      <c r="LD279" s="45"/>
      <c r="LE279" s="45"/>
      <c r="LF279" s="45"/>
      <c r="LG279" s="45" t="s">
        <v>449</v>
      </c>
      <c r="LH279" s="45"/>
      <c r="LI279" s="45"/>
      <c r="LJ279" s="45" t="b">
        <v>1</v>
      </c>
      <c r="LK279" s="45"/>
      <c r="LL279" s="45"/>
      <c r="LM279" s="45"/>
      <c r="LN279" s="45"/>
      <c r="LO279" s="45" t="s">
        <v>359</v>
      </c>
      <c r="LP279" s="37" t="s">
        <v>5171</v>
      </c>
      <c r="LQ279" s="45" t="s">
        <v>514</v>
      </c>
      <c r="LR279" s="45" t="b">
        <v>1</v>
      </c>
      <c r="LS279" s="45"/>
      <c r="LT279" s="45"/>
      <c r="LU279" s="45"/>
      <c r="LV279" s="45"/>
      <c r="LW279" s="45"/>
      <c r="LX279" s="45"/>
      <c r="LY279" s="45"/>
      <c r="LZ279" s="45"/>
      <c r="MA279" s="45"/>
      <c r="MB279" s="45" t="s">
        <v>359</v>
      </c>
      <c r="MC279" s="45"/>
      <c r="MD279" s="45"/>
      <c r="ME279" s="45" t="s">
        <v>359</v>
      </c>
      <c r="MF279" s="45"/>
      <c r="MG279" s="45"/>
      <c r="MH279" s="45" t="s">
        <v>359</v>
      </c>
      <c r="MI279" s="45"/>
      <c r="MJ279" s="45" t="s">
        <v>3596</v>
      </c>
      <c r="MK279" s="45">
        <v>73157761</v>
      </c>
      <c r="ML279" s="45" t="s">
        <v>3597</v>
      </c>
      <c r="MM279" s="47">
        <v>44217.563078703701</v>
      </c>
      <c r="MN279" s="45">
        <v>280</v>
      </c>
      <c r="MO279" s="45"/>
      <c r="MP279" s="45">
        <v>-1</v>
      </c>
      <c r="MQ279" s="45"/>
      <c r="MR279" s="45"/>
      <c r="MS279" s="45" t="s">
        <v>376</v>
      </c>
      <c r="MT279" s="45">
        <v>1856</v>
      </c>
      <c r="MU279" s="45" t="s">
        <v>402</v>
      </c>
      <c r="MV279" s="45">
        <v>569832</v>
      </c>
    </row>
    <row r="280" spans="1:360" ht="15.6" hidden="1" thickTop="1" thickBot="1" x14ac:dyDescent="0.35">
      <c r="A280" s="48" t="s">
        <v>3598</v>
      </c>
      <c r="B280" s="37" t="s">
        <v>3599</v>
      </c>
      <c r="C280" s="37" t="s">
        <v>384</v>
      </c>
      <c r="D280" s="37" t="s">
        <v>3546</v>
      </c>
      <c r="E280" s="37" t="s">
        <v>830</v>
      </c>
      <c r="F280" s="37"/>
      <c r="G280" s="49">
        <v>44217</v>
      </c>
      <c r="H280" s="37" t="s">
        <v>3222</v>
      </c>
      <c r="I280" s="37" t="s">
        <v>832</v>
      </c>
      <c r="J280" s="37" t="s">
        <v>347</v>
      </c>
      <c r="K280" s="37">
        <v>33</v>
      </c>
      <c r="L280" s="37" t="str">
        <f>IF(data!$K280&lt;31,"18-30 Years",IF(data!$K280&lt;51,"31-50 Years",IF(data!$K280&lt;61,"51-60 Years",IF(data!$K280&gt;60,"Elderly&gt;60"))))</f>
        <v>31-50 Years</v>
      </c>
      <c r="M280" s="37" t="s">
        <v>348</v>
      </c>
      <c r="N280" s="37" t="s">
        <v>1469</v>
      </c>
      <c r="O280" s="37" t="s">
        <v>383</v>
      </c>
      <c r="P280" s="37"/>
      <c r="Q280" s="37">
        <v>0</v>
      </c>
      <c r="R280" s="37">
        <v>0</v>
      </c>
      <c r="S280" s="37" t="s">
        <v>347</v>
      </c>
      <c r="T280" s="37">
        <v>0</v>
      </c>
      <c r="U280" s="37">
        <v>0</v>
      </c>
      <c r="V280" s="37">
        <v>0</v>
      </c>
      <c r="W280" s="37" t="s">
        <v>384</v>
      </c>
      <c r="X280" s="37">
        <v>1</v>
      </c>
      <c r="Y280" s="37" t="s">
        <v>351</v>
      </c>
      <c r="Z280" s="37">
        <v>1</v>
      </c>
      <c r="AA280" s="52">
        <v>2</v>
      </c>
      <c r="AB280" s="37">
        <v>5</v>
      </c>
      <c r="AC280" s="37">
        <v>0</v>
      </c>
      <c r="AD280" s="37">
        <v>1</v>
      </c>
      <c r="AE280" s="37">
        <v>1</v>
      </c>
      <c r="AF280" s="37">
        <v>500</v>
      </c>
      <c r="AG280" s="37">
        <v>200</v>
      </c>
      <c r="AH280" s="41">
        <f t="shared" si="4"/>
        <v>-300</v>
      </c>
      <c r="AI280" s="37" t="s">
        <v>3600</v>
      </c>
      <c r="AJ280" s="37"/>
      <c r="AK280" s="37" t="s">
        <v>663</v>
      </c>
      <c r="AL280" s="37" t="b">
        <v>1</v>
      </c>
      <c r="AM280" s="37" t="b">
        <v>1</v>
      </c>
      <c r="AN280" s="37"/>
      <c r="AO280" s="37"/>
      <c r="AP280" s="37"/>
      <c r="AQ280" s="37"/>
      <c r="AR280" s="37"/>
      <c r="AS280" s="37"/>
      <c r="AT280" s="37">
        <v>40</v>
      </c>
      <c r="AU280" s="37" t="s">
        <v>356</v>
      </c>
      <c r="AV280" s="37"/>
      <c r="AW280" s="37" t="s">
        <v>372</v>
      </c>
      <c r="AX280" s="41" t="s">
        <v>372</v>
      </c>
      <c r="AY280" s="37" t="s">
        <v>426</v>
      </c>
      <c r="AZ280" s="37"/>
      <c r="BA280" s="37"/>
      <c r="BB280" s="37"/>
      <c r="BC280" s="37" t="b">
        <v>1</v>
      </c>
      <c r="BD280" s="37"/>
      <c r="BE280" s="37"/>
      <c r="BF280" s="37"/>
      <c r="BG280" s="37"/>
      <c r="BH280" s="37"/>
      <c r="BI280" s="37"/>
      <c r="BJ280" s="37"/>
      <c r="BK280" s="37" t="s">
        <v>359</v>
      </c>
      <c r="BL280" s="37"/>
      <c r="BM280" s="37"/>
      <c r="BN280" s="37"/>
      <c r="BO280" s="37"/>
      <c r="BP280" s="37" t="s">
        <v>347</v>
      </c>
      <c r="BQ280" s="37" t="s">
        <v>347</v>
      </c>
      <c r="BR280" s="37"/>
      <c r="BS280" s="37" t="s">
        <v>347</v>
      </c>
      <c r="BT280" s="37" t="s">
        <v>372</v>
      </c>
      <c r="BU280" s="37"/>
      <c r="BV280" s="37"/>
      <c r="BW280" s="37"/>
      <c r="BX280" s="37"/>
      <c r="BY280" s="37"/>
      <c r="BZ280" s="37"/>
      <c r="CA280" s="37"/>
      <c r="CB280" s="37"/>
      <c r="CC280" s="37"/>
      <c r="CD280" s="37"/>
      <c r="CE280" s="37"/>
      <c r="CF280" s="37" t="s">
        <v>2008</v>
      </c>
      <c r="CG280" s="37"/>
      <c r="CH280" s="37" t="b">
        <v>1</v>
      </c>
      <c r="CI280" s="37"/>
      <c r="CJ280" s="37" t="b">
        <v>1</v>
      </c>
      <c r="CK280" s="37"/>
      <c r="CL280" s="37"/>
      <c r="CM280" s="37"/>
      <c r="CN280" s="37"/>
      <c r="CO280" s="37" t="s">
        <v>359</v>
      </c>
      <c r="CP280" s="37" t="s">
        <v>372</v>
      </c>
      <c r="CQ280" s="37"/>
      <c r="CR280" s="37"/>
      <c r="CS280" s="37"/>
      <c r="CT280" s="37"/>
      <c r="CU280" s="37"/>
      <c r="CV280" s="37"/>
      <c r="CW280" s="37" t="b">
        <v>1</v>
      </c>
      <c r="CX280" s="37"/>
      <c r="CY280" s="37" t="s">
        <v>361</v>
      </c>
      <c r="CZ280" s="37"/>
      <c r="DA280" s="37"/>
      <c r="DB280" s="37"/>
      <c r="DC280" s="37"/>
      <c r="DD280" s="37"/>
      <c r="DE280" s="37" t="b">
        <v>1</v>
      </c>
      <c r="DF280" s="37" t="b">
        <v>1</v>
      </c>
      <c r="DG280" s="37"/>
      <c r="DH280" s="37"/>
      <c r="DI280" s="37"/>
      <c r="DJ280" s="37"/>
      <c r="DK280" s="37"/>
      <c r="DL280" s="37"/>
      <c r="DM280" s="37"/>
      <c r="DN280" s="37"/>
      <c r="DO280" s="37"/>
      <c r="DP280" s="37"/>
      <c r="DQ280" s="37"/>
      <c r="DR280" s="37"/>
      <c r="DS280" s="37"/>
      <c r="DT280" s="37"/>
      <c r="DU280" s="37"/>
      <c r="DV280" s="37"/>
      <c r="DW280" s="37" t="s">
        <v>646</v>
      </c>
      <c r="DX280" s="37"/>
      <c r="DY280" s="37"/>
      <c r="DZ280" s="37"/>
      <c r="EA280" s="37"/>
      <c r="EB280" s="37"/>
      <c r="EC280" s="37"/>
      <c r="ED280" s="37"/>
      <c r="EE280" s="37"/>
      <c r="EF280" s="37"/>
      <c r="EG280" s="37"/>
      <c r="EH280" s="37"/>
      <c r="EI280" s="37"/>
      <c r="EJ280" s="37"/>
      <c r="EK280" s="37"/>
      <c r="EL280" s="37"/>
      <c r="EM280" s="37"/>
      <c r="EN280" s="37"/>
      <c r="EO280" s="37"/>
      <c r="EP280" s="37"/>
      <c r="EQ280" s="37"/>
      <c r="ER280" s="37"/>
      <c r="ES280" s="37"/>
      <c r="ET280" s="37"/>
      <c r="EU280" s="37"/>
      <c r="EV280" s="37"/>
      <c r="EW280" s="37"/>
      <c r="EX280" s="37"/>
      <c r="EY280" s="37"/>
      <c r="EZ280" s="37"/>
      <c r="FA280" s="37"/>
      <c r="FB280" s="37"/>
      <c r="FC280" s="37" t="s">
        <v>347</v>
      </c>
      <c r="FD280" s="37"/>
      <c r="FE280" s="37" t="s">
        <v>367</v>
      </c>
      <c r="FF280" s="37"/>
      <c r="FG280" s="37" t="b">
        <v>1</v>
      </c>
      <c r="FH280" s="37"/>
      <c r="FI280" s="37"/>
      <c r="FJ280" s="37"/>
      <c r="FK280" s="37"/>
      <c r="FL280" s="37"/>
      <c r="FM280" s="37"/>
      <c r="FN280" s="37" t="s">
        <v>347</v>
      </c>
      <c r="FO280" s="37"/>
      <c r="FP280" s="37" t="s">
        <v>347</v>
      </c>
      <c r="FQ280" s="37" t="s">
        <v>367</v>
      </c>
      <c r="FR280" s="37" t="b">
        <v>1</v>
      </c>
      <c r="FS280" s="37"/>
      <c r="FT280" s="37"/>
      <c r="FU280" s="37"/>
      <c r="FV280" s="37"/>
      <c r="FW280" s="37"/>
      <c r="FX280" s="37"/>
      <c r="FY280" s="37"/>
      <c r="FZ280" s="37"/>
      <c r="GA280" s="37"/>
      <c r="GB280" s="37"/>
      <c r="GC280" s="37" t="s">
        <v>384</v>
      </c>
      <c r="GD280" s="37" t="s">
        <v>384</v>
      </c>
      <c r="GE280" s="37" t="s">
        <v>359</v>
      </c>
      <c r="GF280" s="37" t="s">
        <v>369</v>
      </c>
      <c r="GG280" s="37" t="s">
        <v>370</v>
      </c>
      <c r="GH280" s="37" t="s">
        <v>489</v>
      </c>
      <c r="GI280" s="37" t="s">
        <v>372</v>
      </c>
      <c r="GJ280" s="37"/>
      <c r="GK280" s="37"/>
      <c r="GL280" s="37"/>
      <c r="GM280" s="37"/>
      <c r="GN280" s="37"/>
      <c r="GO280" s="37"/>
      <c r="GP280" s="37"/>
      <c r="GQ280" s="37"/>
      <c r="GR280" s="37"/>
      <c r="GS280" s="37" t="s">
        <v>373</v>
      </c>
      <c r="GT280" s="37"/>
      <c r="GU280" s="37" t="s">
        <v>3601</v>
      </c>
      <c r="GV280" s="37"/>
      <c r="GW280" s="37" t="b">
        <v>1</v>
      </c>
      <c r="GX280" s="37"/>
      <c r="GY280" s="37" t="b">
        <v>1</v>
      </c>
      <c r="GZ280" s="37"/>
      <c r="HA280" s="37"/>
      <c r="HB280" s="37" t="b">
        <v>1</v>
      </c>
      <c r="HC280" s="37"/>
      <c r="HD280" s="37" t="b">
        <v>1</v>
      </c>
      <c r="HE280" s="37"/>
      <c r="HF280" s="37"/>
      <c r="HG280" s="37"/>
      <c r="HH280" s="37"/>
      <c r="HI280" s="37"/>
      <c r="HJ280" s="37"/>
      <c r="HK280" s="37"/>
      <c r="HL280" s="37"/>
      <c r="HM280" s="37"/>
      <c r="HN280" s="37" t="s">
        <v>387</v>
      </c>
      <c r="HO280" s="37"/>
      <c r="HP280" s="37"/>
      <c r="HQ280" s="37" t="b">
        <v>1</v>
      </c>
      <c r="HR280" s="37"/>
      <c r="HS280" s="37" t="s">
        <v>3602</v>
      </c>
      <c r="HT280" s="37" t="s">
        <v>623</v>
      </c>
      <c r="HU280" s="37" t="b">
        <v>1</v>
      </c>
      <c r="HV280" s="37"/>
      <c r="HW280" s="37"/>
      <c r="HX280" s="37"/>
      <c r="HY280" s="37"/>
      <c r="HZ280" s="37"/>
      <c r="IA280" s="37"/>
      <c r="IB280" s="37"/>
      <c r="IC280" s="37"/>
      <c r="ID280" s="37"/>
      <c r="IE280" s="37"/>
      <c r="IF280" s="37" t="s">
        <v>372</v>
      </c>
      <c r="IG280" s="37"/>
      <c r="IH280" s="37"/>
      <c r="II280" s="37"/>
      <c r="IJ280" s="37"/>
      <c r="IK280" s="37"/>
      <c r="IL280" s="37"/>
      <c r="IM280" s="37" t="b">
        <v>1</v>
      </c>
      <c r="IN280" s="37"/>
      <c r="IO280" s="37"/>
      <c r="IP280" s="37" t="s">
        <v>347</v>
      </c>
      <c r="IQ280" s="37"/>
      <c r="IR280" s="37" t="s">
        <v>372</v>
      </c>
      <c r="IS280" s="37"/>
      <c r="IT280" s="37"/>
      <c r="IU280" s="37"/>
      <c r="IV280" s="37"/>
      <c r="IW280" s="37"/>
      <c r="IX280" s="37"/>
      <c r="IY280" s="37" t="b">
        <v>1</v>
      </c>
      <c r="IZ280" s="37"/>
      <c r="JA280" s="37"/>
      <c r="JB280" s="37" t="s">
        <v>443</v>
      </c>
      <c r="JC280" s="37"/>
      <c r="JD280" s="37" t="b">
        <v>1</v>
      </c>
      <c r="JE280" s="37"/>
      <c r="JF280" s="37"/>
      <c r="JG280" s="37"/>
      <c r="JH280" s="37"/>
      <c r="JI280" s="37"/>
      <c r="JJ280" s="37"/>
      <c r="JK280" s="45" t="s">
        <v>5168</v>
      </c>
      <c r="JL280" s="37" t="s">
        <v>347</v>
      </c>
      <c r="JM280" s="37"/>
      <c r="JN280" s="37" t="s">
        <v>3603</v>
      </c>
      <c r="JO280" s="37" t="b">
        <v>1</v>
      </c>
      <c r="JP280" s="37"/>
      <c r="JQ280" s="37"/>
      <c r="JR280" s="37"/>
      <c r="JS280" s="37"/>
      <c r="JT280" s="37"/>
      <c r="JU280" s="37"/>
      <c r="JV280" s="37"/>
      <c r="JW280" s="37"/>
      <c r="JX280" s="37" t="b">
        <v>1</v>
      </c>
      <c r="JY280" s="37"/>
      <c r="JZ280" s="37"/>
      <c r="KA280" s="37"/>
      <c r="KB280" s="37"/>
      <c r="KC280" s="37"/>
      <c r="KD280" s="37"/>
      <c r="KE280" s="37"/>
      <c r="KF280" s="37"/>
      <c r="KG280" s="37"/>
      <c r="KH280" s="37" t="s">
        <v>1602</v>
      </c>
      <c r="KI280" s="37"/>
      <c r="KJ280" s="37" t="b">
        <v>1</v>
      </c>
      <c r="KK280" s="37"/>
      <c r="KL280" s="37"/>
      <c r="KM280" s="37" t="b">
        <v>1</v>
      </c>
      <c r="KN280" s="37"/>
      <c r="KO280" s="37"/>
      <c r="KP280" s="37"/>
      <c r="KQ280" s="37"/>
      <c r="KR280" s="37"/>
      <c r="KS280" s="37"/>
      <c r="KT280" s="37"/>
      <c r="KU280" s="37"/>
      <c r="KV280" s="37"/>
      <c r="KW280" s="37" t="s">
        <v>583</v>
      </c>
      <c r="KX280" s="37" t="b">
        <v>1</v>
      </c>
      <c r="KY280" s="37" t="b">
        <v>1</v>
      </c>
      <c r="KZ280" s="37" t="b">
        <v>1</v>
      </c>
      <c r="LA280" s="37" t="b">
        <v>1</v>
      </c>
      <c r="LB280" s="37" t="b">
        <v>1</v>
      </c>
      <c r="LC280" s="37"/>
      <c r="LD280" s="37"/>
      <c r="LE280" s="37"/>
      <c r="LF280" s="37"/>
      <c r="LG280" s="37" t="s">
        <v>449</v>
      </c>
      <c r="LH280" s="37"/>
      <c r="LI280" s="37"/>
      <c r="LJ280" s="37" t="b">
        <v>1</v>
      </c>
      <c r="LK280" s="37"/>
      <c r="LL280" s="37"/>
      <c r="LM280" s="37"/>
      <c r="LN280" s="37"/>
      <c r="LO280" s="37" t="s">
        <v>347</v>
      </c>
      <c r="LP280" s="37"/>
      <c r="LQ280" s="37" t="s">
        <v>514</v>
      </c>
      <c r="LR280" s="37" t="b">
        <v>1</v>
      </c>
      <c r="LS280" s="37"/>
      <c r="LT280" s="37"/>
      <c r="LU280" s="37"/>
      <c r="LV280" s="37"/>
      <c r="LW280" s="37"/>
      <c r="LX280" s="37"/>
      <c r="LY280" s="37"/>
      <c r="LZ280" s="37"/>
      <c r="MA280" s="37"/>
      <c r="MB280" s="37" t="s">
        <v>347</v>
      </c>
      <c r="MC280" s="37">
        <v>6</v>
      </c>
      <c r="MD280" s="37" t="s">
        <v>3604</v>
      </c>
      <c r="ME280" s="37" t="s">
        <v>347</v>
      </c>
      <c r="MF280" s="37">
        <v>6</v>
      </c>
      <c r="MG280" s="37" t="s">
        <v>3604</v>
      </c>
      <c r="MH280" s="37" t="s">
        <v>359</v>
      </c>
      <c r="MI280" s="37"/>
      <c r="MJ280" s="37" t="s">
        <v>3605</v>
      </c>
      <c r="MK280" s="37">
        <v>73157763</v>
      </c>
      <c r="ML280" s="37" t="s">
        <v>3606</v>
      </c>
      <c r="MM280" s="50">
        <v>44217.563090277778</v>
      </c>
      <c r="MN280" s="37">
        <v>281</v>
      </c>
      <c r="MO280" s="37"/>
      <c r="MP280" s="37">
        <v>-1</v>
      </c>
      <c r="MQ280" s="37"/>
      <c r="MR280" s="37"/>
      <c r="MS280" s="37" t="s">
        <v>376</v>
      </c>
      <c r="MT280" s="37">
        <v>7192</v>
      </c>
      <c r="MU280" s="37" t="s">
        <v>402</v>
      </c>
      <c r="MV280" s="37">
        <v>569832</v>
      </c>
    </row>
    <row r="281" spans="1:360" ht="15.6" hidden="1" thickTop="1" thickBot="1" x14ac:dyDescent="0.35">
      <c r="A281" s="44" t="s">
        <v>3607</v>
      </c>
      <c r="B281" s="45" t="s">
        <v>3608</v>
      </c>
      <c r="C281" s="45" t="s">
        <v>384</v>
      </c>
      <c r="D281" s="45" t="s">
        <v>3546</v>
      </c>
      <c r="E281" s="45" t="s">
        <v>830</v>
      </c>
      <c r="F281" s="45"/>
      <c r="G281" s="46">
        <v>44217</v>
      </c>
      <c r="H281" s="45" t="s">
        <v>3222</v>
      </c>
      <c r="I281" s="45" t="s">
        <v>832</v>
      </c>
      <c r="J281" s="45" t="s">
        <v>347</v>
      </c>
      <c r="K281" s="45">
        <v>32</v>
      </c>
      <c r="L281" s="45" t="str">
        <f>IF(data!$K281&lt;31,"18-30 Years",IF(data!$K281&lt;51,"31-50 Years",IF(data!$K281&lt;61,"51-60 Years",IF(data!$K281&gt;60,"Elderly&gt;60"))))</f>
        <v>31-50 Years</v>
      </c>
      <c r="M281" s="45" t="s">
        <v>348</v>
      </c>
      <c r="N281" s="45" t="s">
        <v>976</v>
      </c>
      <c r="O281" s="45" t="s">
        <v>383</v>
      </c>
      <c r="P281" s="45"/>
      <c r="Q281" s="45">
        <v>0</v>
      </c>
      <c r="R281" s="45">
        <v>0</v>
      </c>
      <c r="S281" s="45" t="s">
        <v>347</v>
      </c>
      <c r="T281" s="45">
        <v>0</v>
      </c>
      <c r="U281" s="45">
        <v>0</v>
      </c>
      <c r="V281" s="45">
        <v>1</v>
      </c>
      <c r="W281" s="45" t="s">
        <v>351</v>
      </c>
      <c r="X281" s="45">
        <v>0</v>
      </c>
      <c r="Y281" s="45" t="s">
        <v>351</v>
      </c>
      <c r="Z281" s="45">
        <v>0</v>
      </c>
      <c r="AA281" s="51">
        <v>1</v>
      </c>
      <c r="AB281" s="45">
        <v>3</v>
      </c>
      <c r="AC281" s="45">
        <v>0</v>
      </c>
      <c r="AD281" s="45">
        <v>0</v>
      </c>
      <c r="AE281" s="45">
        <v>0</v>
      </c>
      <c r="AF281" s="45">
        <v>300</v>
      </c>
      <c r="AG281" s="45">
        <v>200</v>
      </c>
      <c r="AH281" s="41">
        <f t="shared" si="4"/>
        <v>-100</v>
      </c>
      <c r="AI281" s="45" t="s">
        <v>3609</v>
      </c>
      <c r="AJ281" s="45"/>
      <c r="AK281" s="45" t="s">
        <v>1365</v>
      </c>
      <c r="AL281" s="45" t="b">
        <v>1</v>
      </c>
      <c r="AM281" s="45" t="b">
        <v>1</v>
      </c>
      <c r="AN281" s="45" t="b">
        <v>1</v>
      </c>
      <c r="AO281" s="45"/>
      <c r="AP281" s="45"/>
      <c r="AQ281" s="45"/>
      <c r="AR281" s="45"/>
      <c r="AS281" s="45"/>
      <c r="AT281" s="45">
        <v>999</v>
      </c>
      <c r="AU281" s="45" t="s">
        <v>356</v>
      </c>
      <c r="AV281" s="45"/>
      <c r="AW281" s="45" t="s">
        <v>347</v>
      </c>
      <c r="AX281" s="45" t="s">
        <v>3610</v>
      </c>
      <c r="AY281" s="45" t="s">
        <v>426</v>
      </c>
      <c r="AZ281" s="45"/>
      <c r="BA281" s="45"/>
      <c r="BB281" s="45"/>
      <c r="BC281" s="45" t="b">
        <v>1</v>
      </c>
      <c r="BD281" s="45"/>
      <c r="BE281" s="45"/>
      <c r="BF281" s="45"/>
      <c r="BG281" s="45"/>
      <c r="BH281" s="45"/>
      <c r="BI281" s="45"/>
      <c r="BJ281" s="45"/>
      <c r="BK281" s="45" t="s">
        <v>359</v>
      </c>
      <c r="BL281" s="45"/>
      <c r="BM281" s="45"/>
      <c r="BN281" s="45"/>
      <c r="BO281" s="45"/>
      <c r="BP281" s="45" t="s">
        <v>359</v>
      </c>
      <c r="BQ281" s="45"/>
      <c r="BR281" s="45"/>
      <c r="BS281" s="45"/>
      <c r="BT281" s="45"/>
      <c r="BU281" s="45"/>
      <c r="BV281" s="45"/>
      <c r="BW281" s="45"/>
      <c r="BX281" s="45"/>
      <c r="BY281" s="45"/>
      <c r="BZ281" s="45"/>
      <c r="CA281" s="45"/>
      <c r="CB281" s="45"/>
      <c r="CC281" s="45"/>
      <c r="CD281" s="45"/>
      <c r="CE281" s="45"/>
      <c r="CF281" s="45" t="s">
        <v>1242</v>
      </c>
      <c r="CG281" s="45"/>
      <c r="CH281" s="45" t="b">
        <v>1</v>
      </c>
      <c r="CI281" s="45" t="b">
        <v>1</v>
      </c>
      <c r="CJ281" s="45"/>
      <c r="CK281" s="45"/>
      <c r="CL281" s="45"/>
      <c r="CM281" s="45"/>
      <c r="CN281" s="45"/>
      <c r="CO281" s="45" t="s">
        <v>347</v>
      </c>
      <c r="CP281" s="45"/>
      <c r="CQ281" s="45"/>
      <c r="CR281" s="45"/>
      <c r="CS281" s="45"/>
      <c r="CT281" s="45"/>
      <c r="CU281" s="45"/>
      <c r="CV281" s="45"/>
      <c r="CW281" s="45"/>
      <c r="CX281" s="45"/>
      <c r="CY281" s="45" t="s">
        <v>361</v>
      </c>
      <c r="CZ281" s="45"/>
      <c r="DA281" s="45"/>
      <c r="DB281" s="45"/>
      <c r="DC281" s="45"/>
      <c r="DD281" s="45"/>
      <c r="DE281" s="45" t="b">
        <v>1</v>
      </c>
      <c r="DF281" s="45" t="b">
        <v>1</v>
      </c>
      <c r="DG281" s="45"/>
      <c r="DH281" s="45"/>
      <c r="DI281" s="45"/>
      <c r="DJ281" s="45"/>
      <c r="DK281" s="45"/>
      <c r="DL281" s="45"/>
      <c r="DM281" s="45"/>
      <c r="DN281" s="45"/>
      <c r="DO281" s="45"/>
      <c r="DP281" s="45"/>
      <c r="DQ281" s="45"/>
      <c r="DR281" s="45"/>
      <c r="DS281" s="45"/>
      <c r="DT281" s="45"/>
      <c r="DU281" s="45"/>
      <c r="DV281" s="45"/>
      <c r="DW281" s="45" t="s">
        <v>646</v>
      </c>
      <c r="DX281" s="45"/>
      <c r="DY281" s="45"/>
      <c r="DZ281" s="45"/>
      <c r="EA281" s="45"/>
      <c r="EB281" s="45"/>
      <c r="EC281" s="45"/>
      <c r="ED281" s="45"/>
      <c r="EE281" s="45"/>
      <c r="EF281" s="45"/>
      <c r="EG281" s="45"/>
      <c r="EH281" s="45"/>
      <c r="EI281" s="45"/>
      <c r="EJ281" s="45"/>
      <c r="EK281" s="45"/>
      <c r="EL281" s="45"/>
      <c r="EM281" s="45"/>
      <c r="EN281" s="45"/>
      <c r="EO281" s="45" t="s">
        <v>568</v>
      </c>
      <c r="EP281" s="45" t="b">
        <v>1</v>
      </c>
      <c r="EQ281" s="45"/>
      <c r="ER281" s="45"/>
      <c r="ES281" s="45"/>
      <c r="ET281" s="45"/>
      <c r="EU281" s="45"/>
      <c r="EV281" s="45"/>
      <c r="EW281" s="45"/>
      <c r="EX281" s="45"/>
      <c r="EY281" s="45"/>
      <c r="EZ281" s="45"/>
      <c r="FA281" s="51">
        <v>1</v>
      </c>
      <c r="FB281" s="45" t="s">
        <v>365</v>
      </c>
      <c r="FC281" s="45" t="s">
        <v>347</v>
      </c>
      <c r="FD281" s="45"/>
      <c r="FE281" s="45" t="s">
        <v>367</v>
      </c>
      <c r="FF281" s="45"/>
      <c r="FG281" s="45" t="b">
        <v>1</v>
      </c>
      <c r="FH281" s="45"/>
      <c r="FI281" s="45"/>
      <c r="FJ281" s="45"/>
      <c r="FK281" s="45"/>
      <c r="FL281" s="45"/>
      <c r="FM281" s="45"/>
      <c r="FN281" s="45" t="s">
        <v>347</v>
      </c>
      <c r="FO281" s="45"/>
      <c r="FP281" s="45" t="s">
        <v>347</v>
      </c>
      <c r="FQ281" s="45" t="s">
        <v>367</v>
      </c>
      <c r="FR281" s="45" t="b">
        <v>1</v>
      </c>
      <c r="FS281" s="45"/>
      <c r="FT281" s="45"/>
      <c r="FU281" s="45"/>
      <c r="FV281" s="45"/>
      <c r="FW281" s="45"/>
      <c r="FX281" s="45" t="s">
        <v>368</v>
      </c>
      <c r="FY281" s="45" t="s">
        <v>359</v>
      </c>
      <c r="FZ281" s="45"/>
      <c r="GA281" s="45"/>
      <c r="GB281" s="45"/>
      <c r="GC281" s="45" t="s">
        <v>384</v>
      </c>
      <c r="GD281" s="45" t="s">
        <v>384</v>
      </c>
      <c r="GE281" s="45" t="s">
        <v>359</v>
      </c>
      <c r="GF281" s="45" t="s">
        <v>370</v>
      </c>
      <c r="GG281" s="45" t="s">
        <v>370</v>
      </c>
      <c r="GH281" s="45"/>
      <c r="GI281" s="45"/>
      <c r="GJ281" s="45"/>
      <c r="GK281" s="45"/>
      <c r="GL281" s="45"/>
      <c r="GM281" s="45"/>
      <c r="GN281" s="45"/>
      <c r="GO281" s="45"/>
      <c r="GP281" s="45"/>
      <c r="GQ281" s="45"/>
      <c r="GR281" s="45"/>
      <c r="GS281" s="45"/>
      <c r="GT281" s="45"/>
      <c r="GU281" s="45" t="s">
        <v>3611</v>
      </c>
      <c r="GV281" s="45"/>
      <c r="GW281" s="45"/>
      <c r="GX281" s="45"/>
      <c r="GY281" s="45" t="b">
        <v>1</v>
      </c>
      <c r="GZ281" s="45"/>
      <c r="HA281" s="45" t="b">
        <v>1</v>
      </c>
      <c r="HB281" s="45"/>
      <c r="HC281" s="45"/>
      <c r="HD281" s="45"/>
      <c r="HE281" s="45"/>
      <c r="HF281" s="45"/>
      <c r="HG281" s="45"/>
      <c r="HH281" s="45"/>
      <c r="HI281" s="45"/>
      <c r="HJ281" s="45"/>
      <c r="HK281" s="45"/>
      <c r="HL281" s="45"/>
      <c r="HM281" s="45"/>
      <c r="HN281" s="45" t="s">
        <v>438</v>
      </c>
      <c r="HO281" s="45" t="b">
        <v>1</v>
      </c>
      <c r="HP281" s="45"/>
      <c r="HQ281" s="45"/>
      <c r="HR281" s="45"/>
      <c r="HS281" s="45" t="s">
        <v>3612</v>
      </c>
      <c r="HT281" s="45" t="s">
        <v>623</v>
      </c>
      <c r="HU281" s="45" t="b">
        <v>1</v>
      </c>
      <c r="HV281" s="45"/>
      <c r="HW281" s="45"/>
      <c r="HX281" s="45"/>
      <c r="HY281" s="45"/>
      <c r="HZ281" s="45"/>
      <c r="IA281" s="45"/>
      <c r="IB281" s="45"/>
      <c r="IC281" s="45"/>
      <c r="ID281" s="45"/>
      <c r="IE281" s="45"/>
      <c r="IF281" s="45" t="s">
        <v>372</v>
      </c>
      <c r="IG281" s="45"/>
      <c r="IH281" s="45"/>
      <c r="II281" s="45"/>
      <c r="IJ281" s="45"/>
      <c r="IK281" s="45"/>
      <c r="IL281" s="45"/>
      <c r="IM281" s="45" t="b">
        <v>1</v>
      </c>
      <c r="IN281" s="45"/>
      <c r="IO281" s="45"/>
      <c r="IP281" s="45" t="s">
        <v>347</v>
      </c>
      <c r="IQ281" s="45"/>
      <c r="IR281" s="45" t="s">
        <v>372</v>
      </c>
      <c r="IS281" s="45"/>
      <c r="IT281" s="45"/>
      <c r="IU281" s="45"/>
      <c r="IV281" s="45"/>
      <c r="IW281" s="45"/>
      <c r="IX281" s="45"/>
      <c r="IY281" s="45" t="b">
        <v>1</v>
      </c>
      <c r="IZ281" s="45"/>
      <c r="JA281" s="45"/>
      <c r="JB281" s="45" t="s">
        <v>372</v>
      </c>
      <c r="JC281" s="45"/>
      <c r="JD281" s="45"/>
      <c r="JE281" s="45"/>
      <c r="JF281" s="45"/>
      <c r="JG281" s="45"/>
      <c r="JH281" s="45"/>
      <c r="JI281" s="45" t="b">
        <v>1</v>
      </c>
      <c r="JJ281" s="45"/>
      <c r="JK281" s="45"/>
      <c r="JL281" s="45" t="s">
        <v>347</v>
      </c>
      <c r="JM281" s="45"/>
      <c r="JN281" s="45" t="s">
        <v>3093</v>
      </c>
      <c r="JO281" s="45" t="b">
        <v>1</v>
      </c>
      <c r="JP281" s="45"/>
      <c r="JQ281" s="45"/>
      <c r="JR281" s="45"/>
      <c r="JS281" s="45"/>
      <c r="JT281" s="45"/>
      <c r="JU281" s="45"/>
      <c r="JV281" s="45"/>
      <c r="JW281" s="45" t="b">
        <v>1</v>
      </c>
      <c r="JX281" s="45"/>
      <c r="JY281" s="45"/>
      <c r="JZ281" s="45"/>
      <c r="KA281" s="45"/>
      <c r="KB281" s="45"/>
      <c r="KC281" s="45"/>
      <c r="KD281" s="45"/>
      <c r="KE281" s="45"/>
      <c r="KF281" s="45"/>
      <c r="KG281" s="45"/>
      <c r="KH281" s="45" t="s">
        <v>447</v>
      </c>
      <c r="KI281" s="45"/>
      <c r="KJ281" s="45"/>
      <c r="KK281" s="45"/>
      <c r="KL281" s="45"/>
      <c r="KM281" s="45" t="b">
        <v>1</v>
      </c>
      <c r="KN281" s="45"/>
      <c r="KO281" s="45"/>
      <c r="KP281" s="45"/>
      <c r="KQ281" s="45"/>
      <c r="KR281" s="45"/>
      <c r="KS281" s="45"/>
      <c r="KT281" s="45"/>
      <c r="KU281" s="45"/>
      <c r="KV281" s="45"/>
      <c r="KW281" s="45" t="s">
        <v>583</v>
      </c>
      <c r="KX281" s="45" t="b">
        <v>1</v>
      </c>
      <c r="KY281" s="45" t="b">
        <v>1</v>
      </c>
      <c r="KZ281" s="45" t="b">
        <v>1</v>
      </c>
      <c r="LA281" s="45" t="b">
        <v>1</v>
      </c>
      <c r="LB281" s="45" t="b">
        <v>1</v>
      </c>
      <c r="LC281" s="45"/>
      <c r="LD281" s="45"/>
      <c r="LE281" s="45"/>
      <c r="LF281" s="45"/>
      <c r="LG281" s="45" t="s">
        <v>449</v>
      </c>
      <c r="LH281" s="45"/>
      <c r="LI281" s="45"/>
      <c r="LJ281" s="45" t="b">
        <v>1</v>
      </c>
      <c r="LK281" s="45"/>
      <c r="LL281" s="45"/>
      <c r="LM281" s="45"/>
      <c r="LN281" s="45"/>
      <c r="LO281" s="45" t="s">
        <v>347</v>
      </c>
      <c r="LP281" s="45"/>
      <c r="LQ281" s="45" t="s">
        <v>3271</v>
      </c>
      <c r="LR281" s="45"/>
      <c r="LS281" s="45"/>
      <c r="LT281" s="45" t="b">
        <v>1</v>
      </c>
      <c r="LU281" s="45"/>
      <c r="LV281" s="45" t="b">
        <v>1</v>
      </c>
      <c r="LW281" s="45"/>
      <c r="LX281" s="45"/>
      <c r="LY281" s="45"/>
      <c r="LZ281" s="45"/>
      <c r="MA281" s="45"/>
      <c r="MB281" s="45" t="s">
        <v>359</v>
      </c>
      <c r="MC281" s="45"/>
      <c r="MD281" s="45"/>
      <c r="ME281" s="45"/>
      <c r="MF281" s="45"/>
      <c r="MG281" s="45"/>
      <c r="MH281" s="45" t="s">
        <v>359</v>
      </c>
      <c r="MI281" s="45"/>
      <c r="MJ281" s="45" t="s">
        <v>3613</v>
      </c>
      <c r="MK281" s="45">
        <v>73157766</v>
      </c>
      <c r="ML281" s="45" t="s">
        <v>3614</v>
      </c>
      <c r="MM281" s="47">
        <v>44217.563101851847</v>
      </c>
      <c r="MN281" s="45">
        <v>282</v>
      </c>
      <c r="MO281" s="45"/>
      <c r="MP281" s="45">
        <v>-1</v>
      </c>
      <c r="MQ281" s="45"/>
      <c r="MR281" s="45"/>
      <c r="MS281" s="45" t="s">
        <v>376</v>
      </c>
      <c r="MT281" s="45">
        <v>3894</v>
      </c>
      <c r="MU281" s="45" t="s">
        <v>402</v>
      </c>
      <c r="MV281" s="45">
        <v>569832</v>
      </c>
    </row>
    <row r="282" spans="1:360" ht="15.6" thickTop="1" thickBot="1" x14ac:dyDescent="0.35">
      <c r="A282" s="48" t="s">
        <v>3615</v>
      </c>
      <c r="B282" s="37" t="s">
        <v>3616</v>
      </c>
      <c r="C282" s="37" t="s">
        <v>384</v>
      </c>
      <c r="D282" s="37" t="s">
        <v>3617</v>
      </c>
      <c r="E282" s="37" t="s">
        <v>830</v>
      </c>
      <c r="F282" s="37"/>
      <c r="G282" s="49">
        <v>44217</v>
      </c>
      <c r="H282" s="37" t="s">
        <v>2581</v>
      </c>
      <c r="I282" s="37" t="s">
        <v>832</v>
      </c>
      <c r="J282" s="37" t="s">
        <v>347</v>
      </c>
      <c r="K282" s="37">
        <v>30</v>
      </c>
      <c r="L282" s="37" t="str">
        <f>IF(data!$K282&lt;31,"18-30 Years",IF(data!$K282&lt;51,"31-50 Years",IF(data!$K282&lt;61,"51-60 Years",IF(data!$K282&gt;60,"Elderly&gt;60"))))</f>
        <v>18-30 Years</v>
      </c>
      <c r="M282" s="37" t="s">
        <v>348</v>
      </c>
      <c r="N282" s="37" t="s">
        <v>976</v>
      </c>
      <c r="O282" s="37" t="s">
        <v>350</v>
      </c>
      <c r="P282" s="49">
        <v>42957</v>
      </c>
      <c r="Q282" s="37">
        <v>1</v>
      </c>
      <c r="R282" s="37">
        <v>2</v>
      </c>
      <c r="S282" s="37" t="s">
        <v>347</v>
      </c>
      <c r="T282" s="37">
        <v>1</v>
      </c>
      <c r="U282" s="37">
        <v>1</v>
      </c>
      <c r="V282" s="37">
        <v>2</v>
      </c>
      <c r="W282" s="37" t="s">
        <v>455</v>
      </c>
      <c r="X282" s="37">
        <v>0</v>
      </c>
      <c r="Y282" s="37" t="s">
        <v>364</v>
      </c>
      <c r="Z282" s="37">
        <v>0</v>
      </c>
      <c r="AA282" s="52">
        <v>4</v>
      </c>
      <c r="AB282" s="37">
        <v>7</v>
      </c>
      <c r="AC282" s="37">
        <v>1</v>
      </c>
      <c r="AD282" s="37">
        <v>0</v>
      </c>
      <c r="AE282" s="37">
        <v>0</v>
      </c>
      <c r="AF282" s="37">
        <v>400</v>
      </c>
      <c r="AG282" s="37">
        <v>100</v>
      </c>
      <c r="AH282" s="41">
        <f t="shared" si="4"/>
        <v>-300</v>
      </c>
      <c r="AI282" s="37" t="s">
        <v>3618</v>
      </c>
      <c r="AJ282" s="37"/>
      <c r="AK282" s="37" t="s">
        <v>2269</v>
      </c>
      <c r="AL282" s="37" t="b">
        <v>1</v>
      </c>
      <c r="AM282" s="37"/>
      <c r="AN282" s="37"/>
      <c r="AO282" s="37" t="b">
        <v>1</v>
      </c>
      <c r="AP282" s="37"/>
      <c r="AQ282" s="37"/>
      <c r="AR282" s="37"/>
      <c r="AS282" s="37"/>
      <c r="AT282" s="37">
        <v>30</v>
      </c>
      <c r="AU282" s="37" t="s">
        <v>2659</v>
      </c>
      <c r="AV282" s="37"/>
      <c r="AW282" s="37" t="s">
        <v>347</v>
      </c>
      <c r="AX282" s="37" t="s">
        <v>3619</v>
      </c>
      <c r="AY282" s="37" t="s">
        <v>426</v>
      </c>
      <c r="AZ282" s="37"/>
      <c r="BA282" s="37"/>
      <c r="BB282" s="37"/>
      <c r="BC282" s="37" t="b">
        <v>1</v>
      </c>
      <c r="BD282" s="37"/>
      <c r="BE282" s="37"/>
      <c r="BF282" s="37"/>
      <c r="BG282" s="37"/>
      <c r="BH282" s="37"/>
      <c r="BI282" s="37"/>
      <c r="BJ282" s="37"/>
      <c r="BK282" s="37" t="s">
        <v>359</v>
      </c>
      <c r="BL282" s="37"/>
      <c r="BM282" s="37"/>
      <c r="BN282" s="37"/>
      <c r="BO282" s="37"/>
      <c r="BP282" s="37" t="s">
        <v>347</v>
      </c>
      <c r="BQ282" s="37" t="s">
        <v>347</v>
      </c>
      <c r="BR282" s="37"/>
      <c r="BS282" s="37" t="s">
        <v>347</v>
      </c>
      <c r="BT282" s="37" t="s">
        <v>347</v>
      </c>
      <c r="BU282" s="37"/>
      <c r="BV282" s="37"/>
      <c r="BW282" s="37"/>
      <c r="BX282" s="37"/>
      <c r="BY282" s="37"/>
      <c r="BZ282" s="37"/>
      <c r="CA282" s="37"/>
      <c r="CB282" s="37"/>
      <c r="CC282" s="37"/>
      <c r="CD282" s="37"/>
      <c r="CE282" s="37"/>
      <c r="CF282" s="37" t="s">
        <v>3620</v>
      </c>
      <c r="CG282" s="37" t="b">
        <v>1</v>
      </c>
      <c r="CH282" s="37"/>
      <c r="CI282" s="37" t="b">
        <v>1</v>
      </c>
      <c r="CJ282" s="37"/>
      <c r="CK282" s="37"/>
      <c r="CL282" s="37"/>
      <c r="CM282" s="37"/>
      <c r="CN282" s="37"/>
      <c r="CO282" s="37" t="s">
        <v>347</v>
      </c>
      <c r="CP282" s="37"/>
      <c r="CQ282" s="37"/>
      <c r="CR282" s="37"/>
      <c r="CS282" s="37"/>
      <c r="CT282" s="37"/>
      <c r="CU282" s="37"/>
      <c r="CV282" s="37"/>
      <c r="CW282" s="37"/>
      <c r="CX282" s="37"/>
      <c r="CY282" s="37" t="s">
        <v>836</v>
      </c>
      <c r="CZ282" s="37"/>
      <c r="DA282" s="37"/>
      <c r="DB282" s="37"/>
      <c r="DC282" s="37"/>
      <c r="DD282" s="37"/>
      <c r="DE282" s="37" t="b">
        <v>1</v>
      </c>
      <c r="DF282" s="37"/>
      <c r="DG282" s="37"/>
      <c r="DH282" s="37"/>
      <c r="DI282" s="37"/>
      <c r="DJ282" s="37"/>
      <c r="DK282" s="37" t="s">
        <v>347</v>
      </c>
      <c r="DL282" s="37" t="s">
        <v>980</v>
      </c>
      <c r="DM282" s="37"/>
      <c r="DN282" s="37"/>
      <c r="DO282" s="37"/>
      <c r="DP282" s="37" t="b">
        <v>1</v>
      </c>
      <c r="DQ282" s="37"/>
      <c r="DR282" s="37"/>
      <c r="DS282" s="37"/>
      <c r="DT282" s="37"/>
      <c r="DU282" s="37"/>
      <c r="DV282" s="37"/>
      <c r="DW282" s="37" t="s">
        <v>482</v>
      </c>
      <c r="DX282" s="37" t="s">
        <v>483</v>
      </c>
      <c r="DY282" s="37"/>
      <c r="DZ282" s="37"/>
      <c r="EA282" s="37" t="s">
        <v>1142</v>
      </c>
      <c r="EB282" s="37" t="b">
        <v>1</v>
      </c>
      <c r="EC282" s="37"/>
      <c r="ED282" s="37"/>
      <c r="EE282" s="37"/>
      <c r="EF282" s="37"/>
      <c r="EG282" s="37"/>
      <c r="EH282" s="37"/>
      <c r="EI282" s="37"/>
      <c r="EJ282" s="37"/>
      <c r="EK282" s="37" t="b">
        <v>1</v>
      </c>
      <c r="EL282" s="37" t="b">
        <v>1</v>
      </c>
      <c r="EM282" s="52">
        <v>3</v>
      </c>
      <c r="EN282" s="37" t="s">
        <v>365</v>
      </c>
      <c r="EO282" s="37" t="s">
        <v>567</v>
      </c>
      <c r="EP282" s="37" t="b">
        <v>1</v>
      </c>
      <c r="EQ282" s="37"/>
      <c r="ER282" s="37"/>
      <c r="ES282" s="37"/>
      <c r="ET282" s="37"/>
      <c r="EU282" s="37"/>
      <c r="EV282" s="37" t="b">
        <v>1</v>
      </c>
      <c r="EW282" s="37"/>
      <c r="EX282" s="37"/>
      <c r="EY282" s="37"/>
      <c r="EZ282" s="37"/>
      <c r="FA282" s="52">
        <v>2</v>
      </c>
      <c r="FB282" s="37" t="s">
        <v>365</v>
      </c>
      <c r="FC282" s="37" t="s">
        <v>347</v>
      </c>
      <c r="FD282" s="37"/>
      <c r="FE282" s="37" t="s">
        <v>367</v>
      </c>
      <c r="FF282" s="37"/>
      <c r="FG282" s="37" t="b">
        <v>1</v>
      </c>
      <c r="FH282" s="37"/>
      <c r="FI282" s="37"/>
      <c r="FJ282" s="37"/>
      <c r="FK282" s="37"/>
      <c r="FL282" s="37"/>
      <c r="FM282" s="37"/>
      <c r="FN282" s="37" t="s">
        <v>347</v>
      </c>
      <c r="FO282" s="37"/>
      <c r="FP282" s="37" t="s">
        <v>359</v>
      </c>
      <c r="FQ282" s="37"/>
      <c r="FR282" s="37"/>
      <c r="FS282" s="37"/>
      <c r="FT282" s="37"/>
      <c r="FU282" s="37"/>
      <c r="FV282" s="37"/>
      <c r="FW282" s="37"/>
      <c r="FX282" s="37" t="s">
        <v>656</v>
      </c>
      <c r="FY282" s="37" t="s">
        <v>347</v>
      </c>
      <c r="FZ282" s="37" t="s">
        <v>359</v>
      </c>
      <c r="GA282" s="37"/>
      <c r="GB282" s="37"/>
      <c r="GC282" s="37" t="s">
        <v>351</v>
      </c>
      <c r="GD282" s="37" t="s">
        <v>351</v>
      </c>
      <c r="GE282" s="37" t="s">
        <v>359</v>
      </c>
      <c r="GF282" s="37" t="s">
        <v>370</v>
      </c>
      <c r="GG282" s="37" t="s">
        <v>370</v>
      </c>
      <c r="GH282" s="37"/>
      <c r="GI282" s="37"/>
      <c r="GJ282" s="37"/>
      <c r="GK282" s="37"/>
      <c r="GL282" s="37"/>
      <c r="GM282" s="37"/>
      <c r="GN282" s="37"/>
      <c r="GO282" s="37"/>
      <c r="GP282" s="37"/>
      <c r="GQ282" s="37"/>
      <c r="GR282" s="37"/>
      <c r="GS282" s="37"/>
      <c r="GT282" s="37"/>
      <c r="GU282" s="37" t="s">
        <v>3621</v>
      </c>
      <c r="GV282" s="37" t="b">
        <v>1</v>
      </c>
      <c r="GW282" s="37"/>
      <c r="GX282" s="37"/>
      <c r="GY282" s="37"/>
      <c r="GZ282" s="37" t="b">
        <v>1</v>
      </c>
      <c r="HA282" s="37"/>
      <c r="HB282" s="37"/>
      <c r="HC282" s="37"/>
      <c r="HD282" s="37"/>
      <c r="HE282" s="37"/>
      <c r="HF282" s="37"/>
      <c r="HG282" s="37"/>
      <c r="HH282" s="37"/>
      <c r="HI282" s="37"/>
      <c r="HJ282" s="37"/>
      <c r="HK282" s="37"/>
      <c r="HL282" s="37"/>
      <c r="HM282" s="37"/>
      <c r="HN282" s="37" t="s">
        <v>438</v>
      </c>
      <c r="HO282" s="37" t="b">
        <v>1</v>
      </c>
      <c r="HP282" s="37"/>
      <c r="HQ282" s="37"/>
      <c r="HR282" s="37"/>
      <c r="HS282" s="37" t="s">
        <v>3622</v>
      </c>
      <c r="HT282" s="37" t="s">
        <v>936</v>
      </c>
      <c r="HU282" s="37"/>
      <c r="HV282" s="37" t="b">
        <v>1</v>
      </c>
      <c r="HW282" s="37"/>
      <c r="HX282" s="37" t="b">
        <v>1</v>
      </c>
      <c r="HY282" s="37"/>
      <c r="HZ282" s="37"/>
      <c r="IA282" s="37"/>
      <c r="IB282" s="37"/>
      <c r="IC282" s="37"/>
      <c r="ID282" s="37"/>
      <c r="IE282" s="37"/>
      <c r="IF282" s="37" t="s">
        <v>458</v>
      </c>
      <c r="IG282" s="37" t="b">
        <v>1</v>
      </c>
      <c r="IH282" s="37"/>
      <c r="II282" s="37"/>
      <c r="IJ282" s="37"/>
      <c r="IK282" s="37"/>
      <c r="IL282" s="37"/>
      <c r="IM282" s="37"/>
      <c r="IN282" s="37"/>
      <c r="IO282" s="37"/>
      <c r="IP282" s="37" t="s">
        <v>347</v>
      </c>
      <c r="IQ282" s="37"/>
      <c r="IR282" s="37" t="s">
        <v>1250</v>
      </c>
      <c r="IS282" s="37" t="b">
        <v>1</v>
      </c>
      <c r="IT282" s="37" t="b">
        <v>1</v>
      </c>
      <c r="IU282" s="37"/>
      <c r="IV282" s="37"/>
      <c r="IW282" s="37"/>
      <c r="IX282" s="37"/>
      <c r="IY282" s="37"/>
      <c r="IZ282" s="37"/>
      <c r="JA282" s="37" t="s">
        <v>5165</v>
      </c>
      <c r="JB282" s="37" t="s">
        <v>937</v>
      </c>
      <c r="JC282" s="37"/>
      <c r="JD282" s="37"/>
      <c r="JE282" s="37" t="b">
        <v>1</v>
      </c>
      <c r="JF282" s="37" t="b">
        <v>1</v>
      </c>
      <c r="JG282" s="37"/>
      <c r="JH282" s="37"/>
      <c r="JI282" s="37"/>
      <c r="JJ282" s="37"/>
      <c r="JK282" s="37" t="s">
        <v>5167</v>
      </c>
      <c r="JL282" s="37" t="s">
        <v>359</v>
      </c>
      <c r="JM282" s="37" t="s">
        <v>3623</v>
      </c>
      <c r="JN282" s="37" t="s">
        <v>3624</v>
      </c>
      <c r="JO282" s="37" t="b">
        <v>1</v>
      </c>
      <c r="JP282" s="37"/>
      <c r="JQ282" s="37"/>
      <c r="JR282" s="37"/>
      <c r="JS282" s="37"/>
      <c r="JT282" s="37" t="b">
        <v>1</v>
      </c>
      <c r="JU282" s="37"/>
      <c r="JV282" s="37"/>
      <c r="JW282" s="37"/>
      <c r="JX282" s="37"/>
      <c r="JY282" s="37"/>
      <c r="JZ282" s="37"/>
      <c r="KA282" s="37"/>
      <c r="KB282" s="37" t="b">
        <v>1</v>
      </c>
      <c r="KC282" s="37"/>
      <c r="KD282" s="37"/>
      <c r="KE282" s="37"/>
      <c r="KF282" s="37"/>
      <c r="KG282" s="37"/>
      <c r="KH282" s="37" t="s">
        <v>1897</v>
      </c>
      <c r="KI282" s="37"/>
      <c r="KJ282" s="37"/>
      <c r="KK282" s="37"/>
      <c r="KL282" s="37"/>
      <c r="KM282" s="37" t="b">
        <v>1</v>
      </c>
      <c r="KN282" s="37"/>
      <c r="KO282" s="37"/>
      <c r="KP282" s="37" t="b">
        <v>1</v>
      </c>
      <c r="KQ282" s="37"/>
      <c r="KR282" s="37" t="b">
        <v>1</v>
      </c>
      <c r="KS282" s="37"/>
      <c r="KT282" s="37"/>
      <c r="KU282" s="37"/>
      <c r="KV282" s="37"/>
      <c r="KW282" s="37" t="s">
        <v>3625</v>
      </c>
      <c r="KX282" s="37"/>
      <c r="KY282" s="37"/>
      <c r="KZ282" s="37" t="b">
        <v>1</v>
      </c>
      <c r="LA282" s="37"/>
      <c r="LB282" s="37"/>
      <c r="LC282" s="37" t="b">
        <v>1</v>
      </c>
      <c r="LD282" s="37"/>
      <c r="LE282" s="37"/>
      <c r="LF282" s="37"/>
      <c r="LG282" s="37" t="s">
        <v>940</v>
      </c>
      <c r="LH282" s="37" t="b">
        <v>1</v>
      </c>
      <c r="LI282" s="37"/>
      <c r="LJ282" s="37"/>
      <c r="LK282" s="37" t="b">
        <v>1</v>
      </c>
      <c r="LL282" s="37"/>
      <c r="LM282" s="37"/>
      <c r="LN282" s="37"/>
      <c r="LO282" s="37" t="s">
        <v>359</v>
      </c>
      <c r="LP282" s="37" t="s">
        <v>5171</v>
      </c>
      <c r="LQ282" s="37" t="s">
        <v>527</v>
      </c>
      <c r="LR282" s="37"/>
      <c r="LS282" s="37"/>
      <c r="LT282" s="37" t="b">
        <v>1</v>
      </c>
      <c r="LU282" s="37"/>
      <c r="LV282" s="37"/>
      <c r="LW282" s="37"/>
      <c r="LX282" s="37"/>
      <c r="LY282" s="37"/>
      <c r="LZ282" s="37"/>
      <c r="MA282" s="37"/>
      <c r="MB282" s="37" t="s">
        <v>359</v>
      </c>
      <c r="MC282" s="37"/>
      <c r="MD282" s="37"/>
      <c r="ME282" s="37"/>
      <c r="MF282" s="37"/>
      <c r="MG282" s="37"/>
      <c r="MH282" s="37" t="s">
        <v>359</v>
      </c>
      <c r="MI282" s="37"/>
      <c r="MJ282" s="37" t="s">
        <v>3626</v>
      </c>
      <c r="MK282" s="37">
        <v>73159913</v>
      </c>
      <c r="ML282" s="37" t="s">
        <v>3627</v>
      </c>
      <c r="MM282" s="50">
        <v>44217.591990740737</v>
      </c>
      <c r="MN282" s="37">
        <v>283</v>
      </c>
      <c r="MO282" s="37"/>
      <c r="MP282" s="37">
        <v>-1</v>
      </c>
      <c r="MQ282" s="37"/>
      <c r="MR282" s="37"/>
      <c r="MS282" s="37" t="s">
        <v>376</v>
      </c>
      <c r="MT282" s="37">
        <v>7371</v>
      </c>
      <c r="MU282" s="37" t="s">
        <v>402</v>
      </c>
      <c r="MV282" s="37">
        <v>569832</v>
      </c>
    </row>
    <row r="283" spans="1:360" ht="15.6" thickTop="1" thickBot="1" x14ac:dyDescent="0.35">
      <c r="A283" s="44" t="s">
        <v>3628</v>
      </c>
      <c r="B283" s="45" t="s">
        <v>3629</v>
      </c>
      <c r="C283" s="45"/>
      <c r="D283" s="45" t="s">
        <v>3630</v>
      </c>
      <c r="E283" s="45" t="s">
        <v>830</v>
      </c>
      <c r="F283" s="45"/>
      <c r="G283" s="46">
        <v>44217</v>
      </c>
      <c r="H283" s="45" t="s">
        <v>2581</v>
      </c>
      <c r="I283" s="45" t="s">
        <v>832</v>
      </c>
      <c r="J283" s="45" t="s">
        <v>347</v>
      </c>
      <c r="K283" s="45">
        <v>36</v>
      </c>
      <c r="L283" s="45" t="str">
        <f>IF(data!$K283&lt;31,"18-30 Years",IF(data!$K283&lt;51,"31-50 Years",IF(data!$K283&lt;61,"51-60 Years",IF(data!$K283&gt;60,"Elderly&gt;60"))))</f>
        <v>31-50 Years</v>
      </c>
      <c r="M283" s="45" t="s">
        <v>348</v>
      </c>
      <c r="N283" s="45" t="s">
        <v>349</v>
      </c>
      <c r="O283" s="45" t="s">
        <v>350</v>
      </c>
      <c r="P283" s="46">
        <v>42836</v>
      </c>
      <c r="Q283" s="45">
        <v>1</v>
      </c>
      <c r="R283" s="45">
        <v>0</v>
      </c>
      <c r="S283" s="45" t="s">
        <v>347</v>
      </c>
      <c r="T283" s="45">
        <v>0</v>
      </c>
      <c r="U283" s="45">
        <v>1</v>
      </c>
      <c r="V283" s="45">
        <v>0</v>
      </c>
      <c r="W283" s="45" t="s">
        <v>351</v>
      </c>
      <c r="X283" s="45">
        <v>1</v>
      </c>
      <c r="Y283" s="45" t="s">
        <v>406</v>
      </c>
      <c r="Z283" s="45">
        <v>1</v>
      </c>
      <c r="AA283" s="51">
        <v>3</v>
      </c>
      <c r="AB283" s="45">
        <v>5</v>
      </c>
      <c r="AC283" s="45">
        <v>0</v>
      </c>
      <c r="AD283" s="45">
        <v>0</v>
      </c>
      <c r="AE283" s="45">
        <v>1</v>
      </c>
      <c r="AF283" s="45">
        <v>500</v>
      </c>
      <c r="AG283" s="45">
        <v>150</v>
      </c>
      <c r="AH283" s="41">
        <f t="shared" si="4"/>
        <v>-350</v>
      </c>
      <c r="AI283" s="45" t="s">
        <v>3631</v>
      </c>
      <c r="AJ283" s="45"/>
      <c r="AK283" s="45" t="s">
        <v>772</v>
      </c>
      <c r="AL283" s="45" t="b">
        <v>1</v>
      </c>
      <c r="AM283" s="45"/>
      <c r="AN283" s="45"/>
      <c r="AO283" s="45"/>
      <c r="AP283" s="45"/>
      <c r="AQ283" s="45"/>
      <c r="AR283" s="45"/>
      <c r="AS283" s="45"/>
      <c r="AT283" s="45">
        <v>40</v>
      </c>
      <c r="AU283" s="45" t="s">
        <v>1333</v>
      </c>
      <c r="AV283" s="45"/>
      <c r="AW283" s="45" t="s">
        <v>347</v>
      </c>
      <c r="AX283" s="45" t="s">
        <v>3632</v>
      </c>
      <c r="AY283" s="45" t="s">
        <v>426</v>
      </c>
      <c r="AZ283" s="45"/>
      <c r="BA283" s="45"/>
      <c r="BB283" s="45"/>
      <c r="BC283" s="45" t="b">
        <v>1</v>
      </c>
      <c r="BD283" s="45"/>
      <c r="BE283" s="45"/>
      <c r="BF283" s="45"/>
      <c r="BG283" s="45"/>
      <c r="BH283" s="45"/>
      <c r="BI283" s="45"/>
      <c r="BJ283" s="45"/>
      <c r="BK283" s="45" t="s">
        <v>359</v>
      </c>
      <c r="BL283" s="45"/>
      <c r="BM283" s="45"/>
      <c r="BN283" s="45"/>
      <c r="BO283" s="45"/>
      <c r="BP283" s="45" t="s">
        <v>359</v>
      </c>
      <c r="BQ283" s="45"/>
      <c r="BR283" s="45"/>
      <c r="BS283" s="45"/>
      <c r="BT283" s="45"/>
      <c r="BU283" s="45"/>
      <c r="BV283" s="45"/>
      <c r="BW283" s="45"/>
      <c r="BX283" s="45"/>
      <c r="BY283" s="45"/>
      <c r="BZ283" s="45"/>
      <c r="CA283" s="45"/>
      <c r="CB283" s="45"/>
      <c r="CC283" s="45"/>
      <c r="CD283" s="45"/>
      <c r="CE283" s="45"/>
      <c r="CF283" s="45" t="s">
        <v>1306</v>
      </c>
      <c r="CG283" s="45"/>
      <c r="CH283" s="45" t="b">
        <v>1</v>
      </c>
      <c r="CI283" s="45"/>
      <c r="CJ283" s="45"/>
      <c r="CK283" s="45"/>
      <c r="CL283" s="45"/>
      <c r="CM283" s="45"/>
      <c r="CN283" s="45"/>
      <c r="CO283" s="45" t="s">
        <v>347</v>
      </c>
      <c r="CP283" s="45"/>
      <c r="CQ283" s="45"/>
      <c r="CR283" s="45"/>
      <c r="CS283" s="45"/>
      <c r="CT283" s="45"/>
      <c r="CU283" s="45"/>
      <c r="CV283" s="45"/>
      <c r="CW283" s="45"/>
      <c r="CX283" s="45"/>
      <c r="CY283" s="45" t="s">
        <v>836</v>
      </c>
      <c r="CZ283" s="45"/>
      <c r="DA283" s="45"/>
      <c r="DB283" s="45"/>
      <c r="DC283" s="45"/>
      <c r="DD283" s="45"/>
      <c r="DE283" s="45" t="b">
        <v>1</v>
      </c>
      <c r="DF283" s="45"/>
      <c r="DG283" s="45"/>
      <c r="DH283" s="45"/>
      <c r="DI283" s="45"/>
      <c r="DJ283" s="45"/>
      <c r="DK283" s="45"/>
      <c r="DL283" s="45"/>
      <c r="DM283" s="45"/>
      <c r="DN283" s="45"/>
      <c r="DO283" s="45"/>
      <c r="DP283" s="45"/>
      <c r="DQ283" s="45"/>
      <c r="DR283" s="45"/>
      <c r="DS283" s="45"/>
      <c r="DT283" s="45"/>
      <c r="DU283" s="45"/>
      <c r="DV283" s="45"/>
      <c r="DW283" s="45" t="s">
        <v>427</v>
      </c>
      <c r="DX283" s="45"/>
      <c r="DY283" s="45"/>
      <c r="DZ283" s="45"/>
      <c r="EA283" s="45" t="s">
        <v>3633</v>
      </c>
      <c r="EB283" s="45" t="b">
        <v>1</v>
      </c>
      <c r="EC283" s="45"/>
      <c r="ED283" s="45" t="b">
        <v>1</v>
      </c>
      <c r="EE283" s="45"/>
      <c r="EF283" s="45"/>
      <c r="EG283" s="45"/>
      <c r="EH283" s="45"/>
      <c r="EI283" s="45"/>
      <c r="EJ283" s="45"/>
      <c r="EK283" s="45" t="b">
        <v>1</v>
      </c>
      <c r="EL283" s="45" t="b">
        <v>1</v>
      </c>
      <c r="EM283" s="51">
        <v>4</v>
      </c>
      <c r="EN283" s="45" t="s">
        <v>365</v>
      </c>
      <c r="EO283" s="45" t="s">
        <v>1142</v>
      </c>
      <c r="EP283" s="45" t="b">
        <v>1</v>
      </c>
      <c r="EQ283" s="45"/>
      <c r="ER283" s="45"/>
      <c r="ES283" s="45"/>
      <c r="ET283" s="45"/>
      <c r="EU283" s="45"/>
      <c r="EV283" s="45"/>
      <c r="EW283" s="45"/>
      <c r="EX283" s="45"/>
      <c r="EY283" s="45" t="b">
        <v>1</v>
      </c>
      <c r="EZ283" s="45" t="b">
        <v>1</v>
      </c>
      <c r="FA283" s="51">
        <v>3</v>
      </c>
      <c r="FB283" s="45" t="s">
        <v>365</v>
      </c>
      <c r="FC283" s="45" t="s">
        <v>347</v>
      </c>
      <c r="FD283" s="45"/>
      <c r="FE283" s="45" t="s">
        <v>429</v>
      </c>
      <c r="FF283" s="45"/>
      <c r="FG283" s="45" t="b">
        <v>1</v>
      </c>
      <c r="FH283" s="45" t="b">
        <v>1</v>
      </c>
      <c r="FI283" s="45"/>
      <c r="FJ283" s="45"/>
      <c r="FK283" s="45"/>
      <c r="FL283" s="45"/>
      <c r="FM283" s="45"/>
      <c r="FN283" s="45" t="s">
        <v>347</v>
      </c>
      <c r="FO283" s="45"/>
      <c r="FP283" s="45" t="s">
        <v>359</v>
      </c>
      <c r="FQ283" s="45"/>
      <c r="FR283" s="45"/>
      <c r="FS283" s="45"/>
      <c r="FT283" s="45"/>
      <c r="FU283" s="45"/>
      <c r="FV283" s="45"/>
      <c r="FW283" s="45"/>
      <c r="FX283" s="45" t="s">
        <v>656</v>
      </c>
      <c r="FY283" s="45" t="s">
        <v>347</v>
      </c>
      <c r="FZ283" s="45"/>
      <c r="GA283" s="45"/>
      <c r="GB283" s="45"/>
      <c r="GC283" s="45" t="s">
        <v>351</v>
      </c>
      <c r="GD283" s="45" t="s">
        <v>351</v>
      </c>
      <c r="GE283" s="45" t="s">
        <v>359</v>
      </c>
      <c r="GF283" s="45" t="s">
        <v>370</v>
      </c>
      <c r="GG283" s="45" t="s">
        <v>370</v>
      </c>
      <c r="GH283" s="45"/>
      <c r="GI283" s="45"/>
      <c r="GJ283" s="45"/>
      <c r="GK283" s="45"/>
      <c r="GL283" s="45"/>
      <c r="GM283" s="45"/>
      <c r="GN283" s="45"/>
      <c r="GO283" s="45"/>
      <c r="GP283" s="45"/>
      <c r="GQ283" s="45"/>
      <c r="GR283" s="45"/>
      <c r="GS283" s="45"/>
      <c r="GT283" s="45"/>
      <c r="GU283" s="45" t="s">
        <v>521</v>
      </c>
      <c r="GV283" s="45"/>
      <c r="GW283" s="45"/>
      <c r="GX283" s="45"/>
      <c r="GY283" s="45"/>
      <c r="GZ283" s="45" t="b">
        <v>1</v>
      </c>
      <c r="HA283" s="45"/>
      <c r="HB283" s="45"/>
      <c r="HC283" s="45"/>
      <c r="HD283" s="45"/>
      <c r="HE283" s="45"/>
      <c r="HF283" s="45"/>
      <c r="HG283" s="45"/>
      <c r="HH283" s="45"/>
      <c r="HI283" s="45"/>
      <c r="HJ283" s="45"/>
      <c r="HK283" s="45"/>
      <c r="HL283" s="45"/>
      <c r="HM283" s="45"/>
      <c r="HN283" s="45" t="s">
        <v>497</v>
      </c>
      <c r="HO283" s="45"/>
      <c r="HP283" s="45" t="b">
        <v>1</v>
      </c>
      <c r="HQ283" s="45"/>
      <c r="HR283" s="45"/>
      <c r="HS283" s="45" t="s">
        <v>3634</v>
      </c>
      <c r="HT283" s="45" t="s">
        <v>1576</v>
      </c>
      <c r="HU283" s="45"/>
      <c r="HV283" s="45" t="b">
        <v>1</v>
      </c>
      <c r="HW283" s="45"/>
      <c r="HX283" s="45" t="b">
        <v>1</v>
      </c>
      <c r="HY283" s="45"/>
      <c r="HZ283" s="45"/>
      <c r="IA283" s="45"/>
      <c r="IB283" s="45"/>
      <c r="IC283" s="45"/>
      <c r="ID283" s="45"/>
      <c r="IE283" s="45"/>
      <c r="IF283" s="45" t="s">
        <v>458</v>
      </c>
      <c r="IG283" s="45" t="b">
        <v>1</v>
      </c>
      <c r="IH283" s="45"/>
      <c r="II283" s="45"/>
      <c r="IJ283" s="45"/>
      <c r="IK283" s="45"/>
      <c r="IL283" s="45"/>
      <c r="IM283" s="45"/>
      <c r="IN283" s="45"/>
      <c r="IO283" s="45"/>
      <c r="IP283" s="45" t="s">
        <v>347</v>
      </c>
      <c r="IQ283" s="45"/>
      <c r="IR283" s="45" t="s">
        <v>1250</v>
      </c>
      <c r="IS283" s="45" t="b">
        <v>1</v>
      </c>
      <c r="IT283" s="45" t="b">
        <v>1</v>
      </c>
      <c r="IU283" s="45"/>
      <c r="IV283" s="45"/>
      <c r="IW283" s="45"/>
      <c r="IX283" s="45"/>
      <c r="IY283" s="45"/>
      <c r="IZ283" s="45"/>
      <c r="JA283" s="37" t="s">
        <v>5165</v>
      </c>
      <c r="JB283" s="45" t="s">
        <v>537</v>
      </c>
      <c r="JC283" s="45"/>
      <c r="JD283" s="45" t="b">
        <v>1</v>
      </c>
      <c r="JE283" s="45" t="b">
        <v>1</v>
      </c>
      <c r="JF283" s="45"/>
      <c r="JG283" s="45"/>
      <c r="JH283" s="45"/>
      <c r="JI283" s="45"/>
      <c r="JJ283" s="45"/>
      <c r="JK283" s="37" t="s">
        <v>5167</v>
      </c>
      <c r="JL283" s="45" t="s">
        <v>359</v>
      </c>
      <c r="JM283" s="45" t="s">
        <v>3635</v>
      </c>
      <c r="JN283" s="45" t="s">
        <v>3636</v>
      </c>
      <c r="JO283" s="45" t="b">
        <v>1</v>
      </c>
      <c r="JP283" s="45"/>
      <c r="JQ283" s="45"/>
      <c r="JR283" s="45"/>
      <c r="JS283" s="45"/>
      <c r="JT283" s="45" t="b">
        <v>1</v>
      </c>
      <c r="JU283" s="45"/>
      <c r="JV283" s="45"/>
      <c r="JW283" s="45"/>
      <c r="JX283" s="45"/>
      <c r="JY283" s="45"/>
      <c r="JZ283" s="45"/>
      <c r="KA283" s="45"/>
      <c r="KB283" s="45"/>
      <c r="KC283" s="45"/>
      <c r="KD283" s="45"/>
      <c r="KE283" s="45"/>
      <c r="KF283" s="45"/>
      <c r="KG283" s="45"/>
      <c r="KH283" s="45" t="s">
        <v>3424</v>
      </c>
      <c r="KI283" s="45"/>
      <c r="KJ283" s="45"/>
      <c r="KK283" s="45" t="b">
        <v>1</v>
      </c>
      <c r="KL283" s="45"/>
      <c r="KM283" s="45"/>
      <c r="KN283" s="45" t="b">
        <v>1</v>
      </c>
      <c r="KO283" s="45"/>
      <c r="KP283" s="45"/>
      <c r="KQ283" s="45"/>
      <c r="KR283" s="45"/>
      <c r="KS283" s="45"/>
      <c r="KT283" s="45"/>
      <c r="KU283" s="45"/>
      <c r="KV283" s="45"/>
      <c r="KW283" s="45" t="s">
        <v>1196</v>
      </c>
      <c r="KX283" s="45"/>
      <c r="KY283" s="45"/>
      <c r="KZ283" s="45"/>
      <c r="LA283" s="45"/>
      <c r="LB283" s="45" t="b">
        <v>1</v>
      </c>
      <c r="LC283" s="45" t="b">
        <v>1</v>
      </c>
      <c r="LD283" s="45"/>
      <c r="LE283" s="45"/>
      <c r="LF283" s="45"/>
      <c r="LG283" s="45" t="s">
        <v>504</v>
      </c>
      <c r="LH283" s="45"/>
      <c r="LI283" s="45"/>
      <c r="LJ283" s="45"/>
      <c r="LK283" s="45"/>
      <c r="LL283" s="45"/>
      <c r="LM283" s="45" t="b">
        <v>1</v>
      </c>
      <c r="LN283" s="45"/>
      <c r="LO283" s="45" t="s">
        <v>347</v>
      </c>
      <c r="LP283" s="45"/>
      <c r="LQ283" s="45" t="s">
        <v>527</v>
      </c>
      <c r="LR283" s="45"/>
      <c r="LS283" s="45"/>
      <c r="LT283" s="45" t="b">
        <v>1</v>
      </c>
      <c r="LU283" s="45"/>
      <c r="LV283" s="45"/>
      <c r="LW283" s="45"/>
      <c r="LX283" s="45"/>
      <c r="LY283" s="45"/>
      <c r="LZ283" s="45"/>
      <c r="MA283" s="45"/>
      <c r="MB283" s="45" t="s">
        <v>359</v>
      </c>
      <c r="MC283" s="45"/>
      <c r="MD283" s="45"/>
      <c r="ME283" s="45" t="s">
        <v>359</v>
      </c>
      <c r="MF283" s="45"/>
      <c r="MG283" s="45"/>
      <c r="MH283" s="45" t="s">
        <v>359</v>
      </c>
      <c r="MI283" s="45"/>
      <c r="MJ283" s="45" t="s">
        <v>3637</v>
      </c>
      <c r="MK283" s="45">
        <v>73159914</v>
      </c>
      <c r="ML283" s="45" t="s">
        <v>3638</v>
      </c>
      <c r="MM283" s="47">
        <v>44217.591990740737</v>
      </c>
      <c r="MN283" s="45">
        <v>284</v>
      </c>
      <c r="MO283" s="45"/>
      <c r="MP283" s="45">
        <v>-1</v>
      </c>
      <c r="MQ283" s="45"/>
      <c r="MR283" s="45"/>
      <c r="MS283" s="45" t="s">
        <v>376</v>
      </c>
      <c r="MT283" s="45">
        <v>1911</v>
      </c>
      <c r="MU283" s="45" t="s">
        <v>402</v>
      </c>
      <c r="MV283" s="45">
        <v>569832</v>
      </c>
    </row>
    <row r="284" spans="1:360" ht="15.6" thickTop="1" thickBot="1" x14ac:dyDescent="0.35">
      <c r="A284" s="48" t="s">
        <v>3639</v>
      </c>
      <c r="B284" s="37" t="s">
        <v>3640</v>
      </c>
      <c r="C284" s="37"/>
      <c r="D284" s="37" t="s">
        <v>3630</v>
      </c>
      <c r="E284" s="37" t="s">
        <v>830</v>
      </c>
      <c r="F284" s="37"/>
      <c r="G284" s="49">
        <v>44217</v>
      </c>
      <c r="H284" s="37" t="s">
        <v>2581</v>
      </c>
      <c r="I284" s="37" t="s">
        <v>832</v>
      </c>
      <c r="J284" s="37" t="s">
        <v>347</v>
      </c>
      <c r="K284" s="37">
        <v>28</v>
      </c>
      <c r="L284" s="37" t="str">
        <f>IF(data!$K284&lt;31,"18-30 Years",IF(data!$K284&lt;51,"31-50 Years",IF(data!$K284&lt;61,"51-60 Years",IF(data!$K284&gt;60,"Elderly&gt;60"))))</f>
        <v>18-30 Years</v>
      </c>
      <c r="M284" s="37" t="s">
        <v>348</v>
      </c>
      <c r="N284" s="37" t="s">
        <v>349</v>
      </c>
      <c r="O284" s="37" t="s">
        <v>350</v>
      </c>
      <c r="P284" s="49">
        <v>42381</v>
      </c>
      <c r="Q284" s="37">
        <v>1</v>
      </c>
      <c r="R284" s="37">
        <v>0</v>
      </c>
      <c r="S284" s="37" t="s">
        <v>347</v>
      </c>
      <c r="T284" s="37">
        <v>0</v>
      </c>
      <c r="U284" s="37">
        <v>2</v>
      </c>
      <c r="V284" s="37">
        <v>0</v>
      </c>
      <c r="W284" s="37" t="s">
        <v>406</v>
      </c>
      <c r="X284" s="37">
        <v>0</v>
      </c>
      <c r="Y284" s="37" t="s">
        <v>406</v>
      </c>
      <c r="Z284" s="37">
        <v>0</v>
      </c>
      <c r="AA284" s="52">
        <v>2</v>
      </c>
      <c r="AB284" s="37">
        <v>4</v>
      </c>
      <c r="AC284" s="37">
        <v>0</v>
      </c>
      <c r="AD284" s="37">
        <v>0</v>
      </c>
      <c r="AE284" s="37">
        <v>1</v>
      </c>
      <c r="AF284" s="37">
        <v>1000</v>
      </c>
      <c r="AG284" s="37">
        <v>400</v>
      </c>
      <c r="AH284" s="41">
        <f t="shared" si="4"/>
        <v>-600</v>
      </c>
      <c r="AI284" s="37" t="s">
        <v>540</v>
      </c>
      <c r="AJ284" s="37"/>
      <c r="AK284" s="37" t="s">
        <v>2269</v>
      </c>
      <c r="AL284" s="37" t="b">
        <v>1</v>
      </c>
      <c r="AM284" s="37"/>
      <c r="AN284" s="37"/>
      <c r="AO284" s="37" t="b">
        <v>1</v>
      </c>
      <c r="AP284" s="37"/>
      <c r="AQ284" s="37"/>
      <c r="AR284" s="37"/>
      <c r="AS284" s="37"/>
      <c r="AT284" s="37">
        <v>60</v>
      </c>
      <c r="AU284" s="37" t="s">
        <v>2659</v>
      </c>
      <c r="AV284" s="37"/>
      <c r="AW284" s="37" t="s">
        <v>347</v>
      </c>
      <c r="AX284" s="37" t="s">
        <v>3641</v>
      </c>
      <c r="AY284" s="37" t="s">
        <v>426</v>
      </c>
      <c r="AZ284" s="37"/>
      <c r="BA284" s="37"/>
      <c r="BB284" s="37"/>
      <c r="BC284" s="37" t="b">
        <v>1</v>
      </c>
      <c r="BD284" s="37"/>
      <c r="BE284" s="37"/>
      <c r="BF284" s="37"/>
      <c r="BG284" s="37"/>
      <c r="BH284" s="37"/>
      <c r="BI284" s="37"/>
      <c r="BJ284" s="37"/>
      <c r="BK284" s="37" t="s">
        <v>359</v>
      </c>
      <c r="BL284" s="37"/>
      <c r="BM284" s="37"/>
      <c r="BN284" s="37"/>
      <c r="BO284" s="37"/>
      <c r="BP284" s="37" t="s">
        <v>359</v>
      </c>
      <c r="BQ284" s="37"/>
      <c r="BR284" s="37"/>
      <c r="BS284" s="37"/>
      <c r="BT284" s="37"/>
      <c r="BU284" s="37"/>
      <c r="BV284" s="37"/>
      <c r="BW284" s="37"/>
      <c r="BX284" s="37"/>
      <c r="BY284" s="37"/>
      <c r="BZ284" s="37"/>
      <c r="CA284" s="37"/>
      <c r="CB284" s="37"/>
      <c r="CC284" s="37"/>
      <c r="CD284" s="37"/>
      <c r="CE284" s="37"/>
      <c r="CF284" s="37" t="s">
        <v>1306</v>
      </c>
      <c r="CG284" s="37"/>
      <c r="CH284" s="37" t="b">
        <v>1</v>
      </c>
      <c r="CI284" s="37"/>
      <c r="CJ284" s="37"/>
      <c r="CK284" s="37"/>
      <c r="CL284" s="37"/>
      <c r="CM284" s="37"/>
      <c r="CN284" s="37"/>
      <c r="CO284" s="37" t="s">
        <v>359</v>
      </c>
      <c r="CP284" s="37" t="s">
        <v>2696</v>
      </c>
      <c r="CQ284" s="37"/>
      <c r="CR284" s="37"/>
      <c r="CS284" s="37"/>
      <c r="CT284" s="37" t="b">
        <v>1</v>
      </c>
      <c r="CU284" s="37" t="b">
        <v>1</v>
      </c>
      <c r="CV284" s="37"/>
      <c r="CW284" s="37"/>
      <c r="CX284" s="37"/>
      <c r="CY284" s="37" t="s">
        <v>836</v>
      </c>
      <c r="CZ284" s="37"/>
      <c r="DA284" s="37"/>
      <c r="DB284" s="37"/>
      <c r="DC284" s="37"/>
      <c r="DD284" s="37"/>
      <c r="DE284" s="37" t="b">
        <v>1</v>
      </c>
      <c r="DF284" s="37"/>
      <c r="DG284" s="37"/>
      <c r="DH284" s="37"/>
      <c r="DI284" s="37"/>
      <c r="DJ284" s="37"/>
      <c r="DK284" s="37"/>
      <c r="DL284" s="37"/>
      <c r="DM284" s="37"/>
      <c r="DN284" s="37"/>
      <c r="DO284" s="37"/>
      <c r="DP284" s="37"/>
      <c r="DQ284" s="37"/>
      <c r="DR284" s="37"/>
      <c r="DS284" s="37"/>
      <c r="DT284" s="37"/>
      <c r="DU284" s="37"/>
      <c r="DV284" s="37"/>
      <c r="DW284" s="37" t="s">
        <v>482</v>
      </c>
      <c r="DX284" s="37" t="s">
        <v>483</v>
      </c>
      <c r="DY284" s="37"/>
      <c r="DZ284" s="37"/>
      <c r="EA284" s="37" t="s">
        <v>1142</v>
      </c>
      <c r="EB284" s="37" t="b">
        <v>1</v>
      </c>
      <c r="EC284" s="37"/>
      <c r="ED284" s="37"/>
      <c r="EE284" s="37"/>
      <c r="EF284" s="37"/>
      <c r="EG284" s="37"/>
      <c r="EH284" s="37"/>
      <c r="EI284" s="37"/>
      <c r="EJ284" s="37"/>
      <c r="EK284" s="37" t="b">
        <v>1</v>
      </c>
      <c r="EL284" s="37" t="b">
        <v>1</v>
      </c>
      <c r="EM284" s="52">
        <v>3</v>
      </c>
      <c r="EN284" s="37" t="s">
        <v>365</v>
      </c>
      <c r="EO284" s="37" t="s">
        <v>567</v>
      </c>
      <c r="EP284" s="37" t="b">
        <v>1</v>
      </c>
      <c r="EQ284" s="37"/>
      <c r="ER284" s="37"/>
      <c r="ES284" s="37"/>
      <c r="ET284" s="37"/>
      <c r="EU284" s="37"/>
      <c r="EV284" s="37" t="b">
        <v>1</v>
      </c>
      <c r="EW284" s="37"/>
      <c r="EX284" s="37"/>
      <c r="EY284" s="37"/>
      <c r="EZ284" s="37"/>
      <c r="FA284" s="52">
        <v>2</v>
      </c>
      <c r="FB284" s="37" t="s">
        <v>365</v>
      </c>
      <c r="FC284" s="37" t="s">
        <v>347</v>
      </c>
      <c r="FD284" s="37"/>
      <c r="FE284" s="37" t="s">
        <v>367</v>
      </c>
      <c r="FF284" s="37"/>
      <c r="FG284" s="37" t="b">
        <v>1</v>
      </c>
      <c r="FH284" s="37"/>
      <c r="FI284" s="37"/>
      <c r="FJ284" s="37"/>
      <c r="FK284" s="37"/>
      <c r="FL284" s="37"/>
      <c r="FM284" s="37"/>
      <c r="FN284" s="37" t="s">
        <v>347</v>
      </c>
      <c r="FO284" s="37"/>
      <c r="FP284" s="37" t="s">
        <v>359</v>
      </c>
      <c r="FQ284" s="37"/>
      <c r="FR284" s="37"/>
      <c r="FS284" s="37"/>
      <c r="FT284" s="37"/>
      <c r="FU284" s="37"/>
      <c r="FV284" s="37"/>
      <c r="FW284" s="37"/>
      <c r="FX284" s="37" t="s">
        <v>656</v>
      </c>
      <c r="FY284" s="37" t="s">
        <v>359</v>
      </c>
      <c r="FZ284" s="37"/>
      <c r="GA284" s="37"/>
      <c r="GB284" s="37"/>
      <c r="GC284" s="37" t="s">
        <v>406</v>
      </c>
      <c r="GD284" s="37" t="s">
        <v>351</v>
      </c>
      <c r="GE284" s="37" t="s">
        <v>359</v>
      </c>
      <c r="GF284" s="37" t="s">
        <v>370</v>
      </c>
      <c r="GG284" s="37" t="s">
        <v>370</v>
      </c>
      <c r="GH284" s="37"/>
      <c r="GI284" s="37"/>
      <c r="GJ284" s="37"/>
      <c r="GK284" s="37"/>
      <c r="GL284" s="37"/>
      <c r="GM284" s="37"/>
      <c r="GN284" s="37"/>
      <c r="GO284" s="37"/>
      <c r="GP284" s="37"/>
      <c r="GQ284" s="37"/>
      <c r="GR284" s="37"/>
      <c r="GS284" s="37"/>
      <c r="GT284" s="37"/>
      <c r="GU284" s="37" t="s">
        <v>1976</v>
      </c>
      <c r="GV284" s="37"/>
      <c r="GW284" s="37" t="b">
        <v>1</v>
      </c>
      <c r="GX284" s="37"/>
      <c r="GY284" s="37"/>
      <c r="GZ284" s="37" t="b">
        <v>1</v>
      </c>
      <c r="HA284" s="37"/>
      <c r="HB284" s="37"/>
      <c r="HC284" s="37"/>
      <c r="HD284" s="37"/>
      <c r="HE284" s="37"/>
      <c r="HF284" s="37"/>
      <c r="HG284" s="37"/>
      <c r="HH284" s="37"/>
      <c r="HI284" s="37"/>
      <c r="HJ284" s="37"/>
      <c r="HK284" s="37"/>
      <c r="HL284" s="37"/>
      <c r="HM284" s="37"/>
      <c r="HN284" s="37" t="s">
        <v>497</v>
      </c>
      <c r="HO284" s="37"/>
      <c r="HP284" s="37" t="b">
        <v>1</v>
      </c>
      <c r="HQ284" s="37"/>
      <c r="HR284" s="37"/>
      <c r="HS284" s="37" t="s">
        <v>3642</v>
      </c>
      <c r="HT284" s="37" t="s">
        <v>440</v>
      </c>
      <c r="HU284" s="37"/>
      <c r="HV284" s="37"/>
      <c r="HW284" s="37"/>
      <c r="HX284" s="37" t="b">
        <v>1</v>
      </c>
      <c r="HY284" s="37"/>
      <c r="HZ284" s="37"/>
      <c r="IA284" s="37"/>
      <c r="IB284" s="37"/>
      <c r="IC284" s="37"/>
      <c r="ID284" s="37"/>
      <c r="IE284" s="37"/>
      <c r="IF284" s="37" t="s">
        <v>1160</v>
      </c>
      <c r="IG284" s="37"/>
      <c r="IH284" s="37"/>
      <c r="II284" s="37" t="b">
        <v>1</v>
      </c>
      <c r="IJ284" s="37"/>
      <c r="IK284" s="37"/>
      <c r="IL284" s="37"/>
      <c r="IM284" s="37"/>
      <c r="IN284" s="37"/>
      <c r="IO284" s="37"/>
      <c r="IP284" s="37" t="s">
        <v>347</v>
      </c>
      <c r="IQ284" s="37"/>
      <c r="IR284" s="37" t="s">
        <v>537</v>
      </c>
      <c r="IS284" s="37"/>
      <c r="IT284" s="37" t="b">
        <v>1</v>
      </c>
      <c r="IU284" s="37" t="b">
        <v>1</v>
      </c>
      <c r="IV284" s="37"/>
      <c r="IW284" s="37"/>
      <c r="IX284" s="37"/>
      <c r="IY284" s="37"/>
      <c r="IZ284" s="37"/>
      <c r="JA284" s="37" t="s">
        <v>5165</v>
      </c>
      <c r="JB284" s="37" t="s">
        <v>3643</v>
      </c>
      <c r="JC284" s="37"/>
      <c r="JD284" s="37" t="b">
        <v>1</v>
      </c>
      <c r="JE284" s="37"/>
      <c r="JF284" s="37" t="b">
        <v>1</v>
      </c>
      <c r="JG284" s="37"/>
      <c r="JH284" s="37"/>
      <c r="JI284" s="37"/>
      <c r="JJ284" s="37"/>
      <c r="JK284" s="37" t="s">
        <v>5167</v>
      </c>
      <c r="JL284" s="37" t="s">
        <v>359</v>
      </c>
      <c r="JM284" s="37" t="s">
        <v>3623</v>
      </c>
      <c r="JN284" s="37" t="s">
        <v>3636</v>
      </c>
      <c r="JO284" s="37" t="b">
        <v>1</v>
      </c>
      <c r="JP284" s="37"/>
      <c r="JQ284" s="37"/>
      <c r="JR284" s="37"/>
      <c r="JS284" s="37"/>
      <c r="JT284" s="37" t="b">
        <v>1</v>
      </c>
      <c r="JU284" s="37"/>
      <c r="JV284" s="37"/>
      <c r="JW284" s="37"/>
      <c r="JX284" s="37"/>
      <c r="JY284" s="37"/>
      <c r="JZ284" s="37"/>
      <c r="KA284" s="37"/>
      <c r="KB284" s="37"/>
      <c r="KC284" s="37"/>
      <c r="KD284" s="37"/>
      <c r="KE284" s="37"/>
      <c r="KF284" s="37"/>
      <c r="KG284" s="37"/>
      <c r="KH284" s="37" t="s">
        <v>2688</v>
      </c>
      <c r="KI284" s="37"/>
      <c r="KJ284" s="37"/>
      <c r="KK284" s="37"/>
      <c r="KL284" s="37"/>
      <c r="KM284" s="37"/>
      <c r="KN284" s="37"/>
      <c r="KO284" s="37"/>
      <c r="KP284" s="37" t="b">
        <v>1</v>
      </c>
      <c r="KQ284" s="37"/>
      <c r="KR284" s="37" t="b">
        <v>1</v>
      </c>
      <c r="KS284" s="37"/>
      <c r="KT284" s="37"/>
      <c r="KU284" s="37"/>
      <c r="KV284" s="37"/>
      <c r="KW284" s="37" t="s">
        <v>2676</v>
      </c>
      <c r="KX284" s="37"/>
      <c r="KY284" s="37"/>
      <c r="KZ284" s="37" t="b">
        <v>1</v>
      </c>
      <c r="LA284" s="37"/>
      <c r="LB284" s="37" t="b">
        <v>1</v>
      </c>
      <c r="LC284" s="37" t="b">
        <v>1</v>
      </c>
      <c r="LD284" s="37"/>
      <c r="LE284" s="37"/>
      <c r="LF284" s="37"/>
      <c r="LG284" s="37" t="s">
        <v>541</v>
      </c>
      <c r="LH284" s="37"/>
      <c r="LI284" s="37"/>
      <c r="LJ284" s="37" t="b">
        <v>1</v>
      </c>
      <c r="LK284" s="37" t="b">
        <v>1</v>
      </c>
      <c r="LL284" s="37"/>
      <c r="LM284" s="37"/>
      <c r="LN284" s="37"/>
      <c r="LO284" s="37" t="s">
        <v>359</v>
      </c>
      <c r="LP284" s="45" t="s">
        <v>5170</v>
      </c>
      <c r="LQ284" s="37" t="s">
        <v>527</v>
      </c>
      <c r="LR284" s="37"/>
      <c r="LS284" s="37"/>
      <c r="LT284" s="37" t="b">
        <v>1</v>
      </c>
      <c r="LU284" s="37"/>
      <c r="LV284" s="37"/>
      <c r="LW284" s="37"/>
      <c r="LX284" s="37"/>
      <c r="LY284" s="37"/>
      <c r="LZ284" s="37"/>
      <c r="MA284" s="37"/>
      <c r="MB284" s="37" t="s">
        <v>359</v>
      </c>
      <c r="MC284" s="37"/>
      <c r="MD284" s="37"/>
      <c r="ME284" s="37"/>
      <c r="MF284" s="37"/>
      <c r="MG284" s="37"/>
      <c r="MH284" s="37" t="s">
        <v>359</v>
      </c>
      <c r="MI284" s="37"/>
      <c r="MJ284" s="37" t="s">
        <v>3644</v>
      </c>
      <c r="MK284" s="37">
        <v>73159915</v>
      </c>
      <c r="ML284" s="37" t="s">
        <v>3645</v>
      </c>
      <c r="MM284" s="50">
        <v>44217.592002314806</v>
      </c>
      <c r="MN284" s="37">
        <v>285</v>
      </c>
      <c r="MO284" s="37"/>
      <c r="MP284" s="37">
        <v>-1</v>
      </c>
      <c r="MQ284" s="37"/>
      <c r="MR284" s="37"/>
      <c r="MS284" s="37" t="s">
        <v>376</v>
      </c>
      <c r="MT284" s="37">
        <v>1793</v>
      </c>
      <c r="MU284" s="37" t="s">
        <v>402</v>
      </c>
      <c r="MV284" s="37">
        <v>569832</v>
      </c>
    </row>
    <row r="285" spans="1:360" ht="15.6" thickTop="1" thickBot="1" x14ac:dyDescent="0.35">
      <c r="A285" s="44" t="s">
        <v>3646</v>
      </c>
      <c r="B285" s="45" t="s">
        <v>3647</v>
      </c>
      <c r="C285" s="45"/>
      <c r="D285" s="45" t="s">
        <v>3630</v>
      </c>
      <c r="E285" s="45" t="s">
        <v>830</v>
      </c>
      <c r="F285" s="45"/>
      <c r="G285" s="46">
        <v>44217</v>
      </c>
      <c r="H285" s="45" t="s">
        <v>2581</v>
      </c>
      <c r="I285" s="45" t="s">
        <v>832</v>
      </c>
      <c r="J285" s="45" t="s">
        <v>347</v>
      </c>
      <c r="K285" s="45">
        <v>35</v>
      </c>
      <c r="L285" s="45" t="str">
        <f>IF(data!$K285&lt;31,"18-30 Years",IF(data!$K285&lt;51,"31-50 Years",IF(data!$K285&lt;61,"51-60 Years",IF(data!$K285&gt;60,"Elderly&gt;60"))))</f>
        <v>31-50 Years</v>
      </c>
      <c r="M285" s="45" t="s">
        <v>348</v>
      </c>
      <c r="N285" s="45" t="s">
        <v>349</v>
      </c>
      <c r="O285" s="45" t="s">
        <v>383</v>
      </c>
      <c r="P285" s="45"/>
      <c r="Q285" s="45">
        <v>1</v>
      </c>
      <c r="R285" s="45">
        <v>0</v>
      </c>
      <c r="S285" s="45" t="s">
        <v>347</v>
      </c>
      <c r="T285" s="45">
        <v>0</v>
      </c>
      <c r="U285" s="45">
        <v>1</v>
      </c>
      <c r="V285" s="45">
        <v>0</v>
      </c>
      <c r="W285" s="45" t="s">
        <v>351</v>
      </c>
      <c r="X285" s="45">
        <v>0</v>
      </c>
      <c r="Y285" s="45" t="s">
        <v>351</v>
      </c>
      <c r="Z285" s="45">
        <v>0</v>
      </c>
      <c r="AA285" s="51">
        <v>1</v>
      </c>
      <c r="AB285" s="45">
        <v>3</v>
      </c>
      <c r="AC285" s="45">
        <v>0</v>
      </c>
      <c r="AD285" s="45">
        <v>0</v>
      </c>
      <c r="AE285" s="45">
        <v>1</v>
      </c>
      <c r="AF285" s="45">
        <v>2000</v>
      </c>
      <c r="AG285" s="45">
        <v>700</v>
      </c>
      <c r="AH285" s="41">
        <f t="shared" si="4"/>
        <v>-1300</v>
      </c>
      <c r="AI285" s="45" t="s">
        <v>540</v>
      </c>
      <c r="AJ285" s="45"/>
      <c r="AK285" s="45" t="s">
        <v>2269</v>
      </c>
      <c r="AL285" s="45" t="b">
        <v>1</v>
      </c>
      <c r="AM285" s="45"/>
      <c r="AN285" s="45"/>
      <c r="AO285" s="45" t="b">
        <v>1</v>
      </c>
      <c r="AP285" s="45"/>
      <c r="AQ285" s="45"/>
      <c r="AR285" s="45"/>
      <c r="AS285" s="45"/>
      <c r="AT285" s="45">
        <v>15</v>
      </c>
      <c r="AU285" s="45" t="s">
        <v>1333</v>
      </c>
      <c r="AV285" s="45"/>
      <c r="AW285" s="45" t="s">
        <v>347</v>
      </c>
      <c r="AX285" s="45" t="s">
        <v>3632</v>
      </c>
      <c r="AY285" s="45" t="s">
        <v>426</v>
      </c>
      <c r="AZ285" s="45"/>
      <c r="BA285" s="45"/>
      <c r="BB285" s="45"/>
      <c r="BC285" s="45" t="b">
        <v>1</v>
      </c>
      <c r="BD285" s="45"/>
      <c r="BE285" s="45"/>
      <c r="BF285" s="45"/>
      <c r="BG285" s="45"/>
      <c r="BH285" s="45"/>
      <c r="BI285" s="45"/>
      <c r="BJ285" s="45"/>
      <c r="BK285" s="45" t="s">
        <v>359</v>
      </c>
      <c r="BL285" s="45"/>
      <c r="BM285" s="45"/>
      <c r="BN285" s="45"/>
      <c r="BO285" s="45"/>
      <c r="BP285" s="45" t="s">
        <v>347</v>
      </c>
      <c r="BQ285" s="45" t="s">
        <v>347</v>
      </c>
      <c r="BR285" s="45"/>
      <c r="BS285" s="45" t="s">
        <v>347</v>
      </c>
      <c r="BT285" s="45" t="s">
        <v>347</v>
      </c>
      <c r="BU285" s="45"/>
      <c r="BV285" s="45"/>
      <c r="BW285" s="45"/>
      <c r="BX285" s="45"/>
      <c r="BY285" s="45"/>
      <c r="BZ285" s="45"/>
      <c r="CA285" s="45"/>
      <c r="CB285" s="45"/>
      <c r="CC285" s="45"/>
      <c r="CD285" s="45"/>
      <c r="CE285" s="45"/>
      <c r="CF285" s="45" t="s">
        <v>1306</v>
      </c>
      <c r="CG285" s="45"/>
      <c r="CH285" s="45" t="b">
        <v>1</v>
      </c>
      <c r="CI285" s="45"/>
      <c r="CJ285" s="45"/>
      <c r="CK285" s="45"/>
      <c r="CL285" s="45"/>
      <c r="CM285" s="45"/>
      <c r="CN285" s="45"/>
      <c r="CO285" s="45" t="s">
        <v>347</v>
      </c>
      <c r="CP285" s="45"/>
      <c r="CQ285" s="45"/>
      <c r="CR285" s="45"/>
      <c r="CS285" s="45"/>
      <c r="CT285" s="45"/>
      <c r="CU285" s="45"/>
      <c r="CV285" s="45"/>
      <c r="CW285" s="45"/>
      <c r="CX285" s="45"/>
      <c r="CY285" s="45" t="s">
        <v>836</v>
      </c>
      <c r="CZ285" s="45"/>
      <c r="DA285" s="45"/>
      <c r="DB285" s="45"/>
      <c r="DC285" s="45"/>
      <c r="DD285" s="45"/>
      <c r="DE285" s="45" t="b">
        <v>1</v>
      </c>
      <c r="DF285" s="45"/>
      <c r="DG285" s="45"/>
      <c r="DH285" s="45"/>
      <c r="DI285" s="45"/>
      <c r="DJ285" s="45"/>
      <c r="DK285" s="45"/>
      <c r="DL285" s="45"/>
      <c r="DM285" s="45"/>
      <c r="DN285" s="45"/>
      <c r="DO285" s="45"/>
      <c r="DP285" s="45"/>
      <c r="DQ285" s="45"/>
      <c r="DR285" s="45"/>
      <c r="DS285" s="45"/>
      <c r="DT285" s="45"/>
      <c r="DU285" s="45"/>
      <c r="DV285" s="45"/>
      <c r="DW285" s="45" t="s">
        <v>482</v>
      </c>
      <c r="DX285" s="45" t="s">
        <v>483</v>
      </c>
      <c r="DY285" s="45"/>
      <c r="DZ285" s="45"/>
      <c r="EA285" s="45" t="s">
        <v>3648</v>
      </c>
      <c r="EB285" s="45" t="b">
        <v>1</v>
      </c>
      <c r="EC285" s="45"/>
      <c r="ED285" s="45" t="b">
        <v>1</v>
      </c>
      <c r="EE285" s="45" t="b">
        <v>1</v>
      </c>
      <c r="EF285" s="45"/>
      <c r="EG285" s="45"/>
      <c r="EH285" s="45"/>
      <c r="EI285" s="45"/>
      <c r="EJ285" s="45"/>
      <c r="EK285" s="45" t="b">
        <v>1</v>
      </c>
      <c r="EL285" s="45" t="b">
        <v>1</v>
      </c>
      <c r="EM285" s="51">
        <v>5</v>
      </c>
      <c r="EN285" s="45" t="s">
        <v>366</v>
      </c>
      <c r="EO285" s="45" t="s">
        <v>3649</v>
      </c>
      <c r="EP285" s="45" t="b">
        <v>1</v>
      </c>
      <c r="EQ285" s="45"/>
      <c r="ER285" s="45"/>
      <c r="ES285" s="45" t="b">
        <v>1</v>
      </c>
      <c r="ET285" s="45"/>
      <c r="EU285" s="45"/>
      <c r="EV285" s="45" t="b">
        <v>1</v>
      </c>
      <c r="EW285" s="45" t="b">
        <v>1</v>
      </c>
      <c r="EX285" s="45"/>
      <c r="EY285" s="45"/>
      <c r="EZ285" s="45"/>
      <c r="FA285" s="51">
        <v>4</v>
      </c>
      <c r="FB285" s="45" t="s">
        <v>366</v>
      </c>
      <c r="FC285" s="45" t="s">
        <v>347</v>
      </c>
      <c r="FD285" s="45"/>
      <c r="FE285" s="45" t="s">
        <v>367</v>
      </c>
      <c r="FF285" s="45"/>
      <c r="FG285" s="45" t="b">
        <v>1</v>
      </c>
      <c r="FH285" s="45"/>
      <c r="FI285" s="45"/>
      <c r="FJ285" s="45"/>
      <c r="FK285" s="45"/>
      <c r="FL285" s="45"/>
      <c r="FM285" s="45"/>
      <c r="FN285" s="45" t="s">
        <v>347</v>
      </c>
      <c r="FO285" s="45"/>
      <c r="FP285" s="45" t="s">
        <v>347</v>
      </c>
      <c r="FQ285" s="45" t="s">
        <v>367</v>
      </c>
      <c r="FR285" s="45" t="b">
        <v>1</v>
      </c>
      <c r="FS285" s="45"/>
      <c r="FT285" s="45"/>
      <c r="FU285" s="45"/>
      <c r="FV285" s="45"/>
      <c r="FW285" s="45"/>
      <c r="FX285" s="45" t="s">
        <v>656</v>
      </c>
      <c r="FY285" s="45" t="s">
        <v>347</v>
      </c>
      <c r="FZ285" s="45"/>
      <c r="GA285" s="45"/>
      <c r="GB285" s="45"/>
      <c r="GC285" s="45" t="s">
        <v>351</v>
      </c>
      <c r="GD285" s="45" t="s">
        <v>351</v>
      </c>
      <c r="GE285" s="45" t="s">
        <v>359</v>
      </c>
      <c r="GF285" s="45" t="s">
        <v>370</v>
      </c>
      <c r="GG285" s="45" t="s">
        <v>370</v>
      </c>
      <c r="GH285" s="45"/>
      <c r="GI285" s="45"/>
      <c r="GJ285" s="45"/>
      <c r="GK285" s="45"/>
      <c r="GL285" s="45"/>
      <c r="GM285" s="45"/>
      <c r="GN285" s="45"/>
      <c r="GO285" s="45"/>
      <c r="GP285" s="45"/>
      <c r="GQ285" s="45"/>
      <c r="GR285" s="45"/>
      <c r="GS285" s="45"/>
      <c r="GT285" s="45"/>
      <c r="GU285" s="45" t="s">
        <v>3650</v>
      </c>
      <c r="GV285" s="45" t="b">
        <v>1</v>
      </c>
      <c r="GW285" s="45" t="b">
        <v>1</v>
      </c>
      <c r="GX285" s="45"/>
      <c r="GY285" s="45"/>
      <c r="GZ285" s="45" t="b">
        <v>1</v>
      </c>
      <c r="HA285" s="45"/>
      <c r="HB285" s="45"/>
      <c r="HC285" s="45"/>
      <c r="HD285" s="45"/>
      <c r="HE285" s="45"/>
      <c r="HF285" s="45"/>
      <c r="HG285" s="45"/>
      <c r="HH285" s="45"/>
      <c r="HI285" s="45"/>
      <c r="HJ285" s="45"/>
      <c r="HK285" s="45"/>
      <c r="HL285" s="45"/>
      <c r="HM285" s="45"/>
      <c r="HN285" s="45" t="s">
        <v>497</v>
      </c>
      <c r="HO285" s="45"/>
      <c r="HP285" s="45" t="b">
        <v>1</v>
      </c>
      <c r="HQ285" s="45"/>
      <c r="HR285" s="45"/>
      <c r="HS285" s="45" t="s">
        <v>3651</v>
      </c>
      <c r="HT285" s="45" t="s">
        <v>3652</v>
      </c>
      <c r="HU285" s="45"/>
      <c r="HV285" s="45" t="b">
        <v>1</v>
      </c>
      <c r="HW285" s="45"/>
      <c r="HX285" s="45"/>
      <c r="HY285" s="45" t="b">
        <v>1</v>
      </c>
      <c r="HZ285" s="45"/>
      <c r="IA285" s="45"/>
      <c r="IB285" s="45"/>
      <c r="IC285" s="45"/>
      <c r="ID285" s="45"/>
      <c r="IE285" s="45"/>
      <c r="IF285" s="45" t="s">
        <v>458</v>
      </c>
      <c r="IG285" s="45" t="b">
        <v>1</v>
      </c>
      <c r="IH285" s="45"/>
      <c r="II285" s="45"/>
      <c r="IJ285" s="45"/>
      <c r="IK285" s="45"/>
      <c r="IL285" s="45"/>
      <c r="IM285" s="45"/>
      <c r="IN285" s="45"/>
      <c r="IO285" s="45"/>
      <c r="IP285" s="45" t="s">
        <v>347</v>
      </c>
      <c r="IQ285" s="45"/>
      <c r="IR285" s="45" t="s">
        <v>857</v>
      </c>
      <c r="IS285" s="45" t="b">
        <v>1</v>
      </c>
      <c r="IT285" s="45" t="b">
        <v>1</v>
      </c>
      <c r="IU285" s="45"/>
      <c r="IV285" s="45" t="b">
        <v>1</v>
      </c>
      <c r="IW285" s="45"/>
      <c r="IX285" s="45"/>
      <c r="IY285" s="45"/>
      <c r="IZ285" s="45"/>
      <c r="JA285" s="45"/>
      <c r="JB285" s="45" t="s">
        <v>391</v>
      </c>
      <c r="JC285" s="45" t="b">
        <v>1</v>
      </c>
      <c r="JD285" s="45" t="b">
        <v>1</v>
      </c>
      <c r="JE285" s="45"/>
      <c r="JF285" s="45"/>
      <c r="JG285" s="45"/>
      <c r="JH285" s="45"/>
      <c r="JI285" s="45"/>
      <c r="JJ285" s="45"/>
      <c r="JK285" s="45" t="s">
        <v>5168</v>
      </c>
      <c r="JL285" s="45" t="s">
        <v>347</v>
      </c>
      <c r="JM285" s="45"/>
      <c r="JN285" s="45" t="s">
        <v>3636</v>
      </c>
      <c r="JO285" s="45" t="b">
        <v>1</v>
      </c>
      <c r="JP285" s="45"/>
      <c r="JQ285" s="45"/>
      <c r="JR285" s="45"/>
      <c r="JS285" s="45"/>
      <c r="JT285" s="45" t="b">
        <v>1</v>
      </c>
      <c r="JU285" s="45"/>
      <c r="JV285" s="45"/>
      <c r="JW285" s="45"/>
      <c r="JX285" s="45"/>
      <c r="JY285" s="45"/>
      <c r="JZ285" s="45"/>
      <c r="KA285" s="45"/>
      <c r="KB285" s="45"/>
      <c r="KC285" s="45"/>
      <c r="KD285" s="45"/>
      <c r="KE285" s="45"/>
      <c r="KF285" s="45"/>
      <c r="KG285" s="45"/>
      <c r="KH285" s="45" t="s">
        <v>582</v>
      </c>
      <c r="KI285" s="45"/>
      <c r="KJ285" s="45"/>
      <c r="KK285" s="45"/>
      <c r="KL285" s="45"/>
      <c r="KM285" s="45"/>
      <c r="KN285" s="45"/>
      <c r="KO285" s="45"/>
      <c r="KP285" s="45" t="b">
        <v>1</v>
      </c>
      <c r="KQ285" s="45"/>
      <c r="KR285" s="45"/>
      <c r="KS285" s="45"/>
      <c r="KT285" s="45"/>
      <c r="KU285" s="45"/>
      <c r="KV285" s="45"/>
      <c r="KW285" s="45" t="s">
        <v>3653</v>
      </c>
      <c r="KX285" s="45" t="b">
        <v>1</v>
      </c>
      <c r="KY285" s="45"/>
      <c r="KZ285" s="45"/>
      <c r="LA285" s="45" t="b">
        <v>1</v>
      </c>
      <c r="LB285" s="45"/>
      <c r="LC285" s="45"/>
      <c r="LD285" s="45"/>
      <c r="LE285" s="45"/>
      <c r="LF285" s="45"/>
      <c r="LG285" s="45" t="s">
        <v>1811</v>
      </c>
      <c r="LH285" s="45" t="b">
        <v>1</v>
      </c>
      <c r="LI285" s="45" t="b">
        <v>1</v>
      </c>
      <c r="LJ285" s="45"/>
      <c r="LK285" s="45"/>
      <c r="LL285" s="45"/>
      <c r="LM285" s="45"/>
      <c r="LN285" s="45"/>
      <c r="LO285" s="45" t="s">
        <v>359</v>
      </c>
      <c r="LP285" s="45" t="s">
        <v>5170</v>
      </c>
      <c r="LQ285" s="45" t="s">
        <v>1109</v>
      </c>
      <c r="LR285" s="45"/>
      <c r="LS285" s="45"/>
      <c r="LT285" s="45"/>
      <c r="LU285" s="45" t="b">
        <v>1</v>
      </c>
      <c r="LV285" s="45"/>
      <c r="LW285" s="45"/>
      <c r="LX285" s="45"/>
      <c r="LY285" s="45"/>
      <c r="LZ285" s="45"/>
      <c r="MA285" s="45"/>
      <c r="MB285" s="45" t="s">
        <v>359</v>
      </c>
      <c r="MC285" s="45"/>
      <c r="MD285" s="45"/>
      <c r="ME285" s="45"/>
      <c r="MF285" s="45"/>
      <c r="MG285" s="45"/>
      <c r="MH285" s="45" t="s">
        <v>359</v>
      </c>
      <c r="MI285" s="45"/>
      <c r="MJ285" s="45" t="s">
        <v>3654</v>
      </c>
      <c r="MK285" s="45">
        <v>73159916</v>
      </c>
      <c r="ML285" s="45" t="s">
        <v>3655</v>
      </c>
      <c r="MM285" s="47">
        <v>44217.592013888891</v>
      </c>
      <c r="MN285" s="45">
        <v>286</v>
      </c>
      <c r="MO285" s="45"/>
      <c r="MP285" s="45">
        <v>-1</v>
      </c>
      <c r="MQ285" s="45"/>
      <c r="MR285" s="45"/>
      <c r="MS285" s="45" t="s">
        <v>376</v>
      </c>
      <c r="MT285" s="45">
        <v>1903</v>
      </c>
      <c r="MU285" s="45" t="s">
        <v>402</v>
      </c>
      <c r="MV285" s="45">
        <v>569832</v>
      </c>
    </row>
    <row r="286" spans="1:360" ht="15.6" hidden="1" thickTop="1" thickBot="1" x14ac:dyDescent="0.35">
      <c r="A286" s="48" t="s">
        <v>3656</v>
      </c>
      <c r="B286" s="37" t="s">
        <v>3657</v>
      </c>
      <c r="C286" s="37" t="s">
        <v>384</v>
      </c>
      <c r="D286" s="37" t="s">
        <v>3658</v>
      </c>
      <c r="E286" s="37" t="s">
        <v>830</v>
      </c>
      <c r="F286" s="37"/>
      <c r="G286" s="49">
        <v>44217</v>
      </c>
      <c r="H286" s="37" t="s">
        <v>2581</v>
      </c>
      <c r="I286" s="37" t="s">
        <v>832</v>
      </c>
      <c r="J286" s="37" t="s">
        <v>347</v>
      </c>
      <c r="K286" s="37">
        <v>37</v>
      </c>
      <c r="L286" s="37" t="str">
        <f>IF(data!$K286&lt;31,"18-30 Years",IF(data!$K286&lt;51,"31-50 Years",IF(data!$K286&lt;61,"51-60 Years",IF(data!$K286&gt;60,"Elderly&gt;60"))))</f>
        <v>31-50 Years</v>
      </c>
      <c r="M286" s="37" t="s">
        <v>348</v>
      </c>
      <c r="N286" s="37" t="s">
        <v>976</v>
      </c>
      <c r="O286" s="37" t="s">
        <v>350</v>
      </c>
      <c r="P286" s="49">
        <v>43831</v>
      </c>
      <c r="Q286" s="37">
        <v>0</v>
      </c>
      <c r="R286" s="37">
        <v>1</v>
      </c>
      <c r="S286" s="37" t="s">
        <v>347</v>
      </c>
      <c r="T286" s="37">
        <v>0</v>
      </c>
      <c r="U286" s="37">
        <v>0</v>
      </c>
      <c r="V286" s="37">
        <v>1</v>
      </c>
      <c r="W286" s="37" t="s">
        <v>351</v>
      </c>
      <c r="X286" s="37">
        <v>2</v>
      </c>
      <c r="Y286" s="37" t="s">
        <v>455</v>
      </c>
      <c r="Z286" s="37">
        <v>0</v>
      </c>
      <c r="AA286" s="52">
        <v>3</v>
      </c>
      <c r="AB286" s="37">
        <v>5</v>
      </c>
      <c r="AC286" s="37">
        <v>1</v>
      </c>
      <c r="AD286" s="37">
        <v>0</v>
      </c>
      <c r="AE286" s="37">
        <v>0</v>
      </c>
      <c r="AF286" s="37">
        <v>1500</v>
      </c>
      <c r="AG286" s="37">
        <v>0</v>
      </c>
      <c r="AH286" s="41">
        <f t="shared" si="4"/>
        <v>-1500</v>
      </c>
      <c r="AI286" s="37"/>
      <c r="AJ286" s="37" t="s">
        <v>3659</v>
      </c>
      <c r="AK286" s="37" t="s">
        <v>355</v>
      </c>
      <c r="AL286" s="37"/>
      <c r="AM286" s="37" t="b">
        <v>1</v>
      </c>
      <c r="AN286" s="37"/>
      <c r="AO286" s="37"/>
      <c r="AP286" s="37"/>
      <c r="AQ286" s="37"/>
      <c r="AR286" s="37"/>
      <c r="AS286" s="37"/>
      <c r="AT286" s="37">
        <v>999</v>
      </c>
      <c r="AU286" s="37" t="s">
        <v>356</v>
      </c>
      <c r="AV286" s="37"/>
      <c r="AW286" s="37" t="s">
        <v>347</v>
      </c>
      <c r="AX286" s="37" t="s">
        <v>3186</v>
      </c>
      <c r="AY286" s="37" t="s">
        <v>2629</v>
      </c>
      <c r="AZ286" s="37" t="b">
        <v>1</v>
      </c>
      <c r="BA286" s="37"/>
      <c r="BB286" s="37"/>
      <c r="BC286" s="37"/>
      <c r="BD286" s="37"/>
      <c r="BE286" s="37" t="b">
        <v>1</v>
      </c>
      <c r="BF286" s="37"/>
      <c r="BG286" s="37"/>
      <c r="BH286" s="37"/>
      <c r="BI286" s="37"/>
      <c r="BJ286" s="37"/>
      <c r="BK286" s="37" t="s">
        <v>347</v>
      </c>
      <c r="BL286" s="37" t="s">
        <v>347</v>
      </c>
      <c r="BM286" s="37" t="s">
        <v>3660</v>
      </c>
      <c r="BN286" s="37" t="s">
        <v>359</v>
      </c>
      <c r="BO286" s="37"/>
      <c r="BP286" s="37" t="s">
        <v>347</v>
      </c>
      <c r="BQ286" s="37" t="s">
        <v>347</v>
      </c>
      <c r="BR286" s="37"/>
      <c r="BS286" s="37" t="s">
        <v>359</v>
      </c>
      <c r="BT286" s="37"/>
      <c r="BU286" s="37"/>
      <c r="BV286" s="37"/>
      <c r="BW286" s="37"/>
      <c r="BX286" s="37"/>
      <c r="BY286" s="37"/>
      <c r="BZ286" s="37"/>
      <c r="CA286" s="37"/>
      <c r="CB286" s="37"/>
      <c r="CC286" s="37"/>
      <c r="CD286" s="37"/>
      <c r="CE286" s="37"/>
      <c r="CF286" s="37" t="s">
        <v>870</v>
      </c>
      <c r="CG286" s="37" t="b">
        <v>1</v>
      </c>
      <c r="CH286" s="37" t="b">
        <v>1</v>
      </c>
      <c r="CI286" s="37"/>
      <c r="CJ286" s="37"/>
      <c r="CK286" s="37"/>
      <c r="CL286" s="37"/>
      <c r="CM286" s="37"/>
      <c r="CN286" s="37"/>
      <c r="CO286" s="37" t="s">
        <v>347</v>
      </c>
      <c r="CP286" s="37"/>
      <c r="CQ286" s="37"/>
      <c r="CR286" s="37"/>
      <c r="CS286" s="37"/>
      <c r="CT286" s="37"/>
      <c r="CU286" s="37"/>
      <c r="CV286" s="37"/>
      <c r="CW286" s="37"/>
      <c r="CX286" s="37"/>
      <c r="CY286" s="37" t="s">
        <v>836</v>
      </c>
      <c r="CZ286" s="37"/>
      <c r="DA286" s="37"/>
      <c r="DB286" s="37"/>
      <c r="DC286" s="37"/>
      <c r="DD286" s="37"/>
      <c r="DE286" s="37" t="b">
        <v>1</v>
      </c>
      <c r="DF286" s="37"/>
      <c r="DG286" s="37"/>
      <c r="DH286" s="37"/>
      <c r="DI286" s="37"/>
      <c r="DJ286" s="37"/>
      <c r="DK286" s="37"/>
      <c r="DL286" s="37"/>
      <c r="DM286" s="37"/>
      <c r="DN286" s="37"/>
      <c r="DO286" s="37"/>
      <c r="DP286" s="37"/>
      <c r="DQ286" s="37"/>
      <c r="DR286" s="37"/>
      <c r="DS286" s="37"/>
      <c r="DT286" s="37"/>
      <c r="DU286" s="37"/>
      <c r="DV286" s="37"/>
      <c r="DW286" s="37" t="s">
        <v>564</v>
      </c>
      <c r="DX286" s="37" t="s">
        <v>483</v>
      </c>
      <c r="DY286" s="37"/>
      <c r="DZ286" s="37"/>
      <c r="EA286" s="37"/>
      <c r="EB286" s="37"/>
      <c r="EC286" s="37"/>
      <c r="ED286" s="37"/>
      <c r="EE286" s="37"/>
      <c r="EF286" s="37"/>
      <c r="EG286" s="37"/>
      <c r="EH286" s="37"/>
      <c r="EI286" s="37"/>
      <c r="EJ286" s="37"/>
      <c r="EK286" s="37"/>
      <c r="EL286" s="37"/>
      <c r="EM286" s="37"/>
      <c r="EN286" s="37"/>
      <c r="EO286" s="37" t="s">
        <v>568</v>
      </c>
      <c r="EP286" s="37" t="b">
        <v>1</v>
      </c>
      <c r="EQ286" s="37"/>
      <c r="ER286" s="37"/>
      <c r="ES286" s="37"/>
      <c r="ET286" s="37"/>
      <c r="EU286" s="37"/>
      <c r="EV286" s="37"/>
      <c r="EW286" s="37"/>
      <c r="EX286" s="37"/>
      <c r="EY286" s="37"/>
      <c r="EZ286" s="37"/>
      <c r="FA286" s="52">
        <v>1</v>
      </c>
      <c r="FB286" s="37" t="s">
        <v>365</v>
      </c>
      <c r="FC286" s="37" t="s">
        <v>347</v>
      </c>
      <c r="FD286" s="37"/>
      <c r="FE286" s="37" t="s">
        <v>367</v>
      </c>
      <c r="FF286" s="37"/>
      <c r="FG286" s="37" t="b">
        <v>1</v>
      </c>
      <c r="FH286" s="37"/>
      <c r="FI286" s="37"/>
      <c r="FJ286" s="37"/>
      <c r="FK286" s="37"/>
      <c r="FL286" s="37"/>
      <c r="FM286" s="37"/>
      <c r="FN286" s="37" t="s">
        <v>347</v>
      </c>
      <c r="FO286" s="37"/>
      <c r="FP286" s="37" t="s">
        <v>372</v>
      </c>
      <c r="FQ286" s="37"/>
      <c r="FR286" s="37"/>
      <c r="FS286" s="37"/>
      <c r="FT286" s="37"/>
      <c r="FU286" s="37"/>
      <c r="FV286" s="37"/>
      <c r="FW286" s="37"/>
      <c r="FX286" s="37" t="s">
        <v>656</v>
      </c>
      <c r="FY286" s="37" t="s">
        <v>359</v>
      </c>
      <c r="FZ286" s="37"/>
      <c r="GA286" s="37"/>
      <c r="GB286" s="37"/>
      <c r="GC286" s="37" t="s">
        <v>384</v>
      </c>
      <c r="GD286" s="37" t="s">
        <v>384</v>
      </c>
      <c r="GE286" s="37" t="s">
        <v>359</v>
      </c>
      <c r="GF286" s="37" t="s">
        <v>370</v>
      </c>
      <c r="GG286" s="37" t="s">
        <v>370</v>
      </c>
      <c r="GH286" s="37"/>
      <c r="GI286" s="37"/>
      <c r="GJ286" s="37"/>
      <c r="GK286" s="37"/>
      <c r="GL286" s="37"/>
      <c r="GM286" s="37"/>
      <c r="GN286" s="37"/>
      <c r="GO286" s="37"/>
      <c r="GP286" s="37"/>
      <c r="GQ286" s="37"/>
      <c r="GR286" s="37"/>
      <c r="GS286" s="37"/>
      <c r="GT286" s="37"/>
      <c r="GU286" s="37" t="s">
        <v>1284</v>
      </c>
      <c r="GV286" s="37" t="b">
        <v>1</v>
      </c>
      <c r="GW286" s="37"/>
      <c r="GX286" s="37"/>
      <c r="GY286" s="37"/>
      <c r="GZ286" s="37"/>
      <c r="HA286" s="37"/>
      <c r="HB286" s="37"/>
      <c r="HC286" s="37"/>
      <c r="HD286" s="37"/>
      <c r="HE286" s="37"/>
      <c r="HF286" s="37"/>
      <c r="HG286" s="37"/>
      <c r="HH286" s="37"/>
      <c r="HI286" s="37"/>
      <c r="HJ286" s="37"/>
      <c r="HK286" s="37"/>
      <c r="HL286" s="37"/>
      <c r="HM286" s="37"/>
      <c r="HN286" s="37" t="s">
        <v>387</v>
      </c>
      <c r="HO286" s="37"/>
      <c r="HP286" s="37"/>
      <c r="HQ286" s="37" t="b">
        <v>1</v>
      </c>
      <c r="HR286" s="37"/>
      <c r="HS286" s="37" t="s">
        <v>1015</v>
      </c>
      <c r="HT286" s="37" t="s">
        <v>623</v>
      </c>
      <c r="HU286" s="37" t="b">
        <v>1</v>
      </c>
      <c r="HV286" s="37"/>
      <c r="HW286" s="37"/>
      <c r="HX286" s="37"/>
      <c r="HY286" s="37"/>
      <c r="HZ286" s="37"/>
      <c r="IA286" s="37"/>
      <c r="IB286" s="37"/>
      <c r="IC286" s="37"/>
      <c r="ID286" s="37"/>
      <c r="IE286" s="37"/>
      <c r="IF286" s="37" t="s">
        <v>372</v>
      </c>
      <c r="IG286" s="37"/>
      <c r="IH286" s="37"/>
      <c r="II286" s="37"/>
      <c r="IJ286" s="37"/>
      <c r="IK286" s="37"/>
      <c r="IL286" s="37"/>
      <c r="IM286" s="37" t="b">
        <v>1</v>
      </c>
      <c r="IN286" s="37"/>
      <c r="IO286" s="37"/>
      <c r="IP286" s="37" t="s">
        <v>442</v>
      </c>
      <c r="IQ286" s="37"/>
      <c r="IR286" s="37" t="s">
        <v>537</v>
      </c>
      <c r="IS286" s="37"/>
      <c r="IT286" s="37" t="b">
        <v>1</v>
      </c>
      <c r="IU286" s="37" t="b">
        <v>1</v>
      </c>
      <c r="IV286" s="37"/>
      <c r="IW286" s="37"/>
      <c r="IX286" s="37"/>
      <c r="IY286" s="37"/>
      <c r="IZ286" s="37"/>
      <c r="JA286" s="37" t="s">
        <v>5165</v>
      </c>
      <c r="JB286" s="37" t="s">
        <v>1356</v>
      </c>
      <c r="JC286" s="37"/>
      <c r="JD286" s="37" t="b">
        <v>1</v>
      </c>
      <c r="JE286" s="37"/>
      <c r="JF286" s="37" t="b">
        <v>1</v>
      </c>
      <c r="JG286" s="37"/>
      <c r="JH286" s="37"/>
      <c r="JI286" s="37"/>
      <c r="JJ286" s="37"/>
      <c r="JK286" s="37" t="s">
        <v>5167</v>
      </c>
      <c r="JL286" s="37" t="s">
        <v>347</v>
      </c>
      <c r="JM286" s="37"/>
      <c r="JN286" s="37" t="s">
        <v>446</v>
      </c>
      <c r="JO286" s="37"/>
      <c r="JP286" s="37"/>
      <c r="JQ286" s="37"/>
      <c r="JR286" s="37" t="b">
        <v>1</v>
      </c>
      <c r="JS286" s="37"/>
      <c r="JT286" s="37"/>
      <c r="JU286" s="37"/>
      <c r="JV286" s="37"/>
      <c r="JW286" s="37"/>
      <c r="JX286" s="37"/>
      <c r="JY286" s="37"/>
      <c r="JZ286" s="37"/>
      <c r="KA286" s="37"/>
      <c r="KB286" s="37"/>
      <c r="KC286" s="37"/>
      <c r="KD286" s="37"/>
      <c r="KE286" s="37"/>
      <c r="KF286" s="37"/>
      <c r="KG286" s="37"/>
      <c r="KH286" s="37" t="s">
        <v>1195</v>
      </c>
      <c r="KI286" s="37"/>
      <c r="KJ286" s="37" t="b">
        <v>1</v>
      </c>
      <c r="KK286" s="37"/>
      <c r="KL286" s="37"/>
      <c r="KM286" s="37"/>
      <c r="KN286" s="37" t="b">
        <v>1</v>
      </c>
      <c r="KO286" s="37"/>
      <c r="KP286" s="37"/>
      <c r="KQ286" s="37"/>
      <c r="KR286" s="37"/>
      <c r="KS286" s="37"/>
      <c r="KT286" s="37"/>
      <c r="KU286" s="37"/>
      <c r="KV286" s="37"/>
      <c r="KW286" s="37" t="s">
        <v>503</v>
      </c>
      <c r="KX286" s="37"/>
      <c r="KY286" s="37" t="b">
        <v>1</v>
      </c>
      <c r="KZ286" s="37" t="b">
        <v>1</v>
      </c>
      <c r="LA286" s="37"/>
      <c r="LB286" s="37"/>
      <c r="LC286" s="37"/>
      <c r="LD286" s="37"/>
      <c r="LE286" s="37"/>
      <c r="LF286" s="37"/>
      <c r="LG286" s="37" t="s">
        <v>720</v>
      </c>
      <c r="LH286" s="37" t="b">
        <v>1</v>
      </c>
      <c r="LI286" s="37"/>
      <c r="LJ286" s="37" t="b">
        <v>1</v>
      </c>
      <c r="LK286" s="37"/>
      <c r="LL286" s="37"/>
      <c r="LM286" s="37"/>
      <c r="LN286" s="37"/>
      <c r="LO286" s="37" t="s">
        <v>359</v>
      </c>
      <c r="LP286" s="37" t="s">
        <v>5171</v>
      </c>
      <c r="LQ286" s="37" t="s">
        <v>527</v>
      </c>
      <c r="LR286" s="37"/>
      <c r="LS286" s="37"/>
      <c r="LT286" s="37" t="b">
        <v>1</v>
      </c>
      <c r="LU286" s="37"/>
      <c r="LV286" s="37"/>
      <c r="LW286" s="37"/>
      <c r="LX286" s="37"/>
      <c r="LY286" s="37"/>
      <c r="LZ286" s="37"/>
      <c r="MA286" s="37"/>
      <c r="MB286" s="37" t="s">
        <v>347</v>
      </c>
      <c r="MC286" s="37">
        <v>3</v>
      </c>
      <c r="MD286" s="37" t="s">
        <v>3661</v>
      </c>
      <c r="ME286" s="37"/>
      <c r="MF286" s="37"/>
      <c r="MG286" s="37"/>
      <c r="MH286" s="37" t="s">
        <v>359</v>
      </c>
      <c r="MI286" s="37"/>
      <c r="MJ286" s="37" t="s">
        <v>3662</v>
      </c>
      <c r="MK286" s="37">
        <v>73160325</v>
      </c>
      <c r="ML286" s="37" t="s">
        <v>3663</v>
      </c>
      <c r="MM286" s="50">
        <v>44217.599849537037</v>
      </c>
      <c r="MN286" s="37">
        <v>287</v>
      </c>
      <c r="MO286" s="37"/>
      <c r="MP286" s="37">
        <v>-1</v>
      </c>
      <c r="MQ286" s="37"/>
      <c r="MR286" s="37"/>
      <c r="MS286" s="37" t="s">
        <v>376</v>
      </c>
      <c r="MT286" s="37">
        <v>5484</v>
      </c>
      <c r="MU286" s="37" t="s">
        <v>402</v>
      </c>
      <c r="MV286" s="37">
        <v>569832</v>
      </c>
    </row>
    <row r="287" spans="1:360" ht="15.6" thickTop="1" thickBot="1" x14ac:dyDescent="0.35">
      <c r="A287" s="44" t="s">
        <v>3664</v>
      </c>
      <c r="B287" s="45" t="s">
        <v>3665</v>
      </c>
      <c r="C287" s="45"/>
      <c r="D287" s="45" t="s">
        <v>3658</v>
      </c>
      <c r="E287" s="45" t="s">
        <v>830</v>
      </c>
      <c r="F287" s="45"/>
      <c r="G287" s="46">
        <v>44217</v>
      </c>
      <c r="H287" s="45" t="s">
        <v>2581</v>
      </c>
      <c r="I287" s="45" t="s">
        <v>832</v>
      </c>
      <c r="J287" s="45" t="s">
        <v>347</v>
      </c>
      <c r="K287" s="45">
        <v>22</v>
      </c>
      <c r="L287" s="45" t="str">
        <f>IF(data!$K287&lt;31,"18-30 Years",IF(data!$K287&lt;51,"31-50 Years",IF(data!$K287&lt;61,"51-60 Years",IF(data!$K287&gt;60,"Elderly&gt;60"))))</f>
        <v>18-30 Years</v>
      </c>
      <c r="M287" s="45" t="s">
        <v>348</v>
      </c>
      <c r="N287" s="45" t="s">
        <v>349</v>
      </c>
      <c r="O287" s="45" t="s">
        <v>350</v>
      </c>
      <c r="P287" s="46">
        <v>43831</v>
      </c>
      <c r="Q287" s="45">
        <v>1</v>
      </c>
      <c r="R287" s="45">
        <v>1</v>
      </c>
      <c r="S287" s="45" t="s">
        <v>347</v>
      </c>
      <c r="T287" s="45">
        <v>0</v>
      </c>
      <c r="U287" s="45">
        <v>2</v>
      </c>
      <c r="V287" s="45">
        <v>2</v>
      </c>
      <c r="W287" s="45" t="s">
        <v>364</v>
      </c>
      <c r="X287" s="45">
        <v>0</v>
      </c>
      <c r="Y287" s="45" t="s">
        <v>364</v>
      </c>
      <c r="Z287" s="45">
        <v>0</v>
      </c>
      <c r="AA287" s="51">
        <v>4</v>
      </c>
      <c r="AB287" s="45">
        <v>13</v>
      </c>
      <c r="AC287" s="45">
        <v>1</v>
      </c>
      <c r="AD287" s="45">
        <v>0</v>
      </c>
      <c r="AE287" s="45">
        <v>0</v>
      </c>
      <c r="AF287" s="45">
        <v>5000</v>
      </c>
      <c r="AG287" s="45">
        <v>1500</v>
      </c>
      <c r="AH287" s="41">
        <f t="shared" si="4"/>
        <v>-3500</v>
      </c>
      <c r="AI287" s="45" t="s">
        <v>3666</v>
      </c>
      <c r="AJ287" s="45"/>
      <c r="AK287" s="45" t="s">
        <v>663</v>
      </c>
      <c r="AL287" s="45" t="b">
        <v>1</v>
      </c>
      <c r="AM287" s="45" t="b">
        <v>1</v>
      </c>
      <c r="AN287" s="45"/>
      <c r="AO287" s="45"/>
      <c r="AP287" s="45"/>
      <c r="AQ287" s="45"/>
      <c r="AR287" s="45"/>
      <c r="AS287" s="45"/>
      <c r="AT287" s="45">
        <v>999</v>
      </c>
      <c r="AU287" s="45" t="s">
        <v>356</v>
      </c>
      <c r="AV287" s="45"/>
      <c r="AW287" s="45" t="s">
        <v>359</v>
      </c>
      <c r="AX287" s="45" t="s">
        <v>3667</v>
      </c>
      <c r="AY287" s="45" t="s">
        <v>480</v>
      </c>
      <c r="AZ287" s="45" t="b">
        <v>1</v>
      </c>
      <c r="BA287" s="45"/>
      <c r="BB287" s="45"/>
      <c r="BC287" s="45" t="b">
        <v>1</v>
      </c>
      <c r="BD287" s="45"/>
      <c r="BE287" s="45"/>
      <c r="BF287" s="45"/>
      <c r="BG287" s="45"/>
      <c r="BH287" s="45"/>
      <c r="BI287" s="45"/>
      <c r="BJ287" s="45"/>
      <c r="BK287" s="45" t="s">
        <v>347</v>
      </c>
      <c r="BL287" s="45" t="s">
        <v>347</v>
      </c>
      <c r="BM287" s="45" t="s">
        <v>3668</v>
      </c>
      <c r="BN287" s="45" t="s">
        <v>372</v>
      </c>
      <c r="BO287" s="45"/>
      <c r="BP287" s="45" t="s">
        <v>347</v>
      </c>
      <c r="BQ287" s="45" t="s">
        <v>347</v>
      </c>
      <c r="BR287" s="45"/>
      <c r="BS287" s="45" t="s">
        <v>359</v>
      </c>
      <c r="BT287" s="45"/>
      <c r="BU287" s="45"/>
      <c r="BV287" s="45"/>
      <c r="BW287" s="45"/>
      <c r="BX287" s="45"/>
      <c r="BY287" s="45"/>
      <c r="BZ287" s="45"/>
      <c r="CA287" s="45"/>
      <c r="CB287" s="45"/>
      <c r="CC287" s="45"/>
      <c r="CD287" s="45"/>
      <c r="CE287" s="45"/>
      <c r="CF287" s="45" t="s">
        <v>815</v>
      </c>
      <c r="CG287" s="45" t="b">
        <v>1</v>
      </c>
      <c r="CH287" s="45" t="b">
        <v>1</v>
      </c>
      <c r="CI287" s="45" t="b">
        <v>1</v>
      </c>
      <c r="CJ287" s="45"/>
      <c r="CK287" s="45"/>
      <c r="CL287" s="45"/>
      <c r="CM287" s="45"/>
      <c r="CN287" s="45"/>
      <c r="CO287" s="45" t="s">
        <v>359</v>
      </c>
      <c r="CP287" s="45" t="s">
        <v>2204</v>
      </c>
      <c r="CQ287" s="45"/>
      <c r="CR287" s="45" t="b">
        <v>1</v>
      </c>
      <c r="CS287" s="45"/>
      <c r="CT287" s="45" t="b">
        <v>1</v>
      </c>
      <c r="CU287" s="45"/>
      <c r="CV287" s="45"/>
      <c r="CW287" s="45"/>
      <c r="CX287" s="45"/>
      <c r="CY287" s="45" t="s">
        <v>836</v>
      </c>
      <c r="CZ287" s="45"/>
      <c r="DA287" s="45"/>
      <c r="DB287" s="45"/>
      <c r="DC287" s="45"/>
      <c r="DD287" s="45"/>
      <c r="DE287" s="45" t="b">
        <v>1</v>
      </c>
      <c r="DF287" s="45"/>
      <c r="DG287" s="45"/>
      <c r="DH287" s="45"/>
      <c r="DI287" s="45"/>
      <c r="DJ287" s="45"/>
      <c r="DK287" s="45"/>
      <c r="DL287" s="45"/>
      <c r="DM287" s="45"/>
      <c r="DN287" s="45"/>
      <c r="DO287" s="45"/>
      <c r="DP287" s="45"/>
      <c r="DQ287" s="45"/>
      <c r="DR287" s="45"/>
      <c r="DS287" s="45"/>
      <c r="DT287" s="45"/>
      <c r="DU287" s="45"/>
      <c r="DV287" s="45"/>
      <c r="DW287" s="45" t="s">
        <v>646</v>
      </c>
      <c r="DX287" s="45"/>
      <c r="DY287" s="45"/>
      <c r="DZ287" s="45"/>
      <c r="EA287" s="45" t="s">
        <v>1125</v>
      </c>
      <c r="EB287" s="45" t="b">
        <v>1</v>
      </c>
      <c r="EC287" s="45"/>
      <c r="ED287" s="45" t="b">
        <v>1</v>
      </c>
      <c r="EE287" s="45"/>
      <c r="EF287" s="45"/>
      <c r="EG287" s="45"/>
      <c r="EH287" s="45"/>
      <c r="EI287" s="45"/>
      <c r="EJ287" s="45"/>
      <c r="EK287" s="45"/>
      <c r="EL287" s="45"/>
      <c r="EM287" s="51">
        <v>2</v>
      </c>
      <c r="EN287" s="45" t="s">
        <v>365</v>
      </c>
      <c r="EO287" s="45" t="s">
        <v>981</v>
      </c>
      <c r="EP287" s="45" t="b">
        <v>1</v>
      </c>
      <c r="EQ287" s="45" t="b">
        <v>1</v>
      </c>
      <c r="ER287" s="45"/>
      <c r="ES287" s="45"/>
      <c r="ET287" s="45"/>
      <c r="EU287" s="45"/>
      <c r="EV287" s="45"/>
      <c r="EW287" s="45"/>
      <c r="EX287" s="45"/>
      <c r="EY287" s="45"/>
      <c r="EZ287" s="45"/>
      <c r="FA287" s="51">
        <v>2</v>
      </c>
      <c r="FB287" s="45" t="s">
        <v>365</v>
      </c>
      <c r="FC287" s="45" t="s">
        <v>347</v>
      </c>
      <c r="FD287" s="45"/>
      <c r="FE287" s="45" t="s">
        <v>429</v>
      </c>
      <c r="FF287" s="45"/>
      <c r="FG287" s="45" t="b">
        <v>1</v>
      </c>
      <c r="FH287" s="45" t="b">
        <v>1</v>
      </c>
      <c r="FI287" s="45"/>
      <c r="FJ287" s="45"/>
      <c r="FK287" s="45"/>
      <c r="FL287" s="45"/>
      <c r="FM287" s="45"/>
      <c r="FN287" s="45" t="s">
        <v>347</v>
      </c>
      <c r="FO287" s="45"/>
      <c r="FP287" s="45" t="s">
        <v>347</v>
      </c>
      <c r="FQ287" s="45" t="s">
        <v>429</v>
      </c>
      <c r="FR287" s="45" t="b">
        <v>1</v>
      </c>
      <c r="FS287" s="45" t="b">
        <v>1</v>
      </c>
      <c r="FT287" s="45"/>
      <c r="FU287" s="45"/>
      <c r="FV287" s="45"/>
      <c r="FW287" s="45"/>
      <c r="FX287" s="45" t="s">
        <v>656</v>
      </c>
      <c r="FY287" s="45" t="s">
        <v>359</v>
      </c>
      <c r="FZ287" s="45"/>
      <c r="GA287" s="45"/>
      <c r="GB287" s="45"/>
      <c r="GC287" s="45" t="s">
        <v>406</v>
      </c>
      <c r="GD287" s="45" t="s">
        <v>351</v>
      </c>
      <c r="GE287" s="45" t="s">
        <v>359</v>
      </c>
      <c r="GF287" s="45" t="s">
        <v>370</v>
      </c>
      <c r="GG287" s="45" t="s">
        <v>370</v>
      </c>
      <c r="GH287" s="45"/>
      <c r="GI287" s="45"/>
      <c r="GJ287" s="45"/>
      <c r="GK287" s="45"/>
      <c r="GL287" s="45"/>
      <c r="GM287" s="45"/>
      <c r="GN287" s="45"/>
      <c r="GO287" s="45"/>
      <c r="GP287" s="45"/>
      <c r="GQ287" s="45"/>
      <c r="GR287" s="45"/>
      <c r="GS287" s="45"/>
      <c r="GT287" s="45"/>
      <c r="GU287" s="45" t="s">
        <v>1284</v>
      </c>
      <c r="GV287" s="45" t="b">
        <v>1</v>
      </c>
      <c r="GW287" s="45"/>
      <c r="GX287" s="45"/>
      <c r="GY287" s="45"/>
      <c r="GZ287" s="45"/>
      <c r="HA287" s="45"/>
      <c r="HB287" s="45"/>
      <c r="HC287" s="45"/>
      <c r="HD287" s="45"/>
      <c r="HE287" s="45"/>
      <c r="HF287" s="45"/>
      <c r="HG287" s="45"/>
      <c r="HH287" s="45"/>
      <c r="HI287" s="45"/>
      <c r="HJ287" s="45"/>
      <c r="HK287" s="45"/>
      <c r="HL287" s="45"/>
      <c r="HM287" s="45"/>
      <c r="HN287" s="45" t="s">
        <v>1907</v>
      </c>
      <c r="HO287" s="45"/>
      <c r="HP287" s="45"/>
      <c r="HQ287" s="45" t="b">
        <v>1</v>
      </c>
      <c r="HR287" s="45" t="b">
        <v>1</v>
      </c>
      <c r="HS287" s="45" t="s">
        <v>3669</v>
      </c>
      <c r="HT287" s="45" t="s">
        <v>550</v>
      </c>
      <c r="HU287" s="45" t="b">
        <v>1</v>
      </c>
      <c r="HV287" s="45"/>
      <c r="HW287" s="45"/>
      <c r="HX287" s="45" t="b">
        <v>1</v>
      </c>
      <c r="HY287" s="45"/>
      <c r="HZ287" s="45"/>
      <c r="IA287" s="45"/>
      <c r="IB287" s="45"/>
      <c r="IC287" s="45"/>
      <c r="ID287" s="45"/>
      <c r="IE287" s="45"/>
      <c r="IF287" s="45" t="s">
        <v>372</v>
      </c>
      <c r="IG287" s="45"/>
      <c r="IH287" s="45"/>
      <c r="II287" s="45"/>
      <c r="IJ287" s="45"/>
      <c r="IK287" s="45"/>
      <c r="IL287" s="45"/>
      <c r="IM287" s="45" t="b">
        <v>1</v>
      </c>
      <c r="IN287" s="45"/>
      <c r="IO287" s="45"/>
      <c r="IP287" s="45" t="s">
        <v>442</v>
      </c>
      <c r="IQ287" s="45"/>
      <c r="IR287" s="45" t="s">
        <v>2949</v>
      </c>
      <c r="IS287" s="45" t="b">
        <v>1</v>
      </c>
      <c r="IT287" s="45"/>
      <c r="IU287" s="45" t="b">
        <v>1</v>
      </c>
      <c r="IV287" s="45"/>
      <c r="IW287" s="45"/>
      <c r="IX287" s="45"/>
      <c r="IY287" s="45"/>
      <c r="IZ287" s="45"/>
      <c r="JA287" s="37" t="s">
        <v>5165</v>
      </c>
      <c r="JB287" s="45" t="s">
        <v>3670</v>
      </c>
      <c r="JC287" s="45" t="b">
        <v>1</v>
      </c>
      <c r="JD287" s="45" t="b">
        <v>1</v>
      </c>
      <c r="JE287" s="45" t="b">
        <v>1</v>
      </c>
      <c r="JF287" s="45"/>
      <c r="JG287" s="45"/>
      <c r="JH287" s="45"/>
      <c r="JI287" s="45"/>
      <c r="JJ287" s="45"/>
      <c r="JK287" s="37" t="s">
        <v>5167</v>
      </c>
      <c r="JL287" s="45" t="s">
        <v>347</v>
      </c>
      <c r="JM287" s="45"/>
      <c r="JN287" s="45" t="s">
        <v>3671</v>
      </c>
      <c r="JO287" s="45"/>
      <c r="JP287" s="45"/>
      <c r="JQ287" s="45"/>
      <c r="JR287" s="45" t="b">
        <v>1</v>
      </c>
      <c r="JS287" s="45"/>
      <c r="JT287" s="45"/>
      <c r="JU287" s="45" t="b">
        <v>1</v>
      </c>
      <c r="JV287" s="45"/>
      <c r="JW287" s="45" t="b">
        <v>1</v>
      </c>
      <c r="JX287" s="45"/>
      <c r="JY287" s="45"/>
      <c r="JZ287" s="45"/>
      <c r="KA287" s="45"/>
      <c r="KB287" s="45"/>
      <c r="KC287" s="45"/>
      <c r="KD287" s="45"/>
      <c r="KE287" s="45"/>
      <c r="KF287" s="45"/>
      <c r="KG287" s="45"/>
      <c r="KH287" s="45" t="s">
        <v>859</v>
      </c>
      <c r="KI287" s="45"/>
      <c r="KJ287" s="45"/>
      <c r="KK287" s="45"/>
      <c r="KL287" s="45"/>
      <c r="KM287" s="45" t="b">
        <v>1</v>
      </c>
      <c r="KN287" s="45" t="b">
        <v>1</v>
      </c>
      <c r="KO287" s="45"/>
      <c r="KP287" s="45"/>
      <c r="KQ287" s="45"/>
      <c r="KR287" s="45"/>
      <c r="KS287" s="45"/>
      <c r="KT287" s="45"/>
      <c r="KU287" s="45"/>
      <c r="KV287" s="45"/>
      <c r="KW287" s="45" t="s">
        <v>1180</v>
      </c>
      <c r="KX287" s="45"/>
      <c r="KY287" s="45" t="b">
        <v>1</v>
      </c>
      <c r="KZ287" s="45"/>
      <c r="LA287" s="45"/>
      <c r="LB287" s="45"/>
      <c r="LC287" s="45" t="b">
        <v>1</v>
      </c>
      <c r="LD287" s="45"/>
      <c r="LE287" s="45"/>
      <c r="LF287" s="45"/>
      <c r="LG287" s="45" t="s">
        <v>449</v>
      </c>
      <c r="LH287" s="45"/>
      <c r="LI287" s="45"/>
      <c r="LJ287" s="45" t="b">
        <v>1</v>
      </c>
      <c r="LK287" s="45"/>
      <c r="LL287" s="45"/>
      <c r="LM287" s="45"/>
      <c r="LN287" s="45"/>
      <c r="LO287" s="45" t="s">
        <v>359</v>
      </c>
      <c r="LP287" s="37" t="s">
        <v>5171</v>
      </c>
      <c r="LQ287" s="45" t="s">
        <v>527</v>
      </c>
      <c r="LR287" s="45"/>
      <c r="LS287" s="45"/>
      <c r="LT287" s="45" t="b">
        <v>1</v>
      </c>
      <c r="LU287" s="45"/>
      <c r="LV287" s="45"/>
      <c r="LW287" s="45"/>
      <c r="LX287" s="45"/>
      <c r="LY287" s="45"/>
      <c r="LZ287" s="45"/>
      <c r="MA287" s="45"/>
      <c r="MB287" s="45" t="s">
        <v>359</v>
      </c>
      <c r="MC287" s="45"/>
      <c r="MD287" s="45"/>
      <c r="ME287" s="45"/>
      <c r="MF287" s="45"/>
      <c r="MG287" s="45"/>
      <c r="MH287" s="45" t="s">
        <v>359</v>
      </c>
      <c r="MI287" s="45"/>
      <c r="MJ287" s="45" t="s">
        <v>3672</v>
      </c>
      <c r="MK287" s="45">
        <v>73160326</v>
      </c>
      <c r="ML287" s="45" t="s">
        <v>3673</v>
      </c>
      <c r="MM287" s="47">
        <v>44217.599849537037</v>
      </c>
      <c r="MN287" s="45">
        <v>288</v>
      </c>
      <c r="MO287" s="45"/>
      <c r="MP287" s="45">
        <v>-1</v>
      </c>
      <c r="MQ287" s="45"/>
      <c r="MR287" s="45"/>
      <c r="MS287" s="45" t="s">
        <v>376</v>
      </c>
      <c r="MT287" s="45">
        <v>1432</v>
      </c>
      <c r="MU287" s="45" t="s">
        <v>402</v>
      </c>
      <c r="MV287" s="45">
        <v>569832</v>
      </c>
    </row>
    <row r="288" spans="1:360" ht="15.6" hidden="1" thickTop="1" thickBot="1" x14ac:dyDescent="0.35">
      <c r="A288" s="48" t="s">
        <v>3674</v>
      </c>
      <c r="B288" s="37" t="s">
        <v>3675</v>
      </c>
      <c r="C288" s="37"/>
      <c r="D288" s="37" t="s">
        <v>3658</v>
      </c>
      <c r="E288" s="37" t="s">
        <v>830</v>
      </c>
      <c r="F288" s="37"/>
      <c r="G288" s="49">
        <v>44217</v>
      </c>
      <c r="H288" s="37" t="s">
        <v>2581</v>
      </c>
      <c r="I288" s="37" t="s">
        <v>832</v>
      </c>
      <c r="J288" s="37" t="s">
        <v>347</v>
      </c>
      <c r="K288" s="37">
        <v>40</v>
      </c>
      <c r="L288" s="37" t="str">
        <f>IF(data!$K288&lt;31,"18-30 Years",IF(data!$K288&lt;51,"31-50 Years",IF(data!$K288&lt;61,"51-60 Years",IF(data!$K288&gt;60,"Elderly&gt;60"))))</f>
        <v>31-50 Years</v>
      </c>
      <c r="M288" s="37" t="s">
        <v>348</v>
      </c>
      <c r="N288" s="37" t="s">
        <v>349</v>
      </c>
      <c r="O288" s="37" t="s">
        <v>350</v>
      </c>
      <c r="P288" s="49">
        <v>43922</v>
      </c>
      <c r="Q288" s="37">
        <v>0</v>
      </c>
      <c r="R288" s="37">
        <v>1</v>
      </c>
      <c r="S288" s="37" t="s">
        <v>359</v>
      </c>
      <c r="T288" s="37"/>
      <c r="U288" s="37"/>
      <c r="V288" s="37"/>
      <c r="W288" s="37"/>
      <c r="X288" s="37"/>
      <c r="Y288" s="37"/>
      <c r="Z288" s="37"/>
      <c r="AA288" s="37"/>
      <c r="AB288" s="37">
        <v>4</v>
      </c>
      <c r="AC288" s="37">
        <v>0</v>
      </c>
      <c r="AD288" s="37"/>
      <c r="AE288" s="37">
        <v>0</v>
      </c>
      <c r="AF288" s="37">
        <v>1500</v>
      </c>
      <c r="AG288" s="37">
        <v>0</v>
      </c>
      <c r="AH288" s="41">
        <f t="shared" si="4"/>
        <v>-1500</v>
      </c>
      <c r="AI288" s="37"/>
      <c r="AJ288" s="37" t="s">
        <v>3676</v>
      </c>
      <c r="AK288" s="37" t="s">
        <v>663</v>
      </c>
      <c r="AL288" s="37" t="b">
        <v>1</v>
      </c>
      <c r="AM288" s="37" t="b">
        <v>1</v>
      </c>
      <c r="AN288" s="37"/>
      <c r="AO288" s="37"/>
      <c r="AP288" s="37"/>
      <c r="AQ288" s="37"/>
      <c r="AR288" s="37"/>
      <c r="AS288" s="37"/>
      <c r="AT288" s="37">
        <v>999</v>
      </c>
      <c r="AU288" s="37" t="s">
        <v>356</v>
      </c>
      <c r="AV288" s="37"/>
      <c r="AW288" s="37" t="s">
        <v>372</v>
      </c>
      <c r="AX288" s="37" t="s">
        <v>3677</v>
      </c>
      <c r="AY288" s="37" t="s">
        <v>642</v>
      </c>
      <c r="AZ288" s="37" t="b">
        <v>1</v>
      </c>
      <c r="BA288" s="37"/>
      <c r="BB288" s="37"/>
      <c r="BC288" s="37" t="b">
        <v>1</v>
      </c>
      <c r="BD288" s="37"/>
      <c r="BE288" s="37" t="b">
        <v>1</v>
      </c>
      <c r="BF288" s="37"/>
      <c r="BG288" s="37"/>
      <c r="BH288" s="37"/>
      <c r="BI288" s="37"/>
      <c r="BJ288" s="37"/>
      <c r="BK288" s="37" t="s">
        <v>347</v>
      </c>
      <c r="BL288" s="37" t="s">
        <v>347</v>
      </c>
      <c r="BM288" s="37" t="s">
        <v>3678</v>
      </c>
      <c r="BN288" s="37" t="s">
        <v>372</v>
      </c>
      <c r="BO288" s="37"/>
      <c r="BP288" s="37" t="s">
        <v>347</v>
      </c>
      <c r="BQ288" s="37" t="s">
        <v>347</v>
      </c>
      <c r="BR288" s="37"/>
      <c r="BS288" s="37" t="s">
        <v>359</v>
      </c>
      <c r="BT288" s="37"/>
      <c r="BU288" s="37"/>
      <c r="BV288" s="37"/>
      <c r="BW288" s="37"/>
      <c r="BX288" s="37"/>
      <c r="BY288" s="37"/>
      <c r="BZ288" s="37"/>
      <c r="CA288" s="37"/>
      <c r="CB288" s="37"/>
      <c r="CC288" s="37"/>
      <c r="CD288" s="37"/>
      <c r="CE288" s="37"/>
      <c r="CF288" s="37" t="s">
        <v>2337</v>
      </c>
      <c r="CG288" s="37" t="b">
        <v>1</v>
      </c>
      <c r="CH288" s="37" t="b">
        <v>1</v>
      </c>
      <c r="CI288" s="37"/>
      <c r="CJ288" s="37" t="b">
        <v>1</v>
      </c>
      <c r="CK288" s="37"/>
      <c r="CL288" s="37"/>
      <c r="CM288" s="37"/>
      <c r="CN288" s="37"/>
      <c r="CO288" s="37" t="s">
        <v>359</v>
      </c>
      <c r="CP288" s="37" t="s">
        <v>653</v>
      </c>
      <c r="CQ288" s="37"/>
      <c r="CR288" s="37" t="b">
        <v>1</v>
      </c>
      <c r="CS288" s="37"/>
      <c r="CT288" s="37" t="b">
        <v>1</v>
      </c>
      <c r="CU288" s="37"/>
      <c r="CV288" s="37"/>
      <c r="CW288" s="37"/>
      <c r="CX288" s="37"/>
      <c r="CY288" s="37" t="s">
        <v>836</v>
      </c>
      <c r="CZ288" s="37"/>
      <c r="DA288" s="37"/>
      <c r="DB288" s="37"/>
      <c r="DC288" s="37"/>
      <c r="DD288" s="37"/>
      <c r="DE288" s="37" t="b">
        <v>1</v>
      </c>
      <c r="DF288" s="37"/>
      <c r="DG288" s="37"/>
      <c r="DH288" s="37"/>
      <c r="DI288" s="37"/>
      <c r="DJ288" s="37"/>
      <c r="DK288" s="37"/>
      <c r="DL288" s="37"/>
      <c r="DM288" s="37"/>
      <c r="DN288" s="37"/>
      <c r="DO288" s="37"/>
      <c r="DP288" s="37"/>
      <c r="DQ288" s="37"/>
      <c r="DR288" s="37"/>
      <c r="DS288" s="37"/>
      <c r="DT288" s="37"/>
      <c r="DU288" s="37"/>
      <c r="DV288" s="37"/>
      <c r="DW288" s="37" t="s">
        <v>646</v>
      </c>
      <c r="DX288" s="37"/>
      <c r="DY288" s="37"/>
      <c r="DZ288" s="37"/>
      <c r="EA288" s="37"/>
      <c r="EB288" s="37"/>
      <c r="EC288" s="37"/>
      <c r="ED288" s="37"/>
      <c r="EE288" s="37"/>
      <c r="EF288" s="37"/>
      <c r="EG288" s="37"/>
      <c r="EH288" s="37"/>
      <c r="EI288" s="37"/>
      <c r="EJ288" s="37"/>
      <c r="EK288" s="37"/>
      <c r="EL288" s="37"/>
      <c r="EM288" s="37"/>
      <c r="EN288" s="37"/>
      <c r="EO288" s="37"/>
      <c r="EP288" s="37"/>
      <c r="EQ288" s="37"/>
      <c r="ER288" s="37"/>
      <c r="ES288" s="37"/>
      <c r="ET288" s="37"/>
      <c r="EU288" s="37"/>
      <c r="EV288" s="37"/>
      <c r="EW288" s="37"/>
      <c r="EX288" s="37"/>
      <c r="EY288" s="37"/>
      <c r="EZ288" s="37"/>
      <c r="FA288" s="37"/>
      <c r="FB288" s="37"/>
      <c r="FC288" s="37" t="s">
        <v>372</v>
      </c>
      <c r="FD288" s="37"/>
      <c r="FE288" s="37" t="s">
        <v>429</v>
      </c>
      <c r="FF288" s="37"/>
      <c r="FG288" s="37" t="b">
        <v>1</v>
      </c>
      <c r="FH288" s="37" t="b">
        <v>1</v>
      </c>
      <c r="FI288" s="37"/>
      <c r="FJ288" s="37"/>
      <c r="FK288" s="37"/>
      <c r="FL288" s="37"/>
      <c r="FM288" s="37"/>
      <c r="FN288" s="37" t="s">
        <v>372</v>
      </c>
      <c r="FO288" s="37"/>
      <c r="FP288" s="37" t="s">
        <v>359</v>
      </c>
      <c r="FQ288" s="37"/>
      <c r="FR288" s="37"/>
      <c r="FS288" s="37"/>
      <c r="FT288" s="37"/>
      <c r="FU288" s="37"/>
      <c r="FV288" s="37"/>
      <c r="FW288" s="37"/>
      <c r="FX288" s="37"/>
      <c r="FY288" s="37"/>
      <c r="FZ288" s="37"/>
      <c r="GA288" s="37"/>
      <c r="GB288" s="37"/>
      <c r="GC288" s="37"/>
      <c r="GD288" s="37" t="s">
        <v>384</v>
      </c>
      <c r="GE288" s="37" t="s">
        <v>359</v>
      </c>
      <c r="GF288" s="37" t="s">
        <v>370</v>
      </c>
      <c r="GG288" s="37" t="s">
        <v>370</v>
      </c>
      <c r="GH288" s="37"/>
      <c r="GI288" s="37"/>
      <c r="GJ288" s="37"/>
      <c r="GK288" s="37"/>
      <c r="GL288" s="37"/>
      <c r="GM288" s="37"/>
      <c r="GN288" s="37"/>
      <c r="GO288" s="37"/>
      <c r="GP288" s="37"/>
      <c r="GQ288" s="37"/>
      <c r="GR288" s="37"/>
      <c r="GS288" s="37"/>
      <c r="GT288" s="37"/>
      <c r="GU288" s="37" t="s">
        <v>3679</v>
      </c>
      <c r="GV288" s="37" t="b">
        <v>1</v>
      </c>
      <c r="GW288" s="37" t="b">
        <v>1</v>
      </c>
      <c r="GX288" s="37" t="b">
        <v>1</v>
      </c>
      <c r="GY288" s="37"/>
      <c r="GZ288" s="37" t="b">
        <v>1</v>
      </c>
      <c r="HA288" s="37"/>
      <c r="HB288" s="37"/>
      <c r="HC288" s="37"/>
      <c r="HD288" s="37"/>
      <c r="HE288" s="37"/>
      <c r="HF288" s="37"/>
      <c r="HG288" s="37"/>
      <c r="HH288" s="37"/>
      <c r="HI288" s="37"/>
      <c r="HJ288" s="37"/>
      <c r="HK288" s="37"/>
      <c r="HL288" s="37"/>
      <c r="HM288" s="37"/>
      <c r="HN288" s="37" t="s">
        <v>1907</v>
      </c>
      <c r="HO288" s="37"/>
      <c r="HP288" s="37"/>
      <c r="HQ288" s="37" t="b">
        <v>1</v>
      </c>
      <c r="HR288" s="37" t="b">
        <v>1</v>
      </c>
      <c r="HS288" s="37" t="s">
        <v>3680</v>
      </c>
      <c r="HT288" s="37" t="s">
        <v>591</v>
      </c>
      <c r="HU288" s="37" t="b">
        <v>1</v>
      </c>
      <c r="HV288" s="37"/>
      <c r="HW288" s="37"/>
      <c r="HX288" s="37" t="b">
        <v>1</v>
      </c>
      <c r="HY288" s="37"/>
      <c r="HZ288" s="37"/>
      <c r="IA288" s="37"/>
      <c r="IB288" s="37"/>
      <c r="IC288" s="37"/>
      <c r="ID288" s="37"/>
      <c r="IE288" s="37"/>
      <c r="IF288" s="37" t="s">
        <v>511</v>
      </c>
      <c r="IG288" s="37"/>
      <c r="IH288" s="37"/>
      <c r="II288" s="37"/>
      <c r="IJ288" s="37"/>
      <c r="IK288" s="37" t="b">
        <v>1</v>
      </c>
      <c r="IL288" s="37"/>
      <c r="IM288" s="37"/>
      <c r="IN288" s="37"/>
      <c r="IO288" s="37"/>
      <c r="IP288" s="37" t="s">
        <v>347</v>
      </c>
      <c r="IQ288" s="37"/>
      <c r="IR288" s="37" t="s">
        <v>1250</v>
      </c>
      <c r="IS288" s="37" t="b">
        <v>1</v>
      </c>
      <c r="IT288" s="37" t="b">
        <v>1</v>
      </c>
      <c r="IU288" s="37"/>
      <c r="IV288" s="37"/>
      <c r="IW288" s="37"/>
      <c r="IX288" s="37"/>
      <c r="IY288" s="37"/>
      <c r="IZ288" s="37"/>
      <c r="JA288" s="37" t="s">
        <v>5165</v>
      </c>
      <c r="JB288" s="37" t="s">
        <v>1248</v>
      </c>
      <c r="JC288" s="37" t="b">
        <v>1</v>
      </c>
      <c r="JD288" s="37" t="b">
        <v>1</v>
      </c>
      <c r="JE288" s="37" t="b">
        <v>1</v>
      </c>
      <c r="JF288" s="37"/>
      <c r="JG288" s="37"/>
      <c r="JH288" s="37"/>
      <c r="JI288" s="37"/>
      <c r="JJ288" s="37"/>
      <c r="JK288" s="37" t="s">
        <v>5167</v>
      </c>
      <c r="JL288" s="37" t="s">
        <v>347</v>
      </c>
      <c r="JM288" s="37"/>
      <c r="JN288" s="37" t="s">
        <v>3681</v>
      </c>
      <c r="JO288" s="37"/>
      <c r="JP288" s="37"/>
      <c r="JQ288" s="37" t="b">
        <v>1</v>
      </c>
      <c r="JR288" s="37" t="b">
        <v>1</v>
      </c>
      <c r="JS288" s="37"/>
      <c r="JT288" s="37"/>
      <c r="JU288" s="37" t="b">
        <v>1</v>
      </c>
      <c r="JV288" s="37"/>
      <c r="JW288" s="37"/>
      <c r="JX288" s="37"/>
      <c r="JY288" s="37"/>
      <c r="JZ288" s="37"/>
      <c r="KA288" s="37"/>
      <c r="KB288" s="37"/>
      <c r="KC288" s="37"/>
      <c r="KD288" s="37"/>
      <c r="KE288" s="37"/>
      <c r="KF288" s="37"/>
      <c r="KG288" s="37"/>
      <c r="KH288" s="37" t="s">
        <v>3682</v>
      </c>
      <c r="KI288" s="37" t="b">
        <v>1</v>
      </c>
      <c r="KJ288" s="37"/>
      <c r="KK288" s="37"/>
      <c r="KL288" s="37"/>
      <c r="KM288" s="37" t="b">
        <v>1</v>
      </c>
      <c r="KN288" s="37" t="b">
        <v>1</v>
      </c>
      <c r="KO288" s="37"/>
      <c r="KP288" s="37"/>
      <c r="KQ288" s="37"/>
      <c r="KR288" s="37"/>
      <c r="KS288" s="37"/>
      <c r="KT288" s="37"/>
      <c r="KU288" s="37"/>
      <c r="KV288" s="37"/>
      <c r="KW288" s="37" t="s">
        <v>1609</v>
      </c>
      <c r="KX288" s="37"/>
      <c r="KY288" s="37" t="b">
        <v>1</v>
      </c>
      <c r="KZ288" s="37" t="b">
        <v>1</v>
      </c>
      <c r="LA288" s="37"/>
      <c r="LB288" s="37"/>
      <c r="LC288" s="37" t="b">
        <v>1</v>
      </c>
      <c r="LD288" s="37"/>
      <c r="LE288" s="37"/>
      <c r="LF288" s="37"/>
      <c r="LG288" s="37" t="s">
        <v>3683</v>
      </c>
      <c r="LH288" s="37" t="b">
        <v>1</v>
      </c>
      <c r="LI288" s="37"/>
      <c r="LJ288" s="37" t="b">
        <v>1</v>
      </c>
      <c r="LK288" s="37"/>
      <c r="LL288" s="37"/>
      <c r="LM288" s="37"/>
      <c r="LN288" s="37"/>
      <c r="LO288" s="37"/>
      <c r="LP288" s="37"/>
      <c r="LQ288" s="37"/>
      <c r="LR288" s="37"/>
      <c r="LS288" s="37"/>
      <c r="LT288" s="37"/>
      <c r="LU288" s="37"/>
      <c r="LV288" s="37"/>
      <c r="LW288" s="37"/>
      <c r="LX288" s="37"/>
      <c r="LY288" s="37"/>
      <c r="LZ288" s="37"/>
      <c r="MA288" s="37"/>
      <c r="MB288" s="37"/>
      <c r="MC288" s="37"/>
      <c r="MD288" s="37"/>
      <c r="ME288" s="37"/>
      <c r="MF288" s="37"/>
      <c r="MG288" s="37"/>
      <c r="MH288" s="37"/>
      <c r="MI288" s="37"/>
      <c r="MJ288" s="37" t="s">
        <v>3684</v>
      </c>
      <c r="MK288" s="37">
        <v>73160327</v>
      </c>
      <c r="ML288" s="37" t="s">
        <v>3685</v>
      </c>
      <c r="MM288" s="50">
        <v>44217.599861111114</v>
      </c>
      <c r="MN288" s="37">
        <v>289</v>
      </c>
      <c r="MO288" s="37"/>
      <c r="MP288" s="37">
        <v>-1</v>
      </c>
      <c r="MQ288" s="37"/>
      <c r="MR288" s="37"/>
      <c r="MS288" s="37" t="s">
        <v>376</v>
      </c>
      <c r="MT288" s="37">
        <v>2232</v>
      </c>
      <c r="MU288" s="37" t="s">
        <v>402</v>
      </c>
      <c r="MV288" s="37">
        <v>569832</v>
      </c>
    </row>
    <row r="289" spans="1:360" ht="15.6" thickTop="1" thickBot="1" x14ac:dyDescent="0.35">
      <c r="A289" s="44" t="s">
        <v>3686</v>
      </c>
      <c r="B289" s="45" t="s">
        <v>3687</v>
      </c>
      <c r="C289" s="45"/>
      <c r="D289" s="45" t="s">
        <v>3658</v>
      </c>
      <c r="E289" s="45" t="s">
        <v>830</v>
      </c>
      <c r="F289" s="45"/>
      <c r="G289" s="46">
        <v>44217</v>
      </c>
      <c r="H289" s="45" t="s">
        <v>2581</v>
      </c>
      <c r="I289" s="45" t="s">
        <v>832</v>
      </c>
      <c r="J289" s="45" t="s">
        <v>347</v>
      </c>
      <c r="K289" s="45">
        <v>40</v>
      </c>
      <c r="L289" s="45" t="str">
        <f>IF(data!$K289&lt;31,"18-30 Years",IF(data!$K289&lt;51,"31-50 Years",IF(data!$K289&lt;61,"51-60 Years",IF(data!$K289&gt;60,"Elderly&gt;60"))))</f>
        <v>31-50 Years</v>
      </c>
      <c r="M289" s="45" t="s">
        <v>348</v>
      </c>
      <c r="N289" s="45" t="s">
        <v>349</v>
      </c>
      <c r="O289" s="45" t="s">
        <v>383</v>
      </c>
      <c r="P289" s="45"/>
      <c r="Q289" s="45">
        <v>1</v>
      </c>
      <c r="R289" s="45">
        <v>0</v>
      </c>
      <c r="S289" s="45" t="s">
        <v>347</v>
      </c>
      <c r="T289" s="45">
        <v>1</v>
      </c>
      <c r="U289" s="45">
        <v>0</v>
      </c>
      <c r="V289" s="45">
        <v>1</v>
      </c>
      <c r="W289" s="45" t="s">
        <v>351</v>
      </c>
      <c r="X289" s="45">
        <v>3</v>
      </c>
      <c r="Y289" s="45" t="s">
        <v>352</v>
      </c>
      <c r="Z289" s="45">
        <v>1</v>
      </c>
      <c r="AA289" s="51">
        <v>6</v>
      </c>
      <c r="AB289" s="45">
        <v>7</v>
      </c>
      <c r="AC289" s="45">
        <v>0</v>
      </c>
      <c r="AD289" s="45">
        <v>0</v>
      </c>
      <c r="AE289" s="45">
        <v>2</v>
      </c>
      <c r="AF289" s="45">
        <v>3000</v>
      </c>
      <c r="AG289" s="45">
        <v>2000</v>
      </c>
      <c r="AH289" s="41">
        <f t="shared" si="4"/>
        <v>-1000</v>
      </c>
      <c r="AI289" s="45" t="s">
        <v>3688</v>
      </c>
      <c r="AJ289" s="45"/>
      <c r="AK289" s="45" t="s">
        <v>1381</v>
      </c>
      <c r="AL289" s="45" t="b">
        <v>1</v>
      </c>
      <c r="AM289" s="45" t="b">
        <v>1</v>
      </c>
      <c r="AN289" s="45"/>
      <c r="AO289" s="45" t="b">
        <v>1</v>
      </c>
      <c r="AP289" s="45"/>
      <c r="AQ289" s="45"/>
      <c r="AR289" s="45"/>
      <c r="AS289" s="45"/>
      <c r="AT289" s="45">
        <v>15</v>
      </c>
      <c r="AU289" s="45" t="s">
        <v>356</v>
      </c>
      <c r="AV289" s="45"/>
      <c r="AW289" s="45" t="s">
        <v>347</v>
      </c>
      <c r="AX289" s="41" t="s">
        <v>372</v>
      </c>
      <c r="AY289" s="45" t="s">
        <v>480</v>
      </c>
      <c r="AZ289" s="45" t="b">
        <v>1</v>
      </c>
      <c r="BA289" s="45"/>
      <c r="BB289" s="45"/>
      <c r="BC289" s="45" t="b">
        <v>1</v>
      </c>
      <c r="BD289" s="45"/>
      <c r="BE289" s="45"/>
      <c r="BF289" s="45"/>
      <c r="BG289" s="45"/>
      <c r="BH289" s="45"/>
      <c r="BI289" s="45"/>
      <c r="BJ289" s="45"/>
      <c r="BK289" s="45" t="s">
        <v>359</v>
      </c>
      <c r="BL289" s="45"/>
      <c r="BM289" s="45"/>
      <c r="BN289" s="45"/>
      <c r="BO289" s="45"/>
      <c r="BP289" s="45" t="s">
        <v>359</v>
      </c>
      <c r="BQ289" s="45"/>
      <c r="BR289" s="45"/>
      <c r="BS289" s="45"/>
      <c r="BT289" s="45"/>
      <c r="BU289" s="45"/>
      <c r="BV289" s="45"/>
      <c r="BW289" s="45"/>
      <c r="BX289" s="45"/>
      <c r="BY289" s="45"/>
      <c r="BZ289" s="45"/>
      <c r="CA289" s="45"/>
      <c r="CB289" s="45"/>
      <c r="CC289" s="45"/>
      <c r="CD289" s="45"/>
      <c r="CE289" s="45"/>
      <c r="CF289" s="45" t="s">
        <v>665</v>
      </c>
      <c r="CG289" s="45" t="b">
        <v>1</v>
      </c>
      <c r="CH289" s="45" t="b">
        <v>1</v>
      </c>
      <c r="CI289" s="45"/>
      <c r="CJ289" s="45" t="b">
        <v>1</v>
      </c>
      <c r="CK289" s="45"/>
      <c r="CL289" s="45"/>
      <c r="CM289" s="45"/>
      <c r="CN289" s="45"/>
      <c r="CO289" s="45" t="s">
        <v>347</v>
      </c>
      <c r="CP289" s="45"/>
      <c r="CQ289" s="45"/>
      <c r="CR289" s="45"/>
      <c r="CS289" s="45"/>
      <c r="CT289" s="45"/>
      <c r="CU289" s="45"/>
      <c r="CV289" s="45"/>
      <c r="CW289" s="45"/>
      <c r="CX289" s="45"/>
      <c r="CY289" s="45" t="s">
        <v>361</v>
      </c>
      <c r="CZ289" s="45"/>
      <c r="DA289" s="45"/>
      <c r="DB289" s="45"/>
      <c r="DC289" s="45"/>
      <c r="DD289" s="45"/>
      <c r="DE289" s="45" t="b">
        <v>1</v>
      </c>
      <c r="DF289" s="45" t="b">
        <v>1</v>
      </c>
      <c r="DG289" s="45"/>
      <c r="DH289" s="45"/>
      <c r="DI289" s="45"/>
      <c r="DJ289" s="45"/>
      <c r="DK289" s="45" t="s">
        <v>359</v>
      </c>
      <c r="DL289" s="45"/>
      <c r="DM289" s="45"/>
      <c r="DN289" s="45"/>
      <c r="DO289" s="45"/>
      <c r="DP289" s="45"/>
      <c r="DQ289" s="45"/>
      <c r="DR289" s="45"/>
      <c r="DS289" s="45"/>
      <c r="DT289" s="45"/>
      <c r="DU289" s="45"/>
      <c r="DV289" s="45"/>
      <c r="DW289" s="45" t="s">
        <v>564</v>
      </c>
      <c r="DX289" s="45" t="s">
        <v>483</v>
      </c>
      <c r="DY289" s="45"/>
      <c r="DZ289" s="45"/>
      <c r="EA289" s="45" t="s">
        <v>1022</v>
      </c>
      <c r="EB289" s="45" t="b">
        <v>1</v>
      </c>
      <c r="EC289" s="45"/>
      <c r="ED289" s="45" t="b">
        <v>1</v>
      </c>
      <c r="EE289" s="45" t="b">
        <v>1</v>
      </c>
      <c r="EF289" s="45"/>
      <c r="EG289" s="45"/>
      <c r="EH289" s="45"/>
      <c r="EI289" s="45"/>
      <c r="EJ289" s="45"/>
      <c r="EK289" s="45"/>
      <c r="EL289" s="45"/>
      <c r="EM289" s="51">
        <v>3</v>
      </c>
      <c r="EN289" s="45" t="s">
        <v>365</v>
      </c>
      <c r="EO289" s="45" t="s">
        <v>2194</v>
      </c>
      <c r="EP289" s="45" t="b">
        <v>1</v>
      </c>
      <c r="EQ289" s="45"/>
      <c r="ER289" s="45" t="b">
        <v>1</v>
      </c>
      <c r="ES289" s="45" t="b">
        <v>1</v>
      </c>
      <c r="ET289" s="45"/>
      <c r="EU289" s="45"/>
      <c r="EV289" s="45"/>
      <c r="EW289" s="45" t="b">
        <v>1</v>
      </c>
      <c r="EX289" s="45"/>
      <c r="EY289" s="45"/>
      <c r="EZ289" s="45"/>
      <c r="FA289" s="51">
        <v>4</v>
      </c>
      <c r="FB289" s="45" t="s">
        <v>366</v>
      </c>
      <c r="FC289" s="45" t="s">
        <v>347</v>
      </c>
      <c r="FD289" s="45"/>
      <c r="FE289" s="45" t="s">
        <v>367</v>
      </c>
      <c r="FF289" s="45"/>
      <c r="FG289" s="45" t="b">
        <v>1</v>
      </c>
      <c r="FH289" s="45"/>
      <c r="FI289" s="45"/>
      <c r="FJ289" s="45"/>
      <c r="FK289" s="45"/>
      <c r="FL289" s="45"/>
      <c r="FM289" s="45"/>
      <c r="FN289" s="45" t="s">
        <v>347</v>
      </c>
      <c r="FO289" s="45"/>
      <c r="FP289" s="45" t="s">
        <v>359</v>
      </c>
      <c r="FQ289" s="45"/>
      <c r="FR289" s="45"/>
      <c r="FS289" s="45"/>
      <c r="FT289" s="45"/>
      <c r="FU289" s="45"/>
      <c r="FV289" s="45"/>
      <c r="FW289" s="45"/>
      <c r="FX289" s="45" t="s">
        <v>368</v>
      </c>
      <c r="FY289" s="45" t="s">
        <v>359</v>
      </c>
      <c r="FZ289" s="45" t="s">
        <v>359</v>
      </c>
      <c r="GA289" s="45"/>
      <c r="GB289" s="45"/>
      <c r="GC289" s="45" t="s">
        <v>384</v>
      </c>
      <c r="GD289" s="45" t="s">
        <v>351</v>
      </c>
      <c r="GE289" s="45" t="s">
        <v>359</v>
      </c>
      <c r="GF289" s="45" t="s">
        <v>370</v>
      </c>
      <c r="GG289" s="45" t="s">
        <v>370</v>
      </c>
      <c r="GH289" s="45"/>
      <c r="GI289" s="45"/>
      <c r="GJ289" s="45"/>
      <c r="GK289" s="45"/>
      <c r="GL289" s="45"/>
      <c r="GM289" s="45"/>
      <c r="GN289" s="45"/>
      <c r="GO289" s="45"/>
      <c r="GP289" s="45"/>
      <c r="GQ289" s="45"/>
      <c r="GR289" s="45"/>
      <c r="GS289" s="45"/>
      <c r="GT289" s="45"/>
      <c r="GU289" s="45" t="s">
        <v>3689</v>
      </c>
      <c r="GV289" s="45" t="b">
        <v>1</v>
      </c>
      <c r="GW289" s="45" t="b">
        <v>1</v>
      </c>
      <c r="GX289" s="45" t="b">
        <v>1</v>
      </c>
      <c r="GY289" s="45"/>
      <c r="GZ289" s="45"/>
      <c r="HA289" s="45"/>
      <c r="HB289" s="45"/>
      <c r="HC289" s="45"/>
      <c r="HD289" s="45"/>
      <c r="HE289" s="45"/>
      <c r="HF289" s="45" t="b">
        <v>1</v>
      </c>
      <c r="HG289" s="45"/>
      <c r="HH289" s="45"/>
      <c r="HI289" s="45"/>
      <c r="HJ289" s="45"/>
      <c r="HK289" s="45"/>
      <c r="HL289" s="45"/>
      <c r="HM289" s="45"/>
      <c r="HN289" s="45" t="s">
        <v>2511</v>
      </c>
      <c r="HO289" s="45"/>
      <c r="HP289" s="45"/>
      <c r="HQ289" s="45" t="b">
        <v>1</v>
      </c>
      <c r="HR289" s="45" t="b">
        <v>1</v>
      </c>
      <c r="HS289" s="45" t="s">
        <v>3690</v>
      </c>
      <c r="HT289" s="45" t="s">
        <v>3691</v>
      </c>
      <c r="HU289" s="45" t="b">
        <v>1</v>
      </c>
      <c r="HV289" s="45" t="b">
        <v>1</v>
      </c>
      <c r="HW289" s="45"/>
      <c r="HX289" s="45" t="b">
        <v>1</v>
      </c>
      <c r="HY289" s="45"/>
      <c r="HZ289" s="45"/>
      <c r="IA289" s="45"/>
      <c r="IB289" s="45"/>
      <c r="IC289" s="45"/>
      <c r="ID289" s="45"/>
      <c r="IE289" s="45"/>
      <c r="IF289" s="45" t="s">
        <v>511</v>
      </c>
      <c r="IG289" s="45"/>
      <c r="IH289" s="45"/>
      <c r="II289" s="45"/>
      <c r="IJ289" s="45"/>
      <c r="IK289" s="45" t="b">
        <v>1</v>
      </c>
      <c r="IL289" s="45"/>
      <c r="IM289" s="45"/>
      <c r="IN289" s="45"/>
      <c r="IO289" s="45"/>
      <c r="IP289" s="45" t="s">
        <v>347</v>
      </c>
      <c r="IQ289" s="45"/>
      <c r="IR289" s="45" t="s">
        <v>413</v>
      </c>
      <c r="IS289" s="45"/>
      <c r="IT289" s="45"/>
      <c r="IU289" s="45"/>
      <c r="IV289" s="45"/>
      <c r="IW289" s="45"/>
      <c r="IX289" s="45" t="b">
        <v>1</v>
      </c>
      <c r="IY289" s="45"/>
      <c r="IZ289" s="45"/>
      <c r="JA289" s="45"/>
      <c r="JB289" s="45" t="s">
        <v>413</v>
      </c>
      <c r="JC289" s="45"/>
      <c r="JD289" s="45"/>
      <c r="JE289" s="45"/>
      <c r="JF289" s="45"/>
      <c r="JG289" s="45"/>
      <c r="JH289" s="45" t="b">
        <v>1</v>
      </c>
      <c r="JI289" s="45"/>
      <c r="JJ289" s="45"/>
      <c r="JK289" s="45"/>
      <c r="JL289" s="45" t="s">
        <v>347</v>
      </c>
      <c r="JM289" s="45"/>
      <c r="JN289" s="45" t="s">
        <v>3692</v>
      </c>
      <c r="JO289" s="45"/>
      <c r="JP289" s="45"/>
      <c r="JQ289" s="45"/>
      <c r="JR289" s="45" t="b">
        <v>1</v>
      </c>
      <c r="JS289" s="45" t="b">
        <v>1</v>
      </c>
      <c r="JT289" s="45" t="b">
        <v>1</v>
      </c>
      <c r="JU289" s="45" t="b">
        <v>1</v>
      </c>
      <c r="JV289" s="45"/>
      <c r="JW289" s="45"/>
      <c r="JX289" s="45"/>
      <c r="JY289" s="45"/>
      <c r="JZ289" s="45"/>
      <c r="KA289" s="45"/>
      <c r="KB289" s="45"/>
      <c r="KC289" s="45"/>
      <c r="KD289" s="45"/>
      <c r="KE289" s="45"/>
      <c r="KF289" s="45"/>
      <c r="KG289" s="45" t="s">
        <v>3693</v>
      </c>
      <c r="KH289" s="45" t="s">
        <v>921</v>
      </c>
      <c r="KI289" s="45"/>
      <c r="KJ289" s="45"/>
      <c r="KK289" s="45"/>
      <c r="KL289" s="45" t="b">
        <v>1</v>
      </c>
      <c r="KM289" s="45" t="b">
        <v>1</v>
      </c>
      <c r="KN289" s="45" t="b">
        <v>1</v>
      </c>
      <c r="KO289" s="45"/>
      <c r="KP289" s="45"/>
      <c r="KQ289" s="45"/>
      <c r="KR289" s="45"/>
      <c r="KS289" s="45"/>
      <c r="KT289" s="45"/>
      <c r="KU289" s="45"/>
      <c r="KV289" s="45"/>
      <c r="KW289" s="45" t="s">
        <v>3694</v>
      </c>
      <c r="KX289" s="45" t="b">
        <v>1</v>
      </c>
      <c r="KY289" s="45"/>
      <c r="KZ289" s="45" t="b">
        <v>1</v>
      </c>
      <c r="LA289" s="45" t="b">
        <v>1</v>
      </c>
      <c r="LB289" s="45" t="b">
        <v>1</v>
      </c>
      <c r="LC289" s="45"/>
      <c r="LD289" s="45"/>
      <c r="LE289" s="45"/>
      <c r="LF289" s="45"/>
      <c r="LG289" s="45" t="s">
        <v>1343</v>
      </c>
      <c r="LH289" s="45"/>
      <c r="LI289" s="45" t="b">
        <v>1</v>
      </c>
      <c r="LJ289" s="45" t="b">
        <v>1</v>
      </c>
      <c r="LK289" s="45"/>
      <c r="LL289" s="45"/>
      <c r="LM289" s="45"/>
      <c r="LN289" s="45"/>
      <c r="LO289" s="45" t="s">
        <v>347</v>
      </c>
      <c r="LP289" s="45"/>
      <c r="LQ289" s="45" t="s">
        <v>706</v>
      </c>
      <c r="LR289" s="45"/>
      <c r="LS289" s="45"/>
      <c r="LT289" s="45"/>
      <c r="LU289" s="45"/>
      <c r="LV289" s="45"/>
      <c r="LW289" s="45"/>
      <c r="LX289" s="45"/>
      <c r="LY289" s="45"/>
      <c r="LZ289" s="45" t="b">
        <v>1</v>
      </c>
      <c r="MA289" s="45"/>
      <c r="MB289" s="45" t="s">
        <v>359</v>
      </c>
      <c r="MC289" s="45"/>
      <c r="MD289" s="45"/>
      <c r="ME289" s="45" t="s">
        <v>359</v>
      </c>
      <c r="MF289" s="45"/>
      <c r="MG289" s="45"/>
      <c r="MH289" s="45" t="s">
        <v>359</v>
      </c>
      <c r="MI289" s="45"/>
      <c r="MJ289" s="45" t="s">
        <v>3695</v>
      </c>
      <c r="MK289" s="45">
        <v>73160328</v>
      </c>
      <c r="ML289" s="45" t="s">
        <v>3696</v>
      </c>
      <c r="MM289" s="47">
        <v>44217.599861111114</v>
      </c>
      <c r="MN289" s="45">
        <v>290</v>
      </c>
      <c r="MO289" s="45"/>
      <c r="MP289" s="45">
        <v>-1</v>
      </c>
      <c r="MQ289" s="45"/>
      <c r="MR289" s="45"/>
      <c r="MS289" s="45" t="s">
        <v>376</v>
      </c>
      <c r="MT289" s="45">
        <v>744</v>
      </c>
      <c r="MU289" s="45" t="s">
        <v>402</v>
      </c>
      <c r="MV289" s="45">
        <v>569832</v>
      </c>
    </row>
    <row r="290" spans="1:360" ht="15.6" hidden="1" thickTop="1" thickBot="1" x14ac:dyDescent="0.35">
      <c r="A290" s="48" t="s">
        <v>3697</v>
      </c>
      <c r="B290" s="37" t="s">
        <v>3698</v>
      </c>
      <c r="C290" s="37"/>
      <c r="D290" s="37" t="s">
        <v>3699</v>
      </c>
      <c r="E290" s="37" t="s">
        <v>830</v>
      </c>
      <c r="F290" s="37"/>
      <c r="G290" s="49">
        <v>44217</v>
      </c>
      <c r="H290" s="37" t="s">
        <v>3222</v>
      </c>
      <c r="I290" s="37" t="s">
        <v>832</v>
      </c>
      <c r="J290" s="37" t="s">
        <v>347</v>
      </c>
      <c r="K290" s="37">
        <v>47</v>
      </c>
      <c r="L290" s="37" t="str">
        <f>IF(data!$K290&lt;31,"18-30 Years",IF(data!$K290&lt;51,"31-50 Years",IF(data!$K290&lt;61,"51-60 Years",IF(data!$K290&gt;60,"Elderly&gt;60"))))</f>
        <v>31-50 Years</v>
      </c>
      <c r="M290" s="37" t="s">
        <v>348</v>
      </c>
      <c r="N290" s="37" t="s">
        <v>349</v>
      </c>
      <c r="O290" s="37" t="s">
        <v>350</v>
      </c>
      <c r="P290" s="49">
        <v>42717</v>
      </c>
      <c r="Q290" s="37">
        <v>0</v>
      </c>
      <c r="R290" s="37">
        <v>0</v>
      </c>
      <c r="S290" s="37" t="s">
        <v>347</v>
      </c>
      <c r="T290" s="37">
        <v>0</v>
      </c>
      <c r="U290" s="37">
        <v>0</v>
      </c>
      <c r="V290" s="37">
        <v>0</v>
      </c>
      <c r="W290" s="37" t="s">
        <v>384</v>
      </c>
      <c r="X290" s="37">
        <v>1</v>
      </c>
      <c r="Y290" s="37" t="s">
        <v>351</v>
      </c>
      <c r="Z290" s="37">
        <v>2</v>
      </c>
      <c r="AA290" s="52">
        <v>3</v>
      </c>
      <c r="AB290" s="37">
        <v>8</v>
      </c>
      <c r="AC290" s="37">
        <v>0</v>
      </c>
      <c r="AD290" s="37">
        <v>0</v>
      </c>
      <c r="AE290" s="37">
        <v>2</v>
      </c>
      <c r="AF290" s="37">
        <v>400</v>
      </c>
      <c r="AG290" s="37">
        <v>500</v>
      </c>
      <c r="AH290" s="41">
        <f t="shared" si="4"/>
        <v>100</v>
      </c>
      <c r="AI290" s="37" t="s">
        <v>1428</v>
      </c>
      <c r="AJ290" s="37"/>
      <c r="AK290" s="37" t="s">
        <v>772</v>
      </c>
      <c r="AL290" s="37" t="b">
        <v>1</v>
      </c>
      <c r="AM290" s="37"/>
      <c r="AN290" s="37"/>
      <c r="AO290" s="37"/>
      <c r="AP290" s="37"/>
      <c r="AQ290" s="37"/>
      <c r="AR290" s="37"/>
      <c r="AS290" s="37"/>
      <c r="AT290" s="37">
        <v>15</v>
      </c>
      <c r="AU290" s="37" t="s">
        <v>356</v>
      </c>
      <c r="AV290" s="37"/>
      <c r="AW290" s="37" t="s">
        <v>347</v>
      </c>
      <c r="AX290" s="37" t="s">
        <v>3700</v>
      </c>
      <c r="AY290" s="37" t="s">
        <v>1279</v>
      </c>
      <c r="AZ290" s="37" t="b">
        <v>1</v>
      </c>
      <c r="BA290" s="37"/>
      <c r="BB290" s="37"/>
      <c r="BC290" s="37"/>
      <c r="BD290" s="37"/>
      <c r="BE290" s="37"/>
      <c r="BF290" s="37"/>
      <c r="BG290" s="37"/>
      <c r="BH290" s="37"/>
      <c r="BI290" s="37"/>
      <c r="BJ290" s="37"/>
      <c r="BK290" s="37" t="s">
        <v>359</v>
      </c>
      <c r="BL290" s="37"/>
      <c r="BM290" s="37"/>
      <c r="BN290" s="37"/>
      <c r="BO290" s="37"/>
      <c r="BP290" s="37" t="s">
        <v>359</v>
      </c>
      <c r="BQ290" s="37"/>
      <c r="BR290" s="37"/>
      <c r="BS290" s="37"/>
      <c r="BT290" s="37"/>
      <c r="BU290" s="37"/>
      <c r="BV290" s="37"/>
      <c r="BW290" s="37"/>
      <c r="BX290" s="37"/>
      <c r="BY290" s="37"/>
      <c r="BZ290" s="37"/>
      <c r="CA290" s="37"/>
      <c r="CB290" s="37"/>
      <c r="CC290" s="37"/>
      <c r="CD290" s="37"/>
      <c r="CE290" s="37"/>
      <c r="CF290" s="37" t="s">
        <v>1626</v>
      </c>
      <c r="CG290" s="37"/>
      <c r="CH290" s="37"/>
      <c r="CI290" s="37"/>
      <c r="CJ290" s="37" t="b">
        <v>1</v>
      </c>
      <c r="CK290" s="37"/>
      <c r="CL290" s="37"/>
      <c r="CM290" s="37"/>
      <c r="CN290" s="37"/>
      <c r="CO290" s="37" t="s">
        <v>347</v>
      </c>
      <c r="CP290" s="37"/>
      <c r="CQ290" s="37"/>
      <c r="CR290" s="37"/>
      <c r="CS290" s="37"/>
      <c r="CT290" s="37"/>
      <c r="CU290" s="37"/>
      <c r="CV290" s="37"/>
      <c r="CW290" s="37"/>
      <c r="CX290" s="37"/>
      <c r="CY290" s="37" t="s">
        <v>932</v>
      </c>
      <c r="CZ290" s="37"/>
      <c r="DA290" s="37"/>
      <c r="DB290" s="37"/>
      <c r="DC290" s="37"/>
      <c r="DD290" s="37"/>
      <c r="DE290" s="37"/>
      <c r="DF290" s="37" t="b">
        <v>1</v>
      </c>
      <c r="DG290" s="37"/>
      <c r="DH290" s="37"/>
      <c r="DI290" s="37"/>
      <c r="DJ290" s="37"/>
      <c r="DK290" s="37"/>
      <c r="DL290" s="37"/>
      <c r="DM290" s="37"/>
      <c r="DN290" s="37"/>
      <c r="DO290" s="37"/>
      <c r="DP290" s="37"/>
      <c r="DQ290" s="37"/>
      <c r="DR290" s="37"/>
      <c r="DS290" s="37"/>
      <c r="DT290" s="37"/>
      <c r="DU290" s="37"/>
      <c r="DV290" s="37"/>
      <c r="DW290" s="37" t="s">
        <v>646</v>
      </c>
      <c r="DX290" s="37"/>
      <c r="DY290" s="37"/>
      <c r="DZ290" s="37"/>
      <c r="EA290" s="37"/>
      <c r="EB290" s="37"/>
      <c r="EC290" s="37"/>
      <c r="ED290" s="37"/>
      <c r="EE290" s="37"/>
      <c r="EF290" s="37"/>
      <c r="EG290" s="37"/>
      <c r="EH290" s="37"/>
      <c r="EI290" s="37"/>
      <c r="EJ290" s="37"/>
      <c r="EK290" s="37"/>
      <c r="EL290" s="37"/>
      <c r="EM290" s="37"/>
      <c r="EN290" s="37"/>
      <c r="EO290" s="37"/>
      <c r="EP290" s="37"/>
      <c r="EQ290" s="37"/>
      <c r="ER290" s="37"/>
      <c r="ES290" s="37"/>
      <c r="ET290" s="37"/>
      <c r="EU290" s="37"/>
      <c r="EV290" s="37"/>
      <c r="EW290" s="37"/>
      <c r="EX290" s="37"/>
      <c r="EY290" s="37"/>
      <c r="EZ290" s="37"/>
      <c r="FA290" s="37"/>
      <c r="FB290" s="37"/>
      <c r="FC290" s="37" t="s">
        <v>347</v>
      </c>
      <c r="FD290" s="37"/>
      <c r="FE290" s="37" t="s">
        <v>367</v>
      </c>
      <c r="FF290" s="37"/>
      <c r="FG290" s="37" t="b">
        <v>1</v>
      </c>
      <c r="FH290" s="37"/>
      <c r="FI290" s="37"/>
      <c r="FJ290" s="37"/>
      <c r="FK290" s="37"/>
      <c r="FL290" s="37"/>
      <c r="FM290" s="37"/>
      <c r="FN290" s="37" t="s">
        <v>347</v>
      </c>
      <c r="FO290" s="37"/>
      <c r="FP290" s="37" t="s">
        <v>347</v>
      </c>
      <c r="FQ290" s="37" t="s">
        <v>367</v>
      </c>
      <c r="FR290" s="37" t="b">
        <v>1</v>
      </c>
      <c r="FS290" s="37"/>
      <c r="FT290" s="37"/>
      <c r="FU290" s="37"/>
      <c r="FV290" s="37"/>
      <c r="FW290" s="37"/>
      <c r="FX290" s="37"/>
      <c r="FY290" s="37"/>
      <c r="FZ290" s="37"/>
      <c r="GA290" s="37"/>
      <c r="GB290" s="37"/>
      <c r="GC290" s="37" t="s">
        <v>384</v>
      </c>
      <c r="GD290" s="37" t="s">
        <v>384</v>
      </c>
      <c r="GE290" s="37" t="s">
        <v>359</v>
      </c>
      <c r="GF290" s="37" t="s">
        <v>370</v>
      </c>
      <c r="GG290" s="37" t="s">
        <v>370</v>
      </c>
      <c r="GH290" s="37"/>
      <c r="GI290" s="37"/>
      <c r="GJ290" s="37"/>
      <c r="GK290" s="37"/>
      <c r="GL290" s="37"/>
      <c r="GM290" s="37"/>
      <c r="GN290" s="37"/>
      <c r="GO290" s="37"/>
      <c r="GP290" s="37"/>
      <c r="GQ290" s="37"/>
      <c r="GR290" s="37"/>
      <c r="GS290" s="37"/>
      <c r="GT290" s="37"/>
      <c r="GU290" s="37" t="s">
        <v>457</v>
      </c>
      <c r="GV290" s="37"/>
      <c r="GW290" s="37"/>
      <c r="GX290" s="37"/>
      <c r="GY290" s="37"/>
      <c r="GZ290" s="37"/>
      <c r="HA290" s="37"/>
      <c r="HB290" s="37"/>
      <c r="HC290" s="37"/>
      <c r="HD290" s="37"/>
      <c r="HE290" s="37"/>
      <c r="HF290" s="37"/>
      <c r="HG290" s="37"/>
      <c r="HH290" s="37"/>
      <c r="HI290" s="37"/>
      <c r="HJ290" s="37"/>
      <c r="HK290" s="37" t="b">
        <v>1</v>
      </c>
      <c r="HL290" s="37"/>
      <c r="HM290" s="37"/>
      <c r="HN290" s="37"/>
      <c r="HO290" s="37"/>
      <c r="HP290" s="37"/>
      <c r="HQ290" s="37"/>
      <c r="HR290" s="37"/>
      <c r="HS290" s="37"/>
      <c r="HT290" s="37"/>
      <c r="HU290" s="37"/>
      <c r="HV290" s="37"/>
      <c r="HW290" s="37"/>
      <c r="HX290" s="37"/>
      <c r="HY290" s="37"/>
      <c r="HZ290" s="37"/>
      <c r="IA290" s="37"/>
      <c r="IB290" s="37"/>
      <c r="IC290" s="37"/>
      <c r="ID290" s="37"/>
      <c r="IE290" s="37"/>
      <c r="IF290" s="37" t="s">
        <v>1091</v>
      </c>
      <c r="IG290" s="37"/>
      <c r="IH290" s="37"/>
      <c r="II290" s="37"/>
      <c r="IJ290" s="37"/>
      <c r="IK290" s="37"/>
      <c r="IL290" s="37"/>
      <c r="IM290" s="37"/>
      <c r="IN290" s="37" t="b">
        <v>1</v>
      </c>
      <c r="IO290" s="37"/>
      <c r="IP290" s="37" t="s">
        <v>347</v>
      </c>
      <c r="IQ290" s="37"/>
      <c r="IR290" s="37" t="s">
        <v>537</v>
      </c>
      <c r="IS290" s="37"/>
      <c r="IT290" s="37" t="b">
        <v>1</v>
      </c>
      <c r="IU290" s="37" t="b">
        <v>1</v>
      </c>
      <c r="IV290" s="37"/>
      <c r="IW290" s="37"/>
      <c r="IX290" s="37"/>
      <c r="IY290" s="37"/>
      <c r="IZ290" s="37"/>
      <c r="JA290" s="37"/>
      <c r="JB290" s="37" t="s">
        <v>985</v>
      </c>
      <c r="JC290" s="37"/>
      <c r="JD290" s="37" t="b">
        <v>1</v>
      </c>
      <c r="JE290" s="37" t="b">
        <v>1</v>
      </c>
      <c r="JF290" s="37"/>
      <c r="JG290" s="37"/>
      <c r="JH290" s="37"/>
      <c r="JI290" s="37"/>
      <c r="JJ290" s="37"/>
      <c r="JK290" s="37"/>
      <c r="JL290" s="37" t="s">
        <v>347</v>
      </c>
      <c r="JM290" s="37"/>
      <c r="JN290" s="37" t="s">
        <v>1541</v>
      </c>
      <c r="JO290" s="37"/>
      <c r="JP290" s="37"/>
      <c r="JQ290" s="37"/>
      <c r="JR290" s="37" t="b">
        <v>1</v>
      </c>
      <c r="JS290" s="37"/>
      <c r="JT290" s="37"/>
      <c r="JU290" s="37"/>
      <c r="JV290" s="37"/>
      <c r="JW290" s="37" t="b">
        <v>1</v>
      </c>
      <c r="JX290" s="37"/>
      <c r="JY290" s="37"/>
      <c r="JZ290" s="37"/>
      <c r="KA290" s="37"/>
      <c r="KB290" s="37"/>
      <c r="KC290" s="37"/>
      <c r="KD290" s="37"/>
      <c r="KE290" s="37"/>
      <c r="KF290" s="37"/>
      <c r="KG290" s="37"/>
      <c r="KH290" s="37" t="s">
        <v>3701</v>
      </c>
      <c r="KI290" s="37"/>
      <c r="KJ290" s="37"/>
      <c r="KK290" s="37" t="b">
        <v>1</v>
      </c>
      <c r="KL290" s="37"/>
      <c r="KM290" s="37" t="b">
        <v>1</v>
      </c>
      <c r="KN290" s="37" t="b">
        <v>1</v>
      </c>
      <c r="KO290" s="37"/>
      <c r="KP290" s="37"/>
      <c r="KQ290" s="37"/>
      <c r="KR290" s="37"/>
      <c r="KS290" s="37"/>
      <c r="KT290" s="37"/>
      <c r="KU290" s="37"/>
      <c r="KV290" s="37"/>
      <c r="KW290" s="37" t="s">
        <v>553</v>
      </c>
      <c r="KX290" s="37"/>
      <c r="KY290" s="37"/>
      <c r="KZ290" s="37" t="b">
        <v>1</v>
      </c>
      <c r="LA290" s="37"/>
      <c r="LB290" s="37" t="b">
        <v>1</v>
      </c>
      <c r="LC290" s="37"/>
      <c r="LD290" s="37"/>
      <c r="LE290" s="37"/>
      <c r="LF290" s="37"/>
      <c r="LG290" s="37" t="s">
        <v>541</v>
      </c>
      <c r="LH290" s="37"/>
      <c r="LI290" s="37"/>
      <c r="LJ290" s="37" t="b">
        <v>1</v>
      </c>
      <c r="LK290" s="37" t="b">
        <v>1</v>
      </c>
      <c r="LL290" s="37"/>
      <c r="LM290" s="37"/>
      <c r="LN290" s="37"/>
      <c r="LO290" s="37" t="s">
        <v>347</v>
      </c>
      <c r="LP290" s="37"/>
      <c r="LQ290" s="37" t="s">
        <v>640</v>
      </c>
      <c r="LR290" s="37"/>
      <c r="LS290" s="37"/>
      <c r="LT290" s="37"/>
      <c r="LU290" s="37"/>
      <c r="LV290" s="37"/>
      <c r="LW290" s="37" t="b">
        <v>1</v>
      </c>
      <c r="LX290" s="37"/>
      <c r="LY290" s="37"/>
      <c r="LZ290" s="37"/>
      <c r="MA290" s="37"/>
      <c r="MB290" s="37" t="s">
        <v>359</v>
      </c>
      <c r="MC290" s="37"/>
      <c r="MD290" s="37"/>
      <c r="ME290" s="37" t="s">
        <v>359</v>
      </c>
      <c r="MF290" s="37"/>
      <c r="MG290" s="37"/>
      <c r="MH290" s="37" t="s">
        <v>359</v>
      </c>
      <c r="MI290" s="37"/>
      <c r="MJ290" s="37" t="s">
        <v>3702</v>
      </c>
      <c r="MK290" s="37">
        <v>73161060</v>
      </c>
      <c r="ML290" s="37" t="s">
        <v>3703</v>
      </c>
      <c r="MM290" s="50">
        <v>44217.609317129631</v>
      </c>
      <c r="MN290" s="37">
        <v>291</v>
      </c>
      <c r="MO290" s="37"/>
      <c r="MP290" s="37">
        <v>-1</v>
      </c>
      <c r="MQ290" s="37"/>
      <c r="MR290" s="37"/>
      <c r="MS290" s="37" t="s">
        <v>376</v>
      </c>
      <c r="MT290" s="37">
        <v>1491</v>
      </c>
      <c r="MU290" s="37" t="s">
        <v>402</v>
      </c>
      <c r="MV290" s="37">
        <v>569832</v>
      </c>
    </row>
    <row r="291" spans="1:360" ht="15.6" hidden="1" thickTop="1" thickBot="1" x14ac:dyDescent="0.35">
      <c r="A291" s="44" t="s">
        <v>3704</v>
      </c>
      <c r="B291" s="45" t="s">
        <v>3705</v>
      </c>
      <c r="C291" s="45"/>
      <c r="D291" s="45" t="s">
        <v>3699</v>
      </c>
      <c r="E291" s="45" t="s">
        <v>830</v>
      </c>
      <c r="F291" s="45"/>
      <c r="G291" s="46">
        <v>44217</v>
      </c>
      <c r="H291" s="45" t="s">
        <v>3222</v>
      </c>
      <c r="I291" s="45" t="s">
        <v>832</v>
      </c>
      <c r="J291" s="45" t="s">
        <v>347</v>
      </c>
      <c r="K291" s="45">
        <v>37</v>
      </c>
      <c r="L291" s="45" t="str">
        <f>IF(data!$K291&lt;31,"18-30 Years",IF(data!$K291&lt;51,"31-50 Years",IF(data!$K291&lt;61,"51-60 Years",IF(data!$K291&gt;60,"Elderly&gt;60"))))</f>
        <v>31-50 Years</v>
      </c>
      <c r="M291" s="45" t="s">
        <v>405</v>
      </c>
      <c r="N291" s="45" t="s">
        <v>349</v>
      </c>
      <c r="O291" s="45" t="s">
        <v>350</v>
      </c>
      <c r="P291" s="46">
        <v>43173</v>
      </c>
      <c r="Q291" s="45">
        <v>0</v>
      </c>
      <c r="R291" s="45">
        <v>0</v>
      </c>
      <c r="S291" s="45" t="s">
        <v>347</v>
      </c>
      <c r="T291" s="45">
        <v>0</v>
      </c>
      <c r="U291" s="45">
        <v>0</v>
      </c>
      <c r="V291" s="45">
        <v>2</v>
      </c>
      <c r="W291" s="45" t="s">
        <v>406</v>
      </c>
      <c r="X291" s="45">
        <v>0</v>
      </c>
      <c r="Y291" s="45" t="s">
        <v>406</v>
      </c>
      <c r="Z291" s="45">
        <v>0</v>
      </c>
      <c r="AA291" s="51">
        <v>2</v>
      </c>
      <c r="AB291" s="45">
        <v>4</v>
      </c>
      <c r="AC291" s="45">
        <v>0</v>
      </c>
      <c r="AD291" s="45">
        <v>0</v>
      </c>
      <c r="AE291" s="45">
        <v>1</v>
      </c>
      <c r="AF291" s="45">
        <v>300</v>
      </c>
      <c r="AG291" s="45">
        <v>300</v>
      </c>
      <c r="AH291" s="41">
        <f t="shared" si="4"/>
        <v>0</v>
      </c>
      <c r="AI291" s="45" t="s">
        <v>1509</v>
      </c>
      <c r="AJ291" s="45"/>
      <c r="AK291" s="45" t="s">
        <v>772</v>
      </c>
      <c r="AL291" s="45" t="b">
        <v>1</v>
      </c>
      <c r="AM291" s="45"/>
      <c r="AN291" s="45"/>
      <c r="AO291" s="45"/>
      <c r="AP291" s="45"/>
      <c r="AQ291" s="45"/>
      <c r="AR291" s="45"/>
      <c r="AS291" s="45"/>
      <c r="AT291" s="45">
        <v>20</v>
      </c>
      <c r="AU291" s="45" t="s">
        <v>356</v>
      </c>
      <c r="AV291" s="45"/>
      <c r="AW291" s="45" t="s">
        <v>347</v>
      </c>
      <c r="AX291" s="45" t="s">
        <v>3706</v>
      </c>
      <c r="AY291" s="45" t="s">
        <v>426</v>
      </c>
      <c r="AZ291" s="45"/>
      <c r="BA291" s="45"/>
      <c r="BB291" s="45"/>
      <c r="BC291" s="45" t="b">
        <v>1</v>
      </c>
      <c r="BD291" s="45"/>
      <c r="BE291" s="45"/>
      <c r="BF291" s="45"/>
      <c r="BG291" s="45"/>
      <c r="BH291" s="45"/>
      <c r="BI291" s="45"/>
      <c r="BJ291" s="45"/>
      <c r="BK291" s="45" t="s">
        <v>359</v>
      </c>
      <c r="BL291" s="45"/>
      <c r="BM291" s="45"/>
      <c r="BN291" s="45"/>
      <c r="BO291" s="45"/>
      <c r="BP291" s="45" t="s">
        <v>359</v>
      </c>
      <c r="BQ291" s="45"/>
      <c r="BR291" s="45"/>
      <c r="BS291" s="45"/>
      <c r="BT291" s="45"/>
      <c r="BU291" s="45"/>
      <c r="BV291" s="45"/>
      <c r="BW291" s="45"/>
      <c r="BX291" s="45"/>
      <c r="BY291" s="45"/>
      <c r="BZ291" s="45"/>
      <c r="CA291" s="45"/>
      <c r="CB291" s="45"/>
      <c r="CC291" s="45"/>
      <c r="CD291" s="45"/>
      <c r="CE291" s="45"/>
      <c r="CF291" s="45" t="s">
        <v>1626</v>
      </c>
      <c r="CG291" s="45"/>
      <c r="CH291" s="45"/>
      <c r="CI291" s="45"/>
      <c r="CJ291" s="45" t="b">
        <v>1</v>
      </c>
      <c r="CK291" s="45"/>
      <c r="CL291" s="45"/>
      <c r="CM291" s="45"/>
      <c r="CN291" s="45"/>
      <c r="CO291" s="45" t="s">
        <v>347</v>
      </c>
      <c r="CP291" s="45"/>
      <c r="CQ291" s="45"/>
      <c r="CR291" s="45"/>
      <c r="CS291" s="45"/>
      <c r="CT291" s="45"/>
      <c r="CU291" s="45"/>
      <c r="CV291" s="45"/>
      <c r="CW291" s="45"/>
      <c r="CX291" s="45"/>
      <c r="CY291" s="45" t="s">
        <v>932</v>
      </c>
      <c r="CZ291" s="45"/>
      <c r="DA291" s="45"/>
      <c r="DB291" s="45"/>
      <c r="DC291" s="45"/>
      <c r="DD291" s="45"/>
      <c r="DE291" s="45"/>
      <c r="DF291" s="45" t="b">
        <v>1</v>
      </c>
      <c r="DG291" s="45"/>
      <c r="DH291" s="45"/>
      <c r="DI291" s="45"/>
      <c r="DJ291" s="45"/>
      <c r="DK291" s="45"/>
      <c r="DL291" s="45"/>
      <c r="DM291" s="45"/>
      <c r="DN291" s="45"/>
      <c r="DO291" s="45"/>
      <c r="DP291" s="45"/>
      <c r="DQ291" s="45"/>
      <c r="DR291" s="45"/>
      <c r="DS291" s="45"/>
      <c r="DT291" s="45"/>
      <c r="DU291" s="45"/>
      <c r="DV291" s="45"/>
      <c r="DW291" s="45" t="s">
        <v>646</v>
      </c>
      <c r="DX291" s="45"/>
      <c r="DY291" s="45"/>
      <c r="DZ291" s="45"/>
      <c r="EA291" s="45"/>
      <c r="EB291" s="45"/>
      <c r="EC291" s="45"/>
      <c r="ED291" s="45"/>
      <c r="EE291" s="45"/>
      <c r="EF291" s="45"/>
      <c r="EG291" s="45"/>
      <c r="EH291" s="45"/>
      <c r="EI291" s="45"/>
      <c r="EJ291" s="45"/>
      <c r="EK291" s="45"/>
      <c r="EL291" s="45"/>
      <c r="EM291" s="45"/>
      <c r="EN291" s="45"/>
      <c r="EO291" s="45" t="s">
        <v>1793</v>
      </c>
      <c r="EP291" s="45"/>
      <c r="EQ291" s="45" t="b">
        <v>1</v>
      </c>
      <c r="ER291" s="45" t="b">
        <v>1</v>
      </c>
      <c r="ES291" s="45"/>
      <c r="ET291" s="45"/>
      <c r="EU291" s="45"/>
      <c r="EV291" s="45"/>
      <c r="EW291" s="45"/>
      <c r="EX291" s="45"/>
      <c r="EY291" s="45"/>
      <c r="EZ291" s="45"/>
      <c r="FA291" s="51">
        <v>2</v>
      </c>
      <c r="FB291" s="45" t="s">
        <v>365</v>
      </c>
      <c r="FC291" s="45" t="s">
        <v>347</v>
      </c>
      <c r="FD291" s="45"/>
      <c r="FE291" s="45" t="s">
        <v>367</v>
      </c>
      <c r="FF291" s="45"/>
      <c r="FG291" s="45" t="b">
        <v>1</v>
      </c>
      <c r="FH291" s="45"/>
      <c r="FI291" s="45"/>
      <c r="FJ291" s="45"/>
      <c r="FK291" s="45"/>
      <c r="FL291" s="45"/>
      <c r="FM291" s="45"/>
      <c r="FN291" s="45" t="s">
        <v>347</v>
      </c>
      <c r="FO291" s="45"/>
      <c r="FP291" s="45" t="s">
        <v>347</v>
      </c>
      <c r="FQ291" s="45" t="s">
        <v>367</v>
      </c>
      <c r="FR291" s="45" t="b">
        <v>1</v>
      </c>
      <c r="FS291" s="45"/>
      <c r="FT291" s="45"/>
      <c r="FU291" s="45"/>
      <c r="FV291" s="45"/>
      <c r="FW291" s="45"/>
      <c r="FX291" s="45" t="s">
        <v>368</v>
      </c>
      <c r="FY291" s="45" t="s">
        <v>359</v>
      </c>
      <c r="FZ291" s="45"/>
      <c r="GA291" s="45"/>
      <c r="GB291" s="45"/>
      <c r="GC291" s="45" t="s">
        <v>384</v>
      </c>
      <c r="GD291" s="45" t="s">
        <v>384</v>
      </c>
      <c r="GE291" s="45" t="s">
        <v>359</v>
      </c>
      <c r="GF291" s="45" t="s">
        <v>370</v>
      </c>
      <c r="GG291" s="45" t="s">
        <v>370</v>
      </c>
      <c r="GH291" s="45"/>
      <c r="GI291" s="45"/>
      <c r="GJ291" s="45"/>
      <c r="GK291" s="45"/>
      <c r="GL291" s="45"/>
      <c r="GM291" s="45"/>
      <c r="GN291" s="45"/>
      <c r="GO291" s="45"/>
      <c r="GP291" s="45"/>
      <c r="GQ291" s="45"/>
      <c r="GR291" s="45"/>
      <c r="GS291" s="45"/>
      <c r="GT291" s="45"/>
      <c r="GU291" s="45" t="s">
        <v>457</v>
      </c>
      <c r="GV291" s="45"/>
      <c r="GW291" s="45"/>
      <c r="GX291" s="45"/>
      <c r="GY291" s="45"/>
      <c r="GZ291" s="45"/>
      <c r="HA291" s="45"/>
      <c r="HB291" s="45"/>
      <c r="HC291" s="45"/>
      <c r="HD291" s="45"/>
      <c r="HE291" s="45"/>
      <c r="HF291" s="45"/>
      <c r="HG291" s="45"/>
      <c r="HH291" s="45"/>
      <c r="HI291" s="45"/>
      <c r="HJ291" s="45"/>
      <c r="HK291" s="45" t="b">
        <v>1</v>
      </c>
      <c r="HL291" s="45"/>
      <c r="HM291" s="45"/>
      <c r="HN291" s="45"/>
      <c r="HO291" s="45"/>
      <c r="HP291" s="45"/>
      <c r="HQ291" s="45"/>
      <c r="HR291" s="45"/>
      <c r="HS291" s="45"/>
      <c r="HT291" s="45"/>
      <c r="HU291" s="45"/>
      <c r="HV291" s="45"/>
      <c r="HW291" s="45"/>
      <c r="HX291" s="45"/>
      <c r="HY291" s="45"/>
      <c r="HZ291" s="45"/>
      <c r="IA291" s="45"/>
      <c r="IB291" s="45"/>
      <c r="IC291" s="45"/>
      <c r="ID291" s="45"/>
      <c r="IE291" s="45"/>
      <c r="IF291" s="45" t="s">
        <v>511</v>
      </c>
      <c r="IG291" s="45"/>
      <c r="IH291" s="45"/>
      <c r="II291" s="45"/>
      <c r="IJ291" s="45"/>
      <c r="IK291" s="45" t="b">
        <v>1</v>
      </c>
      <c r="IL291" s="45"/>
      <c r="IM291" s="45"/>
      <c r="IN291" s="45"/>
      <c r="IO291" s="45"/>
      <c r="IP291" s="45" t="s">
        <v>347</v>
      </c>
      <c r="IQ291" s="45"/>
      <c r="IR291" s="45" t="s">
        <v>500</v>
      </c>
      <c r="IS291" s="45"/>
      <c r="IT291" s="45"/>
      <c r="IU291" s="45" t="b">
        <v>1</v>
      </c>
      <c r="IV291" s="45"/>
      <c r="IW291" s="45"/>
      <c r="IX291" s="45"/>
      <c r="IY291" s="45"/>
      <c r="IZ291" s="45"/>
      <c r="JA291" s="45"/>
      <c r="JB291" s="45" t="s">
        <v>500</v>
      </c>
      <c r="JC291" s="45"/>
      <c r="JD291" s="45"/>
      <c r="JE291" s="45" t="b">
        <v>1</v>
      </c>
      <c r="JF291" s="45"/>
      <c r="JG291" s="45"/>
      <c r="JH291" s="45"/>
      <c r="JI291" s="45"/>
      <c r="JJ291" s="45"/>
      <c r="JK291" s="45"/>
      <c r="JL291" s="45" t="s">
        <v>347</v>
      </c>
      <c r="JM291" s="45"/>
      <c r="JN291" s="45" t="s">
        <v>2636</v>
      </c>
      <c r="JO291" s="45"/>
      <c r="JP291" s="45"/>
      <c r="JQ291" s="45"/>
      <c r="JR291" s="45" t="b">
        <v>1</v>
      </c>
      <c r="JS291" s="45"/>
      <c r="JT291" s="45"/>
      <c r="JU291" s="45"/>
      <c r="JV291" s="45"/>
      <c r="JW291" s="45"/>
      <c r="JX291" s="45"/>
      <c r="JY291" s="45"/>
      <c r="JZ291" s="45"/>
      <c r="KA291" s="45"/>
      <c r="KB291" s="45" t="b">
        <v>1</v>
      </c>
      <c r="KC291" s="45"/>
      <c r="KD291" s="45"/>
      <c r="KE291" s="45"/>
      <c r="KF291" s="45"/>
      <c r="KG291" s="45"/>
      <c r="KH291" s="45" t="s">
        <v>859</v>
      </c>
      <c r="KI291" s="45"/>
      <c r="KJ291" s="45"/>
      <c r="KK291" s="45"/>
      <c r="KL291" s="45"/>
      <c r="KM291" s="45" t="b">
        <v>1</v>
      </c>
      <c r="KN291" s="45" t="b">
        <v>1</v>
      </c>
      <c r="KO291" s="45"/>
      <c r="KP291" s="45"/>
      <c r="KQ291" s="45"/>
      <c r="KR291" s="45"/>
      <c r="KS291" s="45"/>
      <c r="KT291" s="45"/>
      <c r="KU291" s="45"/>
      <c r="KV291" s="45"/>
      <c r="KW291" s="45" t="s">
        <v>553</v>
      </c>
      <c r="KX291" s="45"/>
      <c r="KY291" s="45"/>
      <c r="KZ291" s="45" t="b">
        <v>1</v>
      </c>
      <c r="LA291" s="45"/>
      <c r="LB291" s="45" t="b">
        <v>1</v>
      </c>
      <c r="LC291" s="45"/>
      <c r="LD291" s="45"/>
      <c r="LE291" s="45"/>
      <c r="LF291" s="45"/>
      <c r="LG291" s="45" t="s">
        <v>449</v>
      </c>
      <c r="LH291" s="45"/>
      <c r="LI291" s="45"/>
      <c r="LJ291" s="45" t="b">
        <v>1</v>
      </c>
      <c r="LK291" s="45"/>
      <c r="LL291" s="45"/>
      <c r="LM291" s="45"/>
      <c r="LN291" s="45"/>
      <c r="LO291" s="45" t="s">
        <v>347</v>
      </c>
      <c r="LP291" s="45"/>
      <c r="LQ291" s="45" t="s">
        <v>640</v>
      </c>
      <c r="LR291" s="45"/>
      <c r="LS291" s="45"/>
      <c r="LT291" s="45"/>
      <c r="LU291" s="45"/>
      <c r="LV291" s="45"/>
      <c r="LW291" s="45" t="b">
        <v>1</v>
      </c>
      <c r="LX291" s="45"/>
      <c r="LY291" s="45"/>
      <c r="LZ291" s="45"/>
      <c r="MA291" s="45"/>
      <c r="MB291" s="45" t="s">
        <v>359</v>
      </c>
      <c r="MC291" s="45"/>
      <c r="MD291" s="45"/>
      <c r="ME291" s="45"/>
      <c r="MF291" s="45"/>
      <c r="MG291" s="45"/>
      <c r="MH291" s="45" t="s">
        <v>359</v>
      </c>
      <c r="MI291" s="45"/>
      <c r="MJ291" s="45" t="s">
        <v>3707</v>
      </c>
      <c r="MK291" s="45">
        <v>73161064</v>
      </c>
      <c r="ML291" s="45" t="s">
        <v>3708</v>
      </c>
      <c r="MM291" s="47">
        <v>44217.609375</v>
      </c>
      <c r="MN291" s="45">
        <v>292</v>
      </c>
      <c r="MO291" s="45"/>
      <c r="MP291" s="45">
        <v>-1</v>
      </c>
      <c r="MQ291" s="45"/>
      <c r="MR291" s="45"/>
      <c r="MS291" s="45" t="s">
        <v>376</v>
      </c>
      <c r="MT291" s="45">
        <v>2290</v>
      </c>
      <c r="MU291" s="45" t="s">
        <v>402</v>
      </c>
      <c r="MV291" s="45">
        <v>569832</v>
      </c>
    </row>
    <row r="292" spans="1:360" ht="15.6" hidden="1" thickTop="1" thickBot="1" x14ac:dyDescent="0.35">
      <c r="A292" s="48" t="s">
        <v>3709</v>
      </c>
      <c r="B292" s="37" t="s">
        <v>3710</v>
      </c>
      <c r="C292" s="37"/>
      <c r="D292" s="37" t="s">
        <v>3699</v>
      </c>
      <c r="E292" s="37" t="s">
        <v>830</v>
      </c>
      <c r="F292" s="37"/>
      <c r="G292" s="49">
        <v>44217</v>
      </c>
      <c r="H292" s="37" t="s">
        <v>3222</v>
      </c>
      <c r="I292" s="37" t="s">
        <v>832</v>
      </c>
      <c r="J292" s="37" t="s">
        <v>347</v>
      </c>
      <c r="K292" s="37">
        <v>44</v>
      </c>
      <c r="L292" s="37" t="str">
        <f>IF(data!$K292&lt;31,"18-30 Years",IF(data!$K292&lt;51,"31-50 Years",IF(data!$K292&lt;61,"51-60 Years",IF(data!$K292&gt;60,"Elderly&gt;60"))))</f>
        <v>31-50 Years</v>
      </c>
      <c r="M292" s="37" t="s">
        <v>405</v>
      </c>
      <c r="N292" s="37" t="s">
        <v>349</v>
      </c>
      <c r="O292" s="37" t="s">
        <v>350</v>
      </c>
      <c r="P292" s="49">
        <v>43261</v>
      </c>
      <c r="Q292" s="37">
        <v>0</v>
      </c>
      <c r="R292" s="37">
        <v>0</v>
      </c>
      <c r="S292" s="37" t="s">
        <v>347</v>
      </c>
      <c r="T292" s="37">
        <v>0</v>
      </c>
      <c r="U292" s="37">
        <v>0</v>
      </c>
      <c r="V292" s="37">
        <v>0</v>
      </c>
      <c r="W292" s="37" t="s">
        <v>384</v>
      </c>
      <c r="X292" s="37">
        <v>2</v>
      </c>
      <c r="Y292" s="37" t="s">
        <v>406</v>
      </c>
      <c r="Z292" s="37">
        <v>1</v>
      </c>
      <c r="AA292" s="52">
        <v>3</v>
      </c>
      <c r="AB292" s="37">
        <v>5</v>
      </c>
      <c r="AC292" s="37">
        <v>0</v>
      </c>
      <c r="AD292" s="37">
        <v>0</v>
      </c>
      <c r="AE292" s="37">
        <v>1</v>
      </c>
      <c r="AF292" s="37">
        <v>550</v>
      </c>
      <c r="AG292" s="37">
        <v>700</v>
      </c>
      <c r="AH292" s="41">
        <f t="shared" si="4"/>
        <v>150</v>
      </c>
      <c r="AI292" s="37" t="s">
        <v>1509</v>
      </c>
      <c r="AJ292" s="37"/>
      <c r="AK292" s="37" t="s">
        <v>355</v>
      </c>
      <c r="AL292" s="37"/>
      <c r="AM292" s="37" t="b">
        <v>1</v>
      </c>
      <c r="AN292" s="37"/>
      <c r="AO292" s="37"/>
      <c r="AP292" s="37"/>
      <c r="AQ292" s="37"/>
      <c r="AR292" s="37"/>
      <c r="AS292" s="37"/>
      <c r="AT292" s="37">
        <v>10</v>
      </c>
      <c r="AU292" s="37" t="s">
        <v>356</v>
      </c>
      <c r="AV292" s="37"/>
      <c r="AW292" s="37" t="s">
        <v>347</v>
      </c>
      <c r="AX292" s="45" t="s">
        <v>5131</v>
      </c>
      <c r="AY292" s="37" t="s">
        <v>426</v>
      </c>
      <c r="AZ292" s="37"/>
      <c r="BA292" s="37"/>
      <c r="BB292" s="37"/>
      <c r="BC292" s="37" t="b">
        <v>1</v>
      </c>
      <c r="BD292" s="37"/>
      <c r="BE292" s="37"/>
      <c r="BF292" s="37"/>
      <c r="BG292" s="37"/>
      <c r="BH292" s="37"/>
      <c r="BI292" s="37"/>
      <c r="BJ292" s="37"/>
      <c r="BK292" s="37" t="s">
        <v>359</v>
      </c>
      <c r="BL292" s="37"/>
      <c r="BM292" s="37"/>
      <c r="BN292" s="37"/>
      <c r="BO292" s="37"/>
      <c r="BP292" s="37" t="s">
        <v>359</v>
      </c>
      <c r="BQ292" s="37"/>
      <c r="BR292" s="37"/>
      <c r="BS292" s="37"/>
      <c r="BT292" s="37"/>
      <c r="BU292" s="37"/>
      <c r="BV292" s="37"/>
      <c r="BW292" s="37"/>
      <c r="BX292" s="37"/>
      <c r="BY292" s="37"/>
      <c r="BZ292" s="37"/>
      <c r="CA292" s="37"/>
      <c r="CB292" s="37"/>
      <c r="CC292" s="37"/>
      <c r="CD292" s="37"/>
      <c r="CE292" s="37"/>
      <c r="CF292" s="37" t="s">
        <v>1626</v>
      </c>
      <c r="CG292" s="37"/>
      <c r="CH292" s="37"/>
      <c r="CI292" s="37"/>
      <c r="CJ292" s="37" t="b">
        <v>1</v>
      </c>
      <c r="CK292" s="37"/>
      <c r="CL292" s="37"/>
      <c r="CM292" s="37"/>
      <c r="CN292" s="37"/>
      <c r="CO292" s="37" t="s">
        <v>347</v>
      </c>
      <c r="CP292" s="37"/>
      <c r="CQ292" s="37"/>
      <c r="CR292" s="37"/>
      <c r="CS292" s="37"/>
      <c r="CT292" s="37"/>
      <c r="CU292" s="37"/>
      <c r="CV292" s="37"/>
      <c r="CW292" s="37"/>
      <c r="CX292" s="37"/>
      <c r="CY292" s="37" t="s">
        <v>361</v>
      </c>
      <c r="CZ292" s="37"/>
      <c r="DA292" s="37"/>
      <c r="DB292" s="37"/>
      <c r="DC292" s="37"/>
      <c r="DD292" s="37"/>
      <c r="DE292" s="37" t="b">
        <v>1</v>
      </c>
      <c r="DF292" s="37" t="b">
        <v>1</v>
      </c>
      <c r="DG292" s="37"/>
      <c r="DH292" s="37"/>
      <c r="DI292" s="37"/>
      <c r="DJ292" s="37"/>
      <c r="DK292" s="37"/>
      <c r="DL292" s="37"/>
      <c r="DM292" s="37"/>
      <c r="DN292" s="37"/>
      <c r="DO292" s="37"/>
      <c r="DP292" s="37"/>
      <c r="DQ292" s="37"/>
      <c r="DR292" s="37"/>
      <c r="DS292" s="37"/>
      <c r="DT292" s="37"/>
      <c r="DU292" s="37"/>
      <c r="DV292" s="37"/>
      <c r="DW292" s="37" t="s">
        <v>646</v>
      </c>
      <c r="DX292" s="37"/>
      <c r="DY292" s="37"/>
      <c r="DZ292" s="37"/>
      <c r="EA292" s="37"/>
      <c r="EB292" s="37"/>
      <c r="EC292" s="37"/>
      <c r="ED292" s="37"/>
      <c r="EE292" s="37"/>
      <c r="EF292" s="37"/>
      <c r="EG292" s="37"/>
      <c r="EH292" s="37"/>
      <c r="EI292" s="37"/>
      <c r="EJ292" s="37"/>
      <c r="EK292" s="37"/>
      <c r="EL292" s="37"/>
      <c r="EM292" s="37"/>
      <c r="EN292" s="37"/>
      <c r="EO292" s="37"/>
      <c r="EP292" s="37"/>
      <c r="EQ292" s="37"/>
      <c r="ER292" s="37"/>
      <c r="ES292" s="37"/>
      <c r="ET292" s="37"/>
      <c r="EU292" s="37"/>
      <c r="EV292" s="37"/>
      <c r="EW292" s="37"/>
      <c r="EX292" s="37"/>
      <c r="EY292" s="37"/>
      <c r="EZ292" s="37"/>
      <c r="FA292" s="37"/>
      <c r="FB292" s="37"/>
      <c r="FC292" s="37" t="s">
        <v>347</v>
      </c>
      <c r="FD292" s="37"/>
      <c r="FE292" s="37" t="s">
        <v>367</v>
      </c>
      <c r="FF292" s="37"/>
      <c r="FG292" s="37" t="b">
        <v>1</v>
      </c>
      <c r="FH292" s="37"/>
      <c r="FI292" s="37"/>
      <c r="FJ292" s="37"/>
      <c r="FK292" s="37"/>
      <c r="FL292" s="37"/>
      <c r="FM292" s="37"/>
      <c r="FN292" s="37" t="s">
        <v>347</v>
      </c>
      <c r="FO292" s="37"/>
      <c r="FP292" s="37" t="s">
        <v>347</v>
      </c>
      <c r="FQ292" s="37" t="s">
        <v>367</v>
      </c>
      <c r="FR292" s="37" t="b">
        <v>1</v>
      </c>
      <c r="FS292" s="37"/>
      <c r="FT292" s="37"/>
      <c r="FU292" s="37"/>
      <c r="FV292" s="37"/>
      <c r="FW292" s="37"/>
      <c r="FX292" s="37"/>
      <c r="FY292" s="37"/>
      <c r="FZ292" s="37"/>
      <c r="GA292" s="37"/>
      <c r="GB292" s="37"/>
      <c r="GC292" s="37" t="s">
        <v>384</v>
      </c>
      <c r="GD292" s="37" t="s">
        <v>384</v>
      </c>
      <c r="GE292" s="37" t="s">
        <v>359</v>
      </c>
      <c r="GF292" s="37" t="s">
        <v>370</v>
      </c>
      <c r="GG292" s="37" t="s">
        <v>370</v>
      </c>
      <c r="GH292" s="37"/>
      <c r="GI292" s="37"/>
      <c r="GJ292" s="37"/>
      <c r="GK292" s="37"/>
      <c r="GL292" s="37"/>
      <c r="GM292" s="37"/>
      <c r="GN292" s="37"/>
      <c r="GO292" s="37"/>
      <c r="GP292" s="37"/>
      <c r="GQ292" s="37"/>
      <c r="GR292" s="37"/>
      <c r="GS292" s="37"/>
      <c r="GT292" s="37"/>
      <c r="GU292" s="37" t="s">
        <v>3621</v>
      </c>
      <c r="GV292" s="37" t="b">
        <v>1</v>
      </c>
      <c r="GW292" s="37"/>
      <c r="GX292" s="37"/>
      <c r="GY292" s="37"/>
      <c r="GZ292" s="37" t="b">
        <v>1</v>
      </c>
      <c r="HA292" s="37"/>
      <c r="HB292" s="37"/>
      <c r="HC292" s="37"/>
      <c r="HD292" s="37"/>
      <c r="HE292" s="37"/>
      <c r="HF292" s="37"/>
      <c r="HG292" s="37"/>
      <c r="HH292" s="37"/>
      <c r="HI292" s="37"/>
      <c r="HJ292" s="37"/>
      <c r="HK292" s="37"/>
      <c r="HL292" s="37"/>
      <c r="HM292" s="37"/>
      <c r="HN292" s="37" t="s">
        <v>895</v>
      </c>
      <c r="HO292" s="37" t="b">
        <v>1</v>
      </c>
      <c r="HP292" s="37"/>
      <c r="HQ292" s="37" t="b">
        <v>1</v>
      </c>
      <c r="HR292" s="37"/>
      <c r="HS292" s="37" t="s">
        <v>3711</v>
      </c>
      <c r="HT292" s="37" t="s">
        <v>623</v>
      </c>
      <c r="HU292" s="37" t="b">
        <v>1</v>
      </c>
      <c r="HV292" s="37"/>
      <c r="HW292" s="37"/>
      <c r="HX292" s="37"/>
      <c r="HY292" s="37"/>
      <c r="HZ292" s="37"/>
      <c r="IA292" s="37"/>
      <c r="IB292" s="37"/>
      <c r="IC292" s="37"/>
      <c r="ID292" s="37"/>
      <c r="IE292" s="37"/>
      <c r="IF292" s="37" t="s">
        <v>511</v>
      </c>
      <c r="IG292" s="37"/>
      <c r="IH292" s="37"/>
      <c r="II292" s="37"/>
      <c r="IJ292" s="37"/>
      <c r="IK292" s="37" t="b">
        <v>1</v>
      </c>
      <c r="IL292" s="37"/>
      <c r="IM292" s="37"/>
      <c r="IN292" s="37"/>
      <c r="IO292" s="37"/>
      <c r="IP292" s="37" t="s">
        <v>347</v>
      </c>
      <c r="IQ292" s="37"/>
      <c r="IR292" s="37" t="s">
        <v>937</v>
      </c>
      <c r="IS292" s="37"/>
      <c r="IT292" s="37"/>
      <c r="IU292" s="37" t="b">
        <v>1</v>
      </c>
      <c r="IV292" s="37" t="b">
        <v>1</v>
      </c>
      <c r="IW292" s="37"/>
      <c r="IX292" s="37"/>
      <c r="IY292" s="37"/>
      <c r="IZ292" s="37"/>
      <c r="JA292" s="37"/>
      <c r="JB292" s="37" t="s">
        <v>937</v>
      </c>
      <c r="JC292" s="37"/>
      <c r="JD292" s="37"/>
      <c r="JE292" s="37" t="b">
        <v>1</v>
      </c>
      <c r="JF292" s="37" t="b">
        <v>1</v>
      </c>
      <c r="JG292" s="37"/>
      <c r="JH292" s="37"/>
      <c r="JI292" s="37"/>
      <c r="JJ292" s="37"/>
      <c r="JK292" s="37"/>
      <c r="JL292" s="37" t="s">
        <v>347</v>
      </c>
      <c r="JM292" s="37"/>
      <c r="JN292" s="37" t="s">
        <v>3712</v>
      </c>
      <c r="JO292" s="37"/>
      <c r="JP292" s="37"/>
      <c r="JQ292" s="37"/>
      <c r="JR292" s="37" t="b">
        <v>1</v>
      </c>
      <c r="JS292" s="37"/>
      <c r="JT292" s="37"/>
      <c r="JU292" s="37" t="b">
        <v>1</v>
      </c>
      <c r="JV292" s="37"/>
      <c r="JW292" s="37"/>
      <c r="JX292" s="37"/>
      <c r="JY292" s="37"/>
      <c r="JZ292" s="37"/>
      <c r="KA292" s="37"/>
      <c r="KB292" s="37" t="b">
        <v>1</v>
      </c>
      <c r="KC292" s="37"/>
      <c r="KD292" s="37"/>
      <c r="KE292" s="37"/>
      <c r="KF292" s="37"/>
      <c r="KG292" s="37"/>
      <c r="KH292" s="37" t="s">
        <v>1195</v>
      </c>
      <c r="KI292" s="37"/>
      <c r="KJ292" s="37" t="b">
        <v>1</v>
      </c>
      <c r="KK292" s="37"/>
      <c r="KL292" s="37"/>
      <c r="KM292" s="37"/>
      <c r="KN292" s="37" t="b">
        <v>1</v>
      </c>
      <c r="KO292" s="37"/>
      <c r="KP292" s="37"/>
      <c r="KQ292" s="37"/>
      <c r="KR292" s="37"/>
      <c r="KS292" s="37"/>
      <c r="KT292" s="37"/>
      <c r="KU292" s="37"/>
      <c r="KV292" s="37"/>
      <c r="KW292" s="37" t="s">
        <v>3713</v>
      </c>
      <c r="KX292" s="37"/>
      <c r="KY292" s="37" t="b">
        <v>1</v>
      </c>
      <c r="KZ292" s="37" t="b">
        <v>1</v>
      </c>
      <c r="LA292" s="37"/>
      <c r="LB292" s="37" t="b">
        <v>1</v>
      </c>
      <c r="LC292" s="37"/>
      <c r="LD292" s="37"/>
      <c r="LE292" s="37"/>
      <c r="LF292" s="37"/>
      <c r="LG292" s="37" t="s">
        <v>449</v>
      </c>
      <c r="LH292" s="37"/>
      <c r="LI292" s="37"/>
      <c r="LJ292" s="37" t="b">
        <v>1</v>
      </c>
      <c r="LK292" s="37"/>
      <c r="LL292" s="37"/>
      <c r="LM292" s="37"/>
      <c r="LN292" s="37"/>
      <c r="LO292" s="37" t="s">
        <v>359</v>
      </c>
      <c r="LP292" s="37" t="s">
        <v>3714</v>
      </c>
      <c r="LQ292" s="37" t="s">
        <v>527</v>
      </c>
      <c r="LR292" s="37"/>
      <c r="LS292" s="37"/>
      <c r="LT292" s="37" t="b">
        <v>1</v>
      </c>
      <c r="LU292" s="37"/>
      <c r="LV292" s="37"/>
      <c r="LW292" s="37"/>
      <c r="LX292" s="37"/>
      <c r="LY292" s="37"/>
      <c r="LZ292" s="37"/>
      <c r="MA292" s="37"/>
      <c r="MB292" s="37" t="s">
        <v>359</v>
      </c>
      <c r="MC292" s="37"/>
      <c r="MD292" s="37"/>
      <c r="ME292" s="37" t="s">
        <v>359</v>
      </c>
      <c r="MF292" s="37"/>
      <c r="MG292" s="37"/>
      <c r="MH292" s="37" t="s">
        <v>359</v>
      </c>
      <c r="MI292" s="37"/>
      <c r="MJ292" s="37" t="s">
        <v>3715</v>
      </c>
      <c r="MK292" s="37">
        <v>73161067</v>
      </c>
      <c r="ML292" s="37" t="s">
        <v>3716</v>
      </c>
      <c r="MM292" s="50">
        <v>44217.6094212963</v>
      </c>
      <c r="MN292" s="37">
        <v>293</v>
      </c>
      <c r="MO292" s="37"/>
      <c r="MP292" s="37">
        <v>-1</v>
      </c>
      <c r="MQ292" s="37"/>
      <c r="MR292" s="37"/>
      <c r="MS292" s="37" t="s">
        <v>376</v>
      </c>
      <c r="MT292" s="37">
        <v>1663</v>
      </c>
      <c r="MU292" s="37" t="s">
        <v>402</v>
      </c>
      <c r="MV292" s="37">
        <v>569832</v>
      </c>
    </row>
    <row r="293" spans="1:360" ht="15.6" thickTop="1" thickBot="1" x14ac:dyDescent="0.35">
      <c r="A293" s="44" t="s">
        <v>3717</v>
      </c>
      <c r="B293" s="45" t="s">
        <v>3718</v>
      </c>
      <c r="C293" s="45"/>
      <c r="D293" s="45" t="s">
        <v>3699</v>
      </c>
      <c r="E293" s="45" t="s">
        <v>830</v>
      </c>
      <c r="F293" s="45"/>
      <c r="G293" s="46">
        <v>44217</v>
      </c>
      <c r="H293" s="45" t="s">
        <v>3222</v>
      </c>
      <c r="I293" s="45" t="s">
        <v>832</v>
      </c>
      <c r="J293" s="45" t="s">
        <v>347</v>
      </c>
      <c r="K293" s="45">
        <v>33</v>
      </c>
      <c r="L293" s="45" t="str">
        <f>IF(data!$K293&lt;31,"18-30 Years",IF(data!$K293&lt;51,"31-50 Years",IF(data!$K293&lt;61,"51-60 Years",IF(data!$K293&gt;60,"Elderly&gt;60"))))</f>
        <v>31-50 Years</v>
      </c>
      <c r="M293" s="45" t="s">
        <v>405</v>
      </c>
      <c r="N293" s="45" t="s">
        <v>349</v>
      </c>
      <c r="O293" s="45" t="s">
        <v>350</v>
      </c>
      <c r="P293" s="46">
        <v>43802</v>
      </c>
      <c r="Q293" s="45">
        <v>1</v>
      </c>
      <c r="R293" s="45">
        <v>0</v>
      </c>
      <c r="S293" s="45" t="s">
        <v>347</v>
      </c>
      <c r="T293" s="45">
        <v>0</v>
      </c>
      <c r="U293" s="45">
        <v>0</v>
      </c>
      <c r="V293" s="45">
        <v>1</v>
      </c>
      <c r="W293" s="45" t="s">
        <v>351</v>
      </c>
      <c r="X293" s="45">
        <v>0</v>
      </c>
      <c r="Y293" s="45" t="s">
        <v>351</v>
      </c>
      <c r="Z293" s="45">
        <v>0</v>
      </c>
      <c r="AA293" s="51">
        <v>1</v>
      </c>
      <c r="AB293" s="45">
        <v>3</v>
      </c>
      <c r="AC293" s="45">
        <v>0</v>
      </c>
      <c r="AD293" s="45">
        <v>0</v>
      </c>
      <c r="AE293" s="45">
        <v>1</v>
      </c>
      <c r="AF293" s="45">
        <v>300</v>
      </c>
      <c r="AG293" s="45">
        <v>300</v>
      </c>
      <c r="AH293" s="41">
        <f t="shared" si="4"/>
        <v>0</v>
      </c>
      <c r="AI293" s="45" t="s">
        <v>1509</v>
      </c>
      <c r="AJ293" s="45"/>
      <c r="AK293" s="45" t="s">
        <v>772</v>
      </c>
      <c r="AL293" s="45" t="b">
        <v>1</v>
      </c>
      <c r="AM293" s="45"/>
      <c r="AN293" s="45"/>
      <c r="AO293" s="45"/>
      <c r="AP293" s="45"/>
      <c r="AQ293" s="45"/>
      <c r="AR293" s="45"/>
      <c r="AS293" s="45"/>
      <c r="AT293" s="45">
        <v>10</v>
      </c>
      <c r="AU293" s="45" t="s">
        <v>2659</v>
      </c>
      <c r="AV293" s="45"/>
      <c r="AW293" s="45" t="s">
        <v>347</v>
      </c>
      <c r="AX293" s="45" t="s">
        <v>5131</v>
      </c>
      <c r="AY293" s="45" t="s">
        <v>480</v>
      </c>
      <c r="AZ293" s="45" t="b">
        <v>1</v>
      </c>
      <c r="BA293" s="45"/>
      <c r="BB293" s="45"/>
      <c r="BC293" s="45" t="b">
        <v>1</v>
      </c>
      <c r="BD293" s="45"/>
      <c r="BE293" s="45"/>
      <c r="BF293" s="45"/>
      <c r="BG293" s="45"/>
      <c r="BH293" s="45"/>
      <c r="BI293" s="45"/>
      <c r="BJ293" s="45"/>
      <c r="BK293" s="45" t="s">
        <v>359</v>
      </c>
      <c r="BL293" s="45"/>
      <c r="BM293" s="45"/>
      <c r="BN293" s="45"/>
      <c r="BO293" s="45"/>
      <c r="BP293" s="45" t="s">
        <v>359</v>
      </c>
      <c r="BQ293" s="45"/>
      <c r="BR293" s="45"/>
      <c r="BS293" s="45"/>
      <c r="BT293" s="45"/>
      <c r="BU293" s="45"/>
      <c r="BV293" s="45"/>
      <c r="BW293" s="45"/>
      <c r="BX293" s="45"/>
      <c r="BY293" s="45"/>
      <c r="BZ293" s="45"/>
      <c r="CA293" s="45"/>
      <c r="CB293" s="45"/>
      <c r="CC293" s="45"/>
      <c r="CD293" s="45"/>
      <c r="CE293" s="45"/>
      <c r="CF293" s="45" t="s">
        <v>360</v>
      </c>
      <c r="CG293" s="45"/>
      <c r="CH293" s="45" t="b">
        <v>1</v>
      </c>
      <c r="CI293" s="45"/>
      <c r="CJ293" s="45" t="b">
        <v>1</v>
      </c>
      <c r="CK293" s="45"/>
      <c r="CL293" s="45"/>
      <c r="CM293" s="45"/>
      <c r="CN293" s="45"/>
      <c r="CO293" s="45" t="s">
        <v>347</v>
      </c>
      <c r="CP293" s="45"/>
      <c r="CQ293" s="45"/>
      <c r="CR293" s="45"/>
      <c r="CS293" s="45"/>
      <c r="CT293" s="45"/>
      <c r="CU293" s="45"/>
      <c r="CV293" s="45"/>
      <c r="CW293" s="45"/>
      <c r="CX293" s="45"/>
      <c r="CY293" s="45" t="s">
        <v>836</v>
      </c>
      <c r="CZ293" s="45"/>
      <c r="DA293" s="45"/>
      <c r="DB293" s="45"/>
      <c r="DC293" s="45"/>
      <c r="DD293" s="45"/>
      <c r="DE293" s="45" t="b">
        <v>1</v>
      </c>
      <c r="DF293" s="45"/>
      <c r="DG293" s="45"/>
      <c r="DH293" s="45"/>
      <c r="DI293" s="45"/>
      <c r="DJ293" s="45"/>
      <c r="DK293" s="45"/>
      <c r="DL293" s="45"/>
      <c r="DM293" s="45"/>
      <c r="DN293" s="45"/>
      <c r="DO293" s="45"/>
      <c r="DP293" s="45"/>
      <c r="DQ293" s="45"/>
      <c r="DR293" s="45"/>
      <c r="DS293" s="45"/>
      <c r="DT293" s="45"/>
      <c r="DU293" s="45"/>
      <c r="DV293" s="45"/>
      <c r="DW293" s="45" t="s">
        <v>646</v>
      </c>
      <c r="DX293" s="45"/>
      <c r="DY293" s="45"/>
      <c r="DZ293" s="45"/>
      <c r="EA293" s="45" t="s">
        <v>1031</v>
      </c>
      <c r="EB293" s="45" t="b">
        <v>1</v>
      </c>
      <c r="EC293" s="45" t="b">
        <v>1</v>
      </c>
      <c r="ED293" s="45" t="b">
        <v>1</v>
      </c>
      <c r="EE293" s="45"/>
      <c r="EF293" s="45"/>
      <c r="EG293" s="45"/>
      <c r="EH293" s="45"/>
      <c r="EI293" s="45"/>
      <c r="EJ293" s="45"/>
      <c r="EK293" s="45"/>
      <c r="EL293" s="45"/>
      <c r="EM293" s="51">
        <v>3</v>
      </c>
      <c r="EN293" s="45" t="s">
        <v>365</v>
      </c>
      <c r="EO293" s="45" t="s">
        <v>1031</v>
      </c>
      <c r="EP293" s="45" t="b">
        <v>1</v>
      </c>
      <c r="EQ293" s="45" t="b">
        <v>1</v>
      </c>
      <c r="ER293" s="45" t="b">
        <v>1</v>
      </c>
      <c r="ES293" s="45"/>
      <c r="ET293" s="45"/>
      <c r="EU293" s="45"/>
      <c r="EV293" s="45"/>
      <c r="EW293" s="45"/>
      <c r="EX293" s="45"/>
      <c r="EY293" s="45"/>
      <c r="EZ293" s="45"/>
      <c r="FA293" s="51">
        <v>3</v>
      </c>
      <c r="FB293" s="45" t="s">
        <v>365</v>
      </c>
      <c r="FC293" s="45" t="s">
        <v>347</v>
      </c>
      <c r="FD293" s="45"/>
      <c r="FE293" s="45" t="s">
        <v>367</v>
      </c>
      <c r="FF293" s="45"/>
      <c r="FG293" s="45" t="b">
        <v>1</v>
      </c>
      <c r="FH293" s="45"/>
      <c r="FI293" s="45"/>
      <c r="FJ293" s="45"/>
      <c r="FK293" s="45"/>
      <c r="FL293" s="45"/>
      <c r="FM293" s="45"/>
      <c r="FN293" s="45" t="s">
        <v>347</v>
      </c>
      <c r="FO293" s="45"/>
      <c r="FP293" s="45" t="s">
        <v>347</v>
      </c>
      <c r="FQ293" s="45" t="s">
        <v>367</v>
      </c>
      <c r="FR293" s="45" t="b">
        <v>1</v>
      </c>
      <c r="FS293" s="45"/>
      <c r="FT293" s="45"/>
      <c r="FU293" s="45"/>
      <c r="FV293" s="45"/>
      <c r="FW293" s="45"/>
      <c r="FX293" s="45" t="s">
        <v>368</v>
      </c>
      <c r="FY293" s="45" t="s">
        <v>359</v>
      </c>
      <c r="FZ293" s="45"/>
      <c r="GA293" s="45"/>
      <c r="GB293" s="45"/>
      <c r="GC293" s="45" t="s">
        <v>384</v>
      </c>
      <c r="GD293" s="45" t="s">
        <v>351</v>
      </c>
      <c r="GE293" s="45" t="s">
        <v>359</v>
      </c>
      <c r="GF293" s="45" t="s">
        <v>370</v>
      </c>
      <c r="GG293" s="45" t="s">
        <v>370</v>
      </c>
      <c r="GH293" s="45"/>
      <c r="GI293" s="45"/>
      <c r="GJ293" s="45"/>
      <c r="GK293" s="45"/>
      <c r="GL293" s="45"/>
      <c r="GM293" s="45"/>
      <c r="GN293" s="45"/>
      <c r="GO293" s="45"/>
      <c r="GP293" s="45"/>
      <c r="GQ293" s="45"/>
      <c r="GR293" s="45"/>
      <c r="GS293" s="45"/>
      <c r="GT293" s="45"/>
      <c r="GU293" s="45" t="s">
        <v>457</v>
      </c>
      <c r="GV293" s="45"/>
      <c r="GW293" s="45"/>
      <c r="GX293" s="45"/>
      <c r="GY293" s="45"/>
      <c r="GZ293" s="45"/>
      <c r="HA293" s="45"/>
      <c r="HB293" s="45"/>
      <c r="HC293" s="45"/>
      <c r="HD293" s="45"/>
      <c r="HE293" s="45"/>
      <c r="HF293" s="45"/>
      <c r="HG293" s="45"/>
      <c r="HH293" s="45"/>
      <c r="HI293" s="45"/>
      <c r="HJ293" s="45"/>
      <c r="HK293" s="45" t="b">
        <v>1</v>
      </c>
      <c r="HL293" s="45"/>
      <c r="HM293" s="45"/>
      <c r="HN293" s="45"/>
      <c r="HO293" s="45"/>
      <c r="HP293" s="45"/>
      <c r="HQ293" s="45"/>
      <c r="HR293" s="45"/>
      <c r="HS293" s="45"/>
      <c r="HT293" s="45"/>
      <c r="HU293" s="45"/>
      <c r="HV293" s="45"/>
      <c r="HW293" s="45"/>
      <c r="HX293" s="45"/>
      <c r="HY293" s="45"/>
      <c r="HZ293" s="45"/>
      <c r="IA293" s="45"/>
      <c r="IB293" s="45"/>
      <c r="IC293" s="45"/>
      <c r="ID293" s="45"/>
      <c r="IE293" s="45"/>
      <c r="IF293" s="45" t="s">
        <v>1091</v>
      </c>
      <c r="IG293" s="45"/>
      <c r="IH293" s="45"/>
      <c r="II293" s="45"/>
      <c r="IJ293" s="45"/>
      <c r="IK293" s="45"/>
      <c r="IL293" s="45"/>
      <c r="IM293" s="45"/>
      <c r="IN293" s="45" t="b">
        <v>1</v>
      </c>
      <c r="IO293" s="45"/>
      <c r="IP293" s="45" t="s">
        <v>347</v>
      </c>
      <c r="IQ293" s="45"/>
      <c r="IR293" s="45" t="s">
        <v>2088</v>
      </c>
      <c r="IS293" s="45"/>
      <c r="IT293" s="45" t="b">
        <v>1</v>
      </c>
      <c r="IU293" s="45" t="b">
        <v>1</v>
      </c>
      <c r="IV293" s="45" t="b">
        <v>1</v>
      </c>
      <c r="IW293" s="45"/>
      <c r="IX293" s="45"/>
      <c r="IY293" s="45"/>
      <c r="IZ293" s="45"/>
      <c r="JA293" s="45"/>
      <c r="JB293" s="45" t="s">
        <v>953</v>
      </c>
      <c r="JC293" s="45"/>
      <c r="JD293" s="45" t="b">
        <v>1</v>
      </c>
      <c r="JE293" s="45" t="b">
        <v>1</v>
      </c>
      <c r="JF293" s="45" t="b">
        <v>1</v>
      </c>
      <c r="JG293" s="45"/>
      <c r="JH293" s="45"/>
      <c r="JI293" s="45"/>
      <c r="JJ293" s="45"/>
      <c r="JK293" s="45"/>
      <c r="JL293" s="45" t="s">
        <v>347</v>
      </c>
      <c r="JM293" s="45"/>
      <c r="JN293" s="45" t="s">
        <v>1541</v>
      </c>
      <c r="JO293" s="45"/>
      <c r="JP293" s="45"/>
      <c r="JQ293" s="45"/>
      <c r="JR293" s="45" t="b">
        <v>1</v>
      </c>
      <c r="JS293" s="45"/>
      <c r="JT293" s="45"/>
      <c r="JU293" s="45"/>
      <c r="JV293" s="45"/>
      <c r="JW293" s="45" t="b">
        <v>1</v>
      </c>
      <c r="JX293" s="45"/>
      <c r="JY293" s="45"/>
      <c r="JZ293" s="45"/>
      <c r="KA293" s="45"/>
      <c r="KB293" s="45"/>
      <c r="KC293" s="45"/>
      <c r="KD293" s="45"/>
      <c r="KE293" s="45"/>
      <c r="KF293" s="45"/>
      <c r="KG293" s="45"/>
      <c r="KH293" s="45" t="s">
        <v>3719</v>
      </c>
      <c r="KI293" s="45"/>
      <c r="KJ293" s="45"/>
      <c r="KK293" s="45"/>
      <c r="KL293" s="45" t="b">
        <v>1</v>
      </c>
      <c r="KM293" s="45" t="b">
        <v>1</v>
      </c>
      <c r="KN293" s="45" t="b">
        <v>1</v>
      </c>
      <c r="KO293" s="45"/>
      <c r="KP293" s="45"/>
      <c r="KQ293" s="45"/>
      <c r="KR293" s="45"/>
      <c r="KS293" s="45"/>
      <c r="KT293" s="45"/>
      <c r="KU293" s="45"/>
      <c r="KV293" s="45"/>
      <c r="KW293" s="45" t="s">
        <v>526</v>
      </c>
      <c r="KX293" s="45"/>
      <c r="KY293" s="45" t="b">
        <v>1</v>
      </c>
      <c r="KZ293" s="45" t="b">
        <v>1</v>
      </c>
      <c r="LA293" s="45"/>
      <c r="LB293" s="45" t="b">
        <v>1</v>
      </c>
      <c r="LC293" s="45"/>
      <c r="LD293" s="45"/>
      <c r="LE293" s="45"/>
      <c r="LF293" s="45"/>
      <c r="LG293" s="45" t="s">
        <v>449</v>
      </c>
      <c r="LH293" s="45"/>
      <c r="LI293" s="45"/>
      <c r="LJ293" s="45" t="b">
        <v>1</v>
      </c>
      <c r="LK293" s="45"/>
      <c r="LL293" s="45"/>
      <c r="LM293" s="45"/>
      <c r="LN293" s="45"/>
      <c r="LO293" s="45" t="s">
        <v>347</v>
      </c>
      <c r="LP293" s="45"/>
      <c r="LQ293" s="45" t="s">
        <v>640</v>
      </c>
      <c r="LR293" s="45"/>
      <c r="LS293" s="45"/>
      <c r="LT293" s="45"/>
      <c r="LU293" s="45"/>
      <c r="LV293" s="45"/>
      <c r="LW293" s="45" t="b">
        <v>1</v>
      </c>
      <c r="LX293" s="45"/>
      <c r="LY293" s="45"/>
      <c r="LZ293" s="45"/>
      <c r="MA293" s="45"/>
      <c r="MB293" s="45" t="s">
        <v>359</v>
      </c>
      <c r="MC293" s="45"/>
      <c r="MD293" s="45"/>
      <c r="ME293" s="45"/>
      <c r="MF293" s="45"/>
      <c r="MG293" s="45"/>
      <c r="MH293" s="45" t="s">
        <v>359</v>
      </c>
      <c r="MI293" s="45"/>
      <c r="MJ293" s="45" t="s">
        <v>3720</v>
      </c>
      <c r="MK293" s="45">
        <v>73161077</v>
      </c>
      <c r="ML293" s="45" t="s">
        <v>3721</v>
      </c>
      <c r="MM293" s="47">
        <v>44217.609537037039</v>
      </c>
      <c r="MN293" s="45">
        <v>294</v>
      </c>
      <c r="MO293" s="45"/>
      <c r="MP293" s="45">
        <v>-1</v>
      </c>
      <c r="MQ293" s="45"/>
      <c r="MR293" s="45"/>
      <c r="MS293" s="45" t="s">
        <v>376</v>
      </c>
      <c r="MT293" s="45">
        <v>2202</v>
      </c>
      <c r="MU293" s="45" t="s">
        <v>402</v>
      </c>
      <c r="MV293" s="45">
        <v>569832</v>
      </c>
    </row>
    <row r="294" spans="1:360" ht="15.6" hidden="1" thickTop="1" thickBot="1" x14ac:dyDescent="0.35">
      <c r="A294" s="48" t="s">
        <v>3722</v>
      </c>
      <c r="B294" s="37" t="s">
        <v>4953</v>
      </c>
      <c r="C294" s="37" t="s">
        <v>4954</v>
      </c>
      <c r="D294" s="37" t="s">
        <v>3723</v>
      </c>
      <c r="E294" s="37" t="s">
        <v>830</v>
      </c>
      <c r="F294" s="37"/>
      <c r="G294" s="49">
        <v>44217</v>
      </c>
      <c r="H294" s="37" t="s">
        <v>1958</v>
      </c>
      <c r="I294" s="37" t="s">
        <v>832</v>
      </c>
      <c r="J294" s="37" t="s">
        <v>347</v>
      </c>
      <c r="K294" s="37">
        <v>43</v>
      </c>
      <c r="L294" s="37" t="str">
        <f>IF(data!$K294&lt;31,"18-30 Years",IF(data!$K294&lt;51,"31-50 Years",IF(data!$K294&lt;61,"51-60 Years",IF(data!$K294&gt;60,"Elderly&gt;60"))))</f>
        <v>31-50 Years</v>
      </c>
      <c r="M294" s="37" t="s">
        <v>348</v>
      </c>
      <c r="N294" s="37" t="s">
        <v>976</v>
      </c>
      <c r="O294" s="37" t="s">
        <v>350</v>
      </c>
      <c r="P294" s="49">
        <v>40929</v>
      </c>
      <c r="Q294" s="37">
        <v>0</v>
      </c>
      <c r="R294" s="37">
        <v>0</v>
      </c>
      <c r="S294" s="37" t="s">
        <v>347</v>
      </c>
      <c r="T294" s="37">
        <v>0</v>
      </c>
      <c r="U294" s="37">
        <v>0</v>
      </c>
      <c r="V294" s="37">
        <v>0</v>
      </c>
      <c r="W294" s="37" t="s">
        <v>384</v>
      </c>
      <c r="X294" s="37">
        <v>1</v>
      </c>
      <c r="Y294" s="37" t="s">
        <v>351</v>
      </c>
      <c r="Z294" s="37">
        <v>2</v>
      </c>
      <c r="AA294" s="52">
        <v>3</v>
      </c>
      <c r="AB294" s="37">
        <v>8</v>
      </c>
      <c r="AC294" s="37">
        <v>1</v>
      </c>
      <c r="AD294" s="37">
        <v>0</v>
      </c>
      <c r="AE294" s="37">
        <v>0</v>
      </c>
      <c r="AF294" s="37">
        <v>1000</v>
      </c>
      <c r="AG294" s="37">
        <v>75</v>
      </c>
      <c r="AH294" s="41">
        <f t="shared" si="4"/>
        <v>-925</v>
      </c>
      <c r="AI294" s="37" t="s">
        <v>354</v>
      </c>
      <c r="AJ294" s="37"/>
      <c r="AK294" s="37" t="s">
        <v>3724</v>
      </c>
      <c r="AL294" s="37"/>
      <c r="AM294" s="37"/>
      <c r="AN294" s="37"/>
      <c r="AO294" s="37" t="b">
        <v>1</v>
      </c>
      <c r="AP294" s="37"/>
      <c r="AQ294" s="37"/>
      <c r="AR294" s="37"/>
      <c r="AS294" s="37"/>
      <c r="AT294" s="37">
        <v>15</v>
      </c>
      <c r="AU294" s="37" t="s">
        <v>1333</v>
      </c>
      <c r="AV294" s="37"/>
      <c r="AW294" s="37" t="s">
        <v>359</v>
      </c>
      <c r="AX294" s="37" t="s">
        <v>4986</v>
      </c>
      <c r="AY294" s="37" t="s">
        <v>426</v>
      </c>
      <c r="AZ294" s="37"/>
      <c r="BA294" s="37"/>
      <c r="BB294" s="37"/>
      <c r="BC294" s="37" t="b">
        <v>1</v>
      </c>
      <c r="BD294" s="37"/>
      <c r="BE294" s="37"/>
      <c r="BF294" s="37"/>
      <c r="BG294" s="37"/>
      <c r="BH294" s="37"/>
      <c r="BI294" s="37"/>
      <c r="BJ294" s="37"/>
      <c r="BK294" s="37" t="s">
        <v>359</v>
      </c>
      <c r="BL294" s="37"/>
      <c r="BM294" s="37"/>
      <c r="BN294" s="37"/>
      <c r="BO294" s="37"/>
      <c r="BP294" s="37" t="s">
        <v>359</v>
      </c>
      <c r="BQ294" s="37"/>
      <c r="BR294" s="37"/>
      <c r="BS294" s="37"/>
      <c r="BT294" s="37"/>
      <c r="BU294" s="37"/>
      <c r="BV294" s="37"/>
      <c r="BW294" s="37"/>
      <c r="BX294" s="37"/>
      <c r="BY294" s="37"/>
      <c r="BZ294" s="37"/>
      <c r="CA294" s="37"/>
      <c r="CB294" s="37"/>
      <c r="CC294" s="37"/>
      <c r="CD294" s="37"/>
      <c r="CE294" s="37"/>
      <c r="CF294" s="37" t="s">
        <v>854</v>
      </c>
      <c r="CG294" s="37" t="b">
        <v>1</v>
      </c>
      <c r="CH294" s="37"/>
      <c r="CI294" s="37"/>
      <c r="CJ294" s="37" t="b">
        <v>1</v>
      </c>
      <c r="CK294" s="37"/>
      <c r="CL294" s="37"/>
      <c r="CM294" s="37"/>
      <c r="CN294" s="37"/>
      <c r="CO294" s="37" t="s">
        <v>359</v>
      </c>
      <c r="CP294" s="37" t="s">
        <v>653</v>
      </c>
      <c r="CQ294" s="37"/>
      <c r="CR294" s="37" t="b">
        <v>1</v>
      </c>
      <c r="CS294" s="37"/>
      <c r="CT294" s="37" t="b">
        <v>1</v>
      </c>
      <c r="CU294" s="37"/>
      <c r="CV294" s="37"/>
      <c r="CW294" s="37"/>
      <c r="CX294" s="37"/>
      <c r="CY294" s="37" t="s">
        <v>361</v>
      </c>
      <c r="CZ294" s="37"/>
      <c r="DA294" s="37"/>
      <c r="DB294" s="37"/>
      <c r="DC294" s="37"/>
      <c r="DD294" s="37"/>
      <c r="DE294" s="37" t="b">
        <v>1</v>
      </c>
      <c r="DF294" s="37" t="b">
        <v>1</v>
      </c>
      <c r="DG294" s="37"/>
      <c r="DH294" s="37"/>
      <c r="DI294" s="37"/>
      <c r="DJ294" s="37"/>
      <c r="DK294" s="37"/>
      <c r="DL294" s="37"/>
      <c r="DM294" s="37"/>
      <c r="DN294" s="37"/>
      <c r="DO294" s="37"/>
      <c r="DP294" s="37"/>
      <c r="DQ294" s="37"/>
      <c r="DR294" s="37"/>
      <c r="DS294" s="37"/>
      <c r="DT294" s="37"/>
      <c r="DU294" s="37"/>
      <c r="DV294" s="37"/>
      <c r="DW294" s="37" t="s">
        <v>646</v>
      </c>
      <c r="DX294" s="37"/>
      <c r="DY294" s="37"/>
      <c r="DZ294" s="37"/>
      <c r="EA294" s="37"/>
      <c r="EB294" s="37"/>
      <c r="EC294" s="37"/>
      <c r="ED294" s="37"/>
      <c r="EE294" s="37"/>
      <c r="EF294" s="37"/>
      <c r="EG294" s="37"/>
      <c r="EH294" s="37"/>
      <c r="EI294" s="37"/>
      <c r="EJ294" s="37"/>
      <c r="EK294" s="37"/>
      <c r="EL294" s="37"/>
      <c r="EM294" s="37"/>
      <c r="EN294" s="37"/>
      <c r="EO294" s="37"/>
      <c r="EP294" s="37"/>
      <c r="EQ294" s="37"/>
      <c r="ER294" s="37"/>
      <c r="ES294" s="37"/>
      <c r="ET294" s="37"/>
      <c r="EU294" s="37"/>
      <c r="EV294" s="37"/>
      <c r="EW294" s="37"/>
      <c r="EX294" s="37"/>
      <c r="EY294" s="37"/>
      <c r="EZ294" s="37"/>
      <c r="FA294" s="37"/>
      <c r="FB294" s="37"/>
      <c r="FC294" s="37" t="s">
        <v>347</v>
      </c>
      <c r="FD294" s="37"/>
      <c r="FE294" s="37" t="s">
        <v>1192</v>
      </c>
      <c r="FF294" s="37"/>
      <c r="FG294" s="37" t="b">
        <v>1</v>
      </c>
      <c r="FH294" s="37" t="b">
        <v>1</v>
      </c>
      <c r="FI294" s="37"/>
      <c r="FJ294" s="37"/>
      <c r="FK294" s="37"/>
      <c r="FL294" s="37"/>
      <c r="FM294" s="37"/>
      <c r="FN294" s="37" t="s">
        <v>347</v>
      </c>
      <c r="FO294" s="37"/>
      <c r="FP294" s="37" t="s">
        <v>347</v>
      </c>
      <c r="FQ294" s="37" t="s">
        <v>1192</v>
      </c>
      <c r="FR294" s="37" t="b">
        <v>1</v>
      </c>
      <c r="FS294" s="37" t="b">
        <v>1</v>
      </c>
      <c r="FT294" s="37"/>
      <c r="FU294" s="37"/>
      <c r="FV294" s="37"/>
      <c r="FW294" s="37"/>
      <c r="FX294" s="37"/>
      <c r="FY294" s="37"/>
      <c r="FZ294" s="37"/>
      <c r="GA294" s="37"/>
      <c r="GB294" s="37"/>
      <c r="GC294" s="37" t="s">
        <v>384</v>
      </c>
      <c r="GD294" s="37" t="s">
        <v>384</v>
      </c>
      <c r="GE294" s="37" t="s">
        <v>347</v>
      </c>
      <c r="GF294" s="37"/>
      <c r="GG294" s="37"/>
      <c r="GH294" s="37" t="s">
        <v>371</v>
      </c>
      <c r="GI294" s="37" t="s">
        <v>359</v>
      </c>
      <c r="GJ294" s="37"/>
      <c r="GK294" s="37"/>
      <c r="GL294" s="37"/>
      <c r="GM294" s="37"/>
      <c r="GN294" s="37"/>
      <c r="GO294" s="37"/>
      <c r="GP294" s="37"/>
      <c r="GQ294" s="37"/>
      <c r="GR294" s="37"/>
      <c r="GS294" s="37" t="s">
        <v>1064</v>
      </c>
      <c r="GT294" s="37"/>
      <c r="GU294" s="37" t="s">
        <v>3725</v>
      </c>
      <c r="GV294" s="37" t="b">
        <v>1</v>
      </c>
      <c r="GW294" s="37"/>
      <c r="GX294" s="37"/>
      <c r="GY294" s="37"/>
      <c r="GZ294" s="37" t="b">
        <v>1</v>
      </c>
      <c r="HA294" s="37"/>
      <c r="HB294" s="37" t="b">
        <v>1</v>
      </c>
      <c r="HC294" s="37"/>
      <c r="HD294" s="37"/>
      <c r="HE294" s="37"/>
      <c r="HF294" s="37"/>
      <c r="HG294" s="37"/>
      <c r="HH294" s="37"/>
      <c r="HI294" s="37"/>
      <c r="HJ294" s="37"/>
      <c r="HK294" s="37"/>
      <c r="HL294" s="37"/>
      <c r="HM294" s="37"/>
      <c r="HN294" s="37" t="s">
        <v>2207</v>
      </c>
      <c r="HO294" s="37" t="b">
        <v>1</v>
      </c>
      <c r="HP294" s="37" t="b">
        <v>1</v>
      </c>
      <c r="HQ294" s="37"/>
      <c r="HR294" s="37"/>
      <c r="HS294" s="37" t="s">
        <v>462</v>
      </c>
      <c r="HT294" s="37" t="s">
        <v>440</v>
      </c>
      <c r="HU294" s="37"/>
      <c r="HV294" s="37"/>
      <c r="HW294" s="37"/>
      <c r="HX294" s="37" t="b">
        <v>1</v>
      </c>
      <c r="HY294" s="37"/>
      <c r="HZ294" s="37"/>
      <c r="IA294" s="37"/>
      <c r="IB294" s="37"/>
      <c r="IC294" s="37"/>
      <c r="ID294" s="37"/>
      <c r="IE294" s="37"/>
      <c r="IF294" s="37" t="s">
        <v>743</v>
      </c>
      <c r="IG294" s="37" t="b">
        <v>1</v>
      </c>
      <c r="IH294" s="37"/>
      <c r="II294" s="37"/>
      <c r="IJ294" s="37"/>
      <c r="IK294" s="37" t="b">
        <v>1</v>
      </c>
      <c r="IL294" s="37"/>
      <c r="IM294" s="37"/>
      <c r="IN294" s="37"/>
      <c r="IO294" s="37"/>
      <c r="IP294" s="37" t="s">
        <v>347</v>
      </c>
      <c r="IQ294" s="37"/>
      <c r="IR294" s="37" t="s">
        <v>372</v>
      </c>
      <c r="IS294" s="37"/>
      <c r="IT294" s="37"/>
      <c r="IU294" s="37"/>
      <c r="IV294" s="37"/>
      <c r="IW294" s="37"/>
      <c r="IX294" s="37"/>
      <c r="IY294" s="37" t="b">
        <v>1</v>
      </c>
      <c r="IZ294" s="37"/>
      <c r="JA294" s="37"/>
      <c r="JB294" s="37" t="s">
        <v>1554</v>
      </c>
      <c r="JC294" s="37" t="b">
        <v>1</v>
      </c>
      <c r="JD294" s="37"/>
      <c r="JE294" s="37"/>
      <c r="JF294" s="37" t="b">
        <v>1</v>
      </c>
      <c r="JG294" s="37"/>
      <c r="JH294" s="37"/>
      <c r="JI294" s="37"/>
      <c r="JJ294" s="37"/>
      <c r="JK294" s="37"/>
      <c r="JL294" s="37" t="s">
        <v>359</v>
      </c>
      <c r="JM294" s="37" t="s">
        <v>3726</v>
      </c>
      <c r="JN294" s="37" t="s">
        <v>3727</v>
      </c>
      <c r="JO294" s="37"/>
      <c r="JP294" s="37"/>
      <c r="JQ294" s="37"/>
      <c r="JR294" s="37" t="b">
        <v>1</v>
      </c>
      <c r="JS294" s="37" t="b">
        <v>1</v>
      </c>
      <c r="JT294" s="37" t="b">
        <v>1</v>
      </c>
      <c r="JU294" s="37"/>
      <c r="JV294" s="37"/>
      <c r="JW294" s="37"/>
      <c r="JX294" s="37"/>
      <c r="JY294" s="37"/>
      <c r="JZ294" s="37"/>
      <c r="KA294" s="37"/>
      <c r="KB294" s="37"/>
      <c r="KC294" s="37"/>
      <c r="KD294" s="37"/>
      <c r="KE294" s="37"/>
      <c r="KF294" s="37"/>
      <c r="KG294" s="37" t="s">
        <v>3728</v>
      </c>
      <c r="KH294" s="37" t="s">
        <v>1066</v>
      </c>
      <c r="KI294" s="37"/>
      <c r="KJ294" s="37"/>
      <c r="KK294" s="37"/>
      <c r="KL294" s="37"/>
      <c r="KM294" s="37"/>
      <c r="KN294" s="37" t="b">
        <v>1</v>
      </c>
      <c r="KO294" s="37"/>
      <c r="KP294" s="37"/>
      <c r="KQ294" s="37"/>
      <c r="KR294" s="37"/>
      <c r="KS294" s="37"/>
      <c r="KT294" s="37"/>
      <c r="KU294" s="37"/>
      <c r="KV294" s="37"/>
      <c r="KW294" s="37" t="s">
        <v>1118</v>
      </c>
      <c r="KX294" s="37"/>
      <c r="KY294" s="37" t="b">
        <v>1</v>
      </c>
      <c r="KZ294" s="37" t="b">
        <v>1</v>
      </c>
      <c r="LA294" s="37"/>
      <c r="LB294" s="37"/>
      <c r="LC294" s="37" t="b">
        <v>1</v>
      </c>
      <c r="LD294" s="37"/>
      <c r="LE294" s="37"/>
      <c r="LF294" s="37"/>
      <c r="LG294" s="37" t="s">
        <v>427</v>
      </c>
      <c r="LH294" s="37"/>
      <c r="LI294" s="37"/>
      <c r="LJ294" s="37"/>
      <c r="LK294" s="37"/>
      <c r="LL294" s="37"/>
      <c r="LM294" s="37"/>
      <c r="LN294" s="37" t="b">
        <v>1</v>
      </c>
      <c r="LO294" s="37" t="s">
        <v>359</v>
      </c>
      <c r="LP294" s="37" t="s">
        <v>5173</v>
      </c>
      <c r="LQ294" s="37" t="s">
        <v>527</v>
      </c>
      <c r="LR294" s="37"/>
      <c r="LS294" s="37"/>
      <c r="LT294" s="37" t="b">
        <v>1</v>
      </c>
      <c r="LU294" s="37"/>
      <c r="LV294" s="37"/>
      <c r="LW294" s="37"/>
      <c r="LX294" s="37"/>
      <c r="LY294" s="37"/>
      <c r="LZ294" s="37"/>
      <c r="MA294" s="37"/>
      <c r="MB294" s="37" t="s">
        <v>359</v>
      </c>
      <c r="MC294" s="37"/>
      <c r="MD294" s="37"/>
      <c r="ME294" s="37" t="s">
        <v>359</v>
      </c>
      <c r="MF294" s="37"/>
      <c r="MG294" s="37"/>
      <c r="MH294" s="37" t="s">
        <v>359</v>
      </c>
      <c r="MI294" s="37"/>
      <c r="MJ294" s="37" t="s">
        <v>4987</v>
      </c>
      <c r="MK294" s="37">
        <v>73164847</v>
      </c>
      <c r="ML294" s="37" t="s">
        <v>4988</v>
      </c>
      <c r="MM294" s="50">
        <v>44217.67659722222</v>
      </c>
      <c r="MN294" s="37">
        <v>296</v>
      </c>
      <c r="MO294" s="37"/>
      <c r="MP294" s="37">
        <v>-1</v>
      </c>
      <c r="MQ294" s="37"/>
      <c r="MR294" s="37"/>
      <c r="MS294" s="37" t="s">
        <v>376</v>
      </c>
      <c r="MT294" s="37">
        <v>376725</v>
      </c>
      <c r="MU294" s="37" t="s">
        <v>402</v>
      </c>
      <c r="MV294" s="37">
        <v>569832</v>
      </c>
    </row>
    <row r="295" spans="1:360" ht="15.6" thickTop="1" thickBot="1" x14ac:dyDescent="0.35">
      <c r="A295" s="44" t="s">
        <v>3729</v>
      </c>
      <c r="B295" s="45" t="s">
        <v>4955</v>
      </c>
      <c r="C295" s="45" t="s">
        <v>4956</v>
      </c>
      <c r="D295" s="45" t="s">
        <v>3723</v>
      </c>
      <c r="E295" s="45" t="s">
        <v>830</v>
      </c>
      <c r="F295" s="45"/>
      <c r="G295" s="46">
        <v>44217</v>
      </c>
      <c r="H295" s="45" t="s">
        <v>1958</v>
      </c>
      <c r="I295" s="45" t="s">
        <v>832</v>
      </c>
      <c r="J295" s="45" t="s">
        <v>347</v>
      </c>
      <c r="K295" s="45">
        <v>34</v>
      </c>
      <c r="L295" s="45" t="str">
        <f>IF(data!$K295&lt;31,"18-30 Years",IF(data!$K295&lt;51,"31-50 Years",IF(data!$K295&lt;61,"51-60 Years",IF(data!$K295&gt;60,"Elderly&gt;60"))))</f>
        <v>31-50 Years</v>
      </c>
      <c r="M295" s="45" t="s">
        <v>348</v>
      </c>
      <c r="N295" s="45" t="s">
        <v>349</v>
      </c>
      <c r="O295" s="45" t="s">
        <v>350</v>
      </c>
      <c r="P295" s="46">
        <v>42880</v>
      </c>
      <c r="Q295" s="45">
        <v>1</v>
      </c>
      <c r="R295" s="45">
        <v>0</v>
      </c>
      <c r="S295" s="45" t="s">
        <v>347</v>
      </c>
      <c r="T295" s="45">
        <v>0</v>
      </c>
      <c r="U295" s="45">
        <v>0</v>
      </c>
      <c r="V295" s="45">
        <v>2</v>
      </c>
      <c r="W295" s="45" t="s">
        <v>406</v>
      </c>
      <c r="X295" s="45">
        <v>2</v>
      </c>
      <c r="Y295" s="45" t="s">
        <v>364</v>
      </c>
      <c r="Z295" s="45">
        <v>3</v>
      </c>
      <c r="AA295" s="51">
        <v>7</v>
      </c>
      <c r="AB295" s="45">
        <v>9</v>
      </c>
      <c r="AC295" s="45">
        <v>0</v>
      </c>
      <c r="AD295" s="45">
        <v>0</v>
      </c>
      <c r="AE295" s="45">
        <v>1</v>
      </c>
      <c r="AF295" s="45">
        <v>1000</v>
      </c>
      <c r="AG295" s="45">
        <v>200</v>
      </c>
      <c r="AH295" s="41">
        <f t="shared" si="4"/>
        <v>-800</v>
      </c>
      <c r="AI295" s="45" t="s">
        <v>354</v>
      </c>
      <c r="AJ295" s="45"/>
      <c r="AK295" s="45" t="s">
        <v>640</v>
      </c>
      <c r="AL295" s="45"/>
      <c r="AM295" s="45"/>
      <c r="AN295" s="45"/>
      <c r="AO295" s="45"/>
      <c r="AP295" s="45"/>
      <c r="AQ295" s="45"/>
      <c r="AR295" s="45" t="b">
        <v>1</v>
      </c>
      <c r="AS295" s="45"/>
      <c r="AT295" s="45"/>
      <c r="AU295" s="45"/>
      <c r="AV295" s="45"/>
      <c r="AW295" s="45" t="s">
        <v>359</v>
      </c>
      <c r="AX295" s="45" t="s">
        <v>4989</v>
      </c>
      <c r="AY295" s="45" t="s">
        <v>889</v>
      </c>
      <c r="AZ295" s="45" t="b">
        <v>1</v>
      </c>
      <c r="BA295" s="45"/>
      <c r="BB295" s="45"/>
      <c r="BC295" s="45" t="b">
        <v>1</v>
      </c>
      <c r="BD295" s="45"/>
      <c r="BE295" s="45"/>
      <c r="BF295" s="45"/>
      <c r="BG295" s="45"/>
      <c r="BH295" s="45"/>
      <c r="BI295" s="45"/>
      <c r="BJ295" s="45"/>
      <c r="BK295" s="45" t="s">
        <v>359</v>
      </c>
      <c r="BL295" s="45"/>
      <c r="BM295" s="45"/>
      <c r="BN295" s="45"/>
      <c r="BO295" s="45"/>
      <c r="BP295" s="45" t="s">
        <v>359</v>
      </c>
      <c r="BQ295" s="45"/>
      <c r="BR295" s="45"/>
      <c r="BS295" s="45"/>
      <c r="BT295" s="45"/>
      <c r="BU295" s="45"/>
      <c r="BV295" s="45"/>
      <c r="BW295" s="45"/>
      <c r="BX295" s="45"/>
      <c r="BY295" s="45"/>
      <c r="BZ295" s="45"/>
      <c r="CA295" s="45"/>
      <c r="CB295" s="45"/>
      <c r="CC295" s="45"/>
      <c r="CD295" s="45"/>
      <c r="CE295" s="45"/>
      <c r="CF295" s="45" t="s">
        <v>3730</v>
      </c>
      <c r="CG295" s="45" t="b">
        <v>1</v>
      </c>
      <c r="CH295" s="45" t="b">
        <v>1</v>
      </c>
      <c r="CI295" s="45" t="b">
        <v>1</v>
      </c>
      <c r="CJ295" s="45"/>
      <c r="CK295" s="45"/>
      <c r="CL295" s="45"/>
      <c r="CM295" s="45"/>
      <c r="CN295" s="45"/>
      <c r="CO295" s="45" t="s">
        <v>359</v>
      </c>
      <c r="CP295" s="45" t="s">
        <v>653</v>
      </c>
      <c r="CQ295" s="45"/>
      <c r="CR295" s="45" t="b">
        <v>1</v>
      </c>
      <c r="CS295" s="45"/>
      <c r="CT295" s="45" t="b">
        <v>1</v>
      </c>
      <c r="CU295" s="45"/>
      <c r="CV295" s="45"/>
      <c r="CW295" s="45"/>
      <c r="CX295" s="45"/>
      <c r="CY295" s="45" t="s">
        <v>836</v>
      </c>
      <c r="CZ295" s="45"/>
      <c r="DA295" s="45"/>
      <c r="DB295" s="45"/>
      <c r="DC295" s="45"/>
      <c r="DD295" s="45"/>
      <c r="DE295" s="45" t="b">
        <v>1</v>
      </c>
      <c r="DF295" s="45"/>
      <c r="DG295" s="45"/>
      <c r="DH295" s="45"/>
      <c r="DI295" s="45"/>
      <c r="DJ295" s="45"/>
      <c r="DK295" s="45"/>
      <c r="DL295" s="45"/>
      <c r="DM295" s="45"/>
      <c r="DN295" s="45"/>
      <c r="DO295" s="45"/>
      <c r="DP295" s="45"/>
      <c r="DQ295" s="45"/>
      <c r="DR295" s="45"/>
      <c r="DS295" s="45"/>
      <c r="DT295" s="45"/>
      <c r="DU295" s="45"/>
      <c r="DV295" s="45"/>
      <c r="DW295" s="45" t="s">
        <v>646</v>
      </c>
      <c r="DX295" s="45"/>
      <c r="DY295" s="45"/>
      <c r="DZ295" s="45"/>
      <c r="EA295" s="45" t="s">
        <v>2631</v>
      </c>
      <c r="EB295" s="45"/>
      <c r="EC295" s="45"/>
      <c r="ED295" s="45" t="b">
        <v>1</v>
      </c>
      <c r="EE295" s="45"/>
      <c r="EF295" s="45"/>
      <c r="EG295" s="45"/>
      <c r="EH295" s="45"/>
      <c r="EI295" s="45"/>
      <c r="EJ295" s="45"/>
      <c r="EK295" s="45"/>
      <c r="EL295" s="45"/>
      <c r="EM295" s="51">
        <v>1</v>
      </c>
      <c r="EN295" s="45" t="s">
        <v>365</v>
      </c>
      <c r="EO295" s="45" t="s">
        <v>2631</v>
      </c>
      <c r="EP295" s="45"/>
      <c r="EQ295" s="45"/>
      <c r="ER295" s="45" t="b">
        <v>1</v>
      </c>
      <c r="ES295" s="45"/>
      <c r="ET295" s="45"/>
      <c r="EU295" s="45"/>
      <c r="EV295" s="45"/>
      <c r="EW295" s="45"/>
      <c r="EX295" s="45"/>
      <c r="EY295" s="45"/>
      <c r="EZ295" s="45"/>
      <c r="FA295" s="51">
        <v>1</v>
      </c>
      <c r="FB295" s="45" t="s">
        <v>365</v>
      </c>
      <c r="FC295" s="45" t="s">
        <v>347</v>
      </c>
      <c r="FD295" s="45"/>
      <c r="FE295" s="45" t="s">
        <v>429</v>
      </c>
      <c r="FF295" s="45"/>
      <c r="FG295" s="45" t="b">
        <v>1</v>
      </c>
      <c r="FH295" s="45" t="b">
        <v>1</v>
      </c>
      <c r="FI295" s="45"/>
      <c r="FJ295" s="45"/>
      <c r="FK295" s="45"/>
      <c r="FL295" s="45"/>
      <c r="FM295" s="45"/>
      <c r="FN295" s="45" t="s">
        <v>347</v>
      </c>
      <c r="FO295" s="45"/>
      <c r="FP295" s="45" t="s">
        <v>347</v>
      </c>
      <c r="FQ295" s="45" t="s">
        <v>367</v>
      </c>
      <c r="FR295" s="45" t="b">
        <v>1</v>
      </c>
      <c r="FS295" s="45"/>
      <c r="FT295" s="45"/>
      <c r="FU295" s="45"/>
      <c r="FV295" s="45"/>
      <c r="FW295" s="45"/>
      <c r="FX295" s="45" t="s">
        <v>656</v>
      </c>
      <c r="FY295" s="45" t="s">
        <v>359</v>
      </c>
      <c r="FZ295" s="45"/>
      <c r="GA295" s="45"/>
      <c r="GB295" s="45"/>
      <c r="GC295" s="45" t="s">
        <v>384</v>
      </c>
      <c r="GD295" s="45" t="s">
        <v>351</v>
      </c>
      <c r="GE295" s="45" t="s">
        <v>359</v>
      </c>
      <c r="GF295" s="45" t="s">
        <v>370</v>
      </c>
      <c r="GG295" s="45" t="s">
        <v>370</v>
      </c>
      <c r="GH295" s="45"/>
      <c r="GI295" s="45"/>
      <c r="GJ295" s="45"/>
      <c r="GK295" s="45"/>
      <c r="GL295" s="45"/>
      <c r="GM295" s="45"/>
      <c r="GN295" s="45"/>
      <c r="GO295" s="45"/>
      <c r="GP295" s="45"/>
      <c r="GQ295" s="45"/>
      <c r="GR295" s="45"/>
      <c r="GS295" s="45"/>
      <c r="GT295" s="45"/>
      <c r="GU295" s="45" t="s">
        <v>3731</v>
      </c>
      <c r="GV295" s="45"/>
      <c r="GW295" s="45"/>
      <c r="GX295" s="45"/>
      <c r="GY295" s="45" t="b">
        <v>1</v>
      </c>
      <c r="GZ295" s="45" t="b">
        <v>1</v>
      </c>
      <c r="HA295" s="45"/>
      <c r="HB295" s="45" t="b">
        <v>1</v>
      </c>
      <c r="HC295" s="45"/>
      <c r="HD295" s="45"/>
      <c r="HE295" s="45"/>
      <c r="HF295" s="45"/>
      <c r="HG295" s="45"/>
      <c r="HH295" s="45"/>
      <c r="HI295" s="45"/>
      <c r="HJ295" s="45"/>
      <c r="HK295" s="45"/>
      <c r="HL295" s="45"/>
      <c r="HM295" s="45"/>
      <c r="HN295" s="45" t="s">
        <v>895</v>
      </c>
      <c r="HO295" s="45" t="b">
        <v>1</v>
      </c>
      <c r="HP295" s="45"/>
      <c r="HQ295" s="45" t="b">
        <v>1</v>
      </c>
      <c r="HR295" s="45"/>
      <c r="HS295" s="45" t="s">
        <v>2707</v>
      </c>
      <c r="HT295" s="45" t="s">
        <v>1678</v>
      </c>
      <c r="HU295" s="45"/>
      <c r="HV295" s="45"/>
      <c r="HW295" s="45"/>
      <c r="HX295" s="45" t="b">
        <v>1</v>
      </c>
      <c r="HY295" s="45"/>
      <c r="HZ295" s="45"/>
      <c r="IA295" s="45" t="b">
        <v>1</v>
      </c>
      <c r="IB295" s="45"/>
      <c r="IC295" s="45"/>
      <c r="ID295" s="45"/>
      <c r="IE295" s="45"/>
      <c r="IF295" s="45" t="s">
        <v>2598</v>
      </c>
      <c r="IG295" s="45"/>
      <c r="IH295" s="45"/>
      <c r="II295" s="45" t="b">
        <v>1</v>
      </c>
      <c r="IJ295" s="45"/>
      <c r="IK295" s="45" t="b">
        <v>1</v>
      </c>
      <c r="IL295" s="45"/>
      <c r="IM295" s="45"/>
      <c r="IN295" s="45"/>
      <c r="IO295" s="45"/>
      <c r="IP295" s="45" t="s">
        <v>347</v>
      </c>
      <c r="IQ295" s="45"/>
      <c r="IR295" s="45" t="s">
        <v>857</v>
      </c>
      <c r="IS295" s="45" t="b">
        <v>1</v>
      </c>
      <c r="IT295" s="45" t="b">
        <v>1</v>
      </c>
      <c r="IU295" s="45"/>
      <c r="IV295" s="45" t="b">
        <v>1</v>
      </c>
      <c r="IW295" s="45"/>
      <c r="IX295" s="45"/>
      <c r="IY295" s="45"/>
      <c r="IZ295" s="45"/>
      <c r="JA295" s="37" t="s">
        <v>5165</v>
      </c>
      <c r="JB295" s="45" t="s">
        <v>3732</v>
      </c>
      <c r="JC295" s="45" t="b">
        <v>1</v>
      </c>
      <c r="JD295" s="45" t="b">
        <v>1</v>
      </c>
      <c r="JE295" s="45" t="b">
        <v>1</v>
      </c>
      <c r="JF295" s="45" t="b">
        <v>1</v>
      </c>
      <c r="JG295" s="45"/>
      <c r="JH295" s="45"/>
      <c r="JI295" s="45"/>
      <c r="JJ295" s="45"/>
      <c r="JK295" s="37" t="s">
        <v>5167</v>
      </c>
      <c r="JL295" s="45" t="s">
        <v>347</v>
      </c>
      <c r="JM295" s="45"/>
      <c r="JN295" s="45" t="s">
        <v>3733</v>
      </c>
      <c r="JO295" s="45" t="b">
        <v>1</v>
      </c>
      <c r="JP295" s="45"/>
      <c r="JQ295" s="45"/>
      <c r="JR295" s="45" t="b">
        <v>1</v>
      </c>
      <c r="JS295" s="45" t="b">
        <v>1</v>
      </c>
      <c r="JT295" s="45" t="b">
        <v>1</v>
      </c>
      <c r="JU295" s="45"/>
      <c r="JV295" s="45"/>
      <c r="JW295" s="45"/>
      <c r="JX295" s="45"/>
      <c r="JY295" s="45"/>
      <c r="JZ295" s="45"/>
      <c r="KA295" s="45"/>
      <c r="KB295" s="45"/>
      <c r="KC295" s="45"/>
      <c r="KD295" s="45"/>
      <c r="KE295" s="45"/>
      <c r="KF295" s="45"/>
      <c r="KG295" s="45" t="s">
        <v>3734</v>
      </c>
      <c r="KH295" s="45" t="s">
        <v>859</v>
      </c>
      <c r="KI295" s="45"/>
      <c r="KJ295" s="45"/>
      <c r="KK295" s="45"/>
      <c r="KL295" s="45"/>
      <c r="KM295" s="45" t="b">
        <v>1</v>
      </c>
      <c r="KN295" s="45" t="b">
        <v>1</v>
      </c>
      <c r="KO295" s="45"/>
      <c r="KP295" s="45"/>
      <c r="KQ295" s="45"/>
      <c r="KR295" s="45"/>
      <c r="KS295" s="45"/>
      <c r="KT295" s="45"/>
      <c r="KU295" s="45"/>
      <c r="KV295" s="45"/>
      <c r="KW295" s="45" t="s">
        <v>3735</v>
      </c>
      <c r="KX295" s="45" t="b">
        <v>1</v>
      </c>
      <c r="KY295" s="45" t="b">
        <v>1</v>
      </c>
      <c r="KZ295" s="45"/>
      <c r="LA295" s="45"/>
      <c r="LB295" s="45" t="b">
        <v>1</v>
      </c>
      <c r="LC295" s="45"/>
      <c r="LD295" s="45"/>
      <c r="LE295" s="45"/>
      <c r="LF295" s="45"/>
      <c r="LG295" s="45" t="s">
        <v>427</v>
      </c>
      <c r="LH295" s="45"/>
      <c r="LI295" s="45"/>
      <c r="LJ295" s="45"/>
      <c r="LK295" s="45"/>
      <c r="LL295" s="45"/>
      <c r="LM295" s="45"/>
      <c r="LN295" s="45" t="b">
        <v>1</v>
      </c>
      <c r="LO295" s="45" t="s">
        <v>359</v>
      </c>
      <c r="LP295" s="45" t="s">
        <v>5174</v>
      </c>
      <c r="LQ295" s="45" t="s">
        <v>941</v>
      </c>
      <c r="LR295" s="45" t="b">
        <v>1</v>
      </c>
      <c r="LS295" s="45" t="b">
        <v>1</v>
      </c>
      <c r="LT295" s="45"/>
      <c r="LU295" s="45"/>
      <c r="LV295" s="45"/>
      <c r="LW295" s="45"/>
      <c r="LX295" s="45"/>
      <c r="LY295" s="45"/>
      <c r="LZ295" s="45"/>
      <c r="MA295" s="45"/>
      <c r="MB295" s="45" t="s">
        <v>359</v>
      </c>
      <c r="MC295" s="45"/>
      <c r="MD295" s="45"/>
      <c r="ME295" s="45" t="s">
        <v>359</v>
      </c>
      <c r="MF295" s="45"/>
      <c r="MG295" s="45"/>
      <c r="MH295" s="45" t="s">
        <v>359</v>
      </c>
      <c r="MI295" s="45"/>
      <c r="MJ295" s="45" t="s">
        <v>4990</v>
      </c>
      <c r="MK295" s="45">
        <v>73164848</v>
      </c>
      <c r="ML295" s="45" t="s">
        <v>4991</v>
      </c>
      <c r="MM295" s="47">
        <v>44217.676608796297</v>
      </c>
      <c r="MN295" s="45">
        <v>297</v>
      </c>
      <c r="MO295" s="45"/>
      <c r="MP295" s="45">
        <v>-1</v>
      </c>
      <c r="MQ295" s="45"/>
      <c r="MR295" s="45"/>
      <c r="MS295" s="45" t="s">
        <v>376</v>
      </c>
      <c r="MT295" s="45">
        <v>373381</v>
      </c>
      <c r="MU295" s="45" t="s">
        <v>402</v>
      </c>
      <c r="MV295" s="45">
        <v>569832</v>
      </c>
    </row>
    <row r="296" spans="1:360" ht="15.6" hidden="1" thickTop="1" thickBot="1" x14ac:dyDescent="0.35">
      <c r="A296" s="48" t="s">
        <v>3736</v>
      </c>
      <c r="B296" s="37" t="s">
        <v>3737</v>
      </c>
      <c r="C296" s="37" t="s">
        <v>384</v>
      </c>
      <c r="D296" s="37" t="s">
        <v>3723</v>
      </c>
      <c r="E296" s="37" t="s">
        <v>830</v>
      </c>
      <c r="F296" s="37"/>
      <c r="G296" s="49">
        <v>44217</v>
      </c>
      <c r="H296" s="37" t="s">
        <v>1958</v>
      </c>
      <c r="I296" s="37" t="s">
        <v>832</v>
      </c>
      <c r="J296" s="37" t="s">
        <v>347</v>
      </c>
      <c r="K296" s="37">
        <v>23</v>
      </c>
      <c r="L296" s="37" t="str">
        <f>IF(data!$K296&lt;31,"18-30 Years",IF(data!$K296&lt;51,"31-50 Years",IF(data!$K296&lt;61,"51-60 Years",IF(data!$K296&gt;60,"Elderly&gt;60"))))</f>
        <v>18-30 Years</v>
      </c>
      <c r="M296" s="37" t="s">
        <v>348</v>
      </c>
      <c r="N296" s="37" t="s">
        <v>349</v>
      </c>
      <c r="O296" s="37" t="s">
        <v>350</v>
      </c>
      <c r="P296" s="49">
        <v>43831</v>
      </c>
      <c r="Q296" s="37">
        <v>0</v>
      </c>
      <c r="R296" s="37">
        <v>0</v>
      </c>
      <c r="S296" s="37" t="s">
        <v>347</v>
      </c>
      <c r="T296" s="37">
        <v>0</v>
      </c>
      <c r="U296" s="37">
        <v>0</v>
      </c>
      <c r="V296" s="37">
        <v>1</v>
      </c>
      <c r="W296" s="37" t="s">
        <v>351</v>
      </c>
      <c r="X296" s="37">
        <v>1</v>
      </c>
      <c r="Y296" s="37" t="s">
        <v>406</v>
      </c>
      <c r="Z296" s="37">
        <v>0</v>
      </c>
      <c r="AA296" s="52">
        <v>2</v>
      </c>
      <c r="AB296" s="37">
        <v>4</v>
      </c>
      <c r="AC296" s="37">
        <v>0</v>
      </c>
      <c r="AD296" s="37">
        <v>0</v>
      </c>
      <c r="AE296" s="37">
        <v>0</v>
      </c>
      <c r="AF296" s="37">
        <v>1200</v>
      </c>
      <c r="AG296" s="37">
        <v>0</v>
      </c>
      <c r="AH296" s="41">
        <f t="shared" si="4"/>
        <v>-1200</v>
      </c>
      <c r="AI296" s="37"/>
      <c r="AJ296" s="45" t="s">
        <v>5128</v>
      </c>
      <c r="AK296" s="37" t="s">
        <v>640</v>
      </c>
      <c r="AL296" s="37"/>
      <c r="AM296" s="37"/>
      <c r="AN296" s="37"/>
      <c r="AO296" s="37"/>
      <c r="AP296" s="37"/>
      <c r="AQ296" s="37"/>
      <c r="AR296" s="37" t="b">
        <v>1</v>
      </c>
      <c r="AS296" s="37"/>
      <c r="AT296" s="37"/>
      <c r="AU296" s="37"/>
      <c r="AV296" s="37"/>
      <c r="AW296" s="37" t="s">
        <v>359</v>
      </c>
      <c r="AX296" s="37" t="s">
        <v>3738</v>
      </c>
      <c r="AY296" s="37" t="s">
        <v>642</v>
      </c>
      <c r="AZ296" s="37" t="b">
        <v>1</v>
      </c>
      <c r="BA296" s="37"/>
      <c r="BB296" s="37"/>
      <c r="BC296" s="37" t="b">
        <v>1</v>
      </c>
      <c r="BD296" s="37"/>
      <c r="BE296" s="37" t="b">
        <v>1</v>
      </c>
      <c r="BF296" s="37"/>
      <c r="BG296" s="37"/>
      <c r="BH296" s="37"/>
      <c r="BI296" s="37"/>
      <c r="BJ296" s="37"/>
      <c r="BK296" s="37" t="s">
        <v>359</v>
      </c>
      <c r="BL296" s="37"/>
      <c r="BM296" s="37"/>
      <c r="BN296" s="37"/>
      <c r="BO296" s="37"/>
      <c r="BP296" s="37" t="s">
        <v>347</v>
      </c>
      <c r="BQ296" s="37" t="s">
        <v>359</v>
      </c>
      <c r="BR296" s="37" t="s">
        <v>5135</v>
      </c>
      <c r="BS296" s="37"/>
      <c r="BT296" s="37"/>
      <c r="BU296" s="37"/>
      <c r="BV296" s="37"/>
      <c r="BW296" s="37"/>
      <c r="BX296" s="37"/>
      <c r="BY296" s="37"/>
      <c r="BZ296" s="37"/>
      <c r="CA296" s="37"/>
      <c r="CB296" s="37"/>
      <c r="CC296" s="37"/>
      <c r="CD296" s="37"/>
      <c r="CE296" s="37"/>
      <c r="CF296" s="37" t="s">
        <v>665</v>
      </c>
      <c r="CG296" s="37" t="b">
        <v>1</v>
      </c>
      <c r="CH296" s="37" t="b">
        <v>1</v>
      </c>
      <c r="CI296" s="37"/>
      <c r="CJ296" s="37" t="b">
        <v>1</v>
      </c>
      <c r="CK296" s="37"/>
      <c r="CL296" s="37"/>
      <c r="CM296" s="37"/>
      <c r="CN296" s="37"/>
      <c r="CO296" s="37" t="s">
        <v>359</v>
      </c>
      <c r="CP296" s="37" t="s">
        <v>653</v>
      </c>
      <c r="CQ296" s="37"/>
      <c r="CR296" s="37" t="b">
        <v>1</v>
      </c>
      <c r="CS296" s="37"/>
      <c r="CT296" s="37" t="b">
        <v>1</v>
      </c>
      <c r="CU296" s="37"/>
      <c r="CV296" s="37"/>
      <c r="CW296" s="37"/>
      <c r="CX296" s="37"/>
      <c r="CY296" s="37" t="s">
        <v>836</v>
      </c>
      <c r="CZ296" s="37"/>
      <c r="DA296" s="37"/>
      <c r="DB296" s="37"/>
      <c r="DC296" s="37"/>
      <c r="DD296" s="37"/>
      <c r="DE296" s="37" t="b">
        <v>1</v>
      </c>
      <c r="DF296" s="37"/>
      <c r="DG296" s="37"/>
      <c r="DH296" s="37"/>
      <c r="DI296" s="37"/>
      <c r="DJ296" s="37"/>
      <c r="DK296" s="37"/>
      <c r="DL296" s="37"/>
      <c r="DM296" s="37"/>
      <c r="DN296" s="37"/>
      <c r="DO296" s="37"/>
      <c r="DP296" s="37"/>
      <c r="DQ296" s="37"/>
      <c r="DR296" s="37"/>
      <c r="DS296" s="37"/>
      <c r="DT296" s="37"/>
      <c r="DU296" s="37"/>
      <c r="DV296" s="37"/>
      <c r="DW296" s="37" t="s">
        <v>646</v>
      </c>
      <c r="DX296" s="37"/>
      <c r="DY296" s="37"/>
      <c r="DZ296" s="37"/>
      <c r="EA296" s="37"/>
      <c r="EB296" s="37"/>
      <c r="EC296" s="37"/>
      <c r="ED296" s="37"/>
      <c r="EE296" s="37"/>
      <c r="EF296" s="37"/>
      <c r="EG296" s="37"/>
      <c r="EH296" s="37"/>
      <c r="EI296" s="37"/>
      <c r="EJ296" s="37"/>
      <c r="EK296" s="37"/>
      <c r="EL296" s="37"/>
      <c r="EM296" s="37"/>
      <c r="EN296" s="37"/>
      <c r="EO296" s="37" t="s">
        <v>683</v>
      </c>
      <c r="EP296" s="37" t="b">
        <v>1</v>
      </c>
      <c r="EQ296" s="37"/>
      <c r="ER296" s="37"/>
      <c r="ES296" s="37"/>
      <c r="ET296" s="37"/>
      <c r="EU296" s="37"/>
      <c r="EV296" s="37"/>
      <c r="EW296" s="37"/>
      <c r="EX296" s="37"/>
      <c r="EY296" s="37"/>
      <c r="EZ296" s="37" t="b">
        <v>1</v>
      </c>
      <c r="FA296" s="52">
        <v>2</v>
      </c>
      <c r="FB296" s="37" t="s">
        <v>365</v>
      </c>
      <c r="FC296" s="37" t="s">
        <v>347</v>
      </c>
      <c r="FD296" s="37"/>
      <c r="FE296" s="37" t="s">
        <v>429</v>
      </c>
      <c r="FF296" s="37"/>
      <c r="FG296" s="37" t="b">
        <v>1</v>
      </c>
      <c r="FH296" s="37" t="b">
        <v>1</v>
      </c>
      <c r="FI296" s="37"/>
      <c r="FJ296" s="37"/>
      <c r="FK296" s="37"/>
      <c r="FL296" s="37"/>
      <c r="FM296" s="37"/>
      <c r="FN296" s="37" t="s">
        <v>347</v>
      </c>
      <c r="FO296" s="37"/>
      <c r="FP296" s="37" t="s">
        <v>347</v>
      </c>
      <c r="FQ296" s="37" t="s">
        <v>429</v>
      </c>
      <c r="FR296" s="37" t="b">
        <v>1</v>
      </c>
      <c r="FS296" s="37" t="b">
        <v>1</v>
      </c>
      <c r="FT296" s="37"/>
      <c r="FU296" s="37"/>
      <c r="FV296" s="37"/>
      <c r="FW296" s="37"/>
      <c r="FX296" s="37" t="s">
        <v>368</v>
      </c>
      <c r="FY296" s="37" t="s">
        <v>359</v>
      </c>
      <c r="FZ296" s="37"/>
      <c r="GA296" s="37"/>
      <c r="GB296" s="37"/>
      <c r="GC296" s="37" t="s">
        <v>384</v>
      </c>
      <c r="GD296" s="37" t="s">
        <v>384</v>
      </c>
      <c r="GE296" s="37" t="s">
        <v>359</v>
      </c>
      <c r="GF296" s="37" t="s">
        <v>370</v>
      </c>
      <c r="GG296" s="37" t="s">
        <v>370</v>
      </c>
      <c r="GH296" s="37"/>
      <c r="GI296" s="37"/>
      <c r="GJ296" s="37"/>
      <c r="GK296" s="37"/>
      <c r="GL296" s="37"/>
      <c r="GM296" s="37"/>
      <c r="GN296" s="37"/>
      <c r="GO296" s="37"/>
      <c r="GP296" s="37"/>
      <c r="GQ296" s="37"/>
      <c r="GR296" s="37"/>
      <c r="GS296" s="37"/>
      <c r="GT296" s="37"/>
      <c r="GU296" s="37" t="s">
        <v>3739</v>
      </c>
      <c r="GV296" s="37" t="b">
        <v>1</v>
      </c>
      <c r="GW296" s="37"/>
      <c r="GX296" s="37"/>
      <c r="GY296" s="37" t="b">
        <v>1</v>
      </c>
      <c r="GZ296" s="37"/>
      <c r="HA296" s="37"/>
      <c r="HB296" s="37"/>
      <c r="HC296" s="37"/>
      <c r="HD296" s="37"/>
      <c r="HE296" s="37" t="b">
        <v>1</v>
      </c>
      <c r="HF296" s="37"/>
      <c r="HG296" s="37"/>
      <c r="HH296" s="37"/>
      <c r="HI296" s="37"/>
      <c r="HJ296" s="37"/>
      <c r="HK296" s="37"/>
      <c r="HL296" s="37"/>
      <c r="HM296" s="37"/>
      <c r="HN296" s="37" t="s">
        <v>387</v>
      </c>
      <c r="HO296" s="37"/>
      <c r="HP296" s="37"/>
      <c r="HQ296" s="37" t="b">
        <v>1</v>
      </c>
      <c r="HR296" s="37"/>
      <c r="HS296" s="37" t="s">
        <v>3740</v>
      </c>
      <c r="HT296" s="37" t="s">
        <v>550</v>
      </c>
      <c r="HU296" s="37" t="b">
        <v>1</v>
      </c>
      <c r="HV296" s="37"/>
      <c r="HW296" s="37"/>
      <c r="HX296" s="37" t="b">
        <v>1</v>
      </c>
      <c r="HY296" s="37"/>
      <c r="HZ296" s="37"/>
      <c r="IA296" s="37"/>
      <c r="IB296" s="37"/>
      <c r="IC296" s="37"/>
      <c r="ID296" s="37"/>
      <c r="IE296" s="37"/>
      <c r="IF296" s="37" t="s">
        <v>1338</v>
      </c>
      <c r="IG296" s="37"/>
      <c r="IH296" s="37" t="b">
        <v>1</v>
      </c>
      <c r="II296" s="37" t="b">
        <v>1</v>
      </c>
      <c r="IJ296" s="37"/>
      <c r="IK296" s="37"/>
      <c r="IL296" s="37"/>
      <c r="IM296" s="37"/>
      <c r="IN296" s="37"/>
      <c r="IO296" s="37"/>
      <c r="IP296" s="37" t="s">
        <v>347</v>
      </c>
      <c r="IQ296" s="37"/>
      <c r="IR296" s="37" t="s">
        <v>857</v>
      </c>
      <c r="IS296" s="37" t="b">
        <v>1</v>
      </c>
      <c r="IT296" s="37" t="b">
        <v>1</v>
      </c>
      <c r="IU296" s="37"/>
      <c r="IV296" s="37" t="b">
        <v>1</v>
      </c>
      <c r="IW296" s="37"/>
      <c r="IX296" s="37"/>
      <c r="IY296" s="37"/>
      <c r="IZ296" s="37"/>
      <c r="JA296" s="37"/>
      <c r="JB296" s="37" t="s">
        <v>443</v>
      </c>
      <c r="JC296" s="37"/>
      <c r="JD296" s="37" t="b">
        <v>1</v>
      </c>
      <c r="JE296" s="37"/>
      <c r="JF296" s="37"/>
      <c r="JG296" s="37"/>
      <c r="JH296" s="37"/>
      <c r="JI296" s="37"/>
      <c r="JJ296" s="37"/>
      <c r="JK296" s="37"/>
      <c r="JL296" s="37" t="s">
        <v>347</v>
      </c>
      <c r="JM296" s="37"/>
      <c r="JN296" s="37" t="s">
        <v>3741</v>
      </c>
      <c r="JO296" s="37"/>
      <c r="JP296" s="37"/>
      <c r="JQ296" s="37"/>
      <c r="JR296" s="37" t="b">
        <v>1</v>
      </c>
      <c r="JS296" s="37"/>
      <c r="JT296" s="37" t="b">
        <v>1</v>
      </c>
      <c r="JU296" s="37"/>
      <c r="JV296" s="37"/>
      <c r="JW296" s="37" t="b">
        <v>1</v>
      </c>
      <c r="JX296" s="37"/>
      <c r="JY296" s="37"/>
      <c r="JZ296" s="37"/>
      <c r="KA296" s="37"/>
      <c r="KB296" s="37"/>
      <c r="KC296" s="37"/>
      <c r="KD296" s="37"/>
      <c r="KE296" s="37"/>
      <c r="KF296" s="37"/>
      <c r="KG296" s="37"/>
      <c r="KH296" s="37" t="s">
        <v>3742</v>
      </c>
      <c r="KI296" s="37"/>
      <c r="KJ296" s="37" t="b">
        <v>1</v>
      </c>
      <c r="KK296" s="37"/>
      <c r="KL296" s="37"/>
      <c r="KM296" s="37" t="b">
        <v>1</v>
      </c>
      <c r="KN296" s="37"/>
      <c r="KO296" s="37"/>
      <c r="KP296" s="37" t="b">
        <v>1</v>
      </c>
      <c r="KQ296" s="37"/>
      <c r="KR296" s="37" t="b">
        <v>1</v>
      </c>
      <c r="KS296" s="37"/>
      <c r="KT296" s="37"/>
      <c r="KU296" s="37"/>
      <c r="KV296" s="37"/>
      <c r="KW296" s="37" t="s">
        <v>1747</v>
      </c>
      <c r="KX296" s="37"/>
      <c r="KY296" s="37" t="b">
        <v>1</v>
      </c>
      <c r="KZ296" s="37"/>
      <c r="LA296" s="37"/>
      <c r="LB296" s="37" t="b">
        <v>1</v>
      </c>
      <c r="LC296" s="37" t="b">
        <v>1</v>
      </c>
      <c r="LD296" s="37"/>
      <c r="LE296" s="37"/>
      <c r="LF296" s="37"/>
      <c r="LG296" s="37" t="s">
        <v>504</v>
      </c>
      <c r="LH296" s="37"/>
      <c r="LI296" s="37"/>
      <c r="LJ296" s="37"/>
      <c r="LK296" s="37"/>
      <c r="LL296" s="37"/>
      <c r="LM296" s="37" t="b">
        <v>1</v>
      </c>
      <c r="LN296" s="37"/>
      <c r="LO296" s="37" t="s">
        <v>359</v>
      </c>
      <c r="LP296" s="45" t="s">
        <v>5170</v>
      </c>
      <c r="LQ296" s="37" t="s">
        <v>640</v>
      </c>
      <c r="LR296" s="37"/>
      <c r="LS296" s="37"/>
      <c r="LT296" s="37"/>
      <c r="LU296" s="37"/>
      <c r="LV296" s="37"/>
      <c r="LW296" s="37" t="b">
        <v>1</v>
      </c>
      <c r="LX296" s="37"/>
      <c r="LY296" s="37"/>
      <c r="LZ296" s="37"/>
      <c r="MA296" s="37"/>
      <c r="MB296" s="37" t="s">
        <v>359</v>
      </c>
      <c r="MC296" s="37"/>
      <c r="MD296" s="37"/>
      <c r="ME296" s="37"/>
      <c r="MF296" s="37"/>
      <c r="MG296" s="37"/>
      <c r="MH296" s="37" t="s">
        <v>359</v>
      </c>
      <c r="MI296" s="37"/>
      <c r="MJ296" s="37" t="s">
        <v>3743</v>
      </c>
      <c r="MK296" s="37">
        <v>73164849</v>
      </c>
      <c r="ML296" s="37" t="s">
        <v>3744</v>
      </c>
      <c r="MM296" s="50">
        <v>44217.676620370366</v>
      </c>
      <c r="MN296" s="37">
        <v>298</v>
      </c>
      <c r="MO296" s="37"/>
      <c r="MP296" s="37">
        <v>-1</v>
      </c>
      <c r="MQ296" s="37"/>
      <c r="MR296" s="37"/>
      <c r="MS296" s="37" t="s">
        <v>376</v>
      </c>
      <c r="MT296" s="37">
        <v>13602</v>
      </c>
      <c r="MU296" s="37" t="s">
        <v>402</v>
      </c>
      <c r="MV296" s="37">
        <v>569832</v>
      </c>
    </row>
    <row r="297" spans="1:360" ht="15.6" thickTop="1" thickBot="1" x14ac:dyDescent="0.35">
      <c r="A297" s="44" t="s">
        <v>3745</v>
      </c>
      <c r="B297" s="45" t="s">
        <v>3746</v>
      </c>
      <c r="C297" s="45" t="s">
        <v>384</v>
      </c>
      <c r="D297" s="45" t="s">
        <v>3723</v>
      </c>
      <c r="E297" s="45" t="s">
        <v>830</v>
      </c>
      <c r="F297" s="45"/>
      <c r="G297" s="46">
        <v>44217</v>
      </c>
      <c r="H297" s="45" t="s">
        <v>1958</v>
      </c>
      <c r="I297" s="45" t="s">
        <v>832</v>
      </c>
      <c r="J297" s="45" t="s">
        <v>347</v>
      </c>
      <c r="K297" s="45">
        <v>30</v>
      </c>
      <c r="L297" s="45" t="str">
        <f>IF(data!$K297&lt;31,"18-30 Years",IF(data!$K297&lt;51,"31-50 Years",IF(data!$K297&lt;61,"51-60 Years",IF(data!$K297&gt;60,"Elderly&gt;60"))))</f>
        <v>18-30 Years</v>
      </c>
      <c r="M297" s="45" t="s">
        <v>348</v>
      </c>
      <c r="N297" s="45" t="s">
        <v>349</v>
      </c>
      <c r="O297" s="45" t="s">
        <v>350</v>
      </c>
      <c r="P297" s="46">
        <v>43101</v>
      </c>
      <c r="Q297" s="45">
        <v>1</v>
      </c>
      <c r="R297" s="45">
        <v>1</v>
      </c>
      <c r="S297" s="45" t="s">
        <v>347</v>
      </c>
      <c r="T297" s="45">
        <v>0</v>
      </c>
      <c r="U297" s="45">
        <v>1</v>
      </c>
      <c r="V297" s="45">
        <v>1</v>
      </c>
      <c r="W297" s="45" t="s">
        <v>406</v>
      </c>
      <c r="X297" s="45">
        <v>0</v>
      </c>
      <c r="Y297" s="45" t="s">
        <v>406</v>
      </c>
      <c r="Z297" s="45">
        <v>0</v>
      </c>
      <c r="AA297" s="51">
        <v>2</v>
      </c>
      <c r="AB297" s="45">
        <v>5</v>
      </c>
      <c r="AC297" s="45">
        <v>1</v>
      </c>
      <c r="AD297" s="45">
        <v>0</v>
      </c>
      <c r="AE297" s="45">
        <v>1</v>
      </c>
      <c r="AF297" s="45">
        <v>800</v>
      </c>
      <c r="AG297" s="45">
        <v>150</v>
      </c>
      <c r="AH297" s="41">
        <f t="shared" si="4"/>
        <v>-650</v>
      </c>
      <c r="AI297" s="45" t="s">
        <v>3747</v>
      </c>
      <c r="AJ297" s="45"/>
      <c r="AK297" s="45" t="s">
        <v>640</v>
      </c>
      <c r="AL297" s="45"/>
      <c r="AM297" s="45"/>
      <c r="AN297" s="45"/>
      <c r="AO297" s="45"/>
      <c r="AP297" s="45"/>
      <c r="AQ297" s="45"/>
      <c r="AR297" s="45" t="b">
        <v>1</v>
      </c>
      <c r="AS297" s="45"/>
      <c r="AT297" s="45"/>
      <c r="AU297" s="45"/>
      <c r="AV297" s="45"/>
      <c r="AW297" s="45" t="s">
        <v>359</v>
      </c>
      <c r="AX297" s="45" t="s">
        <v>3748</v>
      </c>
      <c r="AY297" s="45" t="s">
        <v>2958</v>
      </c>
      <c r="AZ297" s="45" t="b">
        <v>1</v>
      </c>
      <c r="BA297" s="45"/>
      <c r="BB297" s="45"/>
      <c r="BC297" s="45" t="b">
        <v>1</v>
      </c>
      <c r="BD297" s="45"/>
      <c r="BE297" s="45"/>
      <c r="BF297" s="45"/>
      <c r="BG297" s="45" t="b">
        <v>1</v>
      </c>
      <c r="BH297" s="45"/>
      <c r="BI297" s="45"/>
      <c r="BJ297" s="45" t="s">
        <v>3749</v>
      </c>
      <c r="BK297" s="45" t="s">
        <v>359</v>
      </c>
      <c r="BL297" s="45"/>
      <c r="BM297" s="45"/>
      <c r="BN297" s="45"/>
      <c r="BO297" s="45"/>
      <c r="BP297" s="45" t="s">
        <v>359</v>
      </c>
      <c r="BQ297" s="45"/>
      <c r="BR297" s="45"/>
      <c r="BS297" s="45"/>
      <c r="BT297" s="45"/>
      <c r="BU297" s="45"/>
      <c r="BV297" s="45"/>
      <c r="BW297" s="45"/>
      <c r="BX297" s="45"/>
      <c r="BY297" s="45"/>
      <c r="BZ297" s="45"/>
      <c r="CA297" s="45"/>
      <c r="CB297" s="45"/>
      <c r="CC297" s="45"/>
      <c r="CD297" s="45"/>
      <c r="CE297" s="45"/>
      <c r="CF297" s="45" t="s">
        <v>1262</v>
      </c>
      <c r="CG297" s="45"/>
      <c r="CH297" s="45" t="b">
        <v>1</v>
      </c>
      <c r="CI297" s="45" t="b">
        <v>1</v>
      </c>
      <c r="CJ297" s="45" t="b">
        <v>1</v>
      </c>
      <c r="CK297" s="45"/>
      <c r="CL297" s="45"/>
      <c r="CM297" s="45"/>
      <c r="CN297" s="45"/>
      <c r="CO297" s="45" t="s">
        <v>359</v>
      </c>
      <c r="CP297" s="45" t="s">
        <v>653</v>
      </c>
      <c r="CQ297" s="45"/>
      <c r="CR297" s="45" t="b">
        <v>1</v>
      </c>
      <c r="CS297" s="45"/>
      <c r="CT297" s="45" t="b">
        <v>1</v>
      </c>
      <c r="CU297" s="45"/>
      <c r="CV297" s="45"/>
      <c r="CW297" s="45"/>
      <c r="CX297" s="45"/>
      <c r="CY297" s="45" t="s">
        <v>361</v>
      </c>
      <c r="CZ297" s="45"/>
      <c r="DA297" s="45"/>
      <c r="DB297" s="45"/>
      <c r="DC297" s="45"/>
      <c r="DD297" s="45"/>
      <c r="DE297" s="45" t="b">
        <v>1</v>
      </c>
      <c r="DF297" s="45" t="b">
        <v>1</v>
      </c>
      <c r="DG297" s="45"/>
      <c r="DH297" s="45"/>
      <c r="DI297" s="45"/>
      <c r="DJ297" s="45"/>
      <c r="DK297" s="45"/>
      <c r="DL297" s="45"/>
      <c r="DM297" s="45"/>
      <c r="DN297" s="45"/>
      <c r="DO297" s="45"/>
      <c r="DP297" s="45"/>
      <c r="DQ297" s="45"/>
      <c r="DR297" s="45"/>
      <c r="DS297" s="45"/>
      <c r="DT297" s="45"/>
      <c r="DU297" s="45"/>
      <c r="DV297" s="45"/>
      <c r="DW297" s="45" t="s">
        <v>646</v>
      </c>
      <c r="DX297" s="45"/>
      <c r="DY297" s="45"/>
      <c r="DZ297" s="45"/>
      <c r="EA297" s="45" t="s">
        <v>683</v>
      </c>
      <c r="EB297" s="45" t="b">
        <v>1</v>
      </c>
      <c r="EC297" s="45"/>
      <c r="ED297" s="45"/>
      <c r="EE297" s="45"/>
      <c r="EF297" s="45"/>
      <c r="EG297" s="45"/>
      <c r="EH297" s="45"/>
      <c r="EI297" s="45"/>
      <c r="EJ297" s="45"/>
      <c r="EK297" s="45"/>
      <c r="EL297" s="45" t="b">
        <v>1</v>
      </c>
      <c r="EM297" s="51">
        <v>2</v>
      </c>
      <c r="EN297" s="45" t="s">
        <v>365</v>
      </c>
      <c r="EO297" s="45" t="s">
        <v>3750</v>
      </c>
      <c r="EP297" s="45" t="b">
        <v>1</v>
      </c>
      <c r="EQ297" s="45"/>
      <c r="ER297" s="45"/>
      <c r="ES297" s="45"/>
      <c r="ET297" s="45"/>
      <c r="EU297" s="45"/>
      <c r="EV297" s="45"/>
      <c r="EW297" s="45"/>
      <c r="EX297" s="45" t="b">
        <v>1</v>
      </c>
      <c r="EY297" s="45" t="b">
        <v>1</v>
      </c>
      <c r="EZ297" s="45" t="b">
        <v>1</v>
      </c>
      <c r="FA297" s="51">
        <v>4</v>
      </c>
      <c r="FB297" s="45" t="s">
        <v>366</v>
      </c>
      <c r="FC297" s="45" t="s">
        <v>347</v>
      </c>
      <c r="FD297" s="45"/>
      <c r="FE297" s="45" t="s">
        <v>367</v>
      </c>
      <c r="FF297" s="45"/>
      <c r="FG297" s="45" t="b">
        <v>1</v>
      </c>
      <c r="FH297" s="45"/>
      <c r="FI297" s="45"/>
      <c r="FJ297" s="45"/>
      <c r="FK297" s="45"/>
      <c r="FL297" s="45"/>
      <c r="FM297" s="45"/>
      <c r="FN297" s="45" t="s">
        <v>347</v>
      </c>
      <c r="FO297" s="45"/>
      <c r="FP297" s="45" t="s">
        <v>347</v>
      </c>
      <c r="FQ297" s="45" t="s">
        <v>367</v>
      </c>
      <c r="FR297" s="45" t="b">
        <v>1</v>
      </c>
      <c r="FS297" s="45"/>
      <c r="FT297" s="45"/>
      <c r="FU297" s="45"/>
      <c r="FV297" s="45"/>
      <c r="FW297" s="45"/>
      <c r="FX297" s="45" t="s">
        <v>656</v>
      </c>
      <c r="FY297" s="45" t="s">
        <v>359</v>
      </c>
      <c r="FZ297" s="45"/>
      <c r="GA297" s="45"/>
      <c r="GB297" s="45"/>
      <c r="GC297" s="45" t="s">
        <v>351</v>
      </c>
      <c r="GD297" s="45" t="s">
        <v>351</v>
      </c>
      <c r="GE297" s="45" t="s">
        <v>359</v>
      </c>
      <c r="GF297" s="45" t="s">
        <v>370</v>
      </c>
      <c r="GG297" s="45" t="s">
        <v>370</v>
      </c>
      <c r="GH297" s="45"/>
      <c r="GI297" s="45"/>
      <c r="GJ297" s="45"/>
      <c r="GK297" s="45"/>
      <c r="GL297" s="45"/>
      <c r="GM297" s="45"/>
      <c r="GN297" s="45"/>
      <c r="GO297" s="45"/>
      <c r="GP297" s="45"/>
      <c r="GQ297" s="45"/>
      <c r="GR297" s="45"/>
      <c r="GS297" s="45"/>
      <c r="GT297" s="45"/>
      <c r="GU297" s="45" t="s">
        <v>1976</v>
      </c>
      <c r="GV297" s="45"/>
      <c r="GW297" s="45" t="b">
        <v>1</v>
      </c>
      <c r="GX297" s="45"/>
      <c r="GY297" s="45"/>
      <c r="GZ297" s="45" t="b">
        <v>1</v>
      </c>
      <c r="HA297" s="45"/>
      <c r="HB297" s="45"/>
      <c r="HC297" s="45"/>
      <c r="HD297" s="45"/>
      <c r="HE297" s="45"/>
      <c r="HF297" s="45"/>
      <c r="HG297" s="45"/>
      <c r="HH297" s="45"/>
      <c r="HI297" s="45"/>
      <c r="HJ297" s="45"/>
      <c r="HK297" s="45"/>
      <c r="HL297" s="45"/>
      <c r="HM297" s="45"/>
      <c r="HN297" s="45" t="s">
        <v>497</v>
      </c>
      <c r="HO297" s="45"/>
      <c r="HP297" s="45" t="b">
        <v>1</v>
      </c>
      <c r="HQ297" s="45"/>
      <c r="HR297" s="45"/>
      <c r="HS297" s="45" t="s">
        <v>3751</v>
      </c>
      <c r="HT297" s="45" t="s">
        <v>3752</v>
      </c>
      <c r="HU297" s="45"/>
      <c r="HV297" s="45" t="b">
        <v>1</v>
      </c>
      <c r="HW297" s="45"/>
      <c r="HX297" s="45"/>
      <c r="HY297" s="45"/>
      <c r="HZ297" s="45"/>
      <c r="IA297" s="45"/>
      <c r="IB297" s="45"/>
      <c r="IC297" s="45" t="b">
        <v>1</v>
      </c>
      <c r="ID297" s="45"/>
      <c r="IE297" s="45"/>
      <c r="IF297" s="45" t="s">
        <v>1091</v>
      </c>
      <c r="IG297" s="45"/>
      <c r="IH297" s="45"/>
      <c r="II297" s="45"/>
      <c r="IJ297" s="45"/>
      <c r="IK297" s="45"/>
      <c r="IL297" s="45"/>
      <c r="IM297" s="45"/>
      <c r="IN297" s="45" t="b">
        <v>1</v>
      </c>
      <c r="IO297" s="45"/>
      <c r="IP297" s="45" t="s">
        <v>347</v>
      </c>
      <c r="IQ297" s="45"/>
      <c r="IR297" s="45" t="s">
        <v>1012</v>
      </c>
      <c r="IS297" s="45" t="b">
        <v>1</v>
      </c>
      <c r="IT297" s="45"/>
      <c r="IU297" s="45"/>
      <c r="IV297" s="45" t="b">
        <v>1</v>
      </c>
      <c r="IW297" s="45"/>
      <c r="IX297" s="45"/>
      <c r="IY297" s="45"/>
      <c r="IZ297" s="45"/>
      <c r="JA297" s="45"/>
      <c r="JB297" s="45" t="s">
        <v>3643</v>
      </c>
      <c r="JC297" s="45"/>
      <c r="JD297" s="45" t="b">
        <v>1</v>
      </c>
      <c r="JE297" s="45"/>
      <c r="JF297" s="45" t="b">
        <v>1</v>
      </c>
      <c r="JG297" s="45"/>
      <c r="JH297" s="45"/>
      <c r="JI297" s="45"/>
      <c r="JJ297" s="45"/>
      <c r="JK297" s="45"/>
      <c r="JL297" s="45" t="s">
        <v>347</v>
      </c>
      <c r="JM297" s="45"/>
      <c r="JN297" s="45" t="s">
        <v>3753</v>
      </c>
      <c r="JO297" s="45"/>
      <c r="JP297" s="45"/>
      <c r="JQ297" s="45"/>
      <c r="JR297" s="45" t="b">
        <v>1</v>
      </c>
      <c r="JS297" s="45"/>
      <c r="JT297" s="45" t="b">
        <v>1</v>
      </c>
      <c r="JU297" s="45"/>
      <c r="JV297" s="45"/>
      <c r="JW297" s="45"/>
      <c r="JX297" s="45"/>
      <c r="JY297" s="45"/>
      <c r="JZ297" s="45"/>
      <c r="KA297" s="45"/>
      <c r="KB297" s="45"/>
      <c r="KC297" s="45"/>
      <c r="KD297" s="45"/>
      <c r="KE297" s="45"/>
      <c r="KF297" s="45"/>
      <c r="KG297" s="45"/>
      <c r="KH297" s="45" t="s">
        <v>3754</v>
      </c>
      <c r="KI297" s="45"/>
      <c r="KJ297" s="45" t="b">
        <v>1</v>
      </c>
      <c r="KK297" s="45"/>
      <c r="KL297" s="45"/>
      <c r="KM297" s="45" t="b">
        <v>1</v>
      </c>
      <c r="KN297" s="45"/>
      <c r="KO297" s="45"/>
      <c r="KP297" s="45" t="b">
        <v>1</v>
      </c>
      <c r="KQ297" s="45"/>
      <c r="KR297" s="45" t="b">
        <v>1</v>
      </c>
      <c r="KS297" s="45"/>
      <c r="KT297" s="45"/>
      <c r="KU297" s="45"/>
      <c r="KV297" s="45"/>
      <c r="KW297" s="45" t="s">
        <v>2785</v>
      </c>
      <c r="KX297" s="45"/>
      <c r="KY297" s="45" t="b">
        <v>1</v>
      </c>
      <c r="KZ297" s="45" t="b">
        <v>1</v>
      </c>
      <c r="LA297" s="45" t="b">
        <v>1</v>
      </c>
      <c r="LB297" s="45" t="b">
        <v>1</v>
      </c>
      <c r="LC297" s="45" t="b">
        <v>1</v>
      </c>
      <c r="LD297" s="45"/>
      <c r="LE297" s="45"/>
      <c r="LF297" s="45"/>
      <c r="LG297" s="45" t="s">
        <v>427</v>
      </c>
      <c r="LH297" s="45"/>
      <c r="LI297" s="45"/>
      <c r="LJ297" s="45"/>
      <c r="LK297" s="45"/>
      <c r="LL297" s="45"/>
      <c r="LM297" s="45"/>
      <c r="LN297" s="45" t="b">
        <v>1</v>
      </c>
      <c r="LO297" s="45" t="s">
        <v>359</v>
      </c>
      <c r="LP297" s="45" t="s">
        <v>5170</v>
      </c>
      <c r="LQ297" s="45" t="s">
        <v>640</v>
      </c>
      <c r="LR297" s="45"/>
      <c r="LS297" s="45"/>
      <c r="LT297" s="45"/>
      <c r="LU297" s="45"/>
      <c r="LV297" s="45"/>
      <c r="LW297" s="45" t="b">
        <v>1</v>
      </c>
      <c r="LX297" s="45"/>
      <c r="LY297" s="45"/>
      <c r="LZ297" s="45"/>
      <c r="MA297" s="45"/>
      <c r="MB297" s="45" t="s">
        <v>359</v>
      </c>
      <c r="MC297" s="45"/>
      <c r="MD297" s="45"/>
      <c r="ME297" s="45"/>
      <c r="MF297" s="45"/>
      <c r="MG297" s="45"/>
      <c r="MH297" s="45" t="s">
        <v>359</v>
      </c>
      <c r="MI297" s="45"/>
      <c r="MJ297" s="45" t="s">
        <v>3755</v>
      </c>
      <c r="MK297" s="45">
        <v>73164851</v>
      </c>
      <c r="ML297" s="45" t="s">
        <v>3756</v>
      </c>
      <c r="MM297" s="47">
        <v>44217.676631944443</v>
      </c>
      <c r="MN297" s="45">
        <v>299</v>
      </c>
      <c r="MO297" s="45"/>
      <c r="MP297" s="45">
        <v>-1</v>
      </c>
      <c r="MQ297" s="45"/>
      <c r="MR297" s="45"/>
      <c r="MS297" s="45" t="s">
        <v>376</v>
      </c>
      <c r="MT297" s="45">
        <v>11683</v>
      </c>
      <c r="MU297" s="45" t="s">
        <v>402</v>
      </c>
      <c r="MV297" s="45">
        <v>569832</v>
      </c>
    </row>
    <row r="298" spans="1:360" ht="15.6" thickTop="1" thickBot="1" x14ac:dyDescent="0.35">
      <c r="A298" s="48" t="s">
        <v>3757</v>
      </c>
      <c r="B298" s="37" t="s">
        <v>3758</v>
      </c>
      <c r="C298" s="37" t="s">
        <v>384</v>
      </c>
      <c r="D298" s="37" t="s">
        <v>3221</v>
      </c>
      <c r="E298" s="37" t="s">
        <v>830</v>
      </c>
      <c r="F298" s="37"/>
      <c r="G298" s="49">
        <v>44219</v>
      </c>
      <c r="H298" s="37" t="s">
        <v>3759</v>
      </c>
      <c r="I298" s="37" t="s">
        <v>832</v>
      </c>
      <c r="J298" s="37" t="s">
        <v>347</v>
      </c>
      <c r="K298" s="37">
        <v>68</v>
      </c>
      <c r="L298" s="37" t="str">
        <f>IF(data!$K298&lt;31,"18-30 Years",IF(data!$K298&lt;51,"31-50 Years",IF(data!$K298&lt;61,"51-60 Years",IF(data!$K298&gt;60,"Elderly&gt;60"))))</f>
        <v>Elderly&gt;60</v>
      </c>
      <c r="M298" s="37" t="s">
        <v>405</v>
      </c>
      <c r="N298" s="37" t="s">
        <v>976</v>
      </c>
      <c r="O298" s="37" t="s">
        <v>383</v>
      </c>
      <c r="P298" s="37"/>
      <c r="Q298" s="37">
        <v>2</v>
      </c>
      <c r="R298" s="37">
        <v>1</v>
      </c>
      <c r="S298" s="37" t="s">
        <v>347</v>
      </c>
      <c r="T298" s="37">
        <v>1</v>
      </c>
      <c r="U298" s="37">
        <v>3</v>
      </c>
      <c r="V298" s="37">
        <v>4</v>
      </c>
      <c r="W298" s="37" t="s">
        <v>485</v>
      </c>
      <c r="X298" s="37">
        <v>2</v>
      </c>
      <c r="Y298" s="37" t="s">
        <v>1151</v>
      </c>
      <c r="Z298" s="37">
        <v>4</v>
      </c>
      <c r="AA298" s="52">
        <v>14</v>
      </c>
      <c r="AB298" s="37">
        <v>22</v>
      </c>
      <c r="AC298" s="37">
        <v>0</v>
      </c>
      <c r="AD298" s="37">
        <v>1</v>
      </c>
      <c r="AE298" s="37">
        <v>5</v>
      </c>
      <c r="AF298" s="37">
        <v>700</v>
      </c>
      <c r="AG298" s="37">
        <v>250</v>
      </c>
      <c r="AH298" s="41">
        <f t="shared" si="4"/>
        <v>-450</v>
      </c>
      <c r="AI298" s="37" t="s">
        <v>3760</v>
      </c>
      <c r="AJ298" s="37"/>
      <c r="AK298" s="37" t="s">
        <v>640</v>
      </c>
      <c r="AL298" s="37"/>
      <c r="AM298" s="37"/>
      <c r="AN298" s="37"/>
      <c r="AO298" s="37"/>
      <c r="AP298" s="37"/>
      <c r="AQ298" s="37"/>
      <c r="AR298" s="37" t="b">
        <v>1</v>
      </c>
      <c r="AS298" s="37"/>
      <c r="AT298" s="37"/>
      <c r="AU298" s="37"/>
      <c r="AV298" s="37"/>
      <c r="AW298" s="37" t="s">
        <v>347</v>
      </c>
      <c r="AX298" s="37" t="s">
        <v>3761</v>
      </c>
      <c r="AY298" s="37" t="s">
        <v>642</v>
      </c>
      <c r="AZ298" s="37" t="b">
        <v>1</v>
      </c>
      <c r="BA298" s="37"/>
      <c r="BB298" s="37"/>
      <c r="BC298" s="37" t="b">
        <v>1</v>
      </c>
      <c r="BD298" s="37"/>
      <c r="BE298" s="37" t="b">
        <v>1</v>
      </c>
      <c r="BF298" s="37"/>
      <c r="BG298" s="37"/>
      <c r="BH298" s="37"/>
      <c r="BI298" s="37"/>
      <c r="BJ298" s="37"/>
      <c r="BK298" s="37" t="s">
        <v>359</v>
      </c>
      <c r="BL298" s="37"/>
      <c r="BM298" s="37"/>
      <c r="BN298" s="37"/>
      <c r="BO298" s="37"/>
      <c r="BP298" s="37" t="s">
        <v>359</v>
      </c>
      <c r="BQ298" s="37"/>
      <c r="BR298" s="37"/>
      <c r="BS298" s="37"/>
      <c r="BT298" s="37"/>
      <c r="BU298" s="37"/>
      <c r="BV298" s="37"/>
      <c r="BW298" s="37"/>
      <c r="BX298" s="37"/>
      <c r="BY298" s="37"/>
      <c r="BZ298" s="37"/>
      <c r="CA298" s="37"/>
      <c r="CB298" s="37"/>
      <c r="CC298" s="37"/>
      <c r="CD298" s="37"/>
      <c r="CE298" s="37"/>
      <c r="CF298" s="37" t="s">
        <v>360</v>
      </c>
      <c r="CG298" s="37"/>
      <c r="CH298" s="37" t="b">
        <v>1</v>
      </c>
      <c r="CI298" s="37"/>
      <c r="CJ298" s="37" t="b">
        <v>1</v>
      </c>
      <c r="CK298" s="37"/>
      <c r="CL298" s="37"/>
      <c r="CM298" s="37"/>
      <c r="CN298" s="37"/>
      <c r="CO298" s="37" t="s">
        <v>359</v>
      </c>
      <c r="CP298" s="37" t="s">
        <v>691</v>
      </c>
      <c r="CQ298" s="37"/>
      <c r="CR298" s="37"/>
      <c r="CS298" s="37"/>
      <c r="CT298" s="37"/>
      <c r="CU298" s="37" t="b">
        <v>1</v>
      </c>
      <c r="CV298" s="37"/>
      <c r="CW298" s="37"/>
      <c r="CX298" s="37"/>
      <c r="CY298" s="37" t="s">
        <v>836</v>
      </c>
      <c r="CZ298" s="37"/>
      <c r="DA298" s="37"/>
      <c r="DB298" s="37"/>
      <c r="DC298" s="37"/>
      <c r="DD298" s="37"/>
      <c r="DE298" s="37" t="b">
        <v>1</v>
      </c>
      <c r="DF298" s="37"/>
      <c r="DG298" s="37"/>
      <c r="DH298" s="37"/>
      <c r="DI298" s="37"/>
      <c r="DJ298" s="37"/>
      <c r="DK298" s="37" t="s">
        <v>347</v>
      </c>
      <c r="DL298" s="37" t="s">
        <v>3762</v>
      </c>
      <c r="DM298" s="37"/>
      <c r="DN298" s="37" t="b">
        <v>1</v>
      </c>
      <c r="DO298" s="37"/>
      <c r="DP298" s="37"/>
      <c r="DQ298" s="37"/>
      <c r="DR298" s="37"/>
      <c r="DS298" s="37"/>
      <c r="DT298" s="37"/>
      <c r="DU298" s="37"/>
      <c r="DV298" s="37"/>
      <c r="DW298" s="37" t="s">
        <v>427</v>
      </c>
      <c r="DX298" s="37"/>
      <c r="DY298" s="37"/>
      <c r="DZ298" s="37"/>
      <c r="EA298" s="37" t="s">
        <v>3763</v>
      </c>
      <c r="EB298" s="37" t="b">
        <v>1</v>
      </c>
      <c r="EC298" s="37"/>
      <c r="ED298" s="37"/>
      <c r="EE298" s="37"/>
      <c r="EF298" s="37" t="b">
        <v>1</v>
      </c>
      <c r="EG298" s="37"/>
      <c r="EH298" s="37"/>
      <c r="EI298" s="37"/>
      <c r="EJ298" s="37"/>
      <c r="EK298" s="37" t="b">
        <v>1</v>
      </c>
      <c r="EL298" s="37" t="b">
        <v>1</v>
      </c>
      <c r="EM298" s="52">
        <v>4</v>
      </c>
      <c r="EN298" s="37" t="s">
        <v>365</v>
      </c>
      <c r="EO298" s="37" t="s">
        <v>773</v>
      </c>
      <c r="EP298" s="37" t="b">
        <v>1</v>
      </c>
      <c r="EQ298" s="37"/>
      <c r="ER298" s="37"/>
      <c r="ES298" s="37"/>
      <c r="ET298" s="37" t="b">
        <v>1</v>
      </c>
      <c r="EU298" s="37"/>
      <c r="EV298" s="37"/>
      <c r="EW298" s="37"/>
      <c r="EX298" s="37"/>
      <c r="EY298" s="37" t="b">
        <v>1</v>
      </c>
      <c r="EZ298" s="37" t="b">
        <v>1</v>
      </c>
      <c r="FA298" s="52">
        <v>4</v>
      </c>
      <c r="FB298" s="37" t="s">
        <v>366</v>
      </c>
      <c r="FC298" s="37" t="s">
        <v>347</v>
      </c>
      <c r="FD298" s="37"/>
      <c r="FE298" s="37" t="s">
        <v>914</v>
      </c>
      <c r="FF298" s="37"/>
      <c r="FG298" s="37" t="b">
        <v>1</v>
      </c>
      <c r="FH298" s="37"/>
      <c r="FI298" s="37" t="b">
        <v>1</v>
      </c>
      <c r="FJ298" s="37"/>
      <c r="FK298" s="37"/>
      <c r="FL298" s="37"/>
      <c r="FM298" s="37"/>
      <c r="FN298" s="37" t="s">
        <v>372</v>
      </c>
      <c r="FO298" s="37"/>
      <c r="FP298" s="37" t="s">
        <v>372</v>
      </c>
      <c r="FQ298" s="37"/>
      <c r="FR298" s="37"/>
      <c r="FS298" s="37"/>
      <c r="FT298" s="37"/>
      <c r="FU298" s="37"/>
      <c r="FV298" s="37"/>
      <c r="FW298" s="37"/>
      <c r="FX298" s="37" t="s">
        <v>656</v>
      </c>
      <c r="FY298" s="37" t="s">
        <v>359</v>
      </c>
      <c r="FZ298" s="37" t="s">
        <v>359</v>
      </c>
      <c r="GA298" s="37"/>
      <c r="GB298" s="37"/>
      <c r="GC298" s="37" t="s">
        <v>455</v>
      </c>
      <c r="GD298" s="37" t="s">
        <v>406</v>
      </c>
      <c r="GE298" s="37" t="s">
        <v>347</v>
      </c>
      <c r="GF298" s="37"/>
      <c r="GG298" s="37"/>
      <c r="GH298" s="37" t="s">
        <v>3764</v>
      </c>
      <c r="GI298" s="37" t="s">
        <v>359</v>
      </c>
      <c r="GJ298" s="37"/>
      <c r="GK298" s="37"/>
      <c r="GL298" s="37"/>
      <c r="GM298" s="37"/>
      <c r="GN298" s="37"/>
      <c r="GO298" s="37"/>
      <c r="GP298" s="37"/>
      <c r="GQ298" s="37"/>
      <c r="GR298" s="37"/>
      <c r="GS298" s="37" t="s">
        <v>1064</v>
      </c>
      <c r="GT298" s="37"/>
      <c r="GU298" s="37" t="s">
        <v>457</v>
      </c>
      <c r="GV298" s="37"/>
      <c r="GW298" s="37"/>
      <c r="GX298" s="37"/>
      <c r="GY298" s="37"/>
      <c r="GZ298" s="37"/>
      <c r="HA298" s="37"/>
      <c r="HB298" s="37"/>
      <c r="HC298" s="37"/>
      <c r="HD298" s="37"/>
      <c r="HE298" s="37"/>
      <c r="HF298" s="37"/>
      <c r="HG298" s="37"/>
      <c r="HH298" s="37"/>
      <c r="HI298" s="37"/>
      <c r="HJ298" s="37"/>
      <c r="HK298" s="37" t="b">
        <v>1</v>
      </c>
      <c r="HL298" s="37"/>
      <c r="HM298" s="37"/>
      <c r="HN298" s="37"/>
      <c r="HO298" s="37"/>
      <c r="HP298" s="37"/>
      <c r="HQ298" s="37"/>
      <c r="HR298" s="37"/>
      <c r="HS298" s="37"/>
      <c r="HT298" s="37"/>
      <c r="HU298" s="37"/>
      <c r="HV298" s="37"/>
      <c r="HW298" s="37"/>
      <c r="HX298" s="37"/>
      <c r="HY298" s="37"/>
      <c r="HZ298" s="37"/>
      <c r="IA298" s="37"/>
      <c r="IB298" s="37"/>
      <c r="IC298" s="37"/>
      <c r="ID298" s="37"/>
      <c r="IE298" s="37"/>
      <c r="IF298" s="37" t="s">
        <v>441</v>
      </c>
      <c r="IG298" s="37"/>
      <c r="IH298" s="37" t="b">
        <v>1</v>
      </c>
      <c r="II298" s="37"/>
      <c r="IJ298" s="37"/>
      <c r="IK298" s="37"/>
      <c r="IL298" s="37"/>
      <c r="IM298" s="37"/>
      <c r="IN298" s="37"/>
      <c r="IO298" s="37"/>
      <c r="IP298" s="37" t="s">
        <v>347</v>
      </c>
      <c r="IQ298" s="37"/>
      <c r="IR298" s="37" t="s">
        <v>857</v>
      </c>
      <c r="IS298" s="37" t="b">
        <v>1</v>
      </c>
      <c r="IT298" s="37" t="b">
        <v>1</v>
      </c>
      <c r="IU298" s="37"/>
      <c r="IV298" s="37" t="b">
        <v>1</v>
      </c>
      <c r="IW298" s="37"/>
      <c r="IX298" s="37"/>
      <c r="IY298" s="37"/>
      <c r="IZ298" s="37"/>
      <c r="JA298" s="37"/>
      <c r="JB298" s="37" t="s">
        <v>1248</v>
      </c>
      <c r="JC298" s="37" t="b">
        <v>1</v>
      </c>
      <c r="JD298" s="37" t="b">
        <v>1</v>
      </c>
      <c r="JE298" s="37" t="b">
        <v>1</v>
      </c>
      <c r="JF298" s="37"/>
      <c r="JG298" s="37"/>
      <c r="JH298" s="37"/>
      <c r="JI298" s="37"/>
      <c r="JJ298" s="37"/>
      <c r="JK298" s="37"/>
      <c r="JL298" s="37" t="s">
        <v>359</v>
      </c>
      <c r="JM298" s="37" t="s">
        <v>3765</v>
      </c>
      <c r="JN298" s="37" t="s">
        <v>3766</v>
      </c>
      <c r="JO298" s="37"/>
      <c r="JP298" s="37"/>
      <c r="JQ298" s="37"/>
      <c r="JR298" s="37" t="b">
        <v>1</v>
      </c>
      <c r="JS298" s="37" t="b">
        <v>1</v>
      </c>
      <c r="JT298" s="37"/>
      <c r="JU298" s="37" t="b">
        <v>1</v>
      </c>
      <c r="JV298" s="37"/>
      <c r="JW298" s="37"/>
      <c r="JX298" s="37"/>
      <c r="JY298" s="37"/>
      <c r="JZ298" s="37"/>
      <c r="KA298" s="37"/>
      <c r="KB298" s="37"/>
      <c r="KC298" s="37"/>
      <c r="KD298" s="37"/>
      <c r="KE298" s="37"/>
      <c r="KF298" s="37"/>
      <c r="KG298" s="37" t="s">
        <v>3767</v>
      </c>
      <c r="KH298" s="37" t="s">
        <v>447</v>
      </c>
      <c r="KI298" s="37"/>
      <c r="KJ298" s="37"/>
      <c r="KK298" s="37"/>
      <c r="KL298" s="37"/>
      <c r="KM298" s="37" t="b">
        <v>1</v>
      </c>
      <c r="KN298" s="37"/>
      <c r="KO298" s="37"/>
      <c r="KP298" s="37"/>
      <c r="KQ298" s="37"/>
      <c r="KR298" s="37"/>
      <c r="KS298" s="37"/>
      <c r="KT298" s="37"/>
      <c r="KU298" s="37"/>
      <c r="KV298" s="37"/>
      <c r="KW298" s="37" t="s">
        <v>1128</v>
      </c>
      <c r="KX298" s="37" t="b">
        <v>1</v>
      </c>
      <c r="KY298" s="37" t="b">
        <v>1</v>
      </c>
      <c r="KZ298" s="37"/>
      <c r="LA298" s="37" t="b">
        <v>1</v>
      </c>
      <c r="LB298" s="37"/>
      <c r="LC298" s="37" t="b">
        <v>1</v>
      </c>
      <c r="LD298" s="37"/>
      <c r="LE298" s="37"/>
      <c r="LF298" s="37"/>
      <c r="LG298" s="37" t="s">
        <v>427</v>
      </c>
      <c r="LH298" s="37"/>
      <c r="LI298" s="37"/>
      <c r="LJ298" s="37"/>
      <c r="LK298" s="37"/>
      <c r="LL298" s="37"/>
      <c r="LM298" s="37"/>
      <c r="LN298" s="37" t="b">
        <v>1</v>
      </c>
      <c r="LO298" s="37" t="s">
        <v>359</v>
      </c>
      <c r="LP298" s="37" t="s">
        <v>3768</v>
      </c>
      <c r="LQ298" s="37" t="s">
        <v>640</v>
      </c>
      <c r="LR298" s="37"/>
      <c r="LS298" s="37"/>
      <c r="LT298" s="37"/>
      <c r="LU298" s="37"/>
      <c r="LV298" s="37"/>
      <c r="LW298" s="37" t="b">
        <v>1</v>
      </c>
      <c r="LX298" s="37"/>
      <c r="LY298" s="37"/>
      <c r="LZ298" s="37"/>
      <c r="MA298" s="37"/>
      <c r="MB298" s="37" t="s">
        <v>359</v>
      </c>
      <c r="MC298" s="37"/>
      <c r="MD298" s="37"/>
      <c r="ME298" s="37" t="s">
        <v>359</v>
      </c>
      <c r="MF298" s="37"/>
      <c r="MG298" s="37"/>
      <c r="MH298" s="37" t="s">
        <v>347</v>
      </c>
      <c r="MI298" s="37" t="s">
        <v>3769</v>
      </c>
      <c r="MJ298" s="37" t="s">
        <v>3770</v>
      </c>
      <c r="MK298" s="37">
        <v>73215546</v>
      </c>
      <c r="ML298" s="37" t="s">
        <v>3771</v>
      </c>
      <c r="MM298" s="50">
        <v>44219.468136574083</v>
      </c>
      <c r="MN298" s="37">
        <v>300</v>
      </c>
      <c r="MO298" s="37"/>
      <c r="MP298" s="37">
        <v>-1</v>
      </c>
      <c r="MQ298" s="37"/>
      <c r="MR298" s="37"/>
      <c r="MS298" s="37" t="s">
        <v>376</v>
      </c>
      <c r="MT298" s="37">
        <v>1914</v>
      </c>
      <c r="MU298" s="37" t="s">
        <v>402</v>
      </c>
      <c r="MV298" s="37">
        <v>569832</v>
      </c>
    </row>
    <row r="299" spans="1:360" ht="15.6" hidden="1" thickTop="1" thickBot="1" x14ac:dyDescent="0.35">
      <c r="A299" s="44" t="s">
        <v>3772</v>
      </c>
      <c r="B299" s="45" t="s">
        <v>3773</v>
      </c>
      <c r="C299" s="45" t="s">
        <v>384</v>
      </c>
      <c r="D299" s="45" t="s">
        <v>2142</v>
      </c>
      <c r="E299" s="45" t="s">
        <v>830</v>
      </c>
      <c r="F299" s="45"/>
      <c r="G299" s="46">
        <v>44219</v>
      </c>
      <c r="H299" s="45" t="s">
        <v>3759</v>
      </c>
      <c r="I299" s="45" t="s">
        <v>832</v>
      </c>
      <c r="J299" s="45" t="s">
        <v>347</v>
      </c>
      <c r="K299" s="45">
        <v>46</v>
      </c>
      <c r="L299" s="45" t="str">
        <f>IF(data!$K299&lt;31,"18-30 Years",IF(data!$K299&lt;51,"31-50 Years",IF(data!$K299&lt;61,"51-60 Years",IF(data!$K299&gt;60,"Elderly&gt;60"))))</f>
        <v>31-50 Years</v>
      </c>
      <c r="M299" s="45" t="s">
        <v>405</v>
      </c>
      <c r="N299" s="45" t="s">
        <v>349</v>
      </c>
      <c r="O299" s="45" t="s">
        <v>383</v>
      </c>
      <c r="P299" s="45"/>
      <c r="Q299" s="45">
        <v>0</v>
      </c>
      <c r="R299" s="45">
        <v>0</v>
      </c>
      <c r="S299" s="45" t="s">
        <v>347</v>
      </c>
      <c r="T299" s="45">
        <v>0</v>
      </c>
      <c r="U299" s="45">
        <v>0</v>
      </c>
      <c r="V299" s="45">
        <v>1</v>
      </c>
      <c r="W299" s="45" t="s">
        <v>351</v>
      </c>
      <c r="X299" s="45">
        <v>1</v>
      </c>
      <c r="Y299" s="45" t="s">
        <v>406</v>
      </c>
      <c r="Z299" s="45">
        <v>2</v>
      </c>
      <c r="AA299" s="51">
        <v>4</v>
      </c>
      <c r="AB299" s="45">
        <v>6</v>
      </c>
      <c r="AC299" s="45">
        <v>0</v>
      </c>
      <c r="AD299" s="45">
        <v>0</v>
      </c>
      <c r="AE299" s="45">
        <v>1</v>
      </c>
      <c r="AF299" s="45">
        <v>1500</v>
      </c>
      <c r="AG299" s="45">
        <v>700</v>
      </c>
      <c r="AH299" s="41">
        <f t="shared" si="4"/>
        <v>-800</v>
      </c>
      <c r="AI299" s="45" t="s">
        <v>3774</v>
      </c>
      <c r="AJ299" s="45"/>
      <c r="AK299" s="45" t="s">
        <v>355</v>
      </c>
      <c r="AL299" s="45"/>
      <c r="AM299" s="45" t="b">
        <v>1</v>
      </c>
      <c r="AN299" s="45"/>
      <c r="AO299" s="45"/>
      <c r="AP299" s="45"/>
      <c r="AQ299" s="45"/>
      <c r="AR299" s="45"/>
      <c r="AS299" s="45"/>
      <c r="AT299" s="45">
        <v>15</v>
      </c>
      <c r="AU299" s="45" t="s">
        <v>356</v>
      </c>
      <c r="AV299" s="45"/>
      <c r="AW299" s="45" t="s">
        <v>347</v>
      </c>
      <c r="AX299" s="45" t="s">
        <v>1133</v>
      </c>
      <c r="AY299" s="45" t="s">
        <v>426</v>
      </c>
      <c r="AZ299" s="45"/>
      <c r="BA299" s="45"/>
      <c r="BB299" s="45"/>
      <c r="BC299" s="45" t="b">
        <v>1</v>
      </c>
      <c r="BD299" s="45"/>
      <c r="BE299" s="45"/>
      <c r="BF299" s="45"/>
      <c r="BG299" s="45"/>
      <c r="BH299" s="45"/>
      <c r="BI299" s="45"/>
      <c r="BJ299" s="45"/>
      <c r="BK299" s="45" t="s">
        <v>359</v>
      </c>
      <c r="BL299" s="45"/>
      <c r="BM299" s="45"/>
      <c r="BN299" s="45"/>
      <c r="BO299" s="45"/>
      <c r="BP299" s="45" t="s">
        <v>359</v>
      </c>
      <c r="BQ299" s="45"/>
      <c r="BR299" s="45"/>
      <c r="BS299" s="45"/>
      <c r="BT299" s="45"/>
      <c r="BU299" s="45"/>
      <c r="BV299" s="45"/>
      <c r="BW299" s="45"/>
      <c r="BX299" s="45"/>
      <c r="BY299" s="45"/>
      <c r="BZ299" s="45"/>
      <c r="CA299" s="45"/>
      <c r="CB299" s="45"/>
      <c r="CC299" s="45"/>
      <c r="CD299" s="45"/>
      <c r="CE299" s="45"/>
      <c r="CF299" s="45" t="s">
        <v>1975</v>
      </c>
      <c r="CG299" s="45" t="b">
        <v>1</v>
      </c>
      <c r="CH299" s="45" t="b">
        <v>1</v>
      </c>
      <c r="CI299" s="45"/>
      <c r="CJ299" s="45"/>
      <c r="CK299" s="45"/>
      <c r="CL299" s="45"/>
      <c r="CM299" s="45"/>
      <c r="CN299" s="45"/>
      <c r="CO299" s="45" t="s">
        <v>347</v>
      </c>
      <c r="CP299" s="45"/>
      <c r="CQ299" s="45"/>
      <c r="CR299" s="45"/>
      <c r="CS299" s="45"/>
      <c r="CT299" s="45"/>
      <c r="CU299" s="45"/>
      <c r="CV299" s="45"/>
      <c r="CW299" s="45"/>
      <c r="CX299" s="45"/>
      <c r="CY299" s="45" t="s">
        <v>836</v>
      </c>
      <c r="CZ299" s="45"/>
      <c r="DA299" s="45"/>
      <c r="DB299" s="45"/>
      <c r="DC299" s="45"/>
      <c r="DD299" s="45"/>
      <c r="DE299" s="45" t="b">
        <v>1</v>
      </c>
      <c r="DF299" s="45"/>
      <c r="DG299" s="45"/>
      <c r="DH299" s="45"/>
      <c r="DI299" s="45"/>
      <c r="DJ299" s="45"/>
      <c r="DK299" s="45"/>
      <c r="DL299" s="45"/>
      <c r="DM299" s="45"/>
      <c r="DN299" s="45"/>
      <c r="DO299" s="45"/>
      <c r="DP299" s="45"/>
      <c r="DQ299" s="45"/>
      <c r="DR299" s="45"/>
      <c r="DS299" s="45"/>
      <c r="DT299" s="45"/>
      <c r="DU299" s="45"/>
      <c r="DV299" s="45"/>
      <c r="DW299" s="45" t="s">
        <v>646</v>
      </c>
      <c r="DX299" s="45"/>
      <c r="DY299" s="45"/>
      <c r="DZ299" s="45"/>
      <c r="EA299" s="45"/>
      <c r="EB299" s="45"/>
      <c r="EC299" s="45"/>
      <c r="ED299" s="45"/>
      <c r="EE299" s="45"/>
      <c r="EF299" s="45"/>
      <c r="EG299" s="45"/>
      <c r="EH299" s="45"/>
      <c r="EI299" s="45"/>
      <c r="EJ299" s="45"/>
      <c r="EK299" s="45"/>
      <c r="EL299" s="45"/>
      <c r="EM299" s="45"/>
      <c r="EN299" s="45"/>
      <c r="EO299" s="45" t="s">
        <v>684</v>
      </c>
      <c r="EP299" s="45" t="b">
        <v>1</v>
      </c>
      <c r="EQ299" s="45"/>
      <c r="ER299" s="45" t="b">
        <v>1</v>
      </c>
      <c r="ES299" s="45"/>
      <c r="ET299" s="45"/>
      <c r="EU299" s="45"/>
      <c r="EV299" s="45"/>
      <c r="EW299" s="45"/>
      <c r="EX299" s="45"/>
      <c r="EY299" s="45"/>
      <c r="EZ299" s="45" t="b">
        <v>1</v>
      </c>
      <c r="FA299" s="51">
        <v>3</v>
      </c>
      <c r="FB299" s="45" t="s">
        <v>365</v>
      </c>
      <c r="FC299" s="45" t="s">
        <v>347</v>
      </c>
      <c r="FD299" s="45"/>
      <c r="FE299" s="45" t="s">
        <v>367</v>
      </c>
      <c r="FF299" s="45"/>
      <c r="FG299" s="45" t="b">
        <v>1</v>
      </c>
      <c r="FH299" s="45"/>
      <c r="FI299" s="45"/>
      <c r="FJ299" s="45"/>
      <c r="FK299" s="45"/>
      <c r="FL299" s="45"/>
      <c r="FM299" s="45"/>
      <c r="FN299" s="45" t="s">
        <v>347</v>
      </c>
      <c r="FO299" s="45"/>
      <c r="FP299" s="45" t="s">
        <v>347</v>
      </c>
      <c r="FQ299" s="45" t="s">
        <v>367</v>
      </c>
      <c r="FR299" s="45" t="b">
        <v>1</v>
      </c>
      <c r="FS299" s="45"/>
      <c r="FT299" s="45"/>
      <c r="FU299" s="45"/>
      <c r="FV299" s="45"/>
      <c r="FW299" s="45"/>
      <c r="FX299" s="45" t="s">
        <v>656</v>
      </c>
      <c r="FY299" s="45" t="s">
        <v>359</v>
      </c>
      <c r="FZ299" s="45"/>
      <c r="GA299" s="45"/>
      <c r="GB299" s="45"/>
      <c r="GC299" s="45" t="s">
        <v>384</v>
      </c>
      <c r="GD299" s="45" t="s">
        <v>384</v>
      </c>
      <c r="GE299" s="45" t="s">
        <v>347</v>
      </c>
      <c r="GF299" s="45"/>
      <c r="GG299" s="45"/>
      <c r="GH299" s="45" t="s">
        <v>915</v>
      </c>
      <c r="GI299" s="45" t="s">
        <v>359</v>
      </c>
      <c r="GJ299" s="45"/>
      <c r="GK299" s="45"/>
      <c r="GL299" s="45"/>
      <c r="GM299" s="45"/>
      <c r="GN299" s="45"/>
      <c r="GO299" s="45"/>
      <c r="GP299" s="45"/>
      <c r="GQ299" s="45"/>
      <c r="GR299" s="45"/>
      <c r="GS299" s="45" t="s">
        <v>347</v>
      </c>
      <c r="GT299" s="45" t="s">
        <v>347</v>
      </c>
      <c r="GU299" s="45" t="s">
        <v>1819</v>
      </c>
      <c r="GV299" s="45" t="b">
        <v>1</v>
      </c>
      <c r="GW299" s="45"/>
      <c r="GX299" s="45"/>
      <c r="GY299" s="45"/>
      <c r="GZ299" s="45"/>
      <c r="HA299" s="45"/>
      <c r="HB299" s="45" t="b">
        <v>1</v>
      </c>
      <c r="HC299" s="45"/>
      <c r="HD299" s="45"/>
      <c r="HE299" s="45"/>
      <c r="HF299" s="45"/>
      <c r="HG299" s="45"/>
      <c r="HH299" s="45"/>
      <c r="HI299" s="45"/>
      <c r="HJ299" s="45"/>
      <c r="HK299" s="45"/>
      <c r="HL299" s="45"/>
      <c r="HM299" s="45"/>
      <c r="HN299" s="45" t="s">
        <v>3509</v>
      </c>
      <c r="HO299" s="45"/>
      <c r="HP299" s="45" t="b">
        <v>1</v>
      </c>
      <c r="HQ299" s="45" t="b">
        <v>1</v>
      </c>
      <c r="HR299" s="45"/>
      <c r="HS299" s="45" t="s">
        <v>3775</v>
      </c>
      <c r="HT299" s="45" t="s">
        <v>440</v>
      </c>
      <c r="HU299" s="45"/>
      <c r="HV299" s="45"/>
      <c r="HW299" s="45"/>
      <c r="HX299" s="45" t="b">
        <v>1</v>
      </c>
      <c r="HY299" s="45"/>
      <c r="HZ299" s="45"/>
      <c r="IA299" s="45"/>
      <c r="IB299" s="45"/>
      <c r="IC299" s="45"/>
      <c r="ID299" s="45"/>
      <c r="IE299" s="45"/>
      <c r="IF299" s="45" t="s">
        <v>458</v>
      </c>
      <c r="IG299" s="45" t="b">
        <v>1</v>
      </c>
      <c r="IH299" s="45"/>
      <c r="II299" s="45"/>
      <c r="IJ299" s="45"/>
      <c r="IK299" s="45"/>
      <c r="IL299" s="45"/>
      <c r="IM299" s="45"/>
      <c r="IN299" s="45"/>
      <c r="IO299" s="45"/>
      <c r="IP299" s="45" t="s">
        <v>347</v>
      </c>
      <c r="IQ299" s="45"/>
      <c r="IR299" s="45" t="s">
        <v>985</v>
      </c>
      <c r="IS299" s="45"/>
      <c r="IT299" s="45" t="b">
        <v>1</v>
      </c>
      <c r="IU299" s="45" t="b">
        <v>1</v>
      </c>
      <c r="IV299" s="45"/>
      <c r="IW299" s="45"/>
      <c r="IX299" s="45"/>
      <c r="IY299" s="45"/>
      <c r="IZ299" s="45"/>
      <c r="JA299" s="45"/>
      <c r="JB299" s="45" t="s">
        <v>392</v>
      </c>
      <c r="JC299" s="45"/>
      <c r="JD299" s="45"/>
      <c r="JE299" s="45"/>
      <c r="JF299" s="45" t="b">
        <v>1</v>
      </c>
      <c r="JG299" s="45"/>
      <c r="JH299" s="45"/>
      <c r="JI299" s="45"/>
      <c r="JJ299" s="45"/>
      <c r="JK299" s="45"/>
      <c r="JL299" s="45" t="s">
        <v>347</v>
      </c>
      <c r="JM299" s="45"/>
      <c r="JN299" s="45" t="s">
        <v>539</v>
      </c>
      <c r="JO299" s="45"/>
      <c r="JP299" s="45"/>
      <c r="JQ299" s="45"/>
      <c r="JR299" s="45" t="b">
        <v>1</v>
      </c>
      <c r="JS299" s="45" t="b">
        <v>1</v>
      </c>
      <c r="JT299" s="45"/>
      <c r="JU299" s="45"/>
      <c r="JV299" s="45"/>
      <c r="JW299" s="45"/>
      <c r="JX299" s="45"/>
      <c r="JY299" s="45"/>
      <c r="JZ299" s="45"/>
      <c r="KA299" s="45"/>
      <c r="KB299" s="45"/>
      <c r="KC299" s="45"/>
      <c r="KD299" s="45"/>
      <c r="KE299" s="45"/>
      <c r="KF299" s="45"/>
      <c r="KG299" s="45" t="s">
        <v>3776</v>
      </c>
      <c r="KH299" s="45" t="s">
        <v>447</v>
      </c>
      <c r="KI299" s="45"/>
      <c r="KJ299" s="45"/>
      <c r="KK299" s="45"/>
      <c r="KL299" s="45"/>
      <c r="KM299" s="45" t="b">
        <v>1</v>
      </c>
      <c r="KN299" s="45"/>
      <c r="KO299" s="45"/>
      <c r="KP299" s="45"/>
      <c r="KQ299" s="45"/>
      <c r="KR299" s="45"/>
      <c r="KS299" s="45"/>
      <c r="KT299" s="45"/>
      <c r="KU299" s="45"/>
      <c r="KV299" s="45"/>
      <c r="KW299" s="45" t="s">
        <v>939</v>
      </c>
      <c r="KX299" s="45"/>
      <c r="KY299" s="45" t="b">
        <v>1</v>
      </c>
      <c r="KZ299" s="45"/>
      <c r="LA299" s="45"/>
      <c r="LB299" s="45" t="b">
        <v>1</v>
      </c>
      <c r="LC299" s="45"/>
      <c r="LD299" s="45"/>
      <c r="LE299" s="45"/>
      <c r="LF299" s="45"/>
      <c r="LG299" s="45" t="s">
        <v>449</v>
      </c>
      <c r="LH299" s="45"/>
      <c r="LI299" s="45"/>
      <c r="LJ299" s="45" t="b">
        <v>1</v>
      </c>
      <c r="LK299" s="45"/>
      <c r="LL299" s="45"/>
      <c r="LM299" s="45"/>
      <c r="LN299" s="45"/>
      <c r="LO299" s="45" t="s">
        <v>359</v>
      </c>
      <c r="LP299" s="45" t="s">
        <v>5172</v>
      </c>
      <c r="LQ299" s="45" t="s">
        <v>640</v>
      </c>
      <c r="LR299" s="45"/>
      <c r="LS299" s="45"/>
      <c r="LT299" s="45"/>
      <c r="LU299" s="45"/>
      <c r="LV299" s="45"/>
      <c r="LW299" s="45" t="b">
        <v>1</v>
      </c>
      <c r="LX299" s="45"/>
      <c r="LY299" s="45"/>
      <c r="LZ299" s="45"/>
      <c r="MA299" s="45"/>
      <c r="MB299" s="45" t="s">
        <v>359</v>
      </c>
      <c r="MC299" s="45"/>
      <c r="MD299" s="45"/>
      <c r="ME299" s="45" t="s">
        <v>359</v>
      </c>
      <c r="MF299" s="45"/>
      <c r="MG299" s="45"/>
      <c r="MH299" s="45" t="s">
        <v>347</v>
      </c>
      <c r="MI299" s="45" t="s">
        <v>3777</v>
      </c>
      <c r="MJ299" s="45" t="s">
        <v>3778</v>
      </c>
      <c r="MK299" s="45">
        <v>73215559</v>
      </c>
      <c r="ML299" s="45" t="s">
        <v>3779</v>
      </c>
      <c r="MM299" s="47">
        <v>44219.468599537038</v>
      </c>
      <c r="MN299" s="45">
        <v>301</v>
      </c>
      <c r="MO299" s="45"/>
      <c r="MP299" s="45">
        <v>-1</v>
      </c>
      <c r="MQ299" s="45"/>
      <c r="MR299" s="45"/>
      <c r="MS299" s="45" t="s">
        <v>376</v>
      </c>
      <c r="MT299" s="45">
        <v>8280</v>
      </c>
      <c r="MU299" s="45" t="s">
        <v>402</v>
      </c>
      <c r="MV299" s="45">
        <v>569832</v>
      </c>
    </row>
    <row r="300" spans="1:360" ht="15.6" hidden="1" thickTop="1" thickBot="1" x14ac:dyDescent="0.35">
      <c r="A300" s="48" t="s">
        <v>3780</v>
      </c>
      <c r="B300" s="37" t="s">
        <v>3781</v>
      </c>
      <c r="C300" s="37" t="s">
        <v>384</v>
      </c>
      <c r="D300" s="37" t="s">
        <v>3699</v>
      </c>
      <c r="E300" s="37" t="s">
        <v>830</v>
      </c>
      <c r="F300" s="37"/>
      <c r="G300" s="49">
        <v>44219</v>
      </c>
      <c r="H300" s="37" t="s">
        <v>2581</v>
      </c>
      <c r="I300" s="37" t="s">
        <v>832</v>
      </c>
      <c r="J300" s="37" t="s">
        <v>347</v>
      </c>
      <c r="K300" s="37">
        <v>32</v>
      </c>
      <c r="L300" s="37" t="str">
        <f>IF(data!$K300&lt;31,"18-30 Years",IF(data!$K300&lt;51,"31-50 Years",IF(data!$K300&lt;61,"51-60 Years",IF(data!$K300&gt;60,"Elderly&gt;60"))))</f>
        <v>31-50 Years</v>
      </c>
      <c r="M300" s="37" t="s">
        <v>405</v>
      </c>
      <c r="N300" s="37" t="s">
        <v>349</v>
      </c>
      <c r="O300" s="37" t="s">
        <v>350</v>
      </c>
      <c r="P300" s="49">
        <v>43670</v>
      </c>
      <c r="Q300" s="37">
        <v>0</v>
      </c>
      <c r="R300" s="37">
        <v>0</v>
      </c>
      <c r="S300" s="37" t="s">
        <v>347</v>
      </c>
      <c r="T300" s="37">
        <v>0</v>
      </c>
      <c r="U300" s="37">
        <v>0</v>
      </c>
      <c r="V300" s="37">
        <v>1</v>
      </c>
      <c r="W300" s="37" t="s">
        <v>351</v>
      </c>
      <c r="X300" s="37">
        <v>2</v>
      </c>
      <c r="Y300" s="37" t="s">
        <v>455</v>
      </c>
      <c r="Z300" s="37">
        <v>0</v>
      </c>
      <c r="AA300" s="52">
        <v>3</v>
      </c>
      <c r="AB300" s="37">
        <v>5</v>
      </c>
      <c r="AC300" s="37">
        <v>0</v>
      </c>
      <c r="AD300" s="37">
        <v>0</v>
      </c>
      <c r="AE300" s="37">
        <v>2</v>
      </c>
      <c r="AF300" s="37">
        <v>600</v>
      </c>
      <c r="AG300" s="37">
        <v>800</v>
      </c>
      <c r="AH300" s="41">
        <f t="shared" si="4"/>
        <v>200</v>
      </c>
      <c r="AI300" s="37" t="s">
        <v>1509</v>
      </c>
      <c r="AJ300" s="37"/>
      <c r="AK300" s="37" t="s">
        <v>772</v>
      </c>
      <c r="AL300" s="37" t="b">
        <v>1</v>
      </c>
      <c r="AM300" s="37"/>
      <c r="AN300" s="37"/>
      <c r="AO300" s="37"/>
      <c r="AP300" s="37"/>
      <c r="AQ300" s="37"/>
      <c r="AR300" s="37"/>
      <c r="AS300" s="37"/>
      <c r="AT300" s="37">
        <v>15</v>
      </c>
      <c r="AU300" s="37" t="s">
        <v>2659</v>
      </c>
      <c r="AV300" s="37"/>
      <c r="AW300" s="37" t="s">
        <v>347</v>
      </c>
      <c r="AX300" s="45" t="s">
        <v>5131</v>
      </c>
      <c r="AY300" s="37" t="s">
        <v>480</v>
      </c>
      <c r="AZ300" s="37" t="b">
        <v>1</v>
      </c>
      <c r="BA300" s="37"/>
      <c r="BB300" s="37"/>
      <c r="BC300" s="37" t="b">
        <v>1</v>
      </c>
      <c r="BD300" s="37"/>
      <c r="BE300" s="37"/>
      <c r="BF300" s="37"/>
      <c r="BG300" s="37"/>
      <c r="BH300" s="37"/>
      <c r="BI300" s="37"/>
      <c r="BJ300" s="37"/>
      <c r="BK300" s="37" t="s">
        <v>347</v>
      </c>
      <c r="BL300" s="37" t="s">
        <v>347</v>
      </c>
      <c r="BM300" s="37" t="s">
        <v>3782</v>
      </c>
      <c r="BN300" s="37" t="s">
        <v>359</v>
      </c>
      <c r="BO300" s="37"/>
      <c r="BP300" s="37" t="s">
        <v>359</v>
      </c>
      <c r="BQ300" s="37"/>
      <c r="BR300" s="37"/>
      <c r="BS300" s="37"/>
      <c r="BT300" s="37"/>
      <c r="BU300" s="37"/>
      <c r="BV300" s="37"/>
      <c r="BW300" s="37"/>
      <c r="BX300" s="37"/>
      <c r="BY300" s="37"/>
      <c r="BZ300" s="37"/>
      <c r="CA300" s="37"/>
      <c r="CB300" s="37"/>
      <c r="CC300" s="37"/>
      <c r="CD300" s="37"/>
      <c r="CE300" s="37"/>
      <c r="CF300" s="37" t="s">
        <v>2008</v>
      </c>
      <c r="CG300" s="37"/>
      <c r="CH300" s="37" t="b">
        <v>1</v>
      </c>
      <c r="CI300" s="37"/>
      <c r="CJ300" s="37" t="b">
        <v>1</v>
      </c>
      <c r="CK300" s="37"/>
      <c r="CL300" s="37"/>
      <c r="CM300" s="37"/>
      <c r="CN300" s="37"/>
      <c r="CO300" s="37" t="s">
        <v>347</v>
      </c>
      <c r="CP300" s="37"/>
      <c r="CQ300" s="37"/>
      <c r="CR300" s="37"/>
      <c r="CS300" s="37"/>
      <c r="CT300" s="37"/>
      <c r="CU300" s="37"/>
      <c r="CV300" s="37"/>
      <c r="CW300" s="37"/>
      <c r="CX300" s="37"/>
      <c r="CY300" s="37" t="s">
        <v>836</v>
      </c>
      <c r="CZ300" s="37"/>
      <c r="DA300" s="37"/>
      <c r="DB300" s="37"/>
      <c r="DC300" s="37"/>
      <c r="DD300" s="37"/>
      <c r="DE300" s="37" t="b">
        <v>1</v>
      </c>
      <c r="DF300" s="37"/>
      <c r="DG300" s="37"/>
      <c r="DH300" s="37"/>
      <c r="DI300" s="37"/>
      <c r="DJ300" s="37"/>
      <c r="DK300" s="37"/>
      <c r="DL300" s="37"/>
      <c r="DM300" s="37"/>
      <c r="DN300" s="37"/>
      <c r="DO300" s="37"/>
      <c r="DP300" s="37"/>
      <c r="DQ300" s="37"/>
      <c r="DR300" s="37"/>
      <c r="DS300" s="37"/>
      <c r="DT300" s="37"/>
      <c r="DU300" s="37"/>
      <c r="DV300" s="37"/>
      <c r="DW300" s="37" t="s">
        <v>646</v>
      </c>
      <c r="DX300" s="37"/>
      <c r="DY300" s="37"/>
      <c r="DZ300" s="37"/>
      <c r="EA300" s="37"/>
      <c r="EB300" s="37"/>
      <c r="EC300" s="37"/>
      <c r="ED300" s="37"/>
      <c r="EE300" s="37"/>
      <c r="EF300" s="37"/>
      <c r="EG300" s="37"/>
      <c r="EH300" s="37"/>
      <c r="EI300" s="37"/>
      <c r="EJ300" s="37"/>
      <c r="EK300" s="37"/>
      <c r="EL300" s="37"/>
      <c r="EM300" s="37"/>
      <c r="EN300" s="37"/>
      <c r="EO300" s="37" t="s">
        <v>3783</v>
      </c>
      <c r="EP300" s="37" t="b">
        <v>1</v>
      </c>
      <c r="EQ300" s="37" t="b">
        <v>1</v>
      </c>
      <c r="ER300" s="37" t="b">
        <v>1</v>
      </c>
      <c r="ES300" s="37"/>
      <c r="ET300" s="37"/>
      <c r="EU300" s="37"/>
      <c r="EV300" s="37" t="b">
        <v>1</v>
      </c>
      <c r="EW300" s="37"/>
      <c r="EX300" s="37"/>
      <c r="EY300" s="37"/>
      <c r="EZ300" s="37"/>
      <c r="FA300" s="52">
        <v>4</v>
      </c>
      <c r="FB300" s="37" t="s">
        <v>366</v>
      </c>
      <c r="FC300" s="37" t="s">
        <v>347</v>
      </c>
      <c r="FD300" s="37"/>
      <c r="FE300" s="37" t="s">
        <v>367</v>
      </c>
      <c r="FF300" s="37"/>
      <c r="FG300" s="37" t="b">
        <v>1</v>
      </c>
      <c r="FH300" s="37"/>
      <c r="FI300" s="37"/>
      <c r="FJ300" s="37"/>
      <c r="FK300" s="37"/>
      <c r="FL300" s="37"/>
      <c r="FM300" s="37"/>
      <c r="FN300" s="37" t="s">
        <v>347</v>
      </c>
      <c r="FO300" s="37"/>
      <c r="FP300" s="37" t="s">
        <v>347</v>
      </c>
      <c r="FQ300" s="37" t="s">
        <v>367</v>
      </c>
      <c r="FR300" s="37" t="b">
        <v>1</v>
      </c>
      <c r="FS300" s="37"/>
      <c r="FT300" s="37"/>
      <c r="FU300" s="37"/>
      <c r="FV300" s="37"/>
      <c r="FW300" s="37"/>
      <c r="FX300" s="37" t="s">
        <v>368</v>
      </c>
      <c r="FY300" s="37" t="s">
        <v>347</v>
      </c>
      <c r="FZ300" s="37"/>
      <c r="GA300" s="37"/>
      <c r="GB300" s="37"/>
      <c r="GC300" s="37" t="s">
        <v>384</v>
      </c>
      <c r="GD300" s="37" t="s">
        <v>384</v>
      </c>
      <c r="GE300" s="37" t="s">
        <v>359</v>
      </c>
      <c r="GF300" s="37" t="s">
        <v>370</v>
      </c>
      <c r="GG300" s="37" t="s">
        <v>370</v>
      </c>
      <c r="GH300" s="37"/>
      <c r="GI300" s="37"/>
      <c r="GJ300" s="37"/>
      <c r="GK300" s="37"/>
      <c r="GL300" s="37"/>
      <c r="GM300" s="37"/>
      <c r="GN300" s="37"/>
      <c r="GO300" s="37"/>
      <c r="GP300" s="37"/>
      <c r="GQ300" s="37"/>
      <c r="GR300" s="37"/>
      <c r="GS300" s="37"/>
      <c r="GT300" s="37"/>
      <c r="GU300" s="37" t="s">
        <v>3621</v>
      </c>
      <c r="GV300" s="37" t="b">
        <v>1</v>
      </c>
      <c r="GW300" s="37"/>
      <c r="GX300" s="37"/>
      <c r="GY300" s="37"/>
      <c r="GZ300" s="37" t="b">
        <v>1</v>
      </c>
      <c r="HA300" s="37"/>
      <c r="HB300" s="37"/>
      <c r="HC300" s="37"/>
      <c r="HD300" s="37"/>
      <c r="HE300" s="37"/>
      <c r="HF300" s="37"/>
      <c r="HG300" s="37"/>
      <c r="HH300" s="37"/>
      <c r="HI300" s="37"/>
      <c r="HJ300" s="37"/>
      <c r="HK300" s="37"/>
      <c r="HL300" s="37"/>
      <c r="HM300" s="37"/>
      <c r="HN300" s="37" t="s">
        <v>1907</v>
      </c>
      <c r="HO300" s="37"/>
      <c r="HP300" s="37"/>
      <c r="HQ300" s="37" t="b">
        <v>1</v>
      </c>
      <c r="HR300" s="37" t="b">
        <v>1</v>
      </c>
      <c r="HS300" s="37" t="s">
        <v>3784</v>
      </c>
      <c r="HT300" s="37" t="s">
        <v>2794</v>
      </c>
      <c r="HU300" s="37"/>
      <c r="HV300" s="37"/>
      <c r="HW300" s="37" t="b">
        <v>1</v>
      </c>
      <c r="HX300" s="37" t="b">
        <v>1</v>
      </c>
      <c r="HY300" s="37"/>
      <c r="HZ300" s="37"/>
      <c r="IA300" s="37"/>
      <c r="IB300" s="37"/>
      <c r="IC300" s="37"/>
      <c r="ID300" s="37"/>
      <c r="IE300" s="37"/>
      <c r="IF300" s="37" t="s">
        <v>511</v>
      </c>
      <c r="IG300" s="37"/>
      <c r="IH300" s="37"/>
      <c r="II300" s="37"/>
      <c r="IJ300" s="37"/>
      <c r="IK300" s="37" t="b">
        <v>1</v>
      </c>
      <c r="IL300" s="37"/>
      <c r="IM300" s="37"/>
      <c r="IN300" s="37"/>
      <c r="IO300" s="37"/>
      <c r="IP300" s="37" t="s">
        <v>347</v>
      </c>
      <c r="IQ300" s="37"/>
      <c r="IR300" s="37" t="s">
        <v>985</v>
      </c>
      <c r="IS300" s="37"/>
      <c r="IT300" s="37" t="b">
        <v>1</v>
      </c>
      <c r="IU300" s="37" t="b">
        <v>1</v>
      </c>
      <c r="IV300" s="37"/>
      <c r="IW300" s="37"/>
      <c r="IX300" s="37"/>
      <c r="IY300" s="37"/>
      <c r="IZ300" s="37"/>
      <c r="JA300" s="37"/>
      <c r="JB300" s="37" t="s">
        <v>985</v>
      </c>
      <c r="JC300" s="37"/>
      <c r="JD300" s="37" t="b">
        <v>1</v>
      </c>
      <c r="JE300" s="37" t="b">
        <v>1</v>
      </c>
      <c r="JF300" s="37"/>
      <c r="JG300" s="37"/>
      <c r="JH300" s="37"/>
      <c r="JI300" s="37"/>
      <c r="JJ300" s="37"/>
      <c r="JK300" s="37"/>
      <c r="JL300" s="37" t="s">
        <v>347</v>
      </c>
      <c r="JM300" s="37"/>
      <c r="JN300" s="37" t="s">
        <v>3671</v>
      </c>
      <c r="JO300" s="37"/>
      <c r="JP300" s="37"/>
      <c r="JQ300" s="37"/>
      <c r="JR300" s="37" t="b">
        <v>1</v>
      </c>
      <c r="JS300" s="37"/>
      <c r="JT300" s="37"/>
      <c r="JU300" s="37" t="b">
        <v>1</v>
      </c>
      <c r="JV300" s="37"/>
      <c r="JW300" s="37" t="b">
        <v>1</v>
      </c>
      <c r="JX300" s="37"/>
      <c r="JY300" s="37"/>
      <c r="JZ300" s="37"/>
      <c r="KA300" s="37"/>
      <c r="KB300" s="37"/>
      <c r="KC300" s="37"/>
      <c r="KD300" s="37"/>
      <c r="KE300" s="37"/>
      <c r="KF300" s="37"/>
      <c r="KG300" s="37"/>
      <c r="KH300" s="37" t="s">
        <v>1602</v>
      </c>
      <c r="KI300" s="37"/>
      <c r="KJ300" s="37" t="b">
        <v>1</v>
      </c>
      <c r="KK300" s="37"/>
      <c r="KL300" s="37"/>
      <c r="KM300" s="37" t="b">
        <v>1</v>
      </c>
      <c r="KN300" s="37"/>
      <c r="KO300" s="37"/>
      <c r="KP300" s="37"/>
      <c r="KQ300" s="37"/>
      <c r="KR300" s="37"/>
      <c r="KS300" s="37"/>
      <c r="KT300" s="37"/>
      <c r="KU300" s="37"/>
      <c r="KV300" s="37"/>
      <c r="KW300" s="37" t="s">
        <v>939</v>
      </c>
      <c r="KX300" s="37"/>
      <c r="KY300" s="37" t="b">
        <v>1</v>
      </c>
      <c r="KZ300" s="37"/>
      <c r="LA300" s="37"/>
      <c r="LB300" s="37" t="b">
        <v>1</v>
      </c>
      <c r="LC300" s="37"/>
      <c r="LD300" s="37"/>
      <c r="LE300" s="37"/>
      <c r="LF300" s="37"/>
      <c r="LG300" s="37" t="s">
        <v>541</v>
      </c>
      <c r="LH300" s="37"/>
      <c r="LI300" s="37"/>
      <c r="LJ300" s="37" t="b">
        <v>1</v>
      </c>
      <c r="LK300" s="37" t="b">
        <v>1</v>
      </c>
      <c r="LL300" s="37"/>
      <c r="LM300" s="37"/>
      <c r="LN300" s="37"/>
      <c r="LO300" s="37" t="s">
        <v>347</v>
      </c>
      <c r="LP300" s="37"/>
      <c r="LQ300" s="37" t="s">
        <v>640</v>
      </c>
      <c r="LR300" s="37"/>
      <c r="LS300" s="37"/>
      <c r="LT300" s="37"/>
      <c r="LU300" s="37"/>
      <c r="LV300" s="37"/>
      <c r="LW300" s="37" t="b">
        <v>1</v>
      </c>
      <c r="LX300" s="37"/>
      <c r="LY300" s="37"/>
      <c r="LZ300" s="37"/>
      <c r="MA300" s="37"/>
      <c r="MB300" s="37" t="s">
        <v>359</v>
      </c>
      <c r="MC300" s="37"/>
      <c r="MD300" s="37"/>
      <c r="ME300" s="37"/>
      <c r="MF300" s="37"/>
      <c r="MG300" s="37"/>
      <c r="MH300" s="37" t="s">
        <v>359</v>
      </c>
      <c r="MI300" s="37"/>
      <c r="MJ300" s="37" t="s">
        <v>3785</v>
      </c>
      <c r="MK300" s="37">
        <v>73215571</v>
      </c>
      <c r="ML300" s="37" t="s">
        <v>3786</v>
      </c>
      <c r="MM300" s="50">
        <v>44219.469131944446</v>
      </c>
      <c r="MN300" s="37">
        <v>302</v>
      </c>
      <c r="MO300" s="37"/>
      <c r="MP300" s="37">
        <v>-1</v>
      </c>
      <c r="MQ300" s="37"/>
      <c r="MR300" s="37"/>
      <c r="MS300" s="37" t="s">
        <v>376</v>
      </c>
      <c r="MT300" s="37">
        <v>3538</v>
      </c>
      <c r="MU300" s="37" t="s">
        <v>402</v>
      </c>
      <c r="MV300" s="37">
        <v>569832</v>
      </c>
    </row>
    <row r="301" spans="1:360" ht="15.6" thickTop="1" thickBot="1" x14ac:dyDescent="0.35">
      <c r="A301" s="44" t="s">
        <v>3787</v>
      </c>
      <c r="B301" s="45" t="s">
        <v>3788</v>
      </c>
      <c r="C301" s="45"/>
      <c r="D301" s="45" t="s">
        <v>3699</v>
      </c>
      <c r="E301" s="45" t="s">
        <v>830</v>
      </c>
      <c r="F301" s="45"/>
      <c r="G301" s="46">
        <v>44219</v>
      </c>
      <c r="H301" s="45" t="s">
        <v>2581</v>
      </c>
      <c r="I301" s="45" t="s">
        <v>832</v>
      </c>
      <c r="J301" s="45" t="s">
        <v>347</v>
      </c>
      <c r="K301" s="45">
        <v>41</v>
      </c>
      <c r="L301" s="45" t="str">
        <f>IF(data!$K301&lt;31,"18-30 Years",IF(data!$K301&lt;51,"31-50 Years",IF(data!$K301&lt;61,"51-60 Years",IF(data!$K301&gt;60,"Elderly&gt;60"))))</f>
        <v>31-50 Years</v>
      </c>
      <c r="M301" s="45" t="s">
        <v>405</v>
      </c>
      <c r="N301" s="45" t="s">
        <v>349</v>
      </c>
      <c r="O301" s="45" t="s">
        <v>350</v>
      </c>
      <c r="P301" s="46">
        <v>43201</v>
      </c>
      <c r="Q301" s="45">
        <v>1</v>
      </c>
      <c r="R301" s="45">
        <v>0</v>
      </c>
      <c r="S301" s="45" t="s">
        <v>347</v>
      </c>
      <c r="T301" s="45">
        <v>0</v>
      </c>
      <c r="U301" s="45">
        <v>1</v>
      </c>
      <c r="V301" s="45">
        <v>1</v>
      </c>
      <c r="W301" s="45" t="s">
        <v>406</v>
      </c>
      <c r="X301" s="45">
        <v>2</v>
      </c>
      <c r="Y301" s="45" t="s">
        <v>364</v>
      </c>
      <c r="Z301" s="45">
        <v>0</v>
      </c>
      <c r="AA301" s="51">
        <v>4</v>
      </c>
      <c r="AB301" s="45">
        <v>6</v>
      </c>
      <c r="AC301" s="45">
        <v>1</v>
      </c>
      <c r="AD301" s="45">
        <v>0</v>
      </c>
      <c r="AE301" s="45">
        <v>1</v>
      </c>
      <c r="AF301" s="45">
        <v>800</v>
      </c>
      <c r="AG301" s="45">
        <v>800</v>
      </c>
      <c r="AH301" s="41">
        <f t="shared" si="4"/>
        <v>0</v>
      </c>
      <c r="AI301" s="45" t="s">
        <v>1428</v>
      </c>
      <c r="AJ301" s="45"/>
      <c r="AK301" s="45" t="s">
        <v>663</v>
      </c>
      <c r="AL301" s="45" t="b">
        <v>1</v>
      </c>
      <c r="AM301" s="45" t="b">
        <v>1</v>
      </c>
      <c r="AN301" s="45"/>
      <c r="AO301" s="45"/>
      <c r="AP301" s="45"/>
      <c r="AQ301" s="45"/>
      <c r="AR301" s="45"/>
      <c r="AS301" s="45"/>
      <c r="AT301" s="45">
        <v>10</v>
      </c>
      <c r="AU301" s="45" t="s">
        <v>1333</v>
      </c>
      <c r="AV301" s="45"/>
      <c r="AW301" s="45" t="s">
        <v>347</v>
      </c>
      <c r="AX301" s="45" t="s">
        <v>5131</v>
      </c>
      <c r="AY301" s="45" t="s">
        <v>1279</v>
      </c>
      <c r="AZ301" s="45" t="b">
        <v>1</v>
      </c>
      <c r="BA301" s="45"/>
      <c r="BB301" s="45"/>
      <c r="BC301" s="45"/>
      <c r="BD301" s="45"/>
      <c r="BE301" s="45"/>
      <c r="BF301" s="45"/>
      <c r="BG301" s="45"/>
      <c r="BH301" s="45"/>
      <c r="BI301" s="45"/>
      <c r="BJ301" s="45"/>
      <c r="BK301" s="45" t="s">
        <v>347</v>
      </c>
      <c r="BL301" s="45" t="s">
        <v>347</v>
      </c>
      <c r="BM301" s="45" t="s">
        <v>3789</v>
      </c>
      <c r="BN301" s="45" t="s">
        <v>359</v>
      </c>
      <c r="BO301" s="45"/>
      <c r="BP301" s="45" t="s">
        <v>359</v>
      </c>
      <c r="BQ301" s="45"/>
      <c r="BR301" s="45"/>
      <c r="BS301" s="45"/>
      <c r="BT301" s="45"/>
      <c r="BU301" s="45"/>
      <c r="BV301" s="45"/>
      <c r="BW301" s="45"/>
      <c r="BX301" s="45"/>
      <c r="BY301" s="45"/>
      <c r="BZ301" s="45"/>
      <c r="CA301" s="45"/>
      <c r="CB301" s="45"/>
      <c r="CC301" s="45"/>
      <c r="CD301" s="45"/>
      <c r="CE301" s="45"/>
      <c r="CF301" s="45" t="s">
        <v>3790</v>
      </c>
      <c r="CG301" s="45" t="b">
        <v>1</v>
      </c>
      <c r="CH301" s="45" t="b">
        <v>1</v>
      </c>
      <c r="CI301" s="45"/>
      <c r="CJ301" s="45" t="b">
        <v>1</v>
      </c>
      <c r="CK301" s="45"/>
      <c r="CL301" s="45"/>
      <c r="CM301" s="45"/>
      <c r="CN301" s="45"/>
      <c r="CO301" s="45" t="s">
        <v>347</v>
      </c>
      <c r="CP301" s="45"/>
      <c r="CQ301" s="45"/>
      <c r="CR301" s="45"/>
      <c r="CS301" s="45"/>
      <c r="CT301" s="45"/>
      <c r="CU301" s="45"/>
      <c r="CV301" s="45"/>
      <c r="CW301" s="45"/>
      <c r="CX301" s="45"/>
      <c r="CY301" s="45" t="s">
        <v>836</v>
      </c>
      <c r="CZ301" s="45"/>
      <c r="DA301" s="45"/>
      <c r="DB301" s="45"/>
      <c r="DC301" s="45"/>
      <c r="DD301" s="45"/>
      <c r="DE301" s="45" t="b">
        <v>1</v>
      </c>
      <c r="DF301" s="45"/>
      <c r="DG301" s="45"/>
      <c r="DH301" s="45"/>
      <c r="DI301" s="45"/>
      <c r="DJ301" s="45"/>
      <c r="DK301" s="45"/>
      <c r="DL301" s="45"/>
      <c r="DM301" s="45"/>
      <c r="DN301" s="45"/>
      <c r="DO301" s="45"/>
      <c r="DP301" s="45"/>
      <c r="DQ301" s="45"/>
      <c r="DR301" s="45"/>
      <c r="DS301" s="45"/>
      <c r="DT301" s="45"/>
      <c r="DU301" s="45"/>
      <c r="DV301" s="45"/>
      <c r="DW301" s="45" t="s">
        <v>646</v>
      </c>
      <c r="DX301" s="45"/>
      <c r="DY301" s="45"/>
      <c r="DZ301" s="45"/>
      <c r="EA301" s="45" t="s">
        <v>1793</v>
      </c>
      <c r="EB301" s="45"/>
      <c r="EC301" s="45" t="b">
        <v>1</v>
      </c>
      <c r="ED301" s="45" t="b">
        <v>1</v>
      </c>
      <c r="EE301" s="45"/>
      <c r="EF301" s="45"/>
      <c r="EG301" s="45"/>
      <c r="EH301" s="45"/>
      <c r="EI301" s="45"/>
      <c r="EJ301" s="45"/>
      <c r="EK301" s="45"/>
      <c r="EL301" s="45"/>
      <c r="EM301" s="51">
        <v>2</v>
      </c>
      <c r="EN301" s="45" t="s">
        <v>365</v>
      </c>
      <c r="EO301" s="45" t="s">
        <v>1793</v>
      </c>
      <c r="EP301" s="45"/>
      <c r="EQ301" s="45" t="b">
        <v>1</v>
      </c>
      <c r="ER301" s="45" t="b">
        <v>1</v>
      </c>
      <c r="ES301" s="45"/>
      <c r="ET301" s="45"/>
      <c r="EU301" s="45"/>
      <c r="EV301" s="45"/>
      <c r="EW301" s="45"/>
      <c r="EX301" s="45"/>
      <c r="EY301" s="45"/>
      <c r="EZ301" s="45"/>
      <c r="FA301" s="51">
        <v>2</v>
      </c>
      <c r="FB301" s="45" t="s">
        <v>365</v>
      </c>
      <c r="FC301" s="45" t="s">
        <v>347</v>
      </c>
      <c r="FD301" s="45"/>
      <c r="FE301" s="45" t="s">
        <v>367</v>
      </c>
      <c r="FF301" s="45"/>
      <c r="FG301" s="45" t="b">
        <v>1</v>
      </c>
      <c r="FH301" s="45"/>
      <c r="FI301" s="45"/>
      <c r="FJ301" s="45"/>
      <c r="FK301" s="45"/>
      <c r="FL301" s="45"/>
      <c r="FM301" s="45"/>
      <c r="FN301" s="45" t="s">
        <v>347</v>
      </c>
      <c r="FO301" s="45"/>
      <c r="FP301" s="45" t="s">
        <v>347</v>
      </c>
      <c r="FQ301" s="45" t="s">
        <v>367</v>
      </c>
      <c r="FR301" s="45" t="b">
        <v>1</v>
      </c>
      <c r="FS301" s="45"/>
      <c r="FT301" s="45"/>
      <c r="FU301" s="45"/>
      <c r="FV301" s="45"/>
      <c r="FW301" s="45"/>
      <c r="FX301" s="45" t="s">
        <v>368</v>
      </c>
      <c r="FY301" s="45" t="s">
        <v>347</v>
      </c>
      <c r="FZ301" s="45"/>
      <c r="GA301" s="45"/>
      <c r="GB301" s="45"/>
      <c r="GC301" s="45" t="s">
        <v>351</v>
      </c>
      <c r="GD301" s="45" t="s">
        <v>351</v>
      </c>
      <c r="GE301" s="45" t="s">
        <v>359</v>
      </c>
      <c r="GF301" s="45" t="s">
        <v>370</v>
      </c>
      <c r="GG301" s="45" t="s">
        <v>370</v>
      </c>
      <c r="GH301" s="45"/>
      <c r="GI301" s="45"/>
      <c r="GJ301" s="45"/>
      <c r="GK301" s="45"/>
      <c r="GL301" s="45"/>
      <c r="GM301" s="45"/>
      <c r="GN301" s="45"/>
      <c r="GO301" s="45"/>
      <c r="GP301" s="45"/>
      <c r="GQ301" s="45"/>
      <c r="GR301" s="45"/>
      <c r="GS301" s="45"/>
      <c r="GT301" s="45"/>
      <c r="GU301" s="45" t="s">
        <v>3650</v>
      </c>
      <c r="GV301" s="45" t="b">
        <v>1</v>
      </c>
      <c r="GW301" s="45" t="b">
        <v>1</v>
      </c>
      <c r="GX301" s="45"/>
      <c r="GY301" s="45"/>
      <c r="GZ301" s="45" t="b">
        <v>1</v>
      </c>
      <c r="HA301" s="45"/>
      <c r="HB301" s="45"/>
      <c r="HC301" s="45"/>
      <c r="HD301" s="45"/>
      <c r="HE301" s="45"/>
      <c r="HF301" s="45"/>
      <c r="HG301" s="45"/>
      <c r="HH301" s="45"/>
      <c r="HI301" s="45"/>
      <c r="HJ301" s="45"/>
      <c r="HK301" s="45"/>
      <c r="HL301" s="45"/>
      <c r="HM301" s="45"/>
      <c r="HN301" s="45" t="s">
        <v>895</v>
      </c>
      <c r="HO301" s="45" t="b">
        <v>1</v>
      </c>
      <c r="HP301" s="45"/>
      <c r="HQ301" s="45" t="b">
        <v>1</v>
      </c>
      <c r="HR301" s="45"/>
      <c r="HS301" s="45" t="s">
        <v>3791</v>
      </c>
      <c r="HT301" s="45" t="s">
        <v>550</v>
      </c>
      <c r="HU301" s="45" t="b">
        <v>1</v>
      </c>
      <c r="HV301" s="45"/>
      <c r="HW301" s="45"/>
      <c r="HX301" s="45" t="b">
        <v>1</v>
      </c>
      <c r="HY301" s="45"/>
      <c r="HZ301" s="45"/>
      <c r="IA301" s="45"/>
      <c r="IB301" s="45"/>
      <c r="IC301" s="45"/>
      <c r="ID301" s="45"/>
      <c r="IE301" s="45"/>
      <c r="IF301" s="45" t="s">
        <v>592</v>
      </c>
      <c r="IG301" s="45"/>
      <c r="IH301" s="45"/>
      <c r="II301" s="45"/>
      <c r="IJ301" s="45" t="b">
        <v>1</v>
      </c>
      <c r="IK301" s="45" t="b">
        <v>1</v>
      </c>
      <c r="IL301" s="45"/>
      <c r="IM301" s="45"/>
      <c r="IN301" s="45"/>
      <c r="IO301" s="45"/>
      <c r="IP301" s="45" t="s">
        <v>347</v>
      </c>
      <c r="IQ301" s="45"/>
      <c r="IR301" s="45" t="s">
        <v>937</v>
      </c>
      <c r="IS301" s="45"/>
      <c r="IT301" s="45"/>
      <c r="IU301" s="45" t="b">
        <v>1</v>
      </c>
      <c r="IV301" s="45" t="b">
        <v>1</v>
      </c>
      <c r="IW301" s="45"/>
      <c r="IX301" s="45"/>
      <c r="IY301" s="45"/>
      <c r="IZ301" s="45"/>
      <c r="JA301" s="45"/>
      <c r="JB301" s="45" t="s">
        <v>937</v>
      </c>
      <c r="JC301" s="45"/>
      <c r="JD301" s="45"/>
      <c r="JE301" s="45" t="b">
        <v>1</v>
      </c>
      <c r="JF301" s="45" t="b">
        <v>1</v>
      </c>
      <c r="JG301" s="45"/>
      <c r="JH301" s="45"/>
      <c r="JI301" s="45"/>
      <c r="JJ301" s="45"/>
      <c r="JK301" s="45"/>
      <c r="JL301" s="45" t="s">
        <v>347</v>
      </c>
      <c r="JM301" s="45"/>
      <c r="JN301" s="45" t="s">
        <v>3712</v>
      </c>
      <c r="JO301" s="45"/>
      <c r="JP301" s="45"/>
      <c r="JQ301" s="45"/>
      <c r="JR301" s="45" t="b">
        <v>1</v>
      </c>
      <c r="JS301" s="45"/>
      <c r="JT301" s="45"/>
      <c r="JU301" s="45" t="b">
        <v>1</v>
      </c>
      <c r="JV301" s="45"/>
      <c r="JW301" s="45"/>
      <c r="JX301" s="45"/>
      <c r="JY301" s="45"/>
      <c r="JZ301" s="45"/>
      <c r="KA301" s="45"/>
      <c r="KB301" s="45" t="b">
        <v>1</v>
      </c>
      <c r="KC301" s="45"/>
      <c r="KD301" s="45"/>
      <c r="KE301" s="45"/>
      <c r="KF301" s="45"/>
      <c r="KG301" s="45"/>
      <c r="KH301" s="45" t="s">
        <v>3792</v>
      </c>
      <c r="KI301" s="45"/>
      <c r="KJ301" s="45" t="b">
        <v>1</v>
      </c>
      <c r="KK301" s="45"/>
      <c r="KL301" s="45" t="b">
        <v>1</v>
      </c>
      <c r="KM301" s="45" t="b">
        <v>1</v>
      </c>
      <c r="KN301" s="45"/>
      <c r="KO301" s="45"/>
      <c r="KP301" s="45"/>
      <c r="KQ301" s="45"/>
      <c r="KR301" s="45"/>
      <c r="KS301" s="45"/>
      <c r="KT301" s="45"/>
      <c r="KU301" s="45"/>
      <c r="KV301" s="45"/>
      <c r="KW301" s="45" t="s">
        <v>3793</v>
      </c>
      <c r="KX301" s="45"/>
      <c r="KY301" s="45"/>
      <c r="KZ301" s="45" t="b">
        <v>1</v>
      </c>
      <c r="LA301" s="45" t="b">
        <v>1</v>
      </c>
      <c r="LB301" s="45" t="b">
        <v>1</v>
      </c>
      <c r="LC301" s="45"/>
      <c r="LD301" s="45"/>
      <c r="LE301" s="45"/>
      <c r="LF301" s="45"/>
      <c r="LG301" s="45" t="s">
        <v>449</v>
      </c>
      <c r="LH301" s="45"/>
      <c r="LI301" s="45"/>
      <c r="LJ301" s="45" t="b">
        <v>1</v>
      </c>
      <c r="LK301" s="45"/>
      <c r="LL301" s="45"/>
      <c r="LM301" s="45"/>
      <c r="LN301" s="45"/>
      <c r="LO301" s="45" t="s">
        <v>347</v>
      </c>
      <c r="LP301" s="45"/>
      <c r="LQ301" s="45" t="s">
        <v>640</v>
      </c>
      <c r="LR301" s="45"/>
      <c r="LS301" s="45"/>
      <c r="LT301" s="45"/>
      <c r="LU301" s="45"/>
      <c r="LV301" s="45"/>
      <c r="LW301" s="45" t="b">
        <v>1</v>
      </c>
      <c r="LX301" s="45"/>
      <c r="LY301" s="45"/>
      <c r="LZ301" s="45"/>
      <c r="MA301" s="45"/>
      <c r="MB301" s="45" t="s">
        <v>359</v>
      </c>
      <c r="MC301" s="45"/>
      <c r="MD301" s="45"/>
      <c r="ME301" s="45"/>
      <c r="MF301" s="45"/>
      <c r="MG301" s="45"/>
      <c r="MH301" s="45" t="s">
        <v>359</v>
      </c>
      <c r="MI301" s="45"/>
      <c r="MJ301" s="45" t="s">
        <v>3794</v>
      </c>
      <c r="MK301" s="45">
        <v>73215572</v>
      </c>
      <c r="ML301" s="45" t="s">
        <v>3795</v>
      </c>
      <c r="MM301" s="47">
        <v>44219.469131944446</v>
      </c>
      <c r="MN301" s="45">
        <v>303</v>
      </c>
      <c r="MO301" s="45"/>
      <c r="MP301" s="45">
        <v>-1</v>
      </c>
      <c r="MQ301" s="45"/>
      <c r="MR301" s="45"/>
      <c r="MS301" s="45" t="s">
        <v>376</v>
      </c>
      <c r="MT301" s="45">
        <v>1452</v>
      </c>
      <c r="MU301" s="45" t="s">
        <v>402</v>
      </c>
      <c r="MV301" s="45">
        <v>569832</v>
      </c>
    </row>
    <row r="302" spans="1:360" ht="15.6" hidden="1" thickTop="1" thickBot="1" x14ac:dyDescent="0.35">
      <c r="A302" s="48" t="s">
        <v>3796</v>
      </c>
      <c r="B302" s="37" t="s">
        <v>3797</v>
      </c>
      <c r="C302" s="37"/>
      <c r="D302" s="37" t="s">
        <v>3699</v>
      </c>
      <c r="E302" s="37" t="s">
        <v>830</v>
      </c>
      <c r="F302" s="37"/>
      <c r="G302" s="49">
        <v>44219</v>
      </c>
      <c r="H302" s="37" t="s">
        <v>2581</v>
      </c>
      <c r="I302" s="37" t="s">
        <v>832</v>
      </c>
      <c r="J302" s="37" t="s">
        <v>347</v>
      </c>
      <c r="K302" s="37">
        <v>30</v>
      </c>
      <c r="L302" s="37" t="str">
        <f>IF(data!$K302&lt;31,"18-30 Years",IF(data!$K302&lt;51,"31-50 Years",IF(data!$K302&lt;61,"51-60 Years",IF(data!$K302&gt;60,"Elderly&gt;60"))))</f>
        <v>18-30 Years</v>
      </c>
      <c r="M302" s="37" t="s">
        <v>405</v>
      </c>
      <c r="N302" s="37" t="s">
        <v>349</v>
      </c>
      <c r="O302" s="37" t="s">
        <v>350</v>
      </c>
      <c r="P302" s="49">
        <v>42431</v>
      </c>
      <c r="Q302" s="37">
        <v>0</v>
      </c>
      <c r="R302" s="37">
        <v>1</v>
      </c>
      <c r="S302" s="37" t="s">
        <v>347</v>
      </c>
      <c r="T302" s="37">
        <v>0</v>
      </c>
      <c r="U302" s="37">
        <v>0</v>
      </c>
      <c r="V302" s="37">
        <v>1</v>
      </c>
      <c r="W302" s="37" t="s">
        <v>351</v>
      </c>
      <c r="X302" s="37">
        <v>2</v>
      </c>
      <c r="Y302" s="37" t="s">
        <v>455</v>
      </c>
      <c r="Z302" s="37">
        <v>0</v>
      </c>
      <c r="AA302" s="52">
        <v>3</v>
      </c>
      <c r="AB302" s="37">
        <v>6</v>
      </c>
      <c r="AC302" s="37">
        <v>1</v>
      </c>
      <c r="AD302" s="37">
        <v>0</v>
      </c>
      <c r="AE302" s="37">
        <v>1</v>
      </c>
      <c r="AF302" s="37">
        <v>500</v>
      </c>
      <c r="AG302" s="37">
        <v>600</v>
      </c>
      <c r="AH302" s="41">
        <f t="shared" si="4"/>
        <v>100</v>
      </c>
      <c r="AI302" s="37" t="s">
        <v>1509</v>
      </c>
      <c r="AJ302" s="37"/>
      <c r="AK302" s="37" t="s">
        <v>772</v>
      </c>
      <c r="AL302" s="37" t="b">
        <v>1</v>
      </c>
      <c r="AM302" s="37"/>
      <c r="AN302" s="37"/>
      <c r="AO302" s="37"/>
      <c r="AP302" s="37"/>
      <c r="AQ302" s="37"/>
      <c r="AR302" s="37"/>
      <c r="AS302" s="37"/>
      <c r="AT302" s="37">
        <v>10</v>
      </c>
      <c r="AU302" s="37" t="s">
        <v>2659</v>
      </c>
      <c r="AV302" s="37"/>
      <c r="AW302" s="37" t="s">
        <v>347</v>
      </c>
      <c r="AX302" s="45" t="s">
        <v>5131</v>
      </c>
      <c r="AY302" s="37" t="s">
        <v>1279</v>
      </c>
      <c r="AZ302" s="37" t="b">
        <v>1</v>
      </c>
      <c r="BA302" s="37"/>
      <c r="BB302" s="37"/>
      <c r="BC302" s="37"/>
      <c r="BD302" s="37"/>
      <c r="BE302" s="37"/>
      <c r="BF302" s="37"/>
      <c r="BG302" s="37"/>
      <c r="BH302" s="37"/>
      <c r="BI302" s="37"/>
      <c r="BJ302" s="37"/>
      <c r="BK302" s="37" t="s">
        <v>359</v>
      </c>
      <c r="BL302" s="37"/>
      <c r="BM302" s="37"/>
      <c r="BN302" s="37"/>
      <c r="BO302" s="37"/>
      <c r="BP302" s="37" t="s">
        <v>359</v>
      </c>
      <c r="BQ302" s="37"/>
      <c r="BR302" s="37"/>
      <c r="BS302" s="37"/>
      <c r="BT302" s="37"/>
      <c r="BU302" s="37"/>
      <c r="BV302" s="37"/>
      <c r="BW302" s="37"/>
      <c r="BX302" s="37"/>
      <c r="BY302" s="37"/>
      <c r="BZ302" s="37"/>
      <c r="CA302" s="37"/>
      <c r="CB302" s="37"/>
      <c r="CC302" s="37"/>
      <c r="CD302" s="37"/>
      <c r="CE302" s="37"/>
      <c r="CF302" s="37" t="s">
        <v>360</v>
      </c>
      <c r="CG302" s="37"/>
      <c r="CH302" s="37" t="b">
        <v>1</v>
      </c>
      <c r="CI302" s="37"/>
      <c r="CJ302" s="37" t="b">
        <v>1</v>
      </c>
      <c r="CK302" s="37"/>
      <c r="CL302" s="37"/>
      <c r="CM302" s="37"/>
      <c r="CN302" s="37"/>
      <c r="CO302" s="37" t="s">
        <v>347</v>
      </c>
      <c r="CP302" s="37"/>
      <c r="CQ302" s="37"/>
      <c r="CR302" s="37"/>
      <c r="CS302" s="37"/>
      <c r="CT302" s="37"/>
      <c r="CU302" s="37"/>
      <c r="CV302" s="37"/>
      <c r="CW302" s="37"/>
      <c r="CX302" s="37"/>
      <c r="CY302" s="37" t="s">
        <v>836</v>
      </c>
      <c r="CZ302" s="37"/>
      <c r="DA302" s="37"/>
      <c r="DB302" s="37"/>
      <c r="DC302" s="37"/>
      <c r="DD302" s="37"/>
      <c r="DE302" s="37" t="b">
        <v>1</v>
      </c>
      <c r="DF302" s="37"/>
      <c r="DG302" s="37"/>
      <c r="DH302" s="37"/>
      <c r="DI302" s="37"/>
      <c r="DJ302" s="37"/>
      <c r="DK302" s="37"/>
      <c r="DL302" s="37"/>
      <c r="DM302" s="37"/>
      <c r="DN302" s="37"/>
      <c r="DO302" s="37"/>
      <c r="DP302" s="37"/>
      <c r="DQ302" s="37"/>
      <c r="DR302" s="37"/>
      <c r="DS302" s="37"/>
      <c r="DT302" s="37"/>
      <c r="DU302" s="37"/>
      <c r="DV302" s="37"/>
      <c r="DW302" s="37" t="s">
        <v>646</v>
      </c>
      <c r="DX302" s="37"/>
      <c r="DY302" s="37"/>
      <c r="DZ302" s="37"/>
      <c r="EA302" s="37"/>
      <c r="EB302" s="37"/>
      <c r="EC302" s="37"/>
      <c r="ED302" s="37"/>
      <c r="EE302" s="37"/>
      <c r="EF302" s="37"/>
      <c r="EG302" s="37"/>
      <c r="EH302" s="37"/>
      <c r="EI302" s="37"/>
      <c r="EJ302" s="37"/>
      <c r="EK302" s="37"/>
      <c r="EL302" s="37"/>
      <c r="EM302" s="37"/>
      <c r="EN302" s="37"/>
      <c r="EO302" s="37" t="s">
        <v>3783</v>
      </c>
      <c r="EP302" s="37" t="b">
        <v>1</v>
      </c>
      <c r="EQ302" s="37" t="b">
        <v>1</v>
      </c>
      <c r="ER302" s="37" t="b">
        <v>1</v>
      </c>
      <c r="ES302" s="37"/>
      <c r="ET302" s="37"/>
      <c r="EU302" s="37"/>
      <c r="EV302" s="37" t="b">
        <v>1</v>
      </c>
      <c r="EW302" s="37"/>
      <c r="EX302" s="37"/>
      <c r="EY302" s="37"/>
      <c r="EZ302" s="37"/>
      <c r="FA302" s="52">
        <v>4</v>
      </c>
      <c r="FB302" s="37" t="s">
        <v>366</v>
      </c>
      <c r="FC302" s="37" t="s">
        <v>347</v>
      </c>
      <c r="FD302" s="37"/>
      <c r="FE302" s="37" t="s">
        <v>367</v>
      </c>
      <c r="FF302" s="37"/>
      <c r="FG302" s="37" t="b">
        <v>1</v>
      </c>
      <c r="FH302" s="37"/>
      <c r="FI302" s="37"/>
      <c r="FJ302" s="37"/>
      <c r="FK302" s="37"/>
      <c r="FL302" s="37"/>
      <c r="FM302" s="37"/>
      <c r="FN302" s="37" t="s">
        <v>347</v>
      </c>
      <c r="FO302" s="37"/>
      <c r="FP302" s="37" t="s">
        <v>347</v>
      </c>
      <c r="FQ302" s="37" t="s">
        <v>367</v>
      </c>
      <c r="FR302" s="37" t="b">
        <v>1</v>
      </c>
      <c r="FS302" s="37"/>
      <c r="FT302" s="37"/>
      <c r="FU302" s="37"/>
      <c r="FV302" s="37"/>
      <c r="FW302" s="37"/>
      <c r="FX302" s="37" t="s">
        <v>368</v>
      </c>
      <c r="FY302" s="37" t="s">
        <v>359</v>
      </c>
      <c r="FZ302" s="37"/>
      <c r="GA302" s="37"/>
      <c r="GB302" s="37"/>
      <c r="GC302" s="37" t="s">
        <v>384</v>
      </c>
      <c r="GD302" s="37" t="s">
        <v>384</v>
      </c>
      <c r="GE302" s="37" t="s">
        <v>359</v>
      </c>
      <c r="GF302" s="37" t="s">
        <v>370</v>
      </c>
      <c r="GG302" s="37" t="s">
        <v>370</v>
      </c>
      <c r="GH302" s="37"/>
      <c r="GI302" s="37"/>
      <c r="GJ302" s="37"/>
      <c r="GK302" s="37"/>
      <c r="GL302" s="37"/>
      <c r="GM302" s="37"/>
      <c r="GN302" s="37"/>
      <c r="GO302" s="37"/>
      <c r="GP302" s="37"/>
      <c r="GQ302" s="37"/>
      <c r="GR302" s="37"/>
      <c r="GS302" s="37"/>
      <c r="GT302" s="37"/>
      <c r="GU302" s="37" t="s">
        <v>3679</v>
      </c>
      <c r="GV302" s="37" t="b">
        <v>1</v>
      </c>
      <c r="GW302" s="37" t="b">
        <v>1</v>
      </c>
      <c r="GX302" s="37" t="b">
        <v>1</v>
      </c>
      <c r="GY302" s="37"/>
      <c r="GZ302" s="37" t="b">
        <v>1</v>
      </c>
      <c r="HA302" s="37"/>
      <c r="HB302" s="37"/>
      <c r="HC302" s="37"/>
      <c r="HD302" s="37"/>
      <c r="HE302" s="37"/>
      <c r="HF302" s="37"/>
      <c r="HG302" s="37"/>
      <c r="HH302" s="37"/>
      <c r="HI302" s="37"/>
      <c r="HJ302" s="37"/>
      <c r="HK302" s="37"/>
      <c r="HL302" s="37"/>
      <c r="HM302" s="37"/>
      <c r="HN302" s="37" t="s">
        <v>895</v>
      </c>
      <c r="HO302" s="37" t="b">
        <v>1</v>
      </c>
      <c r="HP302" s="37"/>
      <c r="HQ302" s="37" t="b">
        <v>1</v>
      </c>
      <c r="HR302" s="37"/>
      <c r="HS302" s="37" t="s">
        <v>3784</v>
      </c>
      <c r="HT302" s="37" t="s">
        <v>2060</v>
      </c>
      <c r="HU302" s="37" t="b">
        <v>1</v>
      </c>
      <c r="HV302" s="37"/>
      <c r="HW302" s="37"/>
      <c r="HX302" s="37" t="b">
        <v>1</v>
      </c>
      <c r="HY302" s="37"/>
      <c r="HZ302" s="37"/>
      <c r="IA302" s="37" t="b">
        <v>1</v>
      </c>
      <c r="IB302" s="37"/>
      <c r="IC302" s="37"/>
      <c r="ID302" s="37"/>
      <c r="IE302" s="37"/>
      <c r="IF302" s="37" t="s">
        <v>511</v>
      </c>
      <c r="IG302" s="37"/>
      <c r="IH302" s="37"/>
      <c r="II302" s="37"/>
      <c r="IJ302" s="37"/>
      <c r="IK302" s="37" t="b">
        <v>1</v>
      </c>
      <c r="IL302" s="37"/>
      <c r="IM302" s="37"/>
      <c r="IN302" s="37"/>
      <c r="IO302" s="37"/>
      <c r="IP302" s="37" t="s">
        <v>347</v>
      </c>
      <c r="IQ302" s="37"/>
      <c r="IR302" s="37" t="s">
        <v>937</v>
      </c>
      <c r="IS302" s="37"/>
      <c r="IT302" s="37"/>
      <c r="IU302" s="37" t="b">
        <v>1</v>
      </c>
      <c r="IV302" s="37" t="b">
        <v>1</v>
      </c>
      <c r="IW302" s="37"/>
      <c r="IX302" s="37"/>
      <c r="IY302" s="37"/>
      <c r="IZ302" s="37"/>
      <c r="JA302" s="37"/>
      <c r="JB302" s="37" t="s">
        <v>937</v>
      </c>
      <c r="JC302" s="37"/>
      <c r="JD302" s="37"/>
      <c r="JE302" s="37" t="b">
        <v>1</v>
      </c>
      <c r="JF302" s="37" t="b">
        <v>1</v>
      </c>
      <c r="JG302" s="37"/>
      <c r="JH302" s="37"/>
      <c r="JI302" s="37"/>
      <c r="JJ302" s="37"/>
      <c r="JK302" s="37"/>
      <c r="JL302" s="37" t="s">
        <v>347</v>
      </c>
      <c r="JM302" s="37"/>
      <c r="JN302" s="37" t="s">
        <v>3712</v>
      </c>
      <c r="JO302" s="37"/>
      <c r="JP302" s="37"/>
      <c r="JQ302" s="37"/>
      <c r="JR302" s="37" t="b">
        <v>1</v>
      </c>
      <c r="JS302" s="37"/>
      <c r="JT302" s="37"/>
      <c r="JU302" s="37" t="b">
        <v>1</v>
      </c>
      <c r="JV302" s="37"/>
      <c r="JW302" s="37"/>
      <c r="JX302" s="37"/>
      <c r="JY302" s="37"/>
      <c r="JZ302" s="37"/>
      <c r="KA302" s="37"/>
      <c r="KB302" s="37" t="b">
        <v>1</v>
      </c>
      <c r="KC302" s="37"/>
      <c r="KD302" s="37"/>
      <c r="KE302" s="37"/>
      <c r="KF302" s="37"/>
      <c r="KG302" s="37"/>
      <c r="KH302" s="37" t="s">
        <v>3798</v>
      </c>
      <c r="KI302" s="37"/>
      <c r="KJ302" s="37" t="b">
        <v>1</v>
      </c>
      <c r="KK302" s="37"/>
      <c r="KL302" s="37"/>
      <c r="KM302" s="37" t="b">
        <v>1</v>
      </c>
      <c r="KN302" s="37"/>
      <c r="KO302" s="37"/>
      <c r="KP302" s="37"/>
      <c r="KQ302" s="37"/>
      <c r="KR302" s="37" t="b">
        <v>1</v>
      </c>
      <c r="KS302" s="37"/>
      <c r="KT302" s="37"/>
      <c r="KU302" s="37"/>
      <c r="KV302" s="37"/>
      <c r="KW302" s="37" t="s">
        <v>2665</v>
      </c>
      <c r="KX302" s="37"/>
      <c r="KY302" s="37"/>
      <c r="KZ302" s="37"/>
      <c r="LA302" s="37" t="b">
        <v>1</v>
      </c>
      <c r="LB302" s="37" t="b">
        <v>1</v>
      </c>
      <c r="LC302" s="37" t="b">
        <v>1</v>
      </c>
      <c r="LD302" s="37"/>
      <c r="LE302" s="37"/>
      <c r="LF302" s="37"/>
      <c r="LG302" s="37" t="s">
        <v>449</v>
      </c>
      <c r="LH302" s="37"/>
      <c r="LI302" s="37"/>
      <c r="LJ302" s="37" t="b">
        <v>1</v>
      </c>
      <c r="LK302" s="37"/>
      <c r="LL302" s="37"/>
      <c r="LM302" s="37"/>
      <c r="LN302" s="37"/>
      <c r="LO302" s="37" t="s">
        <v>359</v>
      </c>
      <c r="LP302" s="37" t="s">
        <v>3714</v>
      </c>
      <c r="LQ302" s="37" t="s">
        <v>640</v>
      </c>
      <c r="LR302" s="37"/>
      <c r="LS302" s="37"/>
      <c r="LT302" s="37"/>
      <c r="LU302" s="37"/>
      <c r="LV302" s="37"/>
      <c r="LW302" s="37" t="b">
        <v>1</v>
      </c>
      <c r="LX302" s="37"/>
      <c r="LY302" s="37"/>
      <c r="LZ302" s="37"/>
      <c r="MA302" s="37"/>
      <c r="MB302" s="37" t="s">
        <v>359</v>
      </c>
      <c r="MC302" s="37"/>
      <c r="MD302" s="37"/>
      <c r="ME302" s="37"/>
      <c r="MF302" s="37"/>
      <c r="MG302" s="37"/>
      <c r="MH302" s="37" t="s">
        <v>359</v>
      </c>
      <c r="MI302" s="37"/>
      <c r="MJ302" s="37" t="s">
        <v>3799</v>
      </c>
      <c r="MK302" s="37">
        <v>73215573</v>
      </c>
      <c r="ML302" s="37" t="s">
        <v>3800</v>
      </c>
      <c r="MM302" s="50">
        <v>44219.469143518523</v>
      </c>
      <c r="MN302" s="37">
        <v>304</v>
      </c>
      <c r="MO302" s="37"/>
      <c r="MP302" s="37">
        <v>-1</v>
      </c>
      <c r="MQ302" s="37"/>
      <c r="MR302" s="37"/>
      <c r="MS302" s="37" t="s">
        <v>376</v>
      </c>
      <c r="MT302" s="37">
        <v>2876</v>
      </c>
      <c r="MU302" s="37" t="s">
        <v>402</v>
      </c>
      <c r="MV302" s="37">
        <v>569832</v>
      </c>
    </row>
    <row r="303" spans="1:360" ht="15.6" thickTop="1" thickBot="1" x14ac:dyDescent="0.35">
      <c r="A303" s="44" t="s">
        <v>3801</v>
      </c>
      <c r="B303" s="45" t="s">
        <v>3802</v>
      </c>
      <c r="C303" s="45"/>
      <c r="D303" s="45" t="s">
        <v>3803</v>
      </c>
      <c r="E303" s="45" t="s">
        <v>830</v>
      </c>
      <c r="F303" s="45"/>
      <c r="G303" s="46">
        <v>44219</v>
      </c>
      <c r="H303" s="45" t="s">
        <v>1958</v>
      </c>
      <c r="I303" s="45" t="s">
        <v>832</v>
      </c>
      <c r="J303" s="45" t="s">
        <v>347</v>
      </c>
      <c r="K303" s="45">
        <v>40</v>
      </c>
      <c r="L303" s="45" t="str">
        <f>IF(data!$K303&lt;31,"18-30 Years",IF(data!$K303&lt;51,"31-50 Years",IF(data!$K303&lt;61,"51-60 Years",IF(data!$K303&gt;60,"Elderly&gt;60"))))</f>
        <v>31-50 Years</v>
      </c>
      <c r="M303" s="45" t="s">
        <v>348</v>
      </c>
      <c r="N303" s="45" t="s">
        <v>349</v>
      </c>
      <c r="O303" s="45" t="s">
        <v>350</v>
      </c>
      <c r="P303" s="46">
        <v>43474</v>
      </c>
      <c r="Q303" s="45">
        <v>1</v>
      </c>
      <c r="R303" s="45">
        <v>0</v>
      </c>
      <c r="S303" s="45" t="s">
        <v>347</v>
      </c>
      <c r="T303" s="45">
        <v>0</v>
      </c>
      <c r="U303" s="45">
        <v>1</v>
      </c>
      <c r="V303" s="45">
        <v>1</v>
      </c>
      <c r="W303" s="45" t="s">
        <v>406</v>
      </c>
      <c r="X303" s="45">
        <v>6</v>
      </c>
      <c r="Y303" s="45" t="s">
        <v>519</v>
      </c>
      <c r="Z303" s="45">
        <v>0</v>
      </c>
      <c r="AA303" s="51">
        <v>8</v>
      </c>
      <c r="AB303" s="45">
        <v>15</v>
      </c>
      <c r="AC303" s="45">
        <v>0</v>
      </c>
      <c r="AD303" s="45">
        <v>0</v>
      </c>
      <c r="AE303" s="45">
        <v>0</v>
      </c>
      <c r="AF303" s="45">
        <v>2000</v>
      </c>
      <c r="AG303" s="45">
        <v>100</v>
      </c>
      <c r="AH303" s="41">
        <f t="shared" si="4"/>
        <v>-1900</v>
      </c>
      <c r="AI303" s="45" t="s">
        <v>3185</v>
      </c>
      <c r="AJ303" s="45"/>
      <c r="AK303" s="45" t="s">
        <v>355</v>
      </c>
      <c r="AL303" s="45"/>
      <c r="AM303" s="45" t="b">
        <v>1</v>
      </c>
      <c r="AN303" s="45"/>
      <c r="AO303" s="45"/>
      <c r="AP303" s="45"/>
      <c r="AQ303" s="45"/>
      <c r="AR303" s="45"/>
      <c r="AS303" s="45"/>
      <c r="AT303" s="45">
        <v>30</v>
      </c>
      <c r="AU303" s="45" t="s">
        <v>356</v>
      </c>
      <c r="AV303" s="45"/>
      <c r="AW303" s="45" t="s">
        <v>359</v>
      </c>
      <c r="AX303" s="45" t="s">
        <v>1959</v>
      </c>
      <c r="AY303" s="45" t="s">
        <v>1259</v>
      </c>
      <c r="AZ303" s="45"/>
      <c r="BA303" s="45"/>
      <c r="BB303" s="45"/>
      <c r="BC303" s="45" t="b">
        <v>1</v>
      </c>
      <c r="BD303" s="45" t="b">
        <v>1</v>
      </c>
      <c r="BE303" s="45"/>
      <c r="BF303" s="45"/>
      <c r="BG303" s="45"/>
      <c r="BH303" s="45"/>
      <c r="BI303" s="45"/>
      <c r="BJ303" s="45"/>
      <c r="BK303" s="45" t="s">
        <v>347</v>
      </c>
      <c r="BL303" s="45" t="s">
        <v>347</v>
      </c>
      <c r="BM303" s="45" t="s">
        <v>1229</v>
      </c>
      <c r="BN303" s="45" t="s">
        <v>359</v>
      </c>
      <c r="BO303" s="45"/>
      <c r="BP303" s="45" t="s">
        <v>359</v>
      </c>
      <c r="BQ303" s="45"/>
      <c r="BR303" s="45"/>
      <c r="BS303" s="45"/>
      <c r="BT303" s="45"/>
      <c r="BU303" s="45"/>
      <c r="BV303" s="45"/>
      <c r="BW303" s="45"/>
      <c r="BX303" s="45"/>
      <c r="BY303" s="45"/>
      <c r="BZ303" s="45"/>
      <c r="CA303" s="45"/>
      <c r="CB303" s="45"/>
      <c r="CC303" s="45"/>
      <c r="CD303" s="45"/>
      <c r="CE303" s="45"/>
      <c r="CF303" s="45" t="s">
        <v>1306</v>
      </c>
      <c r="CG303" s="45"/>
      <c r="CH303" s="45" t="b">
        <v>1</v>
      </c>
      <c r="CI303" s="45"/>
      <c r="CJ303" s="45"/>
      <c r="CK303" s="45"/>
      <c r="CL303" s="45"/>
      <c r="CM303" s="45"/>
      <c r="CN303" s="45"/>
      <c r="CO303" s="45" t="s">
        <v>359</v>
      </c>
      <c r="CP303" s="45" t="s">
        <v>691</v>
      </c>
      <c r="CQ303" s="45"/>
      <c r="CR303" s="45"/>
      <c r="CS303" s="45"/>
      <c r="CT303" s="45"/>
      <c r="CU303" s="45" t="b">
        <v>1</v>
      </c>
      <c r="CV303" s="45"/>
      <c r="CW303" s="45"/>
      <c r="CX303" s="45"/>
      <c r="CY303" s="45" t="s">
        <v>1807</v>
      </c>
      <c r="CZ303" s="45"/>
      <c r="DA303" s="45"/>
      <c r="DB303" s="45"/>
      <c r="DC303" s="45" t="b">
        <v>1</v>
      </c>
      <c r="DD303" s="45"/>
      <c r="DE303" s="45"/>
      <c r="DF303" s="45"/>
      <c r="DG303" s="45"/>
      <c r="DH303" s="45"/>
      <c r="DI303" s="45"/>
      <c r="DJ303" s="45"/>
      <c r="DK303" s="45"/>
      <c r="DL303" s="45"/>
      <c r="DM303" s="45"/>
      <c r="DN303" s="45"/>
      <c r="DO303" s="45"/>
      <c r="DP303" s="45"/>
      <c r="DQ303" s="45"/>
      <c r="DR303" s="45"/>
      <c r="DS303" s="45"/>
      <c r="DT303" s="45"/>
      <c r="DU303" s="45"/>
      <c r="DV303" s="45"/>
      <c r="DW303" s="45" t="s">
        <v>646</v>
      </c>
      <c r="DX303" s="45"/>
      <c r="DY303" s="45"/>
      <c r="DZ303" s="45"/>
      <c r="EA303" s="45" t="s">
        <v>981</v>
      </c>
      <c r="EB303" s="45" t="b">
        <v>1</v>
      </c>
      <c r="EC303" s="45" t="b">
        <v>1</v>
      </c>
      <c r="ED303" s="45"/>
      <c r="EE303" s="45"/>
      <c r="EF303" s="45"/>
      <c r="EG303" s="45"/>
      <c r="EH303" s="45"/>
      <c r="EI303" s="45"/>
      <c r="EJ303" s="45"/>
      <c r="EK303" s="45"/>
      <c r="EL303" s="45"/>
      <c r="EM303" s="51">
        <v>2</v>
      </c>
      <c r="EN303" s="45" t="s">
        <v>365</v>
      </c>
      <c r="EO303" s="45" t="s">
        <v>981</v>
      </c>
      <c r="EP303" s="45" t="b">
        <v>1</v>
      </c>
      <c r="EQ303" s="45" t="b">
        <v>1</v>
      </c>
      <c r="ER303" s="45"/>
      <c r="ES303" s="45"/>
      <c r="ET303" s="45"/>
      <c r="EU303" s="45"/>
      <c r="EV303" s="45"/>
      <c r="EW303" s="45"/>
      <c r="EX303" s="45"/>
      <c r="EY303" s="45"/>
      <c r="EZ303" s="45"/>
      <c r="FA303" s="51">
        <v>2</v>
      </c>
      <c r="FB303" s="45" t="s">
        <v>365</v>
      </c>
      <c r="FC303" s="45" t="s">
        <v>347</v>
      </c>
      <c r="FD303" s="45"/>
      <c r="FE303" s="45" t="s">
        <v>367</v>
      </c>
      <c r="FF303" s="45"/>
      <c r="FG303" s="45" t="b">
        <v>1</v>
      </c>
      <c r="FH303" s="45"/>
      <c r="FI303" s="45"/>
      <c r="FJ303" s="45"/>
      <c r="FK303" s="45"/>
      <c r="FL303" s="45"/>
      <c r="FM303" s="45"/>
      <c r="FN303" s="45" t="s">
        <v>347</v>
      </c>
      <c r="FO303" s="45"/>
      <c r="FP303" s="45" t="s">
        <v>347</v>
      </c>
      <c r="FQ303" s="45" t="s">
        <v>367</v>
      </c>
      <c r="FR303" s="45" t="b">
        <v>1</v>
      </c>
      <c r="FS303" s="45"/>
      <c r="FT303" s="45"/>
      <c r="FU303" s="45"/>
      <c r="FV303" s="45"/>
      <c r="FW303" s="45"/>
      <c r="FX303" s="45" t="s">
        <v>368</v>
      </c>
      <c r="FY303" s="45" t="s">
        <v>359</v>
      </c>
      <c r="FZ303" s="45"/>
      <c r="GA303" s="45"/>
      <c r="GB303" s="45"/>
      <c r="GC303" s="45" t="s">
        <v>351</v>
      </c>
      <c r="GD303" s="45" t="s">
        <v>351</v>
      </c>
      <c r="GE303" s="45" t="s">
        <v>359</v>
      </c>
      <c r="GF303" s="45" t="s">
        <v>370</v>
      </c>
      <c r="GG303" s="45" t="s">
        <v>370</v>
      </c>
      <c r="GH303" s="45"/>
      <c r="GI303" s="45"/>
      <c r="GJ303" s="45"/>
      <c r="GK303" s="45"/>
      <c r="GL303" s="45"/>
      <c r="GM303" s="45"/>
      <c r="GN303" s="45"/>
      <c r="GO303" s="45"/>
      <c r="GP303" s="45"/>
      <c r="GQ303" s="45"/>
      <c r="GR303" s="45"/>
      <c r="GS303" s="45"/>
      <c r="GT303" s="45"/>
      <c r="GU303" s="45" t="s">
        <v>1048</v>
      </c>
      <c r="GV303" s="45" t="b">
        <v>1</v>
      </c>
      <c r="GW303" s="45"/>
      <c r="GX303" s="45"/>
      <c r="GY303" s="45"/>
      <c r="GZ303" s="45"/>
      <c r="HA303" s="45"/>
      <c r="HB303" s="45" t="b">
        <v>1</v>
      </c>
      <c r="HC303" s="45"/>
      <c r="HD303" s="45"/>
      <c r="HE303" s="45"/>
      <c r="HF303" s="45"/>
      <c r="HG303" s="45"/>
      <c r="HH303" s="45"/>
      <c r="HI303" s="45"/>
      <c r="HJ303" s="45"/>
      <c r="HK303" s="45"/>
      <c r="HL303" s="45"/>
      <c r="HM303" s="45"/>
      <c r="HN303" s="45" t="s">
        <v>713</v>
      </c>
      <c r="HO303" s="45" t="b">
        <v>1</v>
      </c>
      <c r="HP303" s="45" t="b">
        <v>1</v>
      </c>
      <c r="HQ303" s="45"/>
      <c r="HR303" s="45"/>
      <c r="HS303" s="45" t="s">
        <v>3804</v>
      </c>
      <c r="HT303" s="45" t="s">
        <v>550</v>
      </c>
      <c r="HU303" s="45" t="b">
        <v>1</v>
      </c>
      <c r="HV303" s="45"/>
      <c r="HW303" s="45"/>
      <c r="HX303" s="45" t="b">
        <v>1</v>
      </c>
      <c r="HY303" s="45"/>
      <c r="HZ303" s="45"/>
      <c r="IA303" s="45"/>
      <c r="IB303" s="45"/>
      <c r="IC303" s="45"/>
      <c r="ID303" s="45"/>
      <c r="IE303" s="45"/>
      <c r="IF303" s="45" t="s">
        <v>743</v>
      </c>
      <c r="IG303" s="45" t="b">
        <v>1</v>
      </c>
      <c r="IH303" s="45"/>
      <c r="II303" s="45"/>
      <c r="IJ303" s="45"/>
      <c r="IK303" s="45" t="b">
        <v>1</v>
      </c>
      <c r="IL303" s="45"/>
      <c r="IM303" s="45"/>
      <c r="IN303" s="45"/>
      <c r="IO303" s="45"/>
      <c r="IP303" s="45" t="s">
        <v>347</v>
      </c>
      <c r="IQ303" s="45"/>
      <c r="IR303" s="45" t="s">
        <v>443</v>
      </c>
      <c r="IS303" s="45"/>
      <c r="IT303" s="45" t="b">
        <v>1</v>
      </c>
      <c r="IU303" s="45"/>
      <c r="IV303" s="45"/>
      <c r="IW303" s="45"/>
      <c r="IX303" s="45"/>
      <c r="IY303" s="45"/>
      <c r="IZ303" s="45"/>
      <c r="JA303" s="45" t="s">
        <v>5162</v>
      </c>
      <c r="JB303" s="45" t="s">
        <v>443</v>
      </c>
      <c r="JC303" s="45"/>
      <c r="JD303" s="45" t="b">
        <v>1</v>
      </c>
      <c r="JE303" s="45"/>
      <c r="JF303" s="45"/>
      <c r="JG303" s="45"/>
      <c r="JH303" s="45"/>
      <c r="JI303" s="45"/>
      <c r="JJ303" s="45"/>
      <c r="JK303" s="45" t="s">
        <v>5168</v>
      </c>
      <c r="JL303" s="45" t="s">
        <v>359</v>
      </c>
      <c r="JM303" s="45" t="s">
        <v>3805</v>
      </c>
      <c r="JN303" s="45" t="s">
        <v>2109</v>
      </c>
      <c r="JO303" s="45" t="b">
        <v>1</v>
      </c>
      <c r="JP303" s="45"/>
      <c r="JQ303" s="45"/>
      <c r="JR303" s="45" t="b">
        <v>1</v>
      </c>
      <c r="JS303" s="45"/>
      <c r="JT303" s="45"/>
      <c r="JU303" s="45"/>
      <c r="JV303" s="45"/>
      <c r="JW303" s="45"/>
      <c r="JX303" s="45"/>
      <c r="JY303" s="45"/>
      <c r="JZ303" s="45"/>
      <c r="KA303" s="45"/>
      <c r="KB303" s="45"/>
      <c r="KC303" s="45"/>
      <c r="KD303" s="45"/>
      <c r="KE303" s="45"/>
      <c r="KF303" s="45"/>
      <c r="KG303" s="45"/>
      <c r="KH303" s="45" t="s">
        <v>447</v>
      </c>
      <c r="KI303" s="45"/>
      <c r="KJ303" s="45"/>
      <c r="KK303" s="45"/>
      <c r="KL303" s="45"/>
      <c r="KM303" s="45" t="b">
        <v>1</v>
      </c>
      <c r="KN303" s="45"/>
      <c r="KO303" s="45"/>
      <c r="KP303" s="45"/>
      <c r="KQ303" s="45"/>
      <c r="KR303" s="45"/>
      <c r="KS303" s="45"/>
      <c r="KT303" s="45"/>
      <c r="KU303" s="45"/>
      <c r="KV303" s="45"/>
      <c r="KW303" s="45" t="s">
        <v>1603</v>
      </c>
      <c r="KX303" s="45"/>
      <c r="KY303" s="45" t="b">
        <v>1</v>
      </c>
      <c r="KZ303" s="45"/>
      <c r="LA303" s="45"/>
      <c r="LB303" s="45" t="b">
        <v>1</v>
      </c>
      <c r="LC303" s="45" t="b">
        <v>1</v>
      </c>
      <c r="LD303" s="45"/>
      <c r="LE303" s="45"/>
      <c r="LF303" s="45"/>
      <c r="LG303" s="45" t="s">
        <v>449</v>
      </c>
      <c r="LH303" s="45"/>
      <c r="LI303" s="45"/>
      <c r="LJ303" s="45" t="b">
        <v>1</v>
      </c>
      <c r="LK303" s="45"/>
      <c r="LL303" s="45"/>
      <c r="LM303" s="45"/>
      <c r="LN303" s="45"/>
      <c r="LO303" s="45" t="s">
        <v>359</v>
      </c>
      <c r="LP303" s="37" t="s">
        <v>5171</v>
      </c>
      <c r="LQ303" s="45" t="s">
        <v>527</v>
      </c>
      <c r="LR303" s="45"/>
      <c r="LS303" s="45"/>
      <c r="LT303" s="45" t="b">
        <v>1</v>
      </c>
      <c r="LU303" s="45"/>
      <c r="LV303" s="45"/>
      <c r="LW303" s="45"/>
      <c r="LX303" s="45"/>
      <c r="LY303" s="45"/>
      <c r="LZ303" s="45"/>
      <c r="MA303" s="45"/>
      <c r="MB303" s="45" t="s">
        <v>359</v>
      </c>
      <c r="MC303" s="45"/>
      <c r="MD303" s="45"/>
      <c r="ME303" s="45"/>
      <c r="MF303" s="45"/>
      <c r="MG303" s="45"/>
      <c r="MH303" s="45" t="s">
        <v>359</v>
      </c>
      <c r="MI303" s="45"/>
      <c r="MJ303" s="45" t="s">
        <v>3806</v>
      </c>
      <c r="MK303" s="45">
        <v>73215826</v>
      </c>
      <c r="ML303" s="45" t="s">
        <v>3807</v>
      </c>
      <c r="MM303" s="47">
        <v>44219.474548611113</v>
      </c>
      <c r="MN303" s="45">
        <v>305</v>
      </c>
      <c r="MO303" s="45"/>
      <c r="MP303" s="45">
        <v>-1</v>
      </c>
      <c r="MQ303" s="45"/>
      <c r="MR303" s="45"/>
      <c r="MS303" s="45" t="s">
        <v>376</v>
      </c>
      <c r="MT303" s="45">
        <v>1340</v>
      </c>
      <c r="MU303" s="45" t="s">
        <v>402</v>
      </c>
      <c r="MV303" s="45">
        <v>569832</v>
      </c>
    </row>
    <row r="304" spans="1:360" ht="15.6" hidden="1" thickTop="1" thickBot="1" x14ac:dyDescent="0.35">
      <c r="A304" s="48" t="s">
        <v>3808</v>
      </c>
      <c r="B304" s="37" t="s">
        <v>3809</v>
      </c>
      <c r="C304" s="37"/>
      <c r="D304" s="37" t="s">
        <v>3181</v>
      </c>
      <c r="E304" s="37" t="s">
        <v>830</v>
      </c>
      <c r="F304" s="37"/>
      <c r="G304" s="49">
        <v>44219</v>
      </c>
      <c r="H304" s="37" t="s">
        <v>1958</v>
      </c>
      <c r="I304" s="37" t="s">
        <v>832</v>
      </c>
      <c r="J304" s="37" t="s">
        <v>347</v>
      </c>
      <c r="K304" s="37">
        <v>45</v>
      </c>
      <c r="L304" s="37" t="str">
        <f>IF(data!$K304&lt;31,"18-30 Years",IF(data!$K304&lt;51,"31-50 Years",IF(data!$K304&lt;61,"51-60 Years",IF(data!$K304&gt;60,"Elderly&gt;60"))))</f>
        <v>31-50 Years</v>
      </c>
      <c r="M304" s="37" t="s">
        <v>348</v>
      </c>
      <c r="N304" s="37" t="s">
        <v>349</v>
      </c>
      <c r="O304" s="37" t="s">
        <v>350</v>
      </c>
      <c r="P304" s="49">
        <v>43104</v>
      </c>
      <c r="Q304" s="37">
        <v>0</v>
      </c>
      <c r="R304" s="37">
        <v>0</v>
      </c>
      <c r="S304" s="37" t="s">
        <v>347</v>
      </c>
      <c r="T304" s="37">
        <v>0</v>
      </c>
      <c r="U304" s="37">
        <v>0</v>
      </c>
      <c r="V304" s="37">
        <v>0</v>
      </c>
      <c r="W304" s="37" t="s">
        <v>384</v>
      </c>
      <c r="X304" s="37">
        <v>2</v>
      </c>
      <c r="Y304" s="37" t="s">
        <v>406</v>
      </c>
      <c r="Z304" s="37">
        <v>3</v>
      </c>
      <c r="AA304" s="52">
        <v>5</v>
      </c>
      <c r="AB304" s="37">
        <v>10</v>
      </c>
      <c r="AC304" s="37">
        <v>0</v>
      </c>
      <c r="AD304" s="37">
        <v>0</v>
      </c>
      <c r="AE304" s="37">
        <v>0</v>
      </c>
      <c r="AF304" s="37">
        <v>1000</v>
      </c>
      <c r="AG304" s="37">
        <v>90</v>
      </c>
      <c r="AH304" s="41">
        <f t="shared" si="4"/>
        <v>-910</v>
      </c>
      <c r="AI304" s="37" t="s">
        <v>2132</v>
      </c>
      <c r="AJ304" s="37"/>
      <c r="AK304" s="37" t="s">
        <v>355</v>
      </c>
      <c r="AL304" s="37"/>
      <c r="AM304" s="37" t="b">
        <v>1</v>
      </c>
      <c r="AN304" s="37"/>
      <c r="AO304" s="37"/>
      <c r="AP304" s="37"/>
      <c r="AQ304" s="37"/>
      <c r="AR304" s="37"/>
      <c r="AS304" s="37"/>
      <c r="AT304" s="37">
        <v>60</v>
      </c>
      <c r="AU304" s="37" t="s">
        <v>1333</v>
      </c>
      <c r="AV304" s="37"/>
      <c r="AW304" s="37" t="s">
        <v>359</v>
      </c>
      <c r="AX304" s="37" t="s">
        <v>1959</v>
      </c>
      <c r="AY304" s="37" t="s">
        <v>426</v>
      </c>
      <c r="AZ304" s="37"/>
      <c r="BA304" s="37"/>
      <c r="BB304" s="37"/>
      <c r="BC304" s="37" t="b">
        <v>1</v>
      </c>
      <c r="BD304" s="37"/>
      <c r="BE304" s="37"/>
      <c r="BF304" s="37"/>
      <c r="BG304" s="37"/>
      <c r="BH304" s="37"/>
      <c r="BI304" s="37"/>
      <c r="BJ304" s="37"/>
      <c r="BK304" s="37" t="s">
        <v>359</v>
      </c>
      <c r="BL304" s="37"/>
      <c r="BM304" s="37"/>
      <c r="BN304" s="37"/>
      <c r="BO304" s="37"/>
      <c r="BP304" s="37" t="s">
        <v>359</v>
      </c>
      <c r="BQ304" s="37"/>
      <c r="BR304" s="37"/>
      <c r="BS304" s="37"/>
      <c r="BT304" s="37"/>
      <c r="BU304" s="37"/>
      <c r="BV304" s="37"/>
      <c r="BW304" s="37"/>
      <c r="BX304" s="37"/>
      <c r="BY304" s="37"/>
      <c r="BZ304" s="37"/>
      <c r="CA304" s="37"/>
      <c r="CB304" s="37"/>
      <c r="CC304" s="37"/>
      <c r="CD304" s="37"/>
      <c r="CE304" s="37"/>
      <c r="CF304" s="37" t="s">
        <v>360</v>
      </c>
      <c r="CG304" s="37"/>
      <c r="CH304" s="37" t="b">
        <v>1</v>
      </c>
      <c r="CI304" s="37"/>
      <c r="CJ304" s="37" t="b">
        <v>1</v>
      </c>
      <c r="CK304" s="37"/>
      <c r="CL304" s="37"/>
      <c r="CM304" s="37"/>
      <c r="CN304" s="37"/>
      <c r="CO304" s="37" t="s">
        <v>359</v>
      </c>
      <c r="CP304" s="37" t="s">
        <v>3810</v>
      </c>
      <c r="CQ304" s="37"/>
      <c r="CR304" s="37"/>
      <c r="CS304" s="37" t="b">
        <v>1</v>
      </c>
      <c r="CT304" s="37"/>
      <c r="CU304" s="37"/>
      <c r="CV304" s="37"/>
      <c r="CW304" s="37"/>
      <c r="CX304" s="37"/>
      <c r="CY304" s="37" t="s">
        <v>1807</v>
      </c>
      <c r="CZ304" s="37"/>
      <c r="DA304" s="37"/>
      <c r="DB304" s="37"/>
      <c r="DC304" s="37" t="b">
        <v>1</v>
      </c>
      <c r="DD304" s="37"/>
      <c r="DE304" s="37"/>
      <c r="DF304" s="37"/>
      <c r="DG304" s="37"/>
      <c r="DH304" s="37"/>
      <c r="DI304" s="37"/>
      <c r="DJ304" s="37"/>
      <c r="DK304" s="37"/>
      <c r="DL304" s="37"/>
      <c r="DM304" s="37"/>
      <c r="DN304" s="37"/>
      <c r="DO304" s="37"/>
      <c r="DP304" s="37"/>
      <c r="DQ304" s="37"/>
      <c r="DR304" s="37"/>
      <c r="DS304" s="37"/>
      <c r="DT304" s="37"/>
      <c r="DU304" s="37"/>
      <c r="DV304" s="37"/>
      <c r="DW304" s="37" t="s">
        <v>646</v>
      </c>
      <c r="DX304" s="37"/>
      <c r="DY304" s="37"/>
      <c r="DZ304" s="37"/>
      <c r="EA304" s="37"/>
      <c r="EB304" s="37"/>
      <c r="EC304" s="37"/>
      <c r="ED304" s="37"/>
      <c r="EE304" s="37"/>
      <c r="EF304" s="37"/>
      <c r="EG304" s="37"/>
      <c r="EH304" s="37"/>
      <c r="EI304" s="37"/>
      <c r="EJ304" s="37"/>
      <c r="EK304" s="37"/>
      <c r="EL304" s="37"/>
      <c r="EM304" s="37"/>
      <c r="EN304" s="37"/>
      <c r="EO304" s="37"/>
      <c r="EP304" s="37"/>
      <c r="EQ304" s="37"/>
      <c r="ER304" s="37"/>
      <c r="ES304" s="37"/>
      <c r="ET304" s="37"/>
      <c r="EU304" s="37"/>
      <c r="EV304" s="37"/>
      <c r="EW304" s="37"/>
      <c r="EX304" s="37"/>
      <c r="EY304" s="37"/>
      <c r="EZ304" s="37"/>
      <c r="FA304" s="37"/>
      <c r="FB304" s="37"/>
      <c r="FC304" s="37" t="s">
        <v>347</v>
      </c>
      <c r="FD304" s="37"/>
      <c r="FE304" s="37" t="s">
        <v>367</v>
      </c>
      <c r="FF304" s="37"/>
      <c r="FG304" s="37" t="b">
        <v>1</v>
      </c>
      <c r="FH304" s="37"/>
      <c r="FI304" s="37"/>
      <c r="FJ304" s="37"/>
      <c r="FK304" s="37"/>
      <c r="FL304" s="37"/>
      <c r="FM304" s="37"/>
      <c r="FN304" s="37" t="s">
        <v>347</v>
      </c>
      <c r="FO304" s="37"/>
      <c r="FP304" s="37" t="s">
        <v>347</v>
      </c>
      <c r="FQ304" s="37" t="s">
        <v>367</v>
      </c>
      <c r="FR304" s="37" t="b">
        <v>1</v>
      </c>
      <c r="FS304" s="37"/>
      <c r="FT304" s="37"/>
      <c r="FU304" s="37"/>
      <c r="FV304" s="37"/>
      <c r="FW304" s="37"/>
      <c r="FX304" s="37"/>
      <c r="FY304" s="37"/>
      <c r="FZ304" s="37"/>
      <c r="GA304" s="37"/>
      <c r="GB304" s="37"/>
      <c r="GC304" s="37" t="s">
        <v>384</v>
      </c>
      <c r="GD304" s="37" t="s">
        <v>384</v>
      </c>
      <c r="GE304" s="37" t="s">
        <v>359</v>
      </c>
      <c r="GF304" s="37" t="s">
        <v>370</v>
      </c>
      <c r="GG304" s="37" t="s">
        <v>370</v>
      </c>
      <c r="GH304" s="37"/>
      <c r="GI304" s="37"/>
      <c r="GJ304" s="37"/>
      <c r="GK304" s="37"/>
      <c r="GL304" s="37"/>
      <c r="GM304" s="37"/>
      <c r="GN304" s="37"/>
      <c r="GO304" s="37"/>
      <c r="GP304" s="37"/>
      <c r="GQ304" s="37"/>
      <c r="GR304" s="37"/>
      <c r="GS304" s="37"/>
      <c r="GT304" s="37"/>
      <c r="GU304" s="37" t="s">
        <v>3811</v>
      </c>
      <c r="GV304" s="37"/>
      <c r="GW304" s="37" t="b">
        <v>1</v>
      </c>
      <c r="GX304" s="37" t="b">
        <v>1</v>
      </c>
      <c r="GY304" s="37"/>
      <c r="GZ304" s="37"/>
      <c r="HA304" s="37"/>
      <c r="HB304" s="37"/>
      <c r="HC304" s="37"/>
      <c r="HD304" s="37" t="b">
        <v>1</v>
      </c>
      <c r="HE304" s="37"/>
      <c r="HF304" s="37"/>
      <c r="HG304" s="37"/>
      <c r="HH304" s="37"/>
      <c r="HI304" s="37"/>
      <c r="HJ304" s="37"/>
      <c r="HK304" s="37"/>
      <c r="HL304" s="37"/>
      <c r="HM304" s="37"/>
      <c r="HN304" s="37" t="s">
        <v>983</v>
      </c>
      <c r="HO304" s="37" t="b">
        <v>1</v>
      </c>
      <c r="HP304" s="37"/>
      <c r="HQ304" s="37" t="b">
        <v>1</v>
      </c>
      <c r="HR304" s="37"/>
      <c r="HS304" s="37" t="s">
        <v>3812</v>
      </c>
      <c r="HT304" s="37" t="s">
        <v>440</v>
      </c>
      <c r="HU304" s="37"/>
      <c r="HV304" s="37"/>
      <c r="HW304" s="37"/>
      <c r="HX304" s="37" t="b">
        <v>1</v>
      </c>
      <c r="HY304" s="37"/>
      <c r="HZ304" s="37"/>
      <c r="IA304" s="37"/>
      <c r="IB304" s="37"/>
      <c r="IC304" s="37"/>
      <c r="ID304" s="37"/>
      <c r="IE304" s="37"/>
      <c r="IF304" s="37" t="s">
        <v>511</v>
      </c>
      <c r="IG304" s="37"/>
      <c r="IH304" s="37"/>
      <c r="II304" s="37"/>
      <c r="IJ304" s="37"/>
      <c r="IK304" s="37" t="b">
        <v>1</v>
      </c>
      <c r="IL304" s="37"/>
      <c r="IM304" s="37"/>
      <c r="IN304" s="37"/>
      <c r="IO304" s="37"/>
      <c r="IP304" s="37" t="s">
        <v>359</v>
      </c>
      <c r="IQ304" s="37" t="s">
        <v>3813</v>
      </c>
      <c r="IR304" s="37" t="s">
        <v>537</v>
      </c>
      <c r="IS304" s="37"/>
      <c r="IT304" s="37" t="b">
        <v>1</v>
      </c>
      <c r="IU304" s="37" t="b">
        <v>1</v>
      </c>
      <c r="IV304" s="37"/>
      <c r="IW304" s="37"/>
      <c r="IX304" s="37"/>
      <c r="IY304" s="37"/>
      <c r="IZ304" s="37"/>
      <c r="JA304" s="37" t="s">
        <v>3814</v>
      </c>
      <c r="JB304" s="37" t="s">
        <v>537</v>
      </c>
      <c r="JC304" s="37"/>
      <c r="JD304" s="37" t="b">
        <v>1</v>
      </c>
      <c r="JE304" s="37" t="b">
        <v>1</v>
      </c>
      <c r="JF304" s="37"/>
      <c r="JG304" s="37"/>
      <c r="JH304" s="37"/>
      <c r="JI304" s="37"/>
      <c r="JJ304" s="37"/>
      <c r="JK304" s="37" t="s">
        <v>5167</v>
      </c>
      <c r="JL304" s="37" t="s">
        <v>359</v>
      </c>
      <c r="JM304" s="37" t="s">
        <v>3815</v>
      </c>
      <c r="JN304" s="37" t="s">
        <v>2109</v>
      </c>
      <c r="JO304" s="37" t="b">
        <v>1</v>
      </c>
      <c r="JP304" s="37"/>
      <c r="JQ304" s="37"/>
      <c r="JR304" s="37" t="b">
        <v>1</v>
      </c>
      <c r="JS304" s="37"/>
      <c r="JT304" s="37"/>
      <c r="JU304" s="37"/>
      <c r="JV304" s="37"/>
      <c r="JW304" s="37"/>
      <c r="JX304" s="37"/>
      <c r="JY304" s="37"/>
      <c r="JZ304" s="37"/>
      <c r="KA304" s="37"/>
      <c r="KB304" s="37"/>
      <c r="KC304" s="37"/>
      <c r="KD304" s="37"/>
      <c r="KE304" s="37"/>
      <c r="KF304" s="37"/>
      <c r="KG304" s="37"/>
      <c r="KH304" s="37" t="s">
        <v>502</v>
      </c>
      <c r="KI304" s="37"/>
      <c r="KJ304" s="37" t="b">
        <v>1</v>
      </c>
      <c r="KK304" s="37"/>
      <c r="KL304" s="37"/>
      <c r="KM304" s="37"/>
      <c r="KN304" s="37"/>
      <c r="KO304" s="37"/>
      <c r="KP304" s="37"/>
      <c r="KQ304" s="37"/>
      <c r="KR304" s="37"/>
      <c r="KS304" s="37"/>
      <c r="KT304" s="37"/>
      <c r="KU304" s="37"/>
      <c r="KV304" s="37"/>
      <c r="KW304" s="37" t="s">
        <v>1747</v>
      </c>
      <c r="KX304" s="37"/>
      <c r="KY304" s="37" t="b">
        <v>1</v>
      </c>
      <c r="KZ304" s="37"/>
      <c r="LA304" s="37"/>
      <c r="LB304" s="37" t="b">
        <v>1</v>
      </c>
      <c r="LC304" s="37" t="b">
        <v>1</v>
      </c>
      <c r="LD304" s="37"/>
      <c r="LE304" s="37"/>
      <c r="LF304" s="37"/>
      <c r="LG304" s="37" t="s">
        <v>3816</v>
      </c>
      <c r="LH304" s="37"/>
      <c r="LI304" s="37" t="b">
        <v>1</v>
      </c>
      <c r="LJ304" s="37" t="b">
        <v>1</v>
      </c>
      <c r="LK304" s="37"/>
      <c r="LL304" s="37"/>
      <c r="LM304" s="37"/>
      <c r="LN304" s="37"/>
      <c r="LO304" s="37" t="s">
        <v>359</v>
      </c>
      <c r="LP304" s="37" t="s">
        <v>5171</v>
      </c>
      <c r="LQ304" s="37" t="s">
        <v>554</v>
      </c>
      <c r="LR304" s="37"/>
      <c r="LS304" s="37" t="b">
        <v>1</v>
      </c>
      <c r="LT304" s="37" t="b">
        <v>1</v>
      </c>
      <c r="LU304" s="37"/>
      <c r="LV304" s="37"/>
      <c r="LW304" s="37"/>
      <c r="LX304" s="37"/>
      <c r="LY304" s="37"/>
      <c r="LZ304" s="37"/>
      <c r="MA304" s="37"/>
      <c r="MB304" s="37" t="s">
        <v>359</v>
      </c>
      <c r="MC304" s="37"/>
      <c r="MD304" s="37"/>
      <c r="ME304" s="37" t="s">
        <v>359</v>
      </c>
      <c r="MF304" s="37"/>
      <c r="MG304" s="37"/>
      <c r="MH304" s="37" t="s">
        <v>359</v>
      </c>
      <c r="MI304" s="37"/>
      <c r="MJ304" s="37" t="s">
        <v>3817</v>
      </c>
      <c r="MK304" s="37">
        <v>73215830</v>
      </c>
      <c r="ML304" s="37" t="s">
        <v>3818</v>
      </c>
      <c r="MM304" s="50">
        <v>44219.474560185183</v>
      </c>
      <c r="MN304" s="37">
        <v>306</v>
      </c>
      <c r="MO304" s="37"/>
      <c r="MP304" s="37">
        <v>-1</v>
      </c>
      <c r="MQ304" s="37"/>
      <c r="MR304" s="37"/>
      <c r="MS304" s="37" t="s">
        <v>376</v>
      </c>
      <c r="MT304" s="37">
        <v>1033</v>
      </c>
      <c r="MU304" s="37" t="s">
        <v>402</v>
      </c>
      <c r="MV304" s="37">
        <v>569832</v>
      </c>
    </row>
    <row r="305" spans="1:360" ht="15.6" hidden="1" thickTop="1" thickBot="1" x14ac:dyDescent="0.35">
      <c r="A305" s="44" t="s">
        <v>3819</v>
      </c>
      <c r="B305" s="45" t="s">
        <v>3820</v>
      </c>
      <c r="C305" s="45"/>
      <c r="D305" s="45" t="s">
        <v>3181</v>
      </c>
      <c r="E305" s="45" t="s">
        <v>830</v>
      </c>
      <c r="F305" s="45"/>
      <c r="G305" s="46">
        <v>44219</v>
      </c>
      <c r="H305" s="45" t="s">
        <v>1958</v>
      </c>
      <c r="I305" s="45" t="s">
        <v>832</v>
      </c>
      <c r="J305" s="45" t="s">
        <v>347</v>
      </c>
      <c r="K305" s="45">
        <v>40</v>
      </c>
      <c r="L305" s="45" t="str">
        <f>IF(data!$K305&lt;31,"18-30 Years",IF(data!$K305&lt;51,"31-50 Years",IF(data!$K305&lt;61,"51-60 Years",IF(data!$K305&gt;60,"Elderly&gt;60"))))</f>
        <v>31-50 Years</v>
      </c>
      <c r="M305" s="45" t="s">
        <v>405</v>
      </c>
      <c r="N305" s="45" t="s">
        <v>349</v>
      </c>
      <c r="O305" s="45" t="s">
        <v>350</v>
      </c>
      <c r="P305" s="46">
        <v>42683</v>
      </c>
      <c r="Q305" s="45">
        <v>0</v>
      </c>
      <c r="R305" s="45">
        <v>0</v>
      </c>
      <c r="S305" s="45" t="s">
        <v>347</v>
      </c>
      <c r="T305" s="45">
        <v>0</v>
      </c>
      <c r="U305" s="45">
        <v>0</v>
      </c>
      <c r="V305" s="45">
        <v>0</v>
      </c>
      <c r="W305" s="45" t="s">
        <v>384</v>
      </c>
      <c r="X305" s="45">
        <v>4</v>
      </c>
      <c r="Y305" s="45" t="s">
        <v>364</v>
      </c>
      <c r="Z305" s="45">
        <v>0</v>
      </c>
      <c r="AA305" s="51">
        <v>4</v>
      </c>
      <c r="AB305" s="45">
        <v>6</v>
      </c>
      <c r="AC305" s="45">
        <v>0</v>
      </c>
      <c r="AD305" s="45">
        <v>0</v>
      </c>
      <c r="AE305" s="45">
        <v>1</v>
      </c>
      <c r="AF305" s="45">
        <v>1200</v>
      </c>
      <c r="AG305" s="45">
        <v>300</v>
      </c>
      <c r="AH305" s="41">
        <f t="shared" si="4"/>
        <v>-900</v>
      </c>
      <c r="AI305" s="45" t="s">
        <v>3448</v>
      </c>
      <c r="AJ305" s="45"/>
      <c r="AK305" s="45" t="s">
        <v>355</v>
      </c>
      <c r="AL305" s="45"/>
      <c r="AM305" s="45" t="b">
        <v>1</v>
      </c>
      <c r="AN305" s="45"/>
      <c r="AO305" s="45"/>
      <c r="AP305" s="45"/>
      <c r="AQ305" s="45"/>
      <c r="AR305" s="45"/>
      <c r="AS305" s="45"/>
      <c r="AT305" s="45">
        <v>15</v>
      </c>
      <c r="AU305" s="45" t="s">
        <v>356</v>
      </c>
      <c r="AV305" s="45"/>
      <c r="AW305" s="45" t="s">
        <v>359</v>
      </c>
      <c r="AX305" s="45" t="s">
        <v>5131</v>
      </c>
      <c r="AY305" s="45" t="s">
        <v>426</v>
      </c>
      <c r="AZ305" s="45"/>
      <c r="BA305" s="45"/>
      <c r="BB305" s="45"/>
      <c r="BC305" s="45" t="b">
        <v>1</v>
      </c>
      <c r="BD305" s="45"/>
      <c r="BE305" s="45"/>
      <c r="BF305" s="45"/>
      <c r="BG305" s="45"/>
      <c r="BH305" s="45"/>
      <c r="BI305" s="45"/>
      <c r="BJ305" s="45"/>
      <c r="BK305" s="45" t="s">
        <v>359</v>
      </c>
      <c r="BL305" s="45"/>
      <c r="BM305" s="45"/>
      <c r="BN305" s="45"/>
      <c r="BO305" s="45"/>
      <c r="BP305" s="45" t="s">
        <v>359</v>
      </c>
      <c r="BQ305" s="45"/>
      <c r="BR305" s="45"/>
      <c r="BS305" s="45"/>
      <c r="BT305" s="45"/>
      <c r="BU305" s="45"/>
      <c r="BV305" s="45"/>
      <c r="BW305" s="45"/>
      <c r="BX305" s="45"/>
      <c r="BY305" s="45"/>
      <c r="BZ305" s="45"/>
      <c r="CA305" s="45"/>
      <c r="CB305" s="45"/>
      <c r="CC305" s="45"/>
      <c r="CD305" s="45"/>
      <c r="CE305" s="45"/>
      <c r="CF305" s="45" t="s">
        <v>1975</v>
      </c>
      <c r="CG305" s="45" t="b">
        <v>1</v>
      </c>
      <c r="CH305" s="45" t="b">
        <v>1</v>
      </c>
      <c r="CI305" s="45"/>
      <c r="CJ305" s="45"/>
      <c r="CK305" s="45"/>
      <c r="CL305" s="45"/>
      <c r="CM305" s="45"/>
      <c r="CN305" s="45"/>
      <c r="CO305" s="45" t="s">
        <v>347</v>
      </c>
      <c r="CP305" s="45"/>
      <c r="CQ305" s="45"/>
      <c r="CR305" s="45"/>
      <c r="CS305" s="45"/>
      <c r="CT305" s="45"/>
      <c r="CU305" s="45"/>
      <c r="CV305" s="45"/>
      <c r="CW305" s="45"/>
      <c r="CX305" s="45"/>
      <c r="CY305" s="45" t="s">
        <v>1807</v>
      </c>
      <c r="CZ305" s="45"/>
      <c r="DA305" s="45"/>
      <c r="DB305" s="45"/>
      <c r="DC305" s="45" t="b">
        <v>1</v>
      </c>
      <c r="DD305" s="45"/>
      <c r="DE305" s="45"/>
      <c r="DF305" s="45"/>
      <c r="DG305" s="45"/>
      <c r="DH305" s="45"/>
      <c r="DI305" s="45"/>
      <c r="DJ305" s="45"/>
      <c r="DK305" s="45"/>
      <c r="DL305" s="45"/>
      <c r="DM305" s="45"/>
      <c r="DN305" s="45"/>
      <c r="DO305" s="45"/>
      <c r="DP305" s="45"/>
      <c r="DQ305" s="45"/>
      <c r="DR305" s="45"/>
      <c r="DS305" s="45"/>
      <c r="DT305" s="45"/>
      <c r="DU305" s="45"/>
      <c r="DV305" s="45"/>
      <c r="DW305" s="45" t="s">
        <v>646</v>
      </c>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45"/>
      <c r="EW305" s="45"/>
      <c r="EX305" s="45"/>
      <c r="EY305" s="45"/>
      <c r="EZ305" s="45"/>
      <c r="FA305" s="45"/>
      <c r="FB305" s="45"/>
      <c r="FC305" s="45" t="s">
        <v>347</v>
      </c>
      <c r="FD305" s="45"/>
      <c r="FE305" s="45" t="s">
        <v>367</v>
      </c>
      <c r="FF305" s="45"/>
      <c r="FG305" s="45" t="b">
        <v>1</v>
      </c>
      <c r="FH305" s="45"/>
      <c r="FI305" s="45"/>
      <c r="FJ305" s="45"/>
      <c r="FK305" s="45"/>
      <c r="FL305" s="45"/>
      <c r="FM305" s="45"/>
      <c r="FN305" s="45" t="s">
        <v>347</v>
      </c>
      <c r="FO305" s="45"/>
      <c r="FP305" s="45" t="s">
        <v>347</v>
      </c>
      <c r="FQ305" s="45" t="s">
        <v>367</v>
      </c>
      <c r="FR305" s="45" t="b">
        <v>1</v>
      </c>
      <c r="FS305" s="45"/>
      <c r="FT305" s="45"/>
      <c r="FU305" s="45"/>
      <c r="FV305" s="45"/>
      <c r="FW305" s="45"/>
      <c r="FX305" s="45"/>
      <c r="FY305" s="45"/>
      <c r="FZ305" s="45"/>
      <c r="GA305" s="45"/>
      <c r="GB305" s="45"/>
      <c r="GC305" s="45" t="s">
        <v>384</v>
      </c>
      <c r="GD305" s="45" t="s">
        <v>384</v>
      </c>
      <c r="GE305" s="45" t="s">
        <v>359</v>
      </c>
      <c r="GF305" s="45" t="s">
        <v>370</v>
      </c>
      <c r="GG305" s="45" t="s">
        <v>370</v>
      </c>
      <c r="GH305" s="45"/>
      <c r="GI305" s="45"/>
      <c r="GJ305" s="45"/>
      <c r="GK305" s="45"/>
      <c r="GL305" s="45"/>
      <c r="GM305" s="45"/>
      <c r="GN305" s="45"/>
      <c r="GO305" s="45"/>
      <c r="GP305" s="45"/>
      <c r="GQ305" s="45"/>
      <c r="GR305" s="45"/>
      <c r="GS305" s="45"/>
      <c r="GT305" s="45"/>
      <c r="GU305" s="45" t="s">
        <v>3821</v>
      </c>
      <c r="GV305" s="45" t="b">
        <v>1</v>
      </c>
      <c r="GW305" s="45"/>
      <c r="GX305" s="45" t="b">
        <v>1</v>
      </c>
      <c r="GY305" s="45" t="b">
        <v>1</v>
      </c>
      <c r="GZ305" s="45"/>
      <c r="HA305" s="45"/>
      <c r="HB305" s="45"/>
      <c r="HC305" s="45"/>
      <c r="HD305" s="45"/>
      <c r="HE305" s="45" t="b">
        <v>1</v>
      </c>
      <c r="HF305" s="45"/>
      <c r="HG305" s="45"/>
      <c r="HH305" s="45"/>
      <c r="HI305" s="45"/>
      <c r="HJ305" s="45"/>
      <c r="HK305" s="45"/>
      <c r="HL305" s="45"/>
      <c r="HM305" s="45"/>
      <c r="HN305" s="45" t="s">
        <v>438</v>
      </c>
      <c r="HO305" s="45" t="b">
        <v>1</v>
      </c>
      <c r="HP305" s="45"/>
      <c r="HQ305" s="45"/>
      <c r="HR305" s="45"/>
      <c r="HS305" s="45" t="s">
        <v>3822</v>
      </c>
      <c r="HT305" s="45" t="s">
        <v>3823</v>
      </c>
      <c r="HU305" s="45" t="b">
        <v>1</v>
      </c>
      <c r="HV305" s="45"/>
      <c r="HW305" s="45" t="b">
        <v>1</v>
      </c>
      <c r="HX305" s="45" t="b">
        <v>1</v>
      </c>
      <c r="HY305" s="45"/>
      <c r="HZ305" s="45"/>
      <c r="IA305" s="45"/>
      <c r="IB305" s="45"/>
      <c r="IC305" s="45"/>
      <c r="ID305" s="45"/>
      <c r="IE305" s="45"/>
      <c r="IF305" s="45" t="s">
        <v>1091</v>
      </c>
      <c r="IG305" s="45"/>
      <c r="IH305" s="45"/>
      <c r="II305" s="45"/>
      <c r="IJ305" s="45"/>
      <c r="IK305" s="45"/>
      <c r="IL305" s="45"/>
      <c r="IM305" s="45"/>
      <c r="IN305" s="45" t="b">
        <v>1</v>
      </c>
      <c r="IO305" s="45"/>
      <c r="IP305" s="45" t="s">
        <v>347</v>
      </c>
      <c r="IQ305" s="45"/>
      <c r="IR305" s="45" t="s">
        <v>537</v>
      </c>
      <c r="IS305" s="45"/>
      <c r="IT305" s="45" t="b">
        <v>1</v>
      </c>
      <c r="IU305" s="45" t="b">
        <v>1</v>
      </c>
      <c r="IV305" s="45"/>
      <c r="IW305" s="45"/>
      <c r="IX305" s="45"/>
      <c r="IY305" s="45"/>
      <c r="IZ305" s="45"/>
      <c r="JA305" s="45" t="s">
        <v>3814</v>
      </c>
      <c r="JB305" s="45" t="s">
        <v>413</v>
      </c>
      <c r="JC305" s="45"/>
      <c r="JD305" s="45"/>
      <c r="JE305" s="45"/>
      <c r="JF305" s="45"/>
      <c r="JG305" s="45"/>
      <c r="JH305" s="45" t="b">
        <v>1</v>
      </c>
      <c r="JI305" s="45"/>
      <c r="JJ305" s="45"/>
      <c r="JK305" s="45"/>
      <c r="JL305" s="45" t="s">
        <v>359</v>
      </c>
      <c r="JM305" s="45" t="s">
        <v>3824</v>
      </c>
      <c r="JN305" s="45" t="s">
        <v>3825</v>
      </c>
      <c r="JO305" s="45" t="b">
        <v>1</v>
      </c>
      <c r="JP305" s="45"/>
      <c r="JQ305" s="45"/>
      <c r="JR305" s="45" t="b">
        <v>1</v>
      </c>
      <c r="JS305" s="45"/>
      <c r="JT305" s="45"/>
      <c r="JU305" s="45"/>
      <c r="JV305" s="45"/>
      <c r="JW305" s="45"/>
      <c r="JX305" s="45"/>
      <c r="JY305" s="45"/>
      <c r="JZ305" s="45"/>
      <c r="KA305" s="45"/>
      <c r="KB305" s="45" t="b">
        <v>1</v>
      </c>
      <c r="KC305" s="45"/>
      <c r="KD305" s="45"/>
      <c r="KE305" s="45"/>
      <c r="KF305" s="45"/>
      <c r="KG305" s="45"/>
      <c r="KH305" s="45" t="s">
        <v>1602</v>
      </c>
      <c r="KI305" s="45"/>
      <c r="KJ305" s="45" t="b">
        <v>1</v>
      </c>
      <c r="KK305" s="45"/>
      <c r="KL305" s="45"/>
      <c r="KM305" s="45" t="b">
        <v>1</v>
      </c>
      <c r="KN305" s="45"/>
      <c r="KO305" s="45"/>
      <c r="KP305" s="45"/>
      <c r="KQ305" s="45"/>
      <c r="KR305" s="45"/>
      <c r="KS305" s="45"/>
      <c r="KT305" s="45"/>
      <c r="KU305" s="45"/>
      <c r="KV305" s="45"/>
      <c r="KW305" s="45" t="s">
        <v>3826</v>
      </c>
      <c r="KX305" s="45"/>
      <c r="KY305" s="45"/>
      <c r="KZ305" s="45"/>
      <c r="LA305" s="45" t="b">
        <v>1</v>
      </c>
      <c r="LB305" s="45" t="b">
        <v>1</v>
      </c>
      <c r="LC305" s="45" t="b">
        <v>1</v>
      </c>
      <c r="LD305" s="45"/>
      <c r="LE305" s="45"/>
      <c r="LF305" s="45"/>
      <c r="LG305" s="45" t="s">
        <v>3683</v>
      </c>
      <c r="LH305" s="45" t="b">
        <v>1</v>
      </c>
      <c r="LI305" s="45"/>
      <c r="LJ305" s="45" t="b">
        <v>1</v>
      </c>
      <c r="LK305" s="45"/>
      <c r="LL305" s="45"/>
      <c r="LM305" s="45"/>
      <c r="LN305" s="45"/>
      <c r="LO305" s="45" t="s">
        <v>347</v>
      </c>
      <c r="LP305" s="45"/>
      <c r="LQ305" s="45" t="s">
        <v>397</v>
      </c>
      <c r="LR305" s="45"/>
      <c r="LS305" s="45" t="b">
        <v>1</v>
      </c>
      <c r="LT305" s="45" t="b">
        <v>1</v>
      </c>
      <c r="LU305" s="45"/>
      <c r="LV305" s="45"/>
      <c r="LW305" s="45"/>
      <c r="LX305" s="45"/>
      <c r="LY305" s="45"/>
      <c r="LZ305" s="45"/>
      <c r="MA305" s="45"/>
      <c r="MB305" s="45" t="s">
        <v>359</v>
      </c>
      <c r="MC305" s="45"/>
      <c r="MD305" s="45"/>
      <c r="ME305" s="45"/>
      <c r="MF305" s="45"/>
      <c r="MG305" s="45"/>
      <c r="MH305" s="45" t="s">
        <v>359</v>
      </c>
      <c r="MI305" s="45"/>
      <c r="MJ305" s="45" t="s">
        <v>3827</v>
      </c>
      <c r="MK305" s="45">
        <v>73215833</v>
      </c>
      <c r="ML305" s="45" t="s">
        <v>3828</v>
      </c>
      <c r="MM305" s="47">
        <v>44219.47457175926</v>
      </c>
      <c r="MN305" s="45">
        <v>307</v>
      </c>
      <c r="MO305" s="45"/>
      <c r="MP305" s="45">
        <v>-1</v>
      </c>
      <c r="MQ305" s="45"/>
      <c r="MR305" s="45"/>
      <c r="MS305" s="45" t="s">
        <v>376</v>
      </c>
      <c r="MT305" s="45">
        <v>523</v>
      </c>
      <c r="MU305" s="45" t="s">
        <v>402</v>
      </c>
      <c r="MV305" s="45">
        <v>569832</v>
      </c>
    </row>
    <row r="306" spans="1:360" ht="15.6" hidden="1" thickTop="1" thickBot="1" x14ac:dyDescent="0.35">
      <c r="A306" s="48" t="s">
        <v>3829</v>
      </c>
      <c r="B306" s="37" t="s">
        <v>3830</v>
      </c>
      <c r="C306" s="37" t="s">
        <v>384</v>
      </c>
      <c r="D306" s="37" t="s">
        <v>3381</v>
      </c>
      <c r="E306" s="37" t="s">
        <v>830</v>
      </c>
      <c r="F306" s="37"/>
      <c r="G306" s="49">
        <v>44219</v>
      </c>
      <c r="H306" s="37" t="s">
        <v>1958</v>
      </c>
      <c r="I306" s="37" t="s">
        <v>832</v>
      </c>
      <c r="J306" s="37" t="s">
        <v>347</v>
      </c>
      <c r="K306" s="37">
        <v>34</v>
      </c>
      <c r="L306" s="37" t="str">
        <f>IF(data!$K306&lt;31,"18-30 Years",IF(data!$K306&lt;51,"31-50 Years",IF(data!$K306&lt;61,"51-60 Years",IF(data!$K306&gt;60,"Elderly&gt;60"))))</f>
        <v>31-50 Years</v>
      </c>
      <c r="M306" s="37" t="s">
        <v>405</v>
      </c>
      <c r="N306" s="37" t="s">
        <v>349</v>
      </c>
      <c r="O306" s="37" t="s">
        <v>383</v>
      </c>
      <c r="P306" s="37"/>
      <c r="Q306" s="37">
        <v>0</v>
      </c>
      <c r="R306" s="37">
        <v>0</v>
      </c>
      <c r="S306" s="37" t="s">
        <v>347</v>
      </c>
      <c r="T306" s="37">
        <v>0</v>
      </c>
      <c r="U306" s="37">
        <v>0</v>
      </c>
      <c r="V306" s="37">
        <v>1</v>
      </c>
      <c r="W306" s="37" t="s">
        <v>351</v>
      </c>
      <c r="X306" s="37">
        <v>1</v>
      </c>
      <c r="Y306" s="37" t="s">
        <v>406</v>
      </c>
      <c r="Z306" s="37">
        <v>0</v>
      </c>
      <c r="AA306" s="52">
        <v>2</v>
      </c>
      <c r="AB306" s="37">
        <v>4</v>
      </c>
      <c r="AC306" s="37">
        <v>0</v>
      </c>
      <c r="AD306" s="37">
        <v>0</v>
      </c>
      <c r="AE306" s="37">
        <v>1</v>
      </c>
      <c r="AF306" s="37">
        <v>1200</v>
      </c>
      <c r="AG306" s="37">
        <v>600</v>
      </c>
      <c r="AH306" s="41">
        <f t="shared" si="4"/>
        <v>-600</v>
      </c>
      <c r="AI306" s="37" t="s">
        <v>3831</v>
      </c>
      <c r="AJ306" s="37"/>
      <c r="AK306" s="37" t="s">
        <v>1400</v>
      </c>
      <c r="AL306" s="37" t="b">
        <v>1</v>
      </c>
      <c r="AM306" s="37" t="b">
        <v>1</v>
      </c>
      <c r="AN306" s="37" t="b">
        <v>1</v>
      </c>
      <c r="AO306" s="37" t="b">
        <v>1</v>
      </c>
      <c r="AP306" s="37"/>
      <c r="AQ306" s="37"/>
      <c r="AR306" s="37"/>
      <c r="AS306" s="37"/>
      <c r="AT306" s="37">
        <v>15</v>
      </c>
      <c r="AU306" s="37" t="s">
        <v>356</v>
      </c>
      <c r="AV306" s="37"/>
      <c r="AW306" s="37" t="s">
        <v>347</v>
      </c>
      <c r="AX306" s="45" t="s">
        <v>5131</v>
      </c>
      <c r="AY306" s="37" t="s">
        <v>480</v>
      </c>
      <c r="AZ306" s="37" t="b">
        <v>1</v>
      </c>
      <c r="BA306" s="37"/>
      <c r="BB306" s="37"/>
      <c r="BC306" s="37" t="b">
        <v>1</v>
      </c>
      <c r="BD306" s="37"/>
      <c r="BE306" s="37"/>
      <c r="BF306" s="37"/>
      <c r="BG306" s="37"/>
      <c r="BH306" s="37"/>
      <c r="BI306" s="37"/>
      <c r="BJ306" s="37"/>
      <c r="BK306" s="37" t="s">
        <v>359</v>
      </c>
      <c r="BL306" s="37"/>
      <c r="BM306" s="37"/>
      <c r="BN306" s="37"/>
      <c r="BO306" s="37"/>
      <c r="BP306" s="37" t="s">
        <v>359</v>
      </c>
      <c r="BQ306" s="37"/>
      <c r="BR306" s="37"/>
      <c r="BS306" s="37"/>
      <c r="BT306" s="37"/>
      <c r="BU306" s="37"/>
      <c r="BV306" s="37"/>
      <c r="BW306" s="37"/>
      <c r="BX306" s="37"/>
      <c r="BY306" s="37"/>
      <c r="BZ306" s="37"/>
      <c r="CA306" s="37"/>
      <c r="CB306" s="37"/>
      <c r="CC306" s="37"/>
      <c r="CD306" s="37"/>
      <c r="CE306" s="37"/>
      <c r="CF306" s="37" t="s">
        <v>1114</v>
      </c>
      <c r="CG306" s="37"/>
      <c r="CH306" s="37"/>
      <c r="CI306" s="37"/>
      <c r="CJ306" s="37"/>
      <c r="CK306" s="37"/>
      <c r="CL306" s="37"/>
      <c r="CM306" s="37" t="b">
        <v>1</v>
      </c>
      <c r="CN306" s="37"/>
      <c r="CO306" s="37" t="s">
        <v>347</v>
      </c>
      <c r="CP306" s="37"/>
      <c r="CQ306" s="37"/>
      <c r="CR306" s="37"/>
      <c r="CS306" s="37"/>
      <c r="CT306" s="37"/>
      <c r="CU306" s="37"/>
      <c r="CV306" s="37"/>
      <c r="CW306" s="37"/>
      <c r="CX306" s="37"/>
      <c r="CY306" s="37" t="s">
        <v>836</v>
      </c>
      <c r="CZ306" s="37"/>
      <c r="DA306" s="37"/>
      <c r="DB306" s="37"/>
      <c r="DC306" s="37"/>
      <c r="DD306" s="37"/>
      <c r="DE306" s="37" t="b">
        <v>1</v>
      </c>
      <c r="DF306" s="37"/>
      <c r="DG306" s="37"/>
      <c r="DH306" s="37"/>
      <c r="DI306" s="37"/>
      <c r="DJ306" s="37"/>
      <c r="DK306" s="37"/>
      <c r="DL306" s="37"/>
      <c r="DM306" s="37"/>
      <c r="DN306" s="37"/>
      <c r="DO306" s="37"/>
      <c r="DP306" s="37"/>
      <c r="DQ306" s="37"/>
      <c r="DR306" s="37"/>
      <c r="DS306" s="37"/>
      <c r="DT306" s="37"/>
      <c r="DU306" s="37"/>
      <c r="DV306" s="37"/>
      <c r="DW306" s="37" t="s">
        <v>427</v>
      </c>
      <c r="DX306" s="37"/>
      <c r="DY306" s="37"/>
      <c r="DZ306" s="37"/>
      <c r="EA306" s="37"/>
      <c r="EB306" s="37"/>
      <c r="EC306" s="37"/>
      <c r="ED306" s="37"/>
      <c r="EE306" s="37"/>
      <c r="EF306" s="37"/>
      <c r="EG306" s="37"/>
      <c r="EH306" s="37"/>
      <c r="EI306" s="37"/>
      <c r="EJ306" s="37"/>
      <c r="EK306" s="37"/>
      <c r="EL306" s="37"/>
      <c r="EM306" s="37"/>
      <c r="EN306" s="37"/>
      <c r="EO306" s="37" t="s">
        <v>3832</v>
      </c>
      <c r="EP306" s="37" t="b">
        <v>1</v>
      </c>
      <c r="EQ306" s="37" t="b">
        <v>1</v>
      </c>
      <c r="ER306" s="37"/>
      <c r="ES306" s="37"/>
      <c r="ET306" s="37" t="b">
        <v>1</v>
      </c>
      <c r="EU306" s="37"/>
      <c r="EV306" s="37"/>
      <c r="EW306" s="37"/>
      <c r="EX306" s="37" t="b">
        <v>1</v>
      </c>
      <c r="EY306" s="37" t="b">
        <v>1</v>
      </c>
      <c r="EZ306" s="37"/>
      <c r="FA306" s="52">
        <v>5</v>
      </c>
      <c r="FB306" s="37" t="s">
        <v>366</v>
      </c>
      <c r="FC306" s="37" t="s">
        <v>347</v>
      </c>
      <c r="FD306" s="37"/>
      <c r="FE306" s="37" t="s">
        <v>824</v>
      </c>
      <c r="FF306" s="37"/>
      <c r="FG306" s="37" t="b">
        <v>1</v>
      </c>
      <c r="FH306" s="37"/>
      <c r="FI306" s="37"/>
      <c r="FJ306" s="37"/>
      <c r="FK306" s="37" t="b">
        <v>1</v>
      </c>
      <c r="FL306" s="37"/>
      <c r="FM306" s="37"/>
      <c r="FN306" s="37" t="s">
        <v>347</v>
      </c>
      <c r="FO306" s="37"/>
      <c r="FP306" s="37" t="s">
        <v>347</v>
      </c>
      <c r="FQ306" s="37" t="s">
        <v>367</v>
      </c>
      <c r="FR306" s="37" t="b">
        <v>1</v>
      </c>
      <c r="FS306" s="37"/>
      <c r="FT306" s="37"/>
      <c r="FU306" s="37"/>
      <c r="FV306" s="37"/>
      <c r="FW306" s="37"/>
      <c r="FX306" s="37" t="s">
        <v>372</v>
      </c>
      <c r="FY306" s="37" t="s">
        <v>359</v>
      </c>
      <c r="FZ306" s="37"/>
      <c r="GA306" s="37"/>
      <c r="GB306" s="37"/>
      <c r="GC306" s="37" t="s">
        <v>384</v>
      </c>
      <c r="GD306" s="37" t="s">
        <v>384</v>
      </c>
      <c r="GE306" s="37" t="s">
        <v>359</v>
      </c>
      <c r="GF306" s="37" t="s">
        <v>370</v>
      </c>
      <c r="GG306" s="37" t="s">
        <v>370</v>
      </c>
      <c r="GH306" s="37"/>
      <c r="GI306" s="37"/>
      <c r="GJ306" s="37"/>
      <c r="GK306" s="37"/>
      <c r="GL306" s="37"/>
      <c r="GM306" s="37"/>
      <c r="GN306" s="37"/>
      <c r="GO306" s="37"/>
      <c r="GP306" s="37"/>
      <c r="GQ306" s="37"/>
      <c r="GR306" s="37"/>
      <c r="GS306" s="37"/>
      <c r="GT306" s="37"/>
      <c r="GU306" s="37" t="s">
        <v>1336</v>
      </c>
      <c r="GV306" s="37"/>
      <c r="GW306" s="37"/>
      <c r="GX306" s="37"/>
      <c r="GY306" s="37" t="b">
        <v>1</v>
      </c>
      <c r="GZ306" s="37" t="b">
        <v>1</v>
      </c>
      <c r="HA306" s="37"/>
      <c r="HB306" s="37"/>
      <c r="HC306" s="37"/>
      <c r="HD306" s="37"/>
      <c r="HE306" s="37"/>
      <c r="HF306" s="37" t="b">
        <v>1</v>
      </c>
      <c r="HG306" s="37"/>
      <c r="HH306" s="37"/>
      <c r="HI306" s="37"/>
      <c r="HJ306" s="37"/>
      <c r="HK306" s="37"/>
      <c r="HL306" s="37"/>
      <c r="HM306" s="37"/>
      <c r="HN306" s="37" t="s">
        <v>497</v>
      </c>
      <c r="HO306" s="37"/>
      <c r="HP306" s="37" t="b">
        <v>1</v>
      </c>
      <c r="HQ306" s="37"/>
      <c r="HR306" s="37"/>
      <c r="HS306" s="37" t="s">
        <v>3833</v>
      </c>
      <c r="HT306" s="37" t="s">
        <v>2209</v>
      </c>
      <c r="HU306" s="37"/>
      <c r="HV306" s="37" t="b">
        <v>1</v>
      </c>
      <c r="HW306" s="37"/>
      <c r="HX306" s="37"/>
      <c r="HY306" s="37"/>
      <c r="HZ306" s="37"/>
      <c r="IA306" s="37" t="b">
        <v>1</v>
      </c>
      <c r="IB306" s="37"/>
      <c r="IC306" s="37"/>
      <c r="ID306" s="37"/>
      <c r="IE306" s="37"/>
      <c r="IF306" s="37" t="s">
        <v>2930</v>
      </c>
      <c r="IG306" s="37" t="b">
        <v>1</v>
      </c>
      <c r="IH306" s="37" t="b">
        <v>1</v>
      </c>
      <c r="II306" s="37"/>
      <c r="IJ306" s="37"/>
      <c r="IK306" s="37"/>
      <c r="IL306" s="37"/>
      <c r="IM306" s="37"/>
      <c r="IN306" s="37"/>
      <c r="IO306" s="37"/>
      <c r="IP306" s="37" t="s">
        <v>359</v>
      </c>
      <c r="IQ306" s="37" t="s">
        <v>3834</v>
      </c>
      <c r="IR306" s="37" t="s">
        <v>413</v>
      </c>
      <c r="IS306" s="37"/>
      <c r="IT306" s="37"/>
      <c r="IU306" s="37"/>
      <c r="IV306" s="37"/>
      <c r="IW306" s="37"/>
      <c r="IX306" s="37" t="b">
        <v>1</v>
      </c>
      <c r="IY306" s="37"/>
      <c r="IZ306" s="37"/>
      <c r="JA306" s="37"/>
      <c r="JB306" s="37" t="s">
        <v>372</v>
      </c>
      <c r="JC306" s="37"/>
      <c r="JD306" s="37"/>
      <c r="JE306" s="37"/>
      <c r="JF306" s="37"/>
      <c r="JG306" s="37"/>
      <c r="JH306" s="37"/>
      <c r="JI306" s="37" t="b">
        <v>1</v>
      </c>
      <c r="JJ306" s="37"/>
      <c r="JK306" s="37"/>
      <c r="JL306" s="37" t="s">
        <v>359</v>
      </c>
      <c r="JM306" s="37" t="s">
        <v>3835</v>
      </c>
      <c r="JN306" s="37" t="s">
        <v>3268</v>
      </c>
      <c r="JO306" s="37" t="b">
        <v>1</v>
      </c>
      <c r="JP306" s="37"/>
      <c r="JQ306" s="37"/>
      <c r="JR306" s="37" t="b">
        <v>1</v>
      </c>
      <c r="JS306" s="37" t="b">
        <v>1</v>
      </c>
      <c r="JT306" s="37"/>
      <c r="JU306" s="37"/>
      <c r="JV306" s="37"/>
      <c r="JW306" s="37"/>
      <c r="JX306" s="37"/>
      <c r="JY306" s="37"/>
      <c r="JZ306" s="37"/>
      <c r="KA306" s="37"/>
      <c r="KB306" s="37"/>
      <c r="KC306" s="37"/>
      <c r="KD306" s="37"/>
      <c r="KE306" s="37"/>
      <c r="KF306" s="37"/>
      <c r="KG306" s="37" t="s">
        <v>3836</v>
      </c>
      <c r="KH306" s="37" t="s">
        <v>859</v>
      </c>
      <c r="KI306" s="37"/>
      <c r="KJ306" s="37"/>
      <c r="KK306" s="37"/>
      <c r="KL306" s="37"/>
      <c r="KM306" s="37" t="b">
        <v>1</v>
      </c>
      <c r="KN306" s="37" t="b">
        <v>1</v>
      </c>
      <c r="KO306" s="37"/>
      <c r="KP306" s="37"/>
      <c r="KQ306" s="37"/>
      <c r="KR306" s="37"/>
      <c r="KS306" s="37"/>
      <c r="KT306" s="37"/>
      <c r="KU306" s="37"/>
      <c r="KV306" s="37"/>
      <c r="KW306" s="37" t="s">
        <v>526</v>
      </c>
      <c r="KX306" s="37"/>
      <c r="KY306" s="37" t="b">
        <v>1</v>
      </c>
      <c r="KZ306" s="37" t="b">
        <v>1</v>
      </c>
      <c r="LA306" s="37"/>
      <c r="LB306" s="37" t="b">
        <v>1</v>
      </c>
      <c r="LC306" s="37"/>
      <c r="LD306" s="37"/>
      <c r="LE306" s="37"/>
      <c r="LF306" s="37"/>
      <c r="LG306" s="37" t="s">
        <v>427</v>
      </c>
      <c r="LH306" s="37"/>
      <c r="LI306" s="37"/>
      <c r="LJ306" s="37"/>
      <c r="LK306" s="37"/>
      <c r="LL306" s="37"/>
      <c r="LM306" s="37"/>
      <c r="LN306" s="37" t="b">
        <v>1</v>
      </c>
      <c r="LO306" s="37" t="s">
        <v>347</v>
      </c>
      <c r="LP306" s="37"/>
      <c r="LQ306" s="37" t="s">
        <v>3837</v>
      </c>
      <c r="LR306" s="37"/>
      <c r="LS306" s="37"/>
      <c r="LT306" s="37" t="b">
        <v>1</v>
      </c>
      <c r="LU306" s="37" t="b">
        <v>1</v>
      </c>
      <c r="LV306" s="37"/>
      <c r="LW306" s="37"/>
      <c r="LX306" s="37"/>
      <c r="LY306" s="37"/>
      <c r="LZ306" s="37"/>
      <c r="MA306" s="37"/>
      <c r="MB306" s="37" t="s">
        <v>359</v>
      </c>
      <c r="MC306" s="37"/>
      <c r="MD306" s="37"/>
      <c r="ME306" s="37"/>
      <c r="MF306" s="37"/>
      <c r="MG306" s="37"/>
      <c r="MH306" s="37" t="s">
        <v>359</v>
      </c>
      <c r="MI306" s="37"/>
      <c r="MJ306" s="37" t="s">
        <v>3838</v>
      </c>
      <c r="MK306" s="37">
        <v>73216061</v>
      </c>
      <c r="ML306" s="37" t="s">
        <v>3839</v>
      </c>
      <c r="MM306" s="50">
        <v>44219.478391203702</v>
      </c>
      <c r="MN306" s="37">
        <v>308</v>
      </c>
      <c r="MO306" s="37"/>
      <c r="MP306" s="37">
        <v>-1</v>
      </c>
      <c r="MQ306" s="37"/>
      <c r="MR306" s="37"/>
      <c r="MS306" s="37" t="s">
        <v>376</v>
      </c>
      <c r="MT306" s="37">
        <v>12647</v>
      </c>
      <c r="MU306" s="37" t="s">
        <v>402</v>
      </c>
      <c r="MV306" s="37">
        <v>569832</v>
      </c>
    </row>
    <row r="307" spans="1:360" ht="15.6" thickTop="1" thickBot="1" x14ac:dyDescent="0.35">
      <c r="A307" s="44" t="s">
        <v>3840</v>
      </c>
      <c r="B307" s="45" t="s">
        <v>3841</v>
      </c>
      <c r="C307" s="45" t="s">
        <v>384</v>
      </c>
      <c r="D307" s="45" t="s">
        <v>3381</v>
      </c>
      <c r="E307" s="45" t="s">
        <v>830</v>
      </c>
      <c r="F307" s="45"/>
      <c r="G307" s="46">
        <v>44219</v>
      </c>
      <c r="H307" s="45" t="s">
        <v>1958</v>
      </c>
      <c r="I307" s="45" t="s">
        <v>832</v>
      </c>
      <c r="J307" s="45" t="s">
        <v>347</v>
      </c>
      <c r="K307" s="45">
        <v>38</v>
      </c>
      <c r="L307" s="45" t="str">
        <f>IF(data!$K307&lt;31,"18-30 Years",IF(data!$K307&lt;51,"31-50 Years",IF(data!$K307&lt;61,"51-60 Years",IF(data!$K307&gt;60,"Elderly&gt;60"))))</f>
        <v>31-50 Years</v>
      </c>
      <c r="M307" s="45" t="s">
        <v>348</v>
      </c>
      <c r="N307" s="45" t="s">
        <v>349</v>
      </c>
      <c r="O307" s="45" t="s">
        <v>350</v>
      </c>
      <c r="P307" s="46">
        <v>43617</v>
      </c>
      <c r="Q307" s="45">
        <v>1</v>
      </c>
      <c r="R307" s="45">
        <v>0</v>
      </c>
      <c r="S307" s="45" t="s">
        <v>347</v>
      </c>
      <c r="T307" s="45">
        <v>0</v>
      </c>
      <c r="U307" s="45">
        <v>1</v>
      </c>
      <c r="V307" s="45">
        <v>1</v>
      </c>
      <c r="W307" s="45" t="s">
        <v>406</v>
      </c>
      <c r="X307" s="45">
        <v>0</v>
      </c>
      <c r="Y307" s="45" t="s">
        <v>406</v>
      </c>
      <c r="Z307" s="45">
        <v>0</v>
      </c>
      <c r="AA307" s="51">
        <v>2</v>
      </c>
      <c r="AB307" s="45">
        <v>4</v>
      </c>
      <c r="AC307" s="45">
        <v>0</v>
      </c>
      <c r="AD307" s="45">
        <v>0</v>
      </c>
      <c r="AE307" s="45">
        <v>2</v>
      </c>
      <c r="AF307" s="45">
        <v>500</v>
      </c>
      <c r="AG307" s="45">
        <v>250</v>
      </c>
      <c r="AH307" s="41">
        <f t="shared" si="4"/>
        <v>-250</v>
      </c>
      <c r="AI307" s="45" t="s">
        <v>3842</v>
      </c>
      <c r="AJ307" s="45"/>
      <c r="AK307" s="45" t="s">
        <v>640</v>
      </c>
      <c r="AL307" s="45"/>
      <c r="AM307" s="45"/>
      <c r="AN307" s="45"/>
      <c r="AO307" s="45"/>
      <c r="AP307" s="45"/>
      <c r="AQ307" s="45"/>
      <c r="AR307" s="45" t="b">
        <v>1</v>
      </c>
      <c r="AS307" s="45"/>
      <c r="AT307" s="45"/>
      <c r="AU307" s="45"/>
      <c r="AV307" s="45"/>
      <c r="AW307" s="45" t="s">
        <v>347</v>
      </c>
      <c r="AX307" s="45" t="s">
        <v>3843</v>
      </c>
      <c r="AY307" s="45" t="s">
        <v>3844</v>
      </c>
      <c r="AZ307" s="45"/>
      <c r="BA307" s="45" t="b">
        <v>1</v>
      </c>
      <c r="BB307" s="45"/>
      <c r="BC307" s="45" t="b">
        <v>1</v>
      </c>
      <c r="BD307" s="45"/>
      <c r="BE307" s="45"/>
      <c r="BF307" s="45"/>
      <c r="BG307" s="45" t="b">
        <v>1</v>
      </c>
      <c r="BH307" s="45"/>
      <c r="BI307" s="45"/>
      <c r="BJ307" s="45" t="s">
        <v>3845</v>
      </c>
      <c r="BK307" s="45" t="s">
        <v>359</v>
      </c>
      <c r="BL307" s="45"/>
      <c r="BM307" s="45"/>
      <c r="BN307" s="45"/>
      <c r="BO307" s="45"/>
      <c r="BP307" s="45" t="s">
        <v>359</v>
      </c>
      <c r="BQ307" s="45"/>
      <c r="BR307" s="45"/>
      <c r="BS307" s="45"/>
      <c r="BT307" s="45"/>
      <c r="BU307" s="45"/>
      <c r="BV307" s="45"/>
      <c r="BW307" s="45"/>
      <c r="BX307" s="45"/>
      <c r="BY307" s="45"/>
      <c r="BZ307" s="45"/>
      <c r="CA307" s="45"/>
      <c r="CB307" s="45"/>
      <c r="CC307" s="45"/>
      <c r="CD307" s="45"/>
      <c r="CE307" s="45"/>
      <c r="CF307" s="45" t="s">
        <v>2008</v>
      </c>
      <c r="CG307" s="45"/>
      <c r="CH307" s="45" t="b">
        <v>1</v>
      </c>
      <c r="CI307" s="45"/>
      <c r="CJ307" s="45" t="b">
        <v>1</v>
      </c>
      <c r="CK307" s="45"/>
      <c r="CL307" s="45"/>
      <c r="CM307" s="45"/>
      <c r="CN307" s="45"/>
      <c r="CO307" s="45" t="s">
        <v>359</v>
      </c>
      <c r="CP307" s="45" t="s">
        <v>2204</v>
      </c>
      <c r="CQ307" s="45"/>
      <c r="CR307" s="45" t="b">
        <v>1</v>
      </c>
      <c r="CS307" s="45"/>
      <c r="CT307" s="45" t="b">
        <v>1</v>
      </c>
      <c r="CU307" s="45"/>
      <c r="CV307" s="45"/>
      <c r="CW307" s="45"/>
      <c r="CX307" s="45"/>
      <c r="CY307" s="45" t="s">
        <v>836</v>
      </c>
      <c r="CZ307" s="45"/>
      <c r="DA307" s="45"/>
      <c r="DB307" s="45"/>
      <c r="DC307" s="45"/>
      <c r="DD307" s="45"/>
      <c r="DE307" s="45" t="b">
        <v>1</v>
      </c>
      <c r="DF307" s="45"/>
      <c r="DG307" s="45"/>
      <c r="DH307" s="45"/>
      <c r="DI307" s="45"/>
      <c r="DJ307" s="45"/>
      <c r="DK307" s="45"/>
      <c r="DL307" s="45"/>
      <c r="DM307" s="45"/>
      <c r="DN307" s="45"/>
      <c r="DO307" s="45"/>
      <c r="DP307" s="45"/>
      <c r="DQ307" s="45"/>
      <c r="DR307" s="45"/>
      <c r="DS307" s="45"/>
      <c r="DT307" s="45"/>
      <c r="DU307" s="45"/>
      <c r="DV307" s="45"/>
      <c r="DW307" s="45" t="s">
        <v>564</v>
      </c>
      <c r="DX307" s="45" t="s">
        <v>565</v>
      </c>
      <c r="DY307" s="45" t="s">
        <v>2106</v>
      </c>
      <c r="DZ307" s="45"/>
      <c r="EA307" s="45" t="s">
        <v>3416</v>
      </c>
      <c r="EB307" s="45" t="b">
        <v>1</v>
      </c>
      <c r="EC307" s="45"/>
      <c r="ED307" s="45"/>
      <c r="EE307" s="45"/>
      <c r="EF307" s="45"/>
      <c r="EG307" s="45"/>
      <c r="EH307" s="45"/>
      <c r="EI307" s="45"/>
      <c r="EJ307" s="45" t="b">
        <v>1</v>
      </c>
      <c r="EK307" s="45" t="b">
        <v>1</v>
      </c>
      <c r="EL307" s="45" t="b">
        <v>1</v>
      </c>
      <c r="EM307" s="51">
        <v>4</v>
      </c>
      <c r="EN307" s="45" t="s">
        <v>365</v>
      </c>
      <c r="EO307" s="45" t="s">
        <v>981</v>
      </c>
      <c r="EP307" s="45" t="b">
        <v>1</v>
      </c>
      <c r="EQ307" s="45" t="b">
        <v>1</v>
      </c>
      <c r="ER307" s="45"/>
      <c r="ES307" s="45"/>
      <c r="ET307" s="45"/>
      <c r="EU307" s="45"/>
      <c r="EV307" s="45"/>
      <c r="EW307" s="45"/>
      <c r="EX307" s="45"/>
      <c r="EY307" s="45"/>
      <c r="EZ307" s="45"/>
      <c r="FA307" s="51">
        <v>2</v>
      </c>
      <c r="FB307" s="45" t="s">
        <v>365</v>
      </c>
      <c r="FC307" s="45" t="s">
        <v>359</v>
      </c>
      <c r="FD307" s="45" t="s">
        <v>3399</v>
      </c>
      <c r="FE307" s="45" t="s">
        <v>429</v>
      </c>
      <c r="FF307" s="45"/>
      <c r="FG307" s="45" t="b">
        <v>1</v>
      </c>
      <c r="FH307" s="45" t="b">
        <v>1</v>
      </c>
      <c r="FI307" s="45"/>
      <c r="FJ307" s="45"/>
      <c r="FK307" s="45"/>
      <c r="FL307" s="45"/>
      <c r="FM307" s="45"/>
      <c r="FN307" s="45" t="s">
        <v>347</v>
      </c>
      <c r="FO307" s="45"/>
      <c r="FP307" s="45" t="s">
        <v>347</v>
      </c>
      <c r="FQ307" s="45" t="s">
        <v>837</v>
      </c>
      <c r="FR307" s="45" t="b">
        <v>1</v>
      </c>
      <c r="FS307" s="45" t="b">
        <v>1</v>
      </c>
      <c r="FT307" s="45" t="b">
        <v>1</v>
      </c>
      <c r="FU307" s="45"/>
      <c r="FV307" s="45"/>
      <c r="FW307" s="45"/>
      <c r="FX307" s="45" t="s">
        <v>347</v>
      </c>
      <c r="FY307" s="45" t="s">
        <v>347</v>
      </c>
      <c r="FZ307" s="45"/>
      <c r="GA307" s="45"/>
      <c r="GB307" s="45"/>
      <c r="GC307" s="45" t="s">
        <v>351</v>
      </c>
      <c r="GD307" s="45" t="s">
        <v>351</v>
      </c>
      <c r="GE307" s="45" t="s">
        <v>359</v>
      </c>
      <c r="GF307" s="45" t="s">
        <v>370</v>
      </c>
      <c r="GG307" s="45" t="s">
        <v>370</v>
      </c>
      <c r="GH307" s="45"/>
      <c r="GI307" s="45"/>
      <c r="GJ307" s="45"/>
      <c r="GK307" s="45"/>
      <c r="GL307" s="45"/>
      <c r="GM307" s="45"/>
      <c r="GN307" s="45"/>
      <c r="GO307" s="45"/>
      <c r="GP307" s="45"/>
      <c r="GQ307" s="45"/>
      <c r="GR307" s="45"/>
      <c r="GS307" s="45"/>
      <c r="GT307" s="45"/>
      <c r="GU307" s="45" t="s">
        <v>3846</v>
      </c>
      <c r="GV307" s="45" t="b">
        <v>1</v>
      </c>
      <c r="GW307" s="45"/>
      <c r="GX307" s="45" t="b">
        <v>1</v>
      </c>
      <c r="GY307" s="45" t="b">
        <v>1</v>
      </c>
      <c r="GZ307" s="45" t="b">
        <v>1</v>
      </c>
      <c r="HA307" s="45" t="b">
        <v>1</v>
      </c>
      <c r="HB307" s="45" t="b">
        <v>1</v>
      </c>
      <c r="HC307" s="45"/>
      <c r="HD307" s="45" t="b">
        <v>1</v>
      </c>
      <c r="HE307" s="45"/>
      <c r="HF307" s="45"/>
      <c r="HG307" s="45"/>
      <c r="HH307" s="45"/>
      <c r="HI307" s="45"/>
      <c r="HJ307" s="45"/>
      <c r="HK307" s="45"/>
      <c r="HL307" s="45"/>
      <c r="HM307" s="45"/>
      <c r="HN307" s="45" t="s">
        <v>895</v>
      </c>
      <c r="HO307" s="45" t="b">
        <v>1</v>
      </c>
      <c r="HP307" s="45"/>
      <c r="HQ307" s="45" t="b">
        <v>1</v>
      </c>
      <c r="HR307" s="45"/>
      <c r="HS307" s="45" t="s">
        <v>3847</v>
      </c>
      <c r="HT307" s="45" t="s">
        <v>2226</v>
      </c>
      <c r="HU307" s="45" t="b">
        <v>1</v>
      </c>
      <c r="HV307" s="45"/>
      <c r="HW307" s="45"/>
      <c r="HX307" s="45" t="b">
        <v>1</v>
      </c>
      <c r="HY307" s="45"/>
      <c r="HZ307" s="45"/>
      <c r="IA307" s="45"/>
      <c r="IB307" s="45"/>
      <c r="IC307" s="45" t="b">
        <v>1</v>
      </c>
      <c r="ID307" s="45"/>
      <c r="IE307" s="45"/>
      <c r="IF307" s="45" t="s">
        <v>3848</v>
      </c>
      <c r="IG307" s="45" t="b">
        <v>1</v>
      </c>
      <c r="IH307" s="45" t="b">
        <v>1</v>
      </c>
      <c r="II307" s="45"/>
      <c r="IJ307" s="45" t="b">
        <v>1</v>
      </c>
      <c r="IK307" s="45"/>
      <c r="IL307" s="45"/>
      <c r="IM307" s="45"/>
      <c r="IN307" s="45"/>
      <c r="IO307" s="45"/>
      <c r="IP307" s="45" t="s">
        <v>442</v>
      </c>
      <c r="IQ307" s="45"/>
      <c r="IR307" s="45" t="s">
        <v>857</v>
      </c>
      <c r="IS307" s="45" t="b">
        <v>1</v>
      </c>
      <c r="IT307" s="45" t="b">
        <v>1</v>
      </c>
      <c r="IU307" s="45"/>
      <c r="IV307" s="45" t="b">
        <v>1</v>
      </c>
      <c r="IW307" s="45"/>
      <c r="IX307" s="45"/>
      <c r="IY307" s="45"/>
      <c r="IZ307" s="45"/>
      <c r="JA307" s="37" t="s">
        <v>5165</v>
      </c>
      <c r="JB307" s="45" t="s">
        <v>919</v>
      </c>
      <c r="JC307" s="45" t="b">
        <v>1</v>
      </c>
      <c r="JD307" s="45" t="b">
        <v>1</v>
      </c>
      <c r="JE307" s="45" t="b">
        <v>1</v>
      </c>
      <c r="JF307" s="45" t="b">
        <v>1</v>
      </c>
      <c r="JG307" s="45"/>
      <c r="JH307" s="45"/>
      <c r="JI307" s="45"/>
      <c r="JJ307" s="45"/>
      <c r="JK307" s="45" t="s">
        <v>5169</v>
      </c>
      <c r="JL307" s="45" t="s">
        <v>359</v>
      </c>
      <c r="JM307" s="45" t="s">
        <v>3348</v>
      </c>
      <c r="JN307" s="45" t="s">
        <v>3849</v>
      </c>
      <c r="JO307" s="45"/>
      <c r="JP307" s="45" t="b">
        <v>1</v>
      </c>
      <c r="JQ307" s="45"/>
      <c r="JR307" s="45" t="b">
        <v>1</v>
      </c>
      <c r="JS307" s="45" t="b">
        <v>1</v>
      </c>
      <c r="JT307" s="45" t="b">
        <v>1</v>
      </c>
      <c r="JU307" s="45"/>
      <c r="JV307" s="45" t="b">
        <v>1</v>
      </c>
      <c r="JW307" s="45" t="b">
        <v>1</v>
      </c>
      <c r="JX307" s="45"/>
      <c r="JY307" s="45"/>
      <c r="JZ307" s="45"/>
      <c r="KA307" s="45"/>
      <c r="KB307" s="45"/>
      <c r="KC307" s="45"/>
      <c r="KD307" s="45"/>
      <c r="KE307" s="45"/>
      <c r="KF307" s="45"/>
      <c r="KG307" s="45" t="s">
        <v>3850</v>
      </c>
      <c r="KH307" s="45" t="s">
        <v>447</v>
      </c>
      <c r="KI307" s="45"/>
      <c r="KJ307" s="45"/>
      <c r="KK307" s="45"/>
      <c r="KL307" s="45"/>
      <c r="KM307" s="45" t="b">
        <v>1</v>
      </c>
      <c r="KN307" s="45"/>
      <c r="KO307" s="45"/>
      <c r="KP307" s="45"/>
      <c r="KQ307" s="45"/>
      <c r="KR307" s="45"/>
      <c r="KS307" s="45"/>
      <c r="KT307" s="45"/>
      <c r="KU307" s="45"/>
      <c r="KV307" s="45"/>
      <c r="KW307" s="45" t="s">
        <v>3851</v>
      </c>
      <c r="KX307" s="45"/>
      <c r="KY307" s="45"/>
      <c r="KZ307" s="45" t="b">
        <v>1</v>
      </c>
      <c r="LA307" s="45"/>
      <c r="LB307" s="45"/>
      <c r="LC307" s="45"/>
      <c r="LD307" s="45" t="b">
        <v>1</v>
      </c>
      <c r="LE307" s="45"/>
      <c r="LF307" s="45" t="s">
        <v>3852</v>
      </c>
      <c r="LG307" s="45" t="s">
        <v>427</v>
      </c>
      <c r="LH307" s="45"/>
      <c r="LI307" s="45"/>
      <c r="LJ307" s="45"/>
      <c r="LK307" s="45"/>
      <c r="LL307" s="45"/>
      <c r="LM307" s="45"/>
      <c r="LN307" s="45" t="b">
        <v>1</v>
      </c>
      <c r="LO307" s="45" t="s">
        <v>359</v>
      </c>
      <c r="LP307" s="45" t="s">
        <v>5170</v>
      </c>
      <c r="LQ307" s="45" t="s">
        <v>640</v>
      </c>
      <c r="LR307" s="45"/>
      <c r="LS307" s="45"/>
      <c r="LT307" s="45"/>
      <c r="LU307" s="45"/>
      <c r="LV307" s="45"/>
      <c r="LW307" s="45" t="b">
        <v>1</v>
      </c>
      <c r="LX307" s="45"/>
      <c r="LY307" s="45"/>
      <c r="LZ307" s="45"/>
      <c r="MA307" s="45"/>
      <c r="MB307" s="45" t="s">
        <v>359</v>
      </c>
      <c r="MC307" s="45"/>
      <c r="MD307" s="45"/>
      <c r="ME307" s="45"/>
      <c r="MF307" s="45"/>
      <c r="MG307" s="45"/>
      <c r="MH307" s="45" t="s">
        <v>359</v>
      </c>
      <c r="MI307" s="45"/>
      <c r="MJ307" s="45" t="s">
        <v>3853</v>
      </c>
      <c r="MK307" s="45">
        <v>73216062</v>
      </c>
      <c r="ML307" s="45" t="s">
        <v>3854</v>
      </c>
      <c r="MM307" s="47">
        <v>44219.478402777779</v>
      </c>
      <c r="MN307" s="45">
        <v>309</v>
      </c>
      <c r="MO307" s="45"/>
      <c r="MP307" s="45">
        <v>-1</v>
      </c>
      <c r="MQ307" s="45"/>
      <c r="MR307" s="45"/>
      <c r="MS307" s="45" t="s">
        <v>376</v>
      </c>
      <c r="MT307" s="45">
        <v>11285</v>
      </c>
      <c r="MU307" s="45" t="s">
        <v>402</v>
      </c>
      <c r="MV307" s="45">
        <v>569832</v>
      </c>
    </row>
    <row r="308" spans="1:360" ht="15.6" thickTop="1" thickBot="1" x14ac:dyDescent="0.35">
      <c r="A308" s="48" t="s">
        <v>3855</v>
      </c>
      <c r="B308" s="37" t="s">
        <v>3856</v>
      </c>
      <c r="C308" s="37" t="s">
        <v>384</v>
      </c>
      <c r="D308" s="37" t="s">
        <v>3381</v>
      </c>
      <c r="E308" s="37" t="s">
        <v>830</v>
      </c>
      <c r="F308" s="37"/>
      <c r="G308" s="49">
        <v>44219</v>
      </c>
      <c r="H308" s="37" t="s">
        <v>1958</v>
      </c>
      <c r="I308" s="37" t="s">
        <v>832</v>
      </c>
      <c r="J308" s="37" t="s">
        <v>347</v>
      </c>
      <c r="K308" s="37">
        <v>33</v>
      </c>
      <c r="L308" s="37" t="str">
        <f>IF(data!$K308&lt;31,"18-30 Years",IF(data!$K308&lt;51,"31-50 Years",IF(data!$K308&lt;61,"51-60 Years",IF(data!$K308&gt;60,"Elderly&gt;60"))))</f>
        <v>31-50 Years</v>
      </c>
      <c r="M308" s="37" t="s">
        <v>348</v>
      </c>
      <c r="N308" s="37" t="s">
        <v>349</v>
      </c>
      <c r="O308" s="37" t="s">
        <v>350</v>
      </c>
      <c r="P308" s="49">
        <v>43497</v>
      </c>
      <c r="Q308" s="37">
        <v>1</v>
      </c>
      <c r="R308" s="37">
        <v>1</v>
      </c>
      <c r="S308" s="37" t="s">
        <v>347</v>
      </c>
      <c r="T308" s="37">
        <v>0</v>
      </c>
      <c r="U308" s="37">
        <v>1</v>
      </c>
      <c r="V308" s="37">
        <v>2</v>
      </c>
      <c r="W308" s="37" t="s">
        <v>455</v>
      </c>
      <c r="X308" s="37">
        <v>4</v>
      </c>
      <c r="Y308" s="37" t="s">
        <v>485</v>
      </c>
      <c r="Z308" s="37">
        <v>0</v>
      </c>
      <c r="AA308" s="52">
        <v>7</v>
      </c>
      <c r="AB308" s="37">
        <v>10</v>
      </c>
      <c r="AC308" s="37">
        <v>1</v>
      </c>
      <c r="AD308" s="37">
        <v>0</v>
      </c>
      <c r="AE308" s="37">
        <v>1</v>
      </c>
      <c r="AF308" s="37">
        <v>1000</v>
      </c>
      <c r="AG308" s="37">
        <v>500</v>
      </c>
      <c r="AH308" s="41">
        <f t="shared" si="4"/>
        <v>-500</v>
      </c>
      <c r="AI308" s="37" t="s">
        <v>3857</v>
      </c>
      <c r="AJ308" s="37"/>
      <c r="AK308" s="37" t="s">
        <v>640</v>
      </c>
      <c r="AL308" s="37"/>
      <c r="AM308" s="37"/>
      <c r="AN308" s="37"/>
      <c r="AO308" s="37"/>
      <c r="AP308" s="37"/>
      <c r="AQ308" s="37"/>
      <c r="AR308" s="37" t="b">
        <v>1</v>
      </c>
      <c r="AS308" s="37"/>
      <c r="AT308" s="37"/>
      <c r="AU308" s="37"/>
      <c r="AV308" s="37"/>
      <c r="AW308" s="37" t="s">
        <v>359</v>
      </c>
      <c r="AX308" s="37" t="s">
        <v>3858</v>
      </c>
      <c r="AY308" s="37" t="s">
        <v>1960</v>
      </c>
      <c r="AZ308" s="37"/>
      <c r="BA308" s="37" t="b">
        <v>1</v>
      </c>
      <c r="BB308" s="37"/>
      <c r="BC308" s="37" t="b">
        <v>1</v>
      </c>
      <c r="BD308" s="37"/>
      <c r="BE308" s="37" t="b">
        <v>1</v>
      </c>
      <c r="BF308" s="37"/>
      <c r="BG308" s="37"/>
      <c r="BH308" s="37"/>
      <c r="BI308" s="37"/>
      <c r="BJ308" s="37"/>
      <c r="BK308" s="37" t="s">
        <v>347</v>
      </c>
      <c r="BL308" s="37" t="s">
        <v>347</v>
      </c>
      <c r="BM308" s="37" t="s">
        <v>3859</v>
      </c>
      <c r="BN308" s="37" t="s">
        <v>372</v>
      </c>
      <c r="BO308" s="37"/>
      <c r="BP308" s="37" t="s">
        <v>347</v>
      </c>
      <c r="BQ308" s="37" t="s">
        <v>359</v>
      </c>
      <c r="BR308" s="37" t="s">
        <v>5135</v>
      </c>
      <c r="BS308" s="37"/>
      <c r="BT308" s="37"/>
      <c r="BU308" s="37"/>
      <c r="BV308" s="37"/>
      <c r="BW308" s="37"/>
      <c r="BX308" s="37"/>
      <c r="BY308" s="37"/>
      <c r="BZ308" s="37"/>
      <c r="CA308" s="37"/>
      <c r="CB308" s="37"/>
      <c r="CC308" s="37"/>
      <c r="CD308" s="37"/>
      <c r="CE308" s="37"/>
      <c r="CF308" s="37" t="s">
        <v>360</v>
      </c>
      <c r="CG308" s="37"/>
      <c r="CH308" s="37" t="b">
        <v>1</v>
      </c>
      <c r="CI308" s="37"/>
      <c r="CJ308" s="37" t="b">
        <v>1</v>
      </c>
      <c r="CK308" s="37"/>
      <c r="CL308" s="37"/>
      <c r="CM308" s="37"/>
      <c r="CN308" s="37"/>
      <c r="CO308" s="37" t="s">
        <v>359</v>
      </c>
      <c r="CP308" s="37" t="s">
        <v>644</v>
      </c>
      <c r="CQ308" s="37"/>
      <c r="CR308" s="37" t="b">
        <v>1</v>
      </c>
      <c r="CS308" s="37"/>
      <c r="CT308" s="37" t="b">
        <v>1</v>
      </c>
      <c r="CU308" s="37" t="b">
        <v>1</v>
      </c>
      <c r="CV308" s="37"/>
      <c r="CW308" s="37"/>
      <c r="CX308" s="37"/>
      <c r="CY308" s="37" t="s">
        <v>3860</v>
      </c>
      <c r="CZ308" s="37"/>
      <c r="DA308" s="37"/>
      <c r="DB308" s="37" t="b">
        <v>1</v>
      </c>
      <c r="DC308" s="37"/>
      <c r="DD308" s="37"/>
      <c r="DE308" s="37"/>
      <c r="DF308" s="37"/>
      <c r="DG308" s="37"/>
      <c r="DH308" s="37"/>
      <c r="DI308" s="37"/>
      <c r="DJ308" s="45" t="s">
        <v>5140</v>
      </c>
      <c r="DK308" s="37"/>
      <c r="DL308" s="37"/>
      <c r="DM308" s="37"/>
      <c r="DN308" s="37"/>
      <c r="DO308" s="37"/>
      <c r="DP308" s="37"/>
      <c r="DQ308" s="37"/>
      <c r="DR308" s="37"/>
      <c r="DS308" s="37"/>
      <c r="DT308" s="37"/>
      <c r="DU308" s="37"/>
      <c r="DV308" s="37"/>
      <c r="DW308" s="37" t="s">
        <v>646</v>
      </c>
      <c r="DX308" s="37"/>
      <c r="DY308" s="37"/>
      <c r="DZ308" s="37"/>
      <c r="EA308" s="37" t="s">
        <v>823</v>
      </c>
      <c r="EB308" s="37" t="b">
        <v>1</v>
      </c>
      <c r="EC308" s="37"/>
      <c r="ED308" s="37" t="b">
        <v>1</v>
      </c>
      <c r="EE308" s="37"/>
      <c r="EF308" s="37"/>
      <c r="EG308" s="37"/>
      <c r="EH308" s="37"/>
      <c r="EI308" s="37"/>
      <c r="EJ308" s="37" t="b">
        <v>1</v>
      </c>
      <c r="EK308" s="37" t="b">
        <v>1</v>
      </c>
      <c r="EL308" s="37"/>
      <c r="EM308" s="52">
        <v>4</v>
      </c>
      <c r="EN308" s="37" t="s">
        <v>365</v>
      </c>
      <c r="EO308" s="37" t="s">
        <v>3416</v>
      </c>
      <c r="EP308" s="37" t="b">
        <v>1</v>
      </c>
      <c r="EQ308" s="37"/>
      <c r="ER308" s="37"/>
      <c r="ES308" s="37"/>
      <c r="ET308" s="37"/>
      <c r="EU308" s="37"/>
      <c r="EV308" s="37"/>
      <c r="EW308" s="37"/>
      <c r="EX308" s="37" t="b">
        <v>1</v>
      </c>
      <c r="EY308" s="37" t="b">
        <v>1</v>
      </c>
      <c r="EZ308" s="37" t="b">
        <v>1</v>
      </c>
      <c r="FA308" s="52">
        <v>4</v>
      </c>
      <c r="FB308" s="37" t="s">
        <v>366</v>
      </c>
      <c r="FC308" s="37" t="s">
        <v>347</v>
      </c>
      <c r="FD308" s="37"/>
      <c r="FE308" s="37" t="s">
        <v>837</v>
      </c>
      <c r="FF308" s="37"/>
      <c r="FG308" s="37" t="b">
        <v>1</v>
      </c>
      <c r="FH308" s="37" t="b">
        <v>1</v>
      </c>
      <c r="FI308" s="37" t="b">
        <v>1</v>
      </c>
      <c r="FJ308" s="37"/>
      <c r="FK308" s="37"/>
      <c r="FL308" s="37"/>
      <c r="FM308" s="37"/>
      <c r="FN308" s="37" t="s">
        <v>347</v>
      </c>
      <c r="FO308" s="37"/>
      <c r="FP308" s="37" t="s">
        <v>347</v>
      </c>
      <c r="FQ308" s="37" t="s">
        <v>3417</v>
      </c>
      <c r="FR308" s="37" t="b">
        <v>1</v>
      </c>
      <c r="FS308" s="37" t="b">
        <v>1</v>
      </c>
      <c r="FT308" s="37"/>
      <c r="FU308" s="37" t="b">
        <v>1</v>
      </c>
      <c r="FV308" s="37"/>
      <c r="FW308" s="37"/>
      <c r="FX308" s="37" t="s">
        <v>656</v>
      </c>
      <c r="FY308" s="37" t="s">
        <v>359</v>
      </c>
      <c r="FZ308" s="37"/>
      <c r="GA308" s="37"/>
      <c r="GB308" s="37"/>
      <c r="GC308" s="37" t="s">
        <v>351</v>
      </c>
      <c r="GD308" s="37" t="s">
        <v>351</v>
      </c>
      <c r="GE308" s="37" t="s">
        <v>359</v>
      </c>
      <c r="GF308" s="37" t="s">
        <v>369</v>
      </c>
      <c r="GG308" s="37" t="s">
        <v>370</v>
      </c>
      <c r="GH308" s="37" t="s">
        <v>489</v>
      </c>
      <c r="GI308" s="37" t="s">
        <v>359</v>
      </c>
      <c r="GJ308" s="37"/>
      <c r="GK308" s="37"/>
      <c r="GL308" s="37"/>
      <c r="GM308" s="37"/>
      <c r="GN308" s="37"/>
      <c r="GO308" s="37"/>
      <c r="GP308" s="37"/>
      <c r="GQ308" s="37"/>
      <c r="GR308" s="37"/>
      <c r="GS308" s="37" t="s">
        <v>1064</v>
      </c>
      <c r="GT308" s="37"/>
      <c r="GU308" s="37" t="s">
        <v>3861</v>
      </c>
      <c r="GV308" s="37" t="b">
        <v>1</v>
      </c>
      <c r="GW308" s="37" t="b">
        <v>1</v>
      </c>
      <c r="GX308" s="37"/>
      <c r="GY308" s="37" t="b">
        <v>1</v>
      </c>
      <c r="GZ308" s="37" t="b">
        <v>1</v>
      </c>
      <c r="HA308" s="37" t="b">
        <v>1</v>
      </c>
      <c r="HB308" s="37"/>
      <c r="HC308" s="37" t="b">
        <v>1</v>
      </c>
      <c r="HD308" s="37"/>
      <c r="HE308" s="37"/>
      <c r="HF308" s="37"/>
      <c r="HG308" s="37" t="b">
        <v>1</v>
      </c>
      <c r="HH308" s="37"/>
      <c r="HI308" s="37"/>
      <c r="HJ308" s="37"/>
      <c r="HK308" s="37"/>
      <c r="HL308" s="37"/>
      <c r="HM308" s="37"/>
      <c r="HN308" s="37" t="s">
        <v>895</v>
      </c>
      <c r="HO308" s="37" t="b">
        <v>1</v>
      </c>
      <c r="HP308" s="37"/>
      <c r="HQ308" s="37" t="b">
        <v>1</v>
      </c>
      <c r="HR308" s="37"/>
      <c r="HS308" s="37" t="s">
        <v>3862</v>
      </c>
      <c r="HT308" s="37" t="s">
        <v>3863</v>
      </c>
      <c r="HU308" s="37" t="b">
        <v>1</v>
      </c>
      <c r="HV308" s="37"/>
      <c r="HW308" s="37"/>
      <c r="HX308" s="37"/>
      <c r="HY308" s="37"/>
      <c r="HZ308" s="37"/>
      <c r="IA308" s="37"/>
      <c r="IB308" s="37"/>
      <c r="IC308" s="37" t="b">
        <v>1</v>
      </c>
      <c r="ID308" s="37"/>
      <c r="IE308" s="37"/>
      <c r="IF308" s="37" t="s">
        <v>3864</v>
      </c>
      <c r="IG308" s="37"/>
      <c r="IH308" s="37" t="b">
        <v>1</v>
      </c>
      <c r="II308" s="37" t="b">
        <v>1</v>
      </c>
      <c r="IJ308" s="37"/>
      <c r="IK308" s="37" t="b">
        <v>1</v>
      </c>
      <c r="IL308" s="37"/>
      <c r="IM308" s="37"/>
      <c r="IN308" s="37"/>
      <c r="IO308" s="37"/>
      <c r="IP308" s="37" t="s">
        <v>442</v>
      </c>
      <c r="IQ308" s="37"/>
      <c r="IR308" s="37" t="s">
        <v>2354</v>
      </c>
      <c r="IS308" s="37" t="b">
        <v>1</v>
      </c>
      <c r="IT308" s="37"/>
      <c r="IU308" s="37" t="b">
        <v>1</v>
      </c>
      <c r="IV308" s="37" t="b">
        <v>1</v>
      </c>
      <c r="IW308" s="37"/>
      <c r="IX308" s="37"/>
      <c r="IY308" s="37"/>
      <c r="IZ308" s="37"/>
      <c r="JA308" s="37" t="s">
        <v>5165</v>
      </c>
      <c r="JB308" s="37" t="s">
        <v>919</v>
      </c>
      <c r="JC308" s="37" t="b">
        <v>1</v>
      </c>
      <c r="JD308" s="37" t="b">
        <v>1</v>
      </c>
      <c r="JE308" s="37" t="b">
        <v>1</v>
      </c>
      <c r="JF308" s="37" t="b">
        <v>1</v>
      </c>
      <c r="JG308" s="37"/>
      <c r="JH308" s="37"/>
      <c r="JI308" s="37"/>
      <c r="JJ308" s="37"/>
      <c r="JK308" s="37"/>
      <c r="JL308" s="37" t="s">
        <v>359</v>
      </c>
      <c r="JM308" s="37" t="s">
        <v>538</v>
      </c>
      <c r="JN308" s="37" t="s">
        <v>3865</v>
      </c>
      <c r="JO308" s="37" t="b">
        <v>1</v>
      </c>
      <c r="JP308" s="37"/>
      <c r="JQ308" s="37" t="b">
        <v>1</v>
      </c>
      <c r="JR308" s="37" t="b">
        <v>1</v>
      </c>
      <c r="JS308" s="37" t="b">
        <v>1</v>
      </c>
      <c r="JT308" s="37" t="b">
        <v>1</v>
      </c>
      <c r="JU308" s="37" t="b">
        <v>1</v>
      </c>
      <c r="JV308" s="37" t="b">
        <v>1</v>
      </c>
      <c r="JW308" s="37" t="b">
        <v>1</v>
      </c>
      <c r="JX308" s="37"/>
      <c r="JY308" s="37"/>
      <c r="JZ308" s="37"/>
      <c r="KA308" s="37"/>
      <c r="KB308" s="37"/>
      <c r="KC308" s="37"/>
      <c r="KD308" s="37"/>
      <c r="KE308" s="37"/>
      <c r="KF308" s="37"/>
      <c r="KG308" s="37" t="s">
        <v>3866</v>
      </c>
      <c r="KH308" s="37" t="s">
        <v>2323</v>
      </c>
      <c r="KI308" s="37"/>
      <c r="KJ308" s="37"/>
      <c r="KK308" s="37" t="b">
        <v>1</v>
      </c>
      <c r="KL308" s="37"/>
      <c r="KM308" s="37"/>
      <c r="KN308" s="37"/>
      <c r="KO308" s="37"/>
      <c r="KP308" s="37"/>
      <c r="KQ308" s="37"/>
      <c r="KR308" s="37"/>
      <c r="KS308" s="37"/>
      <c r="KT308" s="37"/>
      <c r="KU308" s="37"/>
      <c r="KV308" s="37"/>
      <c r="KW308" s="37" t="s">
        <v>3867</v>
      </c>
      <c r="KX308" s="37"/>
      <c r="KY308" s="37"/>
      <c r="KZ308" s="37" t="b">
        <v>1</v>
      </c>
      <c r="LA308" s="37" t="b">
        <v>1</v>
      </c>
      <c r="LB308" s="37" t="b">
        <v>1</v>
      </c>
      <c r="LC308" s="37" t="b">
        <v>1</v>
      </c>
      <c r="LD308" s="37"/>
      <c r="LE308" s="37"/>
      <c r="LF308" s="37"/>
      <c r="LG308" s="37" t="s">
        <v>901</v>
      </c>
      <c r="LH308" s="37"/>
      <c r="LI308" s="37"/>
      <c r="LJ308" s="37" t="b">
        <v>1</v>
      </c>
      <c r="LK308" s="37" t="b">
        <v>1</v>
      </c>
      <c r="LL308" s="37"/>
      <c r="LM308" s="37"/>
      <c r="LN308" s="37"/>
      <c r="LO308" s="37" t="s">
        <v>359</v>
      </c>
      <c r="LP308" s="45" t="s">
        <v>5172</v>
      </c>
      <c r="LQ308" s="37" t="s">
        <v>640</v>
      </c>
      <c r="LR308" s="37"/>
      <c r="LS308" s="37"/>
      <c r="LT308" s="37"/>
      <c r="LU308" s="37"/>
      <c r="LV308" s="37"/>
      <c r="LW308" s="37" t="b">
        <v>1</v>
      </c>
      <c r="LX308" s="37"/>
      <c r="LY308" s="37"/>
      <c r="LZ308" s="37"/>
      <c r="MA308" s="37"/>
      <c r="MB308" s="37" t="s">
        <v>347</v>
      </c>
      <c r="MC308" s="37">
        <v>5</v>
      </c>
      <c r="MD308" s="37" t="s">
        <v>3868</v>
      </c>
      <c r="ME308" s="37"/>
      <c r="MF308" s="37"/>
      <c r="MG308" s="37"/>
      <c r="MH308" s="37" t="s">
        <v>347</v>
      </c>
      <c r="MI308" s="37" t="s">
        <v>3869</v>
      </c>
      <c r="MJ308" s="37" t="s">
        <v>3870</v>
      </c>
      <c r="MK308" s="37">
        <v>73216063</v>
      </c>
      <c r="ML308" s="37" t="s">
        <v>3871</v>
      </c>
      <c r="MM308" s="50">
        <v>44219.478414351863</v>
      </c>
      <c r="MN308" s="37">
        <v>310</v>
      </c>
      <c r="MO308" s="37"/>
      <c r="MP308" s="37">
        <v>-1</v>
      </c>
      <c r="MQ308" s="37"/>
      <c r="MR308" s="37"/>
      <c r="MS308" s="37" t="s">
        <v>376</v>
      </c>
      <c r="MT308" s="37">
        <v>9570</v>
      </c>
      <c r="MU308" s="37" t="s">
        <v>402</v>
      </c>
      <c r="MV308" s="37">
        <v>569832</v>
      </c>
    </row>
    <row r="309" spans="1:360" ht="15.6" hidden="1" thickTop="1" thickBot="1" x14ac:dyDescent="0.35">
      <c r="A309" s="44" t="s">
        <v>3872</v>
      </c>
      <c r="B309" s="45" t="s">
        <v>3873</v>
      </c>
      <c r="C309" s="45"/>
      <c r="D309" s="45" t="s">
        <v>1987</v>
      </c>
      <c r="E309" s="45" t="s">
        <v>830</v>
      </c>
      <c r="F309" s="45"/>
      <c r="G309" s="46">
        <v>44219</v>
      </c>
      <c r="H309" s="45" t="s">
        <v>1958</v>
      </c>
      <c r="I309" s="45" t="s">
        <v>832</v>
      </c>
      <c r="J309" s="45" t="s">
        <v>347</v>
      </c>
      <c r="K309" s="45">
        <v>27</v>
      </c>
      <c r="L309" s="45" t="str">
        <f>IF(data!$K309&lt;31,"18-30 Years",IF(data!$K309&lt;51,"31-50 Years",IF(data!$K309&lt;61,"51-60 Years",IF(data!$K309&gt;60,"Elderly&gt;60"))))</f>
        <v>18-30 Years</v>
      </c>
      <c r="M309" s="45" t="s">
        <v>405</v>
      </c>
      <c r="N309" s="45" t="s">
        <v>349</v>
      </c>
      <c r="O309" s="45" t="s">
        <v>350</v>
      </c>
      <c r="P309" s="46">
        <v>43051</v>
      </c>
      <c r="Q309" s="45">
        <v>0</v>
      </c>
      <c r="R309" s="45">
        <v>1</v>
      </c>
      <c r="S309" s="45" t="s">
        <v>347</v>
      </c>
      <c r="T309" s="45">
        <v>0</v>
      </c>
      <c r="U309" s="45">
        <v>1</v>
      </c>
      <c r="V309" s="45">
        <v>1</v>
      </c>
      <c r="W309" s="45" t="s">
        <v>406</v>
      </c>
      <c r="X309" s="45">
        <v>0</v>
      </c>
      <c r="Y309" s="45" t="s">
        <v>406</v>
      </c>
      <c r="Z309" s="45">
        <v>0</v>
      </c>
      <c r="AA309" s="51">
        <v>2</v>
      </c>
      <c r="AB309" s="45">
        <v>5</v>
      </c>
      <c r="AC309" s="45">
        <v>1</v>
      </c>
      <c r="AD309" s="45">
        <v>0</v>
      </c>
      <c r="AE309" s="45">
        <v>1</v>
      </c>
      <c r="AF309" s="45">
        <v>1500</v>
      </c>
      <c r="AG309" s="45">
        <v>350</v>
      </c>
      <c r="AH309" s="41">
        <f t="shared" si="4"/>
        <v>-1150</v>
      </c>
      <c r="AI309" s="45" t="s">
        <v>3874</v>
      </c>
      <c r="AJ309" s="45"/>
      <c r="AK309" s="45" t="s">
        <v>640</v>
      </c>
      <c r="AL309" s="45"/>
      <c r="AM309" s="45"/>
      <c r="AN309" s="45"/>
      <c r="AO309" s="45"/>
      <c r="AP309" s="45"/>
      <c r="AQ309" s="45"/>
      <c r="AR309" s="45" t="b">
        <v>1</v>
      </c>
      <c r="AS309" s="45"/>
      <c r="AT309" s="45"/>
      <c r="AU309" s="45"/>
      <c r="AV309" s="45"/>
      <c r="AW309" s="45" t="s">
        <v>359</v>
      </c>
      <c r="AX309" s="45" t="s">
        <v>3875</v>
      </c>
      <c r="AY309" s="45" t="s">
        <v>1481</v>
      </c>
      <c r="AZ309" s="45"/>
      <c r="BA309" s="45"/>
      <c r="BB309" s="45"/>
      <c r="BC309" s="45" t="b">
        <v>1</v>
      </c>
      <c r="BD309" s="45"/>
      <c r="BE309" s="45" t="b">
        <v>1</v>
      </c>
      <c r="BF309" s="45"/>
      <c r="BG309" s="45"/>
      <c r="BH309" s="45"/>
      <c r="BI309" s="45"/>
      <c r="BJ309" s="45"/>
      <c r="BK309" s="45" t="s">
        <v>359</v>
      </c>
      <c r="BL309" s="45"/>
      <c r="BM309" s="45"/>
      <c r="BN309" s="45"/>
      <c r="BO309" s="45"/>
      <c r="BP309" s="45" t="s">
        <v>359</v>
      </c>
      <c r="BQ309" s="45"/>
      <c r="BR309" s="45"/>
      <c r="BS309" s="45"/>
      <c r="BT309" s="45"/>
      <c r="BU309" s="45"/>
      <c r="BV309" s="45"/>
      <c r="BW309" s="45"/>
      <c r="BX309" s="45"/>
      <c r="BY309" s="45"/>
      <c r="BZ309" s="45"/>
      <c r="CA309" s="45"/>
      <c r="CB309" s="45"/>
      <c r="CC309" s="45"/>
      <c r="CD309" s="45"/>
      <c r="CE309" s="45"/>
      <c r="CF309" s="45" t="s">
        <v>3876</v>
      </c>
      <c r="CG309" s="45" t="b">
        <v>1</v>
      </c>
      <c r="CH309" s="45"/>
      <c r="CI309" s="45"/>
      <c r="CJ309" s="45" t="b">
        <v>1</v>
      </c>
      <c r="CK309" s="45"/>
      <c r="CL309" s="45"/>
      <c r="CM309" s="45"/>
      <c r="CN309" s="45"/>
      <c r="CO309" s="45" t="s">
        <v>359</v>
      </c>
      <c r="CP309" s="45" t="s">
        <v>653</v>
      </c>
      <c r="CQ309" s="45"/>
      <c r="CR309" s="45" t="b">
        <v>1</v>
      </c>
      <c r="CS309" s="45"/>
      <c r="CT309" s="45" t="b">
        <v>1</v>
      </c>
      <c r="CU309" s="45"/>
      <c r="CV309" s="45"/>
      <c r="CW309" s="45"/>
      <c r="CX309" s="45"/>
      <c r="CY309" s="45" t="s">
        <v>871</v>
      </c>
      <c r="CZ309" s="45"/>
      <c r="DA309" s="45" t="b">
        <v>1</v>
      </c>
      <c r="DB309" s="45"/>
      <c r="DC309" s="45"/>
      <c r="DD309" s="45"/>
      <c r="DE309" s="45"/>
      <c r="DF309" s="45"/>
      <c r="DG309" s="45"/>
      <c r="DH309" s="45"/>
      <c r="DI309" s="45"/>
      <c r="DJ309" s="45" t="s">
        <v>1992</v>
      </c>
      <c r="DK309" s="45"/>
      <c r="DL309" s="45"/>
      <c r="DM309" s="45"/>
      <c r="DN309" s="45"/>
      <c r="DO309" s="45"/>
      <c r="DP309" s="45"/>
      <c r="DQ309" s="45"/>
      <c r="DR309" s="45"/>
      <c r="DS309" s="45"/>
      <c r="DT309" s="45"/>
      <c r="DU309" s="45"/>
      <c r="DV309" s="45"/>
      <c r="DW309" s="45" t="s">
        <v>646</v>
      </c>
      <c r="DX309" s="45"/>
      <c r="DY309" s="45"/>
      <c r="DZ309" s="45"/>
      <c r="EA309" s="45"/>
      <c r="EB309" s="45"/>
      <c r="EC309" s="45"/>
      <c r="ED309" s="45"/>
      <c r="EE309" s="45"/>
      <c r="EF309" s="45"/>
      <c r="EG309" s="45"/>
      <c r="EH309" s="45"/>
      <c r="EI309" s="45"/>
      <c r="EJ309" s="45"/>
      <c r="EK309" s="45"/>
      <c r="EL309" s="45"/>
      <c r="EM309" s="45"/>
      <c r="EN309" s="45"/>
      <c r="EO309" s="45" t="s">
        <v>1202</v>
      </c>
      <c r="EP309" s="45"/>
      <c r="EQ309" s="45" t="b">
        <v>1</v>
      </c>
      <c r="ER309" s="45"/>
      <c r="ES309" s="45"/>
      <c r="ET309" s="45"/>
      <c r="EU309" s="45"/>
      <c r="EV309" s="45"/>
      <c r="EW309" s="45"/>
      <c r="EX309" s="45"/>
      <c r="EY309" s="45"/>
      <c r="EZ309" s="45"/>
      <c r="FA309" s="51">
        <v>1</v>
      </c>
      <c r="FB309" s="45" t="s">
        <v>365</v>
      </c>
      <c r="FC309" s="45" t="s">
        <v>347</v>
      </c>
      <c r="FD309" s="45"/>
      <c r="FE309" s="45" t="s">
        <v>367</v>
      </c>
      <c r="FF309" s="45"/>
      <c r="FG309" s="45" t="b">
        <v>1</v>
      </c>
      <c r="FH309" s="45"/>
      <c r="FI309" s="45"/>
      <c r="FJ309" s="45"/>
      <c r="FK309" s="45"/>
      <c r="FL309" s="45"/>
      <c r="FM309" s="45"/>
      <c r="FN309" s="45" t="s">
        <v>347</v>
      </c>
      <c r="FO309" s="45"/>
      <c r="FP309" s="45" t="s">
        <v>347</v>
      </c>
      <c r="FQ309" s="45" t="s">
        <v>429</v>
      </c>
      <c r="FR309" s="45" t="b">
        <v>1</v>
      </c>
      <c r="FS309" s="45" t="b">
        <v>1</v>
      </c>
      <c r="FT309" s="45"/>
      <c r="FU309" s="45"/>
      <c r="FV309" s="45"/>
      <c r="FW309" s="45"/>
      <c r="FX309" s="45" t="s">
        <v>656</v>
      </c>
      <c r="FY309" s="45" t="s">
        <v>359</v>
      </c>
      <c r="FZ309" s="45"/>
      <c r="GA309" s="45"/>
      <c r="GB309" s="45"/>
      <c r="GC309" s="45" t="s">
        <v>351</v>
      </c>
      <c r="GD309" s="45" t="s">
        <v>384</v>
      </c>
      <c r="GE309" s="45" t="s">
        <v>347</v>
      </c>
      <c r="GF309" s="45"/>
      <c r="GG309" s="45"/>
      <c r="GH309" s="45" t="s">
        <v>783</v>
      </c>
      <c r="GI309" s="45" t="s">
        <v>359</v>
      </c>
      <c r="GJ309" s="45"/>
      <c r="GK309" s="45"/>
      <c r="GL309" s="45"/>
      <c r="GM309" s="45"/>
      <c r="GN309" s="45"/>
      <c r="GO309" s="45"/>
      <c r="GP309" s="45"/>
      <c r="GQ309" s="45"/>
      <c r="GR309" s="45"/>
      <c r="GS309" s="45" t="s">
        <v>1064</v>
      </c>
      <c r="GT309" s="45"/>
      <c r="GU309" s="45" t="s">
        <v>3877</v>
      </c>
      <c r="GV309" s="45" t="b">
        <v>1</v>
      </c>
      <c r="GW309" s="45" t="b">
        <v>1</v>
      </c>
      <c r="GX309" s="45" t="b">
        <v>1</v>
      </c>
      <c r="GY309" s="45"/>
      <c r="GZ309" s="45" t="b">
        <v>1</v>
      </c>
      <c r="HA309" s="45" t="b">
        <v>1</v>
      </c>
      <c r="HB309" s="45" t="b">
        <v>1</v>
      </c>
      <c r="HC309" s="45"/>
      <c r="HD309" s="45" t="b">
        <v>1</v>
      </c>
      <c r="HE309" s="45"/>
      <c r="HF309" s="45"/>
      <c r="HG309" s="45" t="b">
        <v>1</v>
      </c>
      <c r="HH309" s="45"/>
      <c r="HI309" s="45"/>
      <c r="HJ309" s="45"/>
      <c r="HK309" s="45"/>
      <c r="HL309" s="45"/>
      <c r="HM309" s="45"/>
      <c r="HN309" s="45" t="s">
        <v>1511</v>
      </c>
      <c r="HO309" s="45"/>
      <c r="HP309" s="45" t="b">
        <v>1</v>
      </c>
      <c r="HQ309" s="45"/>
      <c r="HR309" s="45" t="b">
        <v>1</v>
      </c>
      <c r="HS309" s="45" t="s">
        <v>3878</v>
      </c>
      <c r="HT309" s="45" t="s">
        <v>936</v>
      </c>
      <c r="HU309" s="45"/>
      <c r="HV309" s="45" t="b">
        <v>1</v>
      </c>
      <c r="HW309" s="45"/>
      <c r="HX309" s="45" t="b">
        <v>1</v>
      </c>
      <c r="HY309" s="45"/>
      <c r="HZ309" s="45"/>
      <c r="IA309" s="45"/>
      <c r="IB309" s="45"/>
      <c r="IC309" s="45"/>
      <c r="ID309" s="45"/>
      <c r="IE309" s="45"/>
      <c r="IF309" s="45" t="s">
        <v>877</v>
      </c>
      <c r="IG309" s="45" t="b">
        <v>1</v>
      </c>
      <c r="IH309" s="45"/>
      <c r="II309" s="45"/>
      <c r="IJ309" s="45"/>
      <c r="IK309" s="45" t="b">
        <v>1</v>
      </c>
      <c r="IL309" s="45"/>
      <c r="IM309" s="45"/>
      <c r="IN309" s="45"/>
      <c r="IO309" s="45"/>
      <c r="IP309" s="45" t="s">
        <v>347</v>
      </c>
      <c r="IQ309" s="45"/>
      <c r="IR309" s="45" t="s">
        <v>1248</v>
      </c>
      <c r="IS309" s="45" t="b">
        <v>1</v>
      </c>
      <c r="IT309" s="45" t="b">
        <v>1</v>
      </c>
      <c r="IU309" s="45" t="b">
        <v>1</v>
      </c>
      <c r="IV309" s="45"/>
      <c r="IW309" s="45"/>
      <c r="IX309" s="45"/>
      <c r="IY309" s="45"/>
      <c r="IZ309" s="45"/>
      <c r="JA309" s="37" t="s">
        <v>5165</v>
      </c>
      <c r="JB309" s="45" t="s">
        <v>919</v>
      </c>
      <c r="JC309" s="45" t="b">
        <v>1</v>
      </c>
      <c r="JD309" s="45" t="b">
        <v>1</v>
      </c>
      <c r="JE309" s="45" t="b">
        <v>1</v>
      </c>
      <c r="JF309" s="45" t="b">
        <v>1</v>
      </c>
      <c r="JG309" s="45"/>
      <c r="JH309" s="45"/>
      <c r="JI309" s="45"/>
      <c r="JJ309" s="45"/>
      <c r="JK309" s="45" t="s">
        <v>5168</v>
      </c>
      <c r="JL309" s="45" t="s">
        <v>359</v>
      </c>
      <c r="JM309" s="45" t="s">
        <v>1996</v>
      </c>
      <c r="JN309" s="45" t="s">
        <v>3879</v>
      </c>
      <c r="JO309" s="45"/>
      <c r="JP309" s="45"/>
      <c r="JQ309" s="45"/>
      <c r="JR309" s="45" t="b">
        <v>1</v>
      </c>
      <c r="JS309" s="45"/>
      <c r="JT309" s="45" t="b">
        <v>1</v>
      </c>
      <c r="JU309" s="45"/>
      <c r="JV309" s="45" t="b">
        <v>1</v>
      </c>
      <c r="JW309" s="45" t="b">
        <v>1</v>
      </c>
      <c r="JX309" s="45"/>
      <c r="JY309" s="45"/>
      <c r="JZ309" s="45"/>
      <c r="KA309" s="45" t="b">
        <v>1</v>
      </c>
      <c r="KB309" s="45" t="b">
        <v>1</v>
      </c>
      <c r="KC309" s="45"/>
      <c r="KD309" s="45"/>
      <c r="KE309" s="45"/>
      <c r="KF309" s="45"/>
      <c r="KG309" s="45"/>
      <c r="KH309" s="45" t="s">
        <v>3880</v>
      </c>
      <c r="KI309" s="45" t="b">
        <v>1</v>
      </c>
      <c r="KJ309" s="45" t="b">
        <v>1</v>
      </c>
      <c r="KK309" s="45"/>
      <c r="KL309" s="45"/>
      <c r="KM309" s="45"/>
      <c r="KN309" s="45"/>
      <c r="KO309" s="45"/>
      <c r="KP309" s="45" t="b">
        <v>1</v>
      </c>
      <c r="KQ309" s="45"/>
      <c r="KR309" s="45"/>
      <c r="KS309" s="45"/>
      <c r="KT309" s="45"/>
      <c r="KU309" s="45"/>
      <c r="KV309" s="45"/>
      <c r="KW309" s="45" t="s">
        <v>3881</v>
      </c>
      <c r="KX309" s="45"/>
      <c r="KY309" s="45" t="b">
        <v>1</v>
      </c>
      <c r="KZ309" s="45"/>
      <c r="LA309" s="45" t="b">
        <v>1</v>
      </c>
      <c r="LB309" s="45" t="b">
        <v>1</v>
      </c>
      <c r="LC309" s="45" t="b">
        <v>1</v>
      </c>
      <c r="LD309" s="45"/>
      <c r="LE309" s="45"/>
      <c r="LF309" s="45"/>
      <c r="LG309" s="45" t="s">
        <v>3882</v>
      </c>
      <c r="LH309" s="45" t="b">
        <v>1</v>
      </c>
      <c r="LI309" s="45" t="b">
        <v>1</v>
      </c>
      <c r="LJ309" s="45"/>
      <c r="LK309" s="45" t="b">
        <v>1</v>
      </c>
      <c r="LL309" s="45"/>
      <c r="LM309" s="45"/>
      <c r="LN309" s="45"/>
      <c r="LO309" s="45" t="s">
        <v>347</v>
      </c>
      <c r="LP309" s="45"/>
      <c r="LQ309" s="45" t="s">
        <v>542</v>
      </c>
      <c r="LR309" s="45" t="b">
        <v>1</v>
      </c>
      <c r="LS309" s="45" t="b">
        <v>1</v>
      </c>
      <c r="LT309" s="45" t="b">
        <v>1</v>
      </c>
      <c r="LU309" s="45"/>
      <c r="LV309" s="45"/>
      <c r="LW309" s="45"/>
      <c r="LX309" s="45"/>
      <c r="LY309" s="45"/>
      <c r="LZ309" s="45"/>
      <c r="MA309" s="45"/>
      <c r="MB309" s="45" t="s">
        <v>359</v>
      </c>
      <c r="MC309" s="45"/>
      <c r="MD309" s="45"/>
      <c r="ME309" s="45"/>
      <c r="MF309" s="45"/>
      <c r="MG309" s="45"/>
      <c r="MH309" s="45" t="s">
        <v>359</v>
      </c>
      <c r="MI309" s="45"/>
      <c r="MJ309" s="45" t="s">
        <v>3883</v>
      </c>
      <c r="MK309" s="45">
        <v>73216124</v>
      </c>
      <c r="ML309" s="45" t="s">
        <v>3884</v>
      </c>
      <c r="MM309" s="47">
        <v>44219.480208333327</v>
      </c>
      <c r="MN309" s="45">
        <v>311</v>
      </c>
      <c r="MO309" s="45"/>
      <c r="MP309" s="45">
        <v>-1</v>
      </c>
      <c r="MQ309" s="45"/>
      <c r="MR309" s="45"/>
      <c r="MS309" s="45" t="s">
        <v>376</v>
      </c>
      <c r="MT309" s="45">
        <v>1569</v>
      </c>
      <c r="MU309" s="45" t="s">
        <v>402</v>
      </c>
      <c r="MV309" s="45">
        <v>569832</v>
      </c>
    </row>
    <row r="310" spans="1:360" ht="15.6" thickTop="1" thickBot="1" x14ac:dyDescent="0.35">
      <c r="A310" s="48" t="s">
        <v>3885</v>
      </c>
      <c r="B310" s="37" t="s">
        <v>3886</v>
      </c>
      <c r="C310" s="37"/>
      <c r="D310" s="37" t="s">
        <v>1987</v>
      </c>
      <c r="E310" s="37" t="s">
        <v>830</v>
      </c>
      <c r="F310" s="37"/>
      <c r="G310" s="49">
        <v>44219</v>
      </c>
      <c r="H310" s="37" t="s">
        <v>1958</v>
      </c>
      <c r="I310" s="37" t="s">
        <v>832</v>
      </c>
      <c r="J310" s="37" t="s">
        <v>347</v>
      </c>
      <c r="K310" s="37">
        <v>30</v>
      </c>
      <c r="L310" s="37" t="str">
        <f>IF(data!$K310&lt;31,"18-30 Years",IF(data!$K310&lt;51,"31-50 Years",IF(data!$K310&lt;61,"51-60 Years",IF(data!$K310&gt;60,"Elderly&gt;60"))))</f>
        <v>18-30 Years</v>
      </c>
      <c r="M310" s="37" t="s">
        <v>405</v>
      </c>
      <c r="N310" s="37" t="s">
        <v>349</v>
      </c>
      <c r="O310" s="37" t="s">
        <v>350</v>
      </c>
      <c r="P310" s="49">
        <v>43101</v>
      </c>
      <c r="Q310" s="37">
        <v>1</v>
      </c>
      <c r="R310" s="37">
        <v>0</v>
      </c>
      <c r="S310" s="37" t="s">
        <v>347</v>
      </c>
      <c r="T310" s="37">
        <v>0</v>
      </c>
      <c r="U310" s="37">
        <v>1</v>
      </c>
      <c r="V310" s="37">
        <v>2</v>
      </c>
      <c r="W310" s="37" t="s">
        <v>455</v>
      </c>
      <c r="X310" s="37">
        <v>0</v>
      </c>
      <c r="Y310" s="37" t="s">
        <v>455</v>
      </c>
      <c r="Z310" s="37">
        <v>0</v>
      </c>
      <c r="AA310" s="52">
        <v>3</v>
      </c>
      <c r="AB310" s="37">
        <v>5</v>
      </c>
      <c r="AC310" s="37">
        <v>0</v>
      </c>
      <c r="AD310" s="37">
        <v>0</v>
      </c>
      <c r="AE310" s="37">
        <v>1</v>
      </c>
      <c r="AF310" s="37">
        <v>1500</v>
      </c>
      <c r="AG310" s="37">
        <v>500</v>
      </c>
      <c r="AH310" s="41">
        <f t="shared" si="4"/>
        <v>-1000</v>
      </c>
      <c r="AI310" s="37" t="s">
        <v>3887</v>
      </c>
      <c r="AJ310" s="37"/>
      <c r="AK310" s="37" t="s">
        <v>640</v>
      </c>
      <c r="AL310" s="37"/>
      <c r="AM310" s="37"/>
      <c r="AN310" s="37"/>
      <c r="AO310" s="37"/>
      <c r="AP310" s="37"/>
      <c r="AQ310" s="37"/>
      <c r="AR310" s="37" t="b">
        <v>1</v>
      </c>
      <c r="AS310" s="37"/>
      <c r="AT310" s="37"/>
      <c r="AU310" s="37"/>
      <c r="AV310" s="37"/>
      <c r="AW310" s="37" t="s">
        <v>359</v>
      </c>
      <c r="AX310" s="37" t="s">
        <v>3875</v>
      </c>
      <c r="AY310" s="37" t="s">
        <v>1481</v>
      </c>
      <c r="AZ310" s="37"/>
      <c r="BA310" s="37"/>
      <c r="BB310" s="37"/>
      <c r="BC310" s="37" t="b">
        <v>1</v>
      </c>
      <c r="BD310" s="37"/>
      <c r="BE310" s="37" t="b">
        <v>1</v>
      </c>
      <c r="BF310" s="37"/>
      <c r="BG310" s="37"/>
      <c r="BH310" s="37"/>
      <c r="BI310" s="37"/>
      <c r="BJ310" s="37"/>
      <c r="BK310" s="37" t="s">
        <v>347</v>
      </c>
      <c r="BL310" s="37" t="s">
        <v>359</v>
      </c>
      <c r="BM310" s="37"/>
      <c r="BN310" s="37" t="s">
        <v>359</v>
      </c>
      <c r="BO310" s="37"/>
      <c r="BP310" s="37" t="s">
        <v>359</v>
      </c>
      <c r="BQ310" s="37"/>
      <c r="BR310" s="37"/>
      <c r="BS310" s="37"/>
      <c r="BT310" s="37"/>
      <c r="BU310" s="37"/>
      <c r="BV310" s="37"/>
      <c r="BW310" s="37"/>
      <c r="BX310" s="37"/>
      <c r="BY310" s="37"/>
      <c r="BZ310" s="37"/>
      <c r="CA310" s="37"/>
      <c r="CB310" s="37"/>
      <c r="CC310" s="37"/>
      <c r="CD310" s="37"/>
      <c r="CE310" s="37"/>
      <c r="CF310" s="37" t="s">
        <v>3790</v>
      </c>
      <c r="CG310" s="37" t="b">
        <v>1</v>
      </c>
      <c r="CH310" s="37" t="b">
        <v>1</v>
      </c>
      <c r="CI310" s="37"/>
      <c r="CJ310" s="37" t="b">
        <v>1</v>
      </c>
      <c r="CK310" s="37"/>
      <c r="CL310" s="37"/>
      <c r="CM310" s="37"/>
      <c r="CN310" s="37"/>
      <c r="CO310" s="37" t="s">
        <v>359</v>
      </c>
      <c r="CP310" s="37" t="s">
        <v>3888</v>
      </c>
      <c r="CQ310" s="37"/>
      <c r="CR310" s="37" t="b">
        <v>1</v>
      </c>
      <c r="CS310" s="37" t="b">
        <v>1</v>
      </c>
      <c r="CT310" s="37" t="b">
        <v>1</v>
      </c>
      <c r="CU310" s="37"/>
      <c r="CV310" s="37"/>
      <c r="CW310" s="37"/>
      <c r="CX310" s="37"/>
      <c r="CY310" s="37" t="s">
        <v>871</v>
      </c>
      <c r="CZ310" s="37"/>
      <c r="DA310" s="37" t="b">
        <v>1</v>
      </c>
      <c r="DB310" s="37"/>
      <c r="DC310" s="37"/>
      <c r="DD310" s="37"/>
      <c r="DE310" s="37"/>
      <c r="DF310" s="37"/>
      <c r="DG310" s="37"/>
      <c r="DH310" s="37"/>
      <c r="DI310" s="37"/>
      <c r="DJ310" s="37" t="s">
        <v>1992</v>
      </c>
      <c r="DK310" s="37"/>
      <c r="DL310" s="37"/>
      <c r="DM310" s="37"/>
      <c r="DN310" s="37"/>
      <c r="DO310" s="37"/>
      <c r="DP310" s="37"/>
      <c r="DQ310" s="37"/>
      <c r="DR310" s="37"/>
      <c r="DS310" s="37"/>
      <c r="DT310" s="37"/>
      <c r="DU310" s="37"/>
      <c r="DV310" s="37"/>
      <c r="DW310" s="37" t="s">
        <v>564</v>
      </c>
      <c r="DX310" s="37" t="s">
        <v>483</v>
      </c>
      <c r="DY310" s="37"/>
      <c r="DZ310" s="37"/>
      <c r="EA310" s="37" t="s">
        <v>1202</v>
      </c>
      <c r="EB310" s="37"/>
      <c r="EC310" s="37" t="b">
        <v>1</v>
      </c>
      <c r="ED310" s="37"/>
      <c r="EE310" s="37"/>
      <c r="EF310" s="37"/>
      <c r="EG310" s="37"/>
      <c r="EH310" s="37"/>
      <c r="EI310" s="37"/>
      <c r="EJ310" s="37"/>
      <c r="EK310" s="37"/>
      <c r="EL310" s="37"/>
      <c r="EM310" s="52">
        <v>1</v>
      </c>
      <c r="EN310" s="37" t="s">
        <v>365</v>
      </c>
      <c r="EO310" s="37" t="s">
        <v>1202</v>
      </c>
      <c r="EP310" s="37"/>
      <c r="EQ310" s="37" t="b">
        <v>1</v>
      </c>
      <c r="ER310" s="37"/>
      <c r="ES310" s="37"/>
      <c r="ET310" s="37"/>
      <c r="EU310" s="37"/>
      <c r="EV310" s="37"/>
      <c r="EW310" s="37"/>
      <c r="EX310" s="37"/>
      <c r="EY310" s="37"/>
      <c r="EZ310" s="37"/>
      <c r="FA310" s="52">
        <v>1</v>
      </c>
      <c r="FB310" s="37" t="s">
        <v>365</v>
      </c>
      <c r="FC310" s="37" t="s">
        <v>347</v>
      </c>
      <c r="FD310" s="37"/>
      <c r="FE310" s="37" t="s">
        <v>1192</v>
      </c>
      <c r="FF310" s="37"/>
      <c r="FG310" s="37" t="b">
        <v>1</v>
      </c>
      <c r="FH310" s="37" t="b">
        <v>1</v>
      </c>
      <c r="FI310" s="37"/>
      <c r="FJ310" s="37"/>
      <c r="FK310" s="37"/>
      <c r="FL310" s="37"/>
      <c r="FM310" s="37"/>
      <c r="FN310" s="37" t="s">
        <v>347</v>
      </c>
      <c r="FO310" s="37"/>
      <c r="FP310" s="37" t="s">
        <v>347</v>
      </c>
      <c r="FQ310" s="37" t="s">
        <v>429</v>
      </c>
      <c r="FR310" s="37" t="b">
        <v>1</v>
      </c>
      <c r="FS310" s="37" t="b">
        <v>1</v>
      </c>
      <c r="FT310" s="37"/>
      <c r="FU310" s="37"/>
      <c r="FV310" s="37"/>
      <c r="FW310" s="37"/>
      <c r="FX310" s="37" t="s">
        <v>656</v>
      </c>
      <c r="FY310" s="37" t="s">
        <v>359</v>
      </c>
      <c r="FZ310" s="37"/>
      <c r="GA310" s="37"/>
      <c r="GB310" s="37"/>
      <c r="GC310" s="37" t="s">
        <v>351</v>
      </c>
      <c r="GD310" s="37" t="s">
        <v>351</v>
      </c>
      <c r="GE310" s="37" t="s">
        <v>359</v>
      </c>
      <c r="GF310" s="37" t="s">
        <v>370</v>
      </c>
      <c r="GG310" s="37" t="s">
        <v>370</v>
      </c>
      <c r="GH310" s="37"/>
      <c r="GI310" s="37"/>
      <c r="GJ310" s="37"/>
      <c r="GK310" s="37"/>
      <c r="GL310" s="37"/>
      <c r="GM310" s="37"/>
      <c r="GN310" s="37"/>
      <c r="GO310" s="37"/>
      <c r="GP310" s="37"/>
      <c r="GQ310" s="37"/>
      <c r="GR310" s="37"/>
      <c r="GS310" s="37"/>
      <c r="GT310" s="37"/>
      <c r="GU310" s="37" t="s">
        <v>3889</v>
      </c>
      <c r="GV310" s="37" t="b">
        <v>1</v>
      </c>
      <c r="GW310" s="37" t="b">
        <v>1</v>
      </c>
      <c r="GX310" s="37" t="b">
        <v>1</v>
      </c>
      <c r="GY310" s="37"/>
      <c r="GZ310" s="37" t="b">
        <v>1</v>
      </c>
      <c r="HA310" s="37" t="b">
        <v>1</v>
      </c>
      <c r="HB310" s="37" t="b">
        <v>1</v>
      </c>
      <c r="HC310" s="37"/>
      <c r="HD310" s="37" t="b">
        <v>1</v>
      </c>
      <c r="HE310" s="37"/>
      <c r="HF310" s="37"/>
      <c r="HG310" s="37" t="b">
        <v>1</v>
      </c>
      <c r="HH310" s="37"/>
      <c r="HI310" s="37"/>
      <c r="HJ310" s="37"/>
      <c r="HK310" s="37"/>
      <c r="HL310" s="37"/>
      <c r="HM310" s="37"/>
      <c r="HN310" s="37" t="s">
        <v>497</v>
      </c>
      <c r="HO310" s="37"/>
      <c r="HP310" s="37" t="b">
        <v>1</v>
      </c>
      <c r="HQ310" s="37"/>
      <c r="HR310" s="37"/>
      <c r="HS310" s="37" t="s">
        <v>3890</v>
      </c>
      <c r="HT310" s="37" t="s">
        <v>936</v>
      </c>
      <c r="HU310" s="37"/>
      <c r="HV310" s="37" t="b">
        <v>1</v>
      </c>
      <c r="HW310" s="37"/>
      <c r="HX310" s="37" t="b">
        <v>1</v>
      </c>
      <c r="HY310" s="37"/>
      <c r="HZ310" s="37"/>
      <c r="IA310" s="37"/>
      <c r="IB310" s="37"/>
      <c r="IC310" s="37"/>
      <c r="ID310" s="37"/>
      <c r="IE310" s="37"/>
      <c r="IF310" s="37" t="s">
        <v>877</v>
      </c>
      <c r="IG310" s="37" t="b">
        <v>1</v>
      </c>
      <c r="IH310" s="37"/>
      <c r="II310" s="37"/>
      <c r="IJ310" s="37"/>
      <c r="IK310" s="37" t="b">
        <v>1</v>
      </c>
      <c r="IL310" s="37"/>
      <c r="IM310" s="37"/>
      <c r="IN310" s="37"/>
      <c r="IO310" s="37"/>
      <c r="IP310" s="37" t="s">
        <v>347</v>
      </c>
      <c r="IQ310" s="37"/>
      <c r="IR310" s="37" t="s">
        <v>1248</v>
      </c>
      <c r="IS310" s="37" t="b">
        <v>1</v>
      </c>
      <c r="IT310" s="37" t="b">
        <v>1</v>
      </c>
      <c r="IU310" s="37" t="b">
        <v>1</v>
      </c>
      <c r="IV310" s="37"/>
      <c r="IW310" s="37"/>
      <c r="IX310" s="37"/>
      <c r="IY310" s="37"/>
      <c r="IZ310" s="37"/>
      <c r="JA310" s="45" t="s">
        <v>5162</v>
      </c>
      <c r="JB310" s="37" t="s">
        <v>919</v>
      </c>
      <c r="JC310" s="37" t="b">
        <v>1</v>
      </c>
      <c r="JD310" s="37" t="b">
        <v>1</v>
      </c>
      <c r="JE310" s="37" t="b">
        <v>1</v>
      </c>
      <c r="JF310" s="37" t="b">
        <v>1</v>
      </c>
      <c r="JG310" s="37"/>
      <c r="JH310" s="37"/>
      <c r="JI310" s="37"/>
      <c r="JJ310" s="37"/>
      <c r="JK310" s="45" t="s">
        <v>5168</v>
      </c>
      <c r="JL310" s="37" t="s">
        <v>359</v>
      </c>
      <c r="JM310" s="37" t="s">
        <v>3891</v>
      </c>
      <c r="JN310" s="37" t="s">
        <v>3892</v>
      </c>
      <c r="JO310" s="37"/>
      <c r="JP310" s="37"/>
      <c r="JQ310" s="37"/>
      <c r="JR310" s="37" t="b">
        <v>1</v>
      </c>
      <c r="JS310" s="37"/>
      <c r="JT310" s="37" t="b">
        <v>1</v>
      </c>
      <c r="JU310" s="37" t="b">
        <v>1</v>
      </c>
      <c r="JV310" s="37" t="b">
        <v>1</v>
      </c>
      <c r="JW310" s="37" t="b">
        <v>1</v>
      </c>
      <c r="JX310" s="37" t="b">
        <v>1</v>
      </c>
      <c r="JY310" s="37"/>
      <c r="JZ310" s="37"/>
      <c r="KA310" s="37"/>
      <c r="KB310" s="37"/>
      <c r="KC310" s="37"/>
      <c r="KD310" s="37"/>
      <c r="KE310" s="37"/>
      <c r="KF310" s="37"/>
      <c r="KG310" s="37"/>
      <c r="KH310" s="37" t="s">
        <v>3893</v>
      </c>
      <c r="KI310" s="37" t="b">
        <v>1</v>
      </c>
      <c r="KJ310" s="37" t="b">
        <v>1</v>
      </c>
      <c r="KK310" s="37"/>
      <c r="KL310" s="37"/>
      <c r="KM310" s="37"/>
      <c r="KN310" s="37"/>
      <c r="KO310" s="37"/>
      <c r="KP310" s="37" t="b">
        <v>1</v>
      </c>
      <c r="KQ310" s="37"/>
      <c r="KR310" s="37" t="b">
        <v>1</v>
      </c>
      <c r="KS310" s="37"/>
      <c r="KT310" s="37"/>
      <c r="KU310" s="37"/>
      <c r="KV310" s="37"/>
      <c r="KW310" s="37" t="s">
        <v>3894</v>
      </c>
      <c r="KX310" s="37" t="b">
        <v>1</v>
      </c>
      <c r="KY310" s="37" t="b">
        <v>1</v>
      </c>
      <c r="KZ310" s="37"/>
      <c r="LA310" s="37"/>
      <c r="LB310" s="37" t="b">
        <v>1</v>
      </c>
      <c r="LC310" s="37" t="b">
        <v>1</v>
      </c>
      <c r="LD310" s="37"/>
      <c r="LE310" s="37"/>
      <c r="LF310" s="37"/>
      <c r="LG310" s="37" t="s">
        <v>1067</v>
      </c>
      <c r="LH310" s="37" t="b">
        <v>1</v>
      </c>
      <c r="LI310" s="37" t="b">
        <v>1</v>
      </c>
      <c r="LJ310" s="37"/>
      <c r="LK310" s="37"/>
      <c r="LL310" s="37"/>
      <c r="LM310" s="37"/>
      <c r="LN310" s="37"/>
      <c r="LO310" s="37" t="s">
        <v>347</v>
      </c>
      <c r="LP310" s="37"/>
      <c r="LQ310" s="37" t="s">
        <v>527</v>
      </c>
      <c r="LR310" s="37"/>
      <c r="LS310" s="37"/>
      <c r="LT310" s="37" t="b">
        <v>1</v>
      </c>
      <c r="LU310" s="37"/>
      <c r="LV310" s="37"/>
      <c r="LW310" s="37"/>
      <c r="LX310" s="37"/>
      <c r="LY310" s="37"/>
      <c r="LZ310" s="37"/>
      <c r="MA310" s="37"/>
      <c r="MB310" s="37" t="s">
        <v>359</v>
      </c>
      <c r="MC310" s="37"/>
      <c r="MD310" s="37"/>
      <c r="ME310" s="37"/>
      <c r="MF310" s="37"/>
      <c r="MG310" s="37"/>
      <c r="MH310" s="37" t="s">
        <v>359</v>
      </c>
      <c r="MI310" s="37"/>
      <c r="MJ310" s="37" t="s">
        <v>3895</v>
      </c>
      <c r="MK310" s="37">
        <v>73216125</v>
      </c>
      <c r="ML310" s="37" t="s">
        <v>3896</v>
      </c>
      <c r="MM310" s="50">
        <v>44219.480231481481</v>
      </c>
      <c r="MN310" s="37">
        <v>312</v>
      </c>
      <c r="MO310" s="37"/>
      <c r="MP310" s="37">
        <v>-1</v>
      </c>
      <c r="MQ310" s="37"/>
      <c r="MR310" s="37"/>
      <c r="MS310" s="37" t="s">
        <v>376</v>
      </c>
      <c r="MT310" s="37">
        <v>1689</v>
      </c>
      <c r="MU310" s="37" t="s">
        <v>402</v>
      </c>
      <c r="MV310" s="37">
        <v>569832</v>
      </c>
    </row>
    <row r="311" spans="1:360" ht="15.6" hidden="1" thickTop="1" thickBot="1" x14ac:dyDescent="0.35">
      <c r="A311" s="44" t="s">
        <v>3897</v>
      </c>
      <c r="B311" s="45" t="s">
        <v>3898</v>
      </c>
      <c r="C311" s="45"/>
      <c r="D311" s="45" t="s">
        <v>1987</v>
      </c>
      <c r="E311" s="45" t="s">
        <v>830</v>
      </c>
      <c r="F311" s="45"/>
      <c r="G311" s="46">
        <v>44219</v>
      </c>
      <c r="H311" s="45" t="s">
        <v>1958</v>
      </c>
      <c r="I311" s="45" t="s">
        <v>832</v>
      </c>
      <c r="J311" s="45" t="s">
        <v>347</v>
      </c>
      <c r="K311" s="45">
        <v>27</v>
      </c>
      <c r="L311" s="45" t="str">
        <f>IF(data!$K311&lt;31,"18-30 Years",IF(data!$K311&lt;51,"31-50 Years",IF(data!$K311&lt;61,"51-60 Years",IF(data!$K311&gt;60,"Elderly&gt;60"))))</f>
        <v>18-30 Years</v>
      </c>
      <c r="M311" s="45" t="s">
        <v>405</v>
      </c>
      <c r="N311" s="45" t="s">
        <v>349</v>
      </c>
      <c r="O311" s="45" t="s">
        <v>383</v>
      </c>
      <c r="P311" s="45"/>
      <c r="Q311" s="45">
        <v>0</v>
      </c>
      <c r="R311" s="45">
        <v>0</v>
      </c>
      <c r="S311" s="45" t="s">
        <v>359</v>
      </c>
      <c r="T311" s="45"/>
      <c r="U311" s="45"/>
      <c r="V311" s="45"/>
      <c r="W311" s="45"/>
      <c r="X311" s="45"/>
      <c r="Y311" s="45"/>
      <c r="Z311" s="45"/>
      <c r="AA311" s="45"/>
      <c r="AB311" s="45">
        <v>2</v>
      </c>
      <c r="AC311" s="45">
        <v>0</v>
      </c>
      <c r="AD311" s="45"/>
      <c r="AE311" s="45">
        <v>1</v>
      </c>
      <c r="AF311" s="45">
        <v>2000</v>
      </c>
      <c r="AG311" s="45">
        <v>800</v>
      </c>
      <c r="AH311" s="41">
        <f t="shared" si="4"/>
        <v>-1200</v>
      </c>
      <c r="AI311" s="45" t="s">
        <v>3899</v>
      </c>
      <c r="AJ311" s="45"/>
      <c r="AK311" s="45" t="s">
        <v>2881</v>
      </c>
      <c r="AL311" s="45" t="b">
        <v>1</v>
      </c>
      <c r="AM311" s="45" t="b">
        <v>1</v>
      </c>
      <c r="AN311" s="45" t="b">
        <v>1</v>
      </c>
      <c r="AO311" s="45" t="b">
        <v>1</v>
      </c>
      <c r="AP311" s="45"/>
      <c r="AQ311" s="45"/>
      <c r="AR311" s="45"/>
      <c r="AS311" s="45"/>
      <c r="AT311" s="45">
        <v>15</v>
      </c>
      <c r="AU311" s="45" t="s">
        <v>356</v>
      </c>
      <c r="AV311" s="45"/>
      <c r="AW311" s="45" t="s">
        <v>347</v>
      </c>
      <c r="AX311" s="41" t="s">
        <v>372</v>
      </c>
      <c r="AY311" s="45" t="s">
        <v>889</v>
      </c>
      <c r="AZ311" s="45" t="b">
        <v>1</v>
      </c>
      <c r="BA311" s="45"/>
      <c r="BB311" s="45"/>
      <c r="BC311" s="45" t="b">
        <v>1</v>
      </c>
      <c r="BD311" s="45"/>
      <c r="BE311" s="45"/>
      <c r="BF311" s="45"/>
      <c r="BG311" s="45"/>
      <c r="BH311" s="45"/>
      <c r="BI311" s="45"/>
      <c r="BJ311" s="45"/>
      <c r="BK311" s="45" t="s">
        <v>347</v>
      </c>
      <c r="BL311" s="45" t="s">
        <v>359</v>
      </c>
      <c r="BM311" s="45"/>
      <c r="BN311" s="45" t="s">
        <v>359</v>
      </c>
      <c r="BO311" s="45"/>
      <c r="BP311" s="45" t="s">
        <v>359</v>
      </c>
      <c r="BQ311" s="45"/>
      <c r="BR311" s="45"/>
      <c r="BS311" s="45"/>
      <c r="BT311" s="45"/>
      <c r="BU311" s="45"/>
      <c r="BV311" s="45"/>
      <c r="BW311" s="45"/>
      <c r="BX311" s="45"/>
      <c r="BY311" s="45"/>
      <c r="BZ311" s="45"/>
      <c r="CA311" s="45"/>
      <c r="CB311" s="45"/>
      <c r="CC311" s="45"/>
      <c r="CD311" s="45"/>
      <c r="CE311" s="45"/>
      <c r="CF311" s="45" t="s">
        <v>665</v>
      </c>
      <c r="CG311" s="45" t="b">
        <v>1</v>
      </c>
      <c r="CH311" s="45" t="b">
        <v>1</v>
      </c>
      <c r="CI311" s="45"/>
      <c r="CJ311" s="45" t="b">
        <v>1</v>
      </c>
      <c r="CK311" s="45"/>
      <c r="CL311" s="45"/>
      <c r="CM311" s="45"/>
      <c r="CN311" s="45"/>
      <c r="CO311" s="45" t="s">
        <v>347</v>
      </c>
      <c r="CP311" s="45"/>
      <c r="CQ311" s="45"/>
      <c r="CR311" s="45"/>
      <c r="CS311" s="45"/>
      <c r="CT311" s="45"/>
      <c r="CU311" s="45"/>
      <c r="CV311" s="45"/>
      <c r="CW311" s="45"/>
      <c r="CX311" s="45"/>
      <c r="CY311" s="45" t="s">
        <v>1807</v>
      </c>
      <c r="CZ311" s="45"/>
      <c r="DA311" s="45"/>
      <c r="DB311" s="45"/>
      <c r="DC311" s="45" t="b">
        <v>1</v>
      </c>
      <c r="DD311" s="45"/>
      <c r="DE311" s="45"/>
      <c r="DF311" s="45"/>
      <c r="DG311" s="45"/>
      <c r="DH311" s="45"/>
      <c r="DI311" s="45"/>
      <c r="DJ311" s="45"/>
      <c r="DK311" s="45"/>
      <c r="DL311" s="45"/>
      <c r="DM311" s="45"/>
      <c r="DN311" s="45"/>
      <c r="DO311" s="45"/>
      <c r="DP311" s="45"/>
      <c r="DQ311" s="45"/>
      <c r="DR311" s="45"/>
      <c r="DS311" s="45"/>
      <c r="DT311" s="45"/>
      <c r="DU311" s="45"/>
      <c r="DV311" s="45"/>
      <c r="DW311" s="45" t="s">
        <v>564</v>
      </c>
      <c r="DX311" s="45" t="s">
        <v>483</v>
      </c>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45"/>
      <c r="EW311" s="45"/>
      <c r="EX311" s="45"/>
      <c r="EY311" s="45"/>
      <c r="EZ311" s="45"/>
      <c r="FA311" s="45"/>
      <c r="FB311" s="45"/>
      <c r="FC311" s="45" t="s">
        <v>347</v>
      </c>
      <c r="FD311" s="45"/>
      <c r="FE311" s="45" t="s">
        <v>367</v>
      </c>
      <c r="FF311" s="45"/>
      <c r="FG311" s="45" t="b">
        <v>1</v>
      </c>
      <c r="FH311" s="45"/>
      <c r="FI311" s="45"/>
      <c r="FJ311" s="45"/>
      <c r="FK311" s="45"/>
      <c r="FL311" s="45"/>
      <c r="FM311" s="45"/>
      <c r="FN311" s="45" t="s">
        <v>347</v>
      </c>
      <c r="FO311" s="45"/>
      <c r="FP311" s="45" t="s">
        <v>347</v>
      </c>
      <c r="FQ311" s="45" t="s">
        <v>367</v>
      </c>
      <c r="FR311" s="45" t="b">
        <v>1</v>
      </c>
      <c r="FS311" s="45"/>
      <c r="FT311" s="45"/>
      <c r="FU311" s="45"/>
      <c r="FV311" s="45"/>
      <c r="FW311" s="45"/>
      <c r="FX311" s="45"/>
      <c r="FY311" s="45"/>
      <c r="FZ311" s="45"/>
      <c r="GA311" s="45"/>
      <c r="GB311" s="45"/>
      <c r="GC311" s="45"/>
      <c r="GD311" s="45" t="s">
        <v>384</v>
      </c>
      <c r="GE311" s="45" t="s">
        <v>359</v>
      </c>
      <c r="GF311" s="45" t="s">
        <v>370</v>
      </c>
      <c r="GG311" s="45" t="s">
        <v>370</v>
      </c>
      <c r="GH311" s="45"/>
      <c r="GI311" s="45"/>
      <c r="GJ311" s="45"/>
      <c r="GK311" s="45"/>
      <c r="GL311" s="45"/>
      <c r="GM311" s="45"/>
      <c r="GN311" s="45"/>
      <c r="GO311" s="45"/>
      <c r="GP311" s="45"/>
      <c r="GQ311" s="45"/>
      <c r="GR311" s="45"/>
      <c r="GS311" s="45"/>
      <c r="GT311" s="45"/>
      <c r="GU311" s="45" t="s">
        <v>3900</v>
      </c>
      <c r="GV311" s="45" t="b">
        <v>1</v>
      </c>
      <c r="GW311" s="45" t="b">
        <v>1</v>
      </c>
      <c r="GX311" s="45" t="b">
        <v>1</v>
      </c>
      <c r="GY311" s="45"/>
      <c r="GZ311" s="45" t="b">
        <v>1</v>
      </c>
      <c r="HA311" s="45" t="b">
        <v>1</v>
      </c>
      <c r="HB311" s="45" t="b">
        <v>1</v>
      </c>
      <c r="HC311" s="45"/>
      <c r="HD311" s="45" t="b">
        <v>1</v>
      </c>
      <c r="HE311" s="45"/>
      <c r="HF311" s="45"/>
      <c r="HG311" s="45"/>
      <c r="HH311" s="45"/>
      <c r="HI311" s="45"/>
      <c r="HJ311" s="45"/>
      <c r="HK311" s="45"/>
      <c r="HL311" s="45"/>
      <c r="HM311" s="45"/>
      <c r="HN311" s="45" t="s">
        <v>497</v>
      </c>
      <c r="HO311" s="45"/>
      <c r="HP311" s="45" t="b">
        <v>1</v>
      </c>
      <c r="HQ311" s="45"/>
      <c r="HR311" s="45"/>
      <c r="HS311" s="45" t="s">
        <v>3901</v>
      </c>
      <c r="HT311" s="45" t="s">
        <v>1576</v>
      </c>
      <c r="HU311" s="45"/>
      <c r="HV311" s="45" t="b">
        <v>1</v>
      </c>
      <c r="HW311" s="45"/>
      <c r="HX311" s="45" t="b">
        <v>1</v>
      </c>
      <c r="HY311" s="45"/>
      <c r="HZ311" s="45"/>
      <c r="IA311" s="45"/>
      <c r="IB311" s="45"/>
      <c r="IC311" s="45"/>
      <c r="ID311" s="45"/>
      <c r="IE311" s="45"/>
      <c r="IF311" s="45" t="s">
        <v>743</v>
      </c>
      <c r="IG311" s="45" t="b">
        <v>1</v>
      </c>
      <c r="IH311" s="45"/>
      <c r="II311" s="45"/>
      <c r="IJ311" s="45"/>
      <c r="IK311" s="45" t="b">
        <v>1</v>
      </c>
      <c r="IL311" s="45"/>
      <c r="IM311" s="45"/>
      <c r="IN311" s="45"/>
      <c r="IO311" s="45"/>
      <c r="IP311" s="45" t="s">
        <v>347</v>
      </c>
      <c r="IQ311" s="45"/>
      <c r="IR311" s="45" t="s">
        <v>413</v>
      </c>
      <c r="IS311" s="45"/>
      <c r="IT311" s="45"/>
      <c r="IU311" s="45"/>
      <c r="IV311" s="45"/>
      <c r="IW311" s="45"/>
      <c r="IX311" s="45" t="b">
        <v>1</v>
      </c>
      <c r="IY311" s="45"/>
      <c r="IZ311" s="45"/>
      <c r="JA311" s="45"/>
      <c r="JB311" s="45" t="s">
        <v>413</v>
      </c>
      <c r="JC311" s="45"/>
      <c r="JD311" s="45"/>
      <c r="JE311" s="45"/>
      <c r="JF311" s="45"/>
      <c r="JG311" s="45"/>
      <c r="JH311" s="45" t="b">
        <v>1</v>
      </c>
      <c r="JI311" s="45"/>
      <c r="JJ311" s="45"/>
      <c r="JK311" s="45"/>
      <c r="JL311" s="45" t="s">
        <v>347</v>
      </c>
      <c r="JM311" s="45"/>
      <c r="JN311" s="45" t="s">
        <v>3902</v>
      </c>
      <c r="JO311" s="45"/>
      <c r="JP311" s="45"/>
      <c r="JQ311" s="45"/>
      <c r="JR311" s="45"/>
      <c r="JS311" s="45"/>
      <c r="JT311" s="45"/>
      <c r="JU311" s="45"/>
      <c r="JV311" s="45" t="b">
        <v>1</v>
      </c>
      <c r="JW311" s="45" t="b">
        <v>1</v>
      </c>
      <c r="JX311" s="45"/>
      <c r="JY311" s="45"/>
      <c r="JZ311" s="45"/>
      <c r="KA311" s="45" t="b">
        <v>1</v>
      </c>
      <c r="KB311" s="45" t="b">
        <v>1</v>
      </c>
      <c r="KC311" s="45"/>
      <c r="KD311" s="45"/>
      <c r="KE311" s="45"/>
      <c r="KF311" s="45"/>
      <c r="KG311" s="45"/>
      <c r="KH311" s="45" t="s">
        <v>3903</v>
      </c>
      <c r="KI311" s="45" t="b">
        <v>1</v>
      </c>
      <c r="KJ311" s="45" t="b">
        <v>1</v>
      </c>
      <c r="KK311" s="45"/>
      <c r="KL311" s="45" t="b">
        <v>1</v>
      </c>
      <c r="KM311" s="45"/>
      <c r="KN311" s="45" t="b">
        <v>1</v>
      </c>
      <c r="KO311" s="45"/>
      <c r="KP311" s="45" t="b">
        <v>1</v>
      </c>
      <c r="KQ311" s="45"/>
      <c r="KR311" s="45" t="b">
        <v>1</v>
      </c>
      <c r="KS311" s="45"/>
      <c r="KT311" s="45"/>
      <c r="KU311" s="45"/>
      <c r="KV311" s="45"/>
      <c r="KW311" s="45" t="s">
        <v>3904</v>
      </c>
      <c r="KX311" s="45"/>
      <c r="KY311" s="45" t="b">
        <v>1</v>
      </c>
      <c r="KZ311" s="45" t="b">
        <v>1</v>
      </c>
      <c r="LA311" s="45" t="b">
        <v>1</v>
      </c>
      <c r="LB311" s="45" t="b">
        <v>1</v>
      </c>
      <c r="LC311" s="45"/>
      <c r="LD311" s="45"/>
      <c r="LE311" s="45"/>
      <c r="LF311" s="45"/>
      <c r="LG311" s="45" t="s">
        <v>923</v>
      </c>
      <c r="LH311" s="45" t="b">
        <v>1</v>
      </c>
      <c r="LI311" s="45" t="b">
        <v>1</v>
      </c>
      <c r="LJ311" s="45"/>
      <c r="LK311" s="45" t="b">
        <v>1</v>
      </c>
      <c r="LL311" s="45"/>
      <c r="LM311" s="45"/>
      <c r="LN311" s="45"/>
      <c r="LO311" s="45"/>
      <c r="LP311" s="45"/>
      <c r="LQ311" s="45"/>
      <c r="LR311" s="45"/>
      <c r="LS311" s="45"/>
      <c r="LT311" s="45"/>
      <c r="LU311" s="45"/>
      <c r="LV311" s="45"/>
      <c r="LW311" s="45"/>
      <c r="LX311" s="45"/>
      <c r="LY311" s="45"/>
      <c r="LZ311" s="45"/>
      <c r="MA311" s="45"/>
      <c r="MB311" s="45"/>
      <c r="MC311" s="45"/>
      <c r="MD311" s="45"/>
      <c r="ME311" s="45"/>
      <c r="MF311" s="45"/>
      <c r="MG311" s="45"/>
      <c r="MH311" s="45"/>
      <c r="MI311" s="45"/>
      <c r="MJ311" s="45" t="s">
        <v>3905</v>
      </c>
      <c r="MK311" s="45">
        <v>73216126</v>
      </c>
      <c r="ML311" s="45" t="s">
        <v>3906</v>
      </c>
      <c r="MM311" s="47">
        <v>44219.480243055557</v>
      </c>
      <c r="MN311" s="45">
        <v>313</v>
      </c>
      <c r="MO311" s="45"/>
      <c r="MP311" s="45">
        <v>-1</v>
      </c>
      <c r="MQ311" s="45"/>
      <c r="MR311" s="45"/>
      <c r="MS311" s="45" t="s">
        <v>376</v>
      </c>
      <c r="MT311" s="45">
        <v>983</v>
      </c>
      <c r="MU311" s="45" t="s">
        <v>402</v>
      </c>
      <c r="MV311" s="45">
        <v>569832</v>
      </c>
    </row>
    <row r="312" spans="1:360" ht="15.6" hidden="1" thickTop="1" thickBot="1" x14ac:dyDescent="0.35">
      <c r="A312" s="48" t="s">
        <v>3907</v>
      </c>
      <c r="B312" s="37" t="s">
        <v>3908</v>
      </c>
      <c r="C312" s="37"/>
      <c r="D312" s="37" t="s">
        <v>2481</v>
      </c>
      <c r="E312" s="37" t="s">
        <v>830</v>
      </c>
      <c r="F312" s="37"/>
      <c r="G312" s="49">
        <v>44219</v>
      </c>
      <c r="H312" s="37" t="s">
        <v>1928</v>
      </c>
      <c r="I312" s="37" t="s">
        <v>832</v>
      </c>
      <c r="J312" s="37" t="s">
        <v>347</v>
      </c>
      <c r="K312" s="37">
        <v>40</v>
      </c>
      <c r="L312" s="37" t="str">
        <f>IF(data!$K312&lt;31,"18-30 Years",IF(data!$K312&lt;51,"31-50 Years",IF(data!$K312&lt;61,"51-60 Years",IF(data!$K312&gt;60,"Elderly&gt;60"))))</f>
        <v>31-50 Years</v>
      </c>
      <c r="M312" s="37" t="s">
        <v>348</v>
      </c>
      <c r="N312" s="37" t="s">
        <v>349</v>
      </c>
      <c r="O312" s="37" t="s">
        <v>350</v>
      </c>
      <c r="P312" s="49">
        <v>41737</v>
      </c>
      <c r="Q312" s="37">
        <v>0</v>
      </c>
      <c r="R312" s="37">
        <v>0</v>
      </c>
      <c r="S312" s="37" t="s">
        <v>359</v>
      </c>
      <c r="T312" s="37"/>
      <c r="U312" s="37"/>
      <c r="V312" s="37"/>
      <c r="W312" s="37"/>
      <c r="X312" s="37"/>
      <c r="Y312" s="37"/>
      <c r="Z312" s="37"/>
      <c r="AA312" s="37"/>
      <c r="AB312" s="37">
        <v>2</v>
      </c>
      <c r="AC312" s="37">
        <v>0</v>
      </c>
      <c r="AD312" s="37"/>
      <c r="AE312" s="37">
        <v>1</v>
      </c>
      <c r="AF312" s="37">
        <v>300</v>
      </c>
      <c r="AG312" s="37">
        <v>200</v>
      </c>
      <c r="AH312" s="41">
        <f t="shared" si="4"/>
        <v>-100</v>
      </c>
      <c r="AI312" s="37" t="s">
        <v>385</v>
      </c>
      <c r="AJ312" s="37"/>
      <c r="AK312" s="37" t="s">
        <v>355</v>
      </c>
      <c r="AL312" s="37"/>
      <c r="AM312" s="37" t="b">
        <v>1</v>
      </c>
      <c r="AN312" s="37"/>
      <c r="AO312" s="37"/>
      <c r="AP312" s="37"/>
      <c r="AQ312" s="37"/>
      <c r="AR312" s="37"/>
      <c r="AS312" s="37"/>
      <c r="AT312" s="37">
        <v>10</v>
      </c>
      <c r="AU312" s="37" t="s">
        <v>356</v>
      </c>
      <c r="AV312" s="37"/>
      <c r="AW312" s="37" t="s">
        <v>347</v>
      </c>
      <c r="AX312" s="41" t="s">
        <v>372</v>
      </c>
      <c r="AY312" s="37" t="s">
        <v>1279</v>
      </c>
      <c r="AZ312" s="37" t="b">
        <v>1</v>
      </c>
      <c r="BA312" s="37"/>
      <c r="BB312" s="37"/>
      <c r="BC312" s="37"/>
      <c r="BD312" s="37"/>
      <c r="BE312" s="37"/>
      <c r="BF312" s="37"/>
      <c r="BG312" s="37"/>
      <c r="BH312" s="37"/>
      <c r="BI312" s="37"/>
      <c r="BJ312" s="37"/>
      <c r="BK312" s="37" t="s">
        <v>359</v>
      </c>
      <c r="BL312" s="37"/>
      <c r="BM312" s="37"/>
      <c r="BN312" s="37"/>
      <c r="BO312" s="37"/>
      <c r="BP312" s="37" t="s">
        <v>359</v>
      </c>
      <c r="BQ312" s="37"/>
      <c r="BR312" s="37"/>
      <c r="BS312" s="37"/>
      <c r="BT312" s="37"/>
      <c r="BU312" s="37"/>
      <c r="BV312" s="37"/>
      <c r="BW312" s="37"/>
      <c r="BX312" s="37"/>
      <c r="BY312" s="37"/>
      <c r="BZ312" s="37"/>
      <c r="CA312" s="37"/>
      <c r="CB312" s="37"/>
      <c r="CC312" s="37"/>
      <c r="CD312" s="37"/>
      <c r="CE312" s="37"/>
      <c r="CF312" s="37" t="s">
        <v>1626</v>
      </c>
      <c r="CG312" s="37"/>
      <c r="CH312" s="37"/>
      <c r="CI312" s="37"/>
      <c r="CJ312" s="37" t="b">
        <v>1</v>
      </c>
      <c r="CK312" s="37"/>
      <c r="CL312" s="37"/>
      <c r="CM312" s="37"/>
      <c r="CN312" s="37"/>
      <c r="CO312" s="37" t="s">
        <v>347</v>
      </c>
      <c r="CP312" s="37"/>
      <c r="CQ312" s="37"/>
      <c r="CR312" s="37"/>
      <c r="CS312" s="37"/>
      <c r="CT312" s="37"/>
      <c r="CU312" s="37"/>
      <c r="CV312" s="37"/>
      <c r="CW312" s="37"/>
      <c r="CX312" s="37"/>
      <c r="CY312" s="37" t="s">
        <v>836</v>
      </c>
      <c r="CZ312" s="37"/>
      <c r="DA312" s="37"/>
      <c r="DB312" s="37"/>
      <c r="DC312" s="37"/>
      <c r="DD312" s="37"/>
      <c r="DE312" s="37" t="b">
        <v>1</v>
      </c>
      <c r="DF312" s="37"/>
      <c r="DG312" s="37"/>
      <c r="DH312" s="37"/>
      <c r="DI312" s="37"/>
      <c r="DJ312" s="37"/>
      <c r="DK312" s="37"/>
      <c r="DL312" s="37"/>
      <c r="DM312" s="37"/>
      <c r="DN312" s="37"/>
      <c r="DO312" s="37"/>
      <c r="DP312" s="37"/>
      <c r="DQ312" s="37"/>
      <c r="DR312" s="37"/>
      <c r="DS312" s="37"/>
      <c r="DT312" s="37"/>
      <c r="DU312" s="37"/>
      <c r="DV312" s="37"/>
      <c r="DW312" s="37" t="s">
        <v>427</v>
      </c>
      <c r="DX312" s="37"/>
      <c r="DY312" s="37"/>
      <c r="DZ312" s="37"/>
      <c r="EA312" s="37"/>
      <c r="EB312" s="37"/>
      <c r="EC312" s="37"/>
      <c r="ED312" s="37"/>
      <c r="EE312" s="37"/>
      <c r="EF312" s="37"/>
      <c r="EG312" s="37"/>
      <c r="EH312" s="37"/>
      <c r="EI312" s="37"/>
      <c r="EJ312" s="37"/>
      <c r="EK312" s="37"/>
      <c r="EL312" s="37"/>
      <c r="EM312" s="37"/>
      <c r="EN312" s="37"/>
      <c r="EO312" s="37"/>
      <c r="EP312" s="37"/>
      <c r="EQ312" s="37"/>
      <c r="ER312" s="37"/>
      <c r="ES312" s="37"/>
      <c r="ET312" s="37"/>
      <c r="EU312" s="37"/>
      <c r="EV312" s="37"/>
      <c r="EW312" s="37"/>
      <c r="EX312" s="37"/>
      <c r="EY312" s="37"/>
      <c r="EZ312" s="37"/>
      <c r="FA312" s="37"/>
      <c r="FB312" s="37"/>
      <c r="FC312" s="37" t="s">
        <v>347</v>
      </c>
      <c r="FD312" s="37"/>
      <c r="FE312" s="37" t="s">
        <v>367</v>
      </c>
      <c r="FF312" s="37"/>
      <c r="FG312" s="37" t="b">
        <v>1</v>
      </c>
      <c r="FH312" s="37"/>
      <c r="FI312" s="37"/>
      <c r="FJ312" s="37"/>
      <c r="FK312" s="37"/>
      <c r="FL312" s="37"/>
      <c r="FM312" s="37"/>
      <c r="FN312" s="37" t="s">
        <v>347</v>
      </c>
      <c r="FO312" s="37"/>
      <c r="FP312" s="37" t="s">
        <v>347</v>
      </c>
      <c r="FQ312" s="37" t="s">
        <v>367</v>
      </c>
      <c r="FR312" s="37" t="b">
        <v>1</v>
      </c>
      <c r="FS312" s="37"/>
      <c r="FT312" s="37"/>
      <c r="FU312" s="37"/>
      <c r="FV312" s="37"/>
      <c r="FW312" s="37"/>
      <c r="FX312" s="37"/>
      <c r="FY312" s="37"/>
      <c r="FZ312" s="37"/>
      <c r="GA312" s="37"/>
      <c r="GB312" s="37"/>
      <c r="GC312" s="37"/>
      <c r="GD312" s="37" t="s">
        <v>384</v>
      </c>
      <c r="GE312" s="37" t="s">
        <v>359</v>
      </c>
      <c r="GF312" s="37" t="s">
        <v>370</v>
      </c>
      <c r="GG312" s="37" t="s">
        <v>370</v>
      </c>
      <c r="GH312" s="37"/>
      <c r="GI312" s="37"/>
      <c r="GJ312" s="37"/>
      <c r="GK312" s="37"/>
      <c r="GL312" s="37"/>
      <c r="GM312" s="37"/>
      <c r="GN312" s="37"/>
      <c r="GO312" s="37"/>
      <c r="GP312" s="37"/>
      <c r="GQ312" s="37"/>
      <c r="GR312" s="37"/>
      <c r="GS312" s="37"/>
      <c r="GT312" s="37"/>
      <c r="GU312" s="37" t="s">
        <v>3909</v>
      </c>
      <c r="GV312" s="37"/>
      <c r="GW312" s="37" t="b">
        <v>1</v>
      </c>
      <c r="GX312" s="37" t="b">
        <v>1</v>
      </c>
      <c r="GY312" s="37"/>
      <c r="GZ312" s="37"/>
      <c r="HA312" s="37"/>
      <c r="HB312" s="37"/>
      <c r="HC312" s="37"/>
      <c r="HD312" s="37"/>
      <c r="HE312" s="37"/>
      <c r="HF312" s="37" t="b">
        <v>1</v>
      </c>
      <c r="HG312" s="37"/>
      <c r="HH312" s="37"/>
      <c r="HI312" s="37"/>
      <c r="HJ312" s="37"/>
      <c r="HK312" s="37"/>
      <c r="HL312" s="37"/>
      <c r="HM312" s="37"/>
      <c r="HN312" s="37" t="s">
        <v>497</v>
      </c>
      <c r="HO312" s="37"/>
      <c r="HP312" s="37" t="b">
        <v>1</v>
      </c>
      <c r="HQ312" s="37"/>
      <c r="HR312" s="37"/>
      <c r="HS312" s="37" t="s">
        <v>3910</v>
      </c>
      <c r="HT312" s="37" t="s">
        <v>440</v>
      </c>
      <c r="HU312" s="37"/>
      <c r="HV312" s="37"/>
      <c r="HW312" s="37"/>
      <c r="HX312" s="37" t="b">
        <v>1</v>
      </c>
      <c r="HY312" s="37"/>
      <c r="HZ312" s="37"/>
      <c r="IA312" s="37"/>
      <c r="IB312" s="37"/>
      <c r="IC312" s="37"/>
      <c r="ID312" s="37"/>
      <c r="IE312" s="37"/>
      <c r="IF312" s="37" t="s">
        <v>372</v>
      </c>
      <c r="IG312" s="37"/>
      <c r="IH312" s="37"/>
      <c r="II312" s="37"/>
      <c r="IJ312" s="37"/>
      <c r="IK312" s="37"/>
      <c r="IL312" s="37"/>
      <c r="IM312" s="37" t="b">
        <v>1</v>
      </c>
      <c r="IN312" s="37"/>
      <c r="IO312" s="37"/>
      <c r="IP312" s="37" t="s">
        <v>442</v>
      </c>
      <c r="IQ312" s="37"/>
      <c r="IR312" s="37" t="s">
        <v>443</v>
      </c>
      <c r="IS312" s="37"/>
      <c r="IT312" s="37" t="b">
        <v>1</v>
      </c>
      <c r="IU312" s="37"/>
      <c r="IV312" s="37"/>
      <c r="IW312" s="37"/>
      <c r="IX312" s="37"/>
      <c r="IY312" s="37"/>
      <c r="IZ312" s="37"/>
      <c r="JA312" s="37" t="s">
        <v>5165</v>
      </c>
      <c r="JB312" s="37" t="s">
        <v>537</v>
      </c>
      <c r="JC312" s="37"/>
      <c r="JD312" s="37" t="b">
        <v>1</v>
      </c>
      <c r="JE312" s="37" t="b">
        <v>1</v>
      </c>
      <c r="JF312" s="37"/>
      <c r="JG312" s="37"/>
      <c r="JH312" s="37"/>
      <c r="JI312" s="37"/>
      <c r="JJ312" s="37"/>
      <c r="JK312" s="37" t="s">
        <v>5167</v>
      </c>
      <c r="JL312" s="37" t="s">
        <v>359</v>
      </c>
      <c r="JM312" s="37" t="s">
        <v>3911</v>
      </c>
      <c r="JN312" s="37" t="s">
        <v>3093</v>
      </c>
      <c r="JO312" s="37" t="b">
        <v>1</v>
      </c>
      <c r="JP312" s="37"/>
      <c r="JQ312" s="37"/>
      <c r="JR312" s="37"/>
      <c r="JS312" s="37"/>
      <c r="JT312" s="37"/>
      <c r="JU312" s="37"/>
      <c r="JV312" s="37"/>
      <c r="JW312" s="37" t="b">
        <v>1</v>
      </c>
      <c r="JX312" s="37"/>
      <c r="JY312" s="37"/>
      <c r="JZ312" s="37"/>
      <c r="KA312" s="37"/>
      <c r="KB312" s="37"/>
      <c r="KC312" s="37"/>
      <c r="KD312" s="37"/>
      <c r="KE312" s="37"/>
      <c r="KF312" s="37"/>
      <c r="KG312" s="37"/>
      <c r="KH312" s="37" t="s">
        <v>372</v>
      </c>
      <c r="KI312" s="37"/>
      <c r="KJ312" s="37"/>
      <c r="KK312" s="37"/>
      <c r="KL312" s="37"/>
      <c r="KM312" s="37"/>
      <c r="KN312" s="37"/>
      <c r="KO312" s="37"/>
      <c r="KP312" s="37"/>
      <c r="KQ312" s="37"/>
      <c r="KR312" s="37"/>
      <c r="KS312" s="37"/>
      <c r="KT312" s="37"/>
      <c r="KU312" s="37" t="b">
        <v>1</v>
      </c>
      <c r="KV312" s="37"/>
      <c r="KW312" s="37" t="s">
        <v>3375</v>
      </c>
      <c r="KX312" s="37" t="b">
        <v>1</v>
      </c>
      <c r="KY312" s="37"/>
      <c r="KZ312" s="37"/>
      <c r="LA312" s="37"/>
      <c r="LB312" s="37" t="b">
        <v>1</v>
      </c>
      <c r="LC312" s="37" t="b">
        <v>1</v>
      </c>
      <c r="LD312" s="37"/>
      <c r="LE312" s="37"/>
      <c r="LF312" s="37"/>
      <c r="LG312" s="37" t="s">
        <v>427</v>
      </c>
      <c r="LH312" s="37"/>
      <c r="LI312" s="37"/>
      <c r="LJ312" s="37"/>
      <c r="LK312" s="37"/>
      <c r="LL312" s="37"/>
      <c r="LM312" s="37"/>
      <c r="LN312" s="37" t="b">
        <v>1</v>
      </c>
      <c r="LO312" s="37"/>
      <c r="LP312" s="37"/>
      <c r="LQ312" s="37"/>
      <c r="LR312" s="37"/>
      <c r="LS312" s="37"/>
      <c r="LT312" s="37"/>
      <c r="LU312" s="37"/>
      <c r="LV312" s="37"/>
      <c r="LW312" s="37"/>
      <c r="LX312" s="37"/>
      <c r="LY312" s="37"/>
      <c r="LZ312" s="37"/>
      <c r="MA312" s="37"/>
      <c r="MB312" s="37"/>
      <c r="MC312" s="37"/>
      <c r="MD312" s="37"/>
      <c r="ME312" s="37"/>
      <c r="MF312" s="37"/>
      <c r="MG312" s="37"/>
      <c r="MH312" s="37"/>
      <c r="MI312" s="37"/>
      <c r="MJ312" s="37" t="s">
        <v>3912</v>
      </c>
      <c r="MK312" s="37">
        <v>73216534</v>
      </c>
      <c r="ML312" s="37" t="s">
        <v>3913</v>
      </c>
      <c r="MM312" s="50">
        <v>44219.496840277781</v>
      </c>
      <c r="MN312" s="37">
        <v>314</v>
      </c>
      <c r="MO312" s="37"/>
      <c r="MP312" s="37">
        <v>-1</v>
      </c>
      <c r="MQ312" s="37"/>
      <c r="MR312" s="37"/>
      <c r="MS312" s="37" t="s">
        <v>376</v>
      </c>
      <c r="MT312" s="37">
        <v>554</v>
      </c>
      <c r="MU312" s="37" t="s">
        <v>402</v>
      </c>
      <c r="MV312" s="37">
        <v>569832</v>
      </c>
    </row>
    <row r="313" spans="1:360" ht="15.6" hidden="1" thickTop="1" thickBot="1" x14ac:dyDescent="0.35">
      <c r="A313" s="44" t="s">
        <v>3914</v>
      </c>
      <c r="B313" s="45" t="s">
        <v>3915</v>
      </c>
      <c r="C313" s="45"/>
      <c r="D313" s="45" t="s">
        <v>2481</v>
      </c>
      <c r="E313" s="45" t="s">
        <v>830</v>
      </c>
      <c r="F313" s="45"/>
      <c r="G313" s="46">
        <v>44219</v>
      </c>
      <c r="H313" s="45" t="s">
        <v>1928</v>
      </c>
      <c r="I313" s="45" t="s">
        <v>832</v>
      </c>
      <c r="J313" s="45" t="s">
        <v>347</v>
      </c>
      <c r="K313" s="45">
        <v>65</v>
      </c>
      <c r="L313" s="45" t="str">
        <f>IF(data!$K313&lt;31,"18-30 Years",IF(data!$K313&lt;51,"31-50 Years",IF(data!$K313&lt;61,"51-60 Years",IF(data!$K313&gt;60,"Elderly&gt;60"))))</f>
        <v>Elderly&gt;60</v>
      </c>
      <c r="M313" s="45" t="s">
        <v>348</v>
      </c>
      <c r="N313" s="45" t="s">
        <v>976</v>
      </c>
      <c r="O313" s="45" t="s">
        <v>350</v>
      </c>
      <c r="P313" s="46">
        <v>42927</v>
      </c>
      <c r="Q313" s="45">
        <v>0</v>
      </c>
      <c r="R313" s="45">
        <v>1</v>
      </c>
      <c r="S313" s="45" t="s">
        <v>347</v>
      </c>
      <c r="T313" s="45">
        <v>0</v>
      </c>
      <c r="U313" s="45">
        <v>0</v>
      </c>
      <c r="V313" s="45">
        <v>0</v>
      </c>
      <c r="W313" s="45" t="s">
        <v>384</v>
      </c>
      <c r="X313" s="45">
        <v>0</v>
      </c>
      <c r="Y313" s="45" t="s">
        <v>384</v>
      </c>
      <c r="Z313" s="45">
        <v>1</v>
      </c>
      <c r="AA313" s="51">
        <v>1</v>
      </c>
      <c r="AB313" s="45">
        <v>2</v>
      </c>
      <c r="AC313" s="45">
        <v>1</v>
      </c>
      <c r="AD313" s="45">
        <v>0</v>
      </c>
      <c r="AE313" s="45">
        <v>0</v>
      </c>
      <c r="AF313" s="45">
        <v>250</v>
      </c>
      <c r="AG313" s="45">
        <v>0</v>
      </c>
      <c r="AH313" s="41">
        <f t="shared" si="4"/>
        <v>-250</v>
      </c>
      <c r="AI313" s="45"/>
      <c r="AJ313" s="45" t="s">
        <v>5128</v>
      </c>
      <c r="AK313" s="45" t="s">
        <v>355</v>
      </c>
      <c r="AL313" s="45"/>
      <c r="AM313" s="45" t="b">
        <v>1</v>
      </c>
      <c r="AN313" s="45"/>
      <c r="AO313" s="45"/>
      <c r="AP313" s="45"/>
      <c r="AQ313" s="45"/>
      <c r="AR313" s="45"/>
      <c r="AS313" s="45"/>
      <c r="AT313" s="45">
        <v>5</v>
      </c>
      <c r="AU313" s="45" t="s">
        <v>356</v>
      </c>
      <c r="AV313" s="45"/>
      <c r="AW313" s="45" t="s">
        <v>347</v>
      </c>
      <c r="AX313" s="45" t="s">
        <v>2501</v>
      </c>
      <c r="AY313" s="45" t="s">
        <v>426</v>
      </c>
      <c r="AZ313" s="45"/>
      <c r="BA313" s="45"/>
      <c r="BB313" s="45"/>
      <c r="BC313" s="45" t="b">
        <v>1</v>
      </c>
      <c r="BD313" s="45"/>
      <c r="BE313" s="45"/>
      <c r="BF313" s="45"/>
      <c r="BG313" s="45"/>
      <c r="BH313" s="45"/>
      <c r="BI313" s="45"/>
      <c r="BJ313" s="45"/>
      <c r="BK313" s="45" t="s">
        <v>359</v>
      </c>
      <c r="BL313" s="45"/>
      <c r="BM313" s="45"/>
      <c r="BN313" s="45"/>
      <c r="BO313" s="45"/>
      <c r="BP313" s="45" t="s">
        <v>347</v>
      </c>
      <c r="BQ313" s="45" t="s">
        <v>347</v>
      </c>
      <c r="BR313" s="45"/>
      <c r="BS313" s="45" t="s">
        <v>347</v>
      </c>
      <c r="BT313" s="45" t="s">
        <v>347</v>
      </c>
      <c r="BU313" s="45"/>
      <c r="BV313" s="45"/>
      <c r="BW313" s="45"/>
      <c r="BX313" s="45"/>
      <c r="BY313" s="45"/>
      <c r="BZ313" s="45"/>
      <c r="CA313" s="45"/>
      <c r="CB313" s="45"/>
      <c r="CC313" s="45"/>
      <c r="CD313" s="45"/>
      <c r="CE313" s="45"/>
      <c r="CF313" s="45" t="s">
        <v>3876</v>
      </c>
      <c r="CG313" s="45" t="b">
        <v>1</v>
      </c>
      <c r="CH313" s="45"/>
      <c r="CI313" s="45"/>
      <c r="CJ313" s="45" t="b">
        <v>1</v>
      </c>
      <c r="CK313" s="45"/>
      <c r="CL313" s="45"/>
      <c r="CM313" s="45"/>
      <c r="CN313" s="45"/>
      <c r="CO313" s="45" t="s">
        <v>347</v>
      </c>
      <c r="CP313" s="45"/>
      <c r="CQ313" s="45"/>
      <c r="CR313" s="45"/>
      <c r="CS313" s="45"/>
      <c r="CT313" s="45"/>
      <c r="CU313" s="45"/>
      <c r="CV313" s="45"/>
      <c r="CW313" s="45"/>
      <c r="CX313" s="45"/>
      <c r="CY313" s="45" t="s">
        <v>361</v>
      </c>
      <c r="CZ313" s="45"/>
      <c r="DA313" s="45"/>
      <c r="DB313" s="45"/>
      <c r="DC313" s="45"/>
      <c r="DD313" s="45"/>
      <c r="DE313" s="45" t="b">
        <v>1</v>
      </c>
      <c r="DF313" s="45" t="b">
        <v>1</v>
      </c>
      <c r="DG313" s="45"/>
      <c r="DH313" s="45"/>
      <c r="DI313" s="45"/>
      <c r="DJ313" s="45"/>
      <c r="DK313" s="45"/>
      <c r="DL313" s="45"/>
      <c r="DM313" s="45"/>
      <c r="DN313" s="45"/>
      <c r="DO313" s="45"/>
      <c r="DP313" s="45"/>
      <c r="DQ313" s="45"/>
      <c r="DR313" s="45"/>
      <c r="DS313" s="45"/>
      <c r="DT313" s="45"/>
      <c r="DU313" s="45"/>
      <c r="DV313" s="45"/>
      <c r="DW313" s="45" t="s">
        <v>427</v>
      </c>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45"/>
      <c r="EW313" s="45"/>
      <c r="EX313" s="45"/>
      <c r="EY313" s="45"/>
      <c r="EZ313" s="45"/>
      <c r="FA313" s="45"/>
      <c r="FB313" s="45"/>
      <c r="FC313" s="45" t="s">
        <v>372</v>
      </c>
      <c r="FD313" s="45"/>
      <c r="FE313" s="45" t="s">
        <v>367</v>
      </c>
      <c r="FF313" s="45"/>
      <c r="FG313" s="45" t="b">
        <v>1</v>
      </c>
      <c r="FH313" s="45"/>
      <c r="FI313" s="45"/>
      <c r="FJ313" s="45"/>
      <c r="FK313" s="45"/>
      <c r="FL313" s="45"/>
      <c r="FM313" s="45"/>
      <c r="FN313" s="45" t="s">
        <v>347</v>
      </c>
      <c r="FO313" s="45"/>
      <c r="FP313" s="45" t="s">
        <v>372</v>
      </c>
      <c r="FQ313" s="45"/>
      <c r="FR313" s="45"/>
      <c r="FS313" s="45"/>
      <c r="FT313" s="45"/>
      <c r="FU313" s="45"/>
      <c r="FV313" s="45"/>
      <c r="FW313" s="45"/>
      <c r="FX313" s="45"/>
      <c r="FY313" s="45"/>
      <c r="FZ313" s="45"/>
      <c r="GA313" s="45"/>
      <c r="GB313" s="45"/>
      <c r="GC313" s="45" t="s">
        <v>384</v>
      </c>
      <c r="GD313" s="45" t="s">
        <v>384</v>
      </c>
      <c r="GE313" s="45" t="s">
        <v>359</v>
      </c>
      <c r="GF313" s="45" t="s">
        <v>370</v>
      </c>
      <c r="GG313" s="45" t="s">
        <v>370</v>
      </c>
      <c r="GH313" s="45"/>
      <c r="GI313" s="45"/>
      <c r="GJ313" s="45"/>
      <c r="GK313" s="45"/>
      <c r="GL313" s="45"/>
      <c r="GM313" s="45"/>
      <c r="GN313" s="45"/>
      <c r="GO313" s="45"/>
      <c r="GP313" s="45"/>
      <c r="GQ313" s="45"/>
      <c r="GR313" s="45"/>
      <c r="GS313" s="45"/>
      <c r="GT313" s="45"/>
      <c r="GU313" s="45" t="s">
        <v>3916</v>
      </c>
      <c r="GV313" s="45" t="b">
        <v>1</v>
      </c>
      <c r="GW313" s="45"/>
      <c r="GX313" s="45" t="b">
        <v>1</v>
      </c>
      <c r="GY313" s="45" t="b">
        <v>1</v>
      </c>
      <c r="GZ313" s="45"/>
      <c r="HA313" s="45"/>
      <c r="HB313" s="45"/>
      <c r="HC313" s="45"/>
      <c r="HD313" s="45" t="b">
        <v>1</v>
      </c>
      <c r="HE313" s="45"/>
      <c r="HF313" s="45"/>
      <c r="HG313" s="45"/>
      <c r="HH313" s="45"/>
      <c r="HI313" s="45"/>
      <c r="HJ313" s="45"/>
      <c r="HK313" s="45"/>
      <c r="HL313" s="45"/>
      <c r="HM313" s="45"/>
      <c r="HN313" s="45" t="s">
        <v>471</v>
      </c>
      <c r="HO313" s="45"/>
      <c r="HP313" s="45"/>
      <c r="HQ313" s="45"/>
      <c r="HR313" s="45" t="b">
        <v>1</v>
      </c>
      <c r="HS313" s="45" t="s">
        <v>3917</v>
      </c>
      <c r="HT313" s="45" t="s">
        <v>3325</v>
      </c>
      <c r="HU313" s="45"/>
      <c r="HV313" s="45"/>
      <c r="HW313" s="45"/>
      <c r="HX313" s="45"/>
      <c r="HY313" s="45"/>
      <c r="HZ313" s="45"/>
      <c r="IA313" s="45"/>
      <c r="IB313" s="45"/>
      <c r="IC313" s="45" t="b">
        <v>1</v>
      </c>
      <c r="ID313" s="45"/>
      <c r="IE313" s="45"/>
      <c r="IF313" s="45" t="s">
        <v>372</v>
      </c>
      <c r="IG313" s="45"/>
      <c r="IH313" s="45"/>
      <c r="II313" s="45"/>
      <c r="IJ313" s="45"/>
      <c r="IK313" s="45"/>
      <c r="IL313" s="45"/>
      <c r="IM313" s="45" t="b">
        <v>1</v>
      </c>
      <c r="IN313" s="45"/>
      <c r="IO313" s="45"/>
      <c r="IP313" s="45" t="s">
        <v>359</v>
      </c>
      <c r="IQ313" s="45" t="s">
        <v>3918</v>
      </c>
      <c r="IR313" s="45" t="s">
        <v>1656</v>
      </c>
      <c r="IS313" s="45"/>
      <c r="IT313" s="45" t="b">
        <v>1</v>
      </c>
      <c r="IU313" s="45" t="b">
        <v>1</v>
      </c>
      <c r="IV313" s="45" t="b">
        <v>1</v>
      </c>
      <c r="IW313" s="45"/>
      <c r="IX313" s="45"/>
      <c r="IY313" s="45"/>
      <c r="IZ313" s="45"/>
      <c r="JA313" s="45"/>
      <c r="JB313" s="45" t="s">
        <v>2088</v>
      </c>
      <c r="JC313" s="45"/>
      <c r="JD313" s="45" t="b">
        <v>1</v>
      </c>
      <c r="JE313" s="45" t="b">
        <v>1</v>
      </c>
      <c r="JF313" s="45" t="b">
        <v>1</v>
      </c>
      <c r="JG313" s="45"/>
      <c r="JH313" s="45"/>
      <c r="JI313" s="45"/>
      <c r="JJ313" s="45"/>
      <c r="JK313" s="45"/>
      <c r="JL313" s="45" t="s">
        <v>347</v>
      </c>
      <c r="JM313" s="45"/>
      <c r="JN313" s="45" t="s">
        <v>3919</v>
      </c>
      <c r="JO313" s="45" t="b">
        <v>1</v>
      </c>
      <c r="JP313" s="45"/>
      <c r="JQ313" s="45"/>
      <c r="JR313" s="45"/>
      <c r="JS313" s="45"/>
      <c r="JT313" s="45"/>
      <c r="JU313" s="45"/>
      <c r="JV313" s="45"/>
      <c r="JW313" s="45"/>
      <c r="JX313" s="45"/>
      <c r="JY313" s="45" t="b">
        <v>1</v>
      </c>
      <c r="JZ313" s="45"/>
      <c r="KA313" s="45"/>
      <c r="KB313" s="45" t="b">
        <v>1</v>
      </c>
      <c r="KC313" s="45"/>
      <c r="KD313" s="45"/>
      <c r="KE313" s="45"/>
      <c r="KF313" s="45"/>
      <c r="KG313" s="45"/>
      <c r="KH313" s="45" t="s">
        <v>372</v>
      </c>
      <c r="KI313" s="45"/>
      <c r="KJ313" s="45"/>
      <c r="KK313" s="45"/>
      <c r="KL313" s="45"/>
      <c r="KM313" s="45"/>
      <c r="KN313" s="45"/>
      <c r="KO313" s="45"/>
      <c r="KP313" s="45"/>
      <c r="KQ313" s="45"/>
      <c r="KR313" s="45"/>
      <c r="KS313" s="45"/>
      <c r="KT313" s="45"/>
      <c r="KU313" s="45" t="b">
        <v>1</v>
      </c>
      <c r="KV313" s="45"/>
      <c r="KW313" s="45" t="s">
        <v>372</v>
      </c>
      <c r="KX313" s="45"/>
      <c r="KY313" s="45"/>
      <c r="KZ313" s="45"/>
      <c r="LA313" s="45"/>
      <c r="LB313" s="45"/>
      <c r="LC313" s="45"/>
      <c r="LD313" s="45"/>
      <c r="LE313" s="45" t="b">
        <v>1</v>
      </c>
      <c r="LF313" s="45"/>
      <c r="LG313" s="45" t="s">
        <v>449</v>
      </c>
      <c r="LH313" s="45"/>
      <c r="LI313" s="45"/>
      <c r="LJ313" s="45" t="b">
        <v>1</v>
      </c>
      <c r="LK313" s="45"/>
      <c r="LL313" s="45"/>
      <c r="LM313" s="45"/>
      <c r="LN313" s="45"/>
      <c r="LO313" s="45" t="s">
        <v>347</v>
      </c>
      <c r="LP313" s="45"/>
      <c r="LQ313" s="45" t="s">
        <v>640</v>
      </c>
      <c r="LR313" s="45"/>
      <c r="LS313" s="45"/>
      <c r="LT313" s="45"/>
      <c r="LU313" s="45"/>
      <c r="LV313" s="45"/>
      <c r="LW313" s="45" t="b">
        <v>1</v>
      </c>
      <c r="LX313" s="45"/>
      <c r="LY313" s="45"/>
      <c r="LZ313" s="45"/>
      <c r="MA313" s="45"/>
      <c r="MB313" s="45"/>
      <c r="MC313" s="45"/>
      <c r="MD313" s="45"/>
      <c r="ME313" s="45" t="s">
        <v>347</v>
      </c>
      <c r="MF313" s="45">
        <v>4</v>
      </c>
      <c r="MG313" s="45" t="s">
        <v>3920</v>
      </c>
      <c r="MH313" s="45" t="s">
        <v>359</v>
      </c>
      <c r="MI313" s="45"/>
      <c r="MJ313" s="45" t="s">
        <v>3921</v>
      </c>
      <c r="MK313" s="45">
        <v>73216536</v>
      </c>
      <c r="ML313" s="45" t="s">
        <v>3922</v>
      </c>
      <c r="MM313" s="47">
        <v>44219.496851851851</v>
      </c>
      <c r="MN313" s="45">
        <v>315</v>
      </c>
      <c r="MO313" s="45"/>
      <c r="MP313" s="45">
        <v>-1</v>
      </c>
      <c r="MQ313" s="45"/>
      <c r="MR313" s="45"/>
      <c r="MS313" s="45" t="s">
        <v>376</v>
      </c>
      <c r="MT313" s="45">
        <v>3048</v>
      </c>
      <c r="MU313" s="45" t="s">
        <v>402</v>
      </c>
      <c r="MV313" s="45">
        <v>569832</v>
      </c>
    </row>
    <row r="314" spans="1:360" ht="15.6" hidden="1" thickTop="1" thickBot="1" x14ac:dyDescent="0.35">
      <c r="A314" s="48" t="s">
        <v>3923</v>
      </c>
      <c r="B314" s="37" t="s">
        <v>3924</v>
      </c>
      <c r="C314" s="37"/>
      <c r="D314" s="37" t="s">
        <v>2481</v>
      </c>
      <c r="E314" s="37" t="s">
        <v>830</v>
      </c>
      <c r="F314" s="37"/>
      <c r="G314" s="49">
        <v>44219</v>
      </c>
      <c r="H314" s="37" t="s">
        <v>1928</v>
      </c>
      <c r="I314" s="37" t="s">
        <v>832</v>
      </c>
      <c r="J314" s="37" t="s">
        <v>347</v>
      </c>
      <c r="K314" s="37">
        <v>35</v>
      </c>
      <c r="L314" s="37" t="str">
        <f>IF(data!$K314&lt;31,"18-30 Years",IF(data!$K314&lt;51,"31-50 Years",IF(data!$K314&lt;61,"51-60 Years",IF(data!$K314&gt;60,"Elderly&gt;60"))))</f>
        <v>31-50 Years</v>
      </c>
      <c r="M314" s="37" t="s">
        <v>348</v>
      </c>
      <c r="N314" s="37" t="s">
        <v>349</v>
      </c>
      <c r="O314" s="37" t="s">
        <v>350</v>
      </c>
      <c r="P314" s="49">
        <v>42897</v>
      </c>
      <c r="Q314" s="37">
        <v>0</v>
      </c>
      <c r="R314" s="37">
        <v>0</v>
      </c>
      <c r="S314" s="37" t="s">
        <v>347</v>
      </c>
      <c r="T314" s="37">
        <v>0</v>
      </c>
      <c r="U314" s="37">
        <v>0</v>
      </c>
      <c r="V314" s="37">
        <v>1</v>
      </c>
      <c r="W314" s="37" t="s">
        <v>351</v>
      </c>
      <c r="X314" s="37">
        <v>1</v>
      </c>
      <c r="Y314" s="37" t="s">
        <v>406</v>
      </c>
      <c r="Z314" s="37">
        <v>2</v>
      </c>
      <c r="AA314" s="52">
        <v>4</v>
      </c>
      <c r="AB314" s="37">
        <v>7</v>
      </c>
      <c r="AC314" s="37">
        <v>0</v>
      </c>
      <c r="AD314" s="37">
        <v>0</v>
      </c>
      <c r="AE314" s="37">
        <v>1</v>
      </c>
      <c r="AF314" s="37">
        <v>600</v>
      </c>
      <c r="AG314" s="37">
        <v>350</v>
      </c>
      <c r="AH314" s="41">
        <f t="shared" si="4"/>
        <v>-250</v>
      </c>
      <c r="AI314" s="37" t="s">
        <v>3925</v>
      </c>
      <c r="AJ314" s="37"/>
      <c r="AK314" s="37" t="s">
        <v>355</v>
      </c>
      <c r="AL314" s="37"/>
      <c r="AM314" s="37" t="b">
        <v>1</v>
      </c>
      <c r="AN314" s="37"/>
      <c r="AO314" s="37"/>
      <c r="AP314" s="37"/>
      <c r="AQ314" s="37"/>
      <c r="AR314" s="37"/>
      <c r="AS314" s="37"/>
      <c r="AT314" s="37">
        <v>5</v>
      </c>
      <c r="AU314" s="37" t="s">
        <v>356</v>
      </c>
      <c r="AV314" s="37"/>
      <c r="AW314" s="37" t="s">
        <v>347</v>
      </c>
      <c r="AX314" s="37" t="s">
        <v>3926</v>
      </c>
      <c r="AY314" s="37" t="s">
        <v>480</v>
      </c>
      <c r="AZ314" s="37" t="b">
        <v>1</v>
      </c>
      <c r="BA314" s="37"/>
      <c r="BB314" s="37"/>
      <c r="BC314" s="37" t="b">
        <v>1</v>
      </c>
      <c r="BD314" s="37"/>
      <c r="BE314" s="37"/>
      <c r="BF314" s="37"/>
      <c r="BG314" s="37"/>
      <c r="BH314" s="37"/>
      <c r="BI314" s="37"/>
      <c r="BJ314" s="37"/>
      <c r="BK314" s="37" t="s">
        <v>359</v>
      </c>
      <c r="BL314" s="37"/>
      <c r="BM314" s="37"/>
      <c r="BN314" s="37"/>
      <c r="BO314" s="37"/>
      <c r="BP314" s="37" t="s">
        <v>347</v>
      </c>
      <c r="BQ314" s="37" t="s">
        <v>347</v>
      </c>
      <c r="BR314" s="37"/>
      <c r="BS314" s="37" t="s">
        <v>347</v>
      </c>
      <c r="BT314" s="37" t="s">
        <v>347</v>
      </c>
      <c r="BU314" s="37"/>
      <c r="BV314" s="37"/>
      <c r="BW314" s="37"/>
      <c r="BX314" s="37"/>
      <c r="BY314" s="37"/>
      <c r="BZ314" s="37"/>
      <c r="CA314" s="37"/>
      <c r="CB314" s="37"/>
      <c r="CC314" s="37"/>
      <c r="CD314" s="37"/>
      <c r="CE314" s="37"/>
      <c r="CF314" s="37" t="s">
        <v>2008</v>
      </c>
      <c r="CG314" s="37"/>
      <c r="CH314" s="37" t="b">
        <v>1</v>
      </c>
      <c r="CI314" s="37"/>
      <c r="CJ314" s="37" t="b">
        <v>1</v>
      </c>
      <c r="CK314" s="37"/>
      <c r="CL314" s="37"/>
      <c r="CM314" s="37"/>
      <c r="CN314" s="37"/>
      <c r="CO314" s="37" t="s">
        <v>347</v>
      </c>
      <c r="CP314" s="37"/>
      <c r="CQ314" s="37"/>
      <c r="CR314" s="37"/>
      <c r="CS314" s="37"/>
      <c r="CT314" s="37"/>
      <c r="CU314" s="37"/>
      <c r="CV314" s="37"/>
      <c r="CW314" s="37"/>
      <c r="CX314" s="37"/>
      <c r="CY314" s="37" t="s">
        <v>361</v>
      </c>
      <c r="CZ314" s="37"/>
      <c r="DA314" s="37"/>
      <c r="DB314" s="37"/>
      <c r="DC314" s="37"/>
      <c r="DD314" s="37"/>
      <c r="DE314" s="37" t="b">
        <v>1</v>
      </c>
      <c r="DF314" s="37" t="b">
        <v>1</v>
      </c>
      <c r="DG314" s="37"/>
      <c r="DH314" s="37"/>
      <c r="DI314" s="37"/>
      <c r="DJ314" s="37"/>
      <c r="DK314" s="37"/>
      <c r="DL314" s="37"/>
      <c r="DM314" s="37"/>
      <c r="DN314" s="37"/>
      <c r="DO314" s="37"/>
      <c r="DP314" s="37"/>
      <c r="DQ314" s="37"/>
      <c r="DR314" s="37"/>
      <c r="DS314" s="37"/>
      <c r="DT314" s="37"/>
      <c r="DU314" s="37"/>
      <c r="DV314" s="37"/>
      <c r="DW314" s="37" t="s">
        <v>427</v>
      </c>
      <c r="DX314" s="37"/>
      <c r="DY314" s="37"/>
      <c r="DZ314" s="37"/>
      <c r="EA314" s="37"/>
      <c r="EB314" s="37"/>
      <c r="EC314" s="37"/>
      <c r="ED314" s="37"/>
      <c r="EE314" s="37"/>
      <c r="EF314" s="37"/>
      <c r="EG314" s="37"/>
      <c r="EH314" s="37"/>
      <c r="EI314" s="37"/>
      <c r="EJ314" s="37"/>
      <c r="EK314" s="37"/>
      <c r="EL314" s="37"/>
      <c r="EM314" s="37"/>
      <c r="EN314" s="37"/>
      <c r="EO314" s="37" t="s">
        <v>3927</v>
      </c>
      <c r="EP314" s="37" t="b">
        <v>1</v>
      </c>
      <c r="EQ314" s="37" t="b">
        <v>1</v>
      </c>
      <c r="ER314" s="37" t="b">
        <v>1</v>
      </c>
      <c r="ES314" s="37"/>
      <c r="ET314" s="37"/>
      <c r="EU314" s="37"/>
      <c r="EV314" s="37" t="b">
        <v>1</v>
      </c>
      <c r="EW314" s="37" t="b">
        <v>1</v>
      </c>
      <c r="EX314" s="37"/>
      <c r="EY314" s="37" t="b">
        <v>1</v>
      </c>
      <c r="EZ314" s="37" t="b">
        <v>1</v>
      </c>
      <c r="FA314" s="52">
        <v>7</v>
      </c>
      <c r="FB314" s="37" t="s">
        <v>366</v>
      </c>
      <c r="FC314" s="37" t="s">
        <v>347</v>
      </c>
      <c r="FD314" s="37"/>
      <c r="FE314" s="37" t="s">
        <v>367</v>
      </c>
      <c r="FF314" s="37"/>
      <c r="FG314" s="37" t="b">
        <v>1</v>
      </c>
      <c r="FH314" s="37"/>
      <c r="FI314" s="37"/>
      <c r="FJ314" s="37"/>
      <c r="FK314" s="37"/>
      <c r="FL314" s="37"/>
      <c r="FM314" s="37"/>
      <c r="FN314" s="37" t="s">
        <v>347</v>
      </c>
      <c r="FO314" s="37"/>
      <c r="FP314" s="37" t="s">
        <v>347</v>
      </c>
      <c r="FQ314" s="37" t="s">
        <v>367</v>
      </c>
      <c r="FR314" s="37" t="b">
        <v>1</v>
      </c>
      <c r="FS314" s="37"/>
      <c r="FT314" s="37"/>
      <c r="FU314" s="37"/>
      <c r="FV314" s="37"/>
      <c r="FW314" s="37"/>
      <c r="FX314" s="37" t="s">
        <v>368</v>
      </c>
      <c r="FY314" s="37" t="s">
        <v>347</v>
      </c>
      <c r="FZ314" s="37"/>
      <c r="GA314" s="37"/>
      <c r="GB314" s="37"/>
      <c r="GC314" s="37" t="s">
        <v>384</v>
      </c>
      <c r="GD314" s="37" t="s">
        <v>384</v>
      </c>
      <c r="GE314" s="37" t="s">
        <v>359</v>
      </c>
      <c r="GF314" s="37" t="s">
        <v>370</v>
      </c>
      <c r="GG314" s="37" t="s">
        <v>370</v>
      </c>
      <c r="GH314" s="37"/>
      <c r="GI314" s="37"/>
      <c r="GJ314" s="37"/>
      <c r="GK314" s="37"/>
      <c r="GL314" s="37"/>
      <c r="GM314" s="37"/>
      <c r="GN314" s="37"/>
      <c r="GO314" s="37"/>
      <c r="GP314" s="37"/>
      <c r="GQ314" s="37"/>
      <c r="GR314" s="37"/>
      <c r="GS314" s="37"/>
      <c r="GT314" s="37"/>
      <c r="GU314" s="37" t="s">
        <v>3928</v>
      </c>
      <c r="GV314" s="37" t="b">
        <v>1</v>
      </c>
      <c r="GW314" s="37" t="b">
        <v>1</v>
      </c>
      <c r="GX314" s="37" t="b">
        <v>1</v>
      </c>
      <c r="GY314" s="37" t="b">
        <v>1</v>
      </c>
      <c r="GZ314" s="37"/>
      <c r="HA314" s="37"/>
      <c r="HB314" s="37"/>
      <c r="HC314" s="37"/>
      <c r="HD314" s="37"/>
      <c r="HE314" s="37"/>
      <c r="HF314" s="37"/>
      <c r="HG314" s="37"/>
      <c r="HH314" s="37"/>
      <c r="HI314" s="37"/>
      <c r="HJ314" s="37"/>
      <c r="HK314" s="37"/>
      <c r="HL314" s="37"/>
      <c r="HM314" s="37"/>
      <c r="HN314" s="37" t="s">
        <v>387</v>
      </c>
      <c r="HO314" s="37"/>
      <c r="HP314" s="37"/>
      <c r="HQ314" s="37" t="b">
        <v>1</v>
      </c>
      <c r="HR314" s="37"/>
      <c r="HS314" s="37" t="s">
        <v>3929</v>
      </c>
      <c r="HT314" s="37" t="s">
        <v>3325</v>
      </c>
      <c r="HU314" s="37"/>
      <c r="HV314" s="37"/>
      <c r="HW314" s="37"/>
      <c r="HX314" s="37"/>
      <c r="HY314" s="37"/>
      <c r="HZ314" s="37"/>
      <c r="IA314" s="37"/>
      <c r="IB314" s="37"/>
      <c r="IC314" s="37" t="b">
        <v>1</v>
      </c>
      <c r="ID314" s="37"/>
      <c r="IE314" s="37"/>
      <c r="IF314" s="37" t="s">
        <v>579</v>
      </c>
      <c r="IG314" s="37"/>
      <c r="IH314" s="37"/>
      <c r="II314" s="37"/>
      <c r="IJ314" s="37" t="b">
        <v>1</v>
      </c>
      <c r="IK314" s="37"/>
      <c r="IL314" s="37"/>
      <c r="IM314" s="37"/>
      <c r="IN314" s="37"/>
      <c r="IO314" s="37"/>
      <c r="IP314" s="37" t="s">
        <v>347</v>
      </c>
      <c r="IQ314" s="37"/>
      <c r="IR314" s="37" t="s">
        <v>1995</v>
      </c>
      <c r="IS314" s="37"/>
      <c r="IT314" s="37" t="b">
        <v>1</v>
      </c>
      <c r="IU314" s="37" t="b">
        <v>1</v>
      </c>
      <c r="IV314" s="37" t="b">
        <v>1</v>
      </c>
      <c r="IW314" s="37"/>
      <c r="IX314" s="37"/>
      <c r="IY314" s="37"/>
      <c r="IZ314" s="37"/>
      <c r="JA314" s="37"/>
      <c r="JB314" s="37" t="s">
        <v>953</v>
      </c>
      <c r="JC314" s="37"/>
      <c r="JD314" s="37" t="b">
        <v>1</v>
      </c>
      <c r="JE314" s="37" t="b">
        <v>1</v>
      </c>
      <c r="JF314" s="37" t="b">
        <v>1</v>
      </c>
      <c r="JG314" s="37"/>
      <c r="JH314" s="37"/>
      <c r="JI314" s="37"/>
      <c r="JJ314" s="37"/>
      <c r="JK314" s="37"/>
      <c r="JL314" s="37" t="s">
        <v>347</v>
      </c>
      <c r="JM314" s="37"/>
      <c r="JN314" s="37" t="s">
        <v>3930</v>
      </c>
      <c r="JO314" s="37"/>
      <c r="JP314" s="37"/>
      <c r="JQ314" s="37"/>
      <c r="JR314" s="37" t="b">
        <v>1</v>
      </c>
      <c r="JS314" s="37"/>
      <c r="JT314" s="37"/>
      <c r="JU314" s="37" t="b">
        <v>1</v>
      </c>
      <c r="JV314" s="37"/>
      <c r="JW314" s="37"/>
      <c r="JX314" s="37"/>
      <c r="JY314" s="37" t="b">
        <v>1</v>
      </c>
      <c r="JZ314" s="37"/>
      <c r="KA314" s="37"/>
      <c r="KB314" s="37"/>
      <c r="KC314" s="37"/>
      <c r="KD314" s="37"/>
      <c r="KE314" s="37"/>
      <c r="KF314" s="37"/>
      <c r="KG314" s="37"/>
      <c r="KH314" s="37" t="s">
        <v>447</v>
      </c>
      <c r="KI314" s="37"/>
      <c r="KJ314" s="37"/>
      <c r="KK314" s="37"/>
      <c r="KL314" s="37"/>
      <c r="KM314" s="37" t="b">
        <v>1</v>
      </c>
      <c r="KN314" s="37"/>
      <c r="KO314" s="37"/>
      <c r="KP314" s="37"/>
      <c r="KQ314" s="37"/>
      <c r="KR314" s="37"/>
      <c r="KS314" s="37"/>
      <c r="KT314" s="37"/>
      <c r="KU314" s="37"/>
      <c r="KV314" s="37"/>
      <c r="KW314" s="37" t="s">
        <v>3931</v>
      </c>
      <c r="KX314" s="37" t="b">
        <v>1</v>
      </c>
      <c r="KY314" s="37"/>
      <c r="KZ314" s="37"/>
      <c r="LA314" s="37"/>
      <c r="LB314" s="37" t="b">
        <v>1</v>
      </c>
      <c r="LC314" s="37" t="b">
        <v>1</v>
      </c>
      <c r="LD314" s="37"/>
      <c r="LE314" s="37"/>
      <c r="LF314" s="37"/>
      <c r="LG314" s="37" t="s">
        <v>427</v>
      </c>
      <c r="LH314" s="37"/>
      <c r="LI314" s="37"/>
      <c r="LJ314" s="37"/>
      <c r="LK314" s="37"/>
      <c r="LL314" s="37"/>
      <c r="LM314" s="37"/>
      <c r="LN314" s="37" t="b">
        <v>1</v>
      </c>
      <c r="LO314" s="37" t="s">
        <v>359</v>
      </c>
      <c r="LP314" s="37" t="s">
        <v>5171</v>
      </c>
      <c r="LQ314" s="37" t="s">
        <v>527</v>
      </c>
      <c r="LR314" s="37"/>
      <c r="LS314" s="37"/>
      <c r="LT314" s="37" t="b">
        <v>1</v>
      </c>
      <c r="LU314" s="37"/>
      <c r="LV314" s="37"/>
      <c r="LW314" s="37"/>
      <c r="LX314" s="37"/>
      <c r="LY314" s="37"/>
      <c r="LZ314" s="37"/>
      <c r="MA314" s="37"/>
      <c r="MB314" s="37" t="s">
        <v>359</v>
      </c>
      <c r="MC314" s="37"/>
      <c r="MD314" s="37"/>
      <c r="ME314" s="37" t="s">
        <v>359</v>
      </c>
      <c r="MF314" s="37"/>
      <c r="MG314" s="37"/>
      <c r="MH314" s="37" t="s">
        <v>347</v>
      </c>
      <c r="MI314" s="37" t="s">
        <v>3932</v>
      </c>
      <c r="MJ314" s="37" t="s">
        <v>3933</v>
      </c>
      <c r="MK314" s="37">
        <v>73216537</v>
      </c>
      <c r="ML314" s="37" t="s">
        <v>3934</v>
      </c>
      <c r="MM314" s="50">
        <v>44219.496851851851</v>
      </c>
      <c r="MN314" s="37">
        <v>316</v>
      </c>
      <c r="MO314" s="37"/>
      <c r="MP314" s="37">
        <v>-1</v>
      </c>
      <c r="MQ314" s="37"/>
      <c r="MR314" s="37"/>
      <c r="MS314" s="37" t="s">
        <v>376</v>
      </c>
      <c r="MT314" s="37">
        <v>4388</v>
      </c>
      <c r="MU314" s="37" t="s">
        <v>402</v>
      </c>
      <c r="MV314" s="37">
        <v>569832</v>
      </c>
    </row>
    <row r="315" spans="1:360" ht="15.6" thickTop="1" thickBot="1" x14ac:dyDescent="0.35">
      <c r="A315" s="44" t="s">
        <v>3935</v>
      </c>
      <c r="B315" s="45" t="s">
        <v>3936</v>
      </c>
      <c r="C315" s="45"/>
      <c r="D315" s="45" t="s">
        <v>2114</v>
      </c>
      <c r="E315" s="45" t="s">
        <v>830</v>
      </c>
      <c r="F315" s="45"/>
      <c r="G315" s="46">
        <v>44219</v>
      </c>
      <c r="H315" s="45" t="s">
        <v>1928</v>
      </c>
      <c r="I315" s="45" t="s">
        <v>832</v>
      </c>
      <c r="J315" s="45" t="s">
        <v>347</v>
      </c>
      <c r="K315" s="45">
        <v>40</v>
      </c>
      <c r="L315" s="45" t="str">
        <f>IF(data!$K315&lt;31,"18-30 Years",IF(data!$K315&lt;51,"31-50 Years",IF(data!$K315&lt;61,"51-60 Years",IF(data!$K315&gt;60,"Elderly&gt;60"))))</f>
        <v>31-50 Years</v>
      </c>
      <c r="M315" s="45" t="s">
        <v>405</v>
      </c>
      <c r="N315" s="45" t="s">
        <v>349</v>
      </c>
      <c r="O315" s="45" t="s">
        <v>350</v>
      </c>
      <c r="P315" s="46">
        <v>42827</v>
      </c>
      <c r="Q315" s="45">
        <v>1</v>
      </c>
      <c r="R315" s="45">
        <v>0</v>
      </c>
      <c r="S315" s="45" t="s">
        <v>347</v>
      </c>
      <c r="T315" s="45">
        <v>1</v>
      </c>
      <c r="U315" s="45">
        <v>2</v>
      </c>
      <c r="V315" s="45">
        <v>1</v>
      </c>
      <c r="W315" s="45" t="s">
        <v>455</v>
      </c>
      <c r="X315" s="45">
        <v>2</v>
      </c>
      <c r="Y315" s="45" t="s">
        <v>353</v>
      </c>
      <c r="Z315" s="45">
        <v>0</v>
      </c>
      <c r="AA315" s="51">
        <v>6</v>
      </c>
      <c r="AB315" s="45">
        <v>8</v>
      </c>
      <c r="AC315" s="45">
        <v>0</v>
      </c>
      <c r="AD315" s="45">
        <v>0</v>
      </c>
      <c r="AE315" s="45">
        <v>0</v>
      </c>
      <c r="AF315" s="45">
        <v>1000</v>
      </c>
      <c r="AG315" s="45">
        <v>0</v>
      </c>
      <c r="AH315" s="41">
        <f t="shared" si="4"/>
        <v>-1000</v>
      </c>
      <c r="AI315" s="45"/>
      <c r="AJ315" s="45" t="s">
        <v>5128</v>
      </c>
      <c r="AK315" s="45" t="s">
        <v>355</v>
      </c>
      <c r="AL315" s="45"/>
      <c r="AM315" s="45" t="b">
        <v>1</v>
      </c>
      <c r="AN315" s="45"/>
      <c r="AO315" s="45"/>
      <c r="AP315" s="45"/>
      <c r="AQ315" s="45"/>
      <c r="AR315" s="45"/>
      <c r="AS315" s="45"/>
      <c r="AT315" s="45">
        <v>15</v>
      </c>
      <c r="AU315" s="45" t="s">
        <v>356</v>
      </c>
      <c r="AV315" s="45"/>
      <c r="AW315" s="45" t="s">
        <v>347</v>
      </c>
      <c r="AX315" s="45" t="s">
        <v>5131</v>
      </c>
      <c r="AY315" s="45" t="s">
        <v>426</v>
      </c>
      <c r="AZ315" s="45"/>
      <c r="BA315" s="45"/>
      <c r="BB315" s="45"/>
      <c r="BC315" s="45" t="b">
        <v>1</v>
      </c>
      <c r="BD315" s="45"/>
      <c r="BE315" s="45"/>
      <c r="BF315" s="45"/>
      <c r="BG315" s="45"/>
      <c r="BH315" s="45"/>
      <c r="BI315" s="45"/>
      <c r="BJ315" s="45"/>
      <c r="BK315" s="45" t="s">
        <v>347</v>
      </c>
      <c r="BL315" s="45" t="s">
        <v>347</v>
      </c>
      <c r="BM315" s="45" t="s">
        <v>3937</v>
      </c>
      <c r="BN315" s="45" t="s">
        <v>359</v>
      </c>
      <c r="BO315" s="45"/>
      <c r="BP315" s="45" t="s">
        <v>347</v>
      </c>
      <c r="BQ315" s="45" t="s">
        <v>347</v>
      </c>
      <c r="BR315" s="45"/>
      <c r="BS315" s="45" t="s">
        <v>347</v>
      </c>
      <c r="BT315" s="45" t="s">
        <v>347</v>
      </c>
      <c r="BU315" s="45"/>
      <c r="BV315" s="45"/>
      <c r="BW315" s="45"/>
      <c r="BX315" s="45"/>
      <c r="BY315" s="45"/>
      <c r="BZ315" s="45"/>
      <c r="CA315" s="45"/>
      <c r="CB315" s="45"/>
      <c r="CC315" s="45"/>
      <c r="CD315" s="45"/>
      <c r="CE315" s="45"/>
      <c r="CF315" s="45" t="s">
        <v>3876</v>
      </c>
      <c r="CG315" s="45" t="b">
        <v>1</v>
      </c>
      <c r="CH315" s="45"/>
      <c r="CI315" s="45"/>
      <c r="CJ315" s="45" t="b">
        <v>1</v>
      </c>
      <c r="CK315" s="45"/>
      <c r="CL315" s="45"/>
      <c r="CM315" s="45"/>
      <c r="CN315" s="45"/>
      <c r="CO315" s="45" t="s">
        <v>347</v>
      </c>
      <c r="CP315" s="45"/>
      <c r="CQ315" s="45"/>
      <c r="CR315" s="45"/>
      <c r="CS315" s="45"/>
      <c r="CT315" s="45"/>
      <c r="CU315" s="45"/>
      <c r="CV315" s="45"/>
      <c r="CW315" s="45"/>
      <c r="CX315" s="45"/>
      <c r="CY315" s="45" t="s">
        <v>836</v>
      </c>
      <c r="CZ315" s="45"/>
      <c r="DA315" s="45"/>
      <c r="DB315" s="45"/>
      <c r="DC315" s="45"/>
      <c r="DD315" s="45"/>
      <c r="DE315" s="45" t="b">
        <v>1</v>
      </c>
      <c r="DF315" s="45"/>
      <c r="DG315" s="45"/>
      <c r="DH315" s="45"/>
      <c r="DI315" s="45"/>
      <c r="DJ315" s="45"/>
      <c r="DK315" s="45" t="s">
        <v>359</v>
      </c>
      <c r="DL315" s="45"/>
      <c r="DM315" s="45"/>
      <c r="DN315" s="45"/>
      <c r="DO315" s="45"/>
      <c r="DP315" s="45"/>
      <c r="DQ315" s="45"/>
      <c r="DR315" s="45"/>
      <c r="DS315" s="45"/>
      <c r="DT315" s="45"/>
      <c r="DU315" s="45"/>
      <c r="DV315" s="45"/>
      <c r="DW315" s="45" t="s">
        <v>427</v>
      </c>
      <c r="DX315" s="45"/>
      <c r="DY315" s="45"/>
      <c r="DZ315" s="45"/>
      <c r="EA315" s="45" t="s">
        <v>981</v>
      </c>
      <c r="EB315" s="45" t="b">
        <v>1</v>
      </c>
      <c r="EC315" s="45" t="b">
        <v>1</v>
      </c>
      <c r="ED315" s="45"/>
      <c r="EE315" s="45"/>
      <c r="EF315" s="45"/>
      <c r="EG315" s="45"/>
      <c r="EH315" s="45"/>
      <c r="EI315" s="45"/>
      <c r="EJ315" s="45"/>
      <c r="EK315" s="45"/>
      <c r="EL315" s="45"/>
      <c r="EM315" s="51">
        <v>2</v>
      </c>
      <c r="EN315" s="45" t="s">
        <v>365</v>
      </c>
      <c r="EO315" s="45" t="s">
        <v>3938</v>
      </c>
      <c r="EP315" s="45" t="b">
        <v>1</v>
      </c>
      <c r="EQ315" s="45" t="b">
        <v>1</v>
      </c>
      <c r="ER315" s="45"/>
      <c r="ES315" s="45"/>
      <c r="ET315" s="45"/>
      <c r="EU315" s="45"/>
      <c r="EV315" s="45"/>
      <c r="EW315" s="45"/>
      <c r="EX315" s="45"/>
      <c r="EY315" s="45" t="b">
        <v>1</v>
      </c>
      <c r="EZ315" s="45"/>
      <c r="FA315" s="51">
        <v>3</v>
      </c>
      <c r="FB315" s="45" t="s">
        <v>365</v>
      </c>
      <c r="FC315" s="45" t="s">
        <v>347</v>
      </c>
      <c r="FD315" s="45"/>
      <c r="FE315" s="45" t="s">
        <v>367</v>
      </c>
      <c r="FF315" s="45"/>
      <c r="FG315" s="45" t="b">
        <v>1</v>
      </c>
      <c r="FH315" s="45"/>
      <c r="FI315" s="45"/>
      <c r="FJ315" s="45"/>
      <c r="FK315" s="45"/>
      <c r="FL315" s="45"/>
      <c r="FM315" s="45"/>
      <c r="FN315" s="45" t="s">
        <v>347</v>
      </c>
      <c r="FO315" s="45"/>
      <c r="FP315" s="45" t="s">
        <v>347</v>
      </c>
      <c r="FQ315" s="45" t="s">
        <v>367</v>
      </c>
      <c r="FR315" s="45" t="b">
        <v>1</v>
      </c>
      <c r="FS315" s="45"/>
      <c r="FT315" s="45"/>
      <c r="FU315" s="45"/>
      <c r="FV315" s="45"/>
      <c r="FW315" s="45"/>
      <c r="FX315" s="45" t="s">
        <v>368</v>
      </c>
      <c r="FY315" s="45" t="s">
        <v>347</v>
      </c>
      <c r="FZ315" s="45" t="s">
        <v>359</v>
      </c>
      <c r="GA315" s="45"/>
      <c r="GB315" s="45"/>
      <c r="GC315" s="45" t="s">
        <v>406</v>
      </c>
      <c r="GD315" s="45" t="s">
        <v>351</v>
      </c>
      <c r="GE315" s="45" t="s">
        <v>359</v>
      </c>
      <c r="GF315" s="45" t="s">
        <v>370</v>
      </c>
      <c r="GG315" s="45" t="s">
        <v>370</v>
      </c>
      <c r="GH315" s="45"/>
      <c r="GI315" s="45"/>
      <c r="GJ315" s="45"/>
      <c r="GK315" s="45"/>
      <c r="GL315" s="45"/>
      <c r="GM315" s="45"/>
      <c r="GN315" s="45"/>
      <c r="GO315" s="45"/>
      <c r="GP315" s="45"/>
      <c r="GQ315" s="45"/>
      <c r="GR315" s="45"/>
      <c r="GS315" s="45"/>
      <c r="GT315" s="45"/>
      <c r="GU315" s="45" t="s">
        <v>3939</v>
      </c>
      <c r="GV315" s="45"/>
      <c r="GW315" s="45"/>
      <c r="GX315" s="45"/>
      <c r="GY315" s="45"/>
      <c r="GZ315" s="45" t="b">
        <v>1</v>
      </c>
      <c r="HA315" s="45"/>
      <c r="HB315" s="45"/>
      <c r="HC315" s="45"/>
      <c r="HD315" s="45"/>
      <c r="HE315" s="45"/>
      <c r="HF315" s="45" t="b">
        <v>1</v>
      </c>
      <c r="HG315" s="45"/>
      <c r="HH315" s="45"/>
      <c r="HI315" s="45"/>
      <c r="HJ315" s="45"/>
      <c r="HK315" s="45"/>
      <c r="HL315" s="45"/>
      <c r="HM315" s="45"/>
      <c r="HN315" s="45" t="s">
        <v>713</v>
      </c>
      <c r="HO315" s="45" t="b">
        <v>1</v>
      </c>
      <c r="HP315" s="45" t="b">
        <v>1</v>
      </c>
      <c r="HQ315" s="45"/>
      <c r="HR315" s="45"/>
      <c r="HS315" s="45" t="s">
        <v>3940</v>
      </c>
      <c r="HT315" s="45" t="s">
        <v>3941</v>
      </c>
      <c r="HU315" s="45" t="b">
        <v>1</v>
      </c>
      <c r="HV315" s="45" t="b">
        <v>1</v>
      </c>
      <c r="HW315" s="45"/>
      <c r="HX315" s="45"/>
      <c r="HY315" s="45"/>
      <c r="HZ315" s="45"/>
      <c r="IA315" s="45" t="b">
        <v>1</v>
      </c>
      <c r="IB315" s="45"/>
      <c r="IC315" s="45"/>
      <c r="ID315" s="45"/>
      <c r="IE315" s="45"/>
      <c r="IF315" s="45" t="s">
        <v>3942</v>
      </c>
      <c r="IG315" s="45" t="b">
        <v>1</v>
      </c>
      <c r="IH315" s="45"/>
      <c r="II315" s="45" t="b">
        <v>1</v>
      </c>
      <c r="IJ315" s="45" t="b">
        <v>1</v>
      </c>
      <c r="IK315" s="45"/>
      <c r="IL315" s="45"/>
      <c r="IM315" s="45"/>
      <c r="IN315" s="45"/>
      <c r="IO315" s="45"/>
      <c r="IP315" s="45" t="s">
        <v>347</v>
      </c>
      <c r="IQ315" s="45"/>
      <c r="IR315" s="45" t="s">
        <v>537</v>
      </c>
      <c r="IS315" s="45"/>
      <c r="IT315" s="45" t="b">
        <v>1</v>
      </c>
      <c r="IU315" s="45" t="b">
        <v>1</v>
      </c>
      <c r="IV315" s="45"/>
      <c r="IW315" s="45"/>
      <c r="IX315" s="45"/>
      <c r="IY315" s="45"/>
      <c r="IZ315" s="45"/>
      <c r="JA315" s="37" t="s">
        <v>5165</v>
      </c>
      <c r="JB315" s="45" t="s">
        <v>537</v>
      </c>
      <c r="JC315" s="45"/>
      <c r="JD315" s="45" t="b">
        <v>1</v>
      </c>
      <c r="JE315" s="45" t="b">
        <v>1</v>
      </c>
      <c r="JF315" s="45"/>
      <c r="JG315" s="45"/>
      <c r="JH315" s="45"/>
      <c r="JI315" s="45"/>
      <c r="JJ315" s="45"/>
      <c r="JK315" s="37" t="s">
        <v>5167</v>
      </c>
      <c r="JL315" s="45" t="s">
        <v>347</v>
      </c>
      <c r="JM315" s="45"/>
      <c r="JN315" s="45" t="s">
        <v>2137</v>
      </c>
      <c r="JO315" s="45"/>
      <c r="JP315" s="45"/>
      <c r="JQ315" s="45"/>
      <c r="JR315" s="45"/>
      <c r="JS315" s="45"/>
      <c r="JT315" s="45"/>
      <c r="JU315" s="45" t="b">
        <v>1</v>
      </c>
      <c r="JV315" s="45"/>
      <c r="JW315" s="45"/>
      <c r="JX315" s="45"/>
      <c r="JY315" s="45"/>
      <c r="JZ315" s="45"/>
      <c r="KA315" s="45"/>
      <c r="KB315" s="45" t="b">
        <v>1</v>
      </c>
      <c r="KC315" s="45"/>
      <c r="KD315" s="45"/>
      <c r="KE315" s="45"/>
      <c r="KF315" s="45"/>
      <c r="KG315" s="45"/>
      <c r="KH315" s="45" t="s">
        <v>3943</v>
      </c>
      <c r="KI315" s="45" t="b">
        <v>1</v>
      </c>
      <c r="KJ315" s="45" t="b">
        <v>1</v>
      </c>
      <c r="KK315" s="45" t="b">
        <v>1</v>
      </c>
      <c r="KL315" s="45"/>
      <c r="KM315" s="45"/>
      <c r="KN315" s="45"/>
      <c r="KO315" s="45"/>
      <c r="KP315" s="45"/>
      <c r="KQ315" s="45"/>
      <c r="KR315" s="45"/>
      <c r="KS315" s="45"/>
      <c r="KT315" s="45"/>
      <c r="KU315" s="45"/>
      <c r="KV315" s="45"/>
      <c r="KW315" s="45" t="s">
        <v>3944</v>
      </c>
      <c r="KX315" s="45" t="b">
        <v>1</v>
      </c>
      <c r="KY315" s="45" t="b">
        <v>1</v>
      </c>
      <c r="KZ315" s="45" t="b">
        <v>1</v>
      </c>
      <c r="LA315" s="45"/>
      <c r="LB315" s="45"/>
      <c r="LC315" s="45"/>
      <c r="LD315" s="45"/>
      <c r="LE315" s="45"/>
      <c r="LF315" s="45"/>
      <c r="LG315" s="45" t="s">
        <v>427</v>
      </c>
      <c r="LH315" s="45"/>
      <c r="LI315" s="45"/>
      <c r="LJ315" s="45"/>
      <c r="LK315" s="45"/>
      <c r="LL315" s="45"/>
      <c r="LM315" s="45"/>
      <c r="LN315" s="45" t="b">
        <v>1</v>
      </c>
      <c r="LO315" s="45" t="s">
        <v>347</v>
      </c>
      <c r="LP315" s="45"/>
      <c r="LQ315" s="45" t="s">
        <v>706</v>
      </c>
      <c r="LR315" s="45"/>
      <c r="LS315" s="45"/>
      <c r="LT315" s="45"/>
      <c r="LU315" s="45"/>
      <c r="LV315" s="45"/>
      <c r="LW315" s="45"/>
      <c r="LX315" s="45"/>
      <c r="LY315" s="45"/>
      <c r="LZ315" s="45" t="b">
        <v>1</v>
      </c>
      <c r="MA315" s="45"/>
      <c r="MB315" s="45" t="s">
        <v>359</v>
      </c>
      <c r="MC315" s="45"/>
      <c r="MD315" s="45"/>
      <c r="ME315" s="45"/>
      <c r="MF315" s="45"/>
      <c r="MG315" s="45"/>
      <c r="MH315" s="45" t="s">
        <v>359</v>
      </c>
      <c r="MI315" s="45"/>
      <c r="MJ315" s="45" t="s">
        <v>3945</v>
      </c>
      <c r="MK315" s="45">
        <v>73216543</v>
      </c>
      <c r="ML315" s="45" t="s">
        <v>3946</v>
      </c>
      <c r="MM315" s="47">
        <v>44219.497141203698</v>
      </c>
      <c r="MN315" s="45">
        <v>317</v>
      </c>
      <c r="MO315" s="45"/>
      <c r="MP315" s="45">
        <v>-1</v>
      </c>
      <c r="MQ315" s="45"/>
      <c r="MR315" s="45"/>
      <c r="MS315" s="45" t="s">
        <v>376</v>
      </c>
      <c r="MT315" s="45">
        <v>950</v>
      </c>
      <c r="MU315" s="45" t="s">
        <v>402</v>
      </c>
      <c r="MV315" s="45">
        <v>569832</v>
      </c>
    </row>
    <row r="316" spans="1:360" ht="15.6" hidden="1" thickTop="1" thickBot="1" x14ac:dyDescent="0.35">
      <c r="A316" s="48" t="s">
        <v>3947</v>
      </c>
      <c r="B316" s="37" t="s">
        <v>3948</v>
      </c>
      <c r="C316" s="37" t="s">
        <v>384</v>
      </c>
      <c r="D316" s="37" t="s">
        <v>2114</v>
      </c>
      <c r="E316" s="37" t="s">
        <v>830</v>
      </c>
      <c r="F316" s="37"/>
      <c r="G316" s="49">
        <v>44219</v>
      </c>
      <c r="H316" s="37" t="s">
        <v>1928</v>
      </c>
      <c r="I316" s="37" t="s">
        <v>832</v>
      </c>
      <c r="J316" s="37" t="s">
        <v>347</v>
      </c>
      <c r="K316" s="37">
        <v>25</v>
      </c>
      <c r="L316" s="37" t="str">
        <f>IF(data!$K316&lt;31,"18-30 Years",IF(data!$K316&lt;51,"31-50 Years",IF(data!$K316&lt;61,"51-60 Years",IF(data!$K316&gt;60,"Elderly&gt;60"))))</f>
        <v>18-30 Years</v>
      </c>
      <c r="M316" s="37" t="s">
        <v>405</v>
      </c>
      <c r="N316" s="37" t="s">
        <v>349</v>
      </c>
      <c r="O316" s="37" t="s">
        <v>350</v>
      </c>
      <c r="P316" s="49">
        <v>43222</v>
      </c>
      <c r="Q316" s="37">
        <v>0</v>
      </c>
      <c r="R316" s="37">
        <v>2</v>
      </c>
      <c r="S316" s="37" t="s">
        <v>359</v>
      </c>
      <c r="T316" s="37"/>
      <c r="U316" s="37"/>
      <c r="V316" s="37"/>
      <c r="W316" s="37"/>
      <c r="X316" s="37"/>
      <c r="Y316" s="37"/>
      <c r="Z316" s="37"/>
      <c r="AA316" s="37"/>
      <c r="AB316" s="37">
        <v>4</v>
      </c>
      <c r="AC316" s="37">
        <v>1</v>
      </c>
      <c r="AD316" s="37"/>
      <c r="AE316" s="37">
        <v>1</v>
      </c>
      <c r="AF316" s="37">
        <v>800</v>
      </c>
      <c r="AG316" s="37">
        <v>300</v>
      </c>
      <c r="AH316" s="41">
        <f t="shared" si="4"/>
        <v>-500</v>
      </c>
      <c r="AI316" s="37" t="s">
        <v>1332</v>
      </c>
      <c r="AJ316" s="37"/>
      <c r="AK316" s="37" t="s">
        <v>355</v>
      </c>
      <c r="AL316" s="37"/>
      <c r="AM316" s="37" t="b">
        <v>1</v>
      </c>
      <c r="AN316" s="37"/>
      <c r="AO316" s="37"/>
      <c r="AP316" s="37"/>
      <c r="AQ316" s="37"/>
      <c r="AR316" s="37"/>
      <c r="AS316" s="37"/>
      <c r="AT316" s="37">
        <v>10</v>
      </c>
      <c r="AU316" s="37" t="s">
        <v>356</v>
      </c>
      <c r="AV316" s="37"/>
      <c r="AW316" s="37" t="s">
        <v>347</v>
      </c>
      <c r="AX316" s="41" t="s">
        <v>372</v>
      </c>
      <c r="AY316" s="37" t="s">
        <v>480</v>
      </c>
      <c r="AZ316" s="37" t="b">
        <v>1</v>
      </c>
      <c r="BA316" s="37"/>
      <c r="BB316" s="37"/>
      <c r="BC316" s="37" t="b">
        <v>1</v>
      </c>
      <c r="BD316" s="37"/>
      <c r="BE316" s="37"/>
      <c r="BF316" s="37"/>
      <c r="BG316" s="37"/>
      <c r="BH316" s="37"/>
      <c r="BI316" s="37"/>
      <c r="BJ316" s="37"/>
      <c r="BK316" s="37" t="s">
        <v>359</v>
      </c>
      <c r="BL316" s="37"/>
      <c r="BM316" s="37"/>
      <c r="BN316" s="37"/>
      <c r="BO316" s="37"/>
      <c r="BP316" s="37" t="s">
        <v>359</v>
      </c>
      <c r="BQ316" s="37"/>
      <c r="BR316" s="37"/>
      <c r="BS316" s="37"/>
      <c r="BT316" s="37"/>
      <c r="BU316" s="37"/>
      <c r="BV316" s="37"/>
      <c r="BW316" s="37"/>
      <c r="BX316" s="37"/>
      <c r="BY316" s="37"/>
      <c r="BZ316" s="37"/>
      <c r="CA316" s="37"/>
      <c r="CB316" s="37"/>
      <c r="CC316" s="37"/>
      <c r="CD316" s="37"/>
      <c r="CE316" s="37"/>
      <c r="CF316" s="37" t="s">
        <v>854</v>
      </c>
      <c r="CG316" s="37" t="b">
        <v>1</v>
      </c>
      <c r="CH316" s="37"/>
      <c r="CI316" s="37"/>
      <c r="CJ316" s="37" t="b">
        <v>1</v>
      </c>
      <c r="CK316" s="37"/>
      <c r="CL316" s="37"/>
      <c r="CM316" s="37"/>
      <c r="CN316" s="37"/>
      <c r="CO316" s="37" t="s">
        <v>347</v>
      </c>
      <c r="CP316" s="37"/>
      <c r="CQ316" s="37"/>
      <c r="CR316" s="37"/>
      <c r="CS316" s="37"/>
      <c r="CT316" s="37"/>
      <c r="CU316" s="37"/>
      <c r="CV316" s="37"/>
      <c r="CW316" s="37"/>
      <c r="CX316" s="37"/>
      <c r="CY316" s="37" t="s">
        <v>1452</v>
      </c>
      <c r="CZ316" s="37"/>
      <c r="DA316" s="37"/>
      <c r="DB316" s="37"/>
      <c r="DC316" s="37"/>
      <c r="DD316" s="37" t="b">
        <v>1</v>
      </c>
      <c r="DE316" s="37" t="b">
        <v>1</v>
      </c>
      <c r="DF316" s="37"/>
      <c r="DG316" s="37"/>
      <c r="DH316" s="37"/>
      <c r="DI316" s="37"/>
      <c r="DJ316" s="37"/>
      <c r="DK316" s="37"/>
      <c r="DL316" s="37"/>
      <c r="DM316" s="37"/>
      <c r="DN316" s="37"/>
      <c r="DO316" s="37"/>
      <c r="DP316" s="37"/>
      <c r="DQ316" s="37"/>
      <c r="DR316" s="37"/>
      <c r="DS316" s="37"/>
      <c r="DT316" s="37"/>
      <c r="DU316" s="37"/>
      <c r="DV316" s="37"/>
      <c r="DW316" s="37" t="s">
        <v>564</v>
      </c>
      <c r="DX316" s="37" t="s">
        <v>483</v>
      </c>
      <c r="DY316" s="37"/>
      <c r="DZ316" s="37"/>
      <c r="EA316" s="37"/>
      <c r="EB316" s="37"/>
      <c r="EC316" s="37"/>
      <c r="ED316" s="37"/>
      <c r="EE316" s="37"/>
      <c r="EF316" s="37"/>
      <c r="EG316" s="37"/>
      <c r="EH316" s="37"/>
      <c r="EI316" s="37"/>
      <c r="EJ316" s="37"/>
      <c r="EK316" s="37"/>
      <c r="EL316" s="37"/>
      <c r="EM316" s="37"/>
      <c r="EN316" s="37"/>
      <c r="EO316" s="37"/>
      <c r="EP316" s="37"/>
      <c r="EQ316" s="37"/>
      <c r="ER316" s="37"/>
      <c r="ES316" s="37"/>
      <c r="ET316" s="37"/>
      <c r="EU316" s="37"/>
      <c r="EV316" s="37"/>
      <c r="EW316" s="37"/>
      <c r="EX316" s="37"/>
      <c r="EY316" s="37"/>
      <c r="EZ316" s="37"/>
      <c r="FA316" s="37"/>
      <c r="FB316" s="37"/>
      <c r="FC316" s="37" t="s">
        <v>347</v>
      </c>
      <c r="FD316" s="37"/>
      <c r="FE316" s="37" t="s">
        <v>367</v>
      </c>
      <c r="FF316" s="37"/>
      <c r="FG316" s="37" t="b">
        <v>1</v>
      </c>
      <c r="FH316" s="37"/>
      <c r="FI316" s="37"/>
      <c r="FJ316" s="37"/>
      <c r="FK316" s="37"/>
      <c r="FL316" s="37"/>
      <c r="FM316" s="37"/>
      <c r="FN316" s="37" t="s">
        <v>347</v>
      </c>
      <c r="FO316" s="37"/>
      <c r="FP316" s="37" t="s">
        <v>347</v>
      </c>
      <c r="FQ316" s="37" t="s">
        <v>367</v>
      </c>
      <c r="FR316" s="37" t="b">
        <v>1</v>
      </c>
      <c r="FS316" s="37"/>
      <c r="FT316" s="37"/>
      <c r="FU316" s="37"/>
      <c r="FV316" s="37"/>
      <c r="FW316" s="37"/>
      <c r="FX316" s="37"/>
      <c r="FY316" s="37"/>
      <c r="FZ316" s="37"/>
      <c r="GA316" s="37"/>
      <c r="GB316" s="37"/>
      <c r="GC316" s="37"/>
      <c r="GD316" s="37" t="s">
        <v>384</v>
      </c>
      <c r="GE316" s="37" t="s">
        <v>359</v>
      </c>
      <c r="GF316" s="37" t="s">
        <v>370</v>
      </c>
      <c r="GG316" s="37" t="s">
        <v>370</v>
      </c>
      <c r="GH316" s="37"/>
      <c r="GI316" s="37"/>
      <c r="GJ316" s="37"/>
      <c r="GK316" s="37"/>
      <c r="GL316" s="37"/>
      <c r="GM316" s="37"/>
      <c r="GN316" s="37"/>
      <c r="GO316" s="37"/>
      <c r="GP316" s="37"/>
      <c r="GQ316" s="37"/>
      <c r="GR316" s="37"/>
      <c r="GS316" s="37"/>
      <c r="GT316" s="37"/>
      <c r="GU316" s="37" t="s">
        <v>457</v>
      </c>
      <c r="GV316" s="37"/>
      <c r="GW316" s="37"/>
      <c r="GX316" s="37"/>
      <c r="GY316" s="37"/>
      <c r="GZ316" s="37"/>
      <c r="HA316" s="37"/>
      <c r="HB316" s="37"/>
      <c r="HC316" s="37"/>
      <c r="HD316" s="37"/>
      <c r="HE316" s="37"/>
      <c r="HF316" s="37"/>
      <c r="HG316" s="37"/>
      <c r="HH316" s="37"/>
      <c r="HI316" s="37"/>
      <c r="HJ316" s="37"/>
      <c r="HK316" s="37" t="b">
        <v>1</v>
      </c>
      <c r="HL316" s="37"/>
      <c r="HM316" s="37"/>
      <c r="HN316" s="37"/>
      <c r="HO316" s="37"/>
      <c r="HP316" s="37"/>
      <c r="HQ316" s="37"/>
      <c r="HR316" s="37"/>
      <c r="HS316" s="37"/>
      <c r="HT316" s="37"/>
      <c r="HU316" s="37"/>
      <c r="HV316" s="37"/>
      <c r="HW316" s="37"/>
      <c r="HX316" s="37"/>
      <c r="HY316" s="37"/>
      <c r="HZ316" s="37"/>
      <c r="IA316" s="37"/>
      <c r="IB316" s="37"/>
      <c r="IC316" s="37"/>
      <c r="ID316" s="37"/>
      <c r="IE316" s="37"/>
      <c r="IF316" s="37" t="s">
        <v>458</v>
      </c>
      <c r="IG316" s="37" t="b">
        <v>1</v>
      </c>
      <c r="IH316" s="37"/>
      <c r="II316" s="37"/>
      <c r="IJ316" s="37"/>
      <c r="IK316" s="37"/>
      <c r="IL316" s="37"/>
      <c r="IM316" s="37"/>
      <c r="IN316" s="37"/>
      <c r="IO316" s="37"/>
      <c r="IP316" s="37" t="s">
        <v>347</v>
      </c>
      <c r="IQ316" s="37"/>
      <c r="IR316" s="37" t="s">
        <v>537</v>
      </c>
      <c r="IS316" s="37"/>
      <c r="IT316" s="37" t="b">
        <v>1</v>
      </c>
      <c r="IU316" s="37" t="b">
        <v>1</v>
      </c>
      <c r="IV316" s="37"/>
      <c r="IW316" s="37"/>
      <c r="IX316" s="37"/>
      <c r="IY316" s="37"/>
      <c r="IZ316" s="37"/>
      <c r="JA316" s="37"/>
      <c r="JB316" s="37" t="s">
        <v>1248</v>
      </c>
      <c r="JC316" s="37" t="b">
        <v>1</v>
      </c>
      <c r="JD316" s="37" t="b">
        <v>1</v>
      </c>
      <c r="JE316" s="37" t="b">
        <v>1</v>
      </c>
      <c r="JF316" s="37"/>
      <c r="JG316" s="37"/>
      <c r="JH316" s="37"/>
      <c r="JI316" s="37"/>
      <c r="JJ316" s="37"/>
      <c r="JK316" s="37"/>
      <c r="JL316" s="37" t="s">
        <v>347</v>
      </c>
      <c r="JM316" s="37"/>
      <c r="JN316" s="37" t="s">
        <v>552</v>
      </c>
      <c r="JO316" s="37"/>
      <c r="JP316" s="37"/>
      <c r="JQ316" s="37"/>
      <c r="JR316" s="37"/>
      <c r="JS316" s="37"/>
      <c r="JT316" s="37"/>
      <c r="JU316" s="37"/>
      <c r="JV316" s="37"/>
      <c r="JW316" s="37"/>
      <c r="JX316" s="37"/>
      <c r="JY316" s="37"/>
      <c r="JZ316" s="37"/>
      <c r="KA316" s="37"/>
      <c r="KB316" s="37"/>
      <c r="KC316" s="37"/>
      <c r="KD316" s="37" t="b">
        <v>1</v>
      </c>
      <c r="KE316" s="37"/>
      <c r="KF316" s="37"/>
      <c r="KG316" s="37"/>
      <c r="KH316" s="37" t="s">
        <v>3949</v>
      </c>
      <c r="KI316" s="37" t="b">
        <v>1</v>
      </c>
      <c r="KJ316" s="37"/>
      <c r="KK316" s="37" t="b">
        <v>1</v>
      </c>
      <c r="KL316" s="37"/>
      <c r="KM316" s="37"/>
      <c r="KN316" s="37"/>
      <c r="KO316" s="37"/>
      <c r="KP316" s="37"/>
      <c r="KQ316" s="37"/>
      <c r="KR316" s="37"/>
      <c r="KS316" s="37"/>
      <c r="KT316" s="37"/>
      <c r="KU316" s="37"/>
      <c r="KV316" s="37"/>
      <c r="KW316" s="37" t="s">
        <v>1235</v>
      </c>
      <c r="KX316" s="37" t="b">
        <v>1</v>
      </c>
      <c r="KY316" s="37"/>
      <c r="KZ316" s="37" t="b">
        <v>1</v>
      </c>
      <c r="LA316" s="37"/>
      <c r="LB316" s="37"/>
      <c r="LC316" s="37"/>
      <c r="LD316" s="37"/>
      <c r="LE316" s="37"/>
      <c r="LF316" s="37"/>
      <c r="LG316" s="37" t="s">
        <v>449</v>
      </c>
      <c r="LH316" s="37"/>
      <c r="LI316" s="37"/>
      <c r="LJ316" s="37" t="b">
        <v>1</v>
      </c>
      <c r="LK316" s="37"/>
      <c r="LL316" s="37"/>
      <c r="LM316" s="37"/>
      <c r="LN316" s="37"/>
      <c r="LO316" s="37"/>
      <c r="LP316" s="37"/>
      <c r="LQ316" s="37"/>
      <c r="LR316" s="37"/>
      <c r="LS316" s="37"/>
      <c r="LT316" s="37"/>
      <c r="LU316" s="37"/>
      <c r="LV316" s="37"/>
      <c r="LW316" s="37"/>
      <c r="LX316" s="37"/>
      <c r="LY316" s="37"/>
      <c r="LZ316" s="37"/>
      <c r="MA316" s="37"/>
      <c r="MB316" s="37"/>
      <c r="MC316" s="37"/>
      <c r="MD316" s="37"/>
      <c r="ME316" s="37"/>
      <c r="MF316" s="37"/>
      <c r="MG316" s="37"/>
      <c r="MH316" s="37"/>
      <c r="MI316" s="37"/>
      <c r="MJ316" s="37" t="s">
        <v>3950</v>
      </c>
      <c r="MK316" s="37">
        <v>73216544</v>
      </c>
      <c r="ML316" s="37" t="s">
        <v>3951</v>
      </c>
      <c r="MM316" s="50">
        <v>44219.497141203698</v>
      </c>
      <c r="MN316" s="37">
        <v>318</v>
      </c>
      <c r="MO316" s="37"/>
      <c r="MP316" s="37">
        <v>-1</v>
      </c>
      <c r="MQ316" s="37"/>
      <c r="MR316" s="37"/>
      <c r="MS316" s="37" t="s">
        <v>376</v>
      </c>
      <c r="MT316" s="37">
        <v>1553</v>
      </c>
      <c r="MU316" s="37" t="s">
        <v>402</v>
      </c>
      <c r="MV316" s="37">
        <v>569832</v>
      </c>
    </row>
    <row r="317" spans="1:360" ht="15.6" hidden="1" thickTop="1" thickBot="1" x14ac:dyDescent="0.35">
      <c r="A317" s="44" t="s">
        <v>3952</v>
      </c>
      <c r="B317" s="45" t="s">
        <v>3953</v>
      </c>
      <c r="C317" s="45" t="s">
        <v>384</v>
      </c>
      <c r="D317" s="45" t="s">
        <v>1927</v>
      </c>
      <c r="E317" s="45" t="s">
        <v>830</v>
      </c>
      <c r="F317" s="45"/>
      <c r="G317" s="46">
        <v>44219</v>
      </c>
      <c r="H317" s="45" t="s">
        <v>1928</v>
      </c>
      <c r="I317" s="45" t="s">
        <v>832</v>
      </c>
      <c r="J317" s="45" t="s">
        <v>347</v>
      </c>
      <c r="K317" s="45">
        <v>45</v>
      </c>
      <c r="L317" s="45" t="str">
        <f>IF(data!$K317&lt;31,"18-30 Years",IF(data!$K317&lt;51,"31-50 Years",IF(data!$K317&lt;61,"51-60 Years",IF(data!$K317&gt;60,"Elderly&gt;60"))))</f>
        <v>31-50 Years</v>
      </c>
      <c r="M317" s="45" t="s">
        <v>405</v>
      </c>
      <c r="N317" s="45" t="s">
        <v>349</v>
      </c>
      <c r="O317" s="45" t="s">
        <v>350</v>
      </c>
      <c r="P317" s="46">
        <v>42780</v>
      </c>
      <c r="Q317" s="45">
        <v>0</v>
      </c>
      <c r="R317" s="45">
        <v>0</v>
      </c>
      <c r="S317" s="45" t="s">
        <v>347</v>
      </c>
      <c r="T317" s="45">
        <v>0</v>
      </c>
      <c r="U317" s="45">
        <v>1</v>
      </c>
      <c r="V317" s="45">
        <v>0</v>
      </c>
      <c r="W317" s="45" t="s">
        <v>351</v>
      </c>
      <c r="X317" s="45">
        <v>1</v>
      </c>
      <c r="Y317" s="45" t="s">
        <v>406</v>
      </c>
      <c r="Z317" s="45">
        <v>2</v>
      </c>
      <c r="AA317" s="51">
        <v>4</v>
      </c>
      <c r="AB317" s="45">
        <v>9</v>
      </c>
      <c r="AC317" s="45">
        <v>2</v>
      </c>
      <c r="AD317" s="45">
        <v>0</v>
      </c>
      <c r="AE317" s="45">
        <v>1</v>
      </c>
      <c r="AF317" s="45">
        <v>1000</v>
      </c>
      <c r="AG317" s="45">
        <v>200</v>
      </c>
      <c r="AH317" s="41">
        <f t="shared" si="4"/>
        <v>-800</v>
      </c>
      <c r="AI317" s="45" t="s">
        <v>3954</v>
      </c>
      <c r="AJ317" s="45"/>
      <c r="AK317" s="45" t="s">
        <v>355</v>
      </c>
      <c r="AL317" s="45"/>
      <c r="AM317" s="45" t="b">
        <v>1</v>
      </c>
      <c r="AN317" s="45"/>
      <c r="AO317" s="45"/>
      <c r="AP317" s="45"/>
      <c r="AQ317" s="45"/>
      <c r="AR317" s="45"/>
      <c r="AS317" s="45"/>
      <c r="AT317" s="45">
        <v>5</v>
      </c>
      <c r="AU317" s="45" t="s">
        <v>1333</v>
      </c>
      <c r="AV317" s="45"/>
      <c r="AW317" s="45" t="s">
        <v>359</v>
      </c>
      <c r="AX317" s="45" t="s">
        <v>2133</v>
      </c>
      <c r="AY317" s="45" t="s">
        <v>889</v>
      </c>
      <c r="AZ317" s="45" t="b">
        <v>1</v>
      </c>
      <c r="BA317" s="45"/>
      <c r="BB317" s="45"/>
      <c r="BC317" s="45" t="b">
        <v>1</v>
      </c>
      <c r="BD317" s="45"/>
      <c r="BE317" s="45"/>
      <c r="BF317" s="45"/>
      <c r="BG317" s="45"/>
      <c r="BH317" s="45"/>
      <c r="BI317" s="45"/>
      <c r="BJ317" s="45"/>
      <c r="BK317" s="45" t="s">
        <v>359</v>
      </c>
      <c r="BL317" s="45"/>
      <c r="BM317" s="45"/>
      <c r="BN317" s="45"/>
      <c r="BO317" s="45"/>
      <c r="BP317" s="45" t="s">
        <v>359</v>
      </c>
      <c r="BQ317" s="45"/>
      <c r="BR317" s="45"/>
      <c r="BS317" s="45"/>
      <c r="BT317" s="45"/>
      <c r="BU317" s="45"/>
      <c r="BV317" s="45"/>
      <c r="BW317" s="45"/>
      <c r="BX317" s="45"/>
      <c r="BY317" s="45"/>
      <c r="BZ317" s="45"/>
      <c r="CA317" s="45"/>
      <c r="CB317" s="45"/>
      <c r="CC317" s="45"/>
      <c r="CD317" s="45"/>
      <c r="CE317" s="45"/>
      <c r="CF317" s="45" t="s">
        <v>870</v>
      </c>
      <c r="CG317" s="45" t="b">
        <v>1</v>
      </c>
      <c r="CH317" s="45" t="b">
        <v>1</v>
      </c>
      <c r="CI317" s="45"/>
      <c r="CJ317" s="45"/>
      <c r="CK317" s="45"/>
      <c r="CL317" s="45"/>
      <c r="CM317" s="45"/>
      <c r="CN317" s="45"/>
      <c r="CO317" s="45" t="s">
        <v>372</v>
      </c>
      <c r="CP317" s="45"/>
      <c r="CQ317" s="45"/>
      <c r="CR317" s="45"/>
      <c r="CS317" s="45"/>
      <c r="CT317" s="45"/>
      <c r="CU317" s="45"/>
      <c r="CV317" s="45"/>
      <c r="CW317" s="45"/>
      <c r="CX317" s="45"/>
      <c r="CY317" s="45" t="s">
        <v>836</v>
      </c>
      <c r="CZ317" s="45"/>
      <c r="DA317" s="45"/>
      <c r="DB317" s="45"/>
      <c r="DC317" s="45"/>
      <c r="DD317" s="45"/>
      <c r="DE317" s="45" t="b">
        <v>1</v>
      </c>
      <c r="DF317" s="45"/>
      <c r="DG317" s="45"/>
      <c r="DH317" s="45"/>
      <c r="DI317" s="45"/>
      <c r="DJ317" s="45"/>
      <c r="DK317" s="45"/>
      <c r="DL317" s="45"/>
      <c r="DM317" s="45"/>
      <c r="DN317" s="45"/>
      <c r="DO317" s="45"/>
      <c r="DP317" s="45"/>
      <c r="DQ317" s="45"/>
      <c r="DR317" s="45"/>
      <c r="DS317" s="45"/>
      <c r="DT317" s="45"/>
      <c r="DU317" s="45"/>
      <c r="DV317" s="45"/>
      <c r="DW317" s="45" t="s">
        <v>362</v>
      </c>
      <c r="DX317" s="45"/>
      <c r="DY317" s="45"/>
      <c r="DZ317" s="45"/>
      <c r="EA317" s="45"/>
      <c r="EB317" s="45"/>
      <c r="EC317" s="45"/>
      <c r="ED317" s="45"/>
      <c r="EE317" s="45"/>
      <c r="EF317" s="45"/>
      <c r="EG317" s="45"/>
      <c r="EH317" s="45"/>
      <c r="EI317" s="45"/>
      <c r="EJ317" s="45"/>
      <c r="EK317" s="45"/>
      <c r="EL317" s="45"/>
      <c r="EM317" s="45"/>
      <c r="EN317" s="45"/>
      <c r="EO317" s="45" t="s">
        <v>1931</v>
      </c>
      <c r="EP317" s="45" t="b">
        <v>1</v>
      </c>
      <c r="EQ317" s="45"/>
      <c r="ER317" s="45"/>
      <c r="ES317" s="45" t="b">
        <v>1</v>
      </c>
      <c r="ET317" s="45"/>
      <c r="EU317" s="45"/>
      <c r="EV317" s="45"/>
      <c r="EW317" s="45"/>
      <c r="EX317" s="45"/>
      <c r="EY317" s="45"/>
      <c r="EZ317" s="45"/>
      <c r="FA317" s="51">
        <v>2</v>
      </c>
      <c r="FB317" s="45" t="s">
        <v>365</v>
      </c>
      <c r="FC317" s="45" t="s">
        <v>347</v>
      </c>
      <c r="FD317" s="45"/>
      <c r="FE317" s="45" t="s">
        <v>1192</v>
      </c>
      <c r="FF317" s="45"/>
      <c r="FG317" s="45" t="b">
        <v>1</v>
      </c>
      <c r="FH317" s="45" t="b">
        <v>1</v>
      </c>
      <c r="FI317" s="45"/>
      <c r="FJ317" s="45"/>
      <c r="FK317" s="45"/>
      <c r="FL317" s="45"/>
      <c r="FM317" s="45"/>
      <c r="FN317" s="45" t="s">
        <v>347</v>
      </c>
      <c r="FO317" s="45"/>
      <c r="FP317" s="45" t="s">
        <v>347</v>
      </c>
      <c r="FQ317" s="45" t="s">
        <v>367</v>
      </c>
      <c r="FR317" s="45" t="b">
        <v>1</v>
      </c>
      <c r="FS317" s="45"/>
      <c r="FT317" s="45"/>
      <c r="FU317" s="45"/>
      <c r="FV317" s="45"/>
      <c r="FW317" s="45"/>
      <c r="FX317" s="45" t="s">
        <v>368</v>
      </c>
      <c r="FY317" s="45" t="s">
        <v>347</v>
      </c>
      <c r="FZ317" s="45"/>
      <c r="GA317" s="45"/>
      <c r="GB317" s="45"/>
      <c r="GC317" s="45" t="s">
        <v>351</v>
      </c>
      <c r="GD317" s="45" t="s">
        <v>384</v>
      </c>
      <c r="GE317" s="45" t="s">
        <v>359</v>
      </c>
      <c r="GF317" s="45" t="s">
        <v>370</v>
      </c>
      <c r="GG317" s="45" t="s">
        <v>370</v>
      </c>
      <c r="GH317" s="45"/>
      <c r="GI317" s="45"/>
      <c r="GJ317" s="45"/>
      <c r="GK317" s="45"/>
      <c r="GL317" s="45"/>
      <c r="GM317" s="45"/>
      <c r="GN317" s="45"/>
      <c r="GO317" s="45"/>
      <c r="GP317" s="45"/>
      <c r="GQ317" s="45"/>
      <c r="GR317" s="45"/>
      <c r="GS317" s="45"/>
      <c r="GT317" s="45"/>
      <c r="GU317" s="45" t="s">
        <v>3955</v>
      </c>
      <c r="GV317" s="45" t="b">
        <v>1</v>
      </c>
      <c r="GW317" s="45"/>
      <c r="GX317" s="45"/>
      <c r="GY317" s="45" t="b">
        <v>1</v>
      </c>
      <c r="GZ317" s="45"/>
      <c r="HA317" s="45"/>
      <c r="HB317" s="45" t="b">
        <v>1</v>
      </c>
      <c r="HC317" s="45"/>
      <c r="HD317" s="45"/>
      <c r="HE317" s="45" t="b">
        <v>1</v>
      </c>
      <c r="HF317" s="45"/>
      <c r="HG317" s="45"/>
      <c r="HH317" s="45"/>
      <c r="HI317" s="45"/>
      <c r="HJ317" s="45"/>
      <c r="HK317" s="45"/>
      <c r="HL317" s="45"/>
      <c r="HM317" s="45"/>
      <c r="HN317" s="45" t="s">
        <v>409</v>
      </c>
      <c r="HO317" s="45" t="b">
        <v>1</v>
      </c>
      <c r="HP317" s="45" t="b">
        <v>1</v>
      </c>
      <c r="HQ317" s="45" t="b">
        <v>1</v>
      </c>
      <c r="HR317" s="45"/>
      <c r="HS317" s="45" t="s">
        <v>3956</v>
      </c>
      <c r="HT317" s="45" t="s">
        <v>2060</v>
      </c>
      <c r="HU317" s="45" t="b">
        <v>1</v>
      </c>
      <c r="HV317" s="45"/>
      <c r="HW317" s="45"/>
      <c r="HX317" s="45" t="b">
        <v>1</v>
      </c>
      <c r="HY317" s="45"/>
      <c r="HZ317" s="45"/>
      <c r="IA317" s="45" t="b">
        <v>1</v>
      </c>
      <c r="IB317" s="45"/>
      <c r="IC317" s="45"/>
      <c r="ID317" s="45"/>
      <c r="IE317" s="45"/>
      <c r="IF317" s="45" t="s">
        <v>1286</v>
      </c>
      <c r="IG317" s="45"/>
      <c r="IH317" s="45"/>
      <c r="II317" s="45" t="b">
        <v>1</v>
      </c>
      <c r="IJ317" s="45"/>
      <c r="IK317" s="45" t="b">
        <v>1</v>
      </c>
      <c r="IL317" s="45"/>
      <c r="IM317" s="45"/>
      <c r="IN317" s="45"/>
      <c r="IO317" s="45"/>
      <c r="IP317" s="45" t="s">
        <v>442</v>
      </c>
      <c r="IQ317" s="45"/>
      <c r="IR317" s="45" t="s">
        <v>391</v>
      </c>
      <c r="IS317" s="45" t="b">
        <v>1</v>
      </c>
      <c r="IT317" s="45" t="b">
        <v>1</v>
      </c>
      <c r="IU317" s="45"/>
      <c r="IV317" s="45"/>
      <c r="IW317" s="45"/>
      <c r="IX317" s="45"/>
      <c r="IY317" s="45"/>
      <c r="IZ317" s="45"/>
      <c r="JA317" s="45" t="s">
        <v>5162</v>
      </c>
      <c r="JB317" s="45" t="s">
        <v>372</v>
      </c>
      <c r="JC317" s="45"/>
      <c r="JD317" s="45"/>
      <c r="JE317" s="45"/>
      <c r="JF317" s="45"/>
      <c r="JG317" s="45"/>
      <c r="JH317" s="45"/>
      <c r="JI317" s="45" t="b">
        <v>1</v>
      </c>
      <c r="JJ317" s="45"/>
      <c r="JK317" s="45"/>
      <c r="JL317" s="45" t="s">
        <v>359</v>
      </c>
      <c r="JM317" s="45" t="s">
        <v>3957</v>
      </c>
      <c r="JN317" s="45" t="s">
        <v>3958</v>
      </c>
      <c r="JO317" s="45" t="b">
        <v>1</v>
      </c>
      <c r="JP317" s="45"/>
      <c r="JQ317" s="45"/>
      <c r="JR317" s="45" t="b">
        <v>1</v>
      </c>
      <c r="JS317" s="45" t="b">
        <v>1</v>
      </c>
      <c r="JT317" s="45" t="b">
        <v>1</v>
      </c>
      <c r="JU317" s="45"/>
      <c r="JV317" s="45"/>
      <c r="JW317" s="45"/>
      <c r="JX317" s="45"/>
      <c r="JY317" s="45"/>
      <c r="JZ317" s="45"/>
      <c r="KA317" s="45" t="b">
        <v>1</v>
      </c>
      <c r="KB317" s="45"/>
      <c r="KC317" s="45"/>
      <c r="KD317" s="45"/>
      <c r="KE317" s="45"/>
      <c r="KF317" s="45"/>
      <c r="KG317" s="45" t="s">
        <v>3959</v>
      </c>
      <c r="KH317" s="45" t="s">
        <v>447</v>
      </c>
      <c r="KI317" s="45"/>
      <c r="KJ317" s="45"/>
      <c r="KK317" s="45"/>
      <c r="KL317" s="45"/>
      <c r="KM317" s="45" t="b">
        <v>1</v>
      </c>
      <c r="KN317" s="45"/>
      <c r="KO317" s="45"/>
      <c r="KP317" s="45"/>
      <c r="KQ317" s="45"/>
      <c r="KR317" s="45"/>
      <c r="KS317" s="45"/>
      <c r="KT317" s="45"/>
      <c r="KU317" s="45"/>
      <c r="KV317" s="45"/>
      <c r="KW317" s="45" t="s">
        <v>372</v>
      </c>
      <c r="KX317" s="45"/>
      <c r="KY317" s="45"/>
      <c r="KZ317" s="45"/>
      <c r="LA317" s="45"/>
      <c r="LB317" s="45"/>
      <c r="LC317" s="45"/>
      <c r="LD317" s="45"/>
      <c r="LE317" s="45" t="b">
        <v>1</v>
      </c>
      <c r="LF317" s="45"/>
      <c r="LG317" s="45" t="s">
        <v>541</v>
      </c>
      <c r="LH317" s="45"/>
      <c r="LI317" s="45"/>
      <c r="LJ317" s="45" t="b">
        <v>1</v>
      </c>
      <c r="LK317" s="45" t="b">
        <v>1</v>
      </c>
      <c r="LL317" s="45"/>
      <c r="LM317" s="45"/>
      <c r="LN317" s="45"/>
      <c r="LO317" s="45" t="s">
        <v>359</v>
      </c>
      <c r="LP317" s="37" t="s">
        <v>5173</v>
      </c>
      <c r="LQ317" s="45" t="s">
        <v>640</v>
      </c>
      <c r="LR317" s="45"/>
      <c r="LS317" s="45"/>
      <c r="LT317" s="45"/>
      <c r="LU317" s="45"/>
      <c r="LV317" s="45"/>
      <c r="LW317" s="45" t="b">
        <v>1</v>
      </c>
      <c r="LX317" s="45"/>
      <c r="LY317" s="45"/>
      <c r="LZ317" s="45"/>
      <c r="MA317" s="45"/>
      <c r="MB317" s="45" t="s">
        <v>359</v>
      </c>
      <c r="MC317" s="45"/>
      <c r="MD317" s="45"/>
      <c r="ME317" s="45" t="s">
        <v>359</v>
      </c>
      <c r="MF317" s="45"/>
      <c r="MG317" s="45"/>
      <c r="MH317" s="45" t="s">
        <v>359</v>
      </c>
      <c r="MI317" s="45"/>
      <c r="MJ317" s="45" t="s">
        <v>3960</v>
      </c>
      <c r="MK317" s="45">
        <v>73216545</v>
      </c>
      <c r="ML317" s="45" t="s">
        <v>3961</v>
      </c>
      <c r="MM317" s="47">
        <v>44219.497141203698</v>
      </c>
      <c r="MN317" s="45">
        <v>319</v>
      </c>
      <c r="MO317" s="45"/>
      <c r="MP317" s="45">
        <v>-1</v>
      </c>
      <c r="MQ317" s="45"/>
      <c r="MR317" s="45"/>
      <c r="MS317" s="45" t="s">
        <v>376</v>
      </c>
      <c r="MT317" s="45">
        <v>3359</v>
      </c>
      <c r="MU317" s="45" t="s">
        <v>402</v>
      </c>
      <c r="MV317" s="45">
        <v>569832</v>
      </c>
    </row>
    <row r="318" spans="1:360" ht="15.6" thickTop="1" thickBot="1" x14ac:dyDescent="0.35">
      <c r="A318" s="48" t="s">
        <v>3962</v>
      </c>
      <c r="B318" s="37" t="s">
        <v>3963</v>
      </c>
      <c r="C318" s="37"/>
      <c r="D318" s="37" t="s">
        <v>2114</v>
      </c>
      <c r="E318" s="37" t="s">
        <v>830</v>
      </c>
      <c r="F318" s="37"/>
      <c r="G318" s="49">
        <v>44219</v>
      </c>
      <c r="H318" s="37" t="s">
        <v>1928</v>
      </c>
      <c r="I318" s="37" t="s">
        <v>832</v>
      </c>
      <c r="J318" s="37" t="s">
        <v>347</v>
      </c>
      <c r="K318" s="37">
        <v>35</v>
      </c>
      <c r="L318" s="37" t="str">
        <f>IF(data!$K318&lt;31,"18-30 Years",IF(data!$K318&lt;51,"31-50 Years",IF(data!$K318&lt;61,"51-60 Years",IF(data!$K318&gt;60,"Elderly&gt;60"))))</f>
        <v>31-50 Years</v>
      </c>
      <c r="M318" s="37" t="s">
        <v>405</v>
      </c>
      <c r="N318" s="37" t="s">
        <v>349</v>
      </c>
      <c r="O318" s="37" t="s">
        <v>350</v>
      </c>
      <c r="P318" s="49">
        <v>43833</v>
      </c>
      <c r="Q318" s="37">
        <v>1</v>
      </c>
      <c r="R318" s="37">
        <v>0</v>
      </c>
      <c r="S318" s="37" t="s">
        <v>347</v>
      </c>
      <c r="T318" s="37">
        <v>0</v>
      </c>
      <c r="U318" s="37">
        <v>0</v>
      </c>
      <c r="V318" s="37">
        <v>1</v>
      </c>
      <c r="W318" s="37" t="s">
        <v>351</v>
      </c>
      <c r="X318" s="37">
        <v>1</v>
      </c>
      <c r="Y318" s="37" t="s">
        <v>406</v>
      </c>
      <c r="Z318" s="37">
        <v>0</v>
      </c>
      <c r="AA318" s="52">
        <v>2</v>
      </c>
      <c r="AB318" s="37">
        <v>5</v>
      </c>
      <c r="AC318" s="37">
        <v>0</v>
      </c>
      <c r="AD318" s="37">
        <v>0</v>
      </c>
      <c r="AE318" s="37">
        <v>1</v>
      </c>
      <c r="AF318" s="37">
        <v>1400</v>
      </c>
      <c r="AG318" s="37">
        <v>2000</v>
      </c>
      <c r="AH318" s="41">
        <f t="shared" si="4"/>
        <v>600</v>
      </c>
      <c r="AI318" s="37" t="s">
        <v>3964</v>
      </c>
      <c r="AJ318" s="37"/>
      <c r="AK318" s="37" t="s">
        <v>355</v>
      </c>
      <c r="AL318" s="37"/>
      <c r="AM318" s="37" t="b">
        <v>1</v>
      </c>
      <c r="AN318" s="37"/>
      <c r="AO318" s="37"/>
      <c r="AP318" s="37"/>
      <c r="AQ318" s="37"/>
      <c r="AR318" s="37"/>
      <c r="AS318" s="37"/>
      <c r="AT318" s="37">
        <v>5</v>
      </c>
      <c r="AU318" s="37" t="s">
        <v>356</v>
      </c>
      <c r="AV318" s="37"/>
      <c r="AW318" s="37" t="s">
        <v>347</v>
      </c>
      <c r="AX318" s="41" t="s">
        <v>372</v>
      </c>
      <c r="AY318" s="37" t="s">
        <v>426</v>
      </c>
      <c r="AZ318" s="37"/>
      <c r="BA318" s="37"/>
      <c r="BB318" s="37"/>
      <c r="BC318" s="37" t="b">
        <v>1</v>
      </c>
      <c r="BD318" s="37"/>
      <c r="BE318" s="37"/>
      <c r="BF318" s="37"/>
      <c r="BG318" s="37"/>
      <c r="BH318" s="37"/>
      <c r="BI318" s="37"/>
      <c r="BJ318" s="37"/>
      <c r="BK318" s="37" t="s">
        <v>347</v>
      </c>
      <c r="BL318" s="37" t="s">
        <v>347</v>
      </c>
      <c r="BM318" s="37" t="s">
        <v>3965</v>
      </c>
      <c r="BN318" s="37" t="s">
        <v>359</v>
      </c>
      <c r="BO318" s="37"/>
      <c r="BP318" s="37" t="s">
        <v>347</v>
      </c>
      <c r="BQ318" s="37" t="s">
        <v>359</v>
      </c>
      <c r="BR318" s="37" t="s">
        <v>5132</v>
      </c>
      <c r="BS318" s="37"/>
      <c r="BT318" s="37"/>
      <c r="BU318" s="37"/>
      <c r="BV318" s="37"/>
      <c r="BW318" s="37"/>
      <c r="BX318" s="37"/>
      <c r="BY318" s="37"/>
      <c r="BZ318" s="37"/>
      <c r="CA318" s="37"/>
      <c r="CB318" s="37"/>
      <c r="CC318" s="37"/>
      <c r="CD318" s="37"/>
      <c r="CE318" s="37"/>
      <c r="CF318" s="37" t="s">
        <v>854</v>
      </c>
      <c r="CG318" s="37" t="b">
        <v>1</v>
      </c>
      <c r="CH318" s="37"/>
      <c r="CI318" s="37"/>
      <c r="CJ318" s="37" t="b">
        <v>1</v>
      </c>
      <c r="CK318" s="37"/>
      <c r="CL318" s="37"/>
      <c r="CM318" s="37"/>
      <c r="CN318" s="37"/>
      <c r="CO318" s="37" t="s">
        <v>347</v>
      </c>
      <c r="CP318" s="37"/>
      <c r="CQ318" s="37"/>
      <c r="CR318" s="37"/>
      <c r="CS318" s="37"/>
      <c r="CT318" s="37"/>
      <c r="CU318" s="37"/>
      <c r="CV318" s="37"/>
      <c r="CW318" s="37"/>
      <c r="CX318" s="37"/>
      <c r="CY318" s="37" t="s">
        <v>836</v>
      </c>
      <c r="CZ318" s="37"/>
      <c r="DA318" s="37"/>
      <c r="DB318" s="37"/>
      <c r="DC318" s="37"/>
      <c r="DD318" s="37"/>
      <c r="DE318" s="37" t="b">
        <v>1</v>
      </c>
      <c r="DF318" s="37"/>
      <c r="DG318" s="37"/>
      <c r="DH318" s="37"/>
      <c r="DI318" s="37"/>
      <c r="DJ318" s="37"/>
      <c r="DK318" s="37"/>
      <c r="DL318" s="37"/>
      <c r="DM318" s="37"/>
      <c r="DN318" s="37"/>
      <c r="DO318" s="37"/>
      <c r="DP318" s="37"/>
      <c r="DQ318" s="37"/>
      <c r="DR318" s="37"/>
      <c r="DS318" s="37"/>
      <c r="DT318" s="37"/>
      <c r="DU318" s="37"/>
      <c r="DV318" s="37"/>
      <c r="DW318" s="37" t="s">
        <v>427</v>
      </c>
      <c r="DX318" s="37"/>
      <c r="DY318" s="37"/>
      <c r="DZ318" s="37"/>
      <c r="EA318" s="37" t="s">
        <v>568</v>
      </c>
      <c r="EB318" s="37" t="b">
        <v>1</v>
      </c>
      <c r="EC318" s="37"/>
      <c r="ED318" s="37"/>
      <c r="EE318" s="37"/>
      <c r="EF318" s="37"/>
      <c r="EG318" s="37"/>
      <c r="EH318" s="37"/>
      <c r="EI318" s="37"/>
      <c r="EJ318" s="37"/>
      <c r="EK318" s="37"/>
      <c r="EL318" s="37"/>
      <c r="EM318" s="52">
        <v>1</v>
      </c>
      <c r="EN318" s="37" t="s">
        <v>365</v>
      </c>
      <c r="EO318" s="37" t="s">
        <v>568</v>
      </c>
      <c r="EP318" s="37" t="b">
        <v>1</v>
      </c>
      <c r="EQ318" s="37"/>
      <c r="ER318" s="37"/>
      <c r="ES318" s="37"/>
      <c r="ET318" s="37"/>
      <c r="EU318" s="37"/>
      <c r="EV318" s="37"/>
      <c r="EW318" s="37"/>
      <c r="EX318" s="37"/>
      <c r="EY318" s="37"/>
      <c r="EZ318" s="37"/>
      <c r="FA318" s="52">
        <v>1</v>
      </c>
      <c r="FB318" s="37" t="s">
        <v>365</v>
      </c>
      <c r="FC318" s="37" t="s">
        <v>347</v>
      </c>
      <c r="FD318" s="37"/>
      <c r="FE318" s="37" t="s">
        <v>367</v>
      </c>
      <c r="FF318" s="37"/>
      <c r="FG318" s="37" t="b">
        <v>1</v>
      </c>
      <c r="FH318" s="37"/>
      <c r="FI318" s="37"/>
      <c r="FJ318" s="37"/>
      <c r="FK318" s="37"/>
      <c r="FL318" s="37"/>
      <c r="FM318" s="37"/>
      <c r="FN318" s="37" t="s">
        <v>347</v>
      </c>
      <c r="FO318" s="37"/>
      <c r="FP318" s="37" t="s">
        <v>372</v>
      </c>
      <c r="FQ318" s="37"/>
      <c r="FR318" s="37"/>
      <c r="FS318" s="37"/>
      <c r="FT318" s="37"/>
      <c r="FU318" s="37"/>
      <c r="FV318" s="37"/>
      <c r="FW318" s="37"/>
      <c r="FX318" s="37" t="s">
        <v>368</v>
      </c>
      <c r="FY318" s="37" t="s">
        <v>347</v>
      </c>
      <c r="FZ318" s="37"/>
      <c r="GA318" s="37"/>
      <c r="GB318" s="37"/>
      <c r="GC318" s="37" t="s">
        <v>384</v>
      </c>
      <c r="GD318" s="37" t="s">
        <v>351</v>
      </c>
      <c r="GE318" s="37" t="s">
        <v>359</v>
      </c>
      <c r="GF318" s="37" t="s">
        <v>370</v>
      </c>
      <c r="GG318" s="37" t="s">
        <v>370</v>
      </c>
      <c r="GH318" s="37"/>
      <c r="GI318" s="37"/>
      <c r="GJ318" s="37"/>
      <c r="GK318" s="37"/>
      <c r="GL318" s="37"/>
      <c r="GM318" s="37"/>
      <c r="GN318" s="37"/>
      <c r="GO318" s="37"/>
      <c r="GP318" s="37"/>
      <c r="GQ318" s="37"/>
      <c r="GR318" s="37"/>
      <c r="GS318" s="37"/>
      <c r="GT318" s="37"/>
      <c r="GU318" s="37" t="s">
        <v>457</v>
      </c>
      <c r="GV318" s="37"/>
      <c r="GW318" s="37"/>
      <c r="GX318" s="37"/>
      <c r="GY318" s="37"/>
      <c r="GZ318" s="37"/>
      <c r="HA318" s="37"/>
      <c r="HB318" s="37"/>
      <c r="HC318" s="37"/>
      <c r="HD318" s="37"/>
      <c r="HE318" s="37"/>
      <c r="HF318" s="37"/>
      <c r="HG318" s="37"/>
      <c r="HH318" s="37"/>
      <c r="HI318" s="37"/>
      <c r="HJ318" s="37"/>
      <c r="HK318" s="37" t="b">
        <v>1</v>
      </c>
      <c r="HL318" s="37"/>
      <c r="HM318" s="37"/>
      <c r="HN318" s="37"/>
      <c r="HO318" s="37"/>
      <c r="HP318" s="37"/>
      <c r="HQ318" s="37"/>
      <c r="HR318" s="37"/>
      <c r="HS318" s="37"/>
      <c r="HT318" s="37"/>
      <c r="HU318" s="37"/>
      <c r="HV318" s="37"/>
      <c r="HW318" s="37"/>
      <c r="HX318" s="37"/>
      <c r="HY318" s="37"/>
      <c r="HZ318" s="37"/>
      <c r="IA318" s="37"/>
      <c r="IB318" s="37"/>
      <c r="IC318" s="37"/>
      <c r="ID318" s="37"/>
      <c r="IE318" s="37"/>
      <c r="IF318" s="37" t="s">
        <v>1160</v>
      </c>
      <c r="IG318" s="37"/>
      <c r="IH318" s="37"/>
      <c r="II318" s="37" t="b">
        <v>1</v>
      </c>
      <c r="IJ318" s="37"/>
      <c r="IK318" s="37"/>
      <c r="IL318" s="37"/>
      <c r="IM318" s="37"/>
      <c r="IN318" s="37"/>
      <c r="IO318" s="37"/>
      <c r="IP318" s="37" t="s">
        <v>347</v>
      </c>
      <c r="IQ318" s="37"/>
      <c r="IR318" s="37" t="s">
        <v>985</v>
      </c>
      <c r="IS318" s="37"/>
      <c r="IT318" s="37" t="b">
        <v>1</v>
      </c>
      <c r="IU318" s="37" t="b">
        <v>1</v>
      </c>
      <c r="IV318" s="37"/>
      <c r="IW318" s="37"/>
      <c r="IX318" s="37"/>
      <c r="IY318" s="37"/>
      <c r="IZ318" s="37"/>
      <c r="JA318" s="37"/>
      <c r="JB318" s="37" t="s">
        <v>537</v>
      </c>
      <c r="JC318" s="37"/>
      <c r="JD318" s="37" t="b">
        <v>1</v>
      </c>
      <c r="JE318" s="37" t="b">
        <v>1</v>
      </c>
      <c r="JF318" s="37"/>
      <c r="JG318" s="37"/>
      <c r="JH318" s="37"/>
      <c r="JI318" s="37"/>
      <c r="JJ318" s="37"/>
      <c r="JK318" s="37" t="s">
        <v>5167</v>
      </c>
      <c r="JL318" s="37" t="s">
        <v>347</v>
      </c>
      <c r="JM318" s="37"/>
      <c r="JN318" s="37" t="s">
        <v>552</v>
      </c>
      <c r="JO318" s="37"/>
      <c r="JP318" s="37"/>
      <c r="JQ318" s="37"/>
      <c r="JR318" s="37"/>
      <c r="JS318" s="37"/>
      <c r="JT318" s="37"/>
      <c r="JU318" s="37"/>
      <c r="JV318" s="37"/>
      <c r="JW318" s="37"/>
      <c r="JX318" s="37"/>
      <c r="JY318" s="37"/>
      <c r="JZ318" s="37"/>
      <c r="KA318" s="37"/>
      <c r="KB318" s="37"/>
      <c r="KC318" s="37"/>
      <c r="KD318" s="37" t="b">
        <v>1</v>
      </c>
      <c r="KE318" s="37"/>
      <c r="KF318" s="37"/>
      <c r="KG318" s="37"/>
      <c r="KH318" s="37" t="s">
        <v>3966</v>
      </c>
      <c r="KI318" s="37"/>
      <c r="KJ318" s="37"/>
      <c r="KK318" s="37" t="b">
        <v>1</v>
      </c>
      <c r="KL318" s="37"/>
      <c r="KM318" s="37" t="b">
        <v>1</v>
      </c>
      <c r="KN318" s="37"/>
      <c r="KO318" s="37"/>
      <c r="KP318" s="37"/>
      <c r="KQ318" s="37"/>
      <c r="KR318" s="37"/>
      <c r="KS318" s="37"/>
      <c r="KT318" s="37"/>
      <c r="KU318" s="37"/>
      <c r="KV318" s="37"/>
      <c r="KW318" s="37" t="s">
        <v>2185</v>
      </c>
      <c r="KX318" s="37" t="b">
        <v>1</v>
      </c>
      <c r="KY318" s="37" t="b">
        <v>1</v>
      </c>
      <c r="KZ318" s="37" t="b">
        <v>1</v>
      </c>
      <c r="LA318" s="37"/>
      <c r="LB318" s="37"/>
      <c r="LC318" s="37"/>
      <c r="LD318" s="37"/>
      <c r="LE318" s="37"/>
      <c r="LF318" s="37"/>
      <c r="LG318" s="37" t="s">
        <v>449</v>
      </c>
      <c r="LH318" s="37"/>
      <c r="LI318" s="37"/>
      <c r="LJ318" s="37" t="b">
        <v>1</v>
      </c>
      <c r="LK318" s="37"/>
      <c r="LL318" s="37"/>
      <c r="LM318" s="37"/>
      <c r="LN318" s="37"/>
      <c r="LO318" s="37" t="s">
        <v>347</v>
      </c>
      <c r="LP318" s="37"/>
      <c r="LQ318" s="37" t="s">
        <v>527</v>
      </c>
      <c r="LR318" s="37"/>
      <c r="LS318" s="37"/>
      <c r="LT318" s="37" t="b">
        <v>1</v>
      </c>
      <c r="LU318" s="37"/>
      <c r="LV318" s="37"/>
      <c r="LW318" s="37"/>
      <c r="LX318" s="37"/>
      <c r="LY318" s="37"/>
      <c r="LZ318" s="37"/>
      <c r="MA318" s="37"/>
      <c r="MB318" s="37" t="s">
        <v>359</v>
      </c>
      <c r="MC318" s="37"/>
      <c r="MD318" s="37"/>
      <c r="ME318" s="37"/>
      <c r="MF318" s="37"/>
      <c r="MG318" s="37"/>
      <c r="MH318" s="37" t="s">
        <v>359</v>
      </c>
      <c r="MI318" s="37"/>
      <c r="MJ318" s="37" t="s">
        <v>3967</v>
      </c>
      <c r="MK318" s="37">
        <v>73216546</v>
      </c>
      <c r="ML318" s="37" t="s">
        <v>3968</v>
      </c>
      <c r="MM318" s="50">
        <v>44219.497152777767</v>
      </c>
      <c r="MN318" s="37">
        <v>320</v>
      </c>
      <c r="MO318" s="37"/>
      <c r="MP318" s="37">
        <v>-1</v>
      </c>
      <c r="MQ318" s="37"/>
      <c r="MR318" s="37"/>
      <c r="MS318" s="37" t="s">
        <v>376</v>
      </c>
      <c r="MT318" s="37">
        <v>2121</v>
      </c>
      <c r="MU318" s="37" t="s">
        <v>402</v>
      </c>
      <c r="MV318" s="37">
        <v>569832</v>
      </c>
    </row>
    <row r="319" spans="1:360" ht="15.6" thickTop="1" thickBot="1" x14ac:dyDescent="0.35">
      <c r="A319" s="44" t="s">
        <v>3969</v>
      </c>
      <c r="B319" s="45" t="s">
        <v>3970</v>
      </c>
      <c r="C319" s="45"/>
      <c r="D319" s="45" t="s">
        <v>1927</v>
      </c>
      <c r="E319" s="45" t="s">
        <v>830</v>
      </c>
      <c r="F319" s="45"/>
      <c r="G319" s="46">
        <v>44219</v>
      </c>
      <c r="H319" s="45" t="s">
        <v>1928</v>
      </c>
      <c r="I319" s="45" t="s">
        <v>832</v>
      </c>
      <c r="J319" s="45" t="s">
        <v>347</v>
      </c>
      <c r="K319" s="45">
        <v>30</v>
      </c>
      <c r="L319" s="45" t="str">
        <f>IF(data!$K319&lt;31,"18-30 Years",IF(data!$K319&lt;51,"31-50 Years",IF(data!$K319&lt;61,"51-60 Years",IF(data!$K319&gt;60,"Elderly&gt;60"))))</f>
        <v>18-30 Years</v>
      </c>
      <c r="M319" s="45" t="s">
        <v>405</v>
      </c>
      <c r="N319" s="45" t="s">
        <v>349</v>
      </c>
      <c r="O319" s="45" t="s">
        <v>350</v>
      </c>
      <c r="P319" s="46">
        <v>43001</v>
      </c>
      <c r="Q319" s="45">
        <v>1</v>
      </c>
      <c r="R319" s="45">
        <v>0</v>
      </c>
      <c r="S319" s="45" t="s">
        <v>347</v>
      </c>
      <c r="T319" s="45">
        <v>1</v>
      </c>
      <c r="U319" s="45">
        <v>1</v>
      </c>
      <c r="V319" s="45">
        <v>1</v>
      </c>
      <c r="W319" s="45" t="s">
        <v>406</v>
      </c>
      <c r="X319" s="45">
        <v>0</v>
      </c>
      <c r="Y319" s="45" t="s">
        <v>455</v>
      </c>
      <c r="Z319" s="45">
        <v>0</v>
      </c>
      <c r="AA319" s="51">
        <v>3</v>
      </c>
      <c r="AB319" s="45">
        <v>5</v>
      </c>
      <c r="AC319" s="45">
        <v>0</v>
      </c>
      <c r="AD319" s="45">
        <v>0</v>
      </c>
      <c r="AE319" s="45">
        <v>0</v>
      </c>
      <c r="AF319" s="45">
        <v>800</v>
      </c>
      <c r="AG319" s="45">
        <v>300</v>
      </c>
      <c r="AH319" s="41">
        <f t="shared" si="4"/>
        <v>-500</v>
      </c>
      <c r="AI319" s="45" t="s">
        <v>3971</v>
      </c>
      <c r="AJ319" s="45"/>
      <c r="AK319" s="45" t="s">
        <v>355</v>
      </c>
      <c r="AL319" s="45"/>
      <c r="AM319" s="45" t="b">
        <v>1</v>
      </c>
      <c r="AN319" s="45"/>
      <c r="AO319" s="45"/>
      <c r="AP319" s="45"/>
      <c r="AQ319" s="45"/>
      <c r="AR319" s="45"/>
      <c r="AS319" s="45"/>
      <c r="AT319" s="45">
        <v>5</v>
      </c>
      <c r="AU319" s="45" t="s">
        <v>356</v>
      </c>
      <c r="AV319" s="45"/>
      <c r="AW319" s="45" t="s">
        <v>359</v>
      </c>
      <c r="AX319" s="45" t="s">
        <v>3972</v>
      </c>
      <c r="AY319" s="45" t="s">
        <v>3973</v>
      </c>
      <c r="AZ319" s="45"/>
      <c r="BA319" s="45"/>
      <c r="BB319" s="45"/>
      <c r="BC319" s="45" t="b">
        <v>1</v>
      </c>
      <c r="BD319" s="45"/>
      <c r="BE319" s="45"/>
      <c r="BF319" s="45" t="b">
        <v>1</v>
      </c>
      <c r="BG319" s="45" t="b">
        <v>1</v>
      </c>
      <c r="BH319" s="45"/>
      <c r="BI319" s="45"/>
      <c r="BJ319" s="45" t="s">
        <v>3974</v>
      </c>
      <c r="BK319" s="45" t="s">
        <v>359</v>
      </c>
      <c r="BL319" s="45"/>
      <c r="BM319" s="45"/>
      <c r="BN319" s="45"/>
      <c r="BO319" s="45"/>
      <c r="BP319" s="45" t="s">
        <v>359</v>
      </c>
      <c r="BQ319" s="45"/>
      <c r="BR319" s="45"/>
      <c r="BS319" s="45"/>
      <c r="BT319" s="45"/>
      <c r="BU319" s="45"/>
      <c r="BV319" s="45"/>
      <c r="BW319" s="45"/>
      <c r="BX319" s="45"/>
      <c r="BY319" s="45"/>
      <c r="BZ319" s="45"/>
      <c r="CA319" s="45"/>
      <c r="CB319" s="45"/>
      <c r="CC319" s="45"/>
      <c r="CD319" s="45"/>
      <c r="CE319" s="45"/>
      <c r="CF319" s="45" t="s">
        <v>3876</v>
      </c>
      <c r="CG319" s="45" t="b">
        <v>1</v>
      </c>
      <c r="CH319" s="45"/>
      <c r="CI319" s="45"/>
      <c r="CJ319" s="45" t="b">
        <v>1</v>
      </c>
      <c r="CK319" s="45"/>
      <c r="CL319" s="45"/>
      <c r="CM319" s="45"/>
      <c r="CN319" s="45"/>
      <c r="CO319" s="45" t="s">
        <v>359</v>
      </c>
      <c r="CP319" s="45" t="s">
        <v>2204</v>
      </c>
      <c r="CQ319" s="45"/>
      <c r="CR319" s="45" t="b">
        <v>1</v>
      </c>
      <c r="CS319" s="45"/>
      <c r="CT319" s="45" t="b">
        <v>1</v>
      </c>
      <c r="CU319" s="45"/>
      <c r="CV319" s="45"/>
      <c r="CW319" s="45"/>
      <c r="CX319" s="45"/>
      <c r="CY319" s="45" t="s">
        <v>836</v>
      </c>
      <c r="CZ319" s="45"/>
      <c r="DA319" s="45"/>
      <c r="DB319" s="45"/>
      <c r="DC319" s="45"/>
      <c r="DD319" s="45"/>
      <c r="DE319" s="45" t="b">
        <v>1</v>
      </c>
      <c r="DF319" s="45"/>
      <c r="DG319" s="45"/>
      <c r="DH319" s="45"/>
      <c r="DI319" s="45"/>
      <c r="DJ319" s="45"/>
      <c r="DK319" s="45" t="s">
        <v>359</v>
      </c>
      <c r="DL319" s="45"/>
      <c r="DM319" s="45"/>
      <c r="DN319" s="45"/>
      <c r="DO319" s="45"/>
      <c r="DP319" s="45"/>
      <c r="DQ319" s="45"/>
      <c r="DR319" s="45"/>
      <c r="DS319" s="45"/>
      <c r="DT319" s="45"/>
      <c r="DU319" s="45"/>
      <c r="DV319" s="45"/>
      <c r="DW319" s="45" t="s">
        <v>427</v>
      </c>
      <c r="DX319" s="45"/>
      <c r="DY319" s="45"/>
      <c r="DZ319" s="45"/>
      <c r="EA319" s="45" t="s">
        <v>3057</v>
      </c>
      <c r="EB319" s="45" t="b">
        <v>1</v>
      </c>
      <c r="EC319" s="45" t="b">
        <v>1</v>
      </c>
      <c r="ED319" s="45"/>
      <c r="EE319" s="45"/>
      <c r="EF319" s="45"/>
      <c r="EG319" s="45"/>
      <c r="EH319" s="45"/>
      <c r="EI319" s="45"/>
      <c r="EJ319" s="45"/>
      <c r="EK319" s="45"/>
      <c r="EL319" s="45"/>
      <c r="EM319" s="51">
        <v>2</v>
      </c>
      <c r="EN319" s="45" t="s">
        <v>365</v>
      </c>
      <c r="EO319" s="45" t="s">
        <v>981</v>
      </c>
      <c r="EP319" s="45" t="b">
        <v>1</v>
      </c>
      <c r="EQ319" s="45" t="b">
        <v>1</v>
      </c>
      <c r="ER319" s="45"/>
      <c r="ES319" s="45"/>
      <c r="ET319" s="45"/>
      <c r="EU319" s="45"/>
      <c r="EV319" s="45"/>
      <c r="EW319" s="45"/>
      <c r="EX319" s="45"/>
      <c r="EY319" s="45"/>
      <c r="EZ319" s="45"/>
      <c r="FA319" s="51">
        <v>2</v>
      </c>
      <c r="FB319" s="45" t="s">
        <v>365</v>
      </c>
      <c r="FC319" s="45" t="s">
        <v>347</v>
      </c>
      <c r="FD319" s="45"/>
      <c r="FE319" s="45" t="s">
        <v>367</v>
      </c>
      <c r="FF319" s="45"/>
      <c r="FG319" s="45" t="b">
        <v>1</v>
      </c>
      <c r="FH319" s="45"/>
      <c r="FI319" s="45"/>
      <c r="FJ319" s="45"/>
      <c r="FK319" s="45"/>
      <c r="FL319" s="45"/>
      <c r="FM319" s="45"/>
      <c r="FN319" s="45" t="s">
        <v>347</v>
      </c>
      <c r="FO319" s="45"/>
      <c r="FP319" s="45" t="s">
        <v>372</v>
      </c>
      <c r="FQ319" s="45"/>
      <c r="FR319" s="45"/>
      <c r="FS319" s="45"/>
      <c r="FT319" s="45"/>
      <c r="FU319" s="45"/>
      <c r="FV319" s="45"/>
      <c r="FW319" s="45"/>
      <c r="FX319" s="45" t="s">
        <v>368</v>
      </c>
      <c r="FY319" s="45" t="s">
        <v>359</v>
      </c>
      <c r="FZ319" s="45" t="s">
        <v>359</v>
      </c>
      <c r="GA319" s="45"/>
      <c r="GB319" s="45"/>
      <c r="GC319" s="45" t="s">
        <v>351</v>
      </c>
      <c r="GD319" s="45" t="s">
        <v>351</v>
      </c>
      <c r="GE319" s="45" t="s">
        <v>359</v>
      </c>
      <c r="GF319" s="45" t="s">
        <v>370</v>
      </c>
      <c r="GG319" s="45" t="s">
        <v>370</v>
      </c>
      <c r="GH319" s="45"/>
      <c r="GI319" s="45"/>
      <c r="GJ319" s="45"/>
      <c r="GK319" s="45"/>
      <c r="GL319" s="45"/>
      <c r="GM319" s="45"/>
      <c r="GN319" s="45"/>
      <c r="GO319" s="45"/>
      <c r="GP319" s="45"/>
      <c r="GQ319" s="45"/>
      <c r="GR319" s="45"/>
      <c r="GS319" s="45"/>
      <c r="GT319" s="45"/>
      <c r="GU319" s="45" t="s">
        <v>3975</v>
      </c>
      <c r="GV319" s="45" t="b">
        <v>1</v>
      </c>
      <c r="GW319" s="45"/>
      <c r="GX319" s="45"/>
      <c r="GY319" s="45"/>
      <c r="GZ319" s="45" t="b">
        <v>1</v>
      </c>
      <c r="HA319" s="45"/>
      <c r="HB319" s="45"/>
      <c r="HC319" s="45"/>
      <c r="HD319" s="45"/>
      <c r="HE319" s="45" t="b">
        <v>1</v>
      </c>
      <c r="HF319" s="45"/>
      <c r="HG319" s="45"/>
      <c r="HH319" s="45"/>
      <c r="HI319" s="45"/>
      <c r="HJ319" s="45"/>
      <c r="HK319" s="45"/>
      <c r="HL319" s="45"/>
      <c r="HM319" s="45"/>
      <c r="HN319" s="45" t="s">
        <v>1033</v>
      </c>
      <c r="HO319" s="45" t="b">
        <v>1</v>
      </c>
      <c r="HP319" s="45" t="b">
        <v>1</v>
      </c>
      <c r="HQ319" s="45" t="b">
        <v>1</v>
      </c>
      <c r="HR319" s="45"/>
      <c r="HS319" s="45" t="s">
        <v>3976</v>
      </c>
      <c r="HT319" s="45" t="s">
        <v>2962</v>
      </c>
      <c r="HU319" s="45" t="b">
        <v>1</v>
      </c>
      <c r="HV319" s="45"/>
      <c r="HW319" s="45"/>
      <c r="HX319" s="45" t="b">
        <v>1</v>
      </c>
      <c r="HY319" s="45"/>
      <c r="HZ319" s="45"/>
      <c r="IA319" s="45" t="b">
        <v>1</v>
      </c>
      <c r="IB319" s="45"/>
      <c r="IC319" s="45"/>
      <c r="ID319" s="45"/>
      <c r="IE319" s="45"/>
      <c r="IF319" s="45" t="s">
        <v>1286</v>
      </c>
      <c r="IG319" s="45"/>
      <c r="IH319" s="45"/>
      <c r="II319" s="45" t="b">
        <v>1</v>
      </c>
      <c r="IJ319" s="45"/>
      <c r="IK319" s="45" t="b">
        <v>1</v>
      </c>
      <c r="IL319" s="45"/>
      <c r="IM319" s="45"/>
      <c r="IN319" s="45"/>
      <c r="IO319" s="45"/>
      <c r="IP319" s="45" t="s">
        <v>347</v>
      </c>
      <c r="IQ319" s="45"/>
      <c r="IR319" s="45" t="s">
        <v>1049</v>
      </c>
      <c r="IS319" s="45"/>
      <c r="IT319" s="45"/>
      <c r="IU319" s="45"/>
      <c r="IV319" s="45"/>
      <c r="IW319" s="45" t="b">
        <v>1</v>
      </c>
      <c r="IX319" s="45"/>
      <c r="IY319" s="45"/>
      <c r="IZ319" s="45" t="s">
        <v>3977</v>
      </c>
      <c r="JA319" s="45"/>
      <c r="JB319" s="45" t="s">
        <v>372</v>
      </c>
      <c r="JC319" s="45"/>
      <c r="JD319" s="45"/>
      <c r="JE319" s="45"/>
      <c r="JF319" s="45"/>
      <c r="JG319" s="45"/>
      <c r="JH319" s="45"/>
      <c r="JI319" s="45" t="b">
        <v>1</v>
      </c>
      <c r="JJ319" s="45"/>
      <c r="JK319" s="45"/>
      <c r="JL319" s="45" t="s">
        <v>359</v>
      </c>
      <c r="JM319" s="45" t="s">
        <v>3978</v>
      </c>
      <c r="JN319" s="45" t="s">
        <v>3979</v>
      </c>
      <c r="JO319" s="45"/>
      <c r="JP319" s="45"/>
      <c r="JQ319" s="45"/>
      <c r="JR319" s="45" t="b">
        <v>1</v>
      </c>
      <c r="JS319" s="45"/>
      <c r="JT319" s="45"/>
      <c r="JU319" s="45"/>
      <c r="JV319" s="45"/>
      <c r="JW319" s="45"/>
      <c r="JX319" s="45"/>
      <c r="JY319" s="45" t="b">
        <v>1</v>
      </c>
      <c r="JZ319" s="45"/>
      <c r="KA319" s="45"/>
      <c r="KB319" s="45"/>
      <c r="KC319" s="45"/>
      <c r="KD319" s="45"/>
      <c r="KE319" s="45"/>
      <c r="KF319" s="45"/>
      <c r="KG319" s="45"/>
      <c r="KH319" s="45" t="s">
        <v>447</v>
      </c>
      <c r="KI319" s="45"/>
      <c r="KJ319" s="45"/>
      <c r="KK319" s="45"/>
      <c r="KL319" s="45"/>
      <c r="KM319" s="45" t="b">
        <v>1</v>
      </c>
      <c r="KN319" s="45"/>
      <c r="KO319" s="45"/>
      <c r="KP319" s="45"/>
      <c r="KQ319" s="45"/>
      <c r="KR319" s="45"/>
      <c r="KS319" s="45"/>
      <c r="KT319" s="45"/>
      <c r="KU319" s="45"/>
      <c r="KV319" s="45"/>
      <c r="KW319" s="45" t="s">
        <v>1180</v>
      </c>
      <c r="KX319" s="45"/>
      <c r="KY319" s="45" t="b">
        <v>1</v>
      </c>
      <c r="KZ319" s="45"/>
      <c r="LA319" s="45"/>
      <c r="LB319" s="45"/>
      <c r="LC319" s="45" t="b">
        <v>1</v>
      </c>
      <c r="LD319" s="45"/>
      <c r="LE319" s="45"/>
      <c r="LF319" s="45"/>
      <c r="LG319" s="45" t="s">
        <v>541</v>
      </c>
      <c r="LH319" s="45"/>
      <c r="LI319" s="45"/>
      <c r="LJ319" s="45" t="b">
        <v>1</v>
      </c>
      <c r="LK319" s="45" t="b">
        <v>1</v>
      </c>
      <c r="LL319" s="45"/>
      <c r="LM319" s="45"/>
      <c r="LN319" s="45"/>
      <c r="LO319" s="45" t="s">
        <v>347</v>
      </c>
      <c r="LP319" s="45"/>
      <c r="LQ319" s="45" t="s">
        <v>640</v>
      </c>
      <c r="LR319" s="45"/>
      <c r="LS319" s="45"/>
      <c r="LT319" s="45"/>
      <c r="LU319" s="45"/>
      <c r="LV319" s="45"/>
      <c r="LW319" s="45" t="b">
        <v>1</v>
      </c>
      <c r="LX319" s="45"/>
      <c r="LY319" s="45"/>
      <c r="LZ319" s="45"/>
      <c r="MA319" s="45"/>
      <c r="MB319" s="45" t="s">
        <v>359</v>
      </c>
      <c r="MC319" s="45"/>
      <c r="MD319" s="45"/>
      <c r="ME319" s="45"/>
      <c r="MF319" s="45"/>
      <c r="MG319" s="45"/>
      <c r="MH319" s="45" t="s">
        <v>359</v>
      </c>
      <c r="MI319" s="45"/>
      <c r="MJ319" s="45" t="s">
        <v>3980</v>
      </c>
      <c r="MK319" s="45">
        <v>73216547</v>
      </c>
      <c r="ML319" s="45" t="s">
        <v>3981</v>
      </c>
      <c r="MM319" s="47">
        <v>44219.497164351851</v>
      </c>
      <c r="MN319" s="45">
        <v>321</v>
      </c>
      <c r="MO319" s="45"/>
      <c r="MP319" s="45">
        <v>-1</v>
      </c>
      <c r="MQ319" s="45"/>
      <c r="MR319" s="45"/>
      <c r="MS319" s="45" t="s">
        <v>376</v>
      </c>
      <c r="MT319" s="45">
        <v>3787</v>
      </c>
      <c r="MU319" s="45" t="s">
        <v>402</v>
      </c>
      <c r="MV319" s="45">
        <v>569832</v>
      </c>
    </row>
    <row r="320" spans="1:360" ht="15.6" hidden="1" thickTop="1" thickBot="1" x14ac:dyDescent="0.35">
      <c r="A320" s="48" t="s">
        <v>3982</v>
      </c>
      <c r="B320" s="37" t="s">
        <v>3983</v>
      </c>
      <c r="C320" s="37"/>
      <c r="D320" s="37" t="s">
        <v>1927</v>
      </c>
      <c r="E320" s="37" t="s">
        <v>830</v>
      </c>
      <c r="F320" s="37"/>
      <c r="G320" s="49">
        <v>44219</v>
      </c>
      <c r="H320" s="37" t="s">
        <v>1928</v>
      </c>
      <c r="I320" s="37" t="s">
        <v>832</v>
      </c>
      <c r="J320" s="37" t="s">
        <v>347</v>
      </c>
      <c r="K320" s="37">
        <v>75</v>
      </c>
      <c r="L320" s="37" t="str">
        <f>IF(data!$K320&lt;31,"18-30 Years",IF(data!$K320&lt;51,"31-50 Years",IF(data!$K320&lt;61,"51-60 Years",IF(data!$K320&gt;60,"Elderly&gt;60"))))</f>
        <v>Elderly&gt;60</v>
      </c>
      <c r="M320" s="37" t="s">
        <v>405</v>
      </c>
      <c r="N320" s="37" t="s">
        <v>349</v>
      </c>
      <c r="O320" s="37" t="s">
        <v>350</v>
      </c>
      <c r="P320" s="49">
        <v>42758</v>
      </c>
      <c r="Q320" s="37">
        <v>0</v>
      </c>
      <c r="R320" s="37">
        <v>2</v>
      </c>
      <c r="S320" s="37" t="s">
        <v>359</v>
      </c>
      <c r="T320" s="37"/>
      <c r="U320" s="37"/>
      <c r="V320" s="37"/>
      <c r="W320" s="37"/>
      <c r="X320" s="37"/>
      <c r="Y320" s="37"/>
      <c r="Z320" s="37"/>
      <c r="AA320" s="37"/>
      <c r="AB320" s="37">
        <v>2</v>
      </c>
      <c r="AC320" s="37">
        <v>1</v>
      </c>
      <c r="AD320" s="37"/>
      <c r="AE320" s="37">
        <v>0</v>
      </c>
      <c r="AF320" s="37">
        <v>2000</v>
      </c>
      <c r="AG320" s="37">
        <v>300</v>
      </c>
      <c r="AH320" s="41">
        <f t="shared" si="4"/>
        <v>-1700</v>
      </c>
      <c r="AI320" s="37" t="s">
        <v>3984</v>
      </c>
      <c r="AJ320" s="37"/>
      <c r="AK320" s="37" t="s">
        <v>2235</v>
      </c>
      <c r="AL320" s="37" t="b">
        <v>1</v>
      </c>
      <c r="AM320" s="37" t="b">
        <v>1</v>
      </c>
      <c r="AN320" s="37"/>
      <c r="AO320" s="37"/>
      <c r="AP320" s="37"/>
      <c r="AQ320" s="37"/>
      <c r="AR320" s="37"/>
      <c r="AS320" s="37"/>
      <c r="AT320" s="37">
        <v>15</v>
      </c>
      <c r="AU320" s="37" t="s">
        <v>1227</v>
      </c>
      <c r="AV320" s="37"/>
      <c r="AW320" s="37" t="s">
        <v>359</v>
      </c>
      <c r="AX320" s="37" t="s">
        <v>3985</v>
      </c>
      <c r="AY320" s="37" t="s">
        <v>889</v>
      </c>
      <c r="AZ320" s="37" t="b">
        <v>1</v>
      </c>
      <c r="BA320" s="37"/>
      <c r="BB320" s="37"/>
      <c r="BC320" s="37" t="b">
        <v>1</v>
      </c>
      <c r="BD320" s="37"/>
      <c r="BE320" s="37"/>
      <c r="BF320" s="37"/>
      <c r="BG320" s="37"/>
      <c r="BH320" s="37"/>
      <c r="BI320" s="37"/>
      <c r="BJ320" s="37"/>
      <c r="BK320" s="37" t="s">
        <v>359</v>
      </c>
      <c r="BL320" s="37"/>
      <c r="BM320" s="37"/>
      <c r="BN320" s="37"/>
      <c r="BO320" s="37"/>
      <c r="BP320" s="37" t="s">
        <v>359</v>
      </c>
      <c r="BQ320" s="37"/>
      <c r="BR320" s="37"/>
      <c r="BS320" s="37"/>
      <c r="BT320" s="37"/>
      <c r="BU320" s="37"/>
      <c r="BV320" s="37"/>
      <c r="BW320" s="37"/>
      <c r="BX320" s="37"/>
      <c r="BY320" s="37"/>
      <c r="BZ320" s="37"/>
      <c r="CA320" s="37"/>
      <c r="CB320" s="37"/>
      <c r="CC320" s="37"/>
      <c r="CD320" s="37"/>
      <c r="CE320" s="37"/>
      <c r="CF320" s="37" t="s">
        <v>870</v>
      </c>
      <c r="CG320" s="37" t="b">
        <v>1</v>
      </c>
      <c r="CH320" s="37" t="b">
        <v>1</v>
      </c>
      <c r="CI320" s="37"/>
      <c r="CJ320" s="37"/>
      <c r="CK320" s="37"/>
      <c r="CL320" s="37"/>
      <c r="CM320" s="37"/>
      <c r="CN320" s="37"/>
      <c r="CO320" s="37" t="s">
        <v>372</v>
      </c>
      <c r="CP320" s="37"/>
      <c r="CQ320" s="37"/>
      <c r="CR320" s="37"/>
      <c r="CS320" s="37"/>
      <c r="CT320" s="37"/>
      <c r="CU320" s="37"/>
      <c r="CV320" s="37"/>
      <c r="CW320" s="37"/>
      <c r="CX320" s="37"/>
      <c r="CY320" s="37" t="s">
        <v>836</v>
      </c>
      <c r="CZ320" s="37"/>
      <c r="DA320" s="37"/>
      <c r="DB320" s="37"/>
      <c r="DC320" s="37"/>
      <c r="DD320" s="37"/>
      <c r="DE320" s="37" t="b">
        <v>1</v>
      </c>
      <c r="DF320" s="37"/>
      <c r="DG320" s="37"/>
      <c r="DH320" s="37"/>
      <c r="DI320" s="37"/>
      <c r="DJ320" s="37"/>
      <c r="DK320" s="37"/>
      <c r="DL320" s="37"/>
      <c r="DM320" s="37"/>
      <c r="DN320" s="37"/>
      <c r="DO320" s="37"/>
      <c r="DP320" s="37"/>
      <c r="DQ320" s="37"/>
      <c r="DR320" s="37"/>
      <c r="DS320" s="37"/>
      <c r="DT320" s="37"/>
      <c r="DU320" s="37"/>
      <c r="DV320" s="37"/>
      <c r="DW320" s="37" t="s">
        <v>362</v>
      </c>
      <c r="DX320" s="37"/>
      <c r="DY320" s="37"/>
      <c r="DZ320" s="37"/>
      <c r="EA320" s="37"/>
      <c r="EB320" s="37"/>
      <c r="EC320" s="37"/>
      <c r="ED320" s="37"/>
      <c r="EE320" s="37"/>
      <c r="EF320" s="37"/>
      <c r="EG320" s="37"/>
      <c r="EH320" s="37"/>
      <c r="EI320" s="37"/>
      <c r="EJ320" s="37"/>
      <c r="EK320" s="37"/>
      <c r="EL320" s="37"/>
      <c r="EM320" s="37"/>
      <c r="EN320" s="37"/>
      <c r="EO320" s="37"/>
      <c r="EP320" s="37"/>
      <c r="EQ320" s="37"/>
      <c r="ER320" s="37"/>
      <c r="ES320" s="37"/>
      <c r="ET320" s="37"/>
      <c r="EU320" s="37"/>
      <c r="EV320" s="37"/>
      <c r="EW320" s="37"/>
      <c r="EX320" s="37"/>
      <c r="EY320" s="37"/>
      <c r="EZ320" s="37"/>
      <c r="FA320" s="37"/>
      <c r="FB320" s="37"/>
      <c r="FC320" s="37" t="s">
        <v>347</v>
      </c>
      <c r="FD320" s="37"/>
      <c r="FE320" s="37" t="s">
        <v>367</v>
      </c>
      <c r="FF320" s="37"/>
      <c r="FG320" s="37" t="b">
        <v>1</v>
      </c>
      <c r="FH320" s="37"/>
      <c r="FI320" s="37"/>
      <c r="FJ320" s="37"/>
      <c r="FK320" s="37"/>
      <c r="FL320" s="37"/>
      <c r="FM320" s="37"/>
      <c r="FN320" s="37" t="s">
        <v>347</v>
      </c>
      <c r="FO320" s="37"/>
      <c r="FP320" s="37" t="s">
        <v>372</v>
      </c>
      <c r="FQ320" s="37"/>
      <c r="FR320" s="37"/>
      <c r="FS320" s="37"/>
      <c r="FT320" s="37"/>
      <c r="FU320" s="37"/>
      <c r="FV320" s="37"/>
      <c r="FW320" s="37"/>
      <c r="FX320" s="37"/>
      <c r="FY320" s="37"/>
      <c r="FZ320" s="37"/>
      <c r="GA320" s="37"/>
      <c r="GB320" s="37"/>
      <c r="GC320" s="37"/>
      <c r="GD320" s="37" t="s">
        <v>384</v>
      </c>
      <c r="GE320" s="37" t="s">
        <v>359</v>
      </c>
      <c r="GF320" s="37" t="s">
        <v>1462</v>
      </c>
      <c r="GG320" s="37" t="s">
        <v>370</v>
      </c>
      <c r="GH320" s="37" t="s">
        <v>371</v>
      </c>
      <c r="GI320" s="37" t="s">
        <v>359</v>
      </c>
      <c r="GJ320" s="37"/>
      <c r="GK320" s="37"/>
      <c r="GL320" s="37"/>
      <c r="GM320" s="37"/>
      <c r="GN320" s="37"/>
      <c r="GO320" s="37"/>
      <c r="GP320" s="37"/>
      <c r="GQ320" s="37"/>
      <c r="GR320" s="37"/>
      <c r="GS320" s="37" t="s">
        <v>1064</v>
      </c>
      <c r="GT320" s="37"/>
      <c r="GU320" s="37" t="s">
        <v>3986</v>
      </c>
      <c r="GV320" s="37" t="b">
        <v>1</v>
      </c>
      <c r="GW320" s="37"/>
      <c r="GX320" s="37"/>
      <c r="GY320" s="37"/>
      <c r="GZ320" s="37" t="b">
        <v>1</v>
      </c>
      <c r="HA320" s="37"/>
      <c r="HB320" s="37"/>
      <c r="HC320" s="37"/>
      <c r="HD320" s="37"/>
      <c r="HE320" s="37" t="b">
        <v>1</v>
      </c>
      <c r="HF320" s="37"/>
      <c r="HG320" s="37" t="b">
        <v>1</v>
      </c>
      <c r="HH320" s="37"/>
      <c r="HI320" s="37"/>
      <c r="HJ320" s="37"/>
      <c r="HK320" s="37"/>
      <c r="HL320" s="37"/>
      <c r="HM320" s="37"/>
      <c r="HN320" s="37" t="s">
        <v>713</v>
      </c>
      <c r="HO320" s="37" t="b">
        <v>1</v>
      </c>
      <c r="HP320" s="37" t="b">
        <v>1</v>
      </c>
      <c r="HQ320" s="37"/>
      <c r="HR320" s="37"/>
      <c r="HS320" s="37" t="s">
        <v>3987</v>
      </c>
      <c r="HT320" s="37" t="s">
        <v>2060</v>
      </c>
      <c r="HU320" s="37" t="b">
        <v>1</v>
      </c>
      <c r="HV320" s="37"/>
      <c r="HW320" s="37"/>
      <c r="HX320" s="37" t="b">
        <v>1</v>
      </c>
      <c r="HY320" s="37"/>
      <c r="HZ320" s="37"/>
      <c r="IA320" s="37" t="b">
        <v>1</v>
      </c>
      <c r="IB320" s="37"/>
      <c r="IC320" s="37"/>
      <c r="ID320" s="37"/>
      <c r="IE320" s="37"/>
      <c r="IF320" s="37" t="s">
        <v>511</v>
      </c>
      <c r="IG320" s="37"/>
      <c r="IH320" s="37"/>
      <c r="II320" s="37"/>
      <c r="IJ320" s="37"/>
      <c r="IK320" s="37" t="b">
        <v>1</v>
      </c>
      <c r="IL320" s="37"/>
      <c r="IM320" s="37"/>
      <c r="IN320" s="37"/>
      <c r="IO320" s="37"/>
      <c r="IP320" s="37" t="s">
        <v>347</v>
      </c>
      <c r="IQ320" s="37"/>
      <c r="IR320" s="37" t="s">
        <v>1250</v>
      </c>
      <c r="IS320" s="37" t="b">
        <v>1</v>
      </c>
      <c r="IT320" s="37" t="b">
        <v>1</v>
      </c>
      <c r="IU320" s="37"/>
      <c r="IV320" s="37"/>
      <c r="IW320" s="37"/>
      <c r="IX320" s="37"/>
      <c r="IY320" s="37"/>
      <c r="IZ320" s="37"/>
      <c r="JA320" s="37"/>
      <c r="JB320" s="37" t="s">
        <v>372</v>
      </c>
      <c r="JC320" s="37"/>
      <c r="JD320" s="37"/>
      <c r="JE320" s="37"/>
      <c r="JF320" s="37"/>
      <c r="JG320" s="37"/>
      <c r="JH320" s="37"/>
      <c r="JI320" s="37" t="b">
        <v>1</v>
      </c>
      <c r="JJ320" s="37"/>
      <c r="JK320" s="37"/>
      <c r="JL320" s="37" t="s">
        <v>359</v>
      </c>
      <c r="JM320" s="37" t="s">
        <v>3988</v>
      </c>
      <c r="JN320" s="37" t="s">
        <v>3989</v>
      </c>
      <c r="JO320" s="37" t="b">
        <v>1</v>
      </c>
      <c r="JP320" s="37"/>
      <c r="JQ320" s="37"/>
      <c r="JR320" s="37"/>
      <c r="JS320" s="37"/>
      <c r="JT320" s="37"/>
      <c r="JU320" s="37"/>
      <c r="JV320" s="37" t="b">
        <v>1</v>
      </c>
      <c r="JW320" s="37"/>
      <c r="JX320" s="37"/>
      <c r="JY320" s="37"/>
      <c r="JZ320" s="37"/>
      <c r="KA320" s="37"/>
      <c r="KB320" s="37"/>
      <c r="KC320" s="37" t="b">
        <v>1</v>
      </c>
      <c r="KD320" s="37"/>
      <c r="KE320" s="37"/>
      <c r="KF320" s="37" t="s">
        <v>3990</v>
      </c>
      <c r="KG320" s="37"/>
      <c r="KH320" s="37" t="s">
        <v>859</v>
      </c>
      <c r="KI320" s="37"/>
      <c r="KJ320" s="37"/>
      <c r="KK320" s="37"/>
      <c r="KL320" s="37"/>
      <c r="KM320" s="37" t="b">
        <v>1</v>
      </c>
      <c r="KN320" s="37" t="b">
        <v>1</v>
      </c>
      <c r="KO320" s="37"/>
      <c r="KP320" s="37"/>
      <c r="KQ320" s="37"/>
      <c r="KR320" s="37"/>
      <c r="KS320" s="37"/>
      <c r="KT320" s="37"/>
      <c r="KU320" s="37"/>
      <c r="KV320" s="37"/>
      <c r="KW320" s="37" t="s">
        <v>372</v>
      </c>
      <c r="KX320" s="37"/>
      <c r="KY320" s="37"/>
      <c r="KZ320" s="37"/>
      <c r="LA320" s="37"/>
      <c r="LB320" s="37"/>
      <c r="LC320" s="37"/>
      <c r="LD320" s="37"/>
      <c r="LE320" s="37" t="b">
        <v>1</v>
      </c>
      <c r="LF320" s="37"/>
      <c r="LG320" s="37" t="s">
        <v>541</v>
      </c>
      <c r="LH320" s="37"/>
      <c r="LI320" s="37"/>
      <c r="LJ320" s="37" t="b">
        <v>1</v>
      </c>
      <c r="LK320" s="37" t="b">
        <v>1</v>
      </c>
      <c r="LL320" s="37"/>
      <c r="LM320" s="37"/>
      <c r="LN320" s="37"/>
      <c r="LO320" s="37"/>
      <c r="LP320" s="37"/>
      <c r="LQ320" s="37"/>
      <c r="LR320" s="37"/>
      <c r="LS320" s="37"/>
      <c r="LT320" s="37"/>
      <c r="LU320" s="37"/>
      <c r="LV320" s="37"/>
      <c r="LW320" s="37"/>
      <c r="LX320" s="37"/>
      <c r="LY320" s="37"/>
      <c r="LZ320" s="37"/>
      <c r="MA320" s="37"/>
      <c r="MB320" s="37"/>
      <c r="MC320" s="37"/>
      <c r="MD320" s="37"/>
      <c r="ME320" s="37"/>
      <c r="MF320" s="37"/>
      <c r="MG320" s="37"/>
      <c r="MH320" s="37"/>
      <c r="MI320" s="37"/>
      <c r="MJ320" s="37" t="s">
        <v>3991</v>
      </c>
      <c r="MK320" s="37">
        <v>73216549</v>
      </c>
      <c r="ML320" s="37" t="s">
        <v>3992</v>
      </c>
      <c r="MM320" s="50">
        <v>44219.497164351851</v>
      </c>
      <c r="MN320" s="37">
        <v>322</v>
      </c>
      <c r="MO320" s="37"/>
      <c r="MP320" s="37">
        <v>-1</v>
      </c>
      <c r="MQ320" s="37"/>
      <c r="MR320" s="37"/>
      <c r="MS320" s="37" t="s">
        <v>376</v>
      </c>
      <c r="MT320" s="37">
        <v>2373</v>
      </c>
      <c r="MU320" s="37" t="s">
        <v>402</v>
      </c>
      <c r="MV320" s="37">
        <v>569832</v>
      </c>
    </row>
    <row r="321" spans="1:360" ht="15.6" thickTop="1" thickBot="1" x14ac:dyDescent="0.35">
      <c r="A321" s="44" t="s">
        <v>3993</v>
      </c>
      <c r="B321" s="45" t="s">
        <v>3994</v>
      </c>
      <c r="C321" s="45"/>
      <c r="D321" s="45" t="s">
        <v>1927</v>
      </c>
      <c r="E321" s="45" t="s">
        <v>830</v>
      </c>
      <c r="F321" s="45"/>
      <c r="G321" s="46">
        <v>44219</v>
      </c>
      <c r="H321" s="45" t="s">
        <v>1928</v>
      </c>
      <c r="I321" s="45" t="s">
        <v>832</v>
      </c>
      <c r="J321" s="45" t="s">
        <v>347</v>
      </c>
      <c r="K321" s="45">
        <v>25</v>
      </c>
      <c r="L321" s="45" t="str">
        <f>IF(data!$K321&lt;31,"18-30 Years",IF(data!$K321&lt;51,"31-50 Years",IF(data!$K321&lt;61,"51-60 Years",IF(data!$K321&gt;60,"Elderly&gt;60"))))</f>
        <v>18-30 Years</v>
      </c>
      <c r="M321" s="45" t="s">
        <v>405</v>
      </c>
      <c r="N321" s="45" t="s">
        <v>349</v>
      </c>
      <c r="O321" s="45" t="s">
        <v>350</v>
      </c>
      <c r="P321" s="46">
        <v>42081</v>
      </c>
      <c r="Q321" s="45">
        <v>1</v>
      </c>
      <c r="R321" s="45">
        <v>0</v>
      </c>
      <c r="S321" s="45" t="s">
        <v>347</v>
      </c>
      <c r="T321" s="45">
        <v>0</v>
      </c>
      <c r="U321" s="45">
        <v>1</v>
      </c>
      <c r="V321" s="45">
        <v>0</v>
      </c>
      <c r="W321" s="45" t="s">
        <v>351</v>
      </c>
      <c r="X321" s="45">
        <v>0</v>
      </c>
      <c r="Y321" s="45" t="s">
        <v>351</v>
      </c>
      <c r="Z321" s="45">
        <v>0</v>
      </c>
      <c r="AA321" s="51">
        <v>1</v>
      </c>
      <c r="AB321" s="45">
        <v>3</v>
      </c>
      <c r="AC321" s="45">
        <v>0</v>
      </c>
      <c r="AD321" s="45">
        <v>0</v>
      </c>
      <c r="AE321" s="45">
        <v>1</v>
      </c>
      <c r="AF321" s="45">
        <v>2500</v>
      </c>
      <c r="AG321" s="45">
        <v>600</v>
      </c>
      <c r="AH321" s="41">
        <f t="shared" si="4"/>
        <v>-1900</v>
      </c>
      <c r="AI321" s="45" t="s">
        <v>3995</v>
      </c>
      <c r="AJ321" s="45"/>
      <c r="AK321" s="45" t="s">
        <v>355</v>
      </c>
      <c r="AL321" s="45"/>
      <c r="AM321" s="45" t="b">
        <v>1</v>
      </c>
      <c r="AN321" s="45"/>
      <c r="AO321" s="45"/>
      <c r="AP321" s="45"/>
      <c r="AQ321" s="45"/>
      <c r="AR321" s="45"/>
      <c r="AS321" s="45"/>
      <c r="AT321" s="45">
        <v>10</v>
      </c>
      <c r="AU321" s="45" t="s">
        <v>1333</v>
      </c>
      <c r="AV321" s="45"/>
      <c r="AW321" s="45" t="s">
        <v>359</v>
      </c>
      <c r="AX321" s="45" t="s">
        <v>3996</v>
      </c>
      <c r="AY321" s="45" t="s">
        <v>480</v>
      </c>
      <c r="AZ321" s="45" t="b">
        <v>1</v>
      </c>
      <c r="BA321" s="45"/>
      <c r="BB321" s="45"/>
      <c r="BC321" s="45" t="b">
        <v>1</v>
      </c>
      <c r="BD321" s="45"/>
      <c r="BE321" s="45"/>
      <c r="BF321" s="45"/>
      <c r="BG321" s="45"/>
      <c r="BH321" s="45"/>
      <c r="BI321" s="45"/>
      <c r="BJ321" s="45"/>
      <c r="BK321" s="45" t="s">
        <v>359</v>
      </c>
      <c r="BL321" s="45"/>
      <c r="BM321" s="45"/>
      <c r="BN321" s="45"/>
      <c r="BO321" s="45"/>
      <c r="BP321" s="45" t="s">
        <v>359</v>
      </c>
      <c r="BQ321" s="45"/>
      <c r="BR321" s="45"/>
      <c r="BS321" s="45"/>
      <c r="BT321" s="45"/>
      <c r="BU321" s="45"/>
      <c r="BV321" s="45"/>
      <c r="BW321" s="45"/>
      <c r="BX321" s="45"/>
      <c r="BY321" s="45"/>
      <c r="BZ321" s="45"/>
      <c r="CA321" s="45"/>
      <c r="CB321" s="45"/>
      <c r="CC321" s="45"/>
      <c r="CD321" s="45"/>
      <c r="CE321" s="45"/>
      <c r="CF321" s="45" t="s">
        <v>563</v>
      </c>
      <c r="CG321" s="45" t="b">
        <v>1</v>
      </c>
      <c r="CH321" s="45" t="b">
        <v>1</v>
      </c>
      <c r="CI321" s="45" t="b">
        <v>1</v>
      </c>
      <c r="CJ321" s="45" t="b">
        <v>1</v>
      </c>
      <c r="CK321" s="45"/>
      <c r="CL321" s="45"/>
      <c r="CM321" s="45"/>
      <c r="CN321" s="45"/>
      <c r="CO321" s="45" t="s">
        <v>359</v>
      </c>
      <c r="CP321" s="45" t="s">
        <v>653</v>
      </c>
      <c r="CQ321" s="45"/>
      <c r="CR321" s="45" t="b">
        <v>1</v>
      </c>
      <c r="CS321" s="45"/>
      <c r="CT321" s="45" t="b">
        <v>1</v>
      </c>
      <c r="CU321" s="45"/>
      <c r="CV321" s="45"/>
      <c r="CW321" s="45"/>
      <c r="CX321" s="45"/>
      <c r="CY321" s="45" t="s">
        <v>1493</v>
      </c>
      <c r="CZ321" s="45"/>
      <c r="DA321" s="45"/>
      <c r="DB321" s="45"/>
      <c r="DC321" s="45"/>
      <c r="DD321" s="45"/>
      <c r="DE321" s="45" t="b">
        <v>1</v>
      </c>
      <c r="DF321" s="45" t="b">
        <v>1</v>
      </c>
      <c r="DG321" s="45"/>
      <c r="DH321" s="45"/>
      <c r="DI321" s="45"/>
      <c r="DJ321" s="45"/>
      <c r="DK321" s="45"/>
      <c r="DL321" s="45"/>
      <c r="DM321" s="45"/>
      <c r="DN321" s="45"/>
      <c r="DO321" s="45"/>
      <c r="DP321" s="45"/>
      <c r="DQ321" s="45"/>
      <c r="DR321" s="45"/>
      <c r="DS321" s="45"/>
      <c r="DT321" s="45"/>
      <c r="DU321" s="45"/>
      <c r="DV321" s="45"/>
      <c r="DW321" s="45" t="s">
        <v>646</v>
      </c>
      <c r="DX321" s="45"/>
      <c r="DY321" s="45"/>
      <c r="DZ321" s="45"/>
      <c r="EA321" s="45" t="s">
        <v>683</v>
      </c>
      <c r="EB321" s="45" t="b">
        <v>1</v>
      </c>
      <c r="EC321" s="45"/>
      <c r="ED321" s="45"/>
      <c r="EE321" s="45"/>
      <c r="EF321" s="45"/>
      <c r="EG321" s="45"/>
      <c r="EH321" s="45"/>
      <c r="EI321" s="45"/>
      <c r="EJ321" s="45"/>
      <c r="EK321" s="45"/>
      <c r="EL321" s="45" t="b">
        <v>1</v>
      </c>
      <c r="EM321" s="51">
        <v>2</v>
      </c>
      <c r="EN321" s="45" t="s">
        <v>365</v>
      </c>
      <c r="EO321" s="45" t="s">
        <v>683</v>
      </c>
      <c r="EP321" s="45" t="b">
        <v>1</v>
      </c>
      <c r="EQ321" s="45"/>
      <c r="ER321" s="45"/>
      <c r="ES321" s="45"/>
      <c r="ET321" s="45"/>
      <c r="EU321" s="45"/>
      <c r="EV321" s="45"/>
      <c r="EW321" s="45"/>
      <c r="EX321" s="45"/>
      <c r="EY321" s="45"/>
      <c r="EZ321" s="45" t="b">
        <v>1</v>
      </c>
      <c r="FA321" s="51">
        <v>2</v>
      </c>
      <c r="FB321" s="45" t="s">
        <v>365</v>
      </c>
      <c r="FC321" s="45" t="s">
        <v>347</v>
      </c>
      <c r="FD321" s="45"/>
      <c r="FE321" s="45" t="s">
        <v>367</v>
      </c>
      <c r="FF321" s="45"/>
      <c r="FG321" s="45" t="b">
        <v>1</v>
      </c>
      <c r="FH321" s="45"/>
      <c r="FI321" s="45"/>
      <c r="FJ321" s="45"/>
      <c r="FK321" s="45"/>
      <c r="FL321" s="45"/>
      <c r="FM321" s="45"/>
      <c r="FN321" s="45" t="s">
        <v>347</v>
      </c>
      <c r="FO321" s="45"/>
      <c r="FP321" s="45" t="s">
        <v>347</v>
      </c>
      <c r="FQ321" s="45" t="s">
        <v>429</v>
      </c>
      <c r="FR321" s="45" t="b">
        <v>1</v>
      </c>
      <c r="FS321" s="45" t="b">
        <v>1</v>
      </c>
      <c r="FT321" s="45"/>
      <c r="FU321" s="45"/>
      <c r="FV321" s="45"/>
      <c r="FW321" s="45"/>
      <c r="FX321" s="45" t="s">
        <v>656</v>
      </c>
      <c r="FY321" s="45" t="s">
        <v>359</v>
      </c>
      <c r="FZ321" s="45"/>
      <c r="GA321" s="45"/>
      <c r="GB321" s="45"/>
      <c r="GC321" s="45" t="s">
        <v>351</v>
      </c>
      <c r="GD321" s="45" t="s">
        <v>351</v>
      </c>
      <c r="GE321" s="45" t="s">
        <v>359</v>
      </c>
      <c r="GF321" s="45" t="s">
        <v>370</v>
      </c>
      <c r="GG321" s="45" t="s">
        <v>370</v>
      </c>
      <c r="GH321" s="45"/>
      <c r="GI321" s="45"/>
      <c r="GJ321" s="45"/>
      <c r="GK321" s="45"/>
      <c r="GL321" s="45"/>
      <c r="GM321" s="45"/>
      <c r="GN321" s="45"/>
      <c r="GO321" s="45"/>
      <c r="GP321" s="45"/>
      <c r="GQ321" s="45"/>
      <c r="GR321" s="45"/>
      <c r="GS321" s="45"/>
      <c r="GT321" s="45"/>
      <c r="GU321" s="45" t="s">
        <v>3997</v>
      </c>
      <c r="GV321" s="45" t="b">
        <v>1</v>
      </c>
      <c r="GW321" s="45" t="b">
        <v>1</v>
      </c>
      <c r="GX321" s="45"/>
      <c r="GY321" s="45"/>
      <c r="GZ321" s="45" t="b">
        <v>1</v>
      </c>
      <c r="HA321" s="45"/>
      <c r="HB321" s="45" t="b">
        <v>1</v>
      </c>
      <c r="HC321" s="45"/>
      <c r="HD321" s="45"/>
      <c r="HE321" s="45"/>
      <c r="HF321" s="45"/>
      <c r="HG321" s="45"/>
      <c r="HH321" s="45" t="b">
        <v>1</v>
      </c>
      <c r="HI321" s="45"/>
      <c r="HJ321" s="45"/>
      <c r="HK321" s="45"/>
      <c r="HL321" s="45"/>
      <c r="HM321" s="45"/>
      <c r="HN321" s="45" t="s">
        <v>2207</v>
      </c>
      <c r="HO321" s="45" t="b">
        <v>1</v>
      </c>
      <c r="HP321" s="45" t="b">
        <v>1</v>
      </c>
      <c r="HQ321" s="45"/>
      <c r="HR321" s="45"/>
      <c r="HS321" s="45" t="s">
        <v>3998</v>
      </c>
      <c r="HT321" s="45" t="s">
        <v>3863</v>
      </c>
      <c r="HU321" s="45" t="b">
        <v>1</v>
      </c>
      <c r="HV321" s="45"/>
      <c r="HW321" s="45"/>
      <c r="HX321" s="45"/>
      <c r="HY321" s="45"/>
      <c r="HZ321" s="45"/>
      <c r="IA321" s="45"/>
      <c r="IB321" s="45"/>
      <c r="IC321" s="45" t="b">
        <v>1</v>
      </c>
      <c r="ID321" s="45"/>
      <c r="IE321" s="45"/>
      <c r="IF321" s="45" t="s">
        <v>372</v>
      </c>
      <c r="IG321" s="45"/>
      <c r="IH321" s="45"/>
      <c r="II321" s="45"/>
      <c r="IJ321" s="45"/>
      <c r="IK321" s="45"/>
      <c r="IL321" s="45"/>
      <c r="IM321" s="45" t="b">
        <v>1</v>
      </c>
      <c r="IN321" s="45"/>
      <c r="IO321" s="45"/>
      <c r="IP321" s="45" t="s">
        <v>347</v>
      </c>
      <c r="IQ321" s="45"/>
      <c r="IR321" s="45" t="s">
        <v>1248</v>
      </c>
      <c r="IS321" s="45" t="b">
        <v>1</v>
      </c>
      <c r="IT321" s="45" t="b">
        <v>1</v>
      </c>
      <c r="IU321" s="45" t="b">
        <v>1</v>
      </c>
      <c r="IV321" s="45"/>
      <c r="IW321" s="45"/>
      <c r="IX321" s="45"/>
      <c r="IY321" s="45"/>
      <c r="IZ321" s="45"/>
      <c r="JA321" s="45"/>
      <c r="JB321" s="45" t="s">
        <v>919</v>
      </c>
      <c r="JC321" s="45" t="b">
        <v>1</v>
      </c>
      <c r="JD321" s="45" t="b">
        <v>1</v>
      </c>
      <c r="JE321" s="45" t="b">
        <v>1</v>
      </c>
      <c r="JF321" s="45" t="b">
        <v>1</v>
      </c>
      <c r="JG321" s="45"/>
      <c r="JH321" s="45"/>
      <c r="JI321" s="45"/>
      <c r="JJ321" s="45"/>
      <c r="JK321" s="45"/>
      <c r="JL321" s="45" t="s">
        <v>347</v>
      </c>
      <c r="JM321" s="45"/>
      <c r="JN321" s="45" t="s">
        <v>3999</v>
      </c>
      <c r="JO321" s="45" t="b">
        <v>1</v>
      </c>
      <c r="JP321" s="45"/>
      <c r="JQ321" s="45"/>
      <c r="JR321" s="45" t="b">
        <v>1</v>
      </c>
      <c r="JS321" s="45" t="b">
        <v>1</v>
      </c>
      <c r="JT321" s="45"/>
      <c r="JU321" s="45"/>
      <c r="JV321" s="45"/>
      <c r="JW321" s="45"/>
      <c r="JX321" s="45" t="b">
        <v>1</v>
      </c>
      <c r="JY321" s="45" t="b">
        <v>1</v>
      </c>
      <c r="JZ321" s="45"/>
      <c r="KA321" s="45"/>
      <c r="KB321" s="45"/>
      <c r="KC321" s="45"/>
      <c r="KD321" s="45"/>
      <c r="KE321" s="45"/>
      <c r="KF321" s="45"/>
      <c r="KG321" s="45" t="s">
        <v>4000</v>
      </c>
      <c r="KH321" s="45" t="s">
        <v>2980</v>
      </c>
      <c r="KI321" s="45"/>
      <c r="KJ321" s="45" t="b">
        <v>1</v>
      </c>
      <c r="KK321" s="45"/>
      <c r="KL321" s="45" t="b">
        <v>1</v>
      </c>
      <c r="KM321" s="45" t="b">
        <v>1</v>
      </c>
      <c r="KN321" s="45"/>
      <c r="KO321" s="45"/>
      <c r="KP321" s="45"/>
      <c r="KQ321" s="45"/>
      <c r="KR321" s="45"/>
      <c r="KS321" s="45"/>
      <c r="KT321" s="45"/>
      <c r="KU321" s="45"/>
      <c r="KV321" s="45"/>
      <c r="KW321" s="45" t="s">
        <v>845</v>
      </c>
      <c r="KX321" s="45" t="b">
        <v>1</v>
      </c>
      <c r="KY321" s="45" t="b">
        <v>1</v>
      </c>
      <c r="KZ321" s="45" t="b">
        <v>1</v>
      </c>
      <c r="LA321" s="45"/>
      <c r="LB321" s="45" t="b">
        <v>1</v>
      </c>
      <c r="LC321" s="45"/>
      <c r="LD321" s="45"/>
      <c r="LE321" s="45"/>
      <c r="LF321" s="45"/>
      <c r="LG321" s="45" t="s">
        <v>449</v>
      </c>
      <c r="LH321" s="45"/>
      <c r="LI321" s="45"/>
      <c r="LJ321" s="45" t="b">
        <v>1</v>
      </c>
      <c r="LK321" s="45"/>
      <c r="LL321" s="45"/>
      <c r="LM321" s="45"/>
      <c r="LN321" s="45"/>
      <c r="LO321" s="45" t="s">
        <v>347</v>
      </c>
      <c r="LP321" s="45"/>
      <c r="LQ321" s="45" t="s">
        <v>1273</v>
      </c>
      <c r="LR321" s="45" t="b">
        <v>1</v>
      </c>
      <c r="LS321" s="45"/>
      <c r="LT321" s="45" t="b">
        <v>1</v>
      </c>
      <c r="LU321" s="45"/>
      <c r="LV321" s="45"/>
      <c r="LW321" s="45"/>
      <c r="LX321" s="45"/>
      <c r="LY321" s="45"/>
      <c r="LZ321" s="45"/>
      <c r="MA321" s="45"/>
      <c r="MB321" s="45" t="s">
        <v>359</v>
      </c>
      <c r="MC321" s="45"/>
      <c r="MD321" s="45"/>
      <c r="ME321" s="45"/>
      <c r="MF321" s="45"/>
      <c r="MG321" s="45"/>
      <c r="MH321" s="45" t="s">
        <v>359</v>
      </c>
      <c r="MI321" s="45"/>
      <c r="MJ321" s="45" t="s">
        <v>4001</v>
      </c>
      <c r="MK321" s="45">
        <v>73216550</v>
      </c>
      <c r="ML321" s="45" t="s">
        <v>4002</v>
      </c>
      <c r="MM321" s="47">
        <v>44219.497175925928</v>
      </c>
      <c r="MN321" s="45">
        <v>323</v>
      </c>
      <c r="MO321" s="45"/>
      <c r="MP321" s="45">
        <v>-1</v>
      </c>
      <c r="MQ321" s="45"/>
      <c r="MR321" s="45"/>
      <c r="MS321" s="45" t="s">
        <v>376</v>
      </c>
      <c r="MT321" s="45">
        <v>4122</v>
      </c>
      <c r="MU321" s="45" t="s">
        <v>402</v>
      </c>
      <c r="MV321" s="45">
        <v>569832</v>
      </c>
    </row>
    <row r="322" spans="1:360" ht="15.6" thickTop="1" thickBot="1" x14ac:dyDescent="0.35">
      <c r="A322" s="48" t="s">
        <v>4003</v>
      </c>
      <c r="B322" s="37" t="s">
        <v>4004</v>
      </c>
      <c r="C322" s="37"/>
      <c r="D322" s="37" t="s">
        <v>2413</v>
      </c>
      <c r="E322" s="37" t="s">
        <v>830</v>
      </c>
      <c r="F322" s="37"/>
      <c r="G322" s="49">
        <v>44219</v>
      </c>
      <c r="H322" s="37" t="s">
        <v>1928</v>
      </c>
      <c r="I322" s="37" t="s">
        <v>832</v>
      </c>
      <c r="J322" s="37" t="s">
        <v>347</v>
      </c>
      <c r="K322" s="37">
        <v>28</v>
      </c>
      <c r="L322" s="37" t="str">
        <f>IF(data!$K322&lt;31,"18-30 Years",IF(data!$K322&lt;51,"31-50 Years",IF(data!$K322&lt;61,"51-60 Years",IF(data!$K322&gt;60,"Elderly&gt;60"))))</f>
        <v>18-30 Years</v>
      </c>
      <c r="M322" s="37" t="s">
        <v>348</v>
      </c>
      <c r="N322" s="37" t="s">
        <v>349</v>
      </c>
      <c r="O322" s="37" t="s">
        <v>350</v>
      </c>
      <c r="P322" s="49">
        <v>41640</v>
      </c>
      <c r="Q322" s="37">
        <v>1</v>
      </c>
      <c r="R322" s="37">
        <v>0</v>
      </c>
      <c r="S322" s="37" t="s">
        <v>359</v>
      </c>
      <c r="T322" s="37"/>
      <c r="U322" s="37"/>
      <c r="V322" s="37"/>
      <c r="W322" s="37"/>
      <c r="X322" s="37"/>
      <c r="Y322" s="37"/>
      <c r="Z322" s="37"/>
      <c r="AA322" s="37"/>
      <c r="AB322" s="37">
        <v>2</v>
      </c>
      <c r="AC322" s="37">
        <v>0</v>
      </c>
      <c r="AD322" s="37"/>
      <c r="AE322" s="37">
        <v>1</v>
      </c>
      <c r="AF322" s="37">
        <v>300</v>
      </c>
      <c r="AG322" s="37">
        <v>350</v>
      </c>
      <c r="AH322" s="41">
        <f t="shared" si="4"/>
        <v>50</v>
      </c>
      <c r="AI322" s="37" t="s">
        <v>4005</v>
      </c>
      <c r="AJ322" s="37"/>
      <c r="AK322" s="37" t="s">
        <v>355</v>
      </c>
      <c r="AL322" s="37"/>
      <c r="AM322" s="37" t="b">
        <v>1</v>
      </c>
      <c r="AN322" s="37"/>
      <c r="AO322" s="37"/>
      <c r="AP322" s="37"/>
      <c r="AQ322" s="37"/>
      <c r="AR322" s="37"/>
      <c r="AS322" s="37"/>
      <c r="AT322" s="37">
        <v>10</v>
      </c>
      <c r="AU322" s="37" t="s">
        <v>1333</v>
      </c>
      <c r="AV322" s="37"/>
      <c r="AW322" s="37" t="s">
        <v>347</v>
      </c>
      <c r="AX322" s="37" t="s">
        <v>4006</v>
      </c>
      <c r="AY322" s="37" t="s">
        <v>889</v>
      </c>
      <c r="AZ322" s="37" t="b">
        <v>1</v>
      </c>
      <c r="BA322" s="37"/>
      <c r="BB322" s="37"/>
      <c r="BC322" s="37" t="b">
        <v>1</v>
      </c>
      <c r="BD322" s="37"/>
      <c r="BE322" s="37"/>
      <c r="BF322" s="37"/>
      <c r="BG322" s="37"/>
      <c r="BH322" s="37"/>
      <c r="BI322" s="37"/>
      <c r="BJ322" s="37"/>
      <c r="BK322" s="37" t="s">
        <v>359</v>
      </c>
      <c r="BL322" s="37"/>
      <c r="BM322" s="37"/>
      <c r="BN322" s="37"/>
      <c r="BO322" s="37"/>
      <c r="BP322" s="37" t="s">
        <v>359</v>
      </c>
      <c r="BQ322" s="37"/>
      <c r="BR322" s="37"/>
      <c r="BS322" s="37"/>
      <c r="BT322" s="37"/>
      <c r="BU322" s="37"/>
      <c r="BV322" s="37"/>
      <c r="BW322" s="37"/>
      <c r="BX322" s="37"/>
      <c r="BY322" s="37"/>
      <c r="BZ322" s="37"/>
      <c r="CA322" s="37"/>
      <c r="CB322" s="37"/>
      <c r="CC322" s="37"/>
      <c r="CD322" s="37"/>
      <c r="CE322" s="37"/>
      <c r="CF322" s="37" t="s">
        <v>815</v>
      </c>
      <c r="CG322" s="37" t="b">
        <v>1</v>
      </c>
      <c r="CH322" s="37" t="b">
        <v>1</v>
      </c>
      <c r="CI322" s="37" t="b">
        <v>1</v>
      </c>
      <c r="CJ322" s="37"/>
      <c r="CK322" s="37"/>
      <c r="CL322" s="37"/>
      <c r="CM322" s="37"/>
      <c r="CN322" s="37"/>
      <c r="CO322" s="37" t="s">
        <v>347</v>
      </c>
      <c r="CP322" s="37"/>
      <c r="CQ322" s="37"/>
      <c r="CR322" s="37"/>
      <c r="CS322" s="37"/>
      <c r="CT322" s="37"/>
      <c r="CU322" s="37"/>
      <c r="CV322" s="37"/>
      <c r="CW322" s="37"/>
      <c r="CX322" s="37"/>
      <c r="CY322" s="37" t="s">
        <v>836</v>
      </c>
      <c r="CZ322" s="37"/>
      <c r="DA322" s="37"/>
      <c r="DB322" s="37"/>
      <c r="DC322" s="37"/>
      <c r="DD322" s="37"/>
      <c r="DE322" s="37" t="b">
        <v>1</v>
      </c>
      <c r="DF322" s="37"/>
      <c r="DG322" s="37"/>
      <c r="DH322" s="37"/>
      <c r="DI322" s="37"/>
      <c r="DJ322" s="37"/>
      <c r="DK322" s="37"/>
      <c r="DL322" s="37"/>
      <c r="DM322" s="37"/>
      <c r="DN322" s="37"/>
      <c r="DO322" s="37"/>
      <c r="DP322" s="37"/>
      <c r="DQ322" s="37"/>
      <c r="DR322" s="37"/>
      <c r="DS322" s="37"/>
      <c r="DT322" s="37"/>
      <c r="DU322" s="37"/>
      <c r="DV322" s="37"/>
      <c r="DW322" s="37" t="s">
        <v>564</v>
      </c>
      <c r="DX322" s="37" t="s">
        <v>483</v>
      </c>
      <c r="DY322" s="37"/>
      <c r="DZ322" s="37"/>
      <c r="EA322" s="37" t="s">
        <v>4007</v>
      </c>
      <c r="EB322" s="37" t="b">
        <v>1</v>
      </c>
      <c r="EC322" s="37"/>
      <c r="ED322" s="37" t="b">
        <v>1</v>
      </c>
      <c r="EE322" s="37"/>
      <c r="EF322" s="37" t="b">
        <v>1</v>
      </c>
      <c r="EG322" s="37"/>
      <c r="EH322" s="37"/>
      <c r="EI322" s="37"/>
      <c r="EJ322" s="37"/>
      <c r="EK322" s="37" t="b">
        <v>1</v>
      </c>
      <c r="EL322" s="37" t="b">
        <v>1</v>
      </c>
      <c r="EM322" s="52">
        <v>5</v>
      </c>
      <c r="EN322" s="37" t="s">
        <v>366</v>
      </c>
      <c r="EO322" s="37"/>
      <c r="EP322" s="37"/>
      <c r="EQ322" s="37"/>
      <c r="ER322" s="37"/>
      <c r="ES322" s="37"/>
      <c r="ET322" s="37"/>
      <c r="EU322" s="37"/>
      <c r="EV322" s="37"/>
      <c r="EW322" s="37"/>
      <c r="EX322" s="37"/>
      <c r="EY322" s="37"/>
      <c r="EZ322" s="37"/>
      <c r="FA322" s="37"/>
      <c r="FB322" s="37"/>
      <c r="FC322" s="37" t="s">
        <v>347</v>
      </c>
      <c r="FD322" s="37"/>
      <c r="FE322" s="37" t="s">
        <v>914</v>
      </c>
      <c r="FF322" s="37"/>
      <c r="FG322" s="37" t="b">
        <v>1</v>
      </c>
      <c r="FH322" s="37"/>
      <c r="FI322" s="37" t="b">
        <v>1</v>
      </c>
      <c r="FJ322" s="37"/>
      <c r="FK322" s="37"/>
      <c r="FL322" s="37"/>
      <c r="FM322" s="37"/>
      <c r="FN322" s="37" t="s">
        <v>347</v>
      </c>
      <c r="FO322" s="37"/>
      <c r="FP322" s="37" t="s">
        <v>359</v>
      </c>
      <c r="FQ322" s="37"/>
      <c r="FR322" s="37"/>
      <c r="FS322" s="37"/>
      <c r="FT322" s="37"/>
      <c r="FU322" s="37"/>
      <c r="FV322" s="37"/>
      <c r="FW322" s="37"/>
      <c r="FX322" s="37"/>
      <c r="FY322" s="37"/>
      <c r="FZ322" s="37"/>
      <c r="GA322" s="37"/>
      <c r="GB322" s="37"/>
      <c r="GC322" s="37"/>
      <c r="GD322" s="37" t="s">
        <v>351</v>
      </c>
      <c r="GE322" s="37" t="s">
        <v>359</v>
      </c>
      <c r="GF322" s="37" t="s">
        <v>370</v>
      </c>
      <c r="GG322" s="37" t="s">
        <v>370</v>
      </c>
      <c r="GH322" s="37"/>
      <c r="GI322" s="37"/>
      <c r="GJ322" s="37"/>
      <c r="GK322" s="37"/>
      <c r="GL322" s="37"/>
      <c r="GM322" s="37"/>
      <c r="GN322" s="37"/>
      <c r="GO322" s="37"/>
      <c r="GP322" s="37"/>
      <c r="GQ322" s="37"/>
      <c r="GR322" s="37"/>
      <c r="GS322" s="37"/>
      <c r="GT322" s="37"/>
      <c r="GU322" s="37" t="s">
        <v>4008</v>
      </c>
      <c r="GV322" s="37" t="b">
        <v>1</v>
      </c>
      <c r="GW322" s="37"/>
      <c r="GX322" s="37" t="b">
        <v>1</v>
      </c>
      <c r="GY322" s="37" t="b">
        <v>1</v>
      </c>
      <c r="GZ322" s="37"/>
      <c r="HA322" s="37" t="b">
        <v>1</v>
      </c>
      <c r="HB322" s="37"/>
      <c r="HC322" s="37"/>
      <c r="HD322" s="37"/>
      <c r="HE322" s="37"/>
      <c r="HF322" s="37"/>
      <c r="HG322" s="37"/>
      <c r="HH322" s="37"/>
      <c r="HI322" s="37"/>
      <c r="HJ322" s="37"/>
      <c r="HK322" s="37"/>
      <c r="HL322" s="37"/>
      <c r="HM322" s="37"/>
      <c r="HN322" s="37" t="s">
        <v>497</v>
      </c>
      <c r="HO322" s="37"/>
      <c r="HP322" s="37" t="b">
        <v>1</v>
      </c>
      <c r="HQ322" s="37"/>
      <c r="HR322" s="37"/>
      <c r="HS322" s="37" t="s">
        <v>4009</v>
      </c>
      <c r="HT322" s="37" t="s">
        <v>440</v>
      </c>
      <c r="HU322" s="37"/>
      <c r="HV322" s="37"/>
      <c r="HW322" s="37"/>
      <c r="HX322" s="37" t="b">
        <v>1</v>
      </c>
      <c r="HY322" s="37"/>
      <c r="HZ322" s="37"/>
      <c r="IA322" s="37"/>
      <c r="IB322" s="37"/>
      <c r="IC322" s="37"/>
      <c r="ID322" s="37"/>
      <c r="IE322" s="37"/>
      <c r="IF322" s="37" t="s">
        <v>372</v>
      </c>
      <c r="IG322" s="37"/>
      <c r="IH322" s="37"/>
      <c r="II322" s="37"/>
      <c r="IJ322" s="37"/>
      <c r="IK322" s="37"/>
      <c r="IL322" s="37"/>
      <c r="IM322" s="37" t="b">
        <v>1</v>
      </c>
      <c r="IN322" s="37"/>
      <c r="IO322" s="37"/>
      <c r="IP322" s="37" t="s">
        <v>347</v>
      </c>
      <c r="IQ322" s="37"/>
      <c r="IR322" s="37" t="s">
        <v>537</v>
      </c>
      <c r="IS322" s="37"/>
      <c r="IT322" s="37" t="b">
        <v>1</v>
      </c>
      <c r="IU322" s="37" t="b">
        <v>1</v>
      </c>
      <c r="IV322" s="37"/>
      <c r="IW322" s="37"/>
      <c r="IX322" s="37"/>
      <c r="IY322" s="37"/>
      <c r="IZ322" s="37"/>
      <c r="JA322" s="37" t="s">
        <v>5165</v>
      </c>
      <c r="JB322" s="37" t="s">
        <v>522</v>
      </c>
      <c r="JC322" s="37"/>
      <c r="JD322" s="37" t="b">
        <v>1</v>
      </c>
      <c r="JE322" s="37" t="b">
        <v>1</v>
      </c>
      <c r="JF322" s="37" t="b">
        <v>1</v>
      </c>
      <c r="JG322" s="37"/>
      <c r="JH322" s="37"/>
      <c r="JI322" s="37"/>
      <c r="JJ322" s="37"/>
      <c r="JK322" s="37" t="s">
        <v>5167</v>
      </c>
      <c r="JL322" s="37" t="s">
        <v>359</v>
      </c>
      <c r="JM322" s="37" t="s">
        <v>4010</v>
      </c>
      <c r="JN322" s="37" t="s">
        <v>4011</v>
      </c>
      <c r="JO322" s="37" t="b">
        <v>1</v>
      </c>
      <c r="JP322" s="37"/>
      <c r="JQ322" s="37"/>
      <c r="JR322" s="37" t="b">
        <v>1</v>
      </c>
      <c r="JS322" s="37" t="b">
        <v>1</v>
      </c>
      <c r="JT322" s="37" t="b">
        <v>1</v>
      </c>
      <c r="JU322" s="37" t="b">
        <v>1</v>
      </c>
      <c r="JV322" s="37"/>
      <c r="JW322" s="37"/>
      <c r="JX322" s="37"/>
      <c r="JY322" s="37"/>
      <c r="JZ322" s="37"/>
      <c r="KA322" s="37"/>
      <c r="KB322" s="37"/>
      <c r="KC322" s="37"/>
      <c r="KD322" s="37"/>
      <c r="KE322" s="37"/>
      <c r="KF322" s="37"/>
      <c r="KG322" s="37" t="s">
        <v>4012</v>
      </c>
      <c r="KH322" s="37" t="s">
        <v>4013</v>
      </c>
      <c r="KI322" s="37" t="b">
        <v>1</v>
      </c>
      <c r="KJ322" s="37"/>
      <c r="KK322" s="37"/>
      <c r="KL322" s="37" t="b">
        <v>1</v>
      </c>
      <c r="KM322" s="37"/>
      <c r="KN322" s="37"/>
      <c r="KO322" s="37"/>
      <c r="KP322" s="37"/>
      <c r="KQ322" s="37"/>
      <c r="KR322" s="37" t="b">
        <v>1</v>
      </c>
      <c r="KS322" s="37"/>
      <c r="KT322" s="37"/>
      <c r="KU322" s="37"/>
      <c r="KV322" s="37"/>
      <c r="KW322" s="37" t="s">
        <v>526</v>
      </c>
      <c r="KX322" s="37"/>
      <c r="KY322" s="37" t="b">
        <v>1</v>
      </c>
      <c r="KZ322" s="37" t="b">
        <v>1</v>
      </c>
      <c r="LA322" s="37"/>
      <c r="LB322" s="37" t="b">
        <v>1</v>
      </c>
      <c r="LC322" s="37"/>
      <c r="LD322" s="37"/>
      <c r="LE322" s="37"/>
      <c r="LF322" s="37"/>
      <c r="LG322" s="37" t="s">
        <v>541</v>
      </c>
      <c r="LH322" s="37"/>
      <c r="LI322" s="37"/>
      <c r="LJ322" s="37" t="b">
        <v>1</v>
      </c>
      <c r="LK322" s="37" t="b">
        <v>1</v>
      </c>
      <c r="LL322" s="37"/>
      <c r="LM322" s="37"/>
      <c r="LN322" s="37"/>
      <c r="LO322" s="37"/>
      <c r="LP322" s="37"/>
      <c r="LQ322" s="37"/>
      <c r="LR322" s="37"/>
      <c r="LS322" s="37"/>
      <c r="LT322" s="37"/>
      <c r="LU322" s="37"/>
      <c r="LV322" s="37"/>
      <c r="LW322" s="37"/>
      <c r="LX322" s="37"/>
      <c r="LY322" s="37"/>
      <c r="LZ322" s="37"/>
      <c r="MA322" s="37"/>
      <c r="MB322" s="37"/>
      <c r="MC322" s="37"/>
      <c r="MD322" s="37"/>
      <c r="ME322" s="37"/>
      <c r="MF322" s="37"/>
      <c r="MG322" s="37"/>
      <c r="MH322" s="37"/>
      <c r="MI322" s="37"/>
      <c r="MJ322" s="37" t="s">
        <v>4014</v>
      </c>
      <c r="MK322" s="37">
        <v>73216552</v>
      </c>
      <c r="ML322" s="37" t="s">
        <v>4015</v>
      </c>
      <c r="MM322" s="50">
        <v>44219.497233796297</v>
      </c>
      <c r="MN322" s="37">
        <v>324</v>
      </c>
      <c r="MO322" s="37"/>
      <c r="MP322" s="37">
        <v>-1</v>
      </c>
      <c r="MQ322" s="37"/>
      <c r="MR322" s="37"/>
      <c r="MS322" s="37" t="s">
        <v>376</v>
      </c>
      <c r="MT322" s="37">
        <v>739</v>
      </c>
      <c r="MU322" s="37" t="s">
        <v>402</v>
      </c>
      <c r="MV322" s="37">
        <v>569832</v>
      </c>
    </row>
    <row r="323" spans="1:360" ht="15.6" hidden="1" thickTop="1" thickBot="1" x14ac:dyDescent="0.35">
      <c r="A323" s="44" t="s">
        <v>4016</v>
      </c>
      <c r="B323" s="45" t="s">
        <v>4017</v>
      </c>
      <c r="C323" s="45"/>
      <c r="D323" s="45" t="s">
        <v>2413</v>
      </c>
      <c r="E323" s="45" t="s">
        <v>830</v>
      </c>
      <c r="F323" s="45"/>
      <c r="G323" s="46">
        <v>44219</v>
      </c>
      <c r="H323" s="45" t="s">
        <v>1928</v>
      </c>
      <c r="I323" s="45" t="s">
        <v>832</v>
      </c>
      <c r="J323" s="45" t="s">
        <v>347</v>
      </c>
      <c r="K323" s="45">
        <v>40</v>
      </c>
      <c r="L323" s="45" t="str">
        <f>IF(data!$K323&lt;31,"18-30 Years",IF(data!$K323&lt;51,"31-50 Years",IF(data!$K323&lt;61,"51-60 Years",IF(data!$K323&gt;60,"Elderly&gt;60"))))</f>
        <v>31-50 Years</v>
      </c>
      <c r="M323" s="45" t="s">
        <v>348</v>
      </c>
      <c r="N323" s="45" t="s">
        <v>349</v>
      </c>
      <c r="O323" s="45" t="s">
        <v>350</v>
      </c>
      <c r="P323" s="46">
        <v>43145</v>
      </c>
      <c r="Q323" s="45">
        <v>0</v>
      </c>
      <c r="R323" s="45">
        <v>0</v>
      </c>
      <c r="S323" s="45" t="s">
        <v>347</v>
      </c>
      <c r="T323" s="45">
        <v>0</v>
      </c>
      <c r="U323" s="45">
        <v>0</v>
      </c>
      <c r="V323" s="45">
        <v>1</v>
      </c>
      <c r="W323" s="45" t="s">
        <v>351</v>
      </c>
      <c r="X323" s="45">
        <v>2</v>
      </c>
      <c r="Y323" s="45" t="s">
        <v>455</v>
      </c>
      <c r="Z323" s="45">
        <v>1</v>
      </c>
      <c r="AA323" s="51">
        <v>4</v>
      </c>
      <c r="AB323" s="45">
        <v>7</v>
      </c>
      <c r="AC323" s="45">
        <v>0</v>
      </c>
      <c r="AD323" s="45">
        <v>0</v>
      </c>
      <c r="AE323" s="45">
        <v>1</v>
      </c>
      <c r="AF323" s="45">
        <v>500</v>
      </c>
      <c r="AG323" s="45">
        <v>400</v>
      </c>
      <c r="AH323" s="41">
        <f t="shared" ref="AH323:AH386" si="5">AG323-AF323</f>
        <v>-100</v>
      </c>
      <c r="AI323" s="45" t="s">
        <v>4018</v>
      </c>
      <c r="AJ323" s="45"/>
      <c r="AK323" s="45" t="s">
        <v>1100</v>
      </c>
      <c r="AL323" s="45"/>
      <c r="AM323" s="45" t="b">
        <v>1</v>
      </c>
      <c r="AN323" s="45"/>
      <c r="AO323" s="45" t="b">
        <v>1</v>
      </c>
      <c r="AP323" s="45"/>
      <c r="AQ323" s="45"/>
      <c r="AR323" s="45"/>
      <c r="AS323" s="45"/>
      <c r="AT323" s="45">
        <v>10</v>
      </c>
      <c r="AU323" s="45" t="s">
        <v>356</v>
      </c>
      <c r="AV323" s="45"/>
      <c r="AW323" s="45" t="s">
        <v>347</v>
      </c>
      <c r="AX323" s="45" t="s">
        <v>4019</v>
      </c>
      <c r="AY323" s="45" t="s">
        <v>2424</v>
      </c>
      <c r="AZ323" s="45" t="b">
        <v>1</v>
      </c>
      <c r="BA323" s="45"/>
      <c r="BB323" s="45"/>
      <c r="BC323" s="45" t="b">
        <v>1</v>
      </c>
      <c r="BD323" s="45"/>
      <c r="BE323" s="45" t="b">
        <v>1</v>
      </c>
      <c r="BF323" s="45"/>
      <c r="BG323" s="45"/>
      <c r="BH323" s="45"/>
      <c r="BI323" s="45"/>
      <c r="BJ323" s="45"/>
      <c r="BK323" s="45" t="s">
        <v>347</v>
      </c>
      <c r="BL323" s="45" t="s">
        <v>347</v>
      </c>
      <c r="BM323" s="45" t="s">
        <v>4020</v>
      </c>
      <c r="BN323" s="45" t="s">
        <v>359</v>
      </c>
      <c r="BO323" s="45"/>
      <c r="BP323" s="45" t="s">
        <v>347</v>
      </c>
      <c r="BQ323" s="45" t="s">
        <v>347</v>
      </c>
      <c r="BR323" s="45"/>
      <c r="BS323" s="45" t="s">
        <v>347</v>
      </c>
      <c r="BT323" s="45" t="s">
        <v>347</v>
      </c>
      <c r="BU323" s="45"/>
      <c r="BV323" s="45"/>
      <c r="BW323" s="45"/>
      <c r="BX323" s="45"/>
      <c r="BY323" s="45"/>
      <c r="BZ323" s="45"/>
      <c r="CA323" s="45"/>
      <c r="CB323" s="45"/>
      <c r="CC323" s="45"/>
      <c r="CD323" s="45"/>
      <c r="CE323" s="45"/>
      <c r="CF323" s="45" t="s">
        <v>665</v>
      </c>
      <c r="CG323" s="45" t="b">
        <v>1</v>
      </c>
      <c r="CH323" s="45" t="b">
        <v>1</v>
      </c>
      <c r="CI323" s="45"/>
      <c r="CJ323" s="45" t="b">
        <v>1</v>
      </c>
      <c r="CK323" s="45"/>
      <c r="CL323" s="45"/>
      <c r="CM323" s="45"/>
      <c r="CN323" s="45"/>
      <c r="CO323" s="45" t="s">
        <v>359</v>
      </c>
      <c r="CP323" s="45" t="s">
        <v>691</v>
      </c>
      <c r="CQ323" s="45"/>
      <c r="CR323" s="45"/>
      <c r="CS323" s="45"/>
      <c r="CT323" s="45"/>
      <c r="CU323" s="45" t="b">
        <v>1</v>
      </c>
      <c r="CV323" s="45"/>
      <c r="CW323" s="45"/>
      <c r="CX323" s="45"/>
      <c r="CY323" s="45" t="s">
        <v>361</v>
      </c>
      <c r="CZ323" s="45"/>
      <c r="DA323" s="45"/>
      <c r="DB323" s="45"/>
      <c r="DC323" s="45"/>
      <c r="DD323" s="45"/>
      <c r="DE323" s="45" t="b">
        <v>1</v>
      </c>
      <c r="DF323" s="45" t="b">
        <v>1</v>
      </c>
      <c r="DG323" s="45"/>
      <c r="DH323" s="45"/>
      <c r="DI323" s="45"/>
      <c r="DJ323" s="45"/>
      <c r="DK323" s="45"/>
      <c r="DL323" s="45"/>
      <c r="DM323" s="45"/>
      <c r="DN323" s="45"/>
      <c r="DO323" s="45"/>
      <c r="DP323" s="45"/>
      <c r="DQ323" s="45"/>
      <c r="DR323" s="45"/>
      <c r="DS323" s="45"/>
      <c r="DT323" s="45"/>
      <c r="DU323" s="45"/>
      <c r="DV323" s="45"/>
      <c r="DW323" s="45" t="s">
        <v>646</v>
      </c>
      <c r="DX323" s="45"/>
      <c r="DY323" s="45"/>
      <c r="DZ323" s="45"/>
      <c r="EA323" s="45"/>
      <c r="EB323" s="45"/>
      <c r="EC323" s="45"/>
      <c r="ED323" s="45"/>
      <c r="EE323" s="45"/>
      <c r="EF323" s="45"/>
      <c r="EG323" s="45"/>
      <c r="EH323" s="45"/>
      <c r="EI323" s="45"/>
      <c r="EJ323" s="45"/>
      <c r="EK323" s="45"/>
      <c r="EL323" s="45"/>
      <c r="EM323" s="45"/>
      <c r="EN323" s="45"/>
      <c r="EO323" s="45" t="s">
        <v>4021</v>
      </c>
      <c r="EP323" s="45"/>
      <c r="EQ323" s="45"/>
      <c r="ER323" s="45" t="b">
        <v>1</v>
      </c>
      <c r="ES323" s="45" t="b">
        <v>1</v>
      </c>
      <c r="ET323" s="45" t="b">
        <v>1</v>
      </c>
      <c r="EU323" s="45"/>
      <c r="EV323" s="45"/>
      <c r="EW323" s="45"/>
      <c r="EX323" s="45"/>
      <c r="EY323" s="45"/>
      <c r="EZ323" s="45"/>
      <c r="FA323" s="51">
        <v>3</v>
      </c>
      <c r="FB323" s="45" t="s">
        <v>365</v>
      </c>
      <c r="FC323" s="45" t="s">
        <v>347</v>
      </c>
      <c r="FD323" s="45"/>
      <c r="FE323" s="45" t="s">
        <v>824</v>
      </c>
      <c r="FF323" s="45"/>
      <c r="FG323" s="45" t="b">
        <v>1</v>
      </c>
      <c r="FH323" s="45"/>
      <c r="FI323" s="45"/>
      <c r="FJ323" s="45"/>
      <c r="FK323" s="45" t="b">
        <v>1</v>
      </c>
      <c r="FL323" s="45"/>
      <c r="FM323" s="45"/>
      <c r="FN323" s="45" t="s">
        <v>347</v>
      </c>
      <c r="FO323" s="45"/>
      <c r="FP323" s="45" t="s">
        <v>347</v>
      </c>
      <c r="FQ323" s="45" t="s">
        <v>367</v>
      </c>
      <c r="FR323" s="45" t="b">
        <v>1</v>
      </c>
      <c r="FS323" s="45"/>
      <c r="FT323" s="45"/>
      <c r="FU323" s="45"/>
      <c r="FV323" s="45"/>
      <c r="FW323" s="45"/>
      <c r="FX323" s="45" t="s">
        <v>368</v>
      </c>
      <c r="FY323" s="45" t="s">
        <v>347</v>
      </c>
      <c r="FZ323" s="45"/>
      <c r="GA323" s="45"/>
      <c r="GB323" s="45"/>
      <c r="GC323" s="45" t="s">
        <v>384</v>
      </c>
      <c r="GD323" s="45" t="s">
        <v>384</v>
      </c>
      <c r="GE323" s="45" t="s">
        <v>359</v>
      </c>
      <c r="GF323" s="45" t="s">
        <v>370</v>
      </c>
      <c r="GG323" s="45" t="s">
        <v>370</v>
      </c>
      <c r="GH323" s="45"/>
      <c r="GI323" s="45"/>
      <c r="GJ323" s="45"/>
      <c r="GK323" s="45"/>
      <c r="GL323" s="45"/>
      <c r="GM323" s="45"/>
      <c r="GN323" s="45"/>
      <c r="GO323" s="45"/>
      <c r="GP323" s="45"/>
      <c r="GQ323" s="45"/>
      <c r="GR323" s="45"/>
      <c r="GS323" s="45"/>
      <c r="GT323" s="45"/>
      <c r="GU323" s="45" t="s">
        <v>4022</v>
      </c>
      <c r="GV323" s="45" t="b">
        <v>1</v>
      </c>
      <c r="GW323" s="45" t="b">
        <v>1</v>
      </c>
      <c r="GX323" s="45" t="b">
        <v>1</v>
      </c>
      <c r="GY323" s="45"/>
      <c r="GZ323" s="45"/>
      <c r="HA323" s="45" t="b">
        <v>1</v>
      </c>
      <c r="HB323" s="45"/>
      <c r="HC323" s="45"/>
      <c r="HD323" s="45"/>
      <c r="HE323" s="45"/>
      <c r="HF323" s="45"/>
      <c r="HG323" s="45"/>
      <c r="HH323" s="45" t="b">
        <v>1</v>
      </c>
      <c r="HI323" s="45"/>
      <c r="HJ323" s="45"/>
      <c r="HK323" s="45"/>
      <c r="HL323" s="45"/>
      <c r="HM323" s="45"/>
      <c r="HN323" s="45" t="s">
        <v>438</v>
      </c>
      <c r="HO323" s="45" t="b">
        <v>1</v>
      </c>
      <c r="HP323" s="45"/>
      <c r="HQ323" s="45"/>
      <c r="HR323" s="45"/>
      <c r="HS323" s="45" t="s">
        <v>4023</v>
      </c>
      <c r="HT323" s="45" t="s">
        <v>4024</v>
      </c>
      <c r="HU323" s="45" t="b">
        <v>1</v>
      </c>
      <c r="HV323" s="45"/>
      <c r="HW323" s="45"/>
      <c r="HX323" s="45" t="b">
        <v>1</v>
      </c>
      <c r="HY323" s="45"/>
      <c r="HZ323" s="45"/>
      <c r="IA323" s="45"/>
      <c r="IB323" s="45"/>
      <c r="IC323" s="45" t="b">
        <v>1</v>
      </c>
      <c r="ID323" s="45"/>
      <c r="IE323" s="45"/>
      <c r="IF323" s="45" t="s">
        <v>1091</v>
      </c>
      <c r="IG323" s="45"/>
      <c r="IH323" s="45"/>
      <c r="II323" s="45"/>
      <c r="IJ323" s="45"/>
      <c r="IK323" s="45"/>
      <c r="IL323" s="45"/>
      <c r="IM323" s="45"/>
      <c r="IN323" s="45" t="b">
        <v>1</v>
      </c>
      <c r="IO323" s="45"/>
      <c r="IP323" s="45" t="s">
        <v>347</v>
      </c>
      <c r="IQ323" s="45"/>
      <c r="IR323" s="45" t="s">
        <v>953</v>
      </c>
      <c r="IS323" s="45"/>
      <c r="IT323" s="45" t="b">
        <v>1</v>
      </c>
      <c r="IU323" s="45" t="b">
        <v>1</v>
      </c>
      <c r="IV323" s="45" t="b">
        <v>1</v>
      </c>
      <c r="IW323" s="45"/>
      <c r="IX323" s="45"/>
      <c r="IY323" s="45"/>
      <c r="IZ323" s="45"/>
      <c r="JA323" s="45"/>
      <c r="JB323" s="45" t="s">
        <v>1995</v>
      </c>
      <c r="JC323" s="45"/>
      <c r="JD323" s="45" t="b">
        <v>1</v>
      </c>
      <c r="JE323" s="45" t="b">
        <v>1</v>
      </c>
      <c r="JF323" s="45" t="b">
        <v>1</v>
      </c>
      <c r="JG323" s="45"/>
      <c r="JH323" s="45"/>
      <c r="JI323" s="45"/>
      <c r="JJ323" s="45"/>
      <c r="JK323" s="45" t="s">
        <v>5169</v>
      </c>
      <c r="JL323" s="45" t="s">
        <v>359</v>
      </c>
      <c r="JM323" s="45" t="s">
        <v>4025</v>
      </c>
      <c r="JN323" s="45" t="s">
        <v>2750</v>
      </c>
      <c r="JO323" s="45" t="b">
        <v>1</v>
      </c>
      <c r="JP323" s="45"/>
      <c r="JQ323" s="45" t="b">
        <v>1</v>
      </c>
      <c r="JR323" s="45" t="b">
        <v>1</v>
      </c>
      <c r="JS323" s="45" t="b">
        <v>1</v>
      </c>
      <c r="JT323" s="45" t="b">
        <v>1</v>
      </c>
      <c r="JU323" s="45" t="b">
        <v>1</v>
      </c>
      <c r="JV323" s="45"/>
      <c r="JW323" s="45"/>
      <c r="JX323" s="45"/>
      <c r="JY323" s="45" t="b">
        <v>1</v>
      </c>
      <c r="JZ323" s="45"/>
      <c r="KA323" s="45"/>
      <c r="KB323" s="45"/>
      <c r="KC323" s="45"/>
      <c r="KD323" s="45"/>
      <c r="KE323" s="45"/>
      <c r="KF323" s="45"/>
      <c r="KG323" s="45" t="s">
        <v>4026</v>
      </c>
      <c r="KH323" s="45" t="s">
        <v>4027</v>
      </c>
      <c r="KI323" s="45"/>
      <c r="KJ323" s="45" t="b">
        <v>1</v>
      </c>
      <c r="KK323" s="45" t="b">
        <v>1</v>
      </c>
      <c r="KL323" s="45"/>
      <c r="KM323" s="45" t="b">
        <v>1</v>
      </c>
      <c r="KN323" s="45"/>
      <c r="KO323" s="45"/>
      <c r="KP323" s="45"/>
      <c r="KQ323" s="45"/>
      <c r="KR323" s="45"/>
      <c r="KS323" s="45"/>
      <c r="KT323" s="45"/>
      <c r="KU323" s="45"/>
      <c r="KV323" s="45"/>
      <c r="KW323" s="45" t="s">
        <v>1609</v>
      </c>
      <c r="KX323" s="45"/>
      <c r="KY323" s="45" t="b">
        <v>1</v>
      </c>
      <c r="KZ323" s="45" t="b">
        <v>1</v>
      </c>
      <c r="LA323" s="45"/>
      <c r="LB323" s="45"/>
      <c r="LC323" s="45" t="b">
        <v>1</v>
      </c>
      <c r="LD323" s="45"/>
      <c r="LE323" s="45"/>
      <c r="LF323" s="45"/>
      <c r="LG323" s="45" t="s">
        <v>2516</v>
      </c>
      <c r="LH323" s="45"/>
      <c r="LI323" s="45"/>
      <c r="LJ323" s="45" t="b">
        <v>1</v>
      </c>
      <c r="LK323" s="45"/>
      <c r="LL323" s="45" t="b">
        <v>1</v>
      </c>
      <c r="LM323" s="45"/>
      <c r="LN323" s="45"/>
      <c r="LO323" s="45" t="s">
        <v>359</v>
      </c>
      <c r="LP323" s="37" t="s">
        <v>5171</v>
      </c>
      <c r="LQ323" s="45" t="s">
        <v>640</v>
      </c>
      <c r="LR323" s="45"/>
      <c r="LS323" s="45"/>
      <c r="LT323" s="45"/>
      <c r="LU323" s="45"/>
      <c r="LV323" s="45"/>
      <c r="LW323" s="45" t="b">
        <v>1</v>
      </c>
      <c r="LX323" s="45"/>
      <c r="LY323" s="45"/>
      <c r="LZ323" s="45"/>
      <c r="MA323" s="45"/>
      <c r="MB323" s="45" t="s">
        <v>359</v>
      </c>
      <c r="MC323" s="45"/>
      <c r="MD323" s="45"/>
      <c r="ME323" s="45" t="s">
        <v>359</v>
      </c>
      <c r="MF323" s="45"/>
      <c r="MG323" s="45"/>
      <c r="MH323" s="45" t="s">
        <v>359</v>
      </c>
      <c r="MI323" s="45"/>
      <c r="MJ323" s="45" t="s">
        <v>4028</v>
      </c>
      <c r="MK323" s="45">
        <v>73216553</v>
      </c>
      <c r="ML323" s="45" t="s">
        <v>4029</v>
      </c>
      <c r="MM323" s="47">
        <v>44219.497245370367</v>
      </c>
      <c r="MN323" s="45">
        <v>325</v>
      </c>
      <c r="MO323" s="45"/>
      <c r="MP323" s="45">
        <v>-1</v>
      </c>
      <c r="MQ323" s="45"/>
      <c r="MR323" s="45"/>
      <c r="MS323" s="45" t="s">
        <v>376</v>
      </c>
      <c r="MT323" s="45">
        <v>1108</v>
      </c>
      <c r="MU323" s="45" t="s">
        <v>402</v>
      </c>
      <c r="MV323" s="45">
        <v>569832</v>
      </c>
    </row>
    <row r="324" spans="1:360" ht="15.6" hidden="1" thickTop="1" thickBot="1" x14ac:dyDescent="0.35">
      <c r="A324" s="48" t="s">
        <v>4030</v>
      </c>
      <c r="B324" s="37" t="s">
        <v>4031</v>
      </c>
      <c r="C324" s="37"/>
      <c r="D324" s="37" t="s">
        <v>2413</v>
      </c>
      <c r="E324" s="37" t="s">
        <v>830</v>
      </c>
      <c r="F324" s="37"/>
      <c r="G324" s="49">
        <v>44219</v>
      </c>
      <c r="H324" s="37" t="s">
        <v>1928</v>
      </c>
      <c r="I324" s="37" t="s">
        <v>832</v>
      </c>
      <c r="J324" s="37" t="s">
        <v>347</v>
      </c>
      <c r="K324" s="37">
        <v>30</v>
      </c>
      <c r="L324" s="37" t="str">
        <f>IF(data!$K324&lt;31,"18-30 Years",IF(data!$K324&lt;51,"31-50 Years",IF(data!$K324&lt;61,"51-60 Years",IF(data!$K324&gt;60,"Elderly&gt;60"))))</f>
        <v>18-30 Years</v>
      </c>
      <c r="M324" s="37" t="s">
        <v>348</v>
      </c>
      <c r="N324" s="37" t="s">
        <v>976</v>
      </c>
      <c r="O324" s="37" t="s">
        <v>350</v>
      </c>
      <c r="P324" s="49">
        <v>41674</v>
      </c>
      <c r="Q324" s="37">
        <v>0</v>
      </c>
      <c r="R324" s="37">
        <v>0</v>
      </c>
      <c r="S324" s="37" t="s">
        <v>347</v>
      </c>
      <c r="T324" s="37">
        <v>0</v>
      </c>
      <c r="U324" s="37">
        <v>0</v>
      </c>
      <c r="V324" s="37">
        <v>1</v>
      </c>
      <c r="W324" s="37" t="s">
        <v>351</v>
      </c>
      <c r="X324" s="37">
        <v>1</v>
      </c>
      <c r="Y324" s="37" t="s">
        <v>406</v>
      </c>
      <c r="Z324" s="37">
        <v>0</v>
      </c>
      <c r="AA324" s="52">
        <v>2</v>
      </c>
      <c r="AB324" s="37">
        <v>3</v>
      </c>
      <c r="AC324" s="37">
        <v>0</v>
      </c>
      <c r="AD324" s="37">
        <v>0</v>
      </c>
      <c r="AE324" s="37">
        <v>0</v>
      </c>
      <c r="AF324" s="37">
        <v>200</v>
      </c>
      <c r="AG324" s="37">
        <v>0</v>
      </c>
      <c r="AH324" s="41">
        <f t="shared" si="5"/>
        <v>-200</v>
      </c>
      <c r="AI324" s="37"/>
      <c r="AJ324" s="45" t="s">
        <v>5128</v>
      </c>
      <c r="AK324" s="37" t="s">
        <v>355</v>
      </c>
      <c r="AL324" s="37"/>
      <c r="AM324" s="37" t="b">
        <v>1</v>
      </c>
      <c r="AN324" s="37"/>
      <c r="AO324" s="37"/>
      <c r="AP324" s="37"/>
      <c r="AQ324" s="37"/>
      <c r="AR324" s="37"/>
      <c r="AS324" s="37"/>
      <c r="AT324" s="37">
        <v>5</v>
      </c>
      <c r="AU324" s="37" t="s">
        <v>356</v>
      </c>
      <c r="AV324" s="37"/>
      <c r="AW324" s="37" t="s">
        <v>347</v>
      </c>
      <c r="AX324" s="37" t="s">
        <v>4032</v>
      </c>
      <c r="AY324" s="37" t="s">
        <v>3414</v>
      </c>
      <c r="AZ324" s="37"/>
      <c r="BA324" s="37" t="b">
        <v>1</v>
      </c>
      <c r="BB324" s="37"/>
      <c r="BC324" s="37" t="b">
        <v>1</v>
      </c>
      <c r="BD324" s="37" t="b">
        <v>1</v>
      </c>
      <c r="BE324" s="37"/>
      <c r="BF324" s="37"/>
      <c r="BG324" s="37"/>
      <c r="BH324" s="37"/>
      <c r="BI324" s="37"/>
      <c r="BJ324" s="37"/>
      <c r="BK324" s="37" t="s">
        <v>359</v>
      </c>
      <c r="BL324" s="37"/>
      <c r="BM324" s="37"/>
      <c r="BN324" s="37"/>
      <c r="BO324" s="37"/>
      <c r="BP324" s="37" t="s">
        <v>347</v>
      </c>
      <c r="BQ324" s="37" t="s">
        <v>347</v>
      </c>
      <c r="BR324" s="37"/>
      <c r="BS324" s="37" t="s">
        <v>347</v>
      </c>
      <c r="BT324" s="37" t="s">
        <v>347</v>
      </c>
      <c r="BU324" s="37"/>
      <c r="BV324" s="37"/>
      <c r="BW324" s="37"/>
      <c r="BX324" s="37"/>
      <c r="BY324" s="37"/>
      <c r="BZ324" s="37"/>
      <c r="CA324" s="37"/>
      <c r="CB324" s="37"/>
      <c r="CC324" s="37"/>
      <c r="CD324" s="37"/>
      <c r="CE324" s="37"/>
      <c r="CF324" s="37" t="s">
        <v>4033</v>
      </c>
      <c r="CG324" s="37"/>
      <c r="CH324" s="37" t="b">
        <v>1</v>
      </c>
      <c r="CI324" s="37"/>
      <c r="CJ324" s="37"/>
      <c r="CK324" s="37" t="b">
        <v>1</v>
      </c>
      <c r="CL324" s="37"/>
      <c r="CM324" s="37"/>
      <c r="CN324" s="37" t="s">
        <v>4034</v>
      </c>
      <c r="CO324" s="37" t="s">
        <v>359</v>
      </c>
      <c r="CP324" s="37" t="s">
        <v>691</v>
      </c>
      <c r="CQ324" s="37"/>
      <c r="CR324" s="37"/>
      <c r="CS324" s="37"/>
      <c r="CT324" s="37"/>
      <c r="CU324" s="37" t="b">
        <v>1</v>
      </c>
      <c r="CV324" s="37"/>
      <c r="CW324" s="37"/>
      <c r="CX324" s="37"/>
      <c r="CY324" s="37" t="s">
        <v>836</v>
      </c>
      <c r="CZ324" s="37"/>
      <c r="DA324" s="37"/>
      <c r="DB324" s="37"/>
      <c r="DC324" s="37"/>
      <c r="DD324" s="37"/>
      <c r="DE324" s="37" t="b">
        <v>1</v>
      </c>
      <c r="DF324" s="37"/>
      <c r="DG324" s="37"/>
      <c r="DH324" s="37"/>
      <c r="DI324" s="37"/>
      <c r="DJ324" s="37"/>
      <c r="DK324" s="37"/>
      <c r="DL324" s="37"/>
      <c r="DM324" s="37"/>
      <c r="DN324" s="37"/>
      <c r="DO324" s="37"/>
      <c r="DP324" s="37"/>
      <c r="DQ324" s="37"/>
      <c r="DR324" s="37"/>
      <c r="DS324" s="37"/>
      <c r="DT324" s="37"/>
      <c r="DU324" s="37"/>
      <c r="DV324" s="37"/>
      <c r="DW324" s="37" t="s">
        <v>564</v>
      </c>
      <c r="DX324" s="37" t="s">
        <v>483</v>
      </c>
      <c r="DY324" s="37"/>
      <c r="DZ324" s="37"/>
      <c r="EA324" s="37"/>
      <c r="EB324" s="37"/>
      <c r="EC324" s="37"/>
      <c r="ED324" s="37"/>
      <c r="EE324" s="37"/>
      <c r="EF324" s="37"/>
      <c r="EG324" s="37"/>
      <c r="EH324" s="37"/>
      <c r="EI324" s="37"/>
      <c r="EJ324" s="37"/>
      <c r="EK324" s="37"/>
      <c r="EL324" s="37"/>
      <c r="EM324" s="37"/>
      <c r="EN324" s="37"/>
      <c r="EO324" s="37" t="s">
        <v>4035</v>
      </c>
      <c r="EP324" s="37"/>
      <c r="EQ324" s="37" t="b">
        <v>1</v>
      </c>
      <c r="ER324" s="37" t="b">
        <v>1</v>
      </c>
      <c r="ES324" s="37"/>
      <c r="ET324" s="37"/>
      <c r="EU324" s="37"/>
      <c r="EV324" s="37"/>
      <c r="EW324" s="37" t="b">
        <v>1</v>
      </c>
      <c r="EX324" s="37"/>
      <c r="EY324" s="37" t="b">
        <v>1</v>
      </c>
      <c r="EZ324" s="37"/>
      <c r="FA324" s="52">
        <v>4</v>
      </c>
      <c r="FB324" s="37" t="s">
        <v>366</v>
      </c>
      <c r="FC324" s="37" t="s">
        <v>347</v>
      </c>
      <c r="FD324" s="37"/>
      <c r="FE324" s="37" t="s">
        <v>4036</v>
      </c>
      <c r="FF324" s="37"/>
      <c r="FG324" s="37" t="b">
        <v>1</v>
      </c>
      <c r="FH324" s="37" t="b">
        <v>1</v>
      </c>
      <c r="FI324" s="37"/>
      <c r="FJ324" s="37"/>
      <c r="FK324" s="37" t="b">
        <v>1</v>
      </c>
      <c r="FL324" s="37"/>
      <c r="FM324" s="37"/>
      <c r="FN324" s="37" t="s">
        <v>347</v>
      </c>
      <c r="FO324" s="37"/>
      <c r="FP324" s="37" t="s">
        <v>347</v>
      </c>
      <c r="FQ324" s="37" t="s">
        <v>367</v>
      </c>
      <c r="FR324" s="37" t="b">
        <v>1</v>
      </c>
      <c r="FS324" s="37"/>
      <c r="FT324" s="37"/>
      <c r="FU324" s="37"/>
      <c r="FV324" s="37"/>
      <c r="FW324" s="37"/>
      <c r="FX324" s="37" t="s">
        <v>368</v>
      </c>
      <c r="FY324" s="37" t="s">
        <v>347</v>
      </c>
      <c r="FZ324" s="37"/>
      <c r="GA324" s="37"/>
      <c r="GB324" s="37"/>
      <c r="GC324" s="37" t="s">
        <v>384</v>
      </c>
      <c r="GD324" s="37" t="s">
        <v>384</v>
      </c>
      <c r="GE324" s="37" t="s">
        <v>347</v>
      </c>
      <c r="GF324" s="37"/>
      <c r="GG324" s="37"/>
      <c r="GH324" s="37" t="s">
        <v>371</v>
      </c>
      <c r="GI324" s="37" t="s">
        <v>359</v>
      </c>
      <c r="GJ324" s="37"/>
      <c r="GK324" s="37"/>
      <c r="GL324" s="37"/>
      <c r="GM324" s="37"/>
      <c r="GN324" s="37"/>
      <c r="GO324" s="37"/>
      <c r="GP324" s="37"/>
      <c r="GQ324" s="37"/>
      <c r="GR324" s="37"/>
      <c r="GS324" s="37" t="s">
        <v>1064</v>
      </c>
      <c r="GT324" s="37"/>
      <c r="GU324" s="37" t="s">
        <v>4037</v>
      </c>
      <c r="GV324" s="37"/>
      <c r="GW324" s="37"/>
      <c r="GX324" s="37"/>
      <c r="GY324" s="37" t="b">
        <v>1</v>
      </c>
      <c r="GZ324" s="37"/>
      <c r="HA324" s="37" t="b">
        <v>1</v>
      </c>
      <c r="HB324" s="37"/>
      <c r="HC324" s="37" t="b">
        <v>1</v>
      </c>
      <c r="HD324" s="37"/>
      <c r="HE324" s="37"/>
      <c r="HF324" s="37"/>
      <c r="HG324" s="37"/>
      <c r="HH324" s="37" t="b">
        <v>1</v>
      </c>
      <c r="HI324" s="37"/>
      <c r="HJ324" s="37"/>
      <c r="HK324" s="37"/>
      <c r="HL324" s="37"/>
      <c r="HM324" s="37"/>
      <c r="HN324" s="37" t="s">
        <v>438</v>
      </c>
      <c r="HO324" s="37" t="b">
        <v>1</v>
      </c>
      <c r="HP324" s="37"/>
      <c r="HQ324" s="37"/>
      <c r="HR324" s="37"/>
      <c r="HS324" s="37" t="s">
        <v>4038</v>
      </c>
      <c r="HT324" s="37" t="s">
        <v>1404</v>
      </c>
      <c r="HU324" s="37"/>
      <c r="HV324" s="37"/>
      <c r="HW324" s="37"/>
      <c r="HX324" s="37" t="b">
        <v>1</v>
      </c>
      <c r="HY324" s="37"/>
      <c r="HZ324" s="37"/>
      <c r="IA324" s="37"/>
      <c r="IB324" s="37"/>
      <c r="IC324" s="37" t="b">
        <v>1</v>
      </c>
      <c r="ID324" s="37"/>
      <c r="IE324" s="37"/>
      <c r="IF324" s="37" t="s">
        <v>2930</v>
      </c>
      <c r="IG324" s="37" t="b">
        <v>1</v>
      </c>
      <c r="IH324" s="37" t="b">
        <v>1</v>
      </c>
      <c r="II324" s="37"/>
      <c r="IJ324" s="37"/>
      <c r="IK324" s="37"/>
      <c r="IL324" s="37"/>
      <c r="IM324" s="37"/>
      <c r="IN324" s="37"/>
      <c r="IO324" s="37"/>
      <c r="IP324" s="37" t="s">
        <v>347</v>
      </c>
      <c r="IQ324" s="37"/>
      <c r="IR324" s="37" t="s">
        <v>1856</v>
      </c>
      <c r="IS324" s="37" t="b">
        <v>1</v>
      </c>
      <c r="IT324" s="37" t="b">
        <v>1</v>
      </c>
      <c r="IU324" s="37" t="b">
        <v>1</v>
      </c>
      <c r="IV324" s="37"/>
      <c r="IW324" s="37"/>
      <c r="IX324" s="37"/>
      <c r="IY324" s="37"/>
      <c r="IZ324" s="37"/>
      <c r="JA324" s="37"/>
      <c r="JB324" s="37" t="s">
        <v>1856</v>
      </c>
      <c r="JC324" s="37" t="b">
        <v>1</v>
      </c>
      <c r="JD324" s="37" t="b">
        <v>1</v>
      </c>
      <c r="JE324" s="37" t="b">
        <v>1</v>
      </c>
      <c r="JF324" s="37"/>
      <c r="JG324" s="37"/>
      <c r="JH324" s="37"/>
      <c r="JI324" s="37"/>
      <c r="JJ324" s="37"/>
      <c r="JK324" s="37"/>
      <c r="JL324" s="37" t="s">
        <v>359</v>
      </c>
      <c r="JM324" s="37" t="s">
        <v>4039</v>
      </c>
      <c r="JN324" s="37" t="s">
        <v>4040</v>
      </c>
      <c r="JO324" s="37" t="b">
        <v>1</v>
      </c>
      <c r="JP324" s="37"/>
      <c r="JQ324" s="37" t="b">
        <v>1</v>
      </c>
      <c r="JR324" s="37"/>
      <c r="JS324" s="37"/>
      <c r="JT324" s="37" t="b">
        <v>1</v>
      </c>
      <c r="JU324" s="37" t="b">
        <v>1</v>
      </c>
      <c r="JV324" s="37"/>
      <c r="JW324" s="37"/>
      <c r="JX324" s="37"/>
      <c r="JY324" s="37"/>
      <c r="JZ324" s="37"/>
      <c r="KA324" s="37"/>
      <c r="KB324" s="37"/>
      <c r="KC324" s="37"/>
      <c r="KD324" s="37"/>
      <c r="KE324" s="37"/>
      <c r="KF324" s="37"/>
      <c r="KG324" s="37"/>
      <c r="KH324" s="37" t="s">
        <v>4041</v>
      </c>
      <c r="KI324" s="37"/>
      <c r="KJ324" s="37"/>
      <c r="KK324" s="37"/>
      <c r="KL324" s="37"/>
      <c r="KM324" s="37" t="b">
        <v>1</v>
      </c>
      <c r="KN324" s="37"/>
      <c r="KO324" s="37"/>
      <c r="KP324" s="37"/>
      <c r="KQ324" s="37"/>
      <c r="KR324" s="37" t="b">
        <v>1</v>
      </c>
      <c r="KS324" s="37" t="b">
        <v>1</v>
      </c>
      <c r="KT324" s="37"/>
      <c r="KU324" s="37"/>
      <c r="KV324" s="37"/>
      <c r="KW324" s="37" t="s">
        <v>1609</v>
      </c>
      <c r="KX324" s="37"/>
      <c r="KY324" s="37" t="b">
        <v>1</v>
      </c>
      <c r="KZ324" s="37" t="b">
        <v>1</v>
      </c>
      <c r="LA324" s="37"/>
      <c r="LB324" s="37"/>
      <c r="LC324" s="37" t="b">
        <v>1</v>
      </c>
      <c r="LD324" s="37"/>
      <c r="LE324" s="37"/>
      <c r="LF324" s="37"/>
      <c r="LG324" s="37" t="s">
        <v>901</v>
      </c>
      <c r="LH324" s="37"/>
      <c r="LI324" s="37"/>
      <c r="LJ324" s="37" t="b">
        <v>1</v>
      </c>
      <c r="LK324" s="37" t="b">
        <v>1</v>
      </c>
      <c r="LL324" s="37"/>
      <c r="LM324" s="37"/>
      <c r="LN324" s="37"/>
      <c r="LO324" s="37" t="s">
        <v>347</v>
      </c>
      <c r="LP324" s="37"/>
      <c r="LQ324" s="37" t="s">
        <v>640</v>
      </c>
      <c r="LR324" s="37"/>
      <c r="LS324" s="37"/>
      <c r="LT324" s="37"/>
      <c r="LU324" s="37"/>
      <c r="LV324" s="37"/>
      <c r="LW324" s="37" t="b">
        <v>1</v>
      </c>
      <c r="LX324" s="37"/>
      <c r="LY324" s="37"/>
      <c r="LZ324" s="37"/>
      <c r="MA324" s="37"/>
      <c r="MB324" s="37" t="s">
        <v>359</v>
      </c>
      <c r="MC324" s="37"/>
      <c r="MD324" s="37"/>
      <c r="ME324" s="37"/>
      <c r="MF324" s="37"/>
      <c r="MG324" s="37"/>
      <c r="MH324" s="37" t="s">
        <v>359</v>
      </c>
      <c r="MI324" s="37"/>
      <c r="MJ324" s="37" t="s">
        <v>4042</v>
      </c>
      <c r="MK324" s="37">
        <v>73216554</v>
      </c>
      <c r="ML324" s="37" t="s">
        <v>4043</v>
      </c>
      <c r="MM324" s="50">
        <v>44219.497256944444</v>
      </c>
      <c r="MN324" s="37">
        <v>326</v>
      </c>
      <c r="MO324" s="37"/>
      <c r="MP324" s="37">
        <v>-1</v>
      </c>
      <c r="MQ324" s="37"/>
      <c r="MR324" s="37"/>
      <c r="MS324" s="37" t="s">
        <v>376</v>
      </c>
      <c r="MT324" s="37">
        <v>1974</v>
      </c>
      <c r="MU324" s="37" t="s">
        <v>402</v>
      </c>
      <c r="MV324" s="37">
        <v>569832</v>
      </c>
    </row>
    <row r="325" spans="1:360" ht="15.6" thickTop="1" thickBot="1" x14ac:dyDescent="0.35">
      <c r="A325" s="44" t="s">
        <v>4044</v>
      </c>
      <c r="B325" s="45" t="s">
        <v>4045</v>
      </c>
      <c r="C325" s="45"/>
      <c r="D325" s="45" t="s">
        <v>2413</v>
      </c>
      <c r="E325" s="45" t="s">
        <v>830</v>
      </c>
      <c r="F325" s="45"/>
      <c r="G325" s="46">
        <v>44219</v>
      </c>
      <c r="H325" s="45" t="s">
        <v>1928</v>
      </c>
      <c r="I325" s="45" t="s">
        <v>832</v>
      </c>
      <c r="J325" s="45" t="s">
        <v>347</v>
      </c>
      <c r="K325" s="45">
        <v>25</v>
      </c>
      <c r="L325" s="45" t="str">
        <f>IF(data!$K325&lt;31,"18-30 Years",IF(data!$K325&lt;51,"31-50 Years",IF(data!$K325&lt;61,"51-60 Years",IF(data!$K325&gt;60,"Elderly&gt;60"))))</f>
        <v>18-30 Years</v>
      </c>
      <c r="M325" s="45" t="s">
        <v>348</v>
      </c>
      <c r="N325" s="45" t="s">
        <v>349</v>
      </c>
      <c r="O325" s="45" t="s">
        <v>350</v>
      </c>
      <c r="P325" s="46">
        <v>42803</v>
      </c>
      <c r="Q325" s="45">
        <v>1</v>
      </c>
      <c r="R325" s="45">
        <v>0</v>
      </c>
      <c r="S325" s="45" t="s">
        <v>347</v>
      </c>
      <c r="T325" s="45">
        <v>0</v>
      </c>
      <c r="U325" s="45">
        <v>1</v>
      </c>
      <c r="V325" s="45">
        <v>0</v>
      </c>
      <c r="W325" s="45" t="s">
        <v>351</v>
      </c>
      <c r="X325" s="45">
        <v>2</v>
      </c>
      <c r="Y325" s="45" t="s">
        <v>455</v>
      </c>
      <c r="Z325" s="45">
        <v>0</v>
      </c>
      <c r="AA325" s="51">
        <v>3</v>
      </c>
      <c r="AB325" s="45">
        <v>5</v>
      </c>
      <c r="AC325" s="45">
        <v>0</v>
      </c>
      <c r="AD325" s="45">
        <v>0</v>
      </c>
      <c r="AE325" s="45">
        <v>1</v>
      </c>
      <c r="AF325" s="45">
        <v>300</v>
      </c>
      <c r="AG325" s="45">
        <v>400</v>
      </c>
      <c r="AH325" s="41">
        <f t="shared" si="5"/>
        <v>100</v>
      </c>
      <c r="AI325" s="45" t="s">
        <v>4046</v>
      </c>
      <c r="AJ325" s="45"/>
      <c r="AK325" s="45" t="s">
        <v>355</v>
      </c>
      <c r="AL325" s="45"/>
      <c r="AM325" s="45" t="b">
        <v>1</v>
      </c>
      <c r="AN325" s="45"/>
      <c r="AO325" s="45"/>
      <c r="AP325" s="45"/>
      <c r="AQ325" s="45"/>
      <c r="AR325" s="45"/>
      <c r="AS325" s="45"/>
      <c r="AT325" s="45">
        <v>5</v>
      </c>
      <c r="AU325" s="45" t="s">
        <v>356</v>
      </c>
      <c r="AV325" s="45"/>
      <c r="AW325" s="45" t="s">
        <v>359</v>
      </c>
      <c r="AX325" s="45" t="s">
        <v>4047</v>
      </c>
      <c r="AY325" s="45" t="s">
        <v>480</v>
      </c>
      <c r="AZ325" s="45" t="b">
        <v>1</v>
      </c>
      <c r="BA325" s="45"/>
      <c r="BB325" s="45"/>
      <c r="BC325" s="45" t="b">
        <v>1</v>
      </c>
      <c r="BD325" s="45"/>
      <c r="BE325" s="45"/>
      <c r="BF325" s="45"/>
      <c r="BG325" s="45"/>
      <c r="BH325" s="45"/>
      <c r="BI325" s="45"/>
      <c r="BJ325" s="45"/>
      <c r="BK325" s="45" t="s">
        <v>359</v>
      </c>
      <c r="BL325" s="45"/>
      <c r="BM325" s="45"/>
      <c r="BN325" s="45"/>
      <c r="BO325" s="45"/>
      <c r="BP325" s="45" t="s">
        <v>347</v>
      </c>
      <c r="BQ325" s="45" t="s">
        <v>347</v>
      </c>
      <c r="BR325" s="45"/>
      <c r="BS325" s="45" t="s">
        <v>347</v>
      </c>
      <c r="BT325" s="45" t="s">
        <v>347</v>
      </c>
      <c r="BU325" s="45"/>
      <c r="BV325" s="45"/>
      <c r="BW325" s="45"/>
      <c r="BX325" s="45"/>
      <c r="BY325" s="45"/>
      <c r="BZ325" s="45"/>
      <c r="CA325" s="45"/>
      <c r="CB325" s="45"/>
      <c r="CC325" s="45"/>
      <c r="CD325" s="45"/>
      <c r="CE325" s="45"/>
      <c r="CF325" s="45" t="s">
        <v>665</v>
      </c>
      <c r="CG325" s="45" t="b">
        <v>1</v>
      </c>
      <c r="CH325" s="45" t="b">
        <v>1</v>
      </c>
      <c r="CI325" s="45"/>
      <c r="CJ325" s="45" t="b">
        <v>1</v>
      </c>
      <c r="CK325" s="45"/>
      <c r="CL325" s="45"/>
      <c r="CM325" s="45"/>
      <c r="CN325" s="45"/>
      <c r="CO325" s="45" t="s">
        <v>359</v>
      </c>
      <c r="CP325" s="45" t="s">
        <v>691</v>
      </c>
      <c r="CQ325" s="45"/>
      <c r="CR325" s="45"/>
      <c r="CS325" s="45"/>
      <c r="CT325" s="45"/>
      <c r="CU325" s="45" t="b">
        <v>1</v>
      </c>
      <c r="CV325" s="45"/>
      <c r="CW325" s="45"/>
      <c r="CX325" s="45"/>
      <c r="CY325" s="45" t="s">
        <v>361</v>
      </c>
      <c r="CZ325" s="45"/>
      <c r="DA325" s="45"/>
      <c r="DB325" s="45"/>
      <c r="DC325" s="45"/>
      <c r="DD325" s="45"/>
      <c r="DE325" s="45" t="b">
        <v>1</v>
      </c>
      <c r="DF325" s="45" t="b">
        <v>1</v>
      </c>
      <c r="DG325" s="45"/>
      <c r="DH325" s="45"/>
      <c r="DI325" s="45"/>
      <c r="DJ325" s="45"/>
      <c r="DK325" s="45"/>
      <c r="DL325" s="45"/>
      <c r="DM325" s="45"/>
      <c r="DN325" s="45"/>
      <c r="DO325" s="45"/>
      <c r="DP325" s="45"/>
      <c r="DQ325" s="45"/>
      <c r="DR325" s="45"/>
      <c r="DS325" s="45"/>
      <c r="DT325" s="45"/>
      <c r="DU325" s="45"/>
      <c r="DV325" s="45"/>
      <c r="DW325" s="45" t="s">
        <v>646</v>
      </c>
      <c r="DX325" s="45"/>
      <c r="DY325" s="45"/>
      <c r="DZ325" s="45"/>
      <c r="EA325" s="45" t="s">
        <v>4048</v>
      </c>
      <c r="EB325" s="45"/>
      <c r="EC325" s="45"/>
      <c r="ED325" s="45" t="b">
        <v>1</v>
      </c>
      <c r="EE325" s="45"/>
      <c r="EF325" s="45" t="b">
        <v>1</v>
      </c>
      <c r="EG325" s="45"/>
      <c r="EH325" s="45" t="b">
        <v>1</v>
      </c>
      <c r="EI325" s="45"/>
      <c r="EJ325" s="45"/>
      <c r="EK325" s="45" t="b">
        <v>1</v>
      </c>
      <c r="EL325" s="45" t="b">
        <v>1</v>
      </c>
      <c r="EM325" s="51">
        <v>5</v>
      </c>
      <c r="EN325" s="45" t="s">
        <v>366</v>
      </c>
      <c r="EO325" s="45" t="s">
        <v>4049</v>
      </c>
      <c r="EP325" s="45" t="b">
        <v>1</v>
      </c>
      <c r="EQ325" s="45" t="b">
        <v>1</v>
      </c>
      <c r="ER325" s="45"/>
      <c r="ES325" s="45"/>
      <c r="ET325" s="45"/>
      <c r="EU325" s="45"/>
      <c r="EV325" s="45"/>
      <c r="EW325" s="45"/>
      <c r="EX325" s="45" t="b">
        <v>1</v>
      </c>
      <c r="EY325" s="45" t="b">
        <v>1</v>
      </c>
      <c r="EZ325" s="45"/>
      <c r="FA325" s="51">
        <v>4</v>
      </c>
      <c r="FB325" s="45" t="s">
        <v>366</v>
      </c>
      <c r="FC325" s="45" t="s">
        <v>347</v>
      </c>
      <c r="FD325" s="45"/>
      <c r="FE325" s="45" t="s">
        <v>824</v>
      </c>
      <c r="FF325" s="45"/>
      <c r="FG325" s="45" t="b">
        <v>1</v>
      </c>
      <c r="FH325" s="45"/>
      <c r="FI325" s="45"/>
      <c r="FJ325" s="45"/>
      <c r="FK325" s="45" t="b">
        <v>1</v>
      </c>
      <c r="FL325" s="45"/>
      <c r="FM325" s="45"/>
      <c r="FN325" s="45" t="s">
        <v>347</v>
      </c>
      <c r="FO325" s="45"/>
      <c r="FP325" s="45" t="s">
        <v>359</v>
      </c>
      <c r="FQ325" s="45"/>
      <c r="FR325" s="45"/>
      <c r="FS325" s="45"/>
      <c r="FT325" s="45"/>
      <c r="FU325" s="45"/>
      <c r="FV325" s="45"/>
      <c r="FW325" s="45"/>
      <c r="FX325" s="45" t="s">
        <v>656</v>
      </c>
      <c r="FY325" s="45" t="s">
        <v>347</v>
      </c>
      <c r="FZ325" s="45"/>
      <c r="GA325" s="45"/>
      <c r="GB325" s="45"/>
      <c r="GC325" s="45" t="s">
        <v>351</v>
      </c>
      <c r="GD325" s="45" t="s">
        <v>351</v>
      </c>
      <c r="GE325" s="45" t="s">
        <v>359</v>
      </c>
      <c r="GF325" s="45" t="s">
        <v>370</v>
      </c>
      <c r="GG325" s="45" t="s">
        <v>370</v>
      </c>
      <c r="GH325" s="45"/>
      <c r="GI325" s="45"/>
      <c r="GJ325" s="45"/>
      <c r="GK325" s="45"/>
      <c r="GL325" s="45"/>
      <c r="GM325" s="45"/>
      <c r="GN325" s="45"/>
      <c r="GO325" s="45"/>
      <c r="GP325" s="45"/>
      <c r="GQ325" s="45"/>
      <c r="GR325" s="45"/>
      <c r="GS325" s="45"/>
      <c r="GT325" s="45"/>
      <c r="GU325" s="45" t="s">
        <v>4050</v>
      </c>
      <c r="GV325" s="45"/>
      <c r="GW325" s="45" t="b">
        <v>1</v>
      </c>
      <c r="GX325" s="45"/>
      <c r="GY325" s="45" t="b">
        <v>1</v>
      </c>
      <c r="GZ325" s="45" t="b">
        <v>1</v>
      </c>
      <c r="HA325" s="45"/>
      <c r="HB325" s="45"/>
      <c r="HC325" s="45"/>
      <c r="HD325" s="45"/>
      <c r="HE325" s="45" t="b">
        <v>1</v>
      </c>
      <c r="HF325" s="45"/>
      <c r="HG325" s="45"/>
      <c r="HH325" s="45"/>
      <c r="HI325" s="45"/>
      <c r="HJ325" s="45"/>
      <c r="HK325" s="45"/>
      <c r="HL325" s="45"/>
      <c r="HM325" s="45"/>
      <c r="HN325" s="45" t="s">
        <v>387</v>
      </c>
      <c r="HO325" s="45"/>
      <c r="HP325" s="45"/>
      <c r="HQ325" s="45" t="b">
        <v>1</v>
      </c>
      <c r="HR325" s="45"/>
      <c r="HS325" s="45" t="s">
        <v>4051</v>
      </c>
      <c r="HT325" s="45" t="s">
        <v>1404</v>
      </c>
      <c r="HU325" s="45"/>
      <c r="HV325" s="45"/>
      <c r="HW325" s="45"/>
      <c r="HX325" s="45" t="b">
        <v>1</v>
      </c>
      <c r="HY325" s="45"/>
      <c r="HZ325" s="45"/>
      <c r="IA325" s="45"/>
      <c r="IB325" s="45"/>
      <c r="IC325" s="45" t="b">
        <v>1</v>
      </c>
      <c r="ID325" s="45"/>
      <c r="IE325" s="45"/>
      <c r="IF325" s="45" t="s">
        <v>511</v>
      </c>
      <c r="IG325" s="45"/>
      <c r="IH325" s="45"/>
      <c r="II325" s="45"/>
      <c r="IJ325" s="45"/>
      <c r="IK325" s="45" t="b">
        <v>1</v>
      </c>
      <c r="IL325" s="45"/>
      <c r="IM325" s="45"/>
      <c r="IN325" s="45"/>
      <c r="IO325" s="45"/>
      <c r="IP325" s="45" t="s">
        <v>347</v>
      </c>
      <c r="IQ325" s="45"/>
      <c r="IR325" s="45" t="s">
        <v>919</v>
      </c>
      <c r="IS325" s="45" t="b">
        <v>1</v>
      </c>
      <c r="IT325" s="45" t="b">
        <v>1</v>
      </c>
      <c r="IU325" s="45" t="b">
        <v>1</v>
      </c>
      <c r="IV325" s="45" t="b">
        <v>1</v>
      </c>
      <c r="IW325" s="45"/>
      <c r="IX325" s="45"/>
      <c r="IY325" s="45"/>
      <c r="IZ325" s="45"/>
      <c r="JA325" s="45"/>
      <c r="JB325" s="45" t="s">
        <v>919</v>
      </c>
      <c r="JC325" s="45" t="b">
        <v>1</v>
      </c>
      <c r="JD325" s="45" t="b">
        <v>1</v>
      </c>
      <c r="JE325" s="45" t="b">
        <v>1</v>
      </c>
      <c r="JF325" s="45" t="b">
        <v>1</v>
      </c>
      <c r="JG325" s="45"/>
      <c r="JH325" s="45"/>
      <c r="JI325" s="45"/>
      <c r="JJ325" s="45"/>
      <c r="JK325" s="45"/>
      <c r="JL325" s="45" t="s">
        <v>359</v>
      </c>
      <c r="JM325" s="45" t="s">
        <v>4052</v>
      </c>
      <c r="JN325" s="45" t="s">
        <v>4053</v>
      </c>
      <c r="JO325" s="45"/>
      <c r="JP325" s="45"/>
      <c r="JQ325" s="45"/>
      <c r="JR325" s="45" t="b">
        <v>1</v>
      </c>
      <c r="JS325" s="45"/>
      <c r="JT325" s="45" t="b">
        <v>1</v>
      </c>
      <c r="JU325" s="45" t="b">
        <v>1</v>
      </c>
      <c r="JV325" s="45"/>
      <c r="JW325" s="45"/>
      <c r="JX325" s="45"/>
      <c r="JY325" s="45" t="b">
        <v>1</v>
      </c>
      <c r="JZ325" s="45"/>
      <c r="KA325" s="45"/>
      <c r="KB325" s="45"/>
      <c r="KC325" s="45"/>
      <c r="KD325" s="45"/>
      <c r="KE325" s="45"/>
      <c r="KF325" s="45"/>
      <c r="KG325" s="45"/>
      <c r="KH325" s="45" t="s">
        <v>4054</v>
      </c>
      <c r="KI325" s="45"/>
      <c r="KJ325" s="45" t="b">
        <v>1</v>
      </c>
      <c r="KK325" s="45" t="b">
        <v>1</v>
      </c>
      <c r="KL325" s="45"/>
      <c r="KM325" s="45" t="b">
        <v>1</v>
      </c>
      <c r="KN325" s="45" t="b">
        <v>1</v>
      </c>
      <c r="KO325" s="45"/>
      <c r="KP325" s="45"/>
      <c r="KQ325" s="45"/>
      <c r="KR325" s="45"/>
      <c r="KS325" s="45"/>
      <c r="KT325" s="45"/>
      <c r="KU325" s="45"/>
      <c r="KV325" s="45"/>
      <c r="KW325" s="45" t="s">
        <v>1609</v>
      </c>
      <c r="KX325" s="45"/>
      <c r="KY325" s="45" t="b">
        <v>1</v>
      </c>
      <c r="KZ325" s="45" t="b">
        <v>1</v>
      </c>
      <c r="LA325" s="45"/>
      <c r="LB325" s="45"/>
      <c r="LC325" s="45" t="b">
        <v>1</v>
      </c>
      <c r="LD325" s="45"/>
      <c r="LE325" s="45"/>
      <c r="LF325" s="45"/>
      <c r="LG325" s="45" t="s">
        <v>1026</v>
      </c>
      <c r="LH325" s="45"/>
      <c r="LI325" s="45"/>
      <c r="LJ325" s="45" t="b">
        <v>1</v>
      </c>
      <c r="LK325" s="45" t="b">
        <v>1</v>
      </c>
      <c r="LL325" s="45" t="b">
        <v>1</v>
      </c>
      <c r="LM325" s="45"/>
      <c r="LN325" s="45"/>
      <c r="LO325" s="45" t="s">
        <v>347</v>
      </c>
      <c r="LP325" s="45"/>
      <c r="LQ325" s="45" t="s">
        <v>640</v>
      </c>
      <c r="LR325" s="45"/>
      <c r="LS325" s="45"/>
      <c r="LT325" s="45"/>
      <c r="LU325" s="45"/>
      <c r="LV325" s="45"/>
      <c r="LW325" s="45" t="b">
        <v>1</v>
      </c>
      <c r="LX325" s="45"/>
      <c r="LY325" s="45"/>
      <c r="LZ325" s="45"/>
      <c r="MA325" s="45"/>
      <c r="MB325" s="45" t="s">
        <v>359</v>
      </c>
      <c r="MC325" s="45"/>
      <c r="MD325" s="45"/>
      <c r="ME325" s="45"/>
      <c r="MF325" s="45"/>
      <c r="MG325" s="45"/>
      <c r="MH325" s="45" t="s">
        <v>359</v>
      </c>
      <c r="MI325" s="45"/>
      <c r="MJ325" s="45" t="s">
        <v>4055</v>
      </c>
      <c r="MK325" s="45">
        <v>73216556</v>
      </c>
      <c r="ML325" s="45" t="s">
        <v>4056</v>
      </c>
      <c r="MM325" s="47">
        <v>44219.49726851852</v>
      </c>
      <c r="MN325" s="45">
        <v>327</v>
      </c>
      <c r="MO325" s="45"/>
      <c r="MP325" s="45">
        <v>-1</v>
      </c>
      <c r="MQ325" s="45"/>
      <c r="MR325" s="45"/>
      <c r="MS325" s="45" t="s">
        <v>376</v>
      </c>
      <c r="MT325" s="45">
        <v>3886</v>
      </c>
      <c r="MU325" s="45" t="s">
        <v>402</v>
      </c>
      <c r="MV325" s="45">
        <v>569832</v>
      </c>
    </row>
    <row r="326" spans="1:360" ht="15.6" hidden="1" thickTop="1" thickBot="1" x14ac:dyDescent="0.35">
      <c r="A326" s="48" t="s">
        <v>4057</v>
      </c>
      <c r="B326" s="37" t="s">
        <v>4058</v>
      </c>
      <c r="C326" s="37"/>
      <c r="D326" s="37" t="s">
        <v>2096</v>
      </c>
      <c r="E326" s="37" t="s">
        <v>830</v>
      </c>
      <c r="F326" s="37"/>
      <c r="G326" s="49">
        <v>44219</v>
      </c>
      <c r="H326" s="37" t="s">
        <v>1928</v>
      </c>
      <c r="I326" s="37" t="s">
        <v>832</v>
      </c>
      <c r="J326" s="37" t="s">
        <v>347</v>
      </c>
      <c r="K326" s="37">
        <v>39</v>
      </c>
      <c r="L326" s="37" t="str">
        <f>IF(data!$K326&lt;31,"18-30 Years",IF(data!$K326&lt;51,"31-50 Years",IF(data!$K326&lt;61,"51-60 Years",IF(data!$K326&gt;60,"Elderly&gt;60"))))</f>
        <v>31-50 Years</v>
      </c>
      <c r="M326" s="37" t="s">
        <v>348</v>
      </c>
      <c r="N326" s="37" t="s">
        <v>349</v>
      </c>
      <c r="O326" s="37" t="s">
        <v>350</v>
      </c>
      <c r="P326" s="49">
        <v>43853</v>
      </c>
      <c r="Q326" s="37">
        <v>0</v>
      </c>
      <c r="R326" s="37">
        <v>0</v>
      </c>
      <c r="S326" s="37" t="s">
        <v>347</v>
      </c>
      <c r="T326" s="37">
        <v>0</v>
      </c>
      <c r="U326" s="37">
        <v>0</v>
      </c>
      <c r="V326" s="37">
        <v>2</v>
      </c>
      <c r="W326" s="37" t="s">
        <v>406</v>
      </c>
      <c r="X326" s="37">
        <v>1</v>
      </c>
      <c r="Y326" s="37" t="s">
        <v>455</v>
      </c>
      <c r="Z326" s="37">
        <v>3</v>
      </c>
      <c r="AA326" s="52">
        <v>6</v>
      </c>
      <c r="AB326" s="37">
        <v>8</v>
      </c>
      <c r="AC326" s="37">
        <v>0</v>
      </c>
      <c r="AD326" s="37">
        <v>0</v>
      </c>
      <c r="AE326" s="37">
        <v>0</v>
      </c>
      <c r="AF326" s="37">
        <v>800</v>
      </c>
      <c r="AG326" s="37">
        <v>400</v>
      </c>
      <c r="AH326" s="41">
        <f t="shared" si="5"/>
        <v>-400</v>
      </c>
      <c r="AI326" s="37" t="s">
        <v>4059</v>
      </c>
      <c r="AJ326" s="37"/>
      <c r="AK326" s="37" t="s">
        <v>355</v>
      </c>
      <c r="AL326" s="37"/>
      <c r="AM326" s="37" t="b">
        <v>1</v>
      </c>
      <c r="AN326" s="37"/>
      <c r="AO326" s="37"/>
      <c r="AP326" s="37"/>
      <c r="AQ326" s="37"/>
      <c r="AR326" s="37"/>
      <c r="AS326" s="37"/>
      <c r="AT326" s="37">
        <v>15</v>
      </c>
      <c r="AU326" s="37" t="s">
        <v>356</v>
      </c>
      <c r="AV326" s="37"/>
      <c r="AW326" s="37" t="s">
        <v>359</v>
      </c>
      <c r="AX326" s="41" t="s">
        <v>372</v>
      </c>
      <c r="AY326" s="37" t="s">
        <v>993</v>
      </c>
      <c r="AZ326" s="37"/>
      <c r="BA326" s="37"/>
      <c r="BB326" s="37"/>
      <c r="BC326" s="37"/>
      <c r="BD326" s="37"/>
      <c r="BE326" s="37"/>
      <c r="BF326" s="37"/>
      <c r="BG326" s="37"/>
      <c r="BH326" s="37"/>
      <c r="BI326" s="37" t="b">
        <v>1</v>
      </c>
      <c r="BJ326" s="37"/>
      <c r="BK326" s="37" t="s">
        <v>347</v>
      </c>
      <c r="BL326" s="37" t="s">
        <v>347</v>
      </c>
      <c r="BM326" s="37" t="s">
        <v>4060</v>
      </c>
      <c r="BN326" s="37" t="s">
        <v>372</v>
      </c>
      <c r="BO326" s="37"/>
      <c r="BP326" s="37" t="s">
        <v>359</v>
      </c>
      <c r="BQ326" s="37"/>
      <c r="BR326" s="37"/>
      <c r="BS326" s="37"/>
      <c r="BT326" s="37"/>
      <c r="BU326" s="37"/>
      <c r="BV326" s="37"/>
      <c r="BW326" s="37"/>
      <c r="BX326" s="37"/>
      <c r="BY326" s="37"/>
      <c r="BZ326" s="37"/>
      <c r="CA326" s="37"/>
      <c r="CB326" s="37"/>
      <c r="CC326" s="37"/>
      <c r="CD326" s="37"/>
      <c r="CE326" s="37"/>
      <c r="CF326" s="37" t="s">
        <v>360</v>
      </c>
      <c r="CG326" s="37"/>
      <c r="CH326" s="37" t="b">
        <v>1</v>
      </c>
      <c r="CI326" s="37"/>
      <c r="CJ326" s="37" t="b">
        <v>1</v>
      </c>
      <c r="CK326" s="37"/>
      <c r="CL326" s="37"/>
      <c r="CM326" s="37"/>
      <c r="CN326" s="37"/>
      <c r="CO326" s="37" t="s">
        <v>347</v>
      </c>
      <c r="CP326" s="37"/>
      <c r="CQ326" s="37"/>
      <c r="CR326" s="37"/>
      <c r="CS326" s="37"/>
      <c r="CT326" s="37"/>
      <c r="CU326" s="37"/>
      <c r="CV326" s="37"/>
      <c r="CW326" s="37"/>
      <c r="CX326" s="37"/>
      <c r="CY326" s="37" t="s">
        <v>361</v>
      </c>
      <c r="CZ326" s="37"/>
      <c r="DA326" s="37"/>
      <c r="DB326" s="37"/>
      <c r="DC326" s="37"/>
      <c r="DD326" s="37"/>
      <c r="DE326" s="37" t="b">
        <v>1</v>
      </c>
      <c r="DF326" s="37" t="b">
        <v>1</v>
      </c>
      <c r="DG326" s="37"/>
      <c r="DH326" s="37"/>
      <c r="DI326" s="37"/>
      <c r="DJ326" s="37"/>
      <c r="DK326" s="37"/>
      <c r="DL326" s="37"/>
      <c r="DM326" s="37"/>
      <c r="DN326" s="37"/>
      <c r="DO326" s="37"/>
      <c r="DP326" s="37"/>
      <c r="DQ326" s="37"/>
      <c r="DR326" s="37"/>
      <c r="DS326" s="37"/>
      <c r="DT326" s="37"/>
      <c r="DU326" s="37"/>
      <c r="DV326" s="37"/>
      <c r="DW326" s="37" t="s">
        <v>646</v>
      </c>
      <c r="DX326" s="37"/>
      <c r="DY326" s="37"/>
      <c r="DZ326" s="37"/>
      <c r="EA326" s="37"/>
      <c r="EB326" s="37"/>
      <c r="EC326" s="37"/>
      <c r="ED326" s="37"/>
      <c r="EE326" s="37"/>
      <c r="EF326" s="37"/>
      <c r="EG326" s="37"/>
      <c r="EH326" s="37"/>
      <c r="EI326" s="37"/>
      <c r="EJ326" s="37"/>
      <c r="EK326" s="37"/>
      <c r="EL326" s="37"/>
      <c r="EM326" s="37"/>
      <c r="EN326" s="37"/>
      <c r="EO326" s="37" t="s">
        <v>912</v>
      </c>
      <c r="EP326" s="37" t="b">
        <v>1</v>
      </c>
      <c r="EQ326" s="37"/>
      <c r="ER326" s="37" t="b">
        <v>1</v>
      </c>
      <c r="ES326" s="37"/>
      <c r="ET326" s="37"/>
      <c r="EU326" s="37"/>
      <c r="EV326" s="37" t="b">
        <v>1</v>
      </c>
      <c r="EW326" s="37"/>
      <c r="EX326" s="37"/>
      <c r="EY326" s="37"/>
      <c r="EZ326" s="37"/>
      <c r="FA326" s="52">
        <v>3</v>
      </c>
      <c r="FB326" s="37" t="s">
        <v>365</v>
      </c>
      <c r="FC326" s="37" t="s">
        <v>347</v>
      </c>
      <c r="FD326" s="37"/>
      <c r="FE326" s="37" t="s">
        <v>367</v>
      </c>
      <c r="FF326" s="37"/>
      <c r="FG326" s="37" t="b">
        <v>1</v>
      </c>
      <c r="FH326" s="37"/>
      <c r="FI326" s="37"/>
      <c r="FJ326" s="37"/>
      <c r="FK326" s="37"/>
      <c r="FL326" s="37"/>
      <c r="FM326" s="37"/>
      <c r="FN326" s="37" t="s">
        <v>347</v>
      </c>
      <c r="FO326" s="37"/>
      <c r="FP326" s="37" t="s">
        <v>359</v>
      </c>
      <c r="FQ326" s="37"/>
      <c r="FR326" s="37"/>
      <c r="FS326" s="37"/>
      <c r="FT326" s="37"/>
      <c r="FU326" s="37"/>
      <c r="FV326" s="37"/>
      <c r="FW326" s="37"/>
      <c r="FX326" s="37" t="s">
        <v>372</v>
      </c>
      <c r="FY326" s="37" t="s">
        <v>359</v>
      </c>
      <c r="FZ326" s="37"/>
      <c r="GA326" s="37"/>
      <c r="GB326" s="37"/>
      <c r="GC326" s="37" t="s">
        <v>384</v>
      </c>
      <c r="GD326" s="37" t="s">
        <v>384</v>
      </c>
      <c r="GE326" s="37" t="s">
        <v>359</v>
      </c>
      <c r="GF326" s="37" t="s">
        <v>370</v>
      </c>
      <c r="GG326" s="37" t="s">
        <v>370</v>
      </c>
      <c r="GH326" s="37"/>
      <c r="GI326" s="37"/>
      <c r="GJ326" s="37"/>
      <c r="GK326" s="37"/>
      <c r="GL326" s="37"/>
      <c r="GM326" s="37"/>
      <c r="GN326" s="37"/>
      <c r="GO326" s="37"/>
      <c r="GP326" s="37"/>
      <c r="GQ326" s="37"/>
      <c r="GR326" s="37"/>
      <c r="GS326" s="37"/>
      <c r="GT326" s="37"/>
      <c r="GU326" s="37" t="s">
        <v>3090</v>
      </c>
      <c r="GV326" s="37"/>
      <c r="GW326" s="37"/>
      <c r="GX326" s="37"/>
      <c r="GY326" s="37"/>
      <c r="GZ326" s="37"/>
      <c r="HA326" s="37"/>
      <c r="HB326" s="37" t="b">
        <v>1</v>
      </c>
      <c r="HC326" s="37"/>
      <c r="HD326" s="37"/>
      <c r="HE326" s="37"/>
      <c r="HF326" s="37"/>
      <c r="HG326" s="37"/>
      <c r="HH326" s="37"/>
      <c r="HI326" s="37"/>
      <c r="HJ326" s="37"/>
      <c r="HK326" s="37"/>
      <c r="HL326" s="37"/>
      <c r="HM326" s="37"/>
      <c r="HN326" s="37" t="s">
        <v>438</v>
      </c>
      <c r="HO326" s="37" t="b">
        <v>1</v>
      </c>
      <c r="HP326" s="37"/>
      <c r="HQ326" s="37"/>
      <c r="HR326" s="37"/>
      <c r="HS326" s="37" t="s">
        <v>4061</v>
      </c>
      <c r="HT326" s="37" t="s">
        <v>1049</v>
      </c>
      <c r="HU326" s="37"/>
      <c r="HV326" s="37"/>
      <c r="HW326" s="37"/>
      <c r="HX326" s="37"/>
      <c r="HY326" s="37"/>
      <c r="HZ326" s="37"/>
      <c r="IA326" s="37"/>
      <c r="IB326" s="37"/>
      <c r="IC326" s="37"/>
      <c r="ID326" s="37" t="b">
        <v>1</v>
      </c>
      <c r="IE326" s="37" t="s">
        <v>4062</v>
      </c>
      <c r="IF326" s="37" t="s">
        <v>458</v>
      </c>
      <c r="IG326" s="37" t="b">
        <v>1</v>
      </c>
      <c r="IH326" s="37"/>
      <c r="II326" s="37"/>
      <c r="IJ326" s="37"/>
      <c r="IK326" s="37"/>
      <c r="IL326" s="37"/>
      <c r="IM326" s="37"/>
      <c r="IN326" s="37"/>
      <c r="IO326" s="37"/>
      <c r="IP326" s="37" t="s">
        <v>347</v>
      </c>
      <c r="IQ326" s="37"/>
      <c r="IR326" s="37" t="s">
        <v>413</v>
      </c>
      <c r="IS326" s="37"/>
      <c r="IT326" s="37"/>
      <c r="IU326" s="37"/>
      <c r="IV326" s="37"/>
      <c r="IW326" s="37"/>
      <c r="IX326" s="37" t="b">
        <v>1</v>
      </c>
      <c r="IY326" s="37"/>
      <c r="IZ326" s="37"/>
      <c r="JA326" s="37"/>
      <c r="JB326" s="37" t="s">
        <v>413</v>
      </c>
      <c r="JC326" s="37"/>
      <c r="JD326" s="37"/>
      <c r="JE326" s="37"/>
      <c r="JF326" s="37"/>
      <c r="JG326" s="37"/>
      <c r="JH326" s="37" t="b">
        <v>1</v>
      </c>
      <c r="JI326" s="37"/>
      <c r="JJ326" s="37"/>
      <c r="JK326" s="37"/>
      <c r="JL326" s="37" t="s">
        <v>347</v>
      </c>
      <c r="JM326" s="37"/>
      <c r="JN326" s="37" t="s">
        <v>463</v>
      </c>
      <c r="JO326" s="37" t="b">
        <v>1</v>
      </c>
      <c r="JP326" s="37"/>
      <c r="JQ326" s="37"/>
      <c r="JR326" s="37"/>
      <c r="JS326" s="37"/>
      <c r="JT326" s="37"/>
      <c r="JU326" s="37"/>
      <c r="JV326" s="37"/>
      <c r="JW326" s="37"/>
      <c r="JX326" s="37"/>
      <c r="JY326" s="37"/>
      <c r="JZ326" s="37"/>
      <c r="KA326" s="37"/>
      <c r="KB326" s="37"/>
      <c r="KC326" s="37"/>
      <c r="KD326" s="37"/>
      <c r="KE326" s="37"/>
      <c r="KF326" s="37"/>
      <c r="KG326" s="37"/>
      <c r="KH326" s="37" t="s">
        <v>502</v>
      </c>
      <c r="KI326" s="37"/>
      <c r="KJ326" s="37" t="b">
        <v>1</v>
      </c>
      <c r="KK326" s="37"/>
      <c r="KL326" s="37"/>
      <c r="KM326" s="37"/>
      <c r="KN326" s="37"/>
      <c r="KO326" s="37"/>
      <c r="KP326" s="37"/>
      <c r="KQ326" s="37"/>
      <c r="KR326" s="37"/>
      <c r="KS326" s="37"/>
      <c r="KT326" s="37"/>
      <c r="KU326" s="37"/>
      <c r="KV326" s="37"/>
      <c r="KW326" s="37" t="s">
        <v>1180</v>
      </c>
      <c r="KX326" s="37"/>
      <c r="KY326" s="37" t="b">
        <v>1</v>
      </c>
      <c r="KZ326" s="37"/>
      <c r="LA326" s="37"/>
      <c r="LB326" s="37"/>
      <c r="LC326" s="37" t="b">
        <v>1</v>
      </c>
      <c r="LD326" s="37"/>
      <c r="LE326" s="37"/>
      <c r="LF326" s="37"/>
      <c r="LG326" s="37" t="s">
        <v>449</v>
      </c>
      <c r="LH326" s="37"/>
      <c r="LI326" s="37"/>
      <c r="LJ326" s="37" t="b">
        <v>1</v>
      </c>
      <c r="LK326" s="37"/>
      <c r="LL326" s="37"/>
      <c r="LM326" s="37"/>
      <c r="LN326" s="37"/>
      <c r="LO326" s="37" t="s">
        <v>347</v>
      </c>
      <c r="LP326" s="37"/>
      <c r="LQ326" s="37" t="s">
        <v>706</v>
      </c>
      <c r="LR326" s="37"/>
      <c r="LS326" s="37"/>
      <c r="LT326" s="37"/>
      <c r="LU326" s="37"/>
      <c r="LV326" s="37"/>
      <c r="LW326" s="37"/>
      <c r="LX326" s="37"/>
      <c r="LY326" s="37"/>
      <c r="LZ326" s="37" t="b">
        <v>1</v>
      </c>
      <c r="MA326" s="37"/>
      <c r="MB326" s="37" t="s">
        <v>359</v>
      </c>
      <c r="MC326" s="37"/>
      <c r="MD326" s="37"/>
      <c r="ME326" s="37" t="s">
        <v>347</v>
      </c>
      <c r="MF326" s="37">
        <v>1</v>
      </c>
      <c r="MG326" s="37" t="s">
        <v>4063</v>
      </c>
      <c r="MH326" s="37" t="s">
        <v>347</v>
      </c>
      <c r="MI326" s="37" t="s">
        <v>4064</v>
      </c>
      <c r="MJ326" s="37" t="s">
        <v>4065</v>
      </c>
      <c r="MK326" s="37">
        <v>73216559</v>
      </c>
      <c r="ML326" s="37" t="s">
        <v>4066</v>
      </c>
      <c r="MM326" s="50">
        <v>44219.497442129628</v>
      </c>
      <c r="MN326" s="37">
        <v>328</v>
      </c>
      <c r="MO326" s="37"/>
      <c r="MP326" s="37">
        <v>-1</v>
      </c>
      <c r="MQ326" s="37"/>
      <c r="MR326" s="37"/>
      <c r="MS326" s="37" t="s">
        <v>376</v>
      </c>
      <c r="MT326" s="37">
        <v>1631</v>
      </c>
      <c r="MU326" s="37" t="s">
        <v>402</v>
      </c>
      <c r="MV326" s="37">
        <v>569832</v>
      </c>
    </row>
    <row r="327" spans="1:360" ht="15.6" hidden="1" thickTop="1" thickBot="1" x14ac:dyDescent="0.35">
      <c r="A327" s="44" t="s">
        <v>4067</v>
      </c>
      <c r="B327" s="45" t="s">
        <v>4068</v>
      </c>
      <c r="C327" s="45"/>
      <c r="D327" s="45" t="s">
        <v>2096</v>
      </c>
      <c r="E327" s="45" t="s">
        <v>830</v>
      </c>
      <c r="F327" s="45"/>
      <c r="G327" s="46">
        <v>44219</v>
      </c>
      <c r="H327" s="45" t="s">
        <v>1928</v>
      </c>
      <c r="I327" s="45" t="s">
        <v>832</v>
      </c>
      <c r="J327" s="45" t="s">
        <v>347</v>
      </c>
      <c r="K327" s="45">
        <v>46</v>
      </c>
      <c r="L327" s="45" t="str">
        <f>IF(data!$K327&lt;31,"18-30 Years",IF(data!$K327&lt;51,"31-50 Years",IF(data!$K327&lt;61,"51-60 Years",IF(data!$K327&gt;60,"Elderly&gt;60"))))</f>
        <v>31-50 Years</v>
      </c>
      <c r="M327" s="45" t="s">
        <v>348</v>
      </c>
      <c r="N327" s="45" t="s">
        <v>349</v>
      </c>
      <c r="O327" s="45" t="s">
        <v>350</v>
      </c>
      <c r="P327" s="46">
        <v>43488</v>
      </c>
      <c r="Q327" s="45">
        <v>0</v>
      </c>
      <c r="R327" s="45">
        <v>2</v>
      </c>
      <c r="S327" s="45" t="s">
        <v>347</v>
      </c>
      <c r="T327" s="45">
        <v>0</v>
      </c>
      <c r="U327" s="45">
        <v>0</v>
      </c>
      <c r="V327" s="45">
        <v>0</v>
      </c>
      <c r="W327" s="45" t="s">
        <v>384</v>
      </c>
      <c r="X327" s="45">
        <v>0</v>
      </c>
      <c r="Y327" s="45" t="s">
        <v>384</v>
      </c>
      <c r="Z327" s="45">
        <v>0</v>
      </c>
      <c r="AA327" s="51">
        <v>0</v>
      </c>
      <c r="AB327" s="45">
        <v>3</v>
      </c>
      <c r="AC327" s="45">
        <v>1</v>
      </c>
      <c r="AD327" s="45"/>
      <c r="AE327" s="45">
        <v>0</v>
      </c>
      <c r="AF327" s="45">
        <v>700</v>
      </c>
      <c r="AG327" s="45">
        <v>350</v>
      </c>
      <c r="AH327" s="41">
        <f t="shared" si="5"/>
        <v>-350</v>
      </c>
      <c r="AI327" s="45" t="s">
        <v>4069</v>
      </c>
      <c r="AJ327" s="45"/>
      <c r="AK327" s="45" t="s">
        <v>355</v>
      </c>
      <c r="AL327" s="45"/>
      <c r="AM327" s="45" t="b">
        <v>1</v>
      </c>
      <c r="AN327" s="45"/>
      <c r="AO327" s="45"/>
      <c r="AP327" s="45"/>
      <c r="AQ327" s="45"/>
      <c r="AR327" s="45"/>
      <c r="AS327" s="45"/>
      <c r="AT327" s="45">
        <v>15</v>
      </c>
      <c r="AU327" s="45" t="s">
        <v>356</v>
      </c>
      <c r="AV327" s="45"/>
      <c r="AW327" s="45" t="s">
        <v>372</v>
      </c>
      <c r="AX327" s="45" t="s">
        <v>4070</v>
      </c>
      <c r="AY327" s="45" t="s">
        <v>426</v>
      </c>
      <c r="AZ327" s="45"/>
      <c r="BA327" s="45"/>
      <c r="BB327" s="45"/>
      <c r="BC327" s="45" t="b">
        <v>1</v>
      </c>
      <c r="BD327" s="45"/>
      <c r="BE327" s="45"/>
      <c r="BF327" s="45"/>
      <c r="BG327" s="45"/>
      <c r="BH327" s="45"/>
      <c r="BI327" s="45"/>
      <c r="BJ327" s="45"/>
      <c r="BK327" s="45" t="s">
        <v>347</v>
      </c>
      <c r="BL327" s="45" t="s">
        <v>372</v>
      </c>
      <c r="BM327" s="45"/>
      <c r="BN327" s="45" t="s">
        <v>372</v>
      </c>
      <c r="BO327" s="45"/>
      <c r="BP327" s="45" t="s">
        <v>359</v>
      </c>
      <c r="BQ327" s="45"/>
      <c r="BR327" s="45"/>
      <c r="BS327" s="45"/>
      <c r="BT327" s="45"/>
      <c r="BU327" s="45"/>
      <c r="BV327" s="45"/>
      <c r="BW327" s="45"/>
      <c r="BX327" s="45"/>
      <c r="BY327" s="45"/>
      <c r="BZ327" s="45"/>
      <c r="CA327" s="45"/>
      <c r="CB327" s="45"/>
      <c r="CC327" s="45"/>
      <c r="CD327" s="45"/>
      <c r="CE327" s="45"/>
      <c r="CF327" s="45" t="s">
        <v>835</v>
      </c>
      <c r="CG327" s="45" t="b">
        <v>1</v>
      </c>
      <c r="CH327" s="45"/>
      <c r="CI327" s="45"/>
      <c r="CJ327" s="45"/>
      <c r="CK327" s="45"/>
      <c r="CL327" s="45"/>
      <c r="CM327" s="45"/>
      <c r="CN327" s="45"/>
      <c r="CO327" s="45" t="s">
        <v>347</v>
      </c>
      <c r="CP327" s="45"/>
      <c r="CQ327" s="45"/>
      <c r="CR327" s="45"/>
      <c r="CS327" s="45"/>
      <c r="CT327" s="45"/>
      <c r="CU327" s="45"/>
      <c r="CV327" s="45"/>
      <c r="CW327" s="45"/>
      <c r="CX327" s="45"/>
      <c r="CY327" s="45" t="s">
        <v>1493</v>
      </c>
      <c r="CZ327" s="45"/>
      <c r="DA327" s="45"/>
      <c r="DB327" s="45"/>
      <c r="DC327" s="45"/>
      <c r="DD327" s="45"/>
      <c r="DE327" s="45" t="b">
        <v>1</v>
      </c>
      <c r="DF327" s="45" t="b">
        <v>1</v>
      </c>
      <c r="DG327" s="45"/>
      <c r="DH327" s="45"/>
      <c r="DI327" s="45"/>
      <c r="DJ327" s="45"/>
      <c r="DK327" s="45"/>
      <c r="DL327" s="45"/>
      <c r="DM327" s="45"/>
      <c r="DN327" s="45"/>
      <c r="DO327" s="45"/>
      <c r="DP327" s="45"/>
      <c r="DQ327" s="45"/>
      <c r="DR327" s="45"/>
      <c r="DS327" s="45"/>
      <c r="DT327" s="45"/>
      <c r="DU327" s="45"/>
      <c r="DV327" s="45"/>
      <c r="DW327" s="45" t="s">
        <v>646</v>
      </c>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45"/>
      <c r="EW327" s="45"/>
      <c r="EX327" s="45"/>
      <c r="EY327" s="45"/>
      <c r="EZ327" s="45"/>
      <c r="FA327" s="45"/>
      <c r="FB327" s="45"/>
      <c r="FC327" s="45" t="s">
        <v>347</v>
      </c>
      <c r="FD327" s="45"/>
      <c r="FE327" s="45" t="s">
        <v>367</v>
      </c>
      <c r="FF327" s="45"/>
      <c r="FG327" s="45" t="b">
        <v>1</v>
      </c>
      <c r="FH327" s="45"/>
      <c r="FI327" s="45"/>
      <c r="FJ327" s="45"/>
      <c r="FK327" s="45"/>
      <c r="FL327" s="45"/>
      <c r="FM327" s="45"/>
      <c r="FN327" s="45" t="s">
        <v>347</v>
      </c>
      <c r="FO327" s="45"/>
      <c r="FP327" s="45" t="s">
        <v>347</v>
      </c>
      <c r="FQ327" s="45" t="s">
        <v>367</v>
      </c>
      <c r="FR327" s="45" t="b">
        <v>1</v>
      </c>
      <c r="FS327" s="45"/>
      <c r="FT327" s="45"/>
      <c r="FU327" s="45"/>
      <c r="FV327" s="45"/>
      <c r="FW327" s="45"/>
      <c r="FX327" s="45"/>
      <c r="FY327" s="45"/>
      <c r="FZ327" s="45"/>
      <c r="GA327" s="45"/>
      <c r="GB327" s="45"/>
      <c r="GC327" s="45" t="s">
        <v>384</v>
      </c>
      <c r="GD327" s="45" t="s">
        <v>384</v>
      </c>
      <c r="GE327" s="45" t="s">
        <v>359</v>
      </c>
      <c r="GF327" s="45" t="s">
        <v>370</v>
      </c>
      <c r="GG327" s="45" t="s">
        <v>370</v>
      </c>
      <c r="GH327" s="45"/>
      <c r="GI327" s="45"/>
      <c r="GJ327" s="45"/>
      <c r="GK327" s="45"/>
      <c r="GL327" s="45"/>
      <c r="GM327" s="45"/>
      <c r="GN327" s="45"/>
      <c r="GO327" s="45"/>
      <c r="GP327" s="45"/>
      <c r="GQ327" s="45"/>
      <c r="GR327" s="45"/>
      <c r="GS327" s="45"/>
      <c r="GT327" s="45"/>
      <c r="GU327" s="45" t="s">
        <v>4071</v>
      </c>
      <c r="GV327" s="45"/>
      <c r="GW327" s="45"/>
      <c r="GX327" s="45" t="b">
        <v>1</v>
      </c>
      <c r="GY327" s="45"/>
      <c r="GZ327" s="45"/>
      <c r="HA327" s="45"/>
      <c r="HB327" s="45"/>
      <c r="HC327" s="45"/>
      <c r="HD327" s="45"/>
      <c r="HE327" s="45" t="b">
        <v>1</v>
      </c>
      <c r="HF327" s="45"/>
      <c r="HG327" s="45"/>
      <c r="HH327" s="45"/>
      <c r="HI327" s="45"/>
      <c r="HJ327" s="45"/>
      <c r="HK327" s="45"/>
      <c r="HL327" s="45"/>
      <c r="HM327" s="45"/>
      <c r="HN327" s="45" t="s">
        <v>438</v>
      </c>
      <c r="HO327" s="45" t="b">
        <v>1</v>
      </c>
      <c r="HP327" s="45"/>
      <c r="HQ327" s="45"/>
      <c r="HR327" s="45"/>
      <c r="HS327" s="45" t="s">
        <v>2099</v>
      </c>
      <c r="HT327" s="45" t="s">
        <v>499</v>
      </c>
      <c r="HU327" s="45"/>
      <c r="HV327" s="45" t="b">
        <v>1</v>
      </c>
      <c r="HW327" s="45"/>
      <c r="HX327" s="45"/>
      <c r="HY327" s="45"/>
      <c r="HZ327" s="45"/>
      <c r="IA327" s="45"/>
      <c r="IB327" s="45"/>
      <c r="IC327" s="45"/>
      <c r="ID327" s="45"/>
      <c r="IE327" s="45"/>
      <c r="IF327" s="45" t="s">
        <v>458</v>
      </c>
      <c r="IG327" s="45" t="b">
        <v>1</v>
      </c>
      <c r="IH327" s="45"/>
      <c r="II327" s="45"/>
      <c r="IJ327" s="45"/>
      <c r="IK327" s="45"/>
      <c r="IL327" s="45"/>
      <c r="IM327" s="45"/>
      <c r="IN327" s="45"/>
      <c r="IO327" s="45"/>
      <c r="IP327" s="45" t="s">
        <v>347</v>
      </c>
      <c r="IQ327" s="45"/>
      <c r="IR327" s="45" t="s">
        <v>1250</v>
      </c>
      <c r="IS327" s="45" t="b">
        <v>1</v>
      </c>
      <c r="IT327" s="45" t="b">
        <v>1</v>
      </c>
      <c r="IU327" s="45"/>
      <c r="IV327" s="45"/>
      <c r="IW327" s="45"/>
      <c r="IX327" s="45"/>
      <c r="IY327" s="45"/>
      <c r="IZ327" s="45"/>
      <c r="JA327" s="45" t="s">
        <v>5162</v>
      </c>
      <c r="JB327" s="45" t="s">
        <v>1250</v>
      </c>
      <c r="JC327" s="45" t="b">
        <v>1</v>
      </c>
      <c r="JD327" s="45" t="b">
        <v>1</v>
      </c>
      <c r="JE327" s="45"/>
      <c r="JF327" s="45"/>
      <c r="JG327" s="45"/>
      <c r="JH327" s="45"/>
      <c r="JI327" s="45"/>
      <c r="JJ327" s="45"/>
      <c r="JK327" s="45" t="s">
        <v>5169</v>
      </c>
      <c r="JL327" s="45" t="s">
        <v>359</v>
      </c>
      <c r="JM327" s="45" t="s">
        <v>4072</v>
      </c>
      <c r="JN327" s="45" t="s">
        <v>3584</v>
      </c>
      <c r="JO327" s="45" t="b">
        <v>1</v>
      </c>
      <c r="JP327" s="45"/>
      <c r="JQ327" s="45"/>
      <c r="JR327" s="45"/>
      <c r="JS327" s="45"/>
      <c r="JT327" s="45"/>
      <c r="JU327" s="45"/>
      <c r="JV327" s="45" t="b">
        <v>1</v>
      </c>
      <c r="JW327" s="45"/>
      <c r="JX327" s="45" t="b">
        <v>1</v>
      </c>
      <c r="JY327" s="45"/>
      <c r="JZ327" s="45"/>
      <c r="KA327" s="45"/>
      <c r="KB327" s="45"/>
      <c r="KC327" s="45"/>
      <c r="KD327" s="45"/>
      <c r="KE327" s="45"/>
      <c r="KF327" s="45"/>
      <c r="KG327" s="45"/>
      <c r="KH327" s="45" t="s">
        <v>372</v>
      </c>
      <c r="KI327" s="45"/>
      <c r="KJ327" s="45"/>
      <c r="KK327" s="45"/>
      <c r="KL327" s="45"/>
      <c r="KM327" s="45"/>
      <c r="KN327" s="45"/>
      <c r="KO327" s="45"/>
      <c r="KP327" s="45"/>
      <c r="KQ327" s="45"/>
      <c r="KR327" s="45"/>
      <c r="KS327" s="45"/>
      <c r="KT327" s="45"/>
      <c r="KU327" s="45" t="b">
        <v>1</v>
      </c>
      <c r="KV327" s="45"/>
      <c r="KW327" s="45" t="s">
        <v>2185</v>
      </c>
      <c r="KX327" s="45" t="b">
        <v>1</v>
      </c>
      <c r="KY327" s="45" t="b">
        <v>1</v>
      </c>
      <c r="KZ327" s="45" t="b">
        <v>1</v>
      </c>
      <c r="LA327" s="45"/>
      <c r="LB327" s="45"/>
      <c r="LC327" s="45"/>
      <c r="LD327" s="45"/>
      <c r="LE327" s="45"/>
      <c r="LF327" s="45"/>
      <c r="LG327" s="45" t="s">
        <v>1857</v>
      </c>
      <c r="LH327" s="45"/>
      <c r="LI327" s="45" t="b">
        <v>1</v>
      </c>
      <c r="LJ327" s="45"/>
      <c r="LK327" s="45"/>
      <c r="LL327" s="45"/>
      <c r="LM327" s="45"/>
      <c r="LN327" s="45"/>
      <c r="LO327" s="45"/>
      <c r="LP327" s="45"/>
      <c r="LQ327" s="45"/>
      <c r="LR327" s="45"/>
      <c r="LS327" s="45"/>
      <c r="LT327" s="45"/>
      <c r="LU327" s="45"/>
      <c r="LV327" s="45"/>
      <c r="LW327" s="45"/>
      <c r="LX327" s="45"/>
      <c r="LY327" s="45"/>
      <c r="LZ327" s="45"/>
      <c r="MA327" s="45"/>
      <c r="MB327" s="45"/>
      <c r="MC327" s="45"/>
      <c r="MD327" s="45"/>
      <c r="ME327" s="45"/>
      <c r="MF327" s="45"/>
      <c r="MG327" s="45"/>
      <c r="MH327" s="45"/>
      <c r="MI327" s="45"/>
      <c r="MJ327" s="45" t="s">
        <v>4073</v>
      </c>
      <c r="MK327" s="45">
        <v>73216560</v>
      </c>
      <c r="ML327" s="45" t="s">
        <v>4074</v>
      </c>
      <c r="MM327" s="47">
        <v>44219.497453703712</v>
      </c>
      <c r="MN327" s="45">
        <v>329</v>
      </c>
      <c r="MO327" s="45"/>
      <c r="MP327" s="45">
        <v>-1</v>
      </c>
      <c r="MQ327" s="45"/>
      <c r="MR327" s="45"/>
      <c r="MS327" s="45" t="s">
        <v>376</v>
      </c>
      <c r="MT327" s="45">
        <v>2017</v>
      </c>
      <c r="MU327" s="45" t="s">
        <v>402</v>
      </c>
      <c r="MV327" s="45">
        <v>569832</v>
      </c>
    </row>
    <row r="328" spans="1:360" ht="15.6" thickTop="1" thickBot="1" x14ac:dyDescent="0.35">
      <c r="A328" s="48" t="s">
        <v>4075</v>
      </c>
      <c r="B328" s="37" t="s">
        <v>4076</v>
      </c>
      <c r="C328" s="37"/>
      <c r="D328" s="37" t="s">
        <v>2096</v>
      </c>
      <c r="E328" s="37" t="s">
        <v>830</v>
      </c>
      <c r="F328" s="37"/>
      <c r="G328" s="49">
        <v>44219</v>
      </c>
      <c r="H328" s="37" t="s">
        <v>1928</v>
      </c>
      <c r="I328" s="37" t="s">
        <v>832</v>
      </c>
      <c r="J328" s="37" t="s">
        <v>347</v>
      </c>
      <c r="K328" s="37">
        <v>42</v>
      </c>
      <c r="L328" s="37" t="str">
        <f>IF(data!$K328&lt;31,"18-30 Years",IF(data!$K328&lt;51,"31-50 Years",IF(data!$K328&lt;61,"51-60 Years",IF(data!$K328&gt;60,"Elderly&gt;60"))))</f>
        <v>31-50 Years</v>
      </c>
      <c r="M328" s="37" t="s">
        <v>348</v>
      </c>
      <c r="N328" s="37" t="s">
        <v>349</v>
      </c>
      <c r="O328" s="37" t="s">
        <v>350</v>
      </c>
      <c r="P328" s="49">
        <v>43484</v>
      </c>
      <c r="Q328" s="37">
        <v>1</v>
      </c>
      <c r="R328" s="37">
        <v>0</v>
      </c>
      <c r="S328" s="37" t="s">
        <v>347</v>
      </c>
      <c r="T328" s="37">
        <v>1</v>
      </c>
      <c r="U328" s="37">
        <v>0</v>
      </c>
      <c r="V328" s="37">
        <v>0</v>
      </c>
      <c r="W328" s="37" t="s">
        <v>384</v>
      </c>
      <c r="X328" s="37">
        <v>1</v>
      </c>
      <c r="Y328" s="37" t="s">
        <v>406</v>
      </c>
      <c r="Z328" s="37">
        <v>1</v>
      </c>
      <c r="AA328" s="52">
        <v>3</v>
      </c>
      <c r="AB328" s="37">
        <v>7</v>
      </c>
      <c r="AC328" s="37">
        <v>0</v>
      </c>
      <c r="AD328" s="37">
        <v>0</v>
      </c>
      <c r="AE328" s="37">
        <v>2</v>
      </c>
      <c r="AF328" s="37">
        <v>450</v>
      </c>
      <c r="AG328" s="37">
        <v>300</v>
      </c>
      <c r="AH328" s="41">
        <f t="shared" si="5"/>
        <v>-150</v>
      </c>
      <c r="AI328" s="37" t="s">
        <v>4077</v>
      </c>
      <c r="AJ328" s="37"/>
      <c r="AK328" s="37" t="s">
        <v>1088</v>
      </c>
      <c r="AL328" s="37"/>
      <c r="AM328" s="37" t="b">
        <v>1</v>
      </c>
      <c r="AN328" s="37"/>
      <c r="AO328" s="37" t="b">
        <v>1</v>
      </c>
      <c r="AP328" s="37"/>
      <c r="AQ328" s="37"/>
      <c r="AR328" s="37"/>
      <c r="AS328" s="37"/>
      <c r="AT328" s="37">
        <v>10</v>
      </c>
      <c r="AU328" s="37" t="s">
        <v>356</v>
      </c>
      <c r="AV328" s="37"/>
      <c r="AW328" s="37" t="s">
        <v>347</v>
      </c>
      <c r="AX328" s="37" t="s">
        <v>4078</v>
      </c>
      <c r="AY328" s="37" t="s">
        <v>426</v>
      </c>
      <c r="AZ328" s="37"/>
      <c r="BA328" s="37"/>
      <c r="BB328" s="37"/>
      <c r="BC328" s="37" t="b">
        <v>1</v>
      </c>
      <c r="BD328" s="37"/>
      <c r="BE328" s="37"/>
      <c r="BF328" s="37"/>
      <c r="BG328" s="37"/>
      <c r="BH328" s="37"/>
      <c r="BI328" s="37"/>
      <c r="BJ328" s="37"/>
      <c r="BK328" s="37" t="s">
        <v>359</v>
      </c>
      <c r="BL328" s="37"/>
      <c r="BM328" s="37"/>
      <c r="BN328" s="37"/>
      <c r="BO328" s="37"/>
      <c r="BP328" s="37" t="s">
        <v>359</v>
      </c>
      <c r="BQ328" s="37"/>
      <c r="BR328" s="37"/>
      <c r="BS328" s="37"/>
      <c r="BT328" s="37"/>
      <c r="BU328" s="37"/>
      <c r="BV328" s="37"/>
      <c r="BW328" s="37"/>
      <c r="BX328" s="37"/>
      <c r="BY328" s="37"/>
      <c r="BZ328" s="37"/>
      <c r="CA328" s="37"/>
      <c r="CB328" s="37"/>
      <c r="CC328" s="37"/>
      <c r="CD328" s="37"/>
      <c r="CE328" s="37"/>
      <c r="CF328" s="37" t="s">
        <v>1975</v>
      </c>
      <c r="CG328" s="37" t="b">
        <v>1</v>
      </c>
      <c r="CH328" s="37" t="b">
        <v>1</v>
      </c>
      <c r="CI328" s="37"/>
      <c r="CJ328" s="37"/>
      <c r="CK328" s="37"/>
      <c r="CL328" s="37"/>
      <c r="CM328" s="37"/>
      <c r="CN328" s="37"/>
      <c r="CO328" s="37" t="s">
        <v>347</v>
      </c>
      <c r="CP328" s="37"/>
      <c r="CQ328" s="37"/>
      <c r="CR328" s="37"/>
      <c r="CS328" s="37"/>
      <c r="CT328" s="37"/>
      <c r="CU328" s="37"/>
      <c r="CV328" s="37"/>
      <c r="CW328" s="37"/>
      <c r="CX328" s="37"/>
      <c r="CY328" s="37" t="s">
        <v>361</v>
      </c>
      <c r="CZ328" s="37"/>
      <c r="DA328" s="37"/>
      <c r="DB328" s="37"/>
      <c r="DC328" s="37"/>
      <c r="DD328" s="37"/>
      <c r="DE328" s="37" t="b">
        <v>1</v>
      </c>
      <c r="DF328" s="37" t="b">
        <v>1</v>
      </c>
      <c r="DG328" s="37"/>
      <c r="DH328" s="37"/>
      <c r="DI328" s="37"/>
      <c r="DJ328" s="37"/>
      <c r="DK328" s="37" t="s">
        <v>359</v>
      </c>
      <c r="DL328" s="37"/>
      <c r="DM328" s="37"/>
      <c r="DN328" s="37"/>
      <c r="DO328" s="37"/>
      <c r="DP328" s="37"/>
      <c r="DQ328" s="37"/>
      <c r="DR328" s="37"/>
      <c r="DS328" s="37"/>
      <c r="DT328" s="37"/>
      <c r="DU328" s="37"/>
      <c r="DV328" s="37"/>
      <c r="DW328" s="37" t="s">
        <v>646</v>
      </c>
      <c r="DX328" s="37"/>
      <c r="DY328" s="37"/>
      <c r="DZ328" s="37"/>
      <c r="EA328" s="37" t="s">
        <v>567</v>
      </c>
      <c r="EB328" s="37" t="b">
        <v>1</v>
      </c>
      <c r="EC328" s="37"/>
      <c r="ED328" s="37"/>
      <c r="EE328" s="37"/>
      <c r="EF328" s="37"/>
      <c r="EG328" s="37"/>
      <c r="EH328" s="37" t="b">
        <v>1</v>
      </c>
      <c r="EI328" s="37"/>
      <c r="EJ328" s="37"/>
      <c r="EK328" s="37"/>
      <c r="EL328" s="37"/>
      <c r="EM328" s="52">
        <v>2</v>
      </c>
      <c r="EN328" s="37" t="s">
        <v>365</v>
      </c>
      <c r="EO328" s="37"/>
      <c r="EP328" s="37"/>
      <c r="EQ328" s="37"/>
      <c r="ER328" s="37"/>
      <c r="ES328" s="37"/>
      <c r="ET328" s="37"/>
      <c r="EU328" s="37"/>
      <c r="EV328" s="37"/>
      <c r="EW328" s="37"/>
      <c r="EX328" s="37"/>
      <c r="EY328" s="37"/>
      <c r="EZ328" s="37"/>
      <c r="FA328" s="37"/>
      <c r="FB328" s="37"/>
      <c r="FC328" s="37" t="s">
        <v>347</v>
      </c>
      <c r="FD328" s="37"/>
      <c r="FE328" s="37" t="s">
        <v>367</v>
      </c>
      <c r="FF328" s="37"/>
      <c r="FG328" s="37" t="b">
        <v>1</v>
      </c>
      <c r="FH328" s="37"/>
      <c r="FI328" s="37"/>
      <c r="FJ328" s="37"/>
      <c r="FK328" s="37"/>
      <c r="FL328" s="37"/>
      <c r="FM328" s="37"/>
      <c r="FN328" s="37" t="s">
        <v>347</v>
      </c>
      <c r="FO328" s="37"/>
      <c r="FP328" s="37" t="s">
        <v>347</v>
      </c>
      <c r="FQ328" s="37" t="s">
        <v>367</v>
      </c>
      <c r="FR328" s="37" t="b">
        <v>1</v>
      </c>
      <c r="FS328" s="37"/>
      <c r="FT328" s="37"/>
      <c r="FU328" s="37"/>
      <c r="FV328" s="37"/>
      <c r="FW328" s="37"/>
      <c r="FX328" s="37" t="s">
        <v>368</v>
      </c>
      <c r="FY328" s="37" t="s">
        <v>359</v>
      </c>
      <c r="FZ328" s="37" t="s">
        <v>359</v>
      </c>
      <c r="GA328" s="37"/>
      <c r="GB328" s="37"/>
      <c r="GC328" s="37" t="s">
        <v>384</v>
      </c>
      <c r="GD328" s="37" t="s">
        <v>351</v>
      </c>
      <c r="GE328" s="37" t="s">
        <v>359</v>
      </c>
      <c r="GF328" s="37" t="s">
        <v>370</v>
      </c>
      <c r="GG328" s="37" t="s">
        <v>370</v>
      </c>
      <c r="GH328" s="37"/>
      <c r="GI328" s="37"/>
      <c r="GJ328" s="37"/>
      <c r="GK328" s="37"/>
      <c r="GL328" s="37"/>
      <c r="GM328" s="37"/>
      <c r="GN328" s="37"/>
      <c r="GO328" s="37"/>
      <c r="GP328" s="37"/>
      <c r="GQ328" s="37"/>
      <c r="GR328" s="37"/>
      <c r="GS328" s="37"/>
      <c r="GT328" s="37"/>
      <c r="GU328" s="37" t="s">
        <v>521</v>
      </c>
      <c r="GV328" s="37"/>
      <c r="GW328" s="37"/>
      <c r="GX328" s="37"/>
      <c r="GY328" s="37"/>
      <c r="GZ328" s="37" t="b">
        <v>1</v>
      </c>
      <c r="HA328" s="37"/>
      <c r="HB328" s="37"/>
      <c r="HC328" s="37"/>
      <c r="HD328" s="37"/>
      <c r="HE328" s="37"/>
      <c r="HF328" s="37"/>
      <c r="HG328" s="37"/>
      <c r="HH328" s="37"/>
      <c r="HI328" s="37"/>
      <c r="HJ328" s="37"/>
      <c r="HK328" s="37"/>
      <c r="HL328" s="37"/>
      <c r="HM328" s="37"/>
      <c r="HN328" s="37" t="s">
        <v>983</v>
      </c>
      <c r="HO328" s="37" t="b">
        <v>1</v>
      </c>
      <c r="HP328" s="37"/>
      <c r="HQ328" s="37" t="b">
        <v>1</v>
      </c>
      <c r="HR328" s="37"/>
      <c r="HS328" s="37" t="s">
        <v>4079</v>
      </c>
      <c r="HT328" s="37" t="s">
        <v>1049</v>
      </c>
      <c r="HU328" s="37"/>
      <c r="HV328" s="37"/>
      <c r="HW328" s="37"/>
      <c r="HX328" s="37"/>
      <c r="HY328" s="37"/>
      <c r="HZ328" s="37"/>
      <c r="IA328" s="37"/>
      <c r="IB328" s="37"/>
      <c r="IC328" s="37"/>
      <c r="ID328" s="37" t="b">
        <v>1</v>
      </c>
      <c r="IE328" s="37" t="s">
        <v>4080</v>
      </c>
      <c r="IF328" s="37" t="s">
        <v>458</v>
      </c>
      <c r="IG328" s="37" t="b">
        <v>1</v>
      </c>
      <c r="IH328" s="37"/>
      <c r="II328" s="37"/>
      <c r="IJ328" s="37"/>
      <c r="IK328" s="37"/>
      <c r="IL328" s="37"/>
      <c r="IM328" s="37"/>
      <c r="IN328" s="37"/>
      <c r="IO328" s="37"/>
      <c r="IP328" s="37" t="s">
        <v>347</v>
      </c>
      <c r="IQ328" s="37"/>
      <c r="IR328" s="37" t="s">
        <v>413</v>
      </c>
      <c r="IS328" s="37"/>
      <c r="IT328" s="37"/>
      <c r="IU328" s="37"/>
      <c r="IV328" s="37"/>
      <c r="IW328" s="37"/>
      <c r="IX328" s="37" t="b">
        <v>1</v>
      </c>
      <c r="IY328" s="37"/>
      <c r="IZ328" s="37"/>
      <c r="JA328" s="37"/>
      <c r="JB328" s="37" t="s">
        <v>413</v>
      </c>
      <c r="JC328" s="37"/>
      <c r="JD328" s="37"/>
      <c r="JE328" s="37"/>
      <c r="JF328" s="37"/>
      <c r="JG328" s="37"/>
      <c r="JH328" s="37" t="b">
        <v>1</v>
      </c>
      <c r="JI328" s="37"/>
      <c r="JJ328" s="37"/>
      <c r="JK328" s="37"/>
      <c r="JL328" s="37" t="s">
        <v>347</v>
      </c>
      <c r="JM328" s="37"/>
      <c r="JN328" s="37" t="s">
        <v>552</v>
      </c>
      <c r="JO328" s="37"/>
      <c r="JP328" s="37"/>
      <c r="JQ328" s="37"/>
      <c r="JR328" s="37"/>
      <c r="JS328" s="37"/>
      <c r="JT328" s="37"/>
      <c r="JU328" s="37"/>
      <c r="JV328" s="37"/>
      <c r="JW328" s="37"/>
      <c r="JX328" s="37"/>
      <c r="JY328" s="37"/>
      <c r="JZ328" s="37"/>
      <c r="KA328" s="37"/>
      <c r="KB328" s="37"/>
      <c r="KC328" s="37"/>
      <c r="KD328" s="37" t="b">
        <v>1</v>
      </c>
      <c r="KE328" s="37"/>
      <c r="KF328" s="37"/>
      <c r="KG328" s="37"/>
      <c r="KH328" s="37" t="s">
        <v>1195</v>
      </c>
      <c r="KI328" s="37"/>
      <c r="KJ328" s="37" t="b">
        <v>1</v>
      </c>
      <c r="KK328" s="37"/>
      <c r="KL328" s="37"/>
      <c r="KM328" s="37"/>
      <c r="KN328" s="37" t="b">
        <v>1</v>
      </c>
      <c r="KO328" s="37"/>
      <c r="KP328" s="37"/>
      <c r="KQ328" s="37"/>
      <c r="KR328" s="37"/>
      <c r="KS328" s="37"/>
      <c r="KT328" s="37"/>
      <c r="KU328" s="37"/>
      <c r="KV328" s="37"/>
      <c r="KW328" s="37" t="s">
        <v>4081</v>
      </c>
      <c r="KX328" s="37"/>
      <c r="KY328" s="37"/>
      <c r="KZ328" s="37"/>
      <c r="LA328" s="37"/>
      <c r="LB328" s="37"/>
      <c r="LC328" s="37" t="b">
        <v>1</v>
      </c>
      <c r="LD328" s="37"/>
      <c r="LE328" s="37"/>
      <c r="LF328" s="37"/>
      <c r="LG328" s="37" t="s">
        <v>1272</v>
      </c>
      <c r="LH328" s="37" t="b">
        <v>1</v>
      </c>
      <c r="LI328" s="37"/>
      <c r="LJ328" s="37"/>
      <c r="LK328" s="37"/>
      <c r="LL328" s="37"/>
      <c r="LM328" s="37"/>
      <c r="LN328" s="37"/>
      <c r="LO328" s="37" t="s">
        <v>347</v>
      </c>
      <c r="LP328" s="37"/>
      <c r="LQ328" s="37" t="s">
        <v>706</v>
      </c>
      <c r="LR328" s="37"/>
      <c r="LS328" s="37"/>
      <c r="LT328" s="37"/>
      <c r="LU328" s="37"/>
      <c r="LV328" s="37"/>
      <c r="LW328" s="37"/>
      <c r="LX328" s="37"/>
      <c r="LY328" s="37"/>
      <c r="LZ328" s="37" t="b">
        <v>1</v>
      </c>
      <c r="MA328" s="37"/>
      <c r="MB328" s="37" t="s">
        <v>347</v>
      </c>
      <c r="MC328" s="37">
        <v>5</v>
      </c>
      <c r="MD328" s="37" t="s">
        <v>4082</v>
      </c>
      <c r="ME328" s="37" t="s">
        <v>347</v>
      </c>
      <c r="MF328" s="37">
        <v>5</v>
      </c>
      <c r="MG328" s="37" t="s">
        <v>4083</v>
      </c>
      <c r="MH328" s="37" t="s">
        <v>359</v>
      </c>
      <c r="MI328" s="37"/>
      <c r="MJ328" s="37" t="s">
        <v>4084</v>
      </c>
      <c r="MK328" s="37">
        <v>73216562</v>
      </c>
      <c r="ML328" s="37" t="s">
        <v>4085</v>
      </c>
      <c r="MM328" s="50">
        <v>44219.497476851851</v>
      </c>
      <c r="MN328" s="37">
        <v>330</v>
      </c>
      <c r="MO328" s="37"/>
      <c r="MP328" s="37">
        <v>-1</v>
      </c>
      <c r="MQ328" s="37"/>
      <c r="MR328" s="37"/>
      <c r="MS328" s="37" t="s">
        <v>376</v>
      </c>
      <c r="MT328" s="37">
        <v>1451</v>
      </c>
      <c r="MU328" s="37" t="s">
        <v>402</v>
      </c>
      <c r="MV328" s="37">
        <v>569832</v>
      </c>
    </row>
    <row r="329" spans="1:360" ht="15.6" thickTop="1" thickBot="1" x14ac:dyDescent="0.35">
      <c r="A329" s="44" t="s">
        <v>4086</v>
      </c>
      <c r="B329" s="45" t="s">
        <v>4087</v>
      </c>
      <c r="C329" s="45"/>
      <c r="D329" s="45" t="s">
        <v>2096</v>
      </c>
      <c r="E329" s="45" t="s">
        <v>830</v>
      </c>
      <c r="F329" s="45"/>
      <c r="G329" s="46">
        <v>44219</v>
      </c>
      <c r="H329" s="45" t="s">
        <v>1928</v>
      </c>
      <c r="I329" s="45" t="s">
        <v>832</v>
      </c>
      <c r="J329" s="45" t="s">
        <v>347</v>
      </c>
      <c r="K329" s="45">
        <v>30</v>
      </c>
      <c r="L329" s="45" t="str">
        <f>IF(data!$K329&lt;31,"18-30 Years",IF(data!$K329&lt;51,"31-50 Years",IF(data!$K329&lt;61,"51-60 Years",IF(data!$K329&gt;60,"Elderly&gt;60"))))</f>
        <v>18-30 Years</v>
      </c>
      <c r="M329" s="45" t="s">
        <v>348</v>
      </c>
      <c r="N329" s="45" t="s">
        <v>349</v>
      </c>
      <c r="O329" s="45" t="s">
        <v>350</v>
      </c>
      <c r="P329" s="46">
        <v>43853</v>
      </c>
      <c r="Q329" s="45">
        <v>1</v>
      </c>
      <c r="R329" s="45">
        <v>0</v>
      </c>
      <c r="S329" s="45" t="s">
        <v>347</v>
      </c>
      <c r="T329" s="45">
        <v>0</v>
      </c>
      <c r="U329" s="45">
        <v>0</v>
      </c>
      <c r="V329" s="45">
        <v>3</v>
      </c>
      <c r="W329" s="45" t="s">
        <v>455</v>
      </c>
      <c r="X329" s="45">
        <v>2</v>
      </c>
      <c r="Y329" s="45" t="s">
        <v>352</v>
      </c>
      <c r="Z329" s="45">
        <v>0</v>
      </c>
      <c r="AA329" s="51">
        <v>5</v>
      </c>
      <c r="AB329" s="45">
        <v>7</v>
      </c>
      <c r="AC329" s="45">
        <v>0</v>
      </c>
      <c r="AD329" s="45">
        <v>0</v>
      </c>
      <c r="AE329" s="45">
        <v>1</v>
      </c>
      <c r="AF329" s="45">
        <v>400</v>
      </c>
      <c r="AG329" s="45">
        <v>300</v>
      </c>
      <c r="AH329" s="41">
        <f t="shared" si="5"/>
        <v>-100</v>
      </c>
      <c r="AI329" s="45" t="s">
        <v>4088</v>
      </c>
      <c r="AJ329" s="45"/>
      <c r="AK329" s="45" t="s">
        <v>355</v>
      </c>
      <c r="AL329" s="45"/>
      <c r="AM329" s="45" t="b">
        <v>1</v>
      </c>
      <c r="AN329" s="45"/>
      <c r="AO329" s="45"/>
      <c r="AP329" s="45"/>
      <c r="AQ329" s="45"/>
      <c r="AR329" s="45"/>
      <c r="AS329" s="45"/>
      <c r="AT329" s="45">
        <v>15</v>
      </c>
      <c r="AU329" s="45" t="s">
        <v>356</v>
      </c>
      <c r="AV329" s="45"/>
      <c r="AW329" s="45" t="s">
        <v>347</v>
      </c>
      <c r="AX329" s="45" t="s">
        <v>4089</v>
      </c>
      <c r="AY329" s="45" t="s">
        <v>426</v>
      </c>
      <c r="AZ329" s="45"/>
      <c r="BA329" s="45"/>
      <c r="BB329" s="45"/>
      <c r="BC329" s="45" t="b">
        <v>1</v>
      </c>
      <c r="BD329" s="45"/>
      <c r="BE329" s="45"/>
      <c r="BF329" s="45"/>
      <c r="BG329" s="45"/>
      <c r="BH329" s="45"/>
      <c r="BI329" s="45"/>
      <c r="BJ329" s="45"/>
      <c r="BK329" s="45" t="s">
        <v>347</v>
      </c>
      <c r="BL329" s="45" t="s">
        <v>359</v>
      </c>
      <c r="BM329" s="45"/>
      <c r="BN329" s="45" t="s">
        <v>359</v>
      </c>
      <c r="BO329" s="45"/>
      <c r="BP329" s="45" t="s">
        <v>347</v>
      </c>
      <c r="BQ329" s="45" t="s">
        <v>347</v>
      </c>
      <c r="BR329" s="45"/>
      <c r="BS329" s="45" t="s">
        <v>359</v>
      </c>
      <c r="BT329" s="45"/>
      <c r="BU329" s="45"/>
      <c r="BV329" s="45"/>
      <c r="BW329" s="45"/>
      <c r="BX329" s="45"/>
      <c r="BY329" s="45"/>
      <c r="BZ329" s="45"/>
      <c r="CA329" s="45"/>
      <c r="CB329" s="45"/>
      <c r="CC329" s="45"/>
      <c r="CD329" s="45"/>
      <c r="CE329" s="45"/>
      <c r="CF329" s="45" t="s">
        <v>1242</v>
      </c>
      <c r="CG329" s="45"/>
      <c r="CH329" s="45" t="b">
        <v>1</v>
      </c>
      <c r="CI329" s="45" t="b">
        <v>1</v>
      </c>
      <c r="CJ329" s="45"/>
      <c r="CK329" s="45"/>
      <c r="CL329" s="45"/>
      <c r="CM329" s="45"/>
      <c r="CN329" s="45"/>
      <c r="CO329" s="45" t="s">
        <v>347</v>
      </c>
      <c r="CP329" s="45"/>
      <c r="CQ329" s="45"/>
      <c r="CR329" s="45"/>
      <c r="CS329" s="45"/>
      <c r="CT329" s="45"/>
      <c r="CU329" s="45"/>
      <c r="CV329" s="45"/>
      <c r="CW329" s="45"/>
      <c r="CX329" s="45"/>
      <c r="CY329" s="45" t="s">
        <v>361</v>
      </c>
      <c r="CZ329" s="45"/>
      <c r="DA329" s="45"/>
      <c r="DB329" s="45"/>
      <c r="DC329" s="45"/>
      <c r="DD329" s="45"/>
      <c r="DE329" s="45" t="b">
        <v>1</v>
      </c>
      <c r="DF329" s="45" t="b">
        <v>1</v>
      </c>
      <c r="DG329" s="45"/>
      <c r="DH329" s="45"/>
      <c r="DI329" s="45"/>
      <c r="DJ329" s="45"/>
      <c r="DK329" s="45"/>
      <c r="DL329" s="45"/>
      <c r="DM329" s="45"/>
      <c r="DN329" s="45"/>
      <c r="DO329" s="45"/>
      <c r="DP329" s="45"/>
      <c r="DQ329" s="45"/>
      <c r="DR329" s="45"/>
      <c r="DS329" s="45"/>
      <c r="DT329" s="45"/>
      <c r="DU329" s="45"/>
      <c r="DV329" s="45"/>
      <c r="DW329" s="45" t="s">
        <v>646</v>
      </c>
      <c r="DX329" s="45"/>
      <c r="DY329" s="45"/>
      <c r="DZ329" s="45"/>
      <c r="EA329" s="45" t="s">
        <v>4090</v>
      </c>
      <c r="EB329" s="45" t="b">
        <v>1</v>
      </c>
      <c r="EC329" s="45"/>
      <c r="ED329" s="45" t="b">
        <v>1</v>
      </c>
      <c r="EE329" s="45"/>
      <c r="EF329" s="45"/>
      <c r="EG329" s="45"/>
      <c r="EH329" s="45" t="b">
        <v>1</v>
      </c>
      <c r="EI329" s="45"/>
      <c r="EJ329" s="45"/>
      <c r="EK329" s="45"/>
      <c r="EL329" s="45"/>
      <c r="EM329" s="51">
        <v>3</v>
      </c>
      <c r="EN329" s="45" t="s">
        <v>365</v>
      </c>
      <c r="EO329" s="45" t="s">
        <v>567</v>
      </c>
      <c r="EP329" s="45" t="b">
        <v>1</v>
      </c>
      <c r="EQ329" s="45"/>
      <c r="ER329" s="45"/>
      <c r="ES329" s="45"/>
      <c r="ET329" s="45"/>
      <c r="EU329" s="45"/>
      <c r="EV329" s="45" t="b">
        <v>1</v>
      </c>
      <c r="EW329" s="45"/>
      <c r="EX329" s="45"/>
      <c r="EY329" s="45"/>
      <c r="EZ329" s="45"/>
      <c r="FA329" s="51">
        <v>2</v>
      </c>
      <c r="FB329" s="45" t="s">
        <v>365</v>
      </c>
      <c r="FC329" s="45" t="s">
        <v>372</v>
      </c>
      <c r="FD329" s="45"/>
      <c r="FE329" s="45" t="s">
        <v>367</v>
      </c>
      <c r="FF329" s="45"/>
      <c r="FG329" s="45" t="b">
        <v>1</v>
      </c>
      <c r="FH329" s="45"/>
      <c r="FI329" s="45"/>
      <c r="FJ329" s="45"/>
      <c r="FK329" s="45"/>
      <c r="FL329" s="45"/>
      <c r="FM329" s="45"/>
      <c r="FN329" s="45" t="s">
        <v>347</v>
      </c>
      <c r="FO329" s="45"/>
      <c r="FP329" s="45" t="s">
        <v>347</v>
      </c>
      <c r="FQ329" s="45" t="s">
        <v>367</v>
      </c>
      <c r="FR329" s="45" t="b">
        <v>1</v>
      </c>
      <c r="FS329" s="45"/>
      <c r="FT329" s="45"/>
      <c r="FU329" s="45"/>
      <c r="FV329" s="45"/>
      <c r="FW329" s="45"/>
      <c r="FX329" s="45" t="s">
        <v>347</v>
      </c>
      <c r="FY329" s="45" t="s">
        <v>347</v>
      </c>
      <c r="FZ329" s="45"/>
      <c r="GA329" s="45"/>
      <c r="GB329" s="45"/>
      <c r="GC329" s="45" t="s">
        <v>384</v>
      </c>
      <c r="GD329" s="45" t="s">
        <v>351</v>
      </c>
      <c r="GE329" s="45" t="s">
        <v>359</v>
      </c>
      <c r="GF329" s="45" t="s">
        <v>370</v>
      </c>
      <c r="GG329" s="45" t="s">
        <v>370</v>
      </c>
      <c r="GH329" s="45"/>
      <c r="GI329" s="45"/>
      <c r="GJ329" s="45"/>
      <c r="GK329" s="45"/>
      <c r="GL329" s="45"/>
      <c r="GM329" s="45"/>
      <c r="GN329" s="45"/>
      <c r="GO329" s="45"/>
      <c r="GP329" s="45"/>
      <c r="GQ329" s="45"/>
      <c r="GR329" s="45"/>
      <c r="GS329" s="45"/>
      <c r="GT329" s="45"/>
      <c r="GU329" s="45" t="s">
        <v>3346</v>
      </c>
      <c r="GV329" s="45"/>
      <c r="GW329" s="45" t="b">
        <v>1</v>
      </c>
      <c r="GX329" s="45"/>
      <c r="GY329" s="45"/>
      <c r="GZ329" s="45" t="b">
        <v>1</v>
      </c>
      <c r="HA329" s="45"/>
      <c r="HB329" s="45" t="b">
        <v>1</v>
      </c>
      <c r="HC329" s="45"/>
      <c r="HD329" s="45"/>
      <c r="HE329" s="45" t="b">
        <v>1</v>
      </c>
      <c r="HF329" s="45"/>
      <c r="HG329" s="45"/>
      <c r="HH329" s="45"/>
      <c r="HI329" s="45"/>
      <c r="HJ329" s="45"/>
      <c r="HK329" s="45"/>
      <c r="HL329" s="45"/>
      <c r="HM329" s="45"/>
      <c r="HN329" s="45" t="s">
        <v>438</v>
      </c>
      <c r="HO329" s="45" t="b">
        <v>1</v>
      </c>
      <c r="HP329" s="45"/>
      <c r="HQ329" s="45"/>
      <c r="HR329" s="45"/>
      <c r="HS329" s="45" t="s">
        <v>4061</v>
      </c>
      <c r="HT329" s="45" t="s">
        <v>4091</v>
      </c>
      <c r="HU329" s="45" t="b">
        <v>1</v>
      </c>
      <c r="HV329" s="45" t="b">
        <v>1</v>
      </c>
      <c r="HW329" s="45"/>
      <c r="HX329" s="45"/>
      <c r="HY329" s="45"/>
      <c r="HZ329" s="45" t="b">
        <v>1</v>
      </c>
      <c r="IA329" s="45"/>
      <c r="IB329" s="45"/>
      <c r="IC329" s="45"/>
      <c r="ID329" s="45"/>
      <c r="IE329" s="45"/>
      <c r="IF329" s="45" t="s">
        <v>458</v>
      </c>
      <c r="IG329" s="45" t="b">
        <v>1</v>
      </c>
      <c r="IH329" s="45"/>
      <c r="II329" s="45"/>
      <c r="IJ329" s="45"/>
      <c r="IK329" s="45"/>
      <c r="IL329" s="45"/>
      <c r="IM329" s="45"/>
      <c r="IN329" s="45"/>
      <c r="IO329" s="45"/>
      <c r="IP329" s="45" t="s">
        <v>442</v>
      </c>
      <c r="IQ329" s="45"/>
      <c r="IR329" s="45" t="s">
        <v>372</v>
      </c>
      <c r="IS329" s="45"/>
      <c r="IT329" s="45"/>
      <c r="IU329" s="45"/>
      <c r="IV329" s="45"/>
      <c r="IW329" s="45"/>
      <c r="IX329" s="45"/>
      <c r="IY329" s="45" t="b">
        <v>1</v>
      </c>
      <c r="IZ329" s="45"/>
      <c r="JA329" s="45"/>
      <c r="JB329" s="45" t="s">
        <v>413</v>
      </c>
      <c r="JC329" s="45"/>
      <c r="JD329" s="45"/>
      <c r="JE329" s="45"/>
      <c r="JF329" s="45"/>
      <c r="JG329" s="45"/>
      <c r="JH329" s="45" t="b">
        <v>1</v>
      </c>
      <c r="JI329" s="45"/>
      <c r="JJ329" s="45"/>
      <c r="JK329" s="45"/>
      <c r="JL329" s="45" t="s">
        <v>347</v>
      </c>
      <c r="JM329" s="45"/>
      <c r="JN329" s="45" t="s">
        <v>463</v>
      </c>
      <c r="JO329" s="45" t="b">
        <v>1</v>
      </c>
      <c r="JP329" s="45"/>
      <c r="JQ329" s="45"/>
      <c r="JR329" s="45"/>
      <c r="JS329" s="45"/>
      <c r="JT329" s="45"/>
      <c r="JU329" s="45"/>
      <c r="JV329" s="45"/>
      <c r="JW329" s="45"/>
      <c r="JX329" s="45"/>
      <c r="JY329" s="45"/>
      <c r="JZ329" s="45"/>
      <c r="KA329" s="45"/>
      <c r="KB329" s="45"/>
      <c r="KC329" s="45"/>
      <c r="KD329" s="45"/>
      <c r="KE329" s="45"/>
      <c r="KF329" s="45"/>
      <c r="KG329" s="45"/>
      <c r="KH329" s="45" t="s">
        <v>1602</v>
      </c>
      <c r="KI329" s="45"/>
      <c r="KJ329" s="45" t="b">
        <v>1</v>
      </c>
      <c r="KK329" s="45"/>
      <c r="KL329" s="45"/>
      <c r="KM329" s="45" t="b">
        <v>1</v>
      </c>
      <c r="KN329" s="45"/>
      <c r="KO329" s="45"/>
      <c r="KP329" s="45"/>
      <c r="KQ329" s="45"/>
      <c r="KR329" s="45"/>
      <c r="KS329" s="45"/>
      <c r="KT329" s="45"/>
      <c r="KU329" s="45"/>
      <c r="KV329" s="45"/>
      <c r="KW329" s="45" t="s">
        <v>1588</v>
      </c>
      <c r="KX329" s="45"/>
      <c r="KY329" s="45" t="b">
        <v>1</v>
      </c>
      <c r="KZ329" s="45"/>
      <c r="LA329" s="45" t="b">
        <v>1</v>
      </c>
      <c r="LB329" s="45"/>
      <c r="LC329" s="45"/>
      <c r="LD329" s="45"/>
      <c r="LE329" s="45"/>
      <c r="LF329" s="45"/>
      <c r="LG329" s="45" t="s">
        <v>720</v>
      </c>
      <c r="LH329" s="45" t="b">
        <v>1</v>
      </c>
      <c r="LI329" s="45"/>
      <c r="LJ329" s="45" t="b">
        <v>1</v>
      </c>
      <c r="LK329" s="45"/>
      <c r="LL329" s="45"/>
      <c r="LM329" s="45"/>
      <c r="LN329" s="45"/>
      <c r="LO329" s="45" t="s">
        <v>359</v>
      </c>
      <c r="LP329" s="45" t="s">
        <v>5170</v>
      </c>
      <c r="LQ329" s="45" t="s">
        <v>527</v>
      </c>
      <c r="LR329" s="45"/>
      <c r="LS329" s="45"/>
      <c r="LT329" s="45" t="b">
        <v>1</v>
      </c>
      <c r="LU329" s="45"/>
      <c r="LV329" s="45"/>
      <c r="LW329" s="45"/>
      <c r="LX329" s="45"/>
      <c r="LY329" s="45"/>
      <c r="LZ329" s="45"/>
      <c r="MA329" s="45"/>
      <c r="MB329" s="45" t="s">
        <v>359</v>
      </c>
      <c r="MC329" s="45"/>
      <c r="MD329" s="45"/>
      <c r="ME329" s="45"/>
      <c r="MF329" s="45"/>
      <c r="MG329" s="45"/>
      <c r="MH329" s="45" t="s">
        <v>359</v>
      </c>
      <c r="MI329" s="45"/>
      <c r="MJ329" s="45" t="s">
        <v>4092</v>
      </c>
      <c r="MK329" s="45">
        <v>73216563</v>
      </c>
      <c r="ML329" s="45" t="s">
        <v>4093</v>
      </c>
      <c r="MM329" s="47">
        <v>44219.497488425928</v>
      </c>
      <c r="MN329" s="45">
        <v>331</v>
      </c>
      <c r="MO329" s="45"/>
      <c r="MP329" s="45">
        <v>-1</v>
      </c>
      <c r="MQ329" s="45"/>
      <c r="MR329" s="45"/>
      <c r="MS329" s="45" t="s">
        <v>376</v>
      </c>
      <c r="MT329" s="45">
        <v>2900</v>
      </c>
      <c r="MU329" s="45" t="s">
        <v>402</v>
      </c>
      <c r="MV329" s="45">
        <v>569832</v>
      </c>
    </row>
    <row r="330" spans="1:360" ht="15.6" hidden="1" thickTop="1" thickBot="1" x14ac:dyDescent="0.35">
      <c r="A330" s="48" t="s">
        <v>4094</v>
      </c>
      <c r="B330" s="37" t="s">
        <v>4095</v>
      </c>
      <c r="C330" s="37" t="s">
        <v>384</v>
      </c>
      <c r="D330" s="37" t="s">
        <v>4096</v>
      </c>
      <c r="E330" s="37" t="s">
        <v>830</v>
      </c>
      <c r="F330" s="37"/>
      <c r="G330" s="49">
        <v>44219</v>
      </c>
      <c r="H330" s="37" t="s">
        <v>1928</v>
      </c>
      <c r="I330" s="37" t="s">
        <v>832</v>
      </c>
      <c r="J330" s="37" t="s">
        <v>347</v>
      </c>
      <c r="K330" s="37">
        <v>35</v>
      </c>
      <c r="L330" s="37" t="str">
        <f>IF(data!$K330&lt;31,"18-30 Years",IF(data!$K330&lt;51,"31-50 Years",IF(data!$K330&lt;61,"51-60 Years",IF(data!$K330&gt;60,"Elderly&gt;60"))))</f>
        <v>31-50 Years</v>
      </c>
      <c r="M330" s="37" t="s">
        <v>348</v>
      </c>
      <c r="N330" s="37" t="s">
        <v>349</v>
      </c>
      <c r="O330" s="37" t="s">
        <v>350</v>
      </c>
      <c r="P330" s="49">
        <v>41852</v>
      </c>
      <c r="Q330" s="37">
        <v>0</v>
      </c>
      <c r="R330" s="37">
        <v>0</v>
      </c>
      <c r="S330" s="37" t="s">
        <v>347</v>
      </c>
      <c r="T330" s="37">
        <v>0</v>
      </c>
      <c r="U330" s="37">
        <v>0</v>
      </c>
      <c r="V330" s="37">
        <v>2</v>
      </c>
      <c r="W330" s="37" t="s">
        <v>406</v>
      </c>
      <c r="X330" s="37">
        <v>4</v>
      </c>
      <c r="Y330" s="37" t="s">
        <v>353</v>
      </c>
      <c r="Z330" s="37">
        <v>0</v>
      </c>
      <c r="AA330" s="52">
        <v>6</v>
      </c>
      <c r="AB330" s="37">
        <v>8</v>
      </c>
      <c r="AC330" s="37">
        <v>0</v>
      </c>
      <c r="AD330" s="37">
        <v>0</v>
      </c>
      <c r="AE330" s="37">
        <v>1</v>
      </c>
      <c r="AF330" s="37">
        <v>500</v>
      </c>
      <c r="AG330" s="37">
        <v>200</v>
      </c>
      <c r="AH330" s="41">
        <f t="shared" si="5"/>
        <v>-300</v>
      </c>
      <c r="AI330" s="37" t="s">
        <v>4097</v>
      </c>
      <c r="AJ330" s="37"/>
      <c r="AK330" s="37" t="s">
        <v>355</v>
      </c>
      <c r="AL330" s="37"/>
      <c r="AM330" s="37" t="b">
        <v>1</v>
      </c>
      <c r="AN330" s="37"/>
      <c r="AO330" s="37"/>
      <c r="AP330" s="37"/>
      <c r="AQ330" s="37"/>
      <c r="AR330" s="37"/>
      <c r="AS330" s="37"/>
      <c r="AT330" s="37">
        <v>30</v>
      </c>
      <c r="AU330" s="37" t="s">
        <v>356</v>
      </c>
      <c r="AV330" s="37"/>
      <c r="AW330" s="37" t="s">
        <v>347</v>
      </c>
      <c r="AX330" s="41" t="s">
        <v>372</v>
      </c>
      <c r="AY330" s="37" t="s">
        <v>1383</v>
      </c>
      <c r="AZ330" s="37"/>
      <c r="BA330" s="37" t="b">
        <v>1</v>
      </c>
      <c r="BB330" s="37"/>
      <c r="BC330" s="37" t="b">
        <v>1</v>
      </c>
      <c r="BD330" s="37"/>
      <c r="BE330" s="37"/>
      <c r="BF330" s="37"/>
      <c r="BG330" s="37"/>
      <c r="BH330" s="37"/>
      <c r="BI330" s="37"/>
      <c r="BJ330" s="37"/>
      <c r="BK330" s="37" t="s">
        <v>347</v>
      </c>
      <c r="BL330" s="37" t="s">
        <v>347</v>
      </c>
      <c r="BM330" s="37" t="s">
        <v>4098</v>
      </c>
      <c r="BN330" s="37" t="s">
        <v>372</v>
      </c>
      <c r="BO330" s="37"/>
      <c r="BP330" s="37" t="s">
        <v>347</v>
      </c>
      <c r="BQ330" s="37" t="s">
        <v>347</v>
      </c>
      <c r="BR330" s="37"/>
      <c r="BS330" s="37" t="s">
        <v>347</v>
      </c>
      <c r="BT330" s="37" t="s">
        <v>359</v>
      </c>
      <c r="BU330" s="37" t="s">
        <v>4099</v>
      </c>
      <c r="BV330" s="37"/>
      <c r="BW330" s="37" t="b">
        <v>1</v>
      </c>
      <c r="BX330" s="37" t="b">
        <v>1</v>
      </c>
      <c r="BY330" s="37"/>
      <c r="BZ330" s="37"/>
      <c r="CA330" s="37"/>
      <c r="CB330" s="37"/>
      <c r="CC330" s="37"/>
      <c r="CD330" s="37"/>
      <c r="CE330" s="37"/>
      <c r="CF330" s="37" t="s">
        <v>1049</v>
      </c>
      <c r="CG330" s="37"/>
      <c r="CH330" s="37"/>
      <c r="CI330" s="37"/>
      <c r="CJ330" s="37"/>
      <c r="CK330" s="37" t="b">
        <v>1</v>
      </c>
      <c r="CL330" s="37"/>
      <c r="CM330" s="37"/>
      <c r="CN330" s="37" t="s">
        <v>4100</v>
      </c>
      <c r="CO330" s="37" t="s">
        <v>372</v>
      </c>
      <c r="CP330" s="37"/>
      <c r="CQ330" s="37"/>
      <c r="CR330" s="37"/>
      <c r="CS330" s="37"/>
      <c r="CT330" s="37"/>
      <c r="CU330" s="37"/>
      <c r="CV330" s="37"/>
      <c r="CW330" s="37"/>
      <c r="CX330" s="37"/>
      <c r="CY330" s="37" t="s">
        <v>4101</v>
      </c>
      <c r="CZ330" s="37"/>
      <c r="DA330" s="37"/>
      <c r="DB330" s="37"/>
      <c r="DC330" s="37" t="b">
        <v>1</v>
      </c>
      <c r="DD330" s="37"/>
      <c r="DE330" s="37" t="b">
        <v>1</v>
      </c>
      <c r="DF330" s="37" t="b">
        <v>1</v>
      </c>
      <c r="DG330" s="37"/>
      <c r="DH330" s="37"/>
      <c r="DI330" s="37"/>
      <c r="DJ330" s="37"/>
      <c r="DK330" s="37"/>
      <c r="DL330" s="37"/>
      <c r="DM330" s="37"/>
      <c r="DN330" s="37"/>
      <c r="DO330" s="37"/>
      <c r="DP330" s="37"/>
      <c r="DQ330" s="37"/>
      <c r="DR330" s="37"/>
      <c r="DS330" s="37"/>
      <c r="DT330" s="37"/>
      <c r="DU330" s="37"/>
      <c r="DV330" s="37"/>
      <c r="DW330" s="37" t="s">
        <v>564</v>
      </c>
      <c r="DX330" s="37" t="s">
        <v>483</v>
      </c>
      <c r="DY330" s="37"/>
      <c r="DZ330" s="37"/>
      <c r="EA330" s="37"/>
      <c r="EB330" s="37"/>
      <c r="EC330" s="37"/>
      <c r="ED330" s="37"/>
      <c r="EE330" s="37"/>
      <c r="EF330" s="37"/>
      <c r="EG330" s="37"/>
      <c r="EH330" s="37"/>
      <c r="EI330" s="37"/>
      <c r="EJ330" s="37"/>
      <c r="EK330" s="37"/>
      <c r="EL330" s="37"/>
      <c r="EM330" s="37"/>
      <c r="EN330" s="37"/>
      <c r="EO330" s="37" t="s">
        <v>981</v>
      </c>
      <c r="EP330" s="37" t="b">
        <v>1</v>
      </c>
      <c r="EQ330" s="37" t="b">
        <v>1</v>
      </c>
      <c r="ER330" s="37"/>
      <c r="ES330" s="37"/>
      <c r="ET330" s="37"/>
      <c r="EU330" s="37"/>
      <c r="EV330" s="37"/>
      <c r="EW330" s="37"/>
      <c r="EX330" s="37"/>
      <c r="EY330" s="37"/>
      <c r="EZ330" s="37"/>
      <c r="FA330" s="52">
        <v>2</v>
      </c>
      <c r="FB330" s="37" t="s">
        <v>365</v>
      </c>
      <c r="FC330" s="37" t="s">
        <v>347</v>
      </c>
      <c r="FD330" s="37"/>
      <c r="FE330" s="37" t="s">
        <v>367</v>
      </c>
      <c r="FF330" s="37"/>
      <c r="FG330" s="37" t="b">
        <v>1</v>
      </c>
      <c r="FH330" s="37"/>
      <c r="FI330" s="37"/>
      <c r="FJ330" s="37"/>
      <c r="FK330" s="37"/>
      <c r="FL330" s="37"/>
      <c r="FM330" s="37"/>
      <c r="FN330" s="37" t="s">
        <v>347</v>
      </c>
      <c r="FO330" s="37"/>
      <c r="FP330" s="37" t="s">
        <v>347</v>
      </c>
      <c r="FQ330" s="37" t="s">
        <v>367</v>
      </c>
      <c r="FR330" s="37" t="b">
        <v>1</v>
      </c>
      <c r="FS330" s="37"/>
      <c r="FT330" s="37"/>
      <c r="FU330" s="37"/>
      <c r="FV330" s="37"/>
      <c r="FW330" s="37"/>
      <c r="FX330" s="37" t="s">
        <v>656</v>
      </c>
      <c r="FY330" s="37" t="s">
        <v>347</v>
      </c>
      <c r="FZ330" s="37"/>
      <c r="GA330" s="37"/>
      <c r="GB330" s="37"/>
      <c r="GC330" s="37" t="s">
        <v>384</v>
      </c>
      <c r="GD330" s="37" t="s">
        <v>384</v>
      </c>
      <c r="GE330" s="37" t="s">
        <v>359</v>
      </c>
      <c r="GF330" s="37" t="s">
        <v>370</v>
      </c>
      <c r="GG330" s="37" t="s">
        <v>370</v>
      </c>
      <c r="GH330" s="37"/>
      <c r="GI330" s="37"/>
      <c r="GJ330" s="37"/>
      <c r="GK330" s="37"/>
      <c r="GL330" s="37"/>
      <c r="GM330" s="37"/>
      <c r="GN330" s="37"/>
      <c r="GO330" s="37"/>
      <c r="GP330" s="37"/>
      <c r="GQ330" s="37"/>
      <c r="GR330" s="37"/>
      <c r="GS330" s="37"/>
      <c r="GT330" s="37"/>
      <c r="GU330" s="37" t="s">
        <v>4102</v>
      </c>
      <c r="GV330" s="37"/>
      <c r="GW330" s="37"/>
      <c r="GX330" s="37"/>
      <c r="GY330" s="37"/>
      <c r="GZ330" s="37" t="b">
        <v>1</v>
      </c>
      <c r="HA330" s="37" t="b">
        <v>1</v>
      </c>
      <c r="HB330" s="37"/>
      <c r="HC330" s="37"/>
      <c r="HD330" s="37"/>
      <c r="HE330" s="37" t="b">
        <v>1</v>
      </c>
      <c r="HF330" s="37"/>
      <c r="HG330" s="37"/>
      <c r="HH330" s="37"/>
      <c r="HI330" s="37"/>
      <c r="HJ330" s="37"/>
      <c r="HK330" s="37"/>
      <c r="HL330" s="37"/>
      <c r="HM330" s="37"/>
      <c r="HN330" s="37" t="s">
        <v>497</v>
      </c>
      <c r="HO330" s="37"/>
      <c r="HP330" s="37" t="b">
        <v>1</v>
      </c>
      <c r="HQ330" s="37"/>
      <c r="HR330" s="37"/>
      <c r="HS330" s="37" t="s">
        <v>4103</v>
      </c>
      <c r="HT330" s="37" t="s">
        <v>1678</v>
      </c>
      <c r="HU330" s="37"/>
      <c r="HV330" s="37"/>
      <c r="HW330" s="37"/>
      <c r="HX330" s="37" t="b">
        <v>1</v>
      </c>
      <c r="HY330" s="37"/>
      <c r="HZ330" s="37"/>
      <c r="IA330" s="37" t="b">
        <v>1</v>
      </c>
      <c r="IB330" s="37"/>
      <c r="IC330" s="37"/>
      <c r="ID330" s="37"/>
      <c r="IE330" s="37"/>
      <c r="IF330" s="37" t="s">
        <v>1286</v>
      </c>
      <c r="IG330" s="37"/>
      <c r="IH330" s="37"/>
      <c r="II330" s="37" t="b">
        <v>1</v>
      </c>
      <c r="IJ330" s="37"/>
      <c r="IK330" s="37" t="b">
        <v>1</v>
      </c>
      <c r="IL330" s="37"/>
      <c r="IM330" s="37"/>
      <c r="IN330" s="37"/>
      <c r="IO330" s="37"/>
      <c r="IP330" s="37" t="s">
        <v>347</v>
      </c>
      <c r="IQ330" s="37"/>
      <c r="IR330" s="37" t="s">
        <v>4104</v>
      </c>
      <c r="IS330" s="37" t="b">
        <v>1</v>
      </c>
      <c r="IT330" s="37" t="b">
        <v>1</v>
      </c>
      <c r="IU330" s="37" t="b">
        <v>1</v>
      </c>
      <c r="IV330" s="37" t="b">
        <v>1</v>
      </c>
      <c r="IW330" s="37"/>
      <c r="IX330" s="37"/>
      <c r="IY330" s="37"/>
      <c r="IZ330" s="37"/>
      <c r="JA330" s="37"/>
      <c r="JB330" s="37" t="s">
        <v>4105</v>
      </c>
      <c r="JC330" s="37" t="b">
        <v>1</v>
      </c>
      <c r="JD330" s="37" t="b">
        <v>1</v>
      </c>
      <c r="JE330" s="37" t="b">
        <v>1</v>
      </c>
      <c r="JF330" s="37" t="b">
        <v>1</v>
      </c>
      <c r="JG330" s="37"/>
      <c r="JH330" s="37"/>
      <c r="JI330" s="37"/>
      <c r="JJ330" s="37"/>
      <c r="JK330" s="37"/>
      <c r="JL330" s="37" t="s">
        <v>359</v>
      </c>
      <c r="JM330" s="37" t="s">
        <v>4106</v>
      </c>
      <c r="JN330" s="37" t="s">
        <v>4107</v>
      </c>
      <c r="JO330" s="37" t="b">
        <v>1</v>
      </c>
      <c r="JP330" s="37"/>
      <c r="JQ330" s="37"/>
      <c r="JR330" s="37"/>
      <c r="JS330" s="37"/>
      <c r="JT330" s="37"/>
      <c r="JU330" s="37" t="b">
        <v>1</v>
      </c>
      <c r="JV330" s="37" t="b">
        <v>1</v>
      </c>
      <c r="JW330" s="37"/>
      <c r="JX330" s="37"/>
      <c r="JY330" s="37"/>
      <c r="JZ330" s="37"/>
      <c r="KA330" s="37"/>
      <c r="KB330" s="37"/>
      <c r="KC330" s="37"/>
      <c r="KD330" s="37"/>
      <c r="KE330" s="37"/>
      <c r="KF330" s="37"/>
      <c r="KG330" s="37"/>
      <c r="KH330" s="37" t="s">
        <v>4108</v>
      </c>
      <c r="KI330" s="37"/>
      <c r="KJ330" s="37"/>
      <c r="KK330" s="37"/>
      <c r="KL330" s="37"/>
      <c r="KM330" s="37" t="b">
        <v>1</v>
      </c>
      <c r="KN330" s="37"/>
      <c r="KO330" s="37" t="b">
        <v>1</v>
      </c>
      <c r="KP330" s="37"/>
      <c r="KQ330" s="37"/>
      <c r="KR330" s="37" t="b">
        <v>1</v>
      </c>
      <c r="KS330" s="37"/>
      <c r="KT330" s="37"/>
      <c r="KU330" s="37"/>
      <c r="KV330" s="37"/>
      <c r="KW330" s="37" t="s">
        <v>705</v>
      </c>
      <c r="KX330" s="37" t="b">
        <v>1</v>
      </c>
      <c r="KY330" s="37" t="b">
        <v>1</v>
      </c>
      <c r="KZ330" s="37" t="b">
        <v>1</v>
      </c>
      <c r="LA330" s="37" t="b">
        <v>1</v>
      </c>
      <c r="LB330" s="37" t="b">
        <v>1</v>
      </c>
      <c r="LC330" s="37" t="b">
        <v>1</v>
      </c>
      <c r="LD330" s="37"/>
      <c r="LE330" s="37"/>
      <c r="LF330" s="37"/>
      <c r="LG330" s="37" t="s">
        <v>1221</v>
      </c>
      <c r="LH330" s="37"/>
      <c r="LI330" s="37"/>
      <c r="LJ330" s="37"/>
      <c r="LK330" s="37" t="b">
        <v>1</v>
      </c>
      <c r="LL330" s="37"/>
      <c r="LM330" s="37"/>
      <c r="LN330" s="37"/>
      <c r="LO330" s="37" t="s">
        <v>359</v>
      </c>
      <c r="LP330" s="37" t="s">
        <v>4109</v>
      </c>
      <c r="LQ330" s="37" t="s">
        <v>640</v>
      </c>
      <c r="LR330" s="37"/>
      <c r="LS330" s="37"/>
      <c r="LT330" s="37"/>
      <c r="LU330" s="37"/>
      <c r="LV330" s="37"/>
      <c r="LW330" s="37" t="b">
        <v>1</v>
      </c>
      <c r="LX330" s="37"/>
      <c r="LY330" s="37"/>
      <c r="LZ330" s="37"/>
      <c r="MA330" s="37"/>
      <c r="MB330" s="37" t="s">
        <v>359</v>
      </c>
      <c r="MC330" s="37"/>
      <c r="MD330" s="37"/>
      <c r="ME330" s="37"/>
      <c r="MF330" s="37"/>
      <c r="MG330" s="37"/>
      <c r="MH330" s="37" t="s">
        <v>359</v>
      </c>
      <c r="MI330" s="37"/>
      <c r="MJ330" s="37" t="s">
        <v>4110</v>
      </c>
      <c r="MK330" s="37">
        <v>73216571</v>
      </c>
      <c r="ML330" s="37" t="s">
        <v>4111</v>
      </c>
      <c r="MM330" s="50">
        <v>44219.497569444437</v>
      </c>
      <c r="MN330" s="37">
        <v>332</v>
      </c>
      <c r="MO330" s="37"/>
      <c r="MP330" s="37">
        <v>-1</v>
      </c>
      <c r="MQ330" s="37"/>
      <c r="MR330" s="37"/>
      <c r="MS330" s="37" t="s">
        <v>376</v>
      </c>
      <c r="MT330" s="37">
        <v>14361</v>
      </c>
      <c r="MU330" s="37" t="s">
        <v>402</v>
      </c>
      <c r="MV330" s="37">
        <v>569832</v>
      </c>
    </row>
    <row r="331" spans="1:360" ht="15.6" hidden="1" thickTop="1" thickBot="1" x14ac:dyDescent="0.35">
      <c r="A331" s="44" t="s">
        <v>4112</v>
      </c>
      <c r="B331" s="45" t="s">
        <v>4113</v>
      </c>
      <c r="C331" s="45"/>
      <c r="D331" s="45" t="s">
        <v>2036</v>
      </c>
      <c r="E331" s="45" t="s">
        <v>830</v>
      </c>
      <c r="F331" s="45"/>
      <c r="G331" s="46">
        <v>44219</v>
      </c>
      <c r="H331" s="45" t="s">
        <v>1928</v>
      </c>
      <c r="I331" s="45" t="s">
        <v>832</v>
      </c>
      <c r="J331" s="45" t="s">
        <v>347</v>
      </c>
      <c r="K331" s="45">
        <v>60</v>
      </c>
      <c r="L331" s="45" t="str">
        <f>IF(data!$K331&lt;31,"18-30 Years",IF(data!$K331&lt;51,"31-50 Years",IF(data!$K331&lt;61,"51-60 Years",IF(data!$K331&gt;60,"Elderly&gt;60"))))</f>
        <v>51-60 Years</v>
      </c>
      <c r="M331" s="45" t="s">
        <v>348</v>
      </c>
      <c r="N331" s="45" t="s">
        <v>976</v>
      </c>
      <c r="O331" s="45" t="s">
        <v>350</v>
      </c>
      <c r="P331" s="46">
        <v>42500</v>
      </c>
      <c r="Q331" s="45">
        <v>0</v>
      </c>
      <c r="R331" s="45">
        <v>1</v>
      </c>
      <c r="S331" s="45" t="s">
        <v>347</v>
      </c>
      <c r="T331" s="45">
        <v>0</v>
      </c>
      <c r="U331" s="45">
        <v>0</v>
      </c>
      <c r="V331" s="45">
        <v>0</v>
      </c>
      <c r="W331" s="45" t="s">
        <v>384</v>
      </c>
      <c r="X331" s="45">
        <v>1</v>
      </c>
      <c r="Y331" s="45" t="s">
        <v>351</v>
      </c>
      <c r="Z331" s="45">
        <v>0</v>
      </c>
      <c r="AA331" s="51">
        <v>1</v>
      </c>
      <c r="AB331" s="45">
        <v>5</v>
      </c>
      <c r="AC331" s="45">
        <v>1</v>
      </c>
      <c r="AD331" s="45">
        <v>0</v>
      </c>
      <c r="AE331" s="45">
        <v>1</v>
      </c>
      <c r="AF331" s="45">
        <v>700</v>
      </c>
      <c r="AG331" s="45">
        <v>300</v>
      </c>
      <c r="AH331" s="41">
        <f t="shared" si="5"/>
        <v>-400</v>
      </c>
      <c r="AI331" s="45" t="s">
        <v>4114</v>
      </c>
      <c r="AJ331" s="45"/>
      <c r="AK331" s="45" t="s">
        <v>355</v>
      </c>
      <c r="AL331" s="45"/>
      <c r="AM331" s="45" t="b">
        <v>1</v>
      </c>
      <c r="AN331" s="45"/>
      <c r="AO331" s="45"/>
      <c r="AP331" s="45"/>
      <c r="AQ331" s="45"/>
      <c r="AR331" s="45"/>
      <c r="AS331" s="45"/>
      <c r="AT331" s="45">
        <v>40</v>
      </c>
      <c r="AU331" s="45" t="s">
        <v>356</v>
      </c>
      <c r="AV331" s="45"/>
      <c r="AW331" s="45" t="s">
        <v>347</v>
      </c>
      <c r="AX331" s="41" t="s">
        <v>372</v>
      </c>
      <c r="AY331" s="45" t="s">
        <v>1727</v>
      </c>
      <c r="AZ331" s="45"/>
      <c r="BA331" s="45"/>
      <c r="BB331" s="45" t="b">
        <v>1</v>
      </c>
      <c r="BC331" s="45"/>
      <c r="BD331" s="45"/>
      <c r="BE331" s="45"/>
      <c r="BF331" s="45"/>
      <c r="BG331" s="45"/>
      <c r="BH331" s="45"/>
      <c r="BI331" s="45"/>
      <c r="BJ331" s="45"/>
      <c r="BK331" s="45" t="s">
        <v>347</v>
      </c>
      <c r="BL331" s="45" t="s">
        <v>372</v>
      </c>
      <c r="BM331" s="45"/>
      <c r="BN331" s="45" t="s">
        <v>372</v>
      </c>
      <c r="BO331" s="45"/>
      <c r="BP331" s="45" t="s">
        <v>359</v>
      </c>
      <c r="BQ331" s="45"/>
      <c r="BR331" s="45"/>
      <c r="BS331" s="45"/>
      <c r="BT331" s="45"/>
      <c r="BU331" s="45"/>
      <c r="BV331" s="45"/>
      <c r="BW331" s="45"/>
      <c r="BX331" s="45"/>
      <c r="BY331" s="45"/>
      <c r="BZ331" s="45"/>
      <c r="CA331" s="45"/>
      <c r="CB331" s="45"/>
      <c r="CC331" s="45"/>
      <c r="CD331" s="45"/>
      <c r="CE331" s="45"/>
      <c r="CF331" s="45" t="s">
        <v>1049</v>
      </c>
      <c r="CG331" s="45"/>
      <c r="CH331" s="45"/>
      <c r="CI331" s="45"/>
      <c r="CJ331" s="45"/>
      <c r="CK331" s="45" t="b">
        <v>1</v>
      </c>
      <c r="CL331" s="45"/>
      <c r="CM331" s="45"/>
      <c r="CN331" s="45" t="s">
        <v>4115</v>
      </c>
      <c r="CO331" s="45" t="s">
        <v>347</v>
      </c>
      <c r="CP331" s="45"/>
      <c r="CQ331" s="45"/>
      <c r="CR331" s="45"/>
      <c r="CS331" s="45"/>
      <c r="CT331" s="45"/>
      <c r="CU331" s="45"/>
      <c r="CV331" s="45"/>
      <c r="CW331" s="45"/>
      <c r="CX331" s="45"/>
      <c r="CY331" s="45" t="s">
        <v>2900</v>
      </c>
      <c r="CZ331" s="45"/>
      <c r="DA331" s="45"/>
      <c r="DB331" s="45"/>
      <c r="DC331" s="45"/>
      <c r="DD331" s="45" t="b">
        <v>1</v>
      </c>
      <c r="DE331" s="45" t="b">
        <v>1</v>
      </c>
      <c r="DF331" s="45" t="b">
        <v>1</v>
      </c>
      <c r="DG331" s="45"/>
      <c r="DH331" s="45"/>
      <c r="DI331" s="45"/>
      <c r="DJ331" s="45"/>
      <c r="DK331" s="45"/>
      <c r="DL331" s="45"/>
      <c r="DM331" s="45"/>
      <c r="DN331" s="45"/>
      <c r="DO331" s="45"/>
      <c r="DP331" s="45"/>
      <c r="DQ331" s="45"/>
      <c r="DR331" s="45"/>
      <c r="DS331" s="45"/>
      <c r="DT331" s="45"/>
      <c r="DU331" s="45"/>
      <c r="DV331" s="45"/>
      <c r="DW331" s="45" t="s">
        <v>482</v>
      </c>
      <c r="DX331" s="45" t="s">
        <v>483</v>
      </c>
      <c r="DY331" s="45"/>
      <c r="DZ331" s="45"/>
      <c r="EA331" s="45"/>
      <c r="EB331" s="45"/>
      <c r="EC331" s="45"/>
      <c r="ED331" s="45"/>
      <c r="EE331" s="45"/>
      <c r="EF331" s="45"/>
      <c r="EG331" s="45"/>
      <c r="EH331" s="45"/>
      <c r="EI331" s="45"/>
      <c r="EJ331" s="45"/>
      <c r="EK331" s="45"/>
      <c r="EL331" s="45"/>
      <c r="EM331" s="45"/>
      <c r="EN331" s="45"/>
      <c r="EO331" s="45"/>
      <c r="EP331" s="45"/>
      <c r="EQ331" s="45"/>
      <c r="ER331" s="45"/>
      <c r="ES331" s="45"/>
      <c r="ET331" s="45"/>
      <c r="EU331" s="45"/>
      <c r="EV331" s="45"/>
      <c r="EW331" s="45"/>
      <c r="EX331" s="45"/>
      <c r="EY331" s="45"/>
      <c r="EZ331" s="45"/>
      <c r="FA331" s="45"/>
      <c r="FB331" s="45"/>
      <c r="FC331" s="45" t="s">
        <v>372</v>
      </c>
      <c r="FD331" s="45"/>
      <c r="FE331" s="45" t="s">
        <v>367</v>
      </c>
      <c r="FF331" s="45"/>
      <c r="FG331" s="45" t="b">
        <v>1</v>
      </c>
      <c r="FH331" s="45"/>
      <c r="FI331" s="45"/>
      <c r="FJ331" s="45"/>
      <c r="FK331" s="45"/>
      <c r="FL331" s="45"/>
      <c r="FM331" s="45"/>
      <c r="FN331" s="45" t="s">
        <v>372</v>
      </c>
      <c r="FO331" s="45"/>
      <c r="FP331" s="45" t="s">
        <v>372</v>
      </c>
      <c r="FQ331" s="45"/>
      <c r="FR331" s="45"/>
      <c r="FS331" s="45"/>
      <c r="FT331" s="45"/>
      <c r="FU331" s="45"/>
      <c r="FV331" s="45"/>
      <c r="FW331" s="45"/>
      <c r="FX331" s="45"/>
      <c r="FY331" s="45"/>
      <c r="FZ331" s="45"/>
      <c r="GA331" s="45"/>
      <c r="GB331" s="45"/>
      <c r="GC331" s="45" t="s">
        <v>384</v>
      </c>
      <c r="GD331" s="45" t="s">
        <v>384</v>
      </c>
      <c r="GE331" s="45" t="s">
        <v>347</v>
      </c>
      <c r="GF331" s="45"/>
      <c r="GG331" s="45"/>
      <c r="GH331" s="45" t="s">
        <v>783</v>
      </c>
      <c r="GI331" s="45" t="s">
        <v>372</v>
      </c>
      <c r="GJ331" s="45"/>
      <c r="GK331" s="45"/>
      <c r="GL331" s="45"/>
      <c r="GM331" s="45"/>
      <c r="GN331" s="45"/>
      <c r="GO331" s="45"/>
      <c r="GP331" s="45"/>
      <c r="GQ331" s="45"/>
      <c r="GR331" s="45"/>
      <c r="GS331" s="45" t="s">
        <v>1064</v>
      </c>
      <c r="GT331" s="45"/>
      <c r="GU331" s="45" t="s">
        <v>4116</v>
      </c>
      <c r="GV331" s="45"/>
      <c r="GW331" s="45"/>
      <c r="GX331" s="45" t="b">
        <v>1</v>
      </c>
      <c r="GY331" s="45" t="b">
        <v>1</v>
      </c>
      <c r="GZ331" s="45" t="b">
        <v>1</v>
      </c>
      <c r="HA331" s="45" t="b">
        <v>1</v>
      </c>
      <c r="HB331" s="45"/>
      <c r="HC331" s="45"/>
      <c r="HD331" s="45"/>
      <c r="HE331" s="45"/>
      <c r="HF331" s="45"/>
      <c r="HG331" s="45" t="b">
        <v>1</v>
      </c>
      <c r="HH331" s="45"/>
      <c r="HI331" s="45"/>
      <c r="HJ331" s="45"/>
      <c r="HK331" s="45"/>
      <c r="HL331" s="45"/>
      <c r="HM331" s="45"/>
      <c r="HN331" s="45" t="s">
        <v>497</v>
      </c>
      <c r="HO331" s="45"/>
      <c r="HP331" s="45" t="b">
        <v>1</v>
      </c>
      <c r="HQ331" s="45"/>
      <c r="HR331" s="45"/>
      <c r="HS331" s="45" t="s">
        <v>4117</v>
      </c>
      <c r="HT331" s="45" t="s">
        <v>4118</v>
      </c>
      <c r="HU331" s="45"/>
      <c r="HV331" s="45"/>
      <c r="HW331" s="45"/>
      <c r="HX331" s="45" t="b">
        <v>1</v>
      </c>
      <c r="HY331" s="45"/>
      <c r="HZ331" s="45" t="b">
        <v>1</v>
      </c>
      <c r="IA331" s="45" t="b">
        <v>1</v>
      </c>
      <c r="IB331" s="45"/>
      <c r="IC331" s="45"/>
      <c r="ID331" s="45"/>
      <c r="IE331" s="45"/>
      <c r="IF331" s="45" t="s">
        <v>4119</v>
      </c>
      <c r="IG331" s="45" t="b">
        <v>1</v>
      </c>
      <c r="IH331" s="45"/>
      <c r="II331" s="45" t="b">
        <v>1</v>
      </c>
      <c r="IJ331" s="45" t="b">
        <v>1</v>
      </c>
      <c r="IK331" s="45" t="b">
        <v>1</v>
      </c>
      <c r="IL331" s="45"/>
      <c r="IM331" s="45"/>
      <c r="IN331" s="45"/>
      <c r="IO331" s="45"/>
      <c r="IP331" s="45" t="s">
        <v>347</v>
      </c>
      <c r="IQ331" s="45"/>
      <c r="IR331" s="45" t="s">
        <v>919</v>
      </c>
      <c r="IS331" s="45" t="b">
        <v>1</v>
      </c>
      <c r="IT331" s="45" t="b">
        <v>1</v>
      </c>
      <c r="IU331" s="45" t="b">
        <v>1</v>
      </c>
      <c r="IV331" s="45" t="b">
        <v>1</v>
      </c>
      <c r="IW331" s="45"/>
      <c r="IX331" s="45"/>
      <c r="IY331" s="45"/>
      <c r="IZ331" s="45"/>
      <c r="JA331" s="45"/>
      <c r="JB331" s="45" t="s">
        <v>919</v>
      </c>
      <c r="JC331" s="45" t="b">
        <v>1</v>
      </c>
      <c r="JD331" s="45" t="b">
        <v>1</v>
      </c>
      <c r="JE331" s="45" t="b">
        <v>1</v>
      </c>
      <c r="JF331" s="45" t="b">
        <v>1</v>
      </c>
      <c r="JG331" s="45"/>
      <c r="JH331" s="45"/>
      <c r="JI331" s="45"/>
      <c r="JJ331" s="45"/>
      <c r="JK331" s="45" t="s">
        <v>5168</v>
      </c>
      <c r="JL331" s="45" t="s">
        <v>359</v>
      </c>
      <c r="JM331" s="45" t="s">
        <v>4120</v>
      </c>
      <c r="JN331" s="45" t="s">
        <v>4121</v>
      </c>
      <c r="JO331" s="45" t="b">
        <v>1</v>
      </c>
      <c r="JP331" s="45"/>
      <c r="JQ331" s="45" t="b">
        <v>1</v>
      </c>
      <c r="JR331" s="45" t="b">
        <v>1</v>
      </c>
      <c r="JS331" s="45" t="b">
        <v>1</v>
      </c>
      <c r="JT331" s="45"/>
      <c r="JU331" s="45" t="b">
        <v>1</v>
      </c>
      <c r="JV331" s="45"/>
      <c r="JW331" s="45"/>
      <c r="JX331" s="45"/>
      <c r="JY331" s="45"/>
      <c r="JZ331" s="45"/>
      <c r="KA331" s="45"/>
      <c r="KB331" s="45"/>
      <c r="KC331" s="45"/>
      <c r="KD331" s="45"/>
      <c r="KE331" s="45"/>
      <c r="KF331" s="45"/>
      <c r="KG331" s="45" t="s">
        <v>4122</v>
      </c>
      <c r="KH331" s="45" t="s">
        <v>4123</v>
      </c>
      <c r="KI331" s="45"/>
      <c r="KJ331" s="45"/>
      <c r="KK331" s="45"/>
      <c r="KL331" s="45"/>
      <c r="KM331" s="45"/>
      <c r="KN331" s="45" t="b">
        <v>1</v>
      </c>
      <c r="KO331" s="45"/>
      <c r="KP331" s="45"/>
      <c r="KQ331" s="45"/>
      <c r="KR331" s="45" t="b">
        <v>1</v>
      </c>
      <c r="KS331" s="45"/>
      <c r="KT331" s="45"/>
      <c r="KU331" s="45"/>
      <c r="KV331" s="45"/>
      <c r="KW331" s="45" t="s">
        <v>705</v>
      </c>
      <c r="KX331" s="45" t="b">
        <v>1</v>
      </c>
      <c r="KY331" s="45" t="b">
        <v>1</v>
      </c>
      <c r="KZ331" s="45" t="b">
        <v>1</v>
      </c>
      <c r="LA331" s="45" t="b">
        <v>1</v>
      </c>
      <c r="LB331" s="45" t="b">
        <v>1</v>
      </c>
      <c r="LC331" s="45" t="b">
        <v>1</v>
      </c>
      <c r="LD331" s="45"/>
      <c r="LE331" s="45"/>
      <c r="LF331" s="45"/>
      <c r="LG331" s="45" t="s">
        <v>449</v>
      </c>
      <c r="LH331" s="45"/>
      <c r="LI331" s="45"/>
      <c r="LJ331" s="45" t="b">
        <v>1</v>
      </c>
      <c r="LK331" s="45"/>
      <c r="LL331" s="45"/>
      <c r="LM331" s="45"/>
      <c r="LN331" s="45"/>
      <c r="LO331" s="45" t="s">
        <v>359</v>
      </c>
      <c r="LP331" s="37" t="s">
        <v>5171</v>
      </c>
      <c r="LQ331" s="45" t="s">
        <v>640</v>
      </c>
      <c r="LR331" s="45"/>
      <c r="LS331" s="45"/>
      <c r="LT331" s="45"/>
      <c r="LU331" s="45"/>
      <c r="LV331" s="45"/>
      <c r="LW331" s="45" t="b">
        <v>1</v>
      </c>
      <c r="LX331" s="45"/>
      <c r="LY331" s="45"/>
      <c r="LZ331" s="45"/>
      <c r="MA331" s="45"/>
      <c r="MB331" s="45" t="s">
        <v>359</v>
      </c>
      <c r="MC331" s="45"/>
      <c r="MD331" s="45"/>
      <c r="ME331" s="45"/>
      <c r="MF331" s="45"/>
      <c r="MG331" s="45"/>
      <c r="MH331" s="45" t="s">
        <v>359</v>
      </c>
      <c r="MI331" s="45"/>
      <c r="MJ331" s="45" t="s">
        <v>4124</v>
      </c>
      <c r="MK331" s="45">
        <v>73216572</v>
      </c>
      <c r="ML331" s="45" t="s">
        <v>4125</v>
      </c>
      <c r="MM331" s="47">
        <v>44219.497581018521</v>
      </c>
      <c r="MN331" s="45">
        <v>333</v>
      </c>
      <c r="MO331" s="45"/>
      <c r="MP331" s="45">
        <v>-1</v>
      </c>
      <c r="MQ331" s="45"/>
      <c r="MR331" s="45"/>
      <c r="MS331" s="45" t="s">
        <v>376</v>
      </c>
      <c r="MT331" s="45">
        <v>979</v>
      </c>
      <c r="MU331" s="45" t="s">
        <v>402</v>
      </c>
      <c r="MV331" s="45">
        <v>569832</v>
      </c>
    </row>
    <row r="332" spans="1:360" ht="15.6" hidden="1" thickTop="1" thickBot="1" x14ac:dyDescent="0.35">
      <c r="A332" s="48" t="s">
        <v>4126</v>
      </c>
      <c r="B332" s="37" t="s">
        <v>4127</v>
      </c>
      <c r="C332" s="37" t="s">
        <v>384</v>
      </c>
      <c r="D332" s="37" t="s">
        <v>2036</v>
      </c>
      <c r="E332" s="37" t="s">
        <v>830</v>
      </c>
      <c r="F332" s="37"/>
      <c r="G332" s="49">
        <v>44219</v>
      </c>
      <c r="H332" s="37" t="s">
        <v>1928</v>
      </c>
      <c r="I332" s="37" t="s">
        <v>832</v>
      </c>
      <c r="J332" s="37" t="s">
        <v>359</v>
      </c>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41"/>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c r="DR332" s="37"/>
      <c r="DS332" s="37"/>
      <c r="DT332" s="37"/>
      <c r="DU332" s="37"/>
      <c r="DV332" s="37"/>
      <c r="DW332" s="37"/>
      <c r="DX332" s="37"/>
      <c r="DY332" s="37"/>
      <c r="DZ332" s="37"/>
      <c r="EA332" s="37"/>
      <c r="EB332" s="37"/>
      <c r="EC332" s="37"/>
      <c r="ED332" s="37"/>
      <c r="EE332" s="37"/>
      <c r="EF332" s="37"/>
      <c r="EG332" s="37"/>
      <c r="EH332" s="37"/>
      <c r="EI332" s="37"/>
      <c r="EJ332" s="37"/>
      <c r="EK332" s="37"/>
      <c r="EL332" s="37"/>
      <c r="EM332" s="37"/>
      <c r="EN332" s="37"/>
      <c r="EO332" s="37"/>
      <c r="EP332" s="37"/>
      <c r="EQ332" s="37"/>
      <c r="ER332" s="37"/>
      <c r="ES332" s="37"/>
      <c r="ET332" s="37"/>
      <c r="EU332" s="37"/>
      <c r="EV332" s="37"/>
      <c r="EW332" s="37"/>
      <c r="EX332" s="37"/>
      <c r="EY332" s="37"/>
      <c r="EZ332" s="37"/>
      <c r="FA332" s="37"/>
      <c r="FB332" s="37"/>
      <c r="FC332" s="37"/>
      <c r="FD332" s="37"/>
      <c r="FE332" s="37"/>
      <c r="FF332" s="37"/>
      <c r="FG332" s="37"/>
      <c r="FH332" s="37"/>
      <c r="FI332" s="37"/>
      <c r="FJ332" s="37"/>
      <c r="FK332" s="37"/>
      <c r="FL332" s="37"/>
      <c r="FM332" s="37"/>
      <c r="FN332" s="37"/>
      <c r="FO332" s="37"/>
      <c r="FP332" s="37"/>
      <c r="FQ332" s="37"/>
      <c r="FR332" s="37"/>
      <c r="FS332" s="37"/>
      <c r="FT332" s="37"/>
      <c r="FU332" s="37"/>
      <c r="FV332" s="37"/>
      <c r="FW332" s="37"/>
      <c r="FX332" s="37"/>
      <c r="FY332" s="37"/>
      <c r="FZ332" s="37"/>
      <c r="GA332" s="37"/>
      <c r="GB332" s="37"/>
      <c r="GC332" s="37"/>
      <c r="GD332" s="37"/>
      <c r="GE332" s="37"/>
      <c r="GF332" s="37"/>
      <c r="GG332" s="37"/>
      <c r="GH332" s="37"/>
      <c r="GI332" s="37"/>
      <c r="GJ332" s="37"/>
      <c r="GK332" s="37"/>
      <c r="GL332" s="37"/>
      <c r="GM332" s="37"/>
      <c r="GN332" s="37"/>
      <c r="GO332" s="37"/>
      <c r="GP332" s="37"/>
      <c r="GQ332" s="37"/>
      <c r="GR332" s="37"/>
      <c r="GS332" s="37"/>
      <c r="GT332" s="37"/>
      <c r="GU332" s="37"/>
      <c r="GV332" s="37"/>
      <c r="GW332" s="37"/>
      <c r="GX332" s="37"/>
      <c r="GY332" s="37"/>
      <c r="GZ332" s="37"/>
      <c r="HA332" s="37"/>
      <c r="HB332" s="37"/>
      <c r="HC332" s="37"/>
      <c r="HD332" s="37"/>
      <c r="HE332" s="37"/>
      <c r="HF332" s="37"/>
      <c r="HG332" s="37"/>
      <c r="HH332" s="37"/>
      <c r="HI332" s="37"/>
      <c r="HJ332" s="37"/>
      <c r="HK332" s="37"/>
      <c r="HL332" s="37"/>
      <c r="HM332" s="37"/>
      <c r="HN332" s="37"/>
      <c r="HO332" s="37"/>
      <c r="HP332" s="37"/>
      <c r="HQ332" s="37"/>
      <c r="HR332" s="37"/>
      <c r="HS332" s="37"/>
      <c r="HT332" s="37"/>
      <c r="HU332" s="37"/>
      <c r="HV332" s="37"/>
      <c r="HW332" s="37"/>
      <c r="HX332" s="37"/>
      <c r="HY332" s="37"/>
      <c r="HZ332" s="37"/>
      <c r="IA332" s="37"/>
      <c r="IB332" s="37"/>
      <c r="IC332" s="37"/>
      <c r="ID332" s="37"/>
      <c r="IE332" s="37"/>
      <c r="IF332" s="37"/>
      <c r="IG332" s="37"/>
      <c r="IH332" s="37"/>
      <c r="II332" s="37"/>
      <c r="IJ332" s="37"/>
      <c r="IK332" s="37"/>
      <c r="IL332" s="37"/>
      <c r="IM332" s="37"/>
      <c r="IN332" s="37"/>
      <c r="IO332" s="37"/>
      <c r="IP332" s="37"/>
      <c r="IQ332" s="37"/>
      <c r="IR332" s="37"/>
      <c r="IS332" s="37"/>
      <c r="IT332" s="37"/>
      <c r="IU332" s="37"/>
      <c r="IV332" s="37"/>
      <c r="IW332" s="37"/>
      <c r="IX332" s="37"/>
      <c r="IY332" s="37"/>
      <c r="IZ332" s="37"/>
      <c r="JA332" s="37"/>
      <c r="JB332" s="37"/>
      <c r="JC332" s="37"/>
      <c r="JD332" s="37"/>
      <c r="JE332" s="37"/>
      <c r="JF332" s="37"/>
      <c r="JG332" s="37"/>
      <c r="JH332" s="37"/>
      <c r="JI332" s="37"/>
      <c r="JJ332" s="37"/>
      <c r="JK332" s="37"/>
      <c r="JL332" s="37"/>
      <c r="JM332" s="37"/>
      <c r="JN332" s="37"/>
      <c r="JO332" s="37"/>
      <c r="JP332" s="37"/>
      <c r="JQ332" s="37"/>
      <c r="JR332" s="37"/>
      <c r="JS332" s="37"/>
      <c r="JT332" s="37"/>
      <c r="JU332" s="37"/>
      <c r="JV332" s="37"/>
      <c r="JW332" s="37"/>
      <c r="JX332" s="37"/>
      <c r="JY332" s="37"/>
      <c r="JZ332" s="37"/>
      <c r="KA332" s="37"/>
      <c r="KB332" s="37"/>
      <c r="KC332" s="37"/>
      <c r="KD332" s="37"/>
      <c r="KE332" s="37"/>
      <c r="KF332" s="37"/>
      <c r="KG332" s="37"/>
      <c r="KH332" s="37"/>
      <c r="KI332" s="37"/>
      <c r="KJ332" s="37"/>
      <c r="KK332" s="37"/>
      <c r="KL332" s="37"/>
      <c r="KM332" s="37"/>
      <c r="KN332" s="37"/>
      <c r="KO332" s="37"/>
      <c r="KP332" s="37"/>
      <c r="KQ332" s="37"/>
      <c r="KR332" s="37"/>
      <c r="KS332" s="37"/>
      <c r="KT332" s="37"/>
      <c r="KU332" s="37"/>
      <c r="KV332" s="37"/>
      <c r="KW332" s="37"/>
      <c r="KX332" s="37"/>
      <c r="KY332" s="37"/>
      <c r="KZ332" s="37"/>
      <c r="LA332" s="37"/>
      <c r="LB332" s="37"/>
      <c r="LC332" s="37"/>
      <c r="LD332" s="37"/>
      <c r="LE332" s="37"/>
      <c r="LF332" s="37"/>
      <c r="LG332" s="37"/>
      <c r="LH332" s="37"/>
      <c r="LI332" s="37"/>
      <c r="LJ332" s="37"/>
      <c r="LK332" s="37"/>
      <c r="LL332" s="37"/>
      <c r="LM332" s="37"/>
      <c r="LN332" s="37"/>
      <c r="LO332" s="37"/>
      <c r="LP332" s="37"/>
      <c r="LQ332" s="37"/>
      <c r="LR332" s="37"/>
      <c r="LS332" s="37"/>
      <c r="LT332" s="37"/>
      <c r="LU332" s="37"/>
      <c r="LV332" s="37"/>
      <c r="LW332" s="37"/>
      <c r="LX332" s="37"/>
      <c r="LY332" s="37"/>
      <c r="LZ332" s="37"/>
      <c r="MA332" s="37"/>
      <c r="MB332" s="37"/>
      <c r="MC332" s="37"/>
      <c r="MD332" s="37"/>
      <c r="ME332" s="37"/>
      <c r="MF332" s="37"/>
      <c r="MG332" s="37"/>
      <c r="MH332" s="37"/>
      <c r="MI332" s="37"/>
      <c r="MJ332" s="37" t="s">
        <v>4128</v>
      </c>
      <c r="MK332" s="37">
        <v>73216575</v>
      </c>
      <c r="ML332" s="37" t="s">
        <v>4129</v>
      </c>
      <c r="MM332" s="50">
        <v>44219.49759259259</v>
      </c>
      <c r="MN332" s="37">
        <v>334</v>
      </c>
      <c r="MO332" s="37"/>
      <c r="MP332" s="37">
        <v>-1</v>
      </c>
      <c r="MQ332" s="37"/>
      <c r="MR332" s="37"/>
      <c r="MS332" s="37" t="s">
        <v>376</v>
      </c>
      <c r="MT332" s="37">
        <v>10427</v>
      </c>
      <c r="MU332" s="37" t="s">
        <v>402</v>
      </c>
      <c r="MV332" s="37">
        <v>569832</v>
      </c>
    </row>
    <row r="333" spans="1:360" ht="15.6" thickTop="1" thickBot="1" x14ac:dyDescent="0.35">
      <c r="A333" s="44" t="s">
        <v>4130</v>
      </c>
      <c r="B333" s="45" t="s">
        <v>4131</v>
      </c>
      <c r="C333" s="45" t="s">
        <v>384</v>
      </c>
      <c r="D333" s="45" t="s">
        <v>2036</v>
      </c>
      <c r="E333" s="45" t="s">
        <v>830</v>
      </c>
      <c r="F333" s="45"/>
      <c r="G333" s="46">
        <v>44219</v>
      </c>
      <c r="H333" s="45" t="s">
        <v>1928</v>
      </c>
      <c r="I333" s="45" t="s">
        <v>832</v>
      </c>
      <c r="J333" s="45" t="s">
        <v>347</v>
      </c>
      <c r="K333" s="45">
        <v>33</v>
      </c>
      <c r="L333" s="45" t="str">
        <f>IF(data!$K333&lt;31,"18-30 Years",IF(data!$K333&lt;51,"31-50 Years",IF(data!$K333&lt;61,"51-60 Years",IF(data!$K333&gt;60,"Elderly&gt;60"))))</f>
        <v>31-50 Years</v>
      </c>
      <c r="M333" s="45" t="s">
        <v>348</v>
      </c>
      <c r="N333" s="45" t="s">
        <v>349</v>
      </c>
      <c r="O333" s="45" t="s">
        <v>350</v>
      </c>
      <c r="P333" s="46">
        <v>42027</v>
      </c>
      <c r="Q333" s="45">
        <v>2</v>
      </c>
      <c r="R333" s="45">
        <v>1</v>
      </c>
      <c r="S333" s="45" t="s">
        <v>347</v>
      </c>
      <c r="T333" s="45">
        <v>0</v>
      </c>
      <c r="U333" s="45">
        <v>2</v>
      </c>
      <c r="V333" s="45">
        <v>4</v>
      </c>
      <c r="W333" s="45" t="s">
        <v>353</v>
      </c>
      <c r="X333" s="45">
        <v>3</v>
      </c>
      <c r="Y333" s="45" t="s">
        <v>520</v>
      </c>
      <c r="Z333" s="45">
        <v>0</v>
      </c>
      <c r="AA333" s="51">
        <v>9</v>
      </c>
      <c r="AB333" s="45">
        <v>16</v>
      </c>
      <c r="AC333" s="45">
        <v>1</v>
      </c>
      <c r="AD333" s="45">
        <v>0</v>
      </c>
      <c r="AE333" s="45">
        <v>2</v>
      </c>
      <c r="AF333" s="45">
        <v>2000</v>
      </c>
      <c r="AG333" s="45">
        <v>1000</v>
      </c>
      <c r="AH333" s="41">
        <f t="shared" si="5"/>
        <v>-1000</v>
      </c>
      <c r="AI333" s="45" t="s">
        <v>4132</v>
      </c>
      <c r="AJ333" s="45"/>
      <c r="AK333" s="45" t="s">
        <v>640</v>
      </c>
      <c r="AL333" s="45"/>
      <c r="AM333" s="45"/>
      <c r="AN333" s="45"/>
      <c r="AO333" s="45"/>
      <c r="AP333" s="45"/>
      <c r="AQ333" s="45"/>
      <c r="AR333" s="45" t="b">
        <v>1</v>
      </c>
      <c r="AS333" s="45"/>
      <c r="AT333" s="45"/>
      <c r="AU333" s="45"/>
      <c r="AV333" s="45"/>
      <c r="AW333" s="45" t="s">
        <v>359</v>
      </c>
      <c r="AX333" s="41" t="s">
        <v>372</v>
      </c>
      <c r="AY333" s="45" t="s">
        <v>426</v>
      </c>
      <c r="AZ333" s="45"/>
      <c r="BA333" s="45"/>
      <c r="BB333" s="45"/>
      <c r="BC333" s="45" t="b">
        <v>1</v>
      </c>
      <c r="BD333" s="45"/>
      <c r="BE333" s="45"/>
      <c r="BF333" s="45"/>
      <c r="BG333" s="45"/>
      <c r="BH333" s="45"/>
      <c r="BI333" s="45"/>
      <c r="BJ333" s="45"/>
      <c r="BK333" s="45" t="s">
        <v>359</v>
      </c>
      <c r="BL333" s="45"/>
      <c r="BM333" s="45"/>
      <c r="BN333" s="45"/>
      <c r="BO333" s="45"/>
      <c r="BP333" s="45" t="s">
        <v>359</v>
      </c>
      <c r="BQ333" s="45"/>
      <c r="BR333" s="45"/>
      <c r="BS333" s="45"/>
      <c r="BT333" s="45"/>
      <c r="BU333" s="45"/>
      <c r="BV333" s="45"/>
      <c r="BW333" s="45"/>
      <c r="BX333" s="45"/>
      <c r="BY333" s="45"/>
      <c r="BZ333" s="45"/>
      <c r="CA333" s="45"/>
      <c r="CB333" s="45"/>
      <c r="CC333" s="45"/>
      <c r="CD333" s="45"/>
      <c r="CE333" s="45"/>
      <c r="CF333" s="45" t="s">
        <v>1044</v>
      </c>
      <c r="CG333" s="45"/>
      <c r="CH333" s="45"/>
      <c r="CI333" s="45"/>
      <c r="CJ333" s="45" t="b">
        <v>1</v>
      </c>
      <c r="CK333" s="45" t="b">
        <v>1</v>
      </c>
      <c r="CL333" s="45"/>
      <c r="CM333" s="45"/>
      <c r="CN333" s="45" t="s">
        <v>4100</v>
      </c>
      <c r="CO333" s="45" t="s">
        <v>347</v>
      </c>
      <c r="CP333" s="45"/>
      <c r="CQ333" s="45"/>
      <c r="CR333" s="45"/>
      <c r="CS333" s="45"/>
      <c r="CT333" s="45"/>
      <c r="CU333" s="45"/>
      <c r="CV333" s="45"/>
      <c r="CW333" s="45"/>
      <c r="CX333" s="45"/>
      <c r="CY333" s="45" t="s">
        <v>836</v>
      </c>
      <c r="CZ333" s="45"/>
      <c r="DA333" s="45"/>
      <c r="DB333" s="45"/>
      <c r="DC333" s="45"/>
      <c r="DD333" s="45"/>
      <c r="DE333" s="45" t="b">
        <v>1</v>
      </c>
      <c r="DF333" s="45"/>
      <c r="DG333" s="45"/>
      <c r="DH333" s="45"/>
      <c r="DI333" s="45"/>
      <c r="DJ333" s="45"/>
      <c r="DK333" s="45"/>
      <c r="DL333" s="45"/>
      <c r="DM333" s="45"/>
      <c r="DN333" s="45"/>
      <c r="DO333" s="45"/>
      <c r="DP333" s="45"/>
      <c r="DQ333" s="45"/>
      <c r="DR333" s="45"/>
      <c r="DS333" s="45"/>
      <c r="DT333" s="45"/>
      <c r="DU333" s="45"/>
      <c r="DV333" s="45"/>
      <c r="DW333" s="45" t="s">
        <v>482</v>
      </c>
      <c r="DX333" s="45" t="s">
        <v>483</v>
      </c>
      <c r="DY333" s="45"/>
      <c r="DZ333" s="45"/>
      <c r="EA333" s="45" t="s">
        <v>981</v>
      </c>
      <c r="EB333" s="45" t="b">
        <v>1</v>
      </c>
      <c r="EC333" s="45" t="b">
        <v>1</v>
      </c>
      <c r="ED333" s="45"/>
      <c r="EE333" s="45"/>
      <c r="EF333" s="45"/>
      <c r="EG333" s="45"/>
      <c r="EH333" s="45"/>
      <c r="EI333" s="45"/>
      <c r="EJ333" s="45"/>
      <c r="EK333" s="45"/>
      <c r="EL333" s="45"/>
      <c r="EM333" s="51">
        <v>2</v>
      </c>
      <c r="EN333" s="45" t="s">
        <v>365</v>
      </c>
      <c r="EO333" s="45" t="s">
        <v>981</v>
      </c>
      <c r="EP333" s="45" t="b">
        <v>1</v>
      </c>
      <c r="EQ333" s="45" t="b">
        <v>1</v>
      </c>
      <c r="ER333" s="45"/>
      <c r="ES333" s="45"/>
      <c r="ET333" s="45"/>
      <c r="EU333" s="45"/>
      <c r="EV333" s="45"/>
      <c r="EW333" s="45"/>
      <c r="EX333" s="45"/>
      <c r="EY333" s="45"/>
      <c r="EZ333" s="45"/>
      <c r="FA333" s="51">
        <v>2</v>
      </c>
      <c r="FB333" s="45" t="s">
        <v>365</v>
      </c>
      <c r="FC333" s="45" t="s">
        <v>347</v>
      </c>
      <c r="FD333" s="45"/>
      <c r="FE333" s="45" t="s">
        <v>367</v>
      </c>
      <c r="FF333" s="45"/>
      <c r="FG333" s="45" t="b">
        <v>1</v>
      </c>
      <c r="FH333" s="45"/>
      <c r="FI333" s="45"/>
      <c r="FJ333" s="45"/>
      <c r="FK333" s="45"/>
      <c r="FL333" s="45"/>
      <c r="FM333" s="45"/>
      <c r="FN333" s="45" t="s">
        <v>347</v>
      </c>
      <c r="FO333" s="45"/>
      <c r="FP333" s="45" t="s">
        <v>347</v>
      </c>
      <c r="FQ333" s="45" t="s">
        <v>367</v>
      </c>
      <c r="FR333" s="45" t="b">
        <v>1</v>
      </c>
      <c r="FS333" s="45"/>
      <c r="FT333" s="45"/>
      <c r="FU333" s="45"/>
      <c r="FV333" s="45"/>
      <c r="FW333" s="45"/>
      <c r="FX333" s="45" t="s">
        <v>656</v>
      </c>
      <c r="FY333" s="45" t="s">
        <v>359</v>
      </c>
      <c r="FZ333" s="45"/>
      <c r="GA333" s="45"/>
      <c r="GB333" s="45"/>
      <c r="GC333" s="45" t="s">
        <v>406</v>
      </c>
      <c r="GD333" s="45" t="s">
        <v>406</v>
      </c>
      <c r="GE333" s="45" t="s">
        <v>347</v>
      </c>
      <c r="GF333" s="45"/>
      <c r="GG333" s="45"/>
      <c r="GH333" s="45" t="s">
        <v>371</v>
      </c>
      <c r="GI333" s="45" t="s">
        <v>359</v>
      </c>
      <c r="GJ333" s="45"/>
      <c r="GK333" s="45"/>
      <c r="GL333" s="45"/>
      <c r="GM333" s="45"/>
      <c r="GN333" s="45"/>
      <c r="GO333" s="45"/>
      <c r="GP333" s="45"/>
      <c r="GQ333" s="45"/>
      <c r="GR333" s="45"/>
      <c r="GS333" s="45" t="s">
        <v>1064</v>
      </c>
      <c r="GT333" s="45"/>
      <c r="GU333" s="45" t="s">
        <v>4133</v>
      </c>
      <c r="GV333" s="45" t="b">
        <v>1</v>
      </c>
      <c r="GW333" s="45"/>
      <c r="GX333" s="45"/>
      <c r="GY333" s="45"/>
      <c r="GZ333" s="45"/>
      <c r="HA333" s="45" t="b">
        <v>1</v>
      </c>
      <c r="HB333" s="45" t="b">
        <v>1</v>
      </c>
      <c r="HC333" s="45"/>
      <c r="HD333" s="45"/>
      <c r="HE333" s="45"/>
      <c r="HF333" s="45"/>
      <c r="HG333" s="45"/>
      <c r="HH333" s="45"/>
      <c r="HI333" s="45"/>
      <c r="HJ333" s="45"/>
      <c r="HK333" s="45"/>
      <c r="HL333" s="45"/>
      <c r="HM333" s="45"/>
      <c r="HN333" s="45" t="s">
        <v>387</v>
      </c>
      <c r="HO333" s="45"/>
      <c r="HP333" s="45"/>
      <c r="HQ333" s="45" t="b">
        <v>1</v>
      </c>
      <c r="HR333" s="45"/>
      <c r="HS333" s="45" t="s">
        <v>4134</v>
      </c>
      <c r="HT333" s="45" t="s">
        <v>440</v>
      </c>
      <c r="HU333" s="45"/>
      <c r="HV333" s="45"/>
      <c r="HW333" s="45"/>
      <c r="HX333" s="45" t="b">
        <v>1</v>
      </c>
      <c r="HY333" s="45"/>
      <c r="HZ333" s="45"/>
      <c r="IA333" s="45"/>
      <c r="IB333" s="45"/>
      <c r="IC333" s="45"/>
      <c r="ID333" s="45"/>
      <c r="IE333" s="45"/>
      <c r="IF333" s="45" t="s">
        <v>511</v>
      </c>
      <c r="IG333" s="45"/>
      <c r="IH333" s="45"/>
      <c r="II333" s="45"/>
      <c r="IJ333" s="45"/>
      <c r="IK333" s="45" t="b">
        <v>1</v>
      </c>
      <c r="IL333" s="45"/>
      <c r="IM333" s="45"/>
      <c r="IN333" s="45"/>
      <c r="IO333" s="45"/>
      <c r="IP333" s="45" t="s">
        <v>347</v>
      </c>
      <c r="IQ333" s="45"/>
      <c r="IR333" s="45" t="s">
        <v>919</v>
      </c>
      <c r="IS333" s="45" t="b">
        <v>1</v>
      </c>
      <c r="IT333" s="45" t="b">
        <v>1</v>
      </c>
      <c r="IU333" s="45" t="b">
        <v>1</v>
      </c>
      <c r="IV333" s="45" t="b">
        <v>1</v>
      </c>
      <c r="IW333" s="45"/>
      <c r="IX333" s="45"/>
      <c r="IY333" s="45"/>
      <c r="IZ333" s="45"/>
      <c r="JA333" s="45"/>
      <c r="JB333" s="45" t="s">
        <v>919</v>
      </c>
      <c r="JC333" s="45" t="b">
        <v>1</v>
      </c>
      <c r="JD333" s="45" t="b">
        <v>1</v>
      </c>
      <c r="JE333" s="45" t="b">
        <v>1</v>
      </c>
      <c r="JF333" s="45" t="b">
        <v>1</v>
      </c>
      <c r="JG333" s="45"/>
      <c r="JH333" s="45"/>
      <c r="JI333" s="45"/>
      <c r="JJ333" s="45"/>
      <c r="JK333" s="45"/>
      <c r="JL333" s="45" t="s">
        <v>347</v>
      </c>
      <c r="JM333" s="45"/>
      <c r="JN333" s="45" t="s">
        <v>4135</v>
      </c>
      <c r="JO333" s="45" t="b">
        <v>1</v>
      </c>
      <c r="JP333" s="45"/>
      <c r="JQ333" s="45" t="b">
        <v>1</v>
      </c>
      <c r="JR333" s="45" t="b">
        <v>1</v>
      </c>
      <c r="JS333" s="45"/>
      <c r="JT333" s="45"/>
      <c r="JU333" s="45" t="b">
        <v>1</v>
      </c>
      <c r="JV333" s="45"/>
      <c r="JW333" s="45"/>
      <c r="JX333" s="45"/>
      <c r="JY333" s="45"/>
      <c r="JZ333" s="45"/>
      <c r="KA333" s="45"/>
      <c r="KB333" s="45" t="b">
        <v>1</v>
      </c>
      <c r="KC333" s="45"/>
      <c r="KD333" s="45"/>
      <c r="KE333" s="45"/>
      <c r="KF333" s="45"/>
      <c r="KG333" s="45"/>
      <c r="KH333" s="45" t="s">
        <v>4136</v>
      </c>
      <c r="KI333" s="45"/>
      <c r="KJ333" s="45"/>
      <c r="KK333" s="45"/>
      <c r="KL333" s="45"/>
      <c r="KM333" s="45"/>
      <c r="KN333" s="45" t="b">
        <v>1</v>
      </c>
      <c r="KO333" s="45"/>
      <c r="KP333" s="45"/>
      <c r="KQ333" s="45"/>
      <c r="KR333" s="45" t="b">
        <v>1</v>
      </c>
      <c r="KS333" s="45"/>
      <c r="KT333" s="45"/>
      <c r="KU333" s="45"/>
      <c r="KV333" s="45"/>
      <c r="KW333" s="45" t="s">
        <v>1603</v>
      </c>
      <c r="KX333" s="45"/>
      <c r="KY333" s="45" t="b">
        <v>1</v>
      </c>
      <c r="KZ333" s="45"/>
      <c r="LA333" s="45"/>
      <c r="LB333" s="45" t="b">
        <v>1</v>
      </c>
      <c r="LC333" s="45" t="b">
        <v>1</v>
      </c>
      <c r="LD333" s="45"/>
      <c r="LE333" s="45"/>
      <c r="LF333" s="45"/>
      <c r="LG333" s="45" t="s">
        <v>1026</v>
      </c>
      <c r="LH333" s="45"/>
      <c r="LI333" s="45"/>
      <c r="LJ333" s="45" t="b">
        <v>1</v>
      </c>
      <c r="LK333" s="45" t="b">
        <v>1</v>
      </c>
      <c r="LL333" s="45" t="b">
        <v>1</v>
      </c>
      <c r="LM333" s="45"/>
      <c r="LN333" s="45"/>
      <c r="LO333" s="45" t="s">
        <v>359</v>
      </c>
      <c r="LP333" s="45" t="s">
        <v>5174</v>
      </c>
      <c r="LQ333" s="45" t="s">
        <v>640</v>
      </c>
      <c r="LR333" s="45"/>
      <c r="LS333" s="45"/>
      <c r="LT333" s="45"/>
      <c r="LU333" s="45"/>
      <c r="LV333" s="45"/>
      <c r="LW333" s="45" t="b">
        <v>1</v>
      </c>
      <c r="LX333" s="45"/>
      <c r="LY333" s="45"/>
      <c r="LZ333" s="45"/>
      <c r="MA333" s="45"/>
      <c r="MB333" s="45" t="s">
        <v>359</v>
      </c>
      <c r="MC333" s="45"/>
      <c r="MD333" s="45"/>
      <c r="ME333" s="45"/>
      <c r="MF333" s="45"/>
      <c r="MG333" s="45"/>
      <c r="MH333" s="45" t="s">
        <v>359</v>
      </c>
      <c r="MI333" s="45"/>
      <c r="MJ333" s="45" t="s">
        <v>4137</v>
      </c>
      <c r="MK333" s="45">
        <v>73216577</v>
      </c>
      <c r="ML333" s="45" t="s">
        <v>4138</v>
      </c>
      <c r="MM333" s="47">
        <v>44219.497604166667</v>
      </c>
      <c r="MN333" s="45">
        <v>335</v>
      </c>
      <c r="MO333" s="45"/>
      <c r="MP333" s="45">
        <v>-1</v>
      </c>
      <c r="MQ333" s="45"/>
      <c r="MR333" s="45"/>
      <c r="MS333" s="45" t="s">
        <v>376</v>
      </c>
      <c r="MT333" s="45">
        <v>10182</v>
      </c>
      <c r="MU333" s="45" t="s">
        <v>402</v>
      </c>
      <c r="MV333" s="45">
        <v>569832</v>
      </c>
    </row>
    <row r="334" spans="1:360" ht="15.6" thickTop="1" thickBot="1" x14ac:dyDescent="0.35">
      <c r="A334" s="48" t="s">
        <v>4139</v>
      </c>
      <c r="B334" s="37" t="s">
        <v>4140</v>
      </c>
      <c r="C334" s="37"/>
      <c r="D334" s="37" t="s">
        <v>2939</v>
      </c>
      <c r="E334" s="37" t="s">
        <v>830</v>
      </c>
      <c r="F334" s="37"/>
      <c r="G334" s="49">
        <v>44219</v>
      </c>
      <c r="H334" s="37" t="s">
        <v>1928</v>
      </c>
      <c r="I334" s="37" t="s">
        <v>832</v>
      </c>
      <c r="J334" s="37" t="s">
        <v>347</v>
      </c>
      <c r="K334" s="37">
        <v>44</v>
      </c>
      <c r="L334" s="37" t="str">
        <f>IF(data!$K334&lt;31,"18-30 Years",IF(data!$K334&lt;51,"31-50 Years",IF(data!$K334&lt;61,"51-60 Years",IF(data!$K334&gt;60,"Elderly&gt;60"))))</f>
        <v>31-50 Years</v>
      </c>
      <c r="M334" s="37" t="s">
        <v>348</v>
      </c>
      <c r="N334" s="37" t="s">
        <v>1469</v>
      </c>
      <c r="O334" s="37" t="s">
        <v>350</v>
      </c>
      <c r="P334" s="49">
        <v>42758</v>
      </c>
      <c r="Q334" s="37">
        <v>1</v>
      </c>
      <c r="R334" s="37">
        <v>0</v>
      </c>
      <c r="S334" s="37" t="s">
        <v>347</v>
      </c>
      <c r="T334" s="37">
        <v>0</v>
      </c>
      <c r="U334" s="37">
        <v>1</v>
      </c>
      <c r="V334" s="37">
        <v>0</v>
      </c>
      <c r="W334" s="37" t="s">
        <v>351</v>
      </c>
      <c r="X334" s="37">
        <v>0</v>
      </c>
      <c r="Y334" s="37" t="s">
        <v>351</v>
      </c>
      <c r="Z334" s="37">
        <v>1</v>
      </c>
      <c r="AA334" s="52">
        <v>2</v>
      </c>
      <c r="AB334" s="37">
        <v>6</v>
      </c>
      <c r="AC334" s="37">
        <v>1</v>
      </c>
      <c r="AD334" s="37">
        <v>0</v>
      </c>
      <c r="AE334" s="37">
        <v>2</v>
      </c>
      <c r="AF334" s="37">
        <v>1000</v>
      </c>
      <c r="AG334" s="37">
        <v>400</v>
      </c>
      <c r="AH334" s="41">
        <f t="shared" si="5"/>
        <v>-600</v>
      </c>
      <c r="AI334" s="37" t="s">
        <v>4141</v>
      </c>
      <c r="AJ334" s="37"/>
      <c r="AK334" s="37" t="s">
        <v>355</v>
      </c>
      <c r="AL334" s="37"/>
      <c r="AM334" s="37" t="b">
        <v>1</v>
      </c>
      <c r="AN334" s="37"/>
      <c r="AO334" s="37"/>
      <c r="AP334" s="37"/>
      <c r="AQ334" s="37"/>
      <c r="AR334" s="37"/>
      <c r="AS334" s="37"/>
      <c r="AT334" s="37">
        <v>20</v>
      </c>
      <c r="AU334" s="37" t="s">
        <v>356</v>
      </c>
      <c r="AV334" s="37"/>
      <c r="AW334" s="37" t="s">
        <v>359</v>
      </c>
      <c r="AX334" s="37" t="s">
        <v>4142</v>
      </c>
      <c r="AY334" s="37" t="s">
        <v>3844</v>
      </c>
      <c r="AZ334" s="37"/>
      <c r="BA334" s="37" t="b">
        <v>1</v>
      </c>
      <c r="BB334" s="37"/>
      <c r="BC334" s="37" t="b">
        <v>1</v>
      </c>
      <c r="BD334" s="37"/>
      <c r="BE334" s="37"/>
      <c r="BF334" s="37"/>
      <c r="BG334" s="37" t="b">
        <v>1</v>
      </c>
      <c r="BH334" s="37"/>
      <c r="BI334" s="37"/>
      <c r="BJ334" s="37" t="s">
        <v>4143</v>
      </c>
      <c r="BK334" s="37" t="s">
        <v>359</v>
      </c>
      <c r="BL334" s="37"/>
      <c r="BM334" s="37"/>
      <c r="BN334" s="37"/>
      <c r="BO334" s="37"/>
      <c r="BP334" s="37" t="s">
        <v>359</v>
      </c>
      <c r="BQ334" s="37"/>
      <c r="BR334" s="37"/>
      <c r="BS334" s="37"/>
      <c r="BT334" s="37"/>
      <c r="BU334" s="37"/>
      <c r="BV334" s="37"/>
      <c r="BW334" s="37"/>
      <c r="BX334" s="37"/>
      <c r="BY334" s="37"/>
      <c r="BZ334" s="37"/>
      <c r="CA334" s="37"/>
      <c r="CB334" s="37"/>
      <c r="CC334" s="37"/>
      <c r="CD334" s="37"/>
      <c r="CE334" s="37"/>
      <c r="CF334" s="37" t="s">
        <v>665</v>
      </c>
      <c r="CG334" s="37" t="b">
        <v>1</v>
      </c>
      <c r="CH334" s="37" t="b">
        <v>1</v>
      </c>
      <c r="CI334" s="37"/>
      <c r="CJ334" s="37" t="b">
        <v>1</v>
      </c>
      <c r="CK334" s="37"/>
      <c r="CL334" s="37"/>
      <c r="CM334" s="37"/>
      <c r="CN334" s="37"/>
      <c r="CO334" s="37" t="s">
        <v>347</v>
      </c>
      <c r="CP334" s="37"/>
      <c r="CQ334" s="37"/>
      <c r="CR334" s="37"/>
      <c r="CS334" s="37"/>
      <c r="CT334" s="37"/>
      <c r="CU334" s="37"/>
      <c r="CV334" s="37"/>
      <c r="CW334" s="37"/>
      <c r="CX334" s="37"/>
      <c r="CY334" s="37" t="s">
        <v>836</v>
      </c>
      <c r="CZ334" s="37"/>
      <c r="DA334" s="37"/>
      <c r="DB334" s="37"/>
      <c r="DC334" s="37"/>
      <c r="DD334" s="37"/>
      <c r="DE334" s="37" t="b">
        <v>1</v>
      </c>
      <c r="DF334" s="37"/>
      <c r="DG334" s="37"/>
      <c r="DH334" s="37"/>
      <c r="DI334" s="37"/>
      <c r="DJ334" s="37"/>
      <c r="DK334" s="37"/>
      <c r="DL334" s="37"/>
      <c r="DM334" s="37"/>
      <c r="DN334" s="37"/>
      <c r="DO334" s="37"/>
      <c r="DP334" s="37"/>
      <c r="DQ334" s="37"/>
      <c r="DR334" s="37"/>
      <c r="DS334" s="37"/>
      <c r="DT334" s="37"/>
      <c r="DU334" s="37"/>
      <c r="DV334" s="37"/>
      <c r="DW334" s="37" t="s">
        <v>646</v>
      </c>
      <c r="DX334" s="37"/>
      <c r="DY334" s="37"/>
      <c r="DZ334" s="37"/>
      <c r="EA334" s="37" t="s">
        <v>683</v>
      </c>
      <c r="EB334" s="37" t="b">
        <v>1</v>
      </c>
      <c r="EC334" s="37"/>
      <c r="ED334" s="37"/>
      <c r="EE334" s="37"/>
      <c r="EF334" s="37"/>
      <c r="EG334" s="37"/>
      <c r="EH334" s="37"/>
      <c r="EI334" s="37"/>
      <c r="EJ334" s="37"/>
      <c r="EK334" s="37"/>
      <c r="EL334" s="37" t="b">
        <v>1</v>
      </c>
      <c r="EM334" s="52">
        <v>2</v>
      </c>
      <c r="EN334" s="37" t="s">
        <v>365</v>
      </c>
      <c r="EO334" s="37" t="s">
        <v>567</v>
      </c>
      <c r="EP334" s="37" t="b">
        <v>1</v>
      </c>
      <c r="EQ334" s="37"/>
      <c r="ER334" s="37"/>
      <c r="ES334" s="37"/>
      <c r="ET334" s="37"/>
      <c r="EU334" s="37"/>
      <c r="EV334" s="37" t="b">
        <v>1</v>
      </c>
      <c r="EW334" s="37"/>
      <c r="EX334" s="37"/>
      <c r="EY334" s="37"/>
      <c r="EZ334" s="37"/>
      <c r="FA334" s="52">
        <v>2</v>
      </c>
      <c r="FB334" s="37" t="s">
        <v>365</v>
      </c>
      <c r="FC334" s="37" t="s">
        <v>347</v>
      </c>
      <c r="FD334" s="37"/>
      <c r="FE334" s="37" t="s">
        <v>1103</v>
      </c>
      <c r="FF334" s="37"/>
      <c r="FG334" s="37" t="b">
        <v>1</v>
      </c>
      <c r="FH334" s="37"/>
      <c r="FI334" s="37"/>
      <c r="FJ334" s="37"/>
      <c r="FK334" s="37"/>
      <c r="FL334" s="37" t="b">
        <v>1</v>
      </c>
      <c r="FM334" s="37" t="s">
        <v>2974</v>
      </c>
      <c r="FN334" s="37" t="s">
        <v>347</v>
      </c>
      <c r="FO334" s="37"/>
      <c r="FP334" s="37" t="s">
        <v>347</v>
      </c>
      <c r="FQ334" s="37" t="s">
        <v>367</v>
      </c>
      <c r="FR334" s="37" t="b">
        <v>1</v>
      </c>
      <c r="FS334" s="37"/>
      <c r="FT334" s="37"/>
      <c r="FU334" s="37"/>
      <c r="FV334" s="37"/>
      <c r="FW334" s="37"/>
      <c r="FX334" s="37" t="s">
        <v>347</v>
      </c>
      <c r="FY334" s="37" t="s">
        <v>347</v>
      </c>
      <c r="FZ334" s="37"/>
      <c r="GA334" s="37"/>
      <c r="GB334" s="37"/>
      <c r="GC334" s="37" t="s">
        <v>351</v>
      </c>
      <c r="GD334" s="37" t="s">
        <v>351</v>
      </c>
      <c r="GE334" s="37" t="s">
        <v>359</v>
      </c>
      <c r="GF334" s="37" t="s">
        <v>1462</v>
      </c>
      <c r="GG334" s="37" t="s">
        <v>369</v>
      </c>
      <c r="GH334" s="37" t="s">
        <v>915</v>
      </c>
      <c r="GI334" s="37" t="s">
        <v>359</v>
      </c>
      <c r="GJ334" s="37"/>
      <c r="GK334" s="37"/>
      <c r="GL334" s="37"/>
      <c r="GM334" s="37"/>
      <c r="GN334" s="37"/>
      <c r="GO334" s="37"/>
      <c r="GP334" s="37"/>
      <c r="GQ334" s="37"/>
      <c r="GR334" s="37"/>
      <c r="GS334" s="37" t="s">
        <v>1064</v>
      </c>
      <c r="GT334" s="37"/>
      <c r="GU334" s="37" t="s">
        <v>4144</v>
      </c>
      <c r="GV334" s="37" t="b">
        <v>1</v>
      </c>
      <c r="GW334" s="37"/>
      <c r="GX334" s="37"/>
      <c r="GY334" s="37"/>
      <c r="GZ334" s="37" t="b">
        <v>1</v>
      </c>
      <c r="HA334" s="37"/>
      <c r="HB334" s="37" t="b">
        <v>1</v>
      </c>
      <c r="HC334" s="37"/>
      <c r="HD334" s="37"/>
      <c r="HE334" s="37" t="b">
        <v>1</v>
      </c>
      <c r="HF334" s="37"/>
      <c r="HG334" s="37"/>
      <c r="HH334" s="37"/>
      <c r="HI334" s="37"/>
      <c r="HJ334" s="37"/>
      <c r="HK334" s="37"/>
      <c r="HL334" s="37"/>
      <c r="HM334" s="37"/>
      <c r="HN334" s="37" t="s">
        <v>605</v>
      </c>
      <c r="HO334" s="37" t="b">
        <v>1</v>
      </c>
      <c r="HP334" s="37" t="b">
        <v>1</v>
      </c>
      <c r="HQ334" s="37" t="b">
        <v>1</v>
      </c>
      <c r="HR334" s="37" t="b">
        <v>1</v>
      </c>
      <c r="HS334" s="37" t="s">
        <v>4145</v>
      </c>
      <c r="HT334" s="37" t="s">
        <v>550</v>
      </c>
      <c r="HU334" s="37" t="b">
        <v>1</v>
      </c>
      <c r="HV334" s="37"/>
      <c r="HW334" s="37"/>
      <c r="HX334" s="37" t="b">
        <v>1</v>
      </c>
      <c r="HY334" s="37"/>
      <c r="HZ334" s="37"/>
      <c r="IA334" s="37"/>
      <c r="IB334" s="37"/>
      <c r="IC334" s="37"/>
      <c r="ID334" s="37"/>
      <c r="IE334" s="37"/>
      <c r="IF334" s="37" t="s">
        <v>877</v>
      </c>
      <c r="IG334" s="37" t="b">
        <v>1</v>
      </c>
      <c r="IH334" s="37"/>
      <c r="II334" s="37"/>
      <c r="IJ334" s="37"/>
      <c r="IK334" s="37" t="b">
        <v>1</v>
      </c>
      <c r="IL334" s="37"/>
      <c r="IM334" s="37"/>
      <c r="IN334" s="37"/>
      <c r="IO334" s="37"/>
      <c r="IP334" s="37" t="s">
        <v>347</v>
      </c>
      <c r="IQ334" s="37"/>
      <c r="IR334" s="37" t="s">
        <v>500</v>
      </c>
      <c r="IS334" s="37"/>
      <c r="IT334" s="37"/>
      <c r="IU334" s="37" t="b">
        <v>1</v>
      </c>
      <c r="IV334" s="37"/>
      <c r="IW334" s="37"/>
      <c r="IX334" s="37"/>
      <c r="IY334" s="37"/>
      <c r="IZ334" s="37"/>
      <c r="JA334" s="45" t="s">
        <v>5164</v>
      </c>
      <c r="JB334" s="37" t="s">
        <v>1356</v>
      </c>
      <c r="JC334" s="37"/>
      <c r="JD334" s="37" t="b">
        <v>1</v>
      </c>
      <c r="JE334" s="37"/>
      <c r="JF334" s="37" t="b">
        <v>1</v>
      </c>
      <c r="JG334" s="37"/>
      <c r="JH334" s="37"/>
      <c r="JI334" s="37"/>
      <c r="JJ334" s="37"/>
      <c r="JK334" s="37" t="s">
        <v>5167</v>
      </c>
      <c r="JL334" s="37" t="s">
        <v>359</v>
      </c>
      <c r="JM334" s="37" t="s">
        <v>4146</v>
      </c>
      <c r="JN334" s="37" t="s">
        <v>2238</v>
      </c>
      <c r="JO334" s="37" t="b">
        <v>1</v>
      </c>
      <c r="JP334" s="37"/>
      <c r="JQ334" s="37"/>
      <c r="JR334" s="37"/>
      <c r="JS334" s="37"/>
      <c r="JT334" s="37"/>
      <c r="JU334" s="37"/>
      <c r="JV334" s="37" t="b">
        <v>1</v>
      </c>
      <c r="JW334" s="37"/>
      <c r="JX334" s="37"/>
      <c r="JY334" s="37"/>
      <c r="JZ334" s="37"/>
      <c r="KA334" s="37"/>
      <c r="KB334" s="37"/>
      <c r="KC334" s="37" t="b">
        <v>1</v>
      </c>
      <c r="KD334" s="37"/>
      <c r="KE334" s="37"/>
      <c r="KF334" s="37" t="s">
        <v>4147</v>
      </c>
      <c r="KG334" s="37"/>
      <c r="KH334" s="37" t="s">
        <v>4148</v>
      </c>
      <c r="KI334" s="37"/>
      <c r="KJ334" s="37" t="b">
        <v>1</v>
      </c>
      <c r="KK334" s="37"/>
      <c r="KL334" s="37" t="b">
        <v>1</v>
      </c>
      <c r="KM334" s="37" t="b">
        <v>1</v>
      </c>
      <c r="KN334" s="37"/>
      <c r="KO334" s="37"/>
      <c r="KP334" s="37"/>
      <c r="KQ334" s="37"/>
      <c r="KR334" s="37"/>
      <c r="KS334" s="37"/>
      <c r="KT334" s="37"/>
      <c r="KU334" s="37"/>
      <c r="KV334" s="37"/>
      <c r="KW334" s="37" t="s">
        <v>553</v>
      </c>
      <c r="KX334" s="37"/>
      <c r="KY334" s="37"/>
      <c r="KZ334" s="37" t="b">
        <v>1</v>
      </c>
      <c r="LA334" s="37"/>
      <c r="LB334" s="37" t="b">
        <v>1</v>
      </c>
      <c r="LC334" s="37"/>
      <c r="LD334" s="37"/>
      <c r="LE334" s="37"/>
      <c r="LF334" s="37"/>
      <c r="LG334" s="37" t="s">
        <v>2516</v>
      </c>
      <c r="LH334" s="37"/>
      <c r="LI334" s="37"/>
      <c r="LJ334" s="37" t="b">
        <v>1</v>
      </c>
      <c r="LK334" s="37"/>
      <c r="LL334" s="37" t="b">
        <v>1</v>
      </c>
      <c r="LM334" s="37"/>
      <c r="LN334" s="37"/>
      <c r="LO334" s="37" t="s">
        <v>359</v>
      </c>
      <c r="LP334" s="45" t="s">
        <v>5170</v>
      </c>
      <c r="LQ334" s="37" t="s">
        <v>1273</v>
      </c>
      <c r="LR334" s="37" t="b">
        <v>1</v>
      </c>
      <c r="LS334" s="37"/>
      <c r="LT334" s="37" t="b">
        <v>1</v>
      </c>
      <c r="LU334" s="37"/>
      <c r="LV334" s="37"/>
      <c r="LW334" s="37"/>
      <c r="LX334" s="37"/>
      <c r="LY334" s="37"/>
      <c r="LZ334" s="37"/>
      <c r="MA334" s="37"/>
      <c r="MB334" s="37" t="s">
        <v>359</v>
      </c>
      <c r="MC334" s="37"/>
      <c r="MD334" s="37"/>
      <c r="ME334" s="37" t="s">
        <v>347</v>
      </c>
      <c r="MF334" s="37">
        <v>2</v>
      </c>
      <c r="MG334" s="37" t="s">
        <v>4149</v>
      </c>
      <c r="MH334" s="37" t="s">
        <v>359</v>
      </c>
      <c r="MI334" s="37"/>
      <c r="MJ334" s="37" t="s">
        <v>4150</v>
      </c>
      <c r="MK334" s="37">
        <v>73216639</v>
      </c>
      <c r="ML334" s="37" t="s">
        <v>4151</v>
      </c>
      <c r="MM334" s="50">
        <v>44219.500023148154</v>
      </c>
      <c r="MN334" s="37">
        <v>336</v>
      </c>
      <c r="MO334" s="37"/>
      <c r="MP334" s="37">
        <v>-1</v>
      </c>
      <c r="MQ334" s="37"/>
      <c r="MR334" s="37"/>
      <c r="MS334" s="37" t="s">
        <v>376</v>
      </c>
      <c r="MT334" s="37">
        <v>2259</v>
      </c>
      <c r="MU334" s="37" t="s">
        <v>402</v>
      </c>
      <c r="MV334" s="37">
        <v>569832</v>
      </c>
    </row>
    <row r="335" spans="1:360" ht="15.6" thickTop="1" thickBot="1" x14ac:dyDescent="0.35">
      <c r="A335" s="44" t="s">
        <v>4152</v>
      </c>
      <c r="B335" s="45" t="s">
        <v>4153</v>
      </c>
      <c r="C335" s="45"/>
      <c r="D335" s="45" t="s">
        <v>2939</v>
      </c>
      <c r="E335" s="45" t="s">
        <v>830</v>
      </c>
      <c r="F335" s="45"/>
      <c r="G335" s="46">
        <v>44219</v>
      </c>
      <c r="H335" s="45" t="s">
        <v>1928</v>
      </c>
      <c r="I335" s="45" t="s">
        <v>832</v>
      </c>
      <c r="J335" s="45" t="s">
        <v>347</v>
      </c>
      <c r="K335" s="45">
        <v>50</v>
      </c>
      <c r="L335" s="45" t="str">
        <f>IF(data!$K335&lt;31,"18-30 Years",IF(data!$K335&lt;51,"31-50 Years",IF(data!$K335&lt;61,"51-60 Years",IF(data!$K335&gt;60,"Elderly&gt;60"))))</f>
        <v>31-50 Years</v>
      </c>
      <c r="M335" s="45" t="s">
        <v>405</v>
      </c>
      <c r="N335" s="45" t="s">
        <v>349</v>
      </c>
      <c r="O335" s="45" t="s">
        <v>350</v>
      </c>
      <c r="P335" s="46">
        <v>41227</v>
      </c>
      <c r="Q335" s="45">
        <v>1</v>
      </c>
      <c r="R335" s="45">
        <v>0</v>
      </c>
      <c r="S335" s="45" t="s">
        <v>347</v>
      </c>
      <c r="T335" s="45">
        <v>0</v>
      </c>
      <c r="U335" s="45">
        <v>1</v>
      </c>
      <c r="V335" s="45">
        <v>1</v>
      </c>
      <c r="W335" s="45" t="s">
        <v>406</v>
      </c>
      <c r="X335" s="45">
        <v>0</v>
      </c>
      <c r="Y335" s="45" t="s">
        <v>406</v>
      </c>
      <c r="Z335" s="45">
        <v>0</v>
      </c>
      <c r="AA335" s="51">
        <v>2</v>
      </c>
      <c r="AB335" s="45">
        <v>4</v>
      </c>
      <c r="AC335" s="45">
        <v>0</v>
      </c>
      <c r="AD335" s="45">
        <v>0</v>
      </c>
      <c r="AE335" s="45">
        <v>0</v>
      </c>
      <c r="AF335" s="45">
        <v>500</v>
      </c>
      <c r="AG335" s="45">
        <v>100</v>
      </c>
      <c r="AH335" s="41">
        <f t="shared" si="5"/>
        <v>-400</v>
      </c>
      <c r="AI335" s="45" t="s">
        <v>2132</v>
      </c>
      <c r="AJ335" s="45"/>
      <c r="AK335" s="45" t="s">
        <v>355</v>
      </c>
      <c r="AL335" s="45"/>
      <c r="AM335" s="45" t="b">
        <v>1</v>
      </c>
      <c r="AN335" s="45"/>
      <c r="AO335" s="45"/>
      <c r="AP335" s="45"/>
      <c r="AQ335" s="45"/>
      <c r="AR335" s="45"/>
      <c r="AS335" s="45"/>
      <c r="AT335" s="45">
        <v>10</v>
      </c>
      <c r="AU335" s="45" t="s">
        <v>356</v>
      </c>
      <c r="AV335" s="45"/>
      <c r="AW335" s="45" t="s">
        <v>359</v>
      </c>
      <c r="AX335" s="45" t="s">
        <v>4154</v>
      </c>
      <c r="AY335" s="45" t="s">
        <v>2958</v>
      </c>
      <c r="AZ335" s="45" t="b">
        <v>1</v>
      </c>
      <c r="BA335" s="45"/>
      <c r="BB335" s="45"/>
      <c r="BC335" s="45" t="b">
        <v>1</v>
      </c>
      <c r="BD335" s="45"/>
      <c r="BE335" s="45"/>
      <c r="BF335" s="45"/>
      <c r="BG335" s="45" t="b">
        <v>1</v>
      </c>
      <c r="BH335" s="45"/>
      <c r="BI335" s="45"/>
      <c r="BJ335" s="45" t="s">
        <v>4155</v>
      </c>
      <c r="BK335" s="45" t="s">
        <v>359</v>
      </c>
      <c r="BL335" s="45"/>
      <c r="BM335" s="45"/>
      <c r="BN335" s="45"/>
      <c r="BO335" s="45"/>
      <c r="BP335" s="45" t="s">
        <v>359</v>
      </c>
      <c r="BQ335" s="45"/>
      <c r="BR335" s="45"/>
      <c r="BS335" s="45"/>
      <c r="BT335" s="45"/>
      <c r="BU335" s="45"/>
      <c r="BV335" s="45"/>
      <c r="BW335" s="45"/>
      <c r="BX335" s="45"/>
      <c r="BY335" s="45"/>
      <c r="BZ335" s="45"/>
      <c r="CA335" s="45"/>
      <c r="CB335" s="45"/>
      <c r="CC335" s="45"/>
      <c r="CD335" s="45"/>
      <c r="CE335" s="45"/>
      <c r="CF335" s="45" t="s">
        <v>563</v>
      </c>
      <c r="CG335" s="45" t="b">
        <v>1</v>
      </c>
      <c r="CH335" s="45" t="b">
        <v>1</v>
      </c>
      <c r="CI335" s="45" t="b">
        <v>1</v>
      </c>
      <c r="CJ335" s="45" t="b">
        <v>1</v>
      </c>
      <c r="CK335" s="45"/>
      <c r="CL335" s="45"/>
      <c r="CM335" s="45"/>
      <c r="CN335" s="45"/>
      <c r="CO335" s="45" t="s">
        <v>359</v>
      </c>
      <c r="CP335" s="45" t="s">
        <v>691</v>
      </c>
      <c r="CQ335" s="45"/>
      <c r="CR335" s="45"/>
      <c r="CS335" s="45"/>
      <c r="CT335" s="45"/>
      <c r="CU335" s="45" t="b">
        <v>1</v>
      </c>
      <c r="CV335" s="45"/>
      <c r="CW335" s="45"/>
      <c r="CX335" s="45"/>
      <c r="CY335" s="45" t="s">
        <v>1493</v>
      </c>
      <c r="CZ335" s="45"/>
      <c r="DA335" s="45"/>
      <c r="DB335" s="45"/>
      <c r="DC335" s="45"/>
      <c r="DD335" s="45"/>
      <c r="DE335" s="45" t="b">
        <v>1</v>
      </c>
      <c r="DF335" s="45" t="b">
        <v>1</v>
      </c>
      <c r="DG335" s="45"/>
      <c r="DH335" s="45"/>
      <c r="DI335" s="45"/>
      <c r="DJ335" s="45"/>
      <c r="DK335" s="45"/>
      <c r="DL335" s="45"/>
      <c r="DM335" s="45"/>
      <c r="DN335" s="45"/>
      <c r="DO335" s="45"/>
      <c r="DP335" s="45"/>
      <c r="DQ335" s="45"/>
      <c r="DR335" s="45"/>
      <c r="DS335" s="45"/>
      <c r="DT335" s="45"/>
      <c r="DU335" s="45"/>
      <c r="DV335" s="45"/>
      <c r="DW335" s="45" t="s">
        <v>646</v>
      </c>
      <c r="DX335" s="45"/>
      <c r="DY335" s="45"/>
      <c r="DZ335" s="45"/>
      <c r="EA335" s="45" t="s">
        <v>568</v>
      </c>
      <c r="EB335" s="45" t="b">
        <v>1</v>
      </c>
      <c r="EC335" s="45"/>
      <c r="ED335" s="45"/>
      <c r="EE335" s="45"/>
      <c r="EF335" s="45"/>
      <c r="EG335" s="45"/>
      <c r="EH335" s="45"/>
      <c r="EI335" s="45"/>
      <c r="EJ335" s="45"/>
      <c r="EK335" s="45"/>
      <c r="EL335" s="45"/>
      <c r="EM335" s="51">
        <v>1</v>
      </c>
      <c r="EN335" s="45" t="s">
        <v>365</v>
      </c>
      <c r="EO335" s="45" t="s">
        <v>568</v>
      </c>
      <c r="EP335" s="45" t="b">
        <v>1</v>
      </c>
      <c r="EQ335" s="45"/>
      <c r="ER335" s="45"/>
      <c r="ES335" s="45"/>
      <c r="ET335" s="45"/>
      <c r="EU335" s="45"/>
      <c r="EV335" s="45"/>
      <c r="EW335" s="45"/>
      <c r="EX335" s="45"/>
      <c r="EY335" s="45"/>
      <c r="EZ335" s="45"/>
      <c r="FA335" s="51">
        <v>1</v>
      </c>
      <c r="FB335" s="45" t="s">
        <v>365</v>
      </c>
      <c r="FC335" s="45" t="s">
        <v>347</v>
      </c>
      <c r="FD335" s="45"/>
      <c r="FE335" s="45" t="s">
        <v>367</v>
      </c>
      <c r="FF335" s="45"/>
      <c r="FG335" s="45" t="b">
        <v>1</v>
      </c>
      <c r="FH335" s="45"/>
      <c r="FI335" s="45"/>
      <c r="FJ335" s="45"/>
      <c r="FK335" s="45"/>
      <c r="FL335" s="45"/>
      <c r="FM335" s="45"/>
      <c r="FN335" s="45" t="s">
        <v>347</v>
      </c>
      <c r="FO335" s="45"/>
      <c r="FP335" s="45" t="s">
        <v>347</v>
      </c>
      <c r="FQ335" s="45" t="s">
        <v>367</v>
      </c>
      <c r="FR335" s="45" t="b">
        <v>1</v>
      </c>
      <c r="FS335" s="45"/>
      <c r="FT335" s="45"/>
      <c r="FU335" s="45"/>
      <c r="FV335" s="45"/>
      <c r="FW335" s="45"/>
      <c r="FX335" s="45" t="s">
        <v>656</v>
      </c>
      <c r="FY335" s="45" t="s">
        <v>359</v>
      </c>
      <c r="FZ335" s="45"/>
      <c r="GA335" s="45"/>
      <c r="GB335" s="45"/>
      <c r="GC335" s="45" t="s">
        <v>351</v>
      </c>
      <c r="GD335" s="45" t="s">
        <v>351</v>
      </c>
      <c r="GE335" s="45" t="s">
        <v>359</v>
      </c>
      <c r="GF335" s="45" t="s">
        <v>370</v>
      </c>
      <c r="GG335" s="45" t="s">
        <v>370</v>
      </c>
      <c r="GH335" s="45"/>
      <c r="GI335" s="45"/>
      <c r="GJ335" s="45"/>
      <c r="GK335" s="45"/>
      <c r="GL335" s="45"/>
      <c r="GM335" s="45"/>
      <c r="GN335" s="45"/>
      <c r="GO335" s="45"/>
      <c r="GP335" s="45"/>
      <c r="GQ335" s="45"/>
      <c r="GR335" s="45"/>
      <c r="GS335" s="45"/>
      <c r="GT335" s="45"/>
      <c r="GU335" s="45" t="s">
        <v>4156</v>
      </c>
      <c r="GV335" s="45" t="b">
        <v>1</v>
      </c>
      <c r="GW335" s="45" t="b">
        <v>1</v>
      </c>
      <c r="GX335" s="45"/>
      <c r="GY335" s="45"/>
      <c r="GZ335" s="45" t="b">
        <v>1</v>
      </c>
      <c r="HA335" s="45"/>
      <c r="HB335" s="45"/>
      <c r="HC335" s="45"/>
      <c r="HD335" s="45" t="b">
        <v>1</v>
      </c>
      <c r="HE335" s="45"/>
      <c r="HF335" s="45"/>
      <c r="HG335" s="45"/>
      <c r="HH335" s="45" t="b">
        <v>1</v>
      </c>
      <c r="HI335" s="45"/>
      <c r="HJ335" s="45"/>
      <c r="HK335" s="45"/>
      <c r="HL335" s="45"/>
      <c r="HM335" s="45"/>
      <c r="HN335" s="45" t="s">
        <v>1033</v>
      </c>
      <c r="HO335" s="45" t="b">
        <v>1</v>
      </c>
      <c r="HP335" s="45" t="b">
        <v>1</v>
      </c>
      <c r="HQ335" s="45" t="b">
        <v>1</v>
      </c>
      <c r="HR335" s="45"/>
      <c r="HS335" s="45" t="s">
        <v>4157</v>
      </c>
      <c r="HT335" s="45" t="s">
        <v>702</v>
      </c>
      <c r="HU335" s="45"/>
      <c r="HV335" s="45"/>
      <c r="HW335" s="45"/>
      <c r="HX335" s="45" t="b">
        <v>1</v>
      </c>
      <c r="HY335" s="45"/>
      <c r="HZ335" s="45"/>
      <c r="IA335" s="45" t="b">
        <v>1</v>
      </c>
      <c r="IB335" s="45"/>
      <c r="IC335" s="45"/>
      <c r="ID335" s="45"/>
      <c r="IE335" s="45"/>
      <c r="IF335" s="45" t="s">
        <v>4158</v>
      </c>
      <c r="IG335" s="45" t="b">
        <v>1</v>
      </c>
      <c r="IH335" s="45"/>
      <c r="II335" s="45" t="b">
        <v>1</v>
      </c>
      <c r="IJ335" s="45"/>
      <c r="IK335" s="45"/>
      <c r="IL335" s="45" t="b">
        <v>1</v>
      </c>
      <c r="IM335" s="45"/>
      <c r="IN335" s="45"/>
      <c r="IO335" s="45" t="s">
        <v>4159</v>
      </c>
      <c r="IP335" s="45" t="s">
        <v>442</v>
      </c>
      <c r="IQ335" s="45"/>
      <c r="IR335" s="45" t="s">
        <v>2686</v>
      </c>
      <c r="IS335" s="45" t="b">
        <v>1</v>
      </c>
      <c r="IT335" s="45"/>
      <c r="IU335" s="45" t="b">
        <v>1</v>
      </c>
      <c r="IV335" s="45"/>
      <c r="IW335" s="45"/>
      <c r="IX335" s="45"/>
      <c r="IY335" s="45"/>
      <c r="IZ335" s="45"/>
      <c r="JA335" s="37" t="s">
        <v>5165</v>
      </c>
      <c r="JB335" s="45" t="s">
        <v>953</v>
      </c>
      <c r="JC335" s="45"/>
      <c r="JD335" s="45" t="b">
        <v>1</v>
      </c>
      <c r="JE335" s="45" t="b">
        <v>1</v>
      </c>
      <c r="JF335" s="45" t="b">
        <v>1</v>
      </c>
      <c r="JG335" s="45"/>
      <c r="JH335" s="45"/>
      <c r="JI335" s="45"/>
      <c r="JJ335" s="45"/>
      <c r="JK335" s="37" t="s">
        <v>5167</v>
      </c>
      <c r="JL335" s="45" t="s">
        <v>359</v>
      </c>
      <c r="JM335" s="45" t="s">
        <v>4160</v>
      </c>
      <c r="JN335" s="45" t="s">
        <v>2854</v>
      </c>
      <c r="JO335" s="45" t="b">
        <v>1</v>
      </c>
      <c r="JP335" s="45"/>
      <c r="JQ335" s="45"/>
      <c r="JR335" s="45"/>
      <c r="JS335" s="45"/>
      <c r="JT335" s="45"/>
      <c r="JU335" s="45"/>
      <c r="JV335" s="45" t="b">
        <v>1</v>
      </c>
      <c r="JW335" s="45"/>
      <c r="JX335" s="45"/>
      <c r="JY335" s="45"/>
      <c r="JZ335" s="45"/>
      <c r="KA335" s="45"/>
      <c r="KB335" s="45"/>
      <c r="KC335" s="45"/>
      <c r="KD335" s="45"/>
      <c r="KE335" s="45"/>
      <c r="KF335" s="45"/>
      <c r="KG335" s="45"/>
      <c r="KH335" s="45" t="s">
        <v>447</v>
      </c>
      <c r="KI335" s="45"/>
      <c r="KJ335" s="45"/>
      <c r="KK335" s="45"/>
      <c r="KL335" s="45"/>
      <c r="KM335" s="45" t="b">
        <v>1</v>
      </c>
      <c r="KN335" s="45"/>
      <c r="KO335" s="45"/>
      <c r="KP335" s="45"/>
      <c r="KQ335" s="45"/>
      <c r="KR335" s="45"/>
      <c r="KS335" s="45"/>
      <c r="KT335" s="45"/>
      <c r="KU335" s="45"/>
      <c r="KV335" s="45"/>
      <c r="KW335" s="45" t="s">
        <v>860</v>
      </c>
      <c r="KX335" s="45"/>
      <c r="KY335" s="45" t="b">
        <v>1</v>
      </c>
      <c r="KZ335" s="45"/>
      <c r="LA335" s="45" t="b">
        <v>1</v>
      </c>
      <c r="LB335" s="45"/>
      <c r="LC335" s="45" t="b">
        <v>1</v>
      </c>
      <c r="LD335" s="45"/>
      <c r="LE335" s="45"/>
      <c r="LF335" s="45"/>
      <c r="LG335" s="45" t="s">
        <v>1026</v>
      </c>
      <c r="LH335" s="45"/>
      <c r="LI335" s="45"/>
      <c r="LJ335" s="45" t="b">
        <v>1</v>
      </c>
      <c r="LK335" s="45" t="b">
        <v>1</v>
      </c>
      <c r="LL335" s="45" t="b">
        <v>1</v>
      </c>
      <c r="LM335" s="45"/>
      <c r="LN335" s="45"/>
      <c r="LO335" s="45" t="s">
        <v>359</v>
      </c>
      <c r="LP335" s="45" t="s">
        <v>5170</v>
      </c>
      <c r="LQ335" s="45" t="s">
        <v>1273</v>
      </c>
      <c r="LR335" s="45" t="b">
        <v>1</v>
      </c>
      <c r="LS335" s="45"/>
      <c r="LT335" s="45" t="b">
        <v>1</v>
      </c>
      <c r="LU335" s="45"/>
      <c r="LV335" s="45"/>
      <c r="LW335" s="45"/>
      <c r="LX335" s="45"/>
      <c r="LY335" s="45"/>
      <c r="LZ335" s="45"/>
      <c r="MA335" s="45"/>
      <c r="MB335" s="45" t="s">
        <v>359</v>
      </c>
      <c r="MC335" s="45"/>
      <c r="MD335" s="45"/>
      <c r="ME335" s="45"/>
      <c r="MF335" s="45"/>
      <c r="MG335" s="45"/>
      <c r="MH335" s="45" t="s">
        <v>359</v>
      </c>
      <c r="MI335" s="45"/>
      <c r="MJ335" s="45" t="s">
        <v>4161</v>
      </c>
      <c r="MK335" s="45">
        <v>73216640</v>
      </c>
      <c r="ML335" s="45" t="s">
        <v>4162</v>
      </c>
      <c r="MM335" s="47">
        <v>44219.500034722223</v>
      </c>
      <c r="MN335" s="45">
        <v>337</v>
      </c>
      <c r="MO335" s="45"/>
      <c r="MP335" s="45">
        <v>-1</v>
      </c>
      <c r="MQ335" s="45"/>
      <c r="MR335" s="45"/>
      <c r="MS335" s="45" t="s">
        <v>376</v>
      </c>
      <c r="MT335" s="45">
        <v>1562</v>
      </c>
      <c r="MU335" s="45" t="s">
        <v>402</v>
      </c>
      <c r="MV335" s="45">
        <v>569832</v>
      </c>
    </row>
    <row r="336" spans="1:360" ht="15.6" hidden="1" thickTop="1" thickBot="1" x14ac:dyDescent="0.35">
      <c r="A336" s="48" t="s">
        <v>4163</v>
      </c>
      <c r="B336" s="37" t="s">
        <v>4164</v>
      </c>
      <c r="C336" s="37"/>
      <c r="D336" s="37" t="s">
        <v>2939</v>
      </c>
      <c r="E336" s="37" t="s">
        <v>830</v>
      </c>
      <c r="F336" s="37"/>
      <c r="G336" s="49">
        <v>44219</v>
      </c>
      <c r="H336" s="37" t="s">
        <v>1928</v>
      </c>
      <c r="I336" s="37" t="s">
        <v>832</v>
      </c>
      <c r="J336" s="37" t="s">
        <v>347</v>
      </c>
      <c r="K336" s="37">
        <v>60</v>
      </c>
      <c r="L336" s="37" t="str">
        <f>IF(data!$K336&lt;31,"18-30 Years",IF(data!$K336&lt;51,"31-50 Years",IF(data!$K336&lt;61,"51-60 Years",IF(data!$K336&gt;60,"Elderly&gt;60"))))</f>
        <v>51-60 Years</v>
      </c>
      <c r="M336" s="37" t="s">
        <v>348</v>
      </c>
      <c r="N336" s="37" t="s">
        <v>349</v>
      </c>
      <c r="O336" s="37" t="s">
        <v>350</v>
      </c>
      <c r="P336" s="49">
        <v>42628</v>
      </c>
      <c r="Q336" s="37">
        <v>0</v>
      </c>
      <c r="R336" s="37">
        <v>2</v>
      </c>
      <c r="S336" s="37" t="s">
        <v>347</v>
      </c>
      <c r="T336" s="37">
        <v>0</v>
      </c>
      <c r="U336" s="37">
        <v>0</v>
      </c>
      <c r="V336" s="37">
        <v>0</v>
      </c>
      <c r="W336" s="37" t="s">
        <v>384</v>
      </c>
      <c r="X336" s="37">
        <v>0</v>
      </c>
      <c r="Y336" s="37" t="s">
        <v>384</v>
      </c>
      <c r="Z336" s="37">
        <v>1</v>
      </c>
      <c r="AA336" s="52">
        <v>1</v>
      </c>
      <c r="AB336" s="37">
        <v>5</v>
      </c>
      <c r="AC336" s="37">
        <v>1</v>
      </c>
      <c r="AD336" s="37">
        <v>0</v>
      </c>
      <c r="AE336" s="37">
        <v>1</v>
      </c>
      <c r="AF336" s="37">
        <v>1000</v>
      </c>
      <c r="AG336" s="37">
        <v>300</v>
      </c>
      <c r="AH336" s="41">
        <f t="shared" si="5"/>
        <v>-700</v>
      </c>
      <c r="AI336" s="37" t="s">
        <v>4165</v>
      </c>
      <c r="AJ336" s="37"/>
      <c r="AK336" s="37" t="s">
        <v>355</v>
      </c>
      <c r="AL336" s="37"/>
      <c r="AM336" s="37" t="b">
        <v>1</v>
      </c>
      <c r="AN336" s="37"/>
      <c r="AO336" s="37"/>
      <c r="AP336" s="37"/>
      <c r="AQ336" s="37"/>
      <c r="AR336" s="37"/>
      <c r="AS336" s="37"/>
      <c r="AT336" s="37">
        <v>15</v>
      </c>
      <c r="AU336" s="37" t="s">
        <v>1227</v>
      </c>
      <c r="AV336" s="37"/>
      <c r="AW336" s="37" t="s">
        <v>359</v>
      </c>
      <c r="AX336" s="37" t="s">
        <v>4166</v>
      </c>
      <c r="AY336" s="37" t="s">
        <v>3844</v>
      </c>
      <c r="AZ336" s="37"/>
      <c r="BA336" s="37" t="b">
        <v>1</v>
      </c>
      <c r="BB336" s="37"/>
      <c r="BC336" s="37" t="b">
        <v>1</v>
      </c>
      <c r="BD336" s="37"/>
      <c r="BE336" s="37"/>
      <c r="BF336" s="37"/>
      <c r="BG336" s="37" t="b">
        <v>1</v>
      </c>
      <c r="BH336" s="37"/>
      <c r="BI336" s="37"/>
      <c r="BJ336" s="37" t="s">
        <v>4167</v>
      </c>
      <c r="BK336" s="37" t="s">
        <v>359</v>
      </c>
      <c r="BL336" s="37"/>
      <c r="BM336" s="37"/>
      <c r="BN336" s="37"/>
      <c r="BO336" s="37"/>
      <c r="BP336" s="37" t="s">
        <v>359</v>
      </c>
      <c r="BQ336" s="37"/>
      <c r="BR336" s="37"/>
      <c r="BS336" s="37"/>
      <c r="BT336" s="37"/>
      <c r="BU336" s="37"/>
      <c r="BV336" s="37"/>
      <c r="BW336" s="37"/>
      <c r="BX336" s="37"/>
      <c r="BY336" s="37"/>
      <c r="BZ336" s="37"/>
      <c r="CA336" s="37"/>
      <c r="CB336" s="37"/>
      <c r="CC336" s="37"/>
      <c r="CD336" s="37"/>
      <c r="CE336" s="37"/>
      <c r="CF336" s="37" t="s">
        <v>1044</v>
      </c>
      <c r="CG336" s="37"/>
      <c r="CH336" s="37"/>
      <c r="CI336" s="37"/>
      <c r="CJ336" s="37" t="b">
        <v>1</v>
      </c>
      <c r="CK336" s="37" t="b">
        <v>1</v>
      </c>
      <c r="CL336" s="37"/>
      <c r="CM336" s="37"/>
      <c r="CN336" s="37" t="s">
        <v>4168</v>
      </c>
      <c r="CO336" s="37" t="s">
        <v>359</v>
      </c>
      <c r="CP336" s="37" t="s">
        <v>653</v>
      </c>
      <c r="CQ336" s="37"/>
      <c r="CR336" s="37" t="b">
        <v>1</v>
      </c>
      <c r="CS336" s="37"/>
      <c r="CT336" s="37" t="b">
        <v>1</v>
      </c>
      <c r="CU336" s="37"/>
      <c r="CV336" s="37"/>
      <c r="CW336" s="37"/>
      <c r="CX336" s="37"/>
      <c r="CY336" s="37" t="s">
        <v>836</v>
      </c>
      <c r="CZ336" s="37"/>
      <c r="DA336" s="37"/>
      <c r="DB336" s="37"/>
      <c r="DC336" s="37"/>
      <c r="DD336" s="37"/>
      <c r="DE336" s="37" t="b">
        <v>1</v>
      </c>
      <c r="DF336" s="37"/>
      <c r="DG336" s="37"/>
      <c r="DH336" s="37"/>
      <c r="DI336" s="37"/>
      <c r="DJ336" s="37"/>
      <c r="DK336" s="37"/>
      <c r="DL336" s="37"/>
      <c r="DM336" s="37"/>
      <c r="DN336" s="37"/>
      <c r="DO336" s="37"/>
      <c r="DP336" s="37"/>
      <c r="DQ336" s="37"/>
      <c r="DR336" s="37"/>
      <c r="DS336" s="37"/>
      <c r="DT336" s="37"/>
      <c r="DU336" s="37"/>
      <c r="DV336" s="37"/>
      <c r="DW336" s="37" t="s">
        <v>646</v>
      </c>
      <c r="DX336" s="37"/>
      <c r="DY336" s="37"/>
      <c r="DZ336" s="37"/>
      <c r="EA336" s="37"/>
      <c r="EB336" s="37"/>
      <c r="EC336" s="37"/>
      <c r="ED336" s="37"/>
      <c r="EE336" s="37"/>
      <c r="EF336" s="37"/>
      <c r="EG336" s="37"/>
      <c r="EH336" s="37"/>
      <c r="EI336" s="37"/>
      <c r="EJ336" s="37"/>
      <c r="EK336" s="37"/>
      <c r="EL336" s="37"/>
      <c r="EM336" s="37"/>
      <c r="EN336" s="37"/>
      <c r="EO336" s="37"/>
      <c r="EP336" s="37"/>
      <c r="EQ336" s="37"/>
      <c r="ER336" s="37"/>
      <c r="ES336" s="37"/>
      <c r="ET336" s="37"/>
      <c r="EU336" s="37"/>
      <c r="EV336" s="37"/>
      <c r="EW336" s="37"/>
      <c r="EX336" s="37"/>
      <c r="EY336" s="37"/>
      <c r="EZ336" s="37"/>
      <c r="FA336" s="37"/>
      <c r="FB336" s="37"/>
      <c r="FC336" s="37" t="s">
        <v>347</v>
      </c>
      <c r="FD336" s="37"/>
      <c r="FE336" s="37" t="s">
        <v>2009</v>
      </c>
      <c r="FF336" s="37"/>
      <c r="FG336" s="37" t="b">
        <v>1</v>
      </c>
      <c r="FH336" s="37"/>
      <c r="FI336" s="37"/>
      <c r="FJ336" s="37" t="b">
        <v>1</v>
      </c>
      <c r="FK336" s="37"/>
      <c r="FL336" s="37"/>
      <c r="FM336" s="37"/>
      <c r="FN336" s="37" t="s">
        <v>347</v>
      </c>
      <c r="FO336" s="37"/>
      <c r="FP336" s="37" t="s">
        <v>347</v>
      </c>
      <c r="FQ336" s="37" t="s">
        <v>367</v>
      </c>
      <c r="FR336" s="37" t="b">
        <v>1</v>
      </c>
      <c r="FS336" s="37"/>
      <c r="FT336" s="37"/>
      <c r="FU336" s="37"/>
      <c r="FV336" s="37"/>
      <c r="FW336" s="37"/>
      <c r="FX336" s="37"/>
      <c r="FY336" s="37"/>
      <c r="FZ336" s="37"/>
      <c r="GA336" s="37"/>
      <c r="GB336" s="37"/>
      <c r="GC336" s="37" t="s">
        <v>384</v>
      </c>
      <c r="GD336" s="37" t="s">
        <v>384</v>
      </c>
      <c r="GE336" s="37" t="s">
        <v>359</v>
      </c>
      <c r="GF336" s="37" t="s">
        <v>4169</v>
      </c>
      <c r="GG336" s="37" t="s">
        <v>1462</v>
      </c>
      <c r="GH336" s="37" t="s">
        <v>915</v>
      </c>
      <c r="GI336" s="37" t="s">
        <v>359</v>
      </c>
      <c r="GJ336" s="37"/>
      <c r="GK336" s="37"/>
      <c r="GL336" s="37"/>
      <c r="GM336" s="37"/>
      <c r="GN336" s="37"/>
      <c r="GO336" s="37"/>
      <c r="GP336" s="37"/>
      <c r="GQ336" s="37"/>
      <c r="GR336" s="37"/>
      <c r="GS336" s="37" t="s">
        <v>1064</v>
      </c>
      <c r="GT336" s="37"/>
      <c r="GU336" s="37" t="s">
        <v>4170</v>
      </c>
      <c r="GV336" s="37" t="b">
        <v>1</v>
      </c>
      <c r="GW336" s="37"/>
      <c r="GX336" s="37"/>
      <c r="GY336" s="37" t="b">
        <v>1</v>
      </c>
      <c r="GZ336" s="37" t="b">
        <v>1</v>
      </c>
      <c r="HA336" s="37"/>
      <c r="HB336" s="37"/>
      <c r="HC336" s="37"/>
      <c r="HD336" s="37"/>
      <c r="HE336" s="37"/>
      <c r="HF336" s="37"/>
      <c r="HG336" s="37" t="b">
        <v>1</v>
      </c>
      <c r="HH336" s="37"/>
      <c r="HI336" s="37"/>
      <c r="HJ336" s="37"/>
      <c r="HK336" s="37"/>
      <c r="HL336" s="37"/>
      <c r="HM336" s="37"/>
      <c r="HN336" s="37" t="s">
        <v>895</v>
      </c>
      <c r="HO336" s="37" t="b">
        <v>1</v>
      </c>
      <c r="HP336" s="37"/>
      <c r="HQ336" s="37" t="b">
        <v>1</v>
      </c>
      <c r="HR336" s="37"/>
      <c r="HS336" s="37" t="s">
        <v>4171</v>
      </c>
      <c r="HT336" s="37" t="s">
        <v>4172</v>
      </c>
      <c r="HU336" s="37" t="b">
        <v>1</v>
      </c>
      <c r="HV336" s="37"/>
      <c r="HW336" s="37"/>
      <c r="HX336" s="37" t="b">
        <v>1</v>
      </c>
      <c r="HY336" s="37"/>
      <c r="HZ336" s="37" t="b">
        <v>1</v>
      </c>
      <c r="IA336" s="37"/>
      <c r="IB336" s="37"/>
      <c r="IC336" s="37"/>
      <c r="ID336" s="37"/>
      <c r="IE336" s="37"/>
      <c r="IF336" s="37" t="s">
        <v>511</v>
      </c>
      <c r="IG336" s="37"/>
      <c r="IH336" s="37"/>
      <c r="II336" s="37"/>
      <c r="IJ336" s="37"/>
      <c r="IK336" s="37" t="b">
        <v>1</v>
      </c>
      <c r="IL336" s="37"/>
      <c r="IM336" s="37"/>
      <c r="IN336" s="37"/>
      <c r="IO336" s="37"/>
      <c r="IP336" s="37" t="s">
        <v>347</v>
      </c>
      <c r="IQ336" s="37"/>
      <c r="IR336" s="37" t="s">
        <v>443</v>
      </c>
      <c r="IS336" s="37"/>
      <c r="IT336" s="37" t="b">
        <v>1</v>
      </c>
      <c r="IU336" s="37"/>
      <c r="IV336" s="37"/>
      <c r="IW336" s="37"/>
      <c r="IX336" s="37"/>
      <c r="IY336" s="37"/>
      <c r="IZ336" s="37"/>
      <c r="JA336" s="45" t="s">
        <v>5163</v>
      </c>
      <c r="JB336" s="37" t="s">
        <v>1356</v>
      </c>
      <c r="JC336" s="37"/>
      <c r="JD336" s="37" t="b">
        <v>1</v>
      </c>
      <c r="JE336" s="37"/>
      <c r="JF336" s="37" t="b">
        <v>1</v>
      </c>
      <c r="JG336" s="37"/>
      <c r="JH336" s="37"/>
      <c r="JI336" s="37"/>
      <c r="JJ336" s="37"/>
      <c r="JK336" s="37" t="s">
        <v>5167</v>
      </c>
      <c r="JL336" s="37" t="s">
        <v>359</v>
      </c>
      <c r="JM336" s="37" t="s">
        <v>2699</v>
      </c>
      <c r="JN336" s="37" t="s">
        <v>4173</v>
      </c>
      <c r="JO336" s="37" t="b">
        <v>1</v>
      </c>
      <c r="JP336" s="37"/>
      <c r="JQ336" s="37" t="b">
        <v>1</v>
      </c>
      <c r="JR336" s="37" t="b">
        <v>1</v>
      </c>
      <c r="JS336" s="37"/>
      <c r="JT336" s="37"/>
      <c r="JU336" s="37"/>
      <c r="JV336" s="37" t="b">
        <v>1</v>
      </c>
      <c r="JW336" s="37"/>
      <c r="JX336" s="37"/>
      <c r="JY336" s="37"/>
      <c r="JZ336" s="37"/>
      <c r="KA336" s="37"/>
      <c r="KB336" s="37"/>
      <c r="KC336" s="37"/>
      <c r="KD336" s="37"/>
      <c r="KE336" s="37"/>
      <c r="KF336" s="37"/>
      <c r="KG336" s="37"/>
      <c r="KH336" s="37" t="s">
        <v>921</v>
      </c>
      <c r="KI336" s="37"/>
      <c r="KJ336" s="37"/>
      <c r="KK336" s="37"/>
      <c r="KL336" s="37" t="b">
        <v>1</v>
      </c>
      <c r="KM336" s="37" t="b">
        <v>1</v>
      </c>
      <c r="KN336" s="37" t="b">
        <v>1</v>
      </c>
      <c r="KO336" s="37"/>
      <c r="KP336" s="37"/>
      <c r="KQ336" s="37"/>
      <c r="KR336" s="37"/>
      <c r="KS336" s="37"/>
      <c r="KT336" s="37"/>
      <c r="KU336" s="37"/>
      <c r="KV336" s="37"/>
      <c r="KW336" s="37" t="s">
        <v>4174</v>
      </c>
      <c r="KX336" s="37" t="b">
        <v>1</v>
      </c>
      <c r="KY336" s="37"/>
      <c r="KZ336" s="37" t="b">
        <v>1</v>
      </c>
      <c r="LA336" s="37" t="b">
        <v>1</v>
      </c>
      <c r="LB336" s="37"/>
      <c r="LC336" s="37"/>
      <c r="LD336" s="37" t="b">
        <v>1</v>
      </c>
      <c r="LE336" s="37"/>
      <c r="LF336" s="37" t="s">
        <v>4175</v>
      </c>
      <c r="LG336" s="37" t="s">
        <v>611</v>
      </c>
      <c r="LH336" s="37" t="b">
        <v>1</v>
      </c>
      <c r="LI336" s="37"/>
      <c r="LJ336" s="37" t="b">
        <v>1</v>
      </c>
      <c r="LK336" s="37" t="b">
        <v>1</v>
      </c>
      <c r="LL336" s="37" t="b">
        <v>1</v>
      </c>
      <c r="LM336" s="37"/>
      <c r="LN336" s="37"/>
      <c r="LO336" s="37" t="s">
        <v>359</v>
      </c>
      <c r="LP336" s="37" t="s">
        <v>4176</v>
      </c>
      <c r="LQ336" s="37" t="s">
        <v>1273</v>
      </c>
      <c r="LR336" s="37" t="b">
        <v>1</v>
      </c>
      <c r="LS336" s="37"/>
      <c r="LT336" s="37" t="b">
        <v>1</v>
      </c>
      <c r="LU336" s="37"/>
      <c r="LV336" s="37"/>
      <c r="LW336" s="37"/>
      <c r="LX336" s="37"/>
      <c r="LY336" s="37"/>
      <c r="LZ336" s="37"/>
      <c r="MA336" s="37"/>
      <c r="MB336" s="37"/>
      <c r="MC336" s="37"/>
      <c r="MD336" s="37"/>
      <c r="ME336" s="37" t="s">
        <v>359</v>
      </c>
      <c r="MF336" s="37"/>
      <c r="MG336" s="37"/>
      <c r="MH336" s="37" t="s">
        <v>347</v>
      </c>
      <c r="MI336" s="37" t="s">
        <v>4177</v>
      </c>
      <c r="MJ336" s="37" t="s">
        <v>4178</v>
      </c>
      <c r="MK336" s="37">
        <v>73216642</v>
      </c>
      <c r="ML336" s="37" t="s">
        <v>4179</v>
      </c>
      <c r="MM336" s="50">
        <v>44219.5000462963</v>
      </c>
      <c r="MN336" s="37">
        <v>338</v>
      </c>
      <c r="MO336" s="37"/>
      <c r="MP336" s="37">
        <v>-1</v>
      </c>
      <c r="MQ336" s="37"/>
      <c r="MR336" s="37"/>
      <c r="MS336" s="37" t="s">
        <v>376</v>
      </c>
      <c r="MT336" s="37">
        <v>1384</v>
      </c>
      <c r="MU336" s="37" t="s">
        <v>402</v>
      </c>
      <c r="MV336" s="37">
        <v>569832</v>
      </c>
    </row>
    <row r="337" spans="1:360" ht="15.6" hidden="1" thickTop="1" thickBot="1" x14ac:dyDescent="0.35">
      <c r="A337" s="44" t="s">
        <v>4180</v>
      </c>
      <c r="B337" s="45" t="s">
        <v>4181</v>
      </c>
      <c r="C337" s="45"/>
      <c r="D337" s="45" t="s">
        <v>2939</v>
      </c>
      <c r="E337" s="45" t="s">
        <v>830</v>
      </c>
      <c r="F337" s="45"/>
      <c r="G337" s="46">
        <v>44219</v>
      </c>
      <c r="H337" s="45" t="s">
        <v>1928</v>
      </c>
      <c r="I337" s="45" t="s">
        <v>832</v>
      </c>
      <c r="J337" s="45" t="s">
        <v>347</v>
      </c>
      <c r="K337" s="45">
        <v>35</v>
      </c>
      <c r="L337" s="45" t="str">
        <f>IF(data!$K337&lt;31,"18-30 Years",IF(data!$K337&lt;51,"31-50 Years",IF(data!$K337&lt;61,"51-60 Years",IF(data!$K337&gt;60,"Elderly&gt;60"))))</f>
        <v>31-50 Years</v>
      </c>
      <c r="M337" s="45" t="s">
        <v>405</v>
      </c>
      <c r="N337" s="45" t="s">
        <v>349</v>
      </c>
      <c r="O337" s="45" t="s">
        <v>350</v>
      </c>
      <c r="P337" s="46">
        <v>41521</v>
      </c>
      <c r="Q337" s="45">
        <v>0</v>
      </c>
      <c r="R337" s="45">
        <v>0</v>
      </c>
      <c r="S337" s="45" t="s">
        <v>347</v>
      </c>
      <c r="T337" s="45">
        <v>0</v>
      </c>
      <c r="U337" s="45">
        <v>0</v>
      </c>
      <c r="V337" s="45">
        <v>1</v>
      </c>
      <c r="W337" s="45" t="s">
        <v>351</v>
      </c>
      <c r="X337" s="45">
        <v>2</v>
      </c>
      <c r="Y337" s="45" t="s">
        <v>455</v>
      </c>
      <c r="Z337" s="45">
        <v>0</v>
      </c>
      <c r="AA337" s="51">
        <v>3</v>
      </c>
      <c r="AB337" s="45">
        <v>5</v>
      </c>
      <c r="AC337" s="45">
        <v>0</v>
      </c>
      <c r="AD337" s="45">
        <v>0</v>
      </c>
      <c r="AE337" s="45">
        <v>1</v>
      </c>
      <c r="AF337" s="45">
        <v>2000</v>
      </c>
      <c r="AG337" s="45">
        <v>500</v>
      </c>
      <c r="AH337" s="41">
        <f t="shared" si="5"/>
        <v>-1500</v>
      </c>
      <c r="AI337" s="45" t="s">
        <v>4182</v>
      </c>
      <c r="AJ337" s="45"/>
      <c r="AK337" s="45" t="s">
        <v>2235</v>
      </c>
      <c r="AL337" s="45" t="b">
        <v>1</v>
      </c>
      <c r="AM337" s="45" t="b">
        <v>1</v>
      </c>
      <c r="AN337" s="45"/>
      <c r="AO337" s="45"/>
      <c r="AP337" s="45"/>
      <c r="AQ337" s="45"/>
      <c r="AR337" s="45"/>
      <c r="AS337" s="45"/>
      <c r="AT337" s="45">
        <v>10</v>
      </c>
      <c r="AU337" s="45" t="s">
        <v>356</v>
      </c>
      <c r="AV337" s="45"/>
      <c r="AW337" s="45" t="s">
        <v>359</v>
      </c>
      <c r="AX337" s="45" t="s">
        <v>4183</v>
      </c>
      <c r="AY337" s="45" t="s">
        <v>3844</v>
      </c>
      <c r="AZ337" s="45"/>
      <c r="BA337" s="45" t="b">
        <v>1</v>
      </c>
      <c r="BB337" s="45"/>
      <c r="BC337" s="45" t="b">
        <v>1</v>
      </c>
      <c r="BD337" s="45"/>
      <c r="BE337" s="45"/>
      <c r="BF337" s="45"/>
      <c r="BG337" s="45" t="b">
        <v>1</v>
      </c>
      <c r="BH337" s="45"/>
      <c r="BI337" s="45"/>
      <c r="BJ337" s="45" t="s">
        <v>4184</v>
      </c>
      <c r="BK337" s="45" t="s">
        <v>359</v>
      </c>
      <c r="BL337" s="45"/>
      <c r="BM337" s="45"/>
      <c r="BN337" s="45"/>
      <c r="BO337" s="45"/>
      <c r="BP337" s="45" t="s">
        <v>359</v>
      </c>
      <c r="BQ337" s="45"/>
      <c r="BR337" s="45"/>
      <c r="BS337" s="45"/>
      <c r="BT337" s="45"/>
      <c r="BU337" s="45"/>
      <c r="BV337" s="45"/>
      <c r="BW337" s="45"/>
      <c r="BX337" s="45"/>
      <c r="BY337" s="45"/>
      <c r="BZ337" s="45"/>
      <c r="CA337" s="45"/>
      <c r="CB337" s="45"/>
      <c r="CC337" s="45"/>
      <c r="CD337" s="45"/>
      <c r="CE337" s="45"/>
      <c r="CF337" s="45" t="s">
        <v>4185</v>
      </c>
      <c r="CG337" s="45" t="b">
        <v>1</v>
      </c>
      <c r="CH337" s="45"/>
      <c r="CI337" s="45"/>
      <c r="CJ337" s="45" t="b">
        <v>1</v>
      </c>
      <c r="CK337" s="45" t="b">
        <v>1</v>
      </c>
      <c r="CL337" s="45"/>
      <c r="CM337" s="45"/>
      <c r="CN337" s="45" t="s">
        <v>4186</v>
      </c>
      <c r="CO337" s="45" t="s">
        <v>359</v>
      </c>
      <c r="CP337" s="45" t="s">
        <v>4187</v>
      </c>
      <c r="CQ337" s="45"/>
      <c r="CR337" s="45" t="b">
        <v>1</v>
      </c>
      <c r="CS337" s="45"/>
      <c r="CT337" s="45"/>
      <c r="CU337" s="45"/>
      <c r="CV337" s="45" t="b">
        <v>1</v>
      </c>
      <c r="CW337" s="45"/>
      <c r="CX337" s="45" t="s">
        <v>4188</v>
      </c>
      <c r="CY337" s="45" t="s">
        <v>836</v>
      </c>
      <c r="CZ337" s="45"/>
      <c r="DA337" s="45"/>
      <c r="DB337" s="45"/>
      <c r="DC337" s="45"/>
      <c r="DD337" s="45"/>
      <c r="DE337" s="45" t="b">
        <v>1</v>
      </c>
      <c r="DF337" s="45"/>
      <c r="DG337" s="45"/>
      <c r="DH337" s="45"/>
      <c r="DI337" s="45"/>
      <c r="DJ337" s="45"/>
      <c r="DK337" s="45"/>
      <c r="DL337" s="45"/>
      <c r="DM337" s="45"/>
      <c r="DN337" s="45"/>
      <c r="DO337" s="45"/>
      <c r="DP337" s="45"/>
      <c r="DQ337" s="45"/>
      <c r="DR337" s="45"/>
      <c r="DS337" s="45"/>
      <c r="DT337" s="45"/>
      <c r="DU337" s="45"/>
      <c r="DV337" s="45"/>
      <c r="DW337" s="45" t="s">
        <v>646</v>
      </c>
      <c r="DX337" s="45"/>
      <c r="DY337" s="45"/>
      <c r="DZ337" s="45"/>
      <c r="EA337" s="45"/>
      <c r="EB337" s="45"/>
      <c r="EC337" s="45"/>
      <c r="ED337" s="45"/>
      <c r="EE337" s="45"/>
      <c r="EF337" s="45"/>
      <c r="EG337" s="45"/>
      <c r="EH337" s="45"/>
      <c r="EI337" s="45"/>
      <c r="EJ337" s="45"/>
      <c r="EK337" s="45"/>
      <c r="EL337" s="45"/>
      <c r="EM337" s="45"/>
      <c r="EN337" s="45"/>
      <c r="EO337" s="45" t="s">
        <v>1572</v>
      </c>
      <c r="EP337" s="45" t="b">
        <v>1</v>
      </c>
      <c r="EQ337" s="45"/>
      <c r="ER337" s="45" t="b">
        <v>1</v>
      </c>
      <c r="ES337" s="45"/>
      <c r="ET337" s="45"/>
      <c r="EU337" s="45"/>
      <c r="EV337" s="45"/>
      <c r="EW337" s="45"/>
      <c r="EX337" s="45"/>
      <c r="EY337" s="45"/>
      <c r="EZ337" s="45"/>
      <c r="FA337" s="51">
        <v>2</v>
      </c>
      <c r="FB337" s="45" t="s">
        <v>365</v>
      </c>
      <c r="FC337" s="45" t="s">
        <v>347</v>
      </c>
      <c r="FD337" s="45"/>
      <c r="FE337" s="45" t="s">
        <v>367</v>
      </c>
      <c r="FF337" s="45"/>
      <c r="FG337" s="45" t="b">
        <v>1</v>
      </c>
      <c r="FH337" s="45"/>
      <c r="FI337" s="45"/>
      <c r="FJ337" s="45"/>
      <c r="FK337" s="45"/>
      <c r="FL337" s="45"/>
      <c r="FM337" s="45"/>
      <c r="FN337" s="45" t="s">
        <v>347</v>
      </c>
      <c r="FO337" s="45"/>
      <c r="FP337" s="45" t="s">
        <v>347</v>
      </c>
      <c r="FQ337" s="45" t="s">
        <v>367</v>
      </c>
      <c r="FR337" s="45" t="b">
        <v>1</v>
      </c>
      <c r="FS337" s="45"/>
      <c r="FT337" s="45"/>
      <c r="FU337" s="45"/>
      <c r="FV337" s="45"/>
      <c r="FW337" s="45"/>
      <c r="FX337" s="45" t="s">
        <v>368</v>
      </c>
      <c r="FY337" s="45" t="s">
        <v>359</v>
      </c>
      <c r="FZ337" s="45"/>
      <c r="GA337" s="45"/>
      <c r="GB337" s="45"/>
      <c r="GC337" s="45" t="s">
        <v>384</v>
      </c>
      <c r="GD337" s="45" t="s">
        <v>384</v>
      </c>
      <c r="GE337" s="45" t="s">
        <v>359</v>
      </c>
      <c r="GF337" s="45" t="s">
        <v>370</v>
      </c>
      <c r="GG337" s="45" t="s">
        <v>370</v>
      </c>
      <c r="GH337" s="45"/>
      <c r="GI337" s="45"/>
      <c r="GJ337" s="45"/>
      <c r="GK337" s="45"/>
      <c r="GL337" s="45"/>
      <c r="GM337" s="45"/>
      <c r="GN337" s="45"/>
      <c r="GO337" s="45"/>
      <c r="GP337" s="45"/>
      <c r="GQ337" s="45"/>
      <c r="GR337" s="45"/>
      <c r="GS337" s="45"/>
      <c r="GT337" s="45"/>
      <c r="GU337" s="45" t="s">
        <v>4189</v>
      </c>
      <c r="GV337" s="45" t="b">
        <v>1</v>
      </c>
      <c r="GW337" s="45"/>
      <c r="GX337" s="45"/>
      <c r="GY337" s="45" t="b">
        <v>1</v>
      </c>
      <c r="GZ337" s="45" t="b">
        <v>1</v>
      </c>
      <c r="HA337" s="45"/>
      <c r="HB337" s="45" t="b">
        <v>1</v>
      </c>
      <c r="HC337" s="45"/>
      <c r="HD337" s="45"/>
      <c r="HE337" s="45"/>
      <c r="HF337" s="45"/>
      <c r="HG337" s="45"/>
      <c r="HH337" s="45"/>
      <c r="HI337" s="45"/>
      <c r="HJ337" s="45"/>
      <c r="HK337" s="45"/>
      <c r="HL337" s="45"/>
      <c r="HM337" s="45"/>
      <c r="HN337" s="45" t="s">
        <v>4190</v>
      </c>
      <c r="HO337" s="45" t="b">
        <v>1</v>
      </c>
      <c r="HP337" s="45" t="b">
        <v>1</v>
      </c>
      <c r="HQ337" s="45" t="b">
        <v>1</v>
      </c>
      <c r="HR337" s="45"/>
      <c r="HS337" s="45" t="s">
        <v>4191</v>
      </c>
      <c r="HT337" s="45" t="s">
        <v>550</v>
      </c>
      <c r="HU337" s="45" t="b">
        <v>1</v>
      </c>
      <c r="HV337" s="45"/>
      <c r="HW337" s="45"/>
      <c r="HX337" s="45" t="b">
        <v>1</v>
      </c>
      <c r="HY337" s="45"/>
      <c r="HZ337" s="45"/>
      <c r="IA337" s="45"/>
      <c r="IB337" s="45"/>
      <c r="IC337" s="45"/>
      <c r="ID337" s="45"/>
      <c r="IE337" s="45"/>
      <c r="IF337" s="45" t="s">
        <v>4192</v>
      </c>
      <c r="IG337" s="45"/>
      <c r="IH337" s="45"/>
      <c r="II337" s="45"/>
      <c r="IJ337" s="45"/>
      <c r="IK337" s="45" t="b">
        <v>1</v>
      </c>
      <c r="IL337" s="45" t="b">
        <v>1</v>
      </c>
      <c r="IM337" s="45"/>
      <c r="IN337" s="45"/>
      <c r="IO337" s="45" t="s">
        <v>4193</v>
      </c>
      <c r="IP337" s="45" t="s">
        <v>347</v>
      </c>
      <c r="IQ337" s="45"/>
      <c r="IR337" s="45" t="s">
        <v>3643</v>
      </c>
      <c r="IS337" s="45"/>
      <c r="IT337" s="45" t="b">
        <v>1</v>
      </c>
      <c r="IU337" s="45"/>
      <c r="IV337" s="45" t="b">
        <v>1</v>
      </c>
      <c r="IW337" s="45"/>
      <c r="IX337" s="45"/>
      <c r="IY337" s="45"/>
      <c r="IZ337" s="45"/>
      <c r="JA337" s="45" t="s">
        <v>5164</v>
      </c>
      <c r="JB337" s="45" t="s">
        <v>537</v>
      </c>
      <c r="JC337" s="45"/>
      <c r="JD337" s="45" t="b">
        <v>1</v>
      </c>
      <c r="JE337" s="45" t="b">
        <v>1</v>
      </c>
      <c r="JF337" s="45"/>
      <c r="JG337" s="45"/>
      <c r="JH337" s="45"/>
      <c r="JI337" s="45"/>
      <c r="JJ337" s="45"/>
      <c r="JK337" s="37" t="s">
        <v>5167</v>
      </c>
      <c r="JL337" s="45" t="s">
        <v>359</v>
      </c>
      <c r="JM337" s="45" t="s">
        <v>4194</v>
      </c>
      <c r="JN337" s="45" t="s">
        <v>4195</v>
      </c>
      <c r="JO337" s="45" t="b">
        <v>1</v>
      </c>
      <c r="JP337" s="45"/>
      <c r="JQ337" s="45"/>
      <c r="JR337" s="45" t="b">
        <v>1</v>
      </c>
      <c r="JS337" s="45"/>
      <c r="JT337" s="45"/>
      <c r="JU337" s="45"/>
      <c r="JV337" s="45" t="b">
        <v>1</v>
      </c>
      <c r="JW337" s="45"/>
      <c r="JX337" s="45" t="b">
        <v>1</v>
      </c>
      <c r="JY337" s="45"/>
      <c r="JZ337" s="45"/>
      <c r="KA337" s="45"/>
      <c r="KB337" s="45"/>
      <c r="KC337" s="45"/>
      <c r="KD337" s="45"/>
      <c r="KE337" s="45"/>
      <c r="KF337" s="45"/>
      <c r="KG337" s="45"/>
      <c r="KH337" s="45" t="s">
        <v>859</v>
      </c>
      <c r="KI337" s="45"/>
      <c r="KJ337" s="45"/>
      <c r="KK337" s="45"/>
      <c r="KL337" s="45"/>
      <c r="KM337" s="45" t="b">
        <v>1</v>
      </c>
      <c r="KN337" s="45" t="b">
        <v>1</v>
      </c>
      <c r="KO337" s="45"/>
      <c r="KP337" s="45"/>
      <c r="KQ337" s="45"/>
      <c r="KR337" s="45"/>
      <c r="KS337" s="45"/>
      <c r="KT337" s="45"/>
      <c r="KU337" s="45"/>
      <c r="KV337" s="45"/>
      <c r="KW337" s="45" t="s">
        <v>4196</v>
      </c>
      <c r="KX337" s="45"/>
      <c r="KY337" s="45" t="b">
        <v>1</v>
      </c>
      <c r="KZ337" s="45" t="b">
        <v>1</v>
      </c>
      <c r="LA337" s="45"/>
      <c r="LB337" s="45" t="b">
        <v>1</v>
      </c>
      <c r="LC337" s="45" t="b">
        <v>1</v>
      </c>
      <c r="LD337" s="45"/>
      <c r="LE337" s="45"/>
      <c r="LF337" s="45"/>
      <c r="LG337" s="45" t="s">
        <v>611</v>
      </c>
      <c r="LH337" s="45" t="b">
        <v>1</v>
      </c>
      <c r="LI337" s="45"/>
      <c r="LJ337" s="45" t="b">
        <v>1</v>
      </c>
      <c r="LK337" s="45" t="b">
        <v>1</v>
      </c>
      <c r="LL337" s="45" t="b">
        <v>1</v>
      </c>
      <c r="LM337" s="45"/>
      <c r="LN337" s="45"/>
      <c r="LO337" s="45" t="s">
        <v>347</v>
      </c>
      <c r="LP337" s="45"/>
      <c r="LQ337" s="45" t="s">
        <v>1273</v>
      </c>
      <c r="LR337" s="45" t="b">
        <v>1</v>
      </c>
      <c r="LS337" s="45"/>
      <c r="LT337" s="45" t="b">
        <v>1</v>
      </c>
      <c r="LU337" s="45"/>
      <c r="LV337" s="45"/>
      <c r="LW337" s="45"/>
      <c r="LX337" s="45"/>
      <c r="LY337" s="45"/>
      <c r="LZ337" s="45"/>
      <c r="MA337" s="45"/>
      <c r="MB337" s="45" t="s">
        <v>359</v>
      </c>
      <c r="MC337" s="45"/>
      <c r="MD337" s="45"/>
      <c r="ME337" s="45"/>
      <c r="MF337" s="45"/>
      <c r="MG337" s="45"/>
      <c r="MH337" s="45" t="s">
        <v>359</v>
      </c>
      <c r="MI337" s="45"/>
      <c r="MJ337" s="45" t="s">
        <v>4197</v>
      </c>
      <c r="MK337" s="45">
        <v>73216643</v>
      </c>
      <c r="ML337" s="45" t="s">
        <v>4198</v>
      </c>
      <c r="MM337" s="47">
        <v>44219.5000462963</v>
      </c>
      <c r="MN337" s="45">
        <v>339</v>
      </c>
      <c r="MO337" s="45"/>
      <c r="MP337" s="45">
        <v>-1</v>
      </c>
      <c r="MQ337" s="45"/>
      <c r="MR337" s="45"/>
      <c r="MS337" s="45" t="s">
        <v>376</v>
      </c>
      <c r="MT337" s="45">
        <v>1294</v>
      </c>
      <c r="MU337" s="45" t="s">
        <v>402</v>
      </c>
      <c r="MV337" s="45">
        <v>569832</v>
      </c>
    </row>
    <row r="338" spans="1:360" ht="15.6" hidden="1" thickTop="1" thickBot="1" x14ac:dyDescent="0.35">
      <c r="A338" s="48" t="s">
        <v>4199</v>
      </c>
      <c r="B338" s="37" t="s">
        <v>4200</v>
      </c>
      <c r="C338" s="37"/>
      <c r="D338" s="37" t="s">
        <v>2214</v>
      </c>
      <c r="E338" s="37" t="s">
        <v>830</v>
      </c>
      <c r="F338" s="37"/>
      <c r="G338" s="49">
        <v>44219</v>
      </c>
      <c r="H338" s="37" t="s">
        <v>1928</v>
      </c>
      <c r="I338" s="37" t="s">
        <v>832</v>
      </c>
      <c r="J338" s="37" t="s">
        <v>347</v>
      </c>
      <c r="K338" s="37">
        <v>25</v>
      </c>
      <c r="L338" s="37" t="str">
        <f>IF(data!$K338&lt;31,"18-30 Years",IF(data!$K338&lt;51,"31-50 Years",IF(data!$K338&lt;61,"51-60 Years",IF(data!$K338&gt;60,"Elderly&gt;60"))))</f>
        <v>18-30 Years</v>
      </c>
      <c r="M338" s="37" t="s">
        <v>348</v>
      </c>
      <c r="N338" s="37" t="s">
        <v>349</v>
      </c>
      <c r="O338" s="37" t="s">
        <v>350</v>
      </c>
      <c r="P338" s="49">
        <v>43488</v>
      </c>
      <c r="Q338" s="37">
        <v>0</v>
      </c>
      <c r="R338" s="37">
        <v>0</v>
      </c>
      <c r="S338" s="37" t="s">
        <v>347</v>
      </c>
      <c r="T338" s="37">
        <v>0</v>
      </c>
      <c r="U338" s="37">
        <v>0</v>
      </c>
      <c r="V338" s="37">
        <v>1</v>
      </c>
      <c r="W338" s="37" t="s">
        <v>351</v>
      </c>
      <c r="X338" s="37">
        <v>0</v>
      </c>
      <c r="Y338" s="37" t="s">
        <v>351</v>
      </c>
      <c r="Z338" s="37">
        <v>0</v>
      </c>
      <c r="AA338" s="52">
        <v>1</v>
      </c>
      <c r="AB338" s="37">
        <v>3</v>
      </c>
      <c r="AC338" s="37">
        <v>0</v>
      </c>
      <c r="AD338" s="37">
        <v>0</v>
      </c>
      <c r="AE338" s="37">
        <v>0</v>
      </c>
      <c r="AF338" s="37">
        <v>800</v>
      </c>
      <c r="AG338" s="37">
        <v>200</v>
      </c>
      <c r="AH338" s="41">
        <f t="shared" si="5"/>
        <v>-600</v>
      </c>
      <c r="AI338" s="37" t="s">
        <v>4201</v>
      </c>
      <c r="AJ338" s="37"/>
      <c r="AK338" s="37" t="s">
        <v>355</v>
      </c>
      <c r="AL338" s="37"/>
      <c r="AM338" s="37" t="b">
        <v>1</v>
      </c>
      <c r="AN338" s="37"/>
      <c r="AO338" s="37"/>
      <c r="AP338" s="37"/>
      <c r="AQ338" s="37"/>
      <c r="AR338" s="37"/>
      <c r="AS338" s="37"/>
      <c r="AT338" s="37">
        <v>20</v>
      </c>
      <c r="AU338" s="37" t="s">
        <v>356</v>
      </c>
      <c r="AV338" s="37"/>
      <c r="AW338" s="37" t="s">
        <v>372</v>
      </c>
      <c r="AX338" s="37" t="s">
        <v>4202</v>
      </c>
      <c r="AY338" s="37" t="s">
        <v>426</v>
      </c>
      <c r="AZ338" s="37"/>
      <c r="BA338" s="37"/>
      <c r="BB338" s="37"/>
      <c r="BC338" s="37" t="b">
        <v>1</v>
      </c>
      <c r="BD338" s="37"/>
      <c r="BE338" s="37"/>
      <c r="BF338" s="37"/>
      <c r="BG338" s="37"/>
      <c r="BH338" s="37"/>
      <c r="BI338" s="37"/>
      <c r="BJ338" s="37"/>
      <c r="BK338" s="37" t="s">
        <v>347</v>
      </c>
      <c r="BL338" s="37" t="s">
        <v>347</v>
      </c>
      <c r="BM338" s="37" t="s">
        <v>4203</v>
      </c>
      <c r="BN338" s="37" t="s">
        <v>359</v>
      </c>
      <c r="BO338" s="37"/>
      <c r="BP338" s="37" t="s">
        <v>359</v>
      </c>
      <c r="BQ338" s="37"/>
      <c r="BR338" s="37"/>
      <c r="BS338" s="37"/>
      <c r="BT338" s="37"/>
      <c r="BU338" s="37"/>
      <c r="BV338" s="37"/>
      <c r="BW338" s="37"/>
      <c r="BX338" s="37"/>
      <c r="BY338" s="37"/>
      <c r="BZ338" s="37"/>
      <c r="CA338" s="37"/>
      <c r="CB338" s="37"/>
      <c r="CC338" s="37"/>
      <c r="CD338" s="37"/>
      <c r="CE338" s="37"/>
      <c r="CF338" s="37" t="s">
        <v>360</v>
      </c>
      <c r="CG338" s="37"/>
      <c r="CH338" s="37" t="b">
        <v>1</v>
      </c>
      <c r="CI338" s="37"/>
      <c r="CJ338" s="37" t="b">
        <v>1</v>
      </c>
      <c r="CK338" s="37"/>
      <c r="CL338" s="37"/>
      <c r="CM338" s="37"/>
      <c r="CN338" s="37"/>
      <c r="CO338" s="37" t="s">
        <v>347</v>
      </c>
      <c r="CP338" s="37"/>
      <c r="CQ338" s="37"/>
      <c r="CR338" s="37"/>
      <c r="CS338" s="37"/>
      <c r="CT338" s="37"/>
      <c r="CU338" s="37"/>
      <c r="CV338" s="37"/>
      <c r="CW338" s="37"/>
      <c r="CX338" s="37"/>
      <c r="CY338" s="37" t="s">
        <v>361</v>
      </c>
      <c r="CZ338" s="37"/>
      <c r="DA338" s="37"/>
      <c r="DB338" s="37"/>
      <c r="DC338" s="37"/>
      <c r="DD338" s="37"/>
      <c r="DE338" s="37" t="b">
        <v>1</v>
      </c>
      <c r="DF338" s="37" t="b">
        <v>1</v>
      </c>
      <c r="DG338" s="37"/>
      <c r="DH338" s="37"/>
      <c r="DI338" s="37"/>
      <c r="DJ338" s="37"/>
      <c r="DK338" s="37"/>
      <c r="DL338" s="37"/>
      <c r="DM338" s="37"/>
      <c r="DN338" s="37"/>
      <c r="DO338" s="37"/>
      <c r="DP338" s="37"/>
      <c r="DQ338" s="37"/>
      <c r="DR338" s="37"/>
      <c r="DS338" s="37"/>
      <c r="DT338" s="37"/>
      <c r="DU338" s="37"/>
      <c r="DV338" s="37"/>
      <c r="DW338" s="37" t="s">
        <v>564</v>
      </c>
      <c r="DX338" s="37" t="s">
        <v>483</v>
      </c>
      <c r="DY338" s="37"/>
      <c r="DZ338" s="37"/>
      <c r="EA338" s="37"/>
      <c r="EB338" s="37"/>
      <c r="EC338" s="37"/>
      <c r="ED338" s="37"/>
      <c r="EE338" s="37"/>
      <c r="EF338" s="37"/>
      <c r="EG338" s="37"/>
      <c r="EH338" s="37"/>
      <c r="EI338" s="37"/>
      <c r="EJ338" s="37"/>
      <c r="EK338" s="37"/>
      <c r="EL338" s="37"/>
      <c r="EM338" s="37"/>
      <c r="EN338" s="37"/>
      <c r="EO338" s="37" t="s">
        <v>4204</v>
      </c>
      <c r="EP338" s="37" t="b">
        <v>1</v>
      </c>
      <c r="EQ338" s="37" t="b">
        <v>1</v>
      </c>
      <c r="ER338" s="37"/>
      <c r="ES338" s="37"/>
      <c r="ET338" s="37"/>
      <c r="EU338" s="37"/>
      <c r="EV338" s="37" t="b">
        <v>1</v>
      </c>
      <c r="EW338" s="37" t="b">
        <v>1</v>
      </c>
      <c r="EX338" s="37"/>
      <c r="EY338" s="37"/>
      <c r="EZ338" s="37"/>
      <c r="FA338" s="52">
        <v>4</v>
      </c>
      <c r="FB338" s="37" t="s">
        <v>366</v>
      </c>
      <c r="FC338" s="37" t="s">
        <v>347</v>
      </c>
      <c r="FD338" s="37"/>
      <c r="FE338" s="37" t="s">
        <v>367</v>
      </c>
      <c r="FF338" s="37"/>
      <c r="FG338" s="37" t="b">
        <v>1</v>
      </c>
      <c r="FH338" s="37"/>
      <c r="FI338" s="37"/>
      <c r="FJ338" s="37"/>
      <c r="FK338" s="37"/>
      <c r="FL338" s="37"/>
      <c r="FM338" s="37"/>
      <c r="FN338" s="37" t="s">
        <v>347</v>
      </c>
      <c r="FO338" s="37"/>
      <c r="FP338" s="37" t="s">
        <v>347</v>
      </c>
      <c r="FQ338" s="37" t="s">
        <v>367</v>
      </c>
      <c r="FR338" s="37" t="b">
        <v>1</v>
      </c>
      <c r="FS338" s="37"/>
      <c r="FT338" s="37"/>
      <c r="FU338" s="37"/>
      <c r="FV338" s="37"/>
      <c r="FW338" s="37"/>
      <c r="FX338" s="37" t="s">
        <v>656</v>
      </c>
      <c r="FY338" s="37" t="s">
        <v>359</v>
      </c>
      <c r="FZ338" s="37"/>
      <c r="GA338" s="37"/>
      <c r="GB338" s="37"/>
      <c r="GC338" s="37" t="s">
        <v>384</v>
      </c>
      <c r="GD338" s="37" t="s">
        <v>384</v>
      </c>
      <c r="GE338" s="37" t="s">
        <v>359</v>
      </c>
      <c r="GF338" s="37" t="s">
        <v>370</v>
      </c>
      <c r="GG338" s="37" t="s">
        <v>370</v>
      </c>
      <c r="GH338" s="37"/>
      <c r="GI338" s="37"/>
      <c r="GJ338" s="37"/>
      <c r="GK338" s="37"/>
      <c r="GL338" s="37"/>
      <c r="GM338" s="37"/>
      <c r="GN338" s="37"/>
      <c r="GO338" s="37"/>
      <c r="GP338" s="37"/>
      <c r="GQ338" s="37"/>
      <c r="GR338" s="37"/>
      <c r="GS338" s="37"/>
      <c r="GT338" s="37"/>
      <c r="GU338" s="37" t="s">
        <v>2607</v>
      </c>
      <c r="GV338" s="37"/>
      <c r="GW338" s="37" t="b">
        <v>1</v>
      </c>
      <c r="GX338" s="37" t="b">
        <v>1</v>
      </c>
      <c r="GY338" s="37"/>
      <c r="GZ338" s="37" t="b">
        <v>1</v>
      </c>
      <c r="HA338" s="37"/>
      <c r="HB338" s="37"/>
      <c r="HC338" s="37"/>
      <c r="HD338" s="37"/>
      <c r="HE338" s="37"/>
      <c r="HF338" s="37"/>
      <c r="HG338" s="37"/>
      <c r="HH338" s="37"/>
      <c r="HI338" s="37"/>
      <c r="HJ338" s="37"/>
      <c r="HK338" s="37"/>
      <c r="HL338" s="37"/>
      <c r="HM338" s="37"/>
      <c r="HN338" s="37" t="s">
        <v>713</v>
      </c>
      <c r="HO338" s="37" t="b">
        <v>1</v>
      </c>
      <c r="HP338" s="37" t="b">
        <v>1</v>
      </c>
      <c r="HQ338" s="37"/>
      <c r="HR338" s="37"/>
      <c r="HS338" s="37" t="s">
        <v>4205</v>
      </c>
      <c r="HT338" s="37" t="s">
        <v>4172</v>
      </c>
      <c r="HU338" s="37" t="b">
        <v>1</v>
      </c>
      <c r="HV338" s="37"/>
      <c r="HW338" s="37"/>
      <c r="HX338" s="37" t="b">
        <v>1</v>
      </c>
      <c r="HY338" s="37"/>
      <c r="HZ338" s="37" t="b">
        <v>1</v>
      </c>
      <c r="IA338" s="37"/>
      <c r="IB338" s="37"/>
      <c r="IC338" s="37"/>
      <c r="ID338" s="37"/>
      <c r="IE338" s="37"/>
      <c r="IF338" s="37" t="s">
        <v>372</v>
      </c>
      <c r="IG338" s="37"/>
      <c r="IH338" s="37"/>
      <c r="II338" s="37"/>
      <c r="IJ338" s="37"/>
      <c r="IK338" s="37"/>
      <c r="IL338" s="37"/>
      <c r="IM338" s="37" t="b">
        <v>1</v>
      </c>
      <c r="IN338" s="37"/>
      <c r="IO338" s="37"/>
      <c r="IP338" s="37" t="s">
        <v>359</v>
      </c>
      <c r="IQ338" s="37" t="s">
        <v>4206</v>
      </c>
      <c r="IR338" s="37" t="s">
        <v>537</v>
      </c>
      <c r="IS338" s="37"/>
      <c r="IT338" s="37" t="b">
        <v>1</v>
      </c>
      <c r="IU338" s="37" t="b">
        <v>1</v>
      </c>
      <c r="IV338" s="37"/>
      <c r="IW338" s="37"/>
      <c r="IX338" s="37"/>
      <c r="IY338" s="37"/>
      <c r="IZ338" s="37"/>
      <c r="JA338" s="37" t="s">
        <v>5165</v>
      </c>
      <c r="JB338" s="37" t="s">
        <v>1356</v>
      </c>
      <c r="JC338" s="37"/>
      <c r="JD338" s="37" t="b">
        <v>1</v>
      </c>
      <c r="JE338" s="37"/>
      <c r="JF338" s="37" t="b">
        <v>1</v>
      </c>
      <c r="JG338" s="37"/>
      <c r="JH338" s="37"/>
      <c r="JI338" s="37"/>
      <c r="JJ338" s="37"/>
      <c r="JK338" s="45" t="s">
        <v>5168</v>
      </c>
      <c r="JL338" s="37" t="s">
        <v>347</v>
      </c>
      <c r="JM338" s="37"/>
      <c r="JN338" s="37" t="s">
        <v>1049</v>
      </c>
      <c r="JO338" s="37"/>
      <c r="JP338" s="37"/>
      <c r="JQ338" s="37"/>
      <c r="JR338" s="37"/>
      <c r="JS338" s="37"/>
      <c r="JT338" s="37"/>
      <c r="JU338" s="37"/>
      <c r="JV338" s="37"/>
      <c r="JW338" s="37"/>
      <c r="JX338" s="37"/>
      <c r="JY338" s="37"/>
      <c r="JZ338" s="37"/>
      <c r="KA338" s="37"/>
      <c r="KB338" s="37"/>
      <c r="KC338" s="37" t="b">
        <v>1</v>
      </c>
      <c r="KD338" s="37"/>
      <c r="KE338" s="37"/>
      <c r="KF338" s="37" t="s">
        <v>4207</v>
      </c>
      <c r="KG338" s="37"/>
      <c r="KH338" s="37" t="s">
        <v>447</v>
      </c>
      <c r="KI338" s="37"/>
      <c r="KJ338" s="37"/>
      <c r="KK338" s="37"/>
      <c r="KL338" s="37"/>
      <c r="KM338" s="37" t="b">
        <v>1</v>
      </c>
      <c r="KN338" s="37"/>
      <c r="KO338" s="37"/>
      <c r="KP338" s="37"/>
      <c r="KQ338" s="37"/>
      <c r="KR338" s="37"/>
      <c r="KS338" s="37"/>
      <c r="KT338" s="37"/>
      <c r="KU338" s="37"/>
      <c r="KV338" s="37"/>
      <c r="KW338" s="37" t="s">
        <v>3562</v>
      </c>
      <c r="KX338" s="37" t="b">
        <v>1</v>
      </c>
      <c r="KY338" s="37" t="b">
        <v>1</v>
      </c>
      <c r="KZ338" s="37"/>
      <c r="LA338" s="37" t="b">
        <v>1</v>
      </c>
      <c r="LB338" s="37" t="b">
        <v>1</v>
      </c>
      <c r="LC338" s="37"/>
      <c r="LD338" s="37"/>
      <c r="LE338" s="37"/>
      <c r="LF338" s="37"/>
      <c r="LG338" s="37" t="s">
        <v>758</v>
      </c>
      <c r="LH338" s="37" t="b">
        <v>1</v>
      </c>
      <c r="LI338" s="37"/>
      <c r="LJ338" s="37" t="b">
        <v>1</v>
      </c>
      <c r="LK338" s="37"/>
      <c r="LL338" s="37" t="b">
        <v>1</v>
      </c>
      <c r="LM338" s="37"/>
      <c r="LN338" s="37"/>
      <c r="LO338" s="37" t="s">
        <v>359</v>
      </c>
      <c r="LP338" s="45" t="s">
        <v>5170</v>
      </c>
      <c r="LQ338" s="37" t="s">
        <v>554</v>
      </c>
      <c r="LR338" s="37"/>
      <c r="LS338" s="37" t="b">
        <v>1</v>
      </c>
      <c r="LT338" s="37" t="b">
        <v>1</v>
      </c>
      <c r="LU338" s="37"/>
      <c r="LV338" s="37"/>
      <c r="LW338" s="37"/>
      <c r="LX338" s="37"/>
      <c r="LY338" s="37"/>
      <c r="LZ338" s="37"/>
      <c r="MA338" s="37"/>
      <c r="MB338" s="37" t="s">
        <v>359</v>
      </c>
      <c r="MC338" s="37"/>
      <c r="MD338" s="37"/>
      <c r="ME338" s="37"/>
      <c r="MF338" s="37"/>
      <c r="MG338" s="37"/>
      <c r="MH338" s="37" t="s">
        <v>359</v>
      </c>
      <c r="MI338" s="37"/>
      <c r="MJ338" s="37" t="s">
        <v>4208</v>
      </c>
      <c r="MK338" s="37">
        <v>73216649</v>
      </c>
      <c r="ML338" s="37" t="s">
        <v>4209</v>
      </c>
      <c r="MM338" s="50">
        <v>44219.500127314823</v>
      </c>
      <c r="MN338" s="37">
        <v>340</v>
      </c>
      <c r="MO338" s="37"/>
      <c r="MP338" s="37">
        <v>-1</v>
      </c>
      <c r="MQ338" s="37"/>
      <c r="MR338" s="37"/>
      <c r="MS338" s="37" t="s">
        <v>376</v>
      </c>
      <c r="MT338" s="37">
        <v>1713</v>
      </c>
      <c r="MU338" s="37" t="s">
        <v>402</v>
      </c>
      <c r="MV338" s="37">
        <v>569832</v>
      </c>
    </row>
    <row r="339" spans="1:360" ht="15.6" thickTop="1" thickBot="1" x14ac:dyDescent="0.35">
      <c r="A339" s="44" t="s">
        <v>4210</v>
      </c>
      <c r="B339" s="45" t="s">
        <v>4211</v>
      </c>
      <c r="C339" s="45"/>
      <c r="D339" s="45" t="s">
        <v>2214</v>
      </c>
      <c r="E339" s="45" t="s">
        <v>830</v>
      </c>
      <c r="F339" s="45"/>
      <c r="G339" s="46">
        <v>44219</v>
      </c>
      <c r="H339" s="45" t="s">
        <v>1928</v>
      </c>
      <c r="I339" s="45" t="s">
        <v>832</v>
      </c>
      <c r="J339" s="45" t="s">
        <v>347</v>
      </c>
      <c r="K339" s="45">
        <v>32</v>
      </c>
      <c r="L339" s="45" t="str">
        <f>IF(data!$K339&lt;31,"18-30 Years",IF(data!$K339&lt;51,"31-50 Years",IF(data!$K339&lt;61,"51-60 Years",IF(data!$K339&gt;60,"Elderly&gt;60"))))</f>
        <v>31-50 Years</v>
      </c>
      <c r="M339" s="45" t="s">
        <v>348</v>
      </c>
      <c r="N339" s="45" t="s">
        <v>349</v>
      </c>
      <c r="O339" s="45" t="s">
        <v>350</v>
      </c>
      <c r="P339" s="46">
        <v>43488</v>
      </c>
      <c r="Q339" s="45">
        <v>1</v>
      </c>
      <c r="R339" s="45">
        <v>0</v>
      </c>
      <c r="S339" s="45" t="s">
        <v>347</v>
      </c>
      <c r="T339" s="45">
        <v>0</v>
      </c>
      <c r="U339" s="45">
        <v>0</v>
      </c>
      <c r="V339" s="45">
        <v>1</v>
      </c>
      <c r="W339" s="45" t="s">
        <v>351</v>
      </c>
      <c r="X339" s="45">
        <v>3</v>
      </c>
      <c r="Y339" s="45" t="s">
        <v>364</v>
      </c>
      <c r="Z339" s="45">
        <v>0</v>
      </c>
      <c r="AA339" s="51">
        <v>4</v>
      </c>
      <c r="AB339" s="45">
        <v>6</v>
      </c>
      <c r="AC339" s="45">
        <v>0</v>
      </c>
      <c r="AD339" s="45">
        <v>0</v>
      </c>
      <c r="AE339" s="45">
        <v>0</v>
      </c>
      <c r="AF339" s="45">
        <v>1200</v>
      </c>
      <c r="AG339" s="45">
        <v>400</v>
      </c>
      <c r="AH339" s="41">
        <f t="shared" si="5"/>
        <v>-800</v>
      </c>
      <c r="AI339" s="45" t="s">
        <v>4212</v>
      </c>
      <c r="AJ339" s="45"/>
      <c r="AK339" s="45" t="s">
        <v>2235</v>
      </c>
      <c r="AL339" s="45" t="b">
        <v>1</v>
      </c>
      <c r="AM339" s="45" t="b">
        <v>1</v>
      </c>
      <c r="AN339" s="45"/>
      <c r="AO339" s="45"/>
      <c r="AP339" s="45"/>
      <c r="AQ339" s="45"/>
      <c r="AR339" s="45"/>
      <c r="AS339" s="45"/>
      <c r="AT339" s="45">
        <v>10</v>
      </c>
      <c r="AU339" s="45" t="s">
        <v>356</v>
      </c>
      <c r="AV339" s="45"/>
      <c r="AW339" s="45" t="s">
        <v>359</v>
      </c>
      <c r="AX339" s="45" t="s">
        <v>4213</v>
      </c>
      <c r="AY339" s="45" t="s">
        <v>426</v>
      </c>
      <c r="AZ339" s="45"/>
      <c r="BA339" s="45"/>
      <c r="BB339" s="45"/>
      <c r="BC339" s="45" t="b">
        <v>1</v>
      </c>
      <c r="BD339" s="45"/>
      <c r="BE339" s="45"/>
      <c r="BF339" s="45"/>
      <c r="BG339" s="45"/>
      <c r="BH339" s="45"/>
      <c r="BI339" s="45"/>
      <c r="BJ339" s="45"/>
      <c r="BK339" s="45" t="s">
        <v>347</v>
      </c>
      <c r="BL339" s="45" t="s">
        <v>347</v>
      </c>
      <c r="BM339" s="45" t="s">
        <v>4214</v>
      </c>
      <c r="BN339" s="45" t="s">
        <v>359</v>
      </c>
      <c r="BO339" s="45"/>
      <c r="BP339" s="45" t="s">
        <v>347</v>
      </c>
      <c r="BQ339" s="45" t="s">
        <v>359</v>
      </c>
      <c r="BR339" s="37" t="s">
        <v>5132</v>
      </c>
      <c r="BS339" s="45"/>
      <c r="BT339" s="45"/>
      <c r="BU339" s="45"/>
      <c r="BV339" s="45"/>
      <c r="BW339" s="45"/>
      <c r="BX339" s="45"/>
      <c r="BY339" s="45"/>
      <c r="BZ339" s="45"/>
      <c r="CA339" s="45"/>
      <c r="CB339" s="45"/>
      <c r="CC339" s="45"/>
      <c r="CD339" s="45"/>
      <c r="CE339" s="45"/>
      <c r="CF339" s="45" t="s">
        <v>4215</v>
      </c>
      <c r="CG339" s="45" t="b">
        <v>1</v>
      </c>
      <c r="CH339" s="45" t="b">
        <v>1</v>
      </c>
      <c r="CI339" s="45" t="b">
        <v>1</v>
      </c>
      <c r="CJ339" s="45" t="b">
        <v>1</v>
      </c>
      <c r="CK339" s="45" t="b">
        <v>1</v>
      </c>
      <c r="CL339" s="45"/>
      <c r="CM339" s="45"/>
      <c r="CN339" s="45" t="s">
        <v>4216</v>
      </c>
      <c r="CO339" s="45" t="s">
        <v>347</v>
      </c>
      <c r="CP339" s="45"/>
      <c r="CQ339" s="45"/>
      <c r="CR339" s="45"/>
      <c r="CS339" s="45"/>
      <c r="CT339" s="45"/>
      <c r="CU339" s="45"/>
      <c r="CV339" s="45"/>
      <c r="CW339" s="45"/>
      <c r="CX339" s="45"/>
      <c r="CY339" s="45" t="s">
        <v>361</v>
      </c>
      <c r="CZ339" s="45"/>
      <c r="DA339" s="45"/>
      <c r="DB339" s="45"/>
      <c r="DC339" s="45"/>
      <c r="DD339" s="45"/>
      <c r="DE339" s="45" t="b">
        <v>1</v>
      </c>
      <c r="DF339" s="45" t="b">
        <v>1</v>
      </c>
      <c r="DG339" s="45"/>
      <c r="DH339" s="45"/>
      <c r="DI339" s="45"/>
      <c r="DJ339" s="45"/>
      <c r="DK339" s="45"/>
      <c r="DL339" s="45"/>
      <c r="DM339" s="45"/>
      <c r="DN339" s="45"/>
      <c r="DO339" s="45"/>
      <c r="DP339" s="45"/>
      <c r="DQ339" s="45"/>
      <c r="DR339" s="45"/>
      <c r="DS339" s="45"/>
      <c r="DT339" s="45"/>
      <c r="DU339" s="45"/>
      <c r="DV339" s="45"/>
      <c r="DW339" s="45" t="s">
        <v>646</v>
      </c>
      <c r="DX339" s="45"/>
      <c r="DY339" s="45"/>
      <c r="DZ339" s="45"/>
      <c r="EA339" s="45" t="s">
        <v>2443</v>
      </c>
      <c r="EB339" s="45" t="b">
        <v>1</v>
      </c>
      <c r="EC339" s="45" t="b">
        <v>1</v>
      </c>
      <c r="ED339" s="45"/>
      <c r="EE339" s="45"/>
      <c r="EF339" s="45"/>
      <c r="EG339" s="45"/>
      <c r="EH339" s="45"/>
      <c r="EI339" s="45"/>
      <c r="EJ339" s="45"/>
      <c r="EK339" s="45" t="b">
        <v>1</v>
      </c>
      <c r="EL339" s="45" t="b">
        <v>1</v>
      </c>
      <c r="EM339" s="51">
        <v>4</v>
      </c>
      <c r="EN339" s="45" t="s">
        <v>365</v>
      </c>
      <c r="EO339" s="45" t="s">
        <v>4217</v>
      </c>
      <c r="EP339" s="45" t="b">
        <v>1</v>
      </c>
      <c r="EQ339" s="45" t="b">
        <v>1</v>
      </c>
      <c r="ER339" s="45"/>
      <c r="ES339" s="45"/>
      <c r="ET339" s="45"/>
      <c r="EU339" s="45"/>
      <c r="EV339" s="45"/>
      <c r="EW339" s="45"/>
      <c r="EX339" s="45"/>
      <c r="EY339" s="45" t="b">
        <v>1</v>
      </c>
      <c r="EZ339" s="45" t="b">
        <v>1</v>
      </c>
      <c r="FA339" s="51">
        <v>4</v>
      </c>
      <c r="FB339" s="45" t="s">
        <v>366</v>
      </c>
      <c r="FC339" s="45" t="s">
        <v>347</v>
      </c>
      <c r="FD339" s="45"/>
      <c r="FE339" s="45" t="s">
        <v>367</v>
      </c>
      <c r="FF339" s="45"/>
      <c r="FG339" s="45" t="b">
        <v>1</v>
      </c>
      <c r="FH339" s="45"/>
      <c r="FI339" s="45"/>
      <c r="FJ339" s="45"/>
      <c r="FK339" s="45"/>
      <c r="FL339" s="45"/>
      <c r="FM339" s="45"/>
      <c r="FN339" s="45" t="s">
        <v>347</v>
      </c>
      <c r="FO339" s="45"/>
      <c r="FP339" s="45" t="s">
        <v>347</v>
      </c>
      <c r="FQ339" s="45" t="s">
        <v>367</v>
      </c>
      <c r="FR339" s="45" t="b">
        <v>1</v>
      </c>
      <c r="FS339" s="45"/>
      <c r="FT339" s="45"/>
      <c r="FU339" s="45"/>
      <c r="FV339" s="45"/>
      <c r="FW339" s="45"/>
      <c r="FX339" s="45" t="s">
        <v>368</v>
      </c>
      <c r="FY339" s="45" t="s">
        <v>359</v>
      </c>
      <c r="FZ339" s="45"/>
      <c r="GA339" s="45"/>
      <c r="GB339" s="45"/>
      <c r="GC339" s="45" t="s">
        <v>384</v>
      </c>
      <c r="GD339" s="45" t="s">
        <v>351</v>
      </c>
      <c r="GE339" s="45" t="s">
        <v>359</v>
      </c>
      <c r="GF339" s="45" t="s">
        <v>370</v>
      </c>
      <c r="GG339" s="45" t="s">
        <v>370</v>
      </c>
      <c r="GH339" s="45"/>
      <c r="GI339" s="45"/>
      <c r="GJ339" s="45"/>
      <c r="GK339" s="45"/>
      <c r="GL339" s="45"/>
      <c r="GM339" s="45"/>
      <c r="GN339" s="45"/>
      <c r="GO339" s="45"/>
      <c r="GP339" s="45"/>
      <c r="GQ339" s="45"/>
      <c r="GR339" s="45"/>
      <c r="GS339" s="45"/>
      <c r="GT339" s="45"/>
      <c r="GU339" s="45" t="s">
        <v>3323</v>
      </c>
      <c r="GV339" s="45"/>
      <c r="GW339" s="45" t="b">
        <v>1</v>
      </c>
      <c r="GX339" s="45" t="b">
        <v>1</v>
      </c>
      <c r="GY339" s="45"/>
      <c r="GZ339" s="45" t="b">
        <v>1</v>
      </c>
      <c r="HA339" s="45"/>
      <c r="HB339" s="45"/>
      <c r="HC339" s="45"/>
      <c r="HD339" s="45"/>
      <c r="HE339" s="45"/>
      <c r="HF339" s="45"/>
      <c r="HG339" s="45"/>
      <c r="HH339" s="45"/>
      <c r="HI339" s="45"/>
      <c r="HJ339" s="45"/>
      <c r="HK339" s="45"/>
      <c r="HL339" s="45"/>
      <c r="HM339" s="45"/>
      <c r="HN339" s="45" t="s">
        <v>713</v>
      </c>
      <c r="HO339" s="45" t="b">
        <v>1</v>
      </c>
      <c r="HP339" s="45" t="b">
        <v>1</v>
      </c>
      <c r="HQ339" s="45"/>
      <c r="HR339" s="45"/>
      <c r="HS339" s="45" t="s">
        <v>4218</v>
      </c>
      <c r="HT339" s="45" t="s">
        <v>4172</v>
      </c>
      <c r="HU339" s="45" t="b">
        <v>1</v>
      </c>
      <c r="HV339" s="45"/>
      <c r="HW339" s="45"/>
      <c r="HX339" s="45" t="b">
        <v>1</v>
      </c>
      <c r="HY339" s="45"/>
      <c r="HZ339" s="45" t="b">
        <v>1</v>
      </c>
      <c r="IA339" s="45"/>
      <c r="IB339" s="45"/>
      <c r="IC339" s="45"/>
      <c r="ID339" s="45"/>
      <c r="IE339" s="45"/>
      <c r="IF339" s="45" t="s">
        <v>4219</v>
      </c>
      <c r="IG339" s="45" t="b">
        <v>1</v>
      </c>
      <c r="IH339" s="45"/>
      <c r="II339" s="45"/>
      <c r="IJ339" s="45" t="b">
        <v>1</v>
      </c>
      <c r="IK339" s="45"/>
      <c r="IL339" s="45"/>
      <c r="IM339" s="45"/>
      <c r="IN339" s="45"/>
      <c r="IO339" s="45"/>
      <c r="IP339" s="45" t="s">
        <v>347</v>
      </c>
      <c r="IQ339" s="45"/>
      <c r="IR339" s="45" t="s">
        <v>4220</v>
      </c>
      <c r="IS339" s="45" t="b">
        <v>1</v>
      </c>
      <c r="IT339" s="45" t="b">
        <v>1</v>
      </c>
      <c r="IU339" s="45"/>
      <c r="IV339" s="45" t="b">
        <v>1</v>
      </c>
      <c r="IW339" s="45"/>
      <c r="IX339" s="45"/>
      <c r="IY339" s="45"/>
      <c r="IZ339" s="45"/>
      <c r="JA339" s="37" t="s">
        <v>5165</v>
      </c>
      <c r="JB339" s="45" t="s">
        <v>4221</v>
      </c>
      <c r="JC339" s="45" t="b">
        <v>1</v>
      </c>
      <c r="JD339" s="45" t="b">
        <v>1</v>
      </c>
      <c r="JE339" s="45"/>
      <c r="JF339" s="45" t="b">
        <v>1</v>
      </c>
      <c r="JG339" s="45"/>
      <c r="JH339" s="45"/>
      <c r="JI339" s="45"/>
      <c r="JJ339" s="45"/>
      <c r="JK339" s="45" t="s">
        <v>5168</v>
      </c>
      <c r="JL339" s="45" t="s">
        <v>359</v>
      </c>
      <c r="JM339" s="45" t="s">
        <v>461</v>
      </c>
      <c r="JN339" s="45" t="s">
        <v>463</v>
      </c>
      <c r="JO339" s="45" t="b">
        <v>1</v>
      </c>
      <c r="JP339" s="45"/>
      <c r="JQ339" s="45"/>
      <c r="JR339" s="45"/>
      <c r="JS339" s="45"/>
      <c r="JT339" s="45"/>
      <c r="JU339" s="45"/>
      <c r="JV339" s="45"/>
      <c r="JW339" s="45"/>
      <c r="JX339" s="45"/>
      <c r="JY339" s="45"/>
      <c r="JZ339" s="45"/>
      <c r="KA339" s="45"/>
      <c r="KB339" s="45"/>
      <c r="KC339" s="45"/>
      <c r="KD339" s="45"/>
      <c r="KE339" s="45"/>
      <c r="KF339" s="45"/>
      <c r="KG339" s="45"/>
      <c r="KH339" s="45" t="s">
        <v>447</v>
      </c>
      <c r="KI339" s="45"/>
      <c r="KJ339" s="45"/>
      <c r="KK339" s="45"/>
      <c r="KL339" s="45"/>
      <c r="KM339" s="45" t="b">
        <v>1</v>
      </c>
      <c r="KN339" s="45"/>
      <c r="KO339" s="45"/>
      <c r="KP339" s="45"/>
      <c r="KQ339" s="45"/>
      <c r="KR339" s="45"/>
      <c r="KS339" s="45"/>
      <c r="KT339" s="45"/>
      <c r="KU339" s="45"/>
      <c r="KV339" s="45"/>
      <c r="KW339" s="45" t="s">
        <v>4222</v>
      </c>
      <c r="KX339" s="45" t="b">
        <v>1</v>
      </c>
      <c r="KY339" s="45" t="b">
        <v>1</v>
      </c>
      <c r="KZ339" s="45" t="b">
        <v>1</v>
      </c>
      <c r="LA339" s="45"/>
      <c r="LB339" s="45" t="b">
        <v>1</v>
      </c>
      <c r="LC339" s="45" t="b">
        <v>1</v>
      </c>
      <c r="LD339" s="45"/>
      <c r="LE339" s="45"/>
      <c r="LF339" s="45"/>
      <c r="LG339" s="45" t="s">
        <v>720</v>
      </c>
      <c r="LH339" s="45" t="b">
        <v>1</v>
      </c>
      <c r="LI339" s="45"/>
      <c r="LJ339" s="45" t="b">
        <v>1</v>
      </c>
      <c r="LK339" s="45"/>
      <c r="LL339" s="45"/>
      <c r="LM339" s="45"/>
      <c r="LN339" s="45"/>
      <c r="LO339" s="45" t="s">
        <v>347</v>
      </c>
      <c r="LP339" s="45"/>
      <c r="LQ339" s="45" t="s">
        <v>612</v>
      </c>
      <c r="LR339" s="45" t="b">
        <v>1</v>
      </c>
      <c r="LS339" s="45" t="b">
        <v>1</v>
      </c>
      <c r="LT339" s="45" t="b">
        <v>1</v>
      </c>
      <c r="LU339" s="45"/>
      <c r="LV339" s="45"/>
      <c r="LW339" s="45"/>
      <c r="LX339" s="45"/>
      <c r="LY339" s="45"/>
      <c r="LZ339" s="45"/>
      <c r="MA339" s="45"/>
      <c r="MB339" s="45" t="s">
        <v>359</v>
      </c>
      <c r="MC339" s="45"/>
      <c r="MD339" s="45"/>
      <c r="ME339" s="45"/>
      <c r="MF339" s="45"/>
      <c r="MG339" s="45"/>
      <c r="MH339" s="45" t="s">
        <v>359</v>
      </c>
      <c r="MI339" s="45"/>
      <c r="MJ339" s="45" t="s">
        <v>4223</v>
      </c>
      <c r="MK339" s="45">
        <v>73216650</v>
      </c>
      <c r="ML339" s="45" t="s">
        <v>4224</v>
      </c>
      <c r="MM339" s="47">
        <v>44219.500138888892</v>
      </c>
      <c r="MN339" s="45">
        <v>341</v>
      </c>
      <c r="MO339" s="45"/>
      <c r="MP339" s="45">
        <v>-1</v>
      </c>
      <c r="MQ339" s="45"/>
      <c r="MR339" s="45"/>
      <c r="MS339" s="45" t="s">
        <v>376</v>
      </c>
      <c r="MT339" s="45">
        <v>1833</v>
      </c>
      <c r="MU339" s="45" t="s">
        <v>402</v>
      </c>
      <c r="MV339" s="45">
        <v>569832</v>
      </c>
    </row>
    <row r="340" spans="1:360" ht="15.6" hidden="1" thickTop="1" thickBot="1" x14ac:dyDescent="0.35">
      <c r="A340" s="48" t="s">
        <v>4225</v>
      </c>
      <c r="B340" s="37" t="s">
        <v>4226</v>
      </c>
      <c r="C340" s="37" t="s">
        <v>384</v>
      </c>
      <c r="D340" s="37" t="s">
        <v>2214</v>
      </c>
      <c r="E340" s="37" t="s">
        <v>830</v>
      </c>
      <c r="F340" s="37"/>
      <c r="G340" s="49">
        <v>44219</v>
      </c>
      <c r="H340" s="37" t="s">
        <v>1928</v>
      </c>
      <c r="I340" s="37" t="s">
        <v>832</v>
      </c>
      <c r="J340" s="37" t="s">
        <v>347</v>
      </c>
      <c r="K340" s="37">
        <v>43</v>
      </c>
      <c r="L340" s="37" t="str">
        <f>IF(data!$K340&lt;31,"18-30 Years",IF(data!$K340&lt;51,"31-50 Years",IF(data!$K340&lt;61,"51-60 Years",IF(data!$K340&gt;60,"Elderly&gt;60"))))</f>
        <v>31-50 Years</v>
      </c>
      <c r="M340" s="37" t="s">
        <v>348</v>
      </c>
      <c r="N340" s="37" t="s">
        <v>349</v>
      </c>
      <c r="O340" s="37" t="s">
        <v>350</v>
      </c>
      <c r="P340" s="49">
        <v>43123</v>
      </c>
      <c r="Q340" s="37">
        <v>0</v>
      </c>
      <c r="R340" s="37">
        <v>0</v>
      </c>
      <c r="S340" s="37" t="s">
        <v>347</v>
      </c>
      <c r="T340" s="37">
        <v>0</v>
      </c>
      <c r="U340" s="37">
        <v>0</v>
      </c>
      <c r="V340" s="37">
        <v>0</v>
      </c>
      <c r="W340" s="37" t="s">
        <v>384</v>
      </c>
      <c r="X340" s="37">
        <v>2</v>
      </c>
      <c r="Y340" s="37" t="s">
        <v>406</v>
      </c>
      <c r="Z340" s="37">
        <v>2</v>
      </c>
      <c r="AA340" s="52">
        <v>4</v>
      </c>
      <c r="AB340" s="37">
        <v>6</v>
      </c>
      <c r="AC340" s="37">
        <v>0</v>
      </c>
      <c r="AD340" s="37">
        <v>0</v>
      </c>
      <c r="AE340" s="37">
        <v>0</v>
      </c>
      <c r="AF340" s="37">
        <v>1200</v>
      </c>
      <c r="AG340" s="37">
        <v>400</v>
      </c>
      <c r="AH340" s="41">
        <f t="shared" si="5"/>
        <v>-800</v>
      </c>
      <c r="AI340" s="37" t="s">
        <v>4227</v>
      </c>
      <c r="AJ340" s="37"/>
      <c r="AK340" s="37" t="s">
        <v>355</v>
      </c>
      <c r="AL340" s="37"/>
      <c r="AM340" s="37" t="b">
        <v>1</v>
      </c>
      <c r="AN340" s="37"/>
      <c r="AO340" s="37"/>
      <c r="AP340" s="37"/>
      <c r="AQ340" s="37"/>
      <c r="AR340" s="37"/>
      <c r="AS340" s="37"/>
      <c r="AT340" s="37">
        <v>10</v>
      </c>
      <c r="AU340" s="37" t="s">
        <v>356</v>
      </c>
      <c r="AV340" s="37"/>
      <c r="AW340" s="37" t="s">
        <v>372</v>
      </c>
      <c r="AX340" s="37" t="s">
        <v>4228</v>
      </c>
      <c r="AY340" s="37" t="s">
        <v>426</v>
      </c>
      <c r="AZ340" s="37"/>
      <c r="BA340" s="37"/>
      <c r="BB340" s="37"/>
      <c r="BC340" s="37" t="b">
        <v>1</v>
      </c>
      <c r="BD340" s="37"/>
      <c r="BE340" s="37"/>
      <c r="BF340" s="37"/>
      <c r="BG340" s="37"/>
      <c r="BH340" s="37"/>
      <c r="BI340" s="37"/>
      <c r="BJ340" s="37"/>
      <c r="BK340" s="37" t="s">
        <v>359</v>
      </c>
      <c r="BL340" s="37"/>
      <c r="BM340" s="37"/>
      <c r="BN340" s="37"/>
      <c r="BO340" s="37"/>
      <c r="BP340" s="37" t="s">
        <v>347</v>
      </c>
      <c r="BQ340" s="37" t="s">
        <v>359</v>
      </c>
      <c r="BR340" s="37" t="s">
        <v>5136</v>
      </c>
      <c r="BS340" s="37"/>
      <c r="BT340" s="37"/>
      <c r="BU340" s="37"/>
      <c r="BV340" s="37"/>
      <c r="BW340" s="37"/>
      <c r="BX340" s="37"/>
      <c r="BY340" s="37"/>
      <c r="BZ340" s="37"/>
      <c r="CA340" s="37"/>
      <c r="CB340" s="37"/>
      <c r="CC340" s="37"/>
      <c r="CD340" s="37"/>
      <c r="CE340" s="37"/>
      <c r="CF340" s="37" t="s">
        <v>3876</v>
      </c>
      <c r="CG340" s="37" t="b">
        <v>1</v>
      </c>
      <c r="CH340" s="37"/>
      <c r="CI340" s="37"/>
      <c r="CJ340" s="37" t="b">
        <v>1</v>
      </c>
      <c r="CK340" s="37"/>
      <c r="CL340" s="37"/>
      <c r="CM340" s="37"/>
      <c r="CN340" s="37"/>
      <c r="CO340" s="37" t="s">
        <v>347</v>
      </c>
      <c r="CP340" s="37"/>
      <c r="CQ340" s="37"/>
      <c r="CR340" s="37"/>
      <c r="CS340" s="37"/>
      <c r="CT340" s="37"/>
      <c r="CU340" s="37"/>
      <c r="CV340" s="37"/>
      <c r="CW340" s="37"/>
      <c r="CX340" s="37"/>
      <c r="CY340" s="37" t="s">
        <v>361</v>
      </c>
      <c r="CZ340" s="37"/>
      <c r="DA340" s="37"/>
      <c r="DB340" s="37"/>
      <c r="DC340" s="37"/>
      <c r="DD340" s="37"/>
      <c r="DE340" s="37" t="b">
        <v>1</v>
      </c>
      <c r="DF340" s="37" t="b">
        <v>1</v>
      </c>
      <c r="DG340" s="37"/>
      <c r="DH340" s="37"/>
      <c r="DI340" s="37"/>
      <c r="DJ340" s="37"/>
      <c r="DK340" s="37"/>
      <c r="DL340" s="37"/>
      <c r="DM340" s="37"/>
      <c r="DN340" s="37"/>
      <c r="DO340" s="37"/>
      <c r="DP340" s="37"/>
      <c r="DQ340" s="37"/>
      <c r="DR340" s="37"/>
      <c r="DS340" s="37"/>
      <c r="DT340" s="37"/>
      <c r="DU340" s="37"/>
      <c r="DV340" s="37"/>
      <c r="DW340" s="37" t="s">
        <v>646</v>
      </c>
      <c r="DX340" s="37"/>
      <c r="DY340" s="37"/>
      <c r="DZ340" s="37"/>
      <c r="EA340" s="37"/>
      <c r="EB340" s="37"/>
      <c r="EC340" s="37"/>
      <c r="ED340" s="37"/>
      <c r="EE340" s="37"/>
      <c r="EF340" s="37"/>
      <c r="EG340" s="37"/>
      <c r="EH340" s="37"/>
      <c r="EI340" s="37"/>
      <c r="EJ340" s="37"/>
      <c r="EK340" s="37"/>
      <c r="EL340" s="37"/>
      <c r="EM340" s="37"/>
      <c r="EN340" s="37"/>
      <c r="EO340" s="37"/>
      <c r="EP340" s="37"/>
      <c r="EQ340" s="37"/>
      <c r="ER340" s="37"/>
      <c r="ES340" s="37"/>
      <c r="ET340" s="37"/>
      <c r="EU340" s="37"/>
      <c r="EV340" s="37"/>
      <c r="EW340" s="37"/>
      <c r="EX340" s="37"/>
      <c r="EY340" s="37"/>
      <c r="EZ340" s="37"/>
      <c r="FA340" s="37"/>
      <c r="FB340" s="37"/>
      <c r="FC340" s="37" t="s">
        <v>347</v>
      </c>
      <c r="FD340" s="37"/>
      <c r="FE340" s="37" t="s">
        <v>367</v>
      </c>
      <c r="FF340" s="37"/>
      <c r="FG340" s="37" t="b">
        <v>1</v>
      </c>
      <c r="FH340" s="37"/>
      <c r="FI340" s="37"/>
      <c r="FJ340" s="37"/>
      <c r="FK340" s="37"/>
      <c r="FL340" s="37"/>
      <c r="FM340" s="37"/>
      <c r="FN340" s="37" t="s">
        <v>347</v>
      </c>
      <c r="FO340" s="37"/>
      <c r="FP340" s="37" t="s">
        <v>347</v>
      </c>
      <c r="FQ340" s="37" t="s">
        <v>367</v>
      </c>
      <c r="FR340" s="37" t="b">
        <v>1</v>
      </c>
      <c r="FS340" s="37"/>
      <c r="FT340" s="37"/>
      <c r="FU340" s="37"/>
      <c r="FV340" s="37"/>
      <c r="FW340" s="37"/>
      <c r="FX340" s="37"/>
      <c r="FY340" s="37"/>
      <c r="FZ340" s="37"/>
      <c r="GA340" s="37"/>
      <c r="GB340" s="37"/>
      <c r="GC340" s="37" t="s">
        <v>384</v>
      </c>
      <c r="GD340" s="37" t="s">
        <v>384</v>
      </c>
      <c r="GE340" s="37" t="s">
        <v>347</v>
      </c>
      <c r="GF340" s="37"/>
      <c r="GG340" s="37"/>
      <c r="GH340" s="37" t="s">
        <v>371</v>
      </c>
      <c r="GI340" s="37" t="s">
        <v>359</v>
      </c>
      <c r="GJ340" s="37"/>
      <c r="GK340" s="37"/>
      <c r="GL340" s="37"/>
      <c r="GM340" s="37"/>
      <c r="GN340" s="37"/>
      <c r="GO340" s="37"/>
      <c r="GP340" s="37"/>
      <c r="GQ340" s="37"/>
      <c r="GR340" s="37"/>
      <c r="GS340" s="37" t="s">
        <v>1064</v>
      </c>
      <c r="GT340" s="37"/>
      <c r="GU340" s="37" t="s">
        <v>4229</v>
      </c>
      <c r="GV340" s="37"/>
      <c r="GW340" s="37" t="b">
        <v>1</v>
      </c>
      <c r="GX340" s="37" t="b">
        <v>1</v>
      </c>
      <c r="GY340" s="37"/>
      <c r="GZ340" s="37" t="b">
        <v>1</v>
      </c>
      <c r="HA340" s="37"/>
      <c r="HB340" s="37" t="b">
        <v>1</v>
      </c>
      <c r="HC340" s="37"/>
      <c r="HD340" s="37"/>
      <c r="HE340" s="37"/>
      <c r="HF340" s="37"/>
      <c r="HG340" s="37" t="b">
        <v>1</v>
      </c>
      <c r="HH340" s="37"/>
      <c r="HI340" s="37"/>
      <c r="HJ340" s="37"/>
      <c r="HK340" s="37"/>
      <c r="HL340" s="37"/>
      <c r="HM340" s="37"/>
      <c r="HN340" s="37" t="s">
        <v>713</v>
      </c>
      <c r="HO340" s="37" t="b">
        <v>1</v>
      </c>
      <c r="HP340" s="37" t="b">
        <v>1</v>
      </c>
      <c r="HQ340" s="37"/>
      <c r="HR340" s="37"/>
      <c r="HS340" s="37" t="s">
        <v>4230</v>
      </c>
      <c r="HT340" s="37" t="s">
        <v>4231</v>
      </c>
      <c r="HU340" s="37" t="b">
        <v>1</v>
      </c>
      <c r="HV340" s="37"/>
      <c r="HW340" s="37"/>
      <c r="HX340" s="37" t="b">
        <v>1</v>
      </c>
      <c r="HY340" s="37"/>
      <c r="HZ340" s="37" t="b">
        <v>1</v>
      </c>
      <c r="IA340" s="37"/>
      <c r="IB340" s="37"/>
      <c r="IC340" s="37"/>
      <c r="ID340" s="37"/>
      <c r="IE340" s="37"/>
      <c r="IF340" s="37" t="s">
        <v>4158</v>
      </c>
      <c r="IG340" s="37" t="b">
        <v>1</v>
      </c>
      <c r="IH340" s="37"/>
      <c r="II340" s="37" t="b">
        <v>1</v>
      </c>
      <c r="IJ340" s="37"/>
      <c r="IK340" s="37"/>
      <c r="IL340" s="37" t="b">
        <v>1</v>
      </c>
      <c r="IM340" s="37"/>
      <c r="IN340" s="37"/>
      <c r="IO340" s="37" t="s">
        <v>4232</v>
      </c>
      <c r="IP340" s="37" t="s">
        <v>347</v>
      </c>
      <c r="IQ340" s="37"/>
      <c r="IR340" s="37" t="s">
        <v>953</v>
      </c>
      <c r="IS340" s="37"/>
      <c r="IT340" s="37" t="b">
        <v>1</v>
      </c>
      <c r="IU340" s="37" t="b">
        <v>1</v>
      </c>
      <c r="IV340" s="37" t="b">
        <v>1</v>
      </c>
      <c r="IW340" s="37"/>
      <c r="IX340" s="37"/>
      <c r="IY340" s="37"/>
      <c r="IZ340" s="37"/>
      <c r="JA340" s="45" t="s">
        <v>5162</v>
      </c>
      <c r="JB340" s="37" t="s">
        <v>953</v>
      </c>
      <c r="JC340" s="37"/>
      <c r="JD340" s="37" t="b">
        <v>1</v>
      </c>
      <c r="JE340" s="37" t="b">
        <v>1</v>
      </c>
      <c r="JF340" s="37" t="b">
        <v>1</v>
      </c>
      <c r="JG340" s="37"/>
      <c r="JH340" s="37"/>
      <c r="JI340" s="37"/>
      <c r="JJ340" s="37"/>
      <c r="JK340" s="45" t="s">
        <v>5168</v>
      </c>
      <c r="JL340" s="37" t="s">
        <v>359</v>
      </c>
      <c r="JM340" s="37" t="s">
        <v>4233</v>
      </c>
      <c r="JN340" s="37" t="s">
        <v>3584</v>
      </c>
      <c r="JO340" s="37" t="b">
        <v>1</v>
      </c>
      <c r="JP340" s="37"/>
      <c r="JQ340" s="37"/>
      <c r="JR340" s="37"/>
      <c r="JS340" s="37"/>
      <c r="JT340" s="37"/>
      <c r="JU340" s="37"/>
      <c r="JV340" s="37" t="b">
        <v>1</v>
      </c>
      <c r="JW340" s="37"/>
      <c r="JX340" s="37" t="b">
        <v>1</v>
      </c>
      <c r="JY340" s="37"/>
      <c r="JZ340" s="37"/>
      <c r="KA340" s="37"/>
      <c r="KB340" s="37"/>
      <c r="KC340" s="37"/>
      <c r="KD340" s="37"/>
      <c r="KE340" s="37"/>
      <c r="KF340" s="37"/>
      <c r="KG340" s="37"/>
      <c r="KH340" s="37" t="s">
        <v>859</v>
      </c>
      <c r="KI340" s="37"/>
      <c r="KJ340" s="37"/>
      <c r="KK340" s="37"/>
      <c r="KL340" s="37"/>
      <c r="KM340" s="37" t="b">
        <v>1</v>
      </c>
      <c r="KN340" s="37" t="b">
        <v>1</v>
      </c>
      <c r="KO340" s="37"/>
      <c r="KP340" s="37"/>
      <c r="KQ340" s="37"/>
      <c r="KR340" s="37"/>
      <c r="KS340" s="37"/>
      <c r="KT340" s="37"/>
      <c r="KU340" s="37"/>
      <c r="KV340" s="37"/>
      <c r="KW340" s="37" t="s">
        <v>4234</v>
      </c>
      <c r="KX340" s="37" t="b">
        <v>1</v>
      </c>
      <c r="KY340" s="37" t="b">
        <v>1</v>
      </c>
      <c r="KZ340" s="37" t="b">
        <v>1</v>
      </c>
      <c r="LA340" s="37"/>
      <c r="LB340" s="37" t="b">
        <v>1</v>
      </c>
      <c r="LC340" s="37"/>
      <c r="LD340" s="37"/>
      <c r="LE340" s="37"/>
      <c r="LF340" s="37"/>
      <c r="LG340" s="37" t="s">
        <v>611</v>
      </c>
      <c r="LH340" s="37" t="b">
        <v>1</v>
      </c>
      <c r="LI340" s="37"/>
      <c r="LJ340" s="37" t="b">
        <v>1</v>
      </c>
      <c r="LK340" s="37" t="b">
        <v>1</v>
      </c>
      <c r="LL340" s="37" t="b">
        <v>1</v>
      </c>
      <c r="LM340" s="37"/>
      <c r="LN340" s="37"/>
      <c r="LO340" s="37" t="s">
        <v>347</v>
      </c>
      <c r="LP340" s="37"/>
      <c r="LQ340" s="37" t="s">
        <v>397</v>
      </c>
      <c r="LR340" s="37"/>
      <c r="LS340" s="37" t="b">
        <v>1</v>
      </c>
      <c r="LT340" s="37" t="b">
        <v>1</v>
      </c>
      <c r="LU340" s="37"/>
      <c r="LV340" s="37"/>
      <c r="LW340" s="37"/>
      <c r="LX340" s="37"/>
      <c r="LY340" s="37"/>
      <c r="LZ340" s="37"/>
      <c r="MA340" s="37"/>
      <c r="MB340" s="37" t="s">
        <v>359</v>
      </c>
      <c r="MC340" s="37"/>
      <c r="MD340" s="37"/>
      <c r="ME340" s="37" t="s">
        <v>359</v>
      </c>
      <c r="MF340" s="37"/>
      <c r="MG340" s="37"/>
      <c r="MH340" s="37" t="s">
        <v>359</v>
      </c>
      <c r="MI340" s="37"/>
      <c r="MJ340" s="37" t="s">
        <v>4235</v>
      </c>
      <c r="MK340" s="37">
        <v>73216685</v>
      </c>
      <c r="ML340" s="37" t="s">
        <v>4236</v>
      </c>
      <c r="MM340" s="50">
        <v>44219.501111111109</v>
      </c>
      <c r="MN340" s="37">
        <v>342</v>
      </c>
      <c r="MO340" s="37"/>
      <c r="MP340" s="37">
        <v>-1</v>
      </c>
      <c r="MQ340" s="37"/>
      <c r="MR340" s="37"/>
      <c r="MS340" s="37" t="s">
        <v>376</v>
      </c>
      <c r="MT340" s="37">
        <v>16944</v>
      </c>
      <c r="MU340" s="37" t="s">
        <v>402</v>
      </c>
      <c r="MV340" s="37">
        <v>569832</v>
      </c>
    </row>
    <row r="341" spans="1:360" ht="15.6" hidden="1" thickTop="1" thickBot="1" x14ac:dyDescent="0.35">
      <c r="A341" s="44" t="s">
        <v>4237</v>
      </c>
      <c r="B341" s="45" t="s">
        <v>4238</v>
      </c>
      <c r="C341" s="45"/>
      <c r="D341" s="45" t="s">
        <v>2627</v>
      </c>
      <c r="E341" s="45" t="s">
        <v>830</v>
      </c>
      <c r="F341" s="45"/>
      <c r="G341" s="46">
        <v>44219</v>
      </c>
      <c r="H341" s="45" t="s">
        <v>2581</v>
      </c>
      <c r="I341" s="45" t="s">
        <v>832</v>
      </c>
      <c r="J341" s="45" t="s">
        <v>347</v>
      </c>
      <c r="K341" s="45">
        <v>41</v>
      </c>
      <c r="L341" s="45" t="str">
        <f>IF(data!$K341&lt;31,"18-30 Years",IF(data!$K341&lt;51,"31-50 Years",IF(data!$K341&lt;61,"51-60 Years",IF(data!$K341&gt;60,"Elderly&gt;60"))))</f>
        <v>31-50 Years</v>
      </c>
      <c r="M341" s="45" t="s">
        <v>405</v>
      </c>
      <c r="N341" s="45" t="s">
        <v>349</v>
      </c>
      <c r="O341" s="45" t="s">
        <v>350</v>
      </c>
      <c r="P341" s="46">
        <v>43816</v>
      </c>
      <c r="Q341" s="45">
        <v>0</v>
      </c>
      <c r="R341" s="45">
        <v>0</v>
      </c>
      <c r="S341" s="45" t="s">
        <v>347</v>
      </c>
      <c r="T341" s="45">
        <v>0</v>
      </c>
      <c r="U341" s="45">
        <v>0</v>
      </c>
      <c r="V341" s="45">
        <v>0</v>
      </c>
      <c r="W341" s="45" t="s">
        <v>384</v>
      </c>
      <c r="X341" s="45">
        <v>2</v>
      </c>
      <c r="Y341" s="45" t="s">
        <v>406</v>
      </c>
      <c r="Z341" s="45">
        <v>1</v>
      </c>
      <c r="AA341" s="51">
        <v>3</v>
      </c>
      <c r="AB341" s="45">
        <v>5</v>
      </c>
      <c r="AC341" s="45">
        <v>1</v>
      </c>
      <c r="AD341" s="45">
        <v>0</v>
      </c>
      <c r="AE341" s="45">
        <v>0</v>
      </c>
      <c r="AF341" s="45">
        <v>400</v>
      </c>
      <c r="AG341" s="45">
        <v>0</v>
      </c>
      <c r="AH341" s="41">
        <f t="shared" si="5"/>
        <v>-400</v>
      </c>
      <c r="AI341" s="45"/>
      <c r="AJ341" s="45" t="s">
        <v>5128</v>
      </c>
      <c r="AK341" s="45" t="s">
        <v>1365</v>
      </c>
      <c r="AL341" s="45" t="b">
        <v>1</v>
      </c>
      <c r="AM341" s="45" t="b">
        <v>1</v>
      </c>
      <c r="AN341" s="45" t="b">
        <v>1</v>
      </c>
      <c r="AO341" s="45"/>
      <c r="AP341" s="45"/>
      <c r="AQ341" s="45"/>
      <c r="AR341" s="45"/>
      <c r="AS341" s="45"/>
      <c r="AT341" s="45">
        <v>15</v>
      </c>
      <c r="AU341" s="45" t="s">
        <v>1333</v>
      </c>
      <c r="AV341" s="45"/>
      <c r="AW341" s="45" t="s">
        <v>347</v>
      </c>
      <c r="AX341" s="41" t="s">
        <v>372</v>
      </c>
      <c r="AY341" s="45" t="s">
        <v>4239</v>
      </c>
      <c r="AZ341" s="45" t="b">
        <v>1</v>
      </c>
      <c r="BA341" s="45" t="b">
        <v>1</v>
      </c>
      <c r="BB341" s="45" t="b">
        <v>1</v>
      </c>
      <c r="BC341" s="45" t="b">
        <v>1</v>
      </c>
      <c r="BD341" s="45" t="b">
        <v>1</v>
      </c>
      <c r="BE341" s="45" t="b">
        <v>1</v>
      </c>
      <c r="BF341" s="45" t="b">
        <v>1</v>
      </c>
      <c r="BG341" s="45"/>
      <c r="BH341" s="45"/>
      <c r="BI341" s="45"/>
      <c r="BJ341" s="45"/>
      <c r="BK341" s="45" t="s">
        <v>359</v>
      </c>
      <c r="BL341" s="45"/>
      <c r="BM341" s="45"/>
      <c r="BN341" s="45"/>
      <c r="BO341" s="45"/>
      <c r="BP341" s="45" t="s">
        <v>359</v>
      </c>
      <c r="BQ341" s="45"/>
      <c r="BR341" s="45"/>
      <c r="BS341" s="45"/>
      <c r="BT341" s="45"/>
      <c r="BU341" s="45"/>
      <c r="BV341" s="45"/>
      <c r="BW341" s="45"/>
      <c r="BX341" s="45"/>
      <c r="BY341" s="45"/>
      <c r="BZ341" s="45"/>
      <c r="CA341" s="45"/>
      <c r="CB341" s="45"/>
      <c r="CC341" s="45"/>
      <c r="CD341" s="45"/>
      <c r="CE341" s="45"/>
      <c r="CF341" s="45" t="s">
        <v>563</v>
      </c>
      <c r="CG341" s="45" t="b">
        <v>1</v>
      </c>
      <c r="CH341" s="45" t="b">
        <v>1</v>
      </c>
      <c r="CI341" s="45" t="b">
        <v>1</v>
      </c>
      <c r="CJ341" s="45" t="b">
        <v>1</v>
      </c>
      <c r="CK341" s="45"/>
      <c r="CL341" s="45"/>
      <c r="CM341" s="45"/>
      <c r="CN341" s="45"/>
      <c r="CO341" s="45" t="s">
        <v>347</v>
      </c>
      <c r="CP341" s="45"/>
      <c r="CQ341" s="45"/>
      <c r="CR341" s="45"/>
      <c r="CS341" s="45"/>
      <c r="CT341" s="45"/>
      <c r="CU341" s="45"/>
      <c r="CV341" s="45"/>
      <c r="CW341" s="45"/>
      <c r="CX341" s="45"/>
      <c r="CY341" s="45" t="s">
        <v>836</v>
      </c>
      <c r="CZ341" s="45"/>
      <c r="DA341" s="45"/>
      <c r="DB341" s="45"/>
      <c r="DC341" s="45"/>
      <c r="DD341" s="45"/>
      <c r="DE341" s="45" t="b">
        <v>1</v>
      </c>
      <c r="DF341" s="45"/>
      <c r="DG341" s="45"/>
      <c r="DH341" s="45"/>
      <c r="DI341" s="45"/>
      <c r="DJ341" s="45"/>
      <c r="DK341" s="45"/>
      <c r="DL341" s="45"/>
      <c r="DM341" s="45"/>
      <c r="DN341" s="45"/>
      <c r="DO341" s="45"/>
      <c r="DP341" s="45"/>
      <c r="DQ341" s="45"/>
      <c r="DR341" s="45"/>
      <c r="DS341" s="45"/>
      <c r="DT341" s="45"/>
      <c r="DU341" s="45"/>
      <c r="DV341" s="45"/>
      <c r="DW341" s="45" t="s">
        <v>482</v>
      </c>
      <c r="DX341" s="45" t="s">
        <v>483</v>
      </c>
      <c r="DY341" s="45"/>
      <c r="DZ341" s="45"/>
      <c r="EA341" s="45"/>
      <c r="EB341" s="45"/>
      <c r="EC341" s="45"/>
      <c r="ED341" s="45"/>
      <c r="EE341" s="45"/>
      <c r="EF341" s="45"/>
      <c r="EG341" s="45"/>
      <c r="EH341" s="45"/>
      <c r="EI341" s="45"/>
      <c r="EJ341" s="45"/>
      <c r="EK341" s="45"/>
      <c r="EL341" s="45"/>
      <c r="EM341" s="45"/>
      <c r="EN341" s="45"/>
      <c r="EO341" s="45"/>
      <c r="EP341" s="45"/>
      <c r="EQ341" s="45"/>
      <c r="ER341" s="45"/>
      <c r="ES341" s="45"/>
      <c r="ET341" s="45"/>
      <c r="EU341" s="45"/>
      <c r="EV341" s="45"/>
      <c r="EW341" s="45"/>
      <c r="EX341" s="45"/>
      <c r="EY341" s="45"/>
      <c r="EZ341" s="45"/>
      <c r="FA341" s="45"/>
      <c r="FB341" s="45"/>
      <c r="FC341" s="45" t="s">
        <v>347</v>
      </c>
      <c r="FD341" s="45"/>
      <c r="FE341" s="45" t="s">
        <v>367</v>
      </c>
      <c r="FF341" s="45"/>
      <c r="FG341" s="45" t="b">
        <v>1</v>
      </c>
      <c r="FH341" s="45"/>
      <c r="FI341" s="45"/>
      <c r="FJ341" s="45"/>
      <c r="FK341" s="45"/>
      <c r="FL341" s="45"/>
      <c r="FM341" s="45"/>
      <c r="FN341" s="45" t="s">
        <v>347</v>
      </c>
      <c r="FO341" s="45"/>
      <c r="FP341" s="45" t="s">
        <v>347</v>
      </c>
      <c r="FQ341" s="45" t="s">
        <v>367</v>
      </c>
      <c r="FR341" s="45" t="b">
        <v>1</v>
      </c>
      <c r="FS341" s="45"/>
      <c r="FT341" s="45"/>
      <c r="FU341" s="45"/>
      <c r="FV341" s="45"/>
      <c r="FW341" s="45"/>
      <c r="FX341" s="45"/>
      <c r="FY341" s="45"/>
      <c r="FZ341" s="45"/>
      <c r="GA341" s="45"/>
      <c r="GB341" s="45"/>
      <c r="GC341" s="45" t="s">
        <v>384</v>
      </c>
      <c r="GD341" s="45" t="s">
        <v>384</v>
      </c>
      <c r="GE341" s="45" t="s">
        <v>359</v>
      </c>
      <c r="GF341" s="45" t="s">
        <v>370</v>
      </c>
      <c r="GG341" s="45" t="s">
        <v>370</v>
      </c>
      <c r="GH341" s="45"/>
      <c r="GI341" s="45"/>
      <c r="GJ341" s="45"/>
      <c r="GK341" s="45"/>
      <c r="GL341" s="45"/>
      <c r="GM341" s="45"/>
      <c r="GN341" s="45"/>
      <c r="GO341" s="45"/>
      <c r="GP341" s="45"/>
      <c r="GQ341" s="45"/>
      <c r="GR341" s="45"/>
      <c r="GS341" s="45"/>
      <c r="GT341" s="45"/>
      <c r="GU341" s="45" t="s">
        <v>4240</v>
      </c>
      <c r="GV341" s="45" t="b">
        <v>1</v>
      </c>
      <c r="GW341" s="45" t="b">
        <v>1</v>
      </c>
      <c r="GX341" s="45" t="b">
        <v>1</v>
      </c>
      <c r="GY341" s="45"/>
      <c r="GZ341" s="45" t="b">
        <v>1</v>
      </c>
      <c r="HA341" s="45"/>
      <c r="HB341" s="45"/>
      <c r="HC341" s="45" t="b">
        <v>1</v>
      </c>
      <c r="HD341" s="45" t="b">
        <v>1</v>
      </c>
      <c r="HE341" s="45" t="b">
        <v>1</v>
      </c>
      <c r="HF341" s="45" t="b">
        <v>1</v>
      </c>
      <c r="HG341" s="45" t="b">
        <v>1</v>
      </c>
      <c r="HH341" s="45"/>
      <c r="HI341" s="45"/>
      <c r="HJ341" s="45"/>
      <c r="HK341" s="45"/>
      <c r="HL341" s="45"/>
      <c r="HM341" s="45"/>
      <c r="HN341" s="45" t="s">
        <v>4241</v>
      </c>
      <c r="HO341" s="45" t="b">
        <v>1</v>
      </c>
      <c r="HP341" s="45" t="b">
        <v>1</v>
      </c>
      <c r="HQ341" s="45" t="b">
        <v>1</v>
      </c>
      <c r="HR341" s="45" t="b">
        <v>1</v>
      </c>
      <c r="HS341" s="45" t="s">
        <v>4242</v>
      </c>
      <c r="HT341" s="45" t="s">
        <v>4243</v>
      </c>
      <c r="HU341" s="45" t="b">
        <v>1</v>
      </c>
      <c r="HV341" s="45"/>
      <c r="HW341" s="45" t="b">
        <v>1</v>
      </c>
      <c r="HX341" s="45" t="b">
        <v>1</v>
      </c>
      <c r="HY341" s="45" t="b">
        <v>1</v>
      </c>
      <c r="HZ341" s="45"/>
      <c r="IA341" s="45"/>
      <c r="IB341" s="45"/>
      <c r="IC341" s="45"/>
      <c r="ID341" s="45"/>
      <c r="IE341" s="45"/>
      <c r="IF341" s="45" t="s">
        <v>2930</v>
      </c>
      <c r="IG341" s="45" t="b">
        <v>1</v>
      </c>
      <c r="IH341" s="45" t="b">
        <v>1</v>
      </c>
      <c r="II341" s="45"/>
      <c r="IJ341" s="45"/>
      <c r="IK341" s="45"/>
      <c r="IL341" s="45"/>
      <c r="IM341" s="45"/>
      <c r="IN341" s="45"/>
      <c r="IO341" s="45"/>
      <c r="IP341" s="45" t="s">
        <v>347</v>
      </c>
      <c r="IQ341" s="45"/>
      <c r="IR341" s="45" t="s">
        <v>413</v>
      </c>
      <c r="IS341" s="45"/>
      <c r="IT341" s="45"/>
      <c r="IU341" s="45"/>
      <c r="IV341" s="45"/>
      <c r="IW341" s="45"/>
      <c r="IX341" s="45" t="b">
        <v>1</v>
      </c>
      <c r="IY341" s="45"/>
      <c r="IZ341" s="45"/>
      <c r="JA341" s="45"/>
      <c r="JB341" s="45" t="s">
        <v>413</v>
      </c>
      <c r="JC341" s="45"/>
      <c r="JD341" s="45"/>
      <c r="JE341" s="45"/>
      <c r="JF341" s="45"/>
      <c r="JG341" s="45"/>
      <c r="JH341" s="45" t="b">
        <v>1</v>
      </c>
      <c r="JI341" s="45"/>
      <c r="JJ341" s="45"/>
      <c r="JK341" s="45"/>
      <c r="JL341" s="45" t="s">
        <v>347</v>
      </c>
      <c r="JM341" s="45"/>
      <c r="JN341" s="45" t="s">
        <v>4244</v>
      </c>
      <c r="JO341" s="45"/>
      <c r="JP341" s="45"/>
      <c r="JQ341" s="45"/>
      <c r="JR341" s="45" t="b">
        <v>1</v>
      </c>
      <c r="JS341" s="45" t="b">
        <v>1</v>
      </c>
      <c r="JT341" s="45" t="b">
        <v>1</v>
      </c>
      <c r="JU341" s="45" t="b">
        <v>1</v>
      </c>
      <c r="JV341" s="45" t="b">
        <v>1</v>
      </c>
      <c r="JW341" s="45" t="b">
        <v>1</v>
      </c>
      <c r="JX341" s="45" t="b">
        <v>1</v>
      </c>
      <c r="JY341" s="45"/>
      <c r="JZ341" s="45"/>
      <c r="KA341" s="45"/>
      <c r="KB341" s="45"/>
      <c r="KC341" s="45"/>
      <c r="KD341" s="45"/>
      <c r="KE341" s="45"/>
      <c r="KF341" s="45"/>
      <c r="KG341" s="45" t="s">
        <v>4245</v>
      </c>
      <c r="KH341" s="45" t="s">
        <v>4246</v>
      </c>
      <c r="KI341" s="45"/>
      <c r="KJ341" s="45"/>
      <c r="KK341" s="45"/>
      <c r="KL341" s="45" t="b">
        <v>1</v>
      </c>
      <c r="KM341" s="45" t="b">
        <v>1</v>
      </c>
      <c r="KN341" s="45"/>
      <c r="KO341" s="45"/>
      <c r="KP341" s="45" t="b">
        <v>1</v>
      </c>
      <c r="KQ341" s="45"/>
      <c r="KR341" s="45" t="b">
        <v>1</v>
      </c>
      <c r="KS341" s="45"/>
      <c r="KT341" s="45"/>
      <c r="KU341" s="45"/>
      <c r="KV341" s="45"/>
      <c r="KW341" s="45" t="s">
        <v>1408</v>
      </c>
      <c r="KX341" s="45" t="b">
        <v>1</v>
      </c>
      <c r="KY341" s="45" t="b">
        <v>1</v>
      </c>
      <c r="KZ341" s="45" t="b">
        <v>1</v>
      </c>
      <c r="LA341" s="45" t="b">
        <v>1</v>
      </c>
      <c r="LB341" s="45" t="b">
        <v>1</v>
      </c>
      <c r="LC341" s="45" t="b">
        <v>1</v>
      </c>
      <c r="LD341" s="45"/>
      <c r="LE341" s="45"/>
      <c r="LF341" s="45"/>
      <c r="LG341" s="45" t="s">
        <v>4247</v>
      </c>
      <c r="LH341" s="45" t="b">
        <v>1</v>
      </c>
      <c r="LI341" s="45" t="b">
        <v>1</v>
      </c>
      <c r="LJ341" s="45"/>
      <c r="LK341" s="45" t="b">
        <v>1</v>
      </c>
      <c r="LL341" s="45" t="b">
        <v>1</v>
      </c>
      <c r="LM341" s="45"/>
      <c r="LN341" s="45"/>
      <c r="LO341" s="45" t="s">
        <v>359</v>
      </c>
      <c r="LP341" s="37" t="s">
        <v>5171</v>
      </c>
      <c r="LQ341" s="45" t="s">
        <v>4248</v>
      </c>
      <c r="LR341" s="45" t="b">
        <v>1</v>
      </c>
      <c r="LS341" s="45"/>
      <c r="LT341" s="45" t="b">
        <v>1</v>
      </c>
      <c r="LU341" s="45"/>
      <c r="LV341" s="45" t="b">
        <v>1</v>
      </c>
      <c r="LW341" s="45"/>
      <c r="LX341" s="45"/>
      <c r="LY341" s="45"/>
      <c r="LZ341" s="45"/>
      <c r="MA341" s="45"/>
      <c r="MB341" s="45" t="s">
        <v>347</v>
      </c>
      <c r="MC341" s="45">
        <v>2</v>
      </c>
      <c r="MD341" s="45" t="s">
        <v>4249</v>
      </c>
      <c r="ME341" s="45" t="s">
        <v>359</v>
      </c>
      <c r="MF341" s="45"/>
      <c r="MG341" s="45"/>
      <c r="MH341" s="45" t="s">
        <v>359</v>
      </c>
      <c r="MI341" s="45"/>
      <c r="MJ341" s="45" t="s">
        <v>4250</v>
      </c>
      <c r="MK341" s="45">
        <v>73216748</v>
      </c>
      <c r="ML341" s="45" t="s">
        <v>4251</v>
      </c>
      <c r="MM341" s="47">
        <v>44219.502141203702</v>
      </c>
      <c r="MN341" s="45">
        <v>343</v>
      </c>
      <c r="MO341" s="45"/>
      <c r="MP341" s="45">
        <v>-1</v>
      </c>
      <c r="MQ341" s="45"/>
      <c r="MR341" s="45"/>
      <c r="MS341" s="45" t="s">
        <v>376</v>
      </c>
      <c r="MT341" s="45">
        <v>3954</v>
      </c>
      <c r="MU341" s="45" t="s">
        <v>402</v>
      </c>
      <c r="MV341" s="45">
        <v>569832</v>
      </c>
    </row>
    <row r="342" spans="1:360" ht="15.6" hidden="1" thickTop="1" thickBot="1" x14ac:dyDescent="0.35">
      <c r="A342" s="48" t="s">
        <v>4252</v>
      </c>
      <c r="B342" s="37" t="s">
        <v>4253</v>
      </c>
      <c r="C342" s="37"/>
      <c r="D342" s="37" t="s">
        <v>2627</v>
      </c>
      <c r="E342" s="37" t="s">
        <v>830</v>
      </c>
      <c r="F342" s="37"/>
      <c r="G342" s="49">
        <v>44219</v>
      </c>
      <c r="H342" s="37" t="s">
        <v>2581</v>
      </c>
      <c r="I342" s="37" t="s">
        <v>832</v>
      </c>
      <c r="J342" s="37" t="s">
        <v>347</v>
      </c>
      <c r="K342" s="37">
        <v>45</v>
      </c>
      <c r="L342" s="37" t="str">
        <f>IF(data!$K342&lt;31,"18-30 Years",IF(data!$K342&lt;51,"31-50 Years",IF(data!$K342&lt;61,"51-60 Years",IF(data!$K342&gt;60,"Elderly&gt;60"))))</f>
        <v>31-50 Years</v>
      </c>
      <c r="M342" s="37" t="s">
        <v>405</v>
      </c>
      <c r="N342" s="37" t="s">
        <v>349</v>
      </c>
      <c r="O342" s="37" t="s">
        <v>350</v>
      </c>
      <c r="P342" s="49">
        <v>43753</v>
      </c>
      <c r="Q342" s="37">
        <v>0</v>
      </c>
      <c r="R342" s="37">
        <v>1</v>
      </c>
      <c r="S342" s="37" t="s">
        <v>347</v>
      </c>
      <c r="T342" s="37">
        <v>0</v>
      </c>
      <c r="U342" s="37">
        <v>0</v>
      </c>
      <c r="V342" s="37">
        <v>0</v>
      </c>
      <c r="W342" s="37" t="s">
        <v>384</v>
      </c>
      <c r="X342" s="37">
        <v>2</v>
      </c>
      <c r="Y342" s="37" t="s">
        <v>406</v>
      </c>
      <c r="Z342" s="37">
        <v>1</v>
      </c>
      <c r="AA342" s="52">
        <v>3</v>
      </c>
      <c r="AB342" s="37">
        <v>6</v>
      </c>
      <c r="AC342" s="37">
        <v>0</v>
      </c>
      <c r="AD342" s="37">
        <v>0</v>
      </c>
      <c r="AE342" s="37">
        <v>1</v>
      </c>
      <c r="AF342" s="37">
        <v>700</v>
      </c>
      <c r="AG342" s="37">
        <v>0</v>
      </c>
      <c r="AH342" s="41">
        <f t="shared" si="5"/>
        <v>-700</v>
      </c>
      <c r="AI342" s="37" t="s">
        <v>384</v>
      </c>
      <c r="AJ342" s="45" t="s">
        <v>5128</v>
      </c>
      <c r="AK342" s="37" t="s">
        <v>1365</v>
      </c>
      <c r="AL342" s="37" t="b">
        <v>1</v>
      </c>
      <c r="AM342" s="37" t="b">
        <v>1</v>
      </c>
      <c r="AN342" s="37" t="b">
        <v>1</v>
      </c>
      <c r="AO342" s="37"/>
      <c r="AP342" s="37"/>
      <c r="AQ342" s="37"/>
      <c r="AR342" s="37"/>
      <c r="AS342" s="37"/>
      <c r="AT342" s="37">
        <v>15</v>
      </c>
      <c r="AU342" s="37" t="s">
        <v>2659</v>
      </c>
      <c r="AV342" s="37"/>
      <c r="AW342" s="37" t="s">
        <v>347</v>
      </c>
      <c r="AX342" s="45" t="s">
        <v>5131</v>
      </c>
      <c r="AY342" s="37" t="s">
        <v>480</v>
      </c>
      <c r="AZ342" s="37" t="b">
        <v>1</v>
      </c>
      <c r="BA342" s="37"/>
      <c r="BB342" s="37"/>
      <c r="BC342" s="37" t="b">
        <v>1</v>
      </c>
      <c r="BD342" s="37"/>
      <c r="BE342" s="37"/>
      <c r="BF342" s="37"/>
      <c r="BG342" s="37"/>
      <c r="BH342" s="37"/>
      <c r="BI342" s="37"/>
      <c r="BJ342" s="37"/>
      <c r="BK342" s="37" t="s">
        <v>359</v>
      </c>
      <c r="BL342" s="37"/>
      <c r="BM342" s="37"/>
      <c r="BN342" s="37"/>
      <c r="BO342" s="37"/>
      <c r="BP342" s="37" t="s">
        <v>359</v>
      </c>
      <c r="BQ342" s="37"/>
      <c r="BR342" s="37"/>
      <c r="BS342" s="37"/>
      <c r="BT342" s="37"/>
      <c r="BU342" s="37"/>
      <c r="BV342" s="37"/>
      <c r="BW342" s="37"/>
      <c r="BX342" s="37"/>
      <c r="BY342" s="37"/>
      <c r="BZ342" s="37"/>
      <c r="CA342" s="37"/>
      <c r="CB342" s="37"/>
      <c r="CC342" s="37"/>
      <c r="CD342" s="37"/>
      <c r="CE342" s="37"/>
      <c r="CF342" s="37" t="s">
        <v>360</v>
      </c>
      <c r="CG342" s="37"/>
      <c r="CH342" s="37" t="b">
        <v>1</v>
      </c>
      <c r="CI342" s="37"/>
      <c r="CJ342" s="37" t="b">
        <v>1</v>
      </c>
      <c r="CK342" s="37"/>
      <c r="CL342" s="37"/>
      <c r="CM342" s="37"/>
      <c r="CN342" s="37"/>
      <c r="CO342" s="37" t="s">
        <v>347</v>
      </c>
      <c r="CP342" s="37"/>
      <c r="CQ342" s="37"/>
      <c r="CR342" s="37"/>
      <c r="CS342" s="37"/>
      <c r="CT342" s="37"/>
      <c r="CU342" s="37"/>
      <c r="CV342" s="37"/>
      <c r="CW342" s="37"/>
      <c r="CX342" s="37"/>
      <c r="CY342" s="37" t="s">
        <v>836</v>
      </c>
      <c r="CZ342" s="37"/>
      <c r="DA342" s="37"/>
      <c r="DB342" s="37"/>
      <c r="DC342" s="37"/>
      <c r="DD342" s="37"/>
      <c r="DE342" s="37" t="b">
        <v>1</v>
      </c>
      <c r="DF342" s="37"/>
      <c r="DG342" s="37"/>
      <c r="DH342" s="37"/>
      <c r="DI342" s="37"/>
      <c r="DJ342" s="37"/>
      <c r="DK342" s="37"/>
      <c r="DL342" s="37"/>
      <c r="DM342" s="37"/>
      <c r="DN342" s="37"/>
      <c r="DO342" s="37"/>
      <c r="DP342" s="37"/>
      <c r="DQ342" s="37"/>
      <c r="DR342" s="37"/>
      <c r="DS342" s="37"/>
      <c r="DT342" s="37"/>
      <c r="DU342" s="37"/>
      <c r="DV342" s="37"/>
      <c r="DW342" s="37" t="s">
        <v>646</v>
      </c>
      <c r="DX342" s="37"/>
      <c r="DY342" s="37"/>
      <c r="DZ342" s="37"/>
      <c r="EA342" s="37"/>
      <c r="EB342" s="37"/>
      <c r="EC342" s="37"/>
      <c r="ED342" s="37"/>
      <c r="EE342" s="37"/>
      <c r="EF342" s="37"/>
      <c r="EG342" s="37"/>
      <c r="EH342" s="37"/>
      <c r="EI342" s="37"/>
      <c r="EJ342" s="37"/>
      <c r="EK342" s="37"/>
      <c r="EL342" s="37"/>
      <c r="EM342" s="37"/>
      <c r="EN342" s="37"/>
      <c r="EO342" s="37"/>
      <c r="EP342" s="37"/>
      <c r="EQ342" s="37"/>
      <c r="ER342" s="37"/>
      <c r="ES342" s="37"/>
      <c r="ET342" s="37"/>
      <c r="EU342" s="37"/>
      <c r="EV342" s="37"/>
      <c r="EW342" s="37"/>
      <c r="EX342" s="37"/>
      <c r="EY342" s="37"/>
      <c r="EZ342" s="37"/>
      <c r="FA342" s="37"/>
      <c r="FB342" s="37"/>
      <c r="FC342" s="37" t="s">
        <v>347</v>
      </c>
      <c r="FD342" s="37"/>
      <c r="FE342" s="37" t="s">
        <v>367</v>
      </c>
      <c r="FF342" s="37"/>
      <c r="FG342" s="37" t="b">
        <v>1</v>
      </c>
      <c r="FH342" s="37"/>
      <c r="FI342" s="37"/>
      <c r="FJ342" s="37"/>
      <c r="FK342" s="37"/>
      <c r="FL342" s="37"/>
      <c r="FM342" s="37"/>
      <c r="FN342" s="37" t="s">
        <v>347</v>
      </c>
      <c r="FO342" s="37"/>
      <c r="FP342" s="37" t="s">
        <v>347</v>
      </c>
      <c r="FQ342" s="37" t="s">
        <v>367</v>
      </c>
      <c r="FR342" s="37" t="b">
        <v>1</v>
      </c>
      <c r="FS342" s="37"/>
      <c r="FT342" s="37"/>
      <c r="FU342" s="37"/>
      <c r="FV342" s="37"/>
      <c r="FW342" s="37"/>
      <c r="FX342" s="37"/>
      <c r="FY342" s="37"/>
      <c r="FZ342" s="37"/>
      <c r="GA342" s="37"/>
      <c r="GB342" s="37"/>
      <c r="GC342" s="37" t="s">
        <v>384</v>
      </c>
      <c r="GD342" s="37" t="s">
        <v>384</v>
      </c>
      <c r="GE342" s="37" t="s">
        <v>359</v>
      </c>
      <c r="GF342" s="37" t="s">
        <v>370</v>
      </c>
      <c r="GG342" s="37" t="s">
        <v>370</v>
      </c>
      <c r="GH342" s="37"/>
      <c r="GI342" s="37"/>
      <c r="GJ342" s="37"/>
      <c r="GK342" s="37"/>
      <c r="GL342" s="37"/>
      <c r="GM342" s="37"/>
      <c r="GN342" s="37"/>
      <c r="GO342" s="37"/>
      <c r="GP342" s="37"/>
      <c r="GQ342" s="37"/>
      <c r="GR342" s="37"/>
      <c r="GS342" s="37"/>
      <c r="GT342" s="37"/>
      <c r="GU342" s="37" t="s">
        <v>3679</v>
      </c>
      <c r="GV342" s="37" t="b">
        <v>1</v>
      </c>
      <c r="GW342" s="37" t="b">
        <v>1</v>
      </c>
      <c r="GX342" s="37" t="b">
        <v>1</v>
      </c>
      <c r="GY342" s="37"/>
      <c r="GZ342" s="37" t="b">
        <v>1</v>
      </c>
      <c r="HA342" s="37"/>
      <c r="HB342" s="37"/>
      <c r="HC342" s="37"/>
      <c r="HD342" s="37"/>
      <c r="HE342" s="37"/>
      <c r="HF342" s="37"/>
      <c r="HG342" s="37"/>
      <c r="HH342" s="37"/>
      <c r="HI342" s="37"/>
      <c r="HJ342" s="37"/>
      <c r="HK342" s="37"/>
      <c r="HL342" s="37"/>
      <c r="HM342" s="37"/>
      <c r="HN342" s="37" t="s">
        <v>438</v>
      </c>
      <c r="HO342" s="37" t="b">
        <v>1</v>
      </c>
      <c r="HP342" s="37"/>
      <c r="HQ342" s="37"/>
      <c r="HR342" s="37"/>
      <c r="HS342" s="37" t="s">
        <v>4254</v>
      </c>
      <c r="HT342" s="37" t="s">
        <v>840</v>
      </c>
      <c r="HU342" s="37"/>
      <c r="HV342" s="37"/>
      <c r="HW342" s="37"/>
      <c r="HX342" s="37" t="b">
        <v>1</v>
      </c>
      <c r="HY342" s="37" t="b">
        <v>1</v>
      </c>
      <c r="HZ342" s="37"/>
      <c r="IA342" s="37"/>
      <c r="IB342" s="37"/>
      <c r="IC342" s="37"/>
      <c r="ID342" s="37"/>
      <c r="IE342" s="37"/>
      <c r="IF342" s="37" t="s">
        <v>743</v>
      </c>
      <c r="IG342" s="37" t="b">
        <v>1</v>
      </c>
      <c r="IH342" s="37"/>
      <c r="II342" s="37"/>
      <c r="IJ342" s="37"/>
      <c r="IK342" s="37" t="b">
        <v>1</v>
      </c>
      <c r="IL342" s="37"/>
      <c r="IM342" s="37"/>
      <c r="IN342" s="37"/>
      <c r="IO342" s="37"/>
      <c r="IP342" s="37" t="s">
        <v>347</v>
      </c>
      <c r="IQ342" s="37"/>
      <c r="IR342" s="37" t="s">
        <v>937</v>
      </c>
      <c r="IS342" s="37"/>
      <c r="IT342" s="37"/>
      <c r="IU342" s="37" t="b">
        <v>1</v>
      </c>
      <c r="IV342" s="37" t="b">
        <v>1</v>
      </c>
      <c r="IW342" s="37"/>
      <c r="IX342" s="37"/>
      <c r="IY342" s="37"/>
      <c r="IZ342" s="37"/>
      <c r="JA342" s="37"/>
      <c r="JB342" s="37" t="s">
        <v>937</v>
      </c>
      <c r="JC342" s="37"/>
      <c r="JD342" s="37"/>
      <c r="JE342" s="37" t="b">
        <v>1</v>
      </c>
      <c r="JF342" s="37" t="b">
        <v>1</v>
      </c>
      <c r="JG342" s="37"/>
      <c r="JH342" s="37"/>
      <c r="JI342" s="37"/>
      <c r="JJ342" s="37"/>
      <c r="JK342" s="37"/>
      <c r="JL342" s="37" t="s">
        <v>347</v>
      </c>
      <c r="JM342" s="37"/>
      <c r="JN342" s="37" t="s">
        <v>4255</v>
      </c>
      <c r="JO342" s="37"/>
      <c r="JP342" s="37"/>
      <c r="JQ342" s="37"/>
      <c r="JR342" s="37" t="b">
        <v>1</v>
      </c>
      <c r="JS342" s="37" t="b">
        <v>1</v>
      </c>
      <c r="JT342" s="37"/>
      <c r="JU342" s="37" t="b">
        <v>1</v>
      </c>
      <c r="JV342" s="37" t="b">
        <v>1</v>
      </c>
      <c r="JW342" s="37"/>
      <c r="JX342" s="37" t="b">
        <v>1</v>
      </c>
      <c r="JY342" s="37"/>
      <c r="JZ342" s="37"/>
      <c r="KA342" s="37"/>
      <c r="KB342" s="37"/>
      <c r="KC342" s="37"/>
      <c r="KD342" s="37"/>
      <c r="KE342" s="37"/>
      <c r="KF342" s="37"/>
      <c r="KG342" s="37" t="s">
        <v>4256</v>
      </c>
      <c r="KH342" s="37" t="s">
        <v>4257</v>
      </c>
      <c r="KI342" s="37" t="b">
        <v>1</v>
      </c>
      <c r="KJ342" s="37"/>
      <c r="KK342" s="37" t="b">
        <v>1</v>
      </c>
      <c r="KL342" s="37" t="b">
        <v>1</v>
      </c>
      <c r="KM342" s="37" t="b">
        <v>1</v>
      </c>
      <c r="KN342" s="37"/>
      <c r="KO342" s="37"/>
      <c r="KP342" s="37" t="b">
        <v>1</v>
      </c>
      <c r="KQ342" s="37"/>
      <c r="KR342" s="37" t="b">
        <v>1</v>
      </c>
      <c r="KS342" s="37"/>
      <c r="KT342" s="37"/>
      <c r="KU342" s="37"/>
      <c r="KV342" s="37"/>
      <c r="KW342" s="37" t="s">
        <v>4258</v>
      </c>
      <c r="KX342" s="37" t="b">
        <v>1</v>
      </c>
      <c r="KY342" s="37" t="b">
        <v>1</v>
      </c>
      <c r="KZ342" s="37"/>
      <c r="LA342" s="37" t="b">
        <v>1</v>
      </c>
      <c r="LB342" s="37" t="b">
        <v>1</v>
      </c>
      <c r="LC342" s="37" t="b">
        <v>1</v>
      </c>
      <c r="LD342" s="37"/>
      <c r="LE342" s="37"/>
      <c r="LF342" s="37"/>
      <c r="LG342" s="37" t="s">
        <v>541</v>
      </c>
      <c r="LH342" s="37"/>
      <c r="LI342" s="37"/>
      <c r="LJ342" s="37" t="b">
        <v>1</v>
      </c>
      <c r="LK342" s="37" t="b">
        <v>1</v>
      </c>
      <c r="LL342" s="37"/>
      <c r="LM342" s="37"/>
      <c r="LN342" s="37"/>
      <c r="LO342" s="37" t="s">
        <v>359</v>
      </c>
      <c r="LP342" s="37" t="s">
        <v>5171</v>
      </c>
      <c r="LQ342" s="37" t="s">
        <v>1273</v>
      </c>
      <c r="LR342" s="37" t="b">
        <v>1</v>
      </c>
      <c r="LS342" s="37"/>
      <c r="LT342" s="37" t="b">
        <v>1</v>
      </c>
      <c r="LU342" s="37"/>
      <c r="LV342" s="37"/>
      <c r="LW342" s="37"/>
      <c r="LX342" s="37"/>
      <c r="LY342" s="37"/>
      <c r="LZ342" s="37"/>
      <c r="MA342" s="37"/>
      <c r="MB342" s="37" t="s">
        <v>359</v>
      </c>
      <c r="MC342" s="37"/>
      <c r="MD342" s="37"/>
      <c r="ME342" s="37" t="s">
        <v>359</v>
      </c>
      <c r="MF342" s="37"/>
      <c r="MG342" s="37"/>
      <c r="MH342" s="37" t="s">
        <v>359</v>
      </c>
      <c r="MI342" s="37"/>
      <c r="MJ342" s="37" t="s">
        <v>4259</v>
      </c>
      <c r="MK342" s="37">
        <v>73216750</v>
      </c>
      <c r="ML342" s="37" t="s">
        <v>4260</v>
      </c>
      <c r="MM342" s="50">
        <v>44219.502152777779</v>
      </c>
      <c r="MN342" s="37">
        <v>344</v>
      </c>
      <c r="MO342" s="37"/>
      <c r="MP342" s="37">
        <v>-1</v>
      </c>
      <c r="MQ342" s="37"/>
      <c r="MR342" s="37"/>
      <c r="MS342" s="37" t="s">
        <v>376</v>
      </c>
      <c r="MT342" s="37">
        <v>1572</v>
      </c>
      <c r="MU342" s="37" t="s">
        <v>402</v>
      </c>
      <c r="MV342" s="37">
        <v>569832</v>
      </c>
    </row>
    <row r="343" spans="1:360" ht="15.6" hidden="1" thickTop="1" thickBot="1" x14ac:dyDescent="0.35">
      <c r="A343" s="44" t="s">
        <v>4261</v>
      </c>
      <c r="B343" s="45" t="s">
        <v>4262</v>
      </c>
      <c r="C343" s="45"/>
      <c r="D343" s="45" t="s">
        <v>2627</v>
      </c>
      <c r="E343" s="45" t="s">
        <v>830</v>
      </c>
      <c r="F343" s="45"/>
      <c r="G343" s="46">
        <v>44219</v>
      </c>
      <c r="H343" s="45" t="s">
        <v>2581</v>
      </c>
      <c r="I343" s="45" t="s">
        <v>832</v>
      </c>
      <c r="J343" s="45" t="s">
        <v>347</v>
      </c>
      <c r="K343" s="45">
        <v>50</v>
      </c>
      <c r="L343" s="45" t="str">
        <f>IF(data!$K343&lt;31,"18-30 Years",IF(data!$K343&lt;51,"31-50 Years",IF(data!$K343&lt;61,"51-60 Years",IF(data!$K343&gt;60,"Elderly&gt;60"))))</f>
        <v>31-50 Years</v>
      </c>
      <c r="M343" s="45" t="s">
        <v>405</v>
      </c>
      <c r="N343" s="45" t="s">
        <v>349</v>
      </c>
      <c r="O343" s="45" t="s">
        <v>350</v>
      </c>
      <c r="P343" s="46">
        <v>43781</v>
      </c>
      <c r="Q343" s="45">
        <v>0</v>
      </c>
      <c r="R343" s="45">
        <v>1</v>
      </c>
      <c r="S343" s="45" t="s">
        <v>347</v>
      </c>
      <c r="T343" s="45">
        <v>0</v>
      </c>
      <c r="U343" s="45">
        <v>0</v>
      </c>
      <c r="V343" s="45">
        <v>0</v>
      </c>
      <c r="W343" s="45" t="s">
        <v>384</v>
      </c>
      <c r="X343" s="45">
        <v>1</v>
      </c>
      <c r="Y343" s="45" t="s">
        <v>351</v>
      </c>
      <c r="Z343" s="45">
        <v>2</v>
      </c>
      <c r="AA343" s="51">
        <v>3</v>
      </c>
      <c r="AB343" s="45">
        <v>6</v>
      </c>
      <c r="AC343" s="45">
        <v>0</v>
      </c>
      <c r="AD343" s="45">
        <v>0</v>
      </c>
      <c r="AE343" s="45">
        <v>1</v>
      </c>
      <c r="AF343" s="45">
        <v>700</v>
      </c>
      <c r="AG343" s="45">
        <v>0</v>
      </c>
      <c r="AH343" s="41">
        <f t="shared" si="5"/>
        <v>-700</v>
      </c>
      <c r="AI343" s="45" t="s">
        <v>4263</v>
      </c>
      <c r="AJ343" s="45" t="s">
        <v>5128</v>
      </c>
      <c r="AK343" s="45" t="s">
        <v>772</v>
      </c>
      <c r="AL343" s="45" t="b">
        <v>1</v>
      </c>
      <c r="AM343" s="45"/>
      <c r="AN343" s="45"/>
      <c r="AO343" s="45"/>
      <c r="AP343" s="45"/>
      <c r="AQ343" s="45"/>
      <c r="AR343" s="45"/>
      <c r="AS343" s="45"/>
      <c r="AT343" s="45">
        <v>30</v>
      </c>
      <c r="AU343" s="45" t="s">
        <v>1333</v>
      </c>
      <c r="AV343" s="45"/>
      <c r="AW343" s="45" t="s">
        <v>347</v>
      </c>
      <c r="AX343" s="45" t="s">
        <v>5131</v>
      </c>
      <c r="AY343" s="45" t="s">
        <v>889</v>
      </c>
      <c r="AZ343" s="45" t="b">
        <v>1</v>
      </c>
      <c r="BA343" s="45"/>
      <c r="BB343" s="45"/>
      <c r="BC343" s="45" t="b">
        <v>1</v>
      </c>
      <c r="BD343" s="45"/>
      <c r="BE343" s="45"/>
      <c r="BF343" s="45"/>
      <c r="BG343" s="45"/>
      <c r="BH343" s="45"/>
      <c r="BI343" s="45"/>
      <c r="BJ343" s="45"/>
      <c r="BK343" s="45" t="s">
        <v>359</v>
      </c>
      <c r="BL343" s="45"/>
      <c r="BM343" s="45"/>
      <c r="BN343" s="45"/>
      <c r="BO343" s="45"/>
      <c r="BP343" s="45" t="s">
        <v>359</v>
      </c>
      <c r="BQ343" s="45"/>
      <c r="BR343" s="45"/>
      <c r="BS343" s="45"/>
      <c r="BT343" s="45"/>
      <c r="BU343" s="45"/>
      <c r="BV343" s="45"/>
      <c r="BW343" s="45"/>
      <c r="BX343" s="45"/>
      <c r="BY343" s="45"/>
      <c r="BZ343" s="45"/>
      <c r="CA343" s="45"/>
      <c r="CB343" s="45"/>
      <c r="CC343" s="45"/>
      <c r="CD343" s="45"/>
      <c r="CE343" s="45"/>
      <c r="CF343" s="45" t="s">
        <v>1975</v>
      </c>
      <c r="CG343" s="45" t="b">
        <v>1</v>
      </c>
      <c r="CH343" s="45" t="b">
        <v>1</v>
      </c>
      <c r="CI343" s="45"/>
      <c r="CJ343" s="45"/>
      <c r="CK343" s="45"/>
      <c r="CL343" s="45"/>
      <c r="CM343" s="45"/>
      <c r="CN343" s="45"/>
      <c r="CO343" s="45" t="s">
        <v>347</v>
      </c>
      <c r="CP343" s="45"/>
      <c r="CQ343" s="45"/>
      <c r="CR343" s="45"/>
      <c r="CS343" s="45"/>
      <c r="CT343" s="45"/>
      <c r="CU343" s="45"/>
      <c r="CV343" s="45"/>
      <c r="CW343" s="45"/>
      <c r="CX343" s="45"/>
      <c r="CY343" s="45" t="s">
        <v>836</v>
      </c>
      <c r="CZ343" s="45"/>
      <c r="DA343" s="45"/>
      <c r="DB343" s="45"/>
      <c r="DC343" s="45"/>
      <c r="DD343" s="45"/>
      <c r="DE343" s="45" t="b">
        <v>1</v>
      </c>
      <c r="DF343" s="45"/>
      <c r="DG343" s="45"/>
      <c r="DH343" s="45"/>
      <c r="DI343" s="45"/>
      <c r="DJ343" s="45"/>
      <c r="DK343" s="45"/>
      <c r="DL343" s="45"/>
      <c r="DM343" s="45"/>
      <c r="DN343" s="45"/>
      <c r="DO343" s="45"/>
      <c r="DP343" s="45"/>
      <c r="DQ343" s="45"/>
      <c r="DR343" s="45"/>
      <c r="DS343" s="45"/>
      <c r="DT343" s="45"/>
      <c r="DU343" s="45"/>
      <c r="DV343" s="45"/>
      <c r="DW343" s="45" t="s">
        <v>646</v>
      </c>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45"/>
      <c r="EW343" s="45"/>
      <c r="EX343" s="45"/>
      <c r="EY343" s="45"/>
      <c r="EZ343" s="45"/>
      <c r="FA343" s="45"/>
      <c r="FB343" s="45"/>
      <c r="FC343" s="45" t="s">
        <v>347</v>
      </c>
      <c r="FD343" s="45"/>
      <c r="FE343" s="45" t="s">
        <v>367</v>
      </c>
      <c r="FF343" s="45"/>
      <c r="FG343" s="45" t="b">
        <v>1</v>
      </c>
      <c r="FH343" s="45"/>
      <c r="FI343" s="45"/>
      <c r="FJ343" s="45"/>
      <c r="FK343" s="45"/>
      <c r="FL343" s="45"/>
      <c r="FM343" s="45"/>
      <c r="FN343" s="45" t="s">
        <v>347</v>
      </c>
      <c r="FO343" s="45"/>
      <c r="FP343" s="45" t="s">
        <v>347</v>
      </c>
      <c r="FQ343" s="45" t="s">
        <v>367</v>
      </c>
      <c r="FR343" s="45" t="b">
        <v>1</v>
      </c>
      <c r="FS343" s="45"/>
      <c r="FT343" s="45"/>
      <c r="FU343" s="45"/>
      <c r="FV343" s="45"/>
      <c r="FW343" s="45"/>
      <c r="FX343" s="45"/>
      <c r="FY343" s="45"/>
      <c r="FZ343" s="45"/>
      <c r="GA343" s="45"/>
      <c r="GB343" s="45"/>
      <c r="GC343" s="45" t="s">
        <v>384</v>
      </c>
      <c r="GD343" s="45" t="s">
        <v>384</v>
      </c>
      <c r="GE343" s="45" t="s">
        <v>359</v>
      </c>
      <c r="GF343" s="45" t="s">
        <v>370</v>
      </c>
      <c r="GG343" s="45" t="s">
        <v>370</v>
      </c>
      <c r="GH343" s="45"/>
      <c r="GI343" s="45"/>
      <c r="GJ343" s="45"/>
      <c r="GK343" s="45"/>
      <c r="GL343" s="45"/>
      <c r="GM343" s="45"/>
      <c r="GN343" s="45"/>
      <c r="GO343" s="45"/>
      <c r="GP343" s="45"/>
      <c r="GQ343" s="45"/>
      <c r="GR343" s="45"/>
      <c r="GS343" s="45"/>
      <c r="GT343" s="45"/>
      <c r="GU343" s="45" t="s">
        <v>4264</v>
      </c>
      <c r="GV343" s="45" t="b">
        <v>1</v>
      </c>
      <c r="GW343" s="45" t="b">
        <v>1</v>
      </c>
      <c r="GX343" s="45" t="b">
        <v>1</v>
      </c>
      <c r="GY343" s="45"/>
      <c r="GZ343" s="45" t="b">
        <v>1</v>
      </c>
      <c r="HA343" s="45"/>
      <c r="HB343" s="45"/>
      <c r="HC343" s="45" t="b">
        <v>1</v>
      </c>
      <c r="HD343" s="45"/>
      <c r="HE343" s="45"/>
      <c r="HF343" s="45"/>
      <c r="HG343" s="45"/>
      <c r="HH343" s="45"/>
      <c r="HI343" s="45"/>
      <c r="HJ343" s="45"/>
      <c r="HK343" s="45"/>
      <c r="HL343" s="45"/>
      <c r="HM343" s="45"/>
      <c r="HN343" s="45" t="s">
        <v>438</v>
      </c>
      <c r="HO343" s="45" t="b">
        <v>1</v>
      </c>
      <c r="HP343" s="45"/>
      <c r="HQ343" s="45"/>
      <c r="HR343" s="45"/>
      <c r="HS343" s="45" t="s">
        <v>4265</v>
      </c>
      <c r="HT343" s="45" t="s">
        <v>411</v>
      </c>
      <c r="HU343" s="45"/>
      <c r="HV343" s="45" t="b">
        <v>1</v>
      </c>
      <c r="HW343" s="45" t="b">
        <v>1</v>
      </c>
      <c r="HX343" s="45" t="b">
        <v>1</v>
      </c>
      <c r="HY343" s="45"/>
      <c r="HZ343" s="45"/>
      <c r="IA343" s="45"/>
      <c r="IB343" s="45"/>
      <c r="IC343" s="45"/>
      <c r="ID343" s="45"/>
      <c r="IE343" s="45"/>
      <c r="IF343" s="45" t="s">
        <v>743</v>
      </c>
      <c r="IG343" s="45" t="b">
        <v>1</v>
      </c>
      <c r="IH343" s="45"/>
      <c r="II343" s="45"/>
      <c r="IJ343" s="45"/>
      <c r="IK343" s="45" t="b">
        <v>1</v>
      </c>
      <c r="IL343" s="45"/>
      <c r="IM343" s="45"/>
      <c r="IN343" s="45"/>
      <c r="IO343" s="45"/>
      <c r="IP343" s="45" t="s">
        <v>347</v>
      </c>
      <c r="IQ343" s="45"/>
      <c r="IR343" s="45" t="s">
        <v>937</v>
      </c>
      <c r="IS343" s="45"/>
      <c r="IT343" s="45"/>
      <c r="IU343" s="45" t="b">
        <v>1</v>
      </c>
      <c r="IV343" s="45" t="b">
        <v>1</v>
      </c>
      <c r="IW343" s="45"/>
      <c r="IX343" s="45"/>
      <c r="IY343" s="45"/>
      <c r="IZ343" s="45"/>
      <c r="JA343" s="45"/>
      <c r="JB343" s="45" t="s">
        <v>937</v>
      </c>
      <c r="JC343" s="45"/>
      <c r="JD343" s="45"/>
      <c r="JE343" s="45" t="b">
        <v>1</v>
      </c>
      <c r="JF343" s="45" t="b">
        <v>1</v>
      </c>
      <c r="JG343" s="45"/>
      <c r="JH343" s="45"/>
      <c r="JI343" s="45"/>
      <c r="JJ343" s="45"/>
      <c r="JK343" s="45"/>
      <c r="JL343" s="45" t="s">
        <v>347</v>
      </c>
      <c r="JM343" s="45"/>
      <c r="JN343" s="45" t="s">
        <v>4266</v>
      </c>
      <c r="JO343" s="45"/>
      <c r="JP343" s="45"/>
      <c r="JQ343" s="45"/>
      <c r="JR343" s="45" t="b">
        <v>1</v>
      </c>
      <c r="JS343" s="45" t="b">
        <v>1</v>
      </c>
      <c r="JT343" s="45"/>
      <c r="JU343" s="45" t="b">
        <v>1</v>
      </c>
      <c r="JV343" s="45"/>
      <c r="JW343" s="45" t="b">
        <v>1</v>
      </c>
      <c r="JX343" s="45"/>
      <c r="JY343" s="45" t="b">
        <v>1</v>
      </c>
      <c r="JZ343" s="45"/>
      <c r="KA343" s="45"/>
      <c r="KB343" s="45"/>
      <c r="KC343" s="45"/>
      <c r="KD343" s="45"/>
      <c r="KE343" s="45"/>
      <c r="KF343" s="45"/>
      <c r="KG343" s="45" t="s">
        <v>4267</v>
      </c>
      <c r="KH343" s="45" t="s">
        <v>4268</v>
      </c>
      <c r="KI343" s="45" t="b">
        <v>1</v>
      </c>
      <c r="KJ343" s="45" t="b">
        <v>1</v>
      </c>
      <c r="KK343" s="45"/>
      <c r="KL343" s="45" t="b">
        <v>1</v>
      </c>
      <c r="KM343" s="45"/>
      <c r="KN343" s="45" t="b">
        <v>1</v>
      </c>
      <c r="KO343" s="45"/>
      <c r="KP343" s="45" t="b">
        <v>1</v>
      </c>
      <c r="KQ343" s="45"/>
      <c r="KR343" s="45" t="b">
        <v>1</v>
      </c>
      <c r="KS343" s="45"/>
      <c r="KT343" s="45"/>
      <c r="KU343" s="45"/>
      <c r="KV343" s="45"/>
      <c r="KW343" s="45" t="s">
        <v>1669</v>
      </c>
      <c r="KX343" s="45"/>
      <c r="KY343" s="45"/>
      <c r="KZ343" s="45"/>
      <c r="LA343" s="45"/>
      <c r="LB343" s="45" t="b">
        <v>1</v>
      </c>
      <c r="LC343" s="45" t="b">
        <v>1</v>
      </c>
      <c r="LD343" s="45"/>
      <c r="LE343" s="45"/>
      <c r="LF343" s="45"/>
      <c r="LG343" s="45" t="s">
        <v>1221</v>
      </c>
      <c r="LH343" s="45"/>
      <c r="LI343" s="45"/>
      <c r="LJ343" s="45"/>
      <c r="LK343" s="45" t="b">
        <v>1</v>
      </c>
      <c r="LL343" s="45"/>
      <c r="LM343" s="45"/>
      <c r="LN343" s="45"/>
      <c r="LO343" s="45" t="s">
        <v>347</v>
      </c>
      <c r="LP343" s="45"/>
      <c r="LQ343" s="45" t="s">
        <v>514</v>
      </c>
      <c r="LR343" s="45" t="b">
        <v>1</v>
      </c>
      <c r="LS343" s="45"/>
      <c r="LT343" s="45"/>
      <c r="LU343" s="45"/>
      <c r="LV343" s="45"/>
      <c r="LW343" s="45"/>
      <c r="LX343" s="45"/>
      <c r="LY343" s="45"/>
      <c r="LZ343" s="45"/>
      <c r="MA343" s="45"/>
      <c r="MB343" s="45" t="s">
        <v>359</v>
      </c>
      <c r="MC343" s="45"/>
      <c r="MD343" s="45"/>
      <c r="ME343" s="45" t="s">
        <v>359</v>
      </c>
      <c r="MF343" s="45"/>
      <c r="MG343" s="45"/>
      <c r="MH343" s="45" t="s">
        <v>359</v>
      </c>
      <c r="MI343" s="45"/>
      <c r="MJ343" s="45" t="s">
        <v>4269</v>
      </c>
      <c r="MK343" s="45">
        <v>73216752</v>
      </c>
      <c r="ML343" s="45" t="s">
        <v>4270</v>
      </c>
      <c r="MM343" s="47">
        <v>44219.502164351848</v>
      </c>
      <c r="MN343" s="45">
        <v>345</v>
      </c>
      <c r="MO343" s="45"/>
      <c r="MP343" s="45">
        <v>-1</v>
      </c>
      <c r="MQ343" s="45"/>
      <c r="MR343" s="45"/>
      <c r="MS343" s="45" t="s">
        <v>376</v>
      </c>
      <c r="MT343" s="45">
        <v>2111</v>
      </c>
      <c r="MU343" s="45" t="s">
        <v>402</v>
      </c>
      <c r="MV343" s="45">
        <v>569832</v>
      </c>
    </row>
    <row r="344" spans="1:360" ht="15.6" thickTop="1" thickBot="1" x14ac:dyDescent="0.35">
      <c r="A344" s="48" t="s">
        <v>4271</v>
      </c>
      <c r="B344" s="37" t="s">
        <v>4272</v>
      </c>
      <c r="C344" s="37"/>
      <c r="D344" s="37" t="s">
        <v>3630</v>
      </c>
      <c r="E344" s="37" t="s">
        <v>830</v>
      </c>
      <c r="F344" s="37"/>
      <c r="G344" s="49">
        <v>44219</v>
      </c>
      <c r="H344" s="37" t="s">
        <v>2581</v>
      </c>
      <c r="I344" s="37" t="s">
        <v>832</v>
      </c>
      <c r="J344" s="37" t="s">
        <v>347</v>
      </c>
      <c r="K344" s="37">
        <v>44</v>
      </c>
      <c r="L344" s="37" t="str">
        <f>IF(data!$K344&lt;31,"18-30 Years",IF(data!$K344&lt;51,"31-50 Years",IF(data!$K344&lt;61,"51-60 Years",IF(data!$K344&gt;60,"Elderly&gt;60"))))</f>
        <v>31-50 Years</v>
      </c>
      <c r="M344" s="37" t="s">
        <v>348</v>
      </c>
      <c r="N344" s="37" t="s">
        <v>349</v>
      </c>
      <c r="O344" s="37" t="s">
        <v>350</v>
      </c>
      <c r="P344" s="49">
        <v>43354</v>
      </c>
      <c r="Q344" s="37">
        <v>1</v>
      </c>
      <c r="R344" s="37">
        <v>0</v>
      </c>
      <c r="S344" s="37" t="s">
        <v>347</v>
      </c>
      <c r="T344" s="37">
        <v>0</v>
      </c>
      <c r="U344" s="37">
        <v>1</v>
      </c>
      <c r="V344" s="37">
        <v>1</v>
      </c>
      <c r="W344" s="37" t="s">
        <v>406</v>
      </c>
      <c r="X344" s="37">
        <v>2</v>
      </c>
      <c r="Y344" s="37" t="s">
        <v>364</v>
      </c>
      <c r="Z344" s="37">
        <v>0</v>
      </c>
      <c r="AA344" s="52">
        <v>4</v>
      </c>
      <c r="AB344" s="37">
        <v>6</v>
      </c>
      <c r="AC344" s="37">
        <v>0</v>
      </c>
      <c r="AD344" s="37">
        <v>0</v>
      </c>
      <c r="AE344" s="37">
        <v>1</v>
      </c>
      <c r="AF344" s="37">
        <v>1500</v>
      </c>
      <c r="AG344" s="37">
        <v>400</v>
      </c>
      <c r="AH344" s="41">
        <f t="shared" si="5"/>
        <v>-1100</v>
      </c>
      <c r="AI344" s="37" t="s">
        <v>385</v>
      </c>
      <c r="AJ344" s="37"/>
      <c r="AK344" s="37" t="s">
        <v>772</v>
      </c>
      <c r="AL344" s="37" t="b">
        <v>1</v>
      </c>
      <c r="AM344" s="37"/>
      <c r="AN344" s="37"/>
      <c r="AO344" s="37"/>
      <c r="AP344" s="37"/>
      <c r="AQ344" s="37"/>
      <c r="AR344" s="37"/>
      <c r="AS344" s="37"/>
      <c r="AT344" s="37">
        <v>30</v>
      </c>
      <c r="AU344" s="37" t="s">
        <v>1333</v>
      </c>
      <c r="AV344" s="37"/>
      <c r="AW344" s="37" t="s">
        <v>347</v>
      </c>
      <c r="AX344" s="37" t="s">
        <v>3632</v>
      </c>
      <c r="AY344" s="37" t="s">
        <v>426</v>
      </c>
      <c r="AZ344" s="37"/>
      <c r="BA344" s="37"/>
      <c r="BB344" s="37"/>
      <c r="BC344" s="37" t="b">
        <v>1</v>
      </c>
      <c r="BD344" s="37"/>
      <c r="BE344" s="37"/>
      <c r="BF344" s="37"/>
      <c r="BG344" s="37"/>
      <c r="BH344" s="37"/>
      <c r="BI344" s="37"/>
      <c r="BJ344" s="37"/>
      <c r="BK344" s="37" t="s">
        <v>359</v>
      </c>
      <c r="BL344" s="37"/>
      <c r="BM344" s="37"/>
      <c r="BN344" s="37"/>
      <c r="BO344" s="37"/>
      <c r="BP344" s="37" t="s">
        <v>347</v>
      </c>
      <c r="BQ344" s="37" t="s">
        <v>347</v>
      </c>
      <c r="BR344" s="37"/>
      <c r="BS344" s="37" t="s">
        <v>347</v>
      </c>
      <c r="BT344" s="37" t="s">
        <v>347</v>
      </c>
      <c r="BU344" s="37"/>
      <c r="BV344" s="37"/>
      <c r="BW344" s="37"/>
      <c r="BX344" s="37"/>
      <c r="BY344" s="37"/>
      <c r="BZ344" s="37"/>
      <c r="CA344" s="37"/>
      <c r="CB344" s="37"/>
      <c r="CC344" s="37"/>
      <c r="CD344" s="37"/>
      <c r="CE344" s="37"/>
      <c r="CF344" s="37" t="s">
        <v>360</v>
      </c>
      <c r="CG344" s="37"/>
      <c r="CH344" s="37" t="b">
        <v>1</v>
      </c>
      <c r="CI344" s="37"/>
      <c r="CJ344" s="37" t="b">
        <v>1</v>
      </c>
      <c r="CK344" s="37"/>
      <c r="CL344" s="37"/>
      <c r="CM344" s="37"/>
      <c r="CN344" s="37"/>
      <c r="CO344" s="37" t="s">
        <v>347</v>
      </c>
      <c r="CP344" s="37"/>
      <c r="CQ344" s="37"/>
      <c r="CR344" s="37"/>
      <c r="CS344" s="37"/>
      <c r="CT344" s="37"/>
      <c r="CU344" s="37"/>
      <c r="CV344" s="37"/>
      <c r="CW344" s="37"/>
      <c r="CX344" s="37"/>
      <c r="CY344" s="37" t="s">
        <v>836</v>
      </c>
      <c r="CZ344" s="37"/>
      <c r="DA344" s="37"/>
      <c r="DB344" s="37"/>
      <c r="DC344" s="37"/>
      <c r="DD344" s="37"/>
      <c r="DE344" s="37" t="b">
        <v>1</v>
      </c>
      <c r="DF344" s="37"/>
      <c r="DG344" s="37"/>
      <c r="DH344" s="37"/>
      <c r="DI344" s="37"/>
      <c r="DJ344" s="37"/>
      <c r="DK344" s="37"/>
      <c r="DL344" s="37"/>
      <c r="DM344" s="37"/>
      <c r="DN344" s="37"/>
      <c r="DO344" s="37"/>
      <c r="DP344" s="37"/>
      <c r="DQ344" s="37"/>
      <c r="DR344" s="37"/>
      <c r="DS344" s="37"/>
      <c r="DT344" s="37"/>
      <c r="DU344" s="37"/>
      <c r="DV344" s="37"/>
      <c r="DW344" s="37" t="s">
        <v>482</v>
      </c>
      <c r="DX344" s="37" t="s">
        <v>483</v>
      </c>
      <c r="DY344" s="37"/>
      <c r="DZ344" s="37"/>
      <c r="EA344" s="37" t="s">
        <v>684</v>
      </c>
      <c r="EB344" s="37" t="b">
        <v>1</v>
      </c>
      <c r="EC344" s="37"/>
      <c r="ED344" s="37" t="b">
        <v>1</v>
      </c>
      <c r="EE344" s="37"/>
      <c r="EF344" s="37"/>
      <c r="EG344" s="37"/>
      <c r="EH344" s="37"/>
      <c r="EI344" s="37"/>
      <c r="EJ344" s="37"/>
      <c r="EK344" s="37"/>
      <c r="EL344" s="37" t="b">
        <v>1</v>
      </c>
      <c r="EM344" s="52">
        <v>3</v>
      </c>
      <c r="EN344" s="37" t="s">
        <v>365</v>
      </c>
      <c r="EO344" s="37" t="s">
        <v>799</v>
      </c>
      <c r="EP344" s="37" t="b">
        <v>1</v>
      </c>
      <c r="EQ344" s="37"/>
      <c r="ER344" s="37" t="b">
        <v>1</v>
      </c>
      <c r="ES344" s="37"/>
      <c r="ET344" s="37"/>
      <c r="EU344" s="37"/>
      <c r="EV344" s="37" t="b">
        <v>1</v>
      </c>
      <c r="EW344" s="37"/>
      <c r="EX344" s="37"/>
      <c r="EY344" s="37"/>
      <c r="EZ344" s="37" t="b">
        <v>1</v>
      </c>
      <c r="FA344" s="52">
        <v>4</v>
      </c>
      <c r="FB344" s="37" t="s">
        <v>366</v>
      </c>
      <c r="FC344" s="37" t="s">
        <v>347</v>
      </c>
      <c r="FD344" s="37"/>
      <c r="FE344" s="37" t="s">
        <v>429</v>
      </c>
      <c r="FF344" s="37"/>
      <c r="FG344" s="37" t="b">
        <v>1</v>
      </c>
      <c r="FH344" s="37" t="b">
        <v>1</v>
      </c>
      <c r="FI344" s="37"/>
      <c r="FJ344" s="37"/>
      <c r="FK344" s="37"/>
      <c r="FL344" s="37"/>
      <c r="FM344" s="37"/>
      <c r="FN344" s="37" t="s">
        <v>347</v>
      </c>
      <c r="FO344" s="37"/>
      <c r="FP344" s="37" t="s">
        <v>347</v>
      </c>
      <c r="FQ344" s="37" t="s">
        <v>429</v>
      </c>
      <c r="FR344" s="37" t="b">
        <v>1</v>
      </c>
      <c r="FS344" s="37" t="b">
        <v>1</v>
      </c>
      <c r="FT344" s="37"/>
      <c r="FU344" s="37"/>
      <c r="FV344" s="37"/>
      <c r="FW344" s="37"/>
      <c r="FX344" s="37" t="s">
        <v>347</v>
      </c>
      <c r="FY344" s="37" t="s">
        <v>359</v>
      </c>
      <c r="FZ344" s="37"/>
      <c r="GA344" s="37"/>
      <c r="GB344" s="37"/>
      <c r="GC344" s="37" t="s">
        <v>351</v>
      </c>
      <c r="GD344" s="37" t="s">
        <v>351</v>
      </c>
      <c r="GE344" s="37" t="s">
        <v>359</v>
      </c>
      <c r="GF344" s="37" t="s">
        <v>370</v>
      </c>
      <c r="GG344" s="37" t="s">
        <v>370</v>
      </c>
      <c r="GH344" s="37"/>
      <c r="GI344" s="37"/>
      <c r="GJ344" s="37"/>
      <c r="GK344" s="37"/>
      <c r="GL344" s="37"/>
      <c r="GM344" s="37"/>
      <c r="GN344" s="37"/>
      <c r="GO344" s="37"/>
      <c r="GP344" s="37"/>
      <c r="GQ344" s="37"/>
      <c r="GR344" s="37"/>
      <c r="GS344" s="37"/>
      <c r="GT344" s="37"/>
      <c r="GU344" s="37" t="s">
        <v>548</v>
      </c>
      <c r="GV344" s="37"/>
      <c r="GW344" s="37"/>
      <c r="GX344" s="37" t="b">
        <v>1</v>
      </c>
      <c r="GY344" s="37"/>
      <c r="GZ344" s="37" t="b">
        <v>1</v>
      </c>
      <c r="HA344" s="37"/>
      <c r="HB344" s="37"/>
      <c r="HC344" s="37"/>
      <c r="HD344" s="37"/>
      <c r="HE344" s="37"/>
      <c r="HF344" s="37"/>
      <c r="HG344" s="37"/>
      <c r="HH344" s="37"/>
      <c r="HI344" s="37"/>
      <c r="HJ344" s="37"/>
      <c r="HK344" s="37"/>
      <c r="HL344" s="37"/>
      <c r="HM344" s="37"/>
      <c r="HN344" s="37" t="s">
        <v>2207</v>
      </c>
      <c r="HO344" s="37" t="b">
        <v>1</v>
      </c>
      <c r="HP344" s="37" t="b">
        <v>1</v>
      </c>
      <c r="HQ344" s="37"/>
      <c r="HR344" s="37"/>
      <c r="HS344" s="37" t="s">
        <v>3623</v>
      </c>
      <c r="HT344" s="37" t="s">
        <v>550</v>
      </c>
      <c r="HU344" s="37" t="b">
        <v>1</v>
      </c>
      <c r="HV344" s="37"/>
      <c r="HW344" s="37"/>
      <c r="HX344" s="37" t="b">
        <v>1</v>
      </c>
      <c r="HY344" s="37"/>
      <c r="HZ344" s="37"/>
      <c r="IA344" s="37"/>
      <c r="IB344" s="37"/>
      <c r="IC344" s="37"/>
      <c r="ID344" s="37"/>
      <c r="IE344" s="37"/>
      <c r="IF344" s="37" t="s">
        <v>441</v>
      </c>
      <c r="IG344" s="37"/>
      <c r="IH344" s="37" t="b">
        <v>1</v>
      </c>
      <c r="II344" s="37"/>
      <c r="IJ344" s="37"/>
      <c r="IK344" s="37"/>
      <c r="IL344" s="37"/>
      <c r="IM344" s="37"/>
      <c r="IN344" s="37"/>
      <c r="IO344" s="37"/>
      <c r="IP344" s="37" t="s">
        <v>347</v>
      </c>
      <c r="IQ344" s="37"/>
      <c r="IR344" s="37" t="s">
        <v>391</v>
      </c>
      <c r="IS344" s="37" t="b">
        <v>1</v>
      </c>
      <c r="IT344" s="37" t="b">
        <v>1</v>
      </c>
      <c r="IU344" s="37"/>
      <c r="IV344" s="37"/>
      <c r="IW344" s="37"/>
      <c r="IX344" s="37"/>
      <c r="IY344" s="37"/>
      <c r="IZ344" s="37"/>
      <c r="JA344" s="37" t="s">
        <v>5165</v>
      </c>
      <c r="JB344" s="37" t="s">
        <v>1356</v>
      </c>
      <c r="JC344" s="37"/>
      <c r="JD344" s="37" t="b">
        <v>1</v>
      </c>
      <c r="JE344" s="37"/>
      <c r="JF344" s="37" t="b">
        <v>1</v>
      </c>
      <c r="JG344" s="37"/>
      <c r="JH344" s="37"/>
      <c r="JI344" s="37"/>
      <c r="JJ344" s="37"/>
      <c r="JK344" s="45" t="s">
        <v>5168</v>
      </c>
      <c r="JL344" s="37" t="s">
        <v>347</v>
      </c>
      <c r="JM344" s="37"/>
      <c r="JN344" s="37" t="s">
        <v>4273</v>
      </c>
      <c r="JO344" s="37" t="b">
        <v>1</v>
      </c>
      <c r="JP344" s="37"/>
      <c r="JQ344" s="37"/>
      <c r="JR344" s="37"/>
      <c r="JS344" s="37"/>
      <c r="JT344" s="37" t="b">
        <v>1</v>
      </c>
      <c r="JU344" s="37"/>
      <c r="JV344" s="37"/>
      <c r="JW344" s="37"/>
      <c r="JX344" s="37"/>
      <c r="JY344" s="37"/>
      <c r="JZ344" s="37"/>
      <c r="KA344" s="37"/>
      <c r="KB344" s="37" t="b">
        <v>1</v>
      </c>
      <c r="KC344" s="37"/>
      <c r="KD344" s="37"/>
      <c r="KE344" s="37"/>
      <c r="KF344" s="37"/>
      <c r="KG344" s="37"/>
      <c r="KH344" s="37" t="s">
        <v>4274</v>
      </c>
      <c r="KI344" s="37"/>
      <c r="KJ344" s="37"/>
      <c r="KK344" s="37"/>
      <c r="KL344" s="37" t="b">
        <v>1</v>
      </c>
      <c r="KM344" s="37"/>
      <c r="KN344" s="37"/>
      <c r="KO344" s="37"/>
      <c r="KP344" s="37" t="b">
        <v>1</v>
      </c>
      <c r="KQ344" s="37"/>
      <c r="KR344" s="37"/>
      <c r="KS344" s="37"/>
      <c r="KT344" s="37"/>
      <c r="KU344" s="37"/>
      <c r="KV344" s="37"/>
      <c r="KW344" s="37" t="s">
        <v>1391</v>
      </c>
      <c r="KX344" s="37" t="b">
        <v>1</v>
      </c>
      <c r="KY344" s="37"/>
      <c r="KZ344" s="37" t="b">
        <v>1</v>
      </c>
      <c r="LA344" s="37"/>
      <c r="LB344" s="37" t="b">
        <v>1</v>
      </c>
      <c r="LC344" s="37"/>
      <c r="LD344" s="37"/>
      <c r="LE344" s="37"/>
      <c r="LF344" s="37"/>
      <c r="LG344" s="37" t="s">
        <v>1343</v>
      </c>
      <c r="LH344" s="37"/>
      <c r="LI344" s="37" t="b">
        <v>1</v>
      </c>
      <c r="LJ344" s="37" t="b">
        <v>1</v>
      </c>
      <c r="LK344" s="37"/>
      <c r="LL344" s="37"/>
      <c r="LM344" s="37"/>
      <c r="LN344" s="37"/>
      <c r="LO344" s="37" t="s">
        <v>347</v>
      </c>
      <c r="LP344" s="37"/>
      <c r="LQ344" s="37" t="s">
        <v>527</v>
      </c>
      <c r="LR344" s="37"/>
      <c r="LS344" s="37"/>
      <c r="LT344" s="37" t="b">
        <v>1</v>
      </c>
      <c r="LU344" s="37"/>
      <c r="LV344" s="37"/>
      <c r="LW344" s="37"/>
      <c r="LX344" s="37"/>
      <c r="LY344" s="37"/>
      <c r="LZ344" s="37"/>
      <c r="MA344" s="37"/>
      <c r="MB344" s="37" t="s">
        <v>359</v>
      </c>
      <c r="MC344" s="37"/>
      <c r="MD344" s="37"/>
      <c r="ME344" s="37"/>
      <c r="MF344" s="37"/>
      <c r="MG344" s="37"/>
      <c r="MH344" s="37" t="s">
        <v>359</v>
      </c>
      <c r="MI344" s="37"/>
      <c r="MJ344" s="37" t="s">
        <v>4275</v>
      </c>
      <c r="MK344" s="37">
        <v>73216770</v>
      </c>
      <c r="ML344" s="37" t="s">
        <v>4276</v>
      </c>
      <c r="MM344" s="50">
        <v>44219.502557870372</v>
      </c>
      <c r="MN344" s="37">
        <v>346</v>
      </c>
      <c r="MO344" s="37"/>
      <c r="MP344" s="37">
        <v>-1</v>
      </c>
      <c r="MQ344" s="37"/>
      <c r="MR344" s="37"/>
      <c r="MS344" s="37" t="s">
        <v>376</v>
      </c>
      <c r="MT344" s="37">
        <v>1330</v>
      </c>
      <c r="MU344" s="37" t="s">
        <v>402</v>
      </c>
      <c r="MV344" s="37">
        <v>569832</v>
      </c>
    </row>
    <row r="345" spans="1:360" ht="15.6" hidden="1" thickTop="1" thickBot="1" x14ac:dyDescent="0.35">
      <c r="A345" s="44" t="s">
        <v>4277</v>
      </c>
      <c r="B345" s="45" t="s">
        <v>4278</v>
      </c>
      <c r="C345" s="45" t="s">
        <v>384</v>
      </c>
      <c r="D345" s="45" t="s">
        <v>3146</v>
      </c>
      <c r="E345" s="45" t="s">
        <v>830</v>
      </c>
      <c r="F345" s="45"/>
      <c r="G345" s="46">
        <v>44219</v>
      </c>
      <c r="H345" s="45" t="s">
        <v>2581</v>
      </c>
      <c r="I345" s="45" t="s">
        <v>832</v>
      </c>
      <c r="J345" s="45" t="s">
        <v>347</v>
      </c>
      <c r="K345" s="45">
        <v>35</v>
      </c>
      <c r="L345" s="45" t="str">
        <f>IF(data!$K345&lt;31,"18-30 Years",IF(data!$K345&lt;51,"31-50 Years",IF(data!$K345&lt;61,"51-60 Years",IF(data!$K345&gt;60,"Elderly&gt;60"))))</f>
        <v>31-50 Years</v>
      </c>
      <c r="M345" s="45" t="s">
        <v>405</v>
      </c>
      <c r="N345" s="45" t="s">
        <v>349</v>
      </c>
      <c r="O345" s="45" t="s">
        <v>350</v>
      </c>
      <c r="P345" s="46">
        <v>43784</v>
      </c>
      <c r="Q345" s="45">
        <v>0</v>
      </c>
      <c r="R345" s="45">
        <v>0</v>
      </c>
      <c r="S345" s="45" t="s">
        <v>347</v>
      </c>
      <c r="T345" s="45">
        <v>0</v>
      </c>
      <c r="U345" s="45">
        <v>1</v>
      </c>
      <c r="V345" s="45">
        <v>2</v>
      </c>
      <c r="W345" s="45" t="s">
        <v>455</v>
      </c>
      <c r="X345" s="45">
        <v>1</v>
      </c>
      <c r="Y345" s="45" t="s">
        <v>364</v>
      </c>
      <c r="Z345" s="45">
        <v>0</v>
      </c>
      <c r="AA345" s="51">
        <v>4</v>
      </c>
      <c r="AB345" s="45">
        <v>6</v>
      </c>
      <c r="AC345" s="45">
        <v>0</v>
      </c>
      <c r="AD345" s="45">
        <v>0</v>
      </c>
      <c r="AE345" s="45">
        <v>0</v>
      </c>
      <c r="AF345" s="45">
        <v>1500</v>
      </c>
      <c r="AG345" s="45">
        <v>600</v>
      </c>
      <c r="AH345" s="41">
        <f t="shared" si="5"/>
        <v>-900</v>
      </c>
      <c r="AI345" s="45" t="s">
        <v>4279</v>
      </c>
      <c r="AJ345" s="45"/>
      <c r="AK345" s="45" t="s">
        <v>372</v>
      </c>
      <c r="AL345" s="45"/>
      <c r="AM345" s="45"/>
      <c r="AN345" s="45"/>
      <c r="AO345" s="45"/>
      <c r="AP345" s="45"/>
      <c r="AQ345" s="45" t="b">
        <v>1</v>
      </c>
      <c r="AR345" s="45"/>
      <c r="AS345" s="45"/>
      <c r="AT345" s="45"/>
      <c r="AU345" s="45"/>
      <c r="AV345" s="45"/>
      <c r="AW345" s="45" t="s">
        <v>372</v>
      </c>
      <c r="AX345" s="45" t="s">
        <v>5131</v>
      </c>
      <c r="AY345" s="45" t="s">
        <v>426</v>
      </c>
      <c r="AZ345" s="45"/>
      <c r="BA345" s="45"/>
      <c r="BB345" s="45"/>
      <c r="BC345" s="45" t="b">
        <v>1</v>
      </c>
      <c r="BD345" s="45"/>
      <c r="BE345" s="45"/>
      <c r="BF345" s="45"/>
      <c r="BG345" s="45"/>
      <c r="BH345" s="45"/>
      <c r="BI345" s="45"/>
      <c r="BJ345" s="45"/>
      <c r="BK345" s="45" t="s">
        <v>359</v>
      </c>
      <c r="BL345" s="45"/>
      <c r="BM345" s="45"/>
      <c r="BN345" s="45"/>
      <c r="BO345" s="45"/>
      <c r="BP345" s="45" t="s">
        <v>359</v>
      </c>
      <c r="BQ345" s="45"/>
      <c r="BR345" s="45"/>
      <c r="BS345" s="45"/>
      <c r="BT345" s="45"/>
      <c r="BU345" s="45"/>
      <c r="BV345" s="45"/>
      <c r="BW345" s="45"/>
      <c r="BX345" s="45"/>
      <c r="BY345" s="45"/>
      <c r="BZ345" s="45"/>
      <c r="CA345" s="45"/>
      <c r="CB345" s="45"/>
      <c r="CC345" s="45"/>
      <c r="CD345" s="45"/>
      <c r="CE345" s="45"/>
      <c r="CF345" s="45" t="s">
        <v>360</v>
      </c>
      <c r="CG345" s="45"/>
      <c r="CH345" s="45" t="b">
        <v>1</v>
      </c>
      <c r="CI345" s="45"/>
      <c r="CJ345" s="45" t="b">
        <v>1</v>
      </c>
      <c r="CK345" s="45"/>
      <c r="CL345" s="45"/>
      <c r="CM345" s="45"/>
      <c r="CN345" s="45"/>
      <c r="CO345" s="45" t="s">
        <v>372</v>
      </c>
      <c r="CP345" s="45"/>
      <c r="CQ345" s="45"/>
      <c r="CR345" s="45"/>
      <c r="CS345" s="45"/>
      <c r="CT345" s="45"/>
      <c r="CU345" s="45"/>
      <c r="CV345" s="45"/>
      <c r="CW345" s="45"/>
      <c r="CX345" s="45"/>
      <c r="CY345" s="45" t="s">
        <v>836</v>
      </c>
      <c r="CZ345" s="45"/>
      <c r="DA345" s="45"/>
      <c r="DB345" s="45"/>
      <c r="DC345" s="45"/>
      <c r="DD345" s="45"/>
      <c r="DE345" s="45" t="b">
        <v>1</v>
      </c>
      <c r="DF345" s="45"/>
      <c r="DG345" s="45"/>
      <c r="DH345" s="45"/>
      <c r="DI345" s="45"/>
      <c r="DJ345" s="45"/>
      <c r="DK345" s="45"/>
      <c r="DL345" s="45"/>
      <c r="DM345" s="45"/>
      <c r="DN345" s="45"/>
      <c r="DO345" s="45"/>
      <c r="DP345" s="45"/>
      <c r="DQ345" s="45"/>
      <c r="DR345" s="45"/>
      <c r="DS345" s="45"/>
      <c r="DT345" s="45"/>
      <c r="DU345" s="45"/>
      <c r="DV345" s="45"/>
      <c r="DW345" s="45" t="s">
        <v>646</v>
      </c>
      <c r="DX345" s="45"/>
      <c r="DY345" s="45"/>
      <c r="DZ345" s="45"/>
      <c r="EA345" s="45"/>
      <c r="EB345" s="45"/>
      <c r="EC345" s="45"/>
      <c r="ED345" s="45"/>
      <c r="EE345" s="45"/>
      <c r="EF345" s="45"/>
      <c r="EG345" s="45"/>
      <c r="EH345" s="45"/>
      <c r="EI345" s="45"/>
      <c r="EJ345" s="45"/>
      <c r="EK345" s="45"/>
      <c r="EL345" s="45"/>
      <c r="EM345" s="45"/>
      <c r="EN345" s="45"/>
      <c r="EO345" s="45" t="s">
        <v>981</v>
      </c>
      <c r="EP345" s="45" t="b">
        <v>1</v>
      </c>
      <c r="EQ345" s="45" t="b">
        <v>1</v>
      </c>
      <c r="ER345" s="45"/>
      <c r="ES345" s="45"/>
      <c r="ET345" s="45"/>
      <c r="EU345" s="45"/>
      <c r="EV345" s="45"/>
      <c r="EW345" s="45"/>
      <c r="EX345" s="45"/>
      <c r="EY345" s="45"/>
      <c r="EZ345" s="45"/>
      <c r="FA345" s="51">
        <v>2</v>
      </c>
      <c r="FB345" s="45" t="s">
        <v>365</v>
      </c>
      <c r="FC345" s="45" t="s">
        <v>347</v>
      </c>
      <c r="FD345" s="45"/>
      <c r="FE345" s="45" t="s">
        <v>367</v>
      </c>
      <c r="FF345" s="45"/>
      <c r="FG345" s="45" t="b">
        <v>1</v>
      </c>
      <c r="FH345" s="45"/>
      <c r="FI345" s="45"/>
      <c r="FJ345" s="45"/>
      <c r="FK345" s="45"/>
      <c r="FL345" s="45"/>
      <c r="FM345" s="45"/>
      <c r="FN345" s="45" t="s">
        <v>347</v>
      </c>
      <c r="FO345" s="45"/>
      <c r="FP345" s="45" t="s">
        <v>372</v>
      </c>
      <c r="FQ345" s="45"/>
      <c r="FR345" s="45"/>
      <c r="FS345" s="45"/>
      <c r="FT345" s="45"/>
      <c r="FU345" s="45"/>
      <c r="FV345" s="45"/>
      <c r="FW345" s="45"/>
      <c r="FX345" s="45" t="s">
        <v>368</v>
      </c>
      <c r="FY345" s="45" t="s">
        <v>359</v>
      </c>
      <c r="FZ345" s="45"/>
      <c r="GA345" s="45"/>
      <c r="GB345" s="45"/>
      <c r="GC345" s="45" t="s">
        <v>351</v>
      </c>
      <c r="GD345" s="45" t="s">
        <v>384</v>
      </c>
      <c r="GE345" s="45" t="s">
        <v>359</v>
      </c>
      <c r="GF345" s="45" t="s">
        <v>370</v>
      </c>
      <c r="GG345" s="45" t="s">
        <v>370</v>
      </c>
      <c r="GH345" s="45"/>
      <c r="GI345" s="45"/>
      <c r="GJ345" s="45"/>
      <c r="GK345" s="45"/>
      <c r="GL345" s="45"/>
      <c r="GM345" s="45"/>
      <c r="GN345" s="45"/>
      <c r="GO345" s="45"/>
      <c r="GP345" s="45"/>
      <c r="GQ345" s="45"/>
      <c r="GR345" s="45"/>
      <c r="GS345" s="45"/>
      <c r="GT345" s="45"/>
      <c r="GU345" s="45" t="s">
        <v>521</v>
      </c>
      <c r="GV345" s="45"/>
      <c r="GW345" s="45"/>
      <c r="GX345" s="45"/>
      <c r="GY345" s="45"/>
      <c r="GZ345" s="45" t="b">
        <v>1</v>
      </c>
      <c r="HA345" s="45"/>
      <c r="HB345" s="45"/>
      <c r="HC345" s="45"/>
      <c r="HD345" s="45"/>
      <c r="HE345" s="45"/>
      <c r="HF345" s="45"/>
      <c r="HG345" s="45"/>
      <c r="HH345" s="45"/>
      <c r="HI345" s="45"/>
      <c r="HJ345" s="45"/>
      <c r="HK345" s="45"/>
      <c r="HL345" s="45"/>
      <c r="HM345" s="45"/>
      <c r="HN345" s="45" t="s">
        <v>497</v>
      </c>
      <c r="HO345" s="45"/>
      <c r="HP345" s="45" t="b">
        <v>1</v>
      </c>
      <c r="HQ345" s="45"/>
      <c r="HR345" s="45"/>
      <c r="HS345" s="45" t="s">
        <v>4280</v>
      </c>
      <c r="HT345" s="45" t="s">
        <v>499</v>
      </c>
      <c r="HU345" s="45"/>
      <c r="HV345" s="45" t="b">
        <v>1</v>
      </c>
      <c r="HW345" s="45"/>
      <c r="HX345" s="45"/>
      <c r="HY345" s="45"/>
      <c r="HZ345" s="45"/>
      <c r="IA345" s="45"/>
      <c r="IB345" s="45"/>
      <c r="IC345" s="45"/>
      <c r="ID345" s="45"/>
      <c r="IE345" s="45"/>
      <c r="IF345" s="45" t="s">
        <v>1160</v>
      </c>
      <c r="IG345" s="45"/>
      <c r="IH345" s="45"/>
      <c r="II345" s="45" t="b">
        <v>1</v>
      </c>
      <c r="IJ345" s="45"/>
      <c r="IK345" s="45"/>
      <c r="IL345" s="45"/>
      <c r="IM345" s="45"/>
      <c r="IN345" s="45"/>
      <c r="IO345" s="45"/>
      <c r="IP345" s="45" t="s">
        <v>347</v>
      </c>
      <c r="IQ345" s="45"/>
      <c r="IR345" s="45" t="s">
        <v>413</v>
      </c>
      <c r="IS345" s="45"/>
      <c r="IT345" s="45"/>
      <c r="IU345" s="45"/>
      <c r="IV345" s="45"/>
      <c r="IW345" s="45"/>
      <c r="IX345" s="45" t="b">
        <v>1</v>
      </c>
      <c r="IY345" s="45"/>
      <c r="IZ345" s="45"/>
      <c r="JA345" s="45"/>
      <c r="JB345" s="45" t="s">
        <v>953</v>
      </c>
      <c r="JC345" s="45"/>
      <c r="JD345" s="45" t="b">
        <v>1</v>
      </c>
      <c r="JE345" s="45" t="b">
        <v>1</v>
      </c>
      <c r="JF345" s="45" t="b">
        <v>1</v>
      </c>
      <c r="JG345" s="45"/>
      <c r="JH345" s="45"/>
      <c r="JI345" s="45"/>
      <c r="JJ345" s="45"/>
      <c r="JK345" s="37" t="s">
        <v>5167</v>
      </c>
      <c r="JL345" s="45" t="s">
        <v>347</v>
      </c>
      <c r="JM345" s="45"/>
      <c r="JN345" s="45" t="s">
        <v>1541</v>
      </c>
      <c r="JO345" s="45"/>
      <c r="JP345" s="45"/>
      <c r="JQ345" s="45"/>
      <c r="JR345" s="45" t="b">
        <v>1</v>
      </c>
      <c r="JS345" s="45"/>
      <c r="JT345" s="45"/>
      <c r="JU345" s="45"/>
      <c r="JV345" s="45"/>
      <c r="JW345" s="45" t="b">
        <v>1</v>
      </c>
      <c r="JX345" s="45"/>
      <c r="JY345" s="45"/>
      <c r="JZ345" s="45"/>
      <c r="KA345" s="45"/>
      <c r="KB345" s="45"/>
      <c r="KC345" s="45"/>
      <c r="KD345" s="45"/>
      <c r="KE345" s="45"/>
      <c r="KF345" s="45"/>
      <c r="KG345" s="45"/>
      <c r="KH345" s="45" t="s">
        <v>2688</v>
      </c>
      <c r="KI345" s="45"/>
      <c r="KJ345" s="45"/>
      <c r="KK345" s="45"/>
      <c r="KL345" s="45"/>
      <c r="KM345" s="45"/>
      <c r="KN345" s="45"/>
      <c r="KO345" s="45"/>
      <c r="KP345" s="45" t="b">
        <v>1</v>
      </c>
      <c r="KQ345" s="45"/>
      <c r="KR345" s="45" t="b">
        <v>1</v>
      </c>
      <c r="KS345" s="45"/>
      <c r="KT345" s="45"/>
      <c r="KU345" s="45"/>
      <c r="KV345" s="45"/>
      <c r="KW345" s="45" t="s">
        <v>4281</v>
      </c>
      <c r="KX345" s="45"/>
      <c r="KY345" s="45"/>
      <c r="KZ345" s="45" t="b">
        <v>1</v>
      </c>
      <c r="LA345" s="45" t="b">
        <v>1</v>
      </c>
      <c r="LB345" s="45" t="b">
        <v>1</v>
      </c>
      <c r="LC345" s="45" t="b">
        <v>1</v>
      </c>
      <c r="LD345" s="45"/>
      <c r="LE345" s="45"/>
      <c r="LF345" s="45"/>
      <c r="LG345" s="45" t="s">
        <v>504</v>
      </c>
      <c r="LH345" s="45"/>
      <c r="LI345" s="45"/>
      <c r="LJ345" s="45"/>
      <c r="LK345" s="45"/>
      <c r="LL345" s="45"/>
      <c r="LM345" s="45" t="b">
        <v>1</v>
      </c>
      <c r="LN345" s="45"/>
      <c r="LO345" s="45" t="s">
        <v>359</v>
      </c>
      <c r="LP345" s="37" t="s">
        <v>5171</v>
      </c>
      <c r="LQ345" s="45" t="s">
        <v>527</v>
      </c>
      <c r="LR345" s="45"/>
      <c r="LS345" s="45"/>
      <c r="LT345" s="45" t="b">
        <v>1</v>
      </c>
      <c r="LU345" s="45"/>
      <c r="LV345" s="45"/>
      <c r="LW345" s="45"/>
      <c r="LX345" s="45"/>
      <c r="LY345" s="45"/>
      <c r="LZ345" s="45"/>
      <c r="MA345" s="45"/>
      <c r="MB345" s="45" t="s">
        <v>359</v>
      </c>
      <c r="MC345" s="45"/>
      <c r="MD345" s="45"/>
      <c r="ME345" s="45"/>
      <c r="MF345" s="45"/>
      <c r="MG345" s="45"/>
      <c r="MH345" s="45" t="s">
        <v>359</v>
      </c>
      <c r="MI345" s="45"/>
      <c r="MJ345" s="45" t="s">
        <v>4282</v>
      </c>
      <c r="MK345" s="45">
        <v>73216771</v>
      </c>
      <c r="ML345" s="45" t="s">
        <v>4283</v>
      </c>
      <c r="MM345" s="47">
        <v>44219.502604166657</v>
      </c>
      <c r="MN345" s="45">
        <v>347</v>
      </c>
      <c r="MO345" s="45"/>
      <c r="MP345" s="45">
        <v>-1</v>
      </c>
      <c r="MQ345" s="45"/>
      <c r="MR345" s="45"/>
      <c r="MS345" s="45" t="s">
        <v>376</v>
      </c>
      <c r="MT345" s="45">
        <v>5499</v>
      </c>
      <c r="MU345" s="45" t="s">
        <v>402</v>
      </c>
      <c r="MV345" s="45">
        <v>569832</v>
      </c>
    </row>
    <row r="346" spans="1:360" ht="15.6" thickTop="1" thickBot="1" x14ac:dyDescent="0.35">
      <c r="A346" s="48" t="s">
        <v>4284</v>
      </c>
      <c r="B346" s="37" t="s">
        <v>4285</v>
      </c>
      <c r="C346" s="37" t="s">
        <v>384</v>
      </c>
      <c r="D346" s="37" t="s">
        <v>3146</v>
      </c>
      <c r="E346" s="37" t="s">
        <v>830</v>
      </c>
      <c r="F346" s="37"/>
      <c r="G346" s="49">
        <v>44219</v>
      </c>
      <c r="H346" s="37" t="s">
        <v>2581</v>
      </c>
      <c r="I346" s="37" t="s">
        <v>832</v>
      </c>
      <c r="J346" s="37" t="s">
        <v>347</v>
      </c>
      <c r="K346" s="37">
        <v>49</v>
      </c>
      <c r="L346" s="37" t="str">
        <f>IF(data!$K346&lt;31,"18-30 Years",IF(data!$K346&lt;51,"31-50 Years",IF(data!$K346&lt;61,"51-60 Years",IF(data!$K346&gt;60,"Elderly&gt;60"))))</f>
        <v>31-50 Years</v>
      </c>
      <c r="M346" s="37" t="s">
        <v>405</v>
      </c>
      <c r="N346" s="37" t="s">
        <v>349</v>
      </c>
      <c r="O346" s="37" t="s">
        <v>350</v>
      </c>
      <c r="P346" s="49">
        <v>43803</v>
      </c>
      <c r="Q346" s="37">
        <v>1</v>
      </c>
      <c r="R346" s="37">
        <v>0</v>
      </c>
      <c r="S346" s="37" t="s">
        <v>347</v>
      </c>
      <c r="T346" s="37">
        <v>1</v>
      </c>
      <c r="U346" s="37">
        <v>0</v>
      </c>
      <c r="V346" s="37">
        <v>1</v>
      </c>
      <c r="W346" s="37" t="s">
        <v>351</v>
      </c>
      <c r="X346" s="37">
        <v>2</v>
      </c>
      <c r="Y346" s="37" t="s">
        <v>364</v>
      </c>
      <c r="Z346" s="37">
        <v>3</v>
      </c>
      <c r="AA346" s="52">
        <v>7</v>
      </c>
      <c r="AB346" s="37">
        <v>9</v>
      </c>
      <c r="AC346" s="37">
        <v>0</v>
      </c>
      <c r="AD346" s="37">
        <v>0</v>
      </c>
      <c r="AE346" s="37">
        <v>0</v>
      </c>
      <c r="AF346" s="37">
        <v>1200</v>
      </c>
      <c r="AG346" s="37">
        <v>200</v>
      </c>
      <c r="AH346" s="41">
        <f t="shared" si="5"/>
        <v>-1000</v>
      </c>
      <c r="AI346" s="37" t="s">
        <v>4286</v>
      </c>
      <c r="AJ346" s="37"/>
      <c r="AK346" s="37" t="s">
        <v>372</v>
      </c>
      <c r="AL346" s="37"/>
      <c r="AM346" s="37"/>
      <c r="AN346" s="37"/>
      <c r="AO346" s="37"/>
      <c r="AP346" s="37"/>
      <c r="AQ346" s="37" t="b">
        <v>1</v>
      </c>
      <c r="AR346" s="37"/>
      <c r="AS346" s="37"/>
      <c r="AT346" s="37"/>
      <c r="AU346" s="37"/>
      <c r="AV346" s="37"/>
      <c r="AW346" s="37" t="s">
        <v>372</v>
      </c>
      <c r="AX346" s="45" t="s">
        <v>5131</v>
      </c>
      <c r="AY346" s="37" t="s">
        <v>1481</v>
      </c>
      <c r="AZ346" s="37"/>
      <c r="BA346" s="37"/>
      <c r="BB346" s="37"/>
      <c r="BC346" s="37" t="b">
        <v>1</v>
      </c>
      <c r="BD346" s="37"/>
      <c r="BE346" s="37" t="b">
        <v>1</v>
      </c>
      <c r="BF346" s="37"/>
      <c r="BG346" s="37"/>
      <c r="BH346" s="37"/>
      <c r="BI346" s="37"/>
      <c r="BJ346" s="37"/>
      <c r="BK346" s="37" t="s">
        <v>347</v>
      </c>
      <c r="BL346" s="37" t="s">
        <v>347</v>
      </c>
      <c r="BM346" s="37" t="s">
        <v>4287</v>
      </c>
      <c r="BN346" s="37" t="s">
        <v>372</v>
      </c>
      <c r="BO346" s="37"/>
      <c r="BP346" s="37" t="s">
        <v>359</v>
      </c>
      <c r="BQ346" s="37"/>
      <c r="BR346" s="37"/>
      <c r="BS346" s="37"/>
      <c r="BT346" s="37"/>
      <c r="BU346" s="37"/>
      <c r="BV346" s="37"/>
      <c r="BW346" s="37"/>
      <c r="BX346" s="37"/>
      <c r="BY346" s="37"/>
      <c r="BZ346" s="37"/>
      <c r="CA346" s="37"/>
      <c r="CB346" s="37"/>
      <c r="CC346" s="37"/>
      <c r="CD346" s="37"/>
      <c r="CE346" s="37"/>
      <c r="CF346" s="37" t="s">
        <v>1114</v>
      </c>
      <c r="CG346" s="37"/>
      <c r="CH346" s="37"/>
      <c r="CI346" s="37"/>
      <c r="CJ346" s="37"/>
      <c r="CK346" s="37"/>
      <c r="CL346" s="37"/>
      <c r="CM346" s="37" t="b">
        <v>1</v>
      </c>
      <c r="CN346" s="37"/>
      <c r="CO346" s="37" t="s">
        <v>372</v>
      </c>
      <c r="CP346" s="37"/>
      <c r="CQ346" s="37"/>
      <c r="CR346" s="37"/>
      <c r="CS346" s="37"/>
      <c r="CT346" s="37"/>
      <c r="CU346" s="37"/>
      <c r="CV346" s="37"/>
      <c r="CW346" s="37"/>
      <c r="CX346" s="37"/>
      <c r="CY346" s="37" t="s">
        <v>836</v>
      </c>
      <c r="CZ346" s="37"/>
      <c r="DA346" s="37"/>
      <c r="DB346" s="37"/>
      <c r="DC346" s="37"/>
      <c r="DD346" s="37"/>
      <c r="DE346" s="37" t="b">
        <v>1</v>
      </c>
      <c r="DF346" s="37"/>
      <c r="DG346" s="37"/>
      <c r="DH346" s="37"/>
      <c r="DI346" s="37"/>
      <c r="DJ346" s="37"/>
      <c r="DK346" s="37" t="s">
        <v>359</v>
      </c>
      <c r="DL346" s="37"/>
      <c r="DM346" s="37"/>
      <c r="DN346" s="37"/>
      <c r="DO346" s="37"/>
      <c r="DP346" s="37"/>
      <c r="DQ346" s="37"/>
      <c r="DR346" s="37"/>
      <c r="DS346" s="37"/>
      <c r="DT346" s="37"/>
      <c r="DU346" s="37"/>
      <c r="DV346" s="37"/>
      <c r="DW346" s="37" t="s">
        <v>646</v>
      </c>
      <c r="DX346" s="37"/>
      <c r="DY346" s="37"/>
      <c r="DZ346" s="37"/>
      <c r="EA346" s="37" t="s">
        <v>1031</v>
      </c>
      <c r="EB346" s="37" t="b">
        <v>1</v>
      </c>
      <c r="EC346" s="37" t="b">
        <v>1</v>
      </c>
      <c r="ED346" s="37" t="b">
        <v>1</v>
      </c>
      <c r="EE346" s="37"/>
      <c r="EF346" s="37"/>
      <c r="EG346" s="37"/>
      <c r="EH346" s="37"/>
      <c r="EI346" s="37"/>
      <c r="EJ346" s="37"/>
      <c r="EK346" s="37"/>
      <c r="EL346" s="37"/>
      <c r="EM346" s="52">
        <v>3</v>
      </c>
      <c r="EN346" s="37" t="s">
        <v>365</v>
      </c>
      <c r="EO346" s="37" t="s">
        <v>1031</v>
      </c>
      <c r="EP346" s="37" t="b">
        <v>1</v>
      </c>
      <c r="EQ346" s="37" t="b">
        <v>1</v>
      </c>
      <c r="ER346" s="37" t="b">
        <v>1</v>
      </c>
      <c r="ES346" s="37"/>
      <c r="ET346" s="37"/>
      <c r="EU346" s="37"/>
      <c r="EV346" s="37"/>
      <c r="EW346" s="37"/>
      <c r="EX346" s="37"/>
      <c r="EY346" s="37"/>
      <c r="EZ346" s="37"/>
      <c r="FA346" s="52">
        <v>3</v>
      </c>
      <c r="FB346" s="37" t="s">
        <v>365</v>
      </c>
      <c r="FC346" s="37" t="s">
        <v>347</v>
      </c>
      <c r="FD346" s="37"/>
      <c r="FE346" s="37" t="s">
        <v>367</v>
      </c>
      <c r="FF346" s="37"/>
      <c r="FG346" s="37" t="b">
        <v>1</v>
      </c>
      <c r="FH346" s="37"/>
      <c r="FI346" s="37"/>
      <c r="FJ346" s="37"/>
      <c r="FK346" s="37"/>
      <c r="FL346" s="37"/>
      <c r="FM346" s="37"/>
      <c r="FN346" s="37" t="s">
        <v>372</v>
      </c>
      <c r="FO346" s="37"/>
      <c r="FP346" s="37" t="s">
        <v>372</v>
      </c>
      <c r="FQ346" s="37"/>
      <c r="FR346" s="37"/>
      <c r="FS346" s="37"/>
      <c r="FT346" s="37"/>
      <c r="FU346" s="37"/>
      <c r="FV346" s="37"/>
      <c r="FW346" s="37"/>
      <c r="FX346" s="37" t="s">
        <v>372</v>
      </c>
      <c r="FY346" s="37" t="s">
        <v>359</v>
      </c>
      <c r="FZ346" s="37" t="s">
        <v>359</v>
      </c>
      <c r="GA346" s="37"/>
      <c r="GB346" s="37"/>
      <c r="GC346" s="37" t="s">
        <v>384</v>
      </c>
      <c r="GD346" s="37" t="s">
        <v>351</v>
      </c>
      <c r="GE346" s="37" t="s">
        <v>359</v>
      </c>
      <c r="GF346" s="37" t="s">
        <v>370</v>
      </c>
      <c r="GG346" s="37" t="s">
        <v>370</v>
      </c>
      <c r="GH346" s="37"/>
      <c r="GI346" s="37"/>
      <c r="GJ346" s="37"/>
      <c r="GK346" s="37"/>
      <c r="GL346" s="37"/>
      <c r="GM346" s="37"/>
      <c r="GN346" s="37"/>
      <c r="GO346" s="37"/>
      <c r="GP346" s="37"/>
      <c r="GQ346" s="37"/>
      <c r="GR346" s="37"/>
      <c r="GS346" s="37"/>
      <c r="GT346" s="37"/>
      <c r="GU346" s="37" t="s">
        <v>521</v>
      </c>
      <c r="GV346" s="37"/>
      <c r="GW346" s="37"/>
      <c r="GX346" s="37"/>
      <c r="GY346" s="37"/>
      <c r="GZ346" s="37" t="b">
        <v>1</v>
      </c>
      <c r="HA346" s="37"/>
      <c r="HB346" s="37"/>
      <c r="HC346" s="37"/>
      <c r="HD346" s="37"/>
      <c r="HE346" s="37"/>
      <c r="HF346" s="37"/>
      <c r="HG346" s="37"/>
      <c r="HH346" s="37"/>
      <c r="HI346" s="37"/>
      <c r="HJ346" s="37"/>
      <c r="HK346" s="37"/>
      <c r="HL346" s="37"/>
      <c r="HM346" s="37"/>
      <c r="HN346" s="37" t="s">
        <v>497</v>
      </c>
      <c r="HO346" s="37"/>
      <c r="HP346" s="37" t="b">
        <v>1</v>
      </c>
      <c r="HQ346" s="37"/>
      <c r="HR346" s="37"/>
      <c r="HS346" s="37" t="s">
        <v>4288</v>
      </c>
      <c r="HT346" s="37" t="s">
        <v>623</v>
      </c>
      <c r="HU346" s="37" t="b">
        <v>1</v>
      </c>
      <c r="HV346" s="37"/>
      <c r="HW346" s="37"/>
      <c r="HX346" s="37"/>
      <c r="HY346" s="37"/>
      <c r="HZ346" s="37"/>
      <c r="IA346" s="37"/>
      <c r="IB346" s="37"/>
      <c r="IC346" s="37"/>
      <c r="ID346" s="37"/>
      <c r="IE346" s="37"/>
      <c r="IF346" s="37" t="s">
        <v>1160</v>
      </c>
      <c r="IG346" s="37"/>
      <c r="IH346" s="37"/>
      <c r="II346" s="37" t="b">
        <v>1</v>
      </c>
      <c r="IJ346" s="37"/>
      <c r="IK346" s="37"/>
      <c r="IL346" s="37"/>
      <c r="IM346" s="37"/>
      <c r="IN346" s="37"/>
      <c r="IO346" s="37"/>
      <c r="IP346" s="37" t="s">
        <v>347</v>
      </c>
      <c r="IQ346" s="37"/>
      <c r="IR346" s="37" t="s">
        <v>372</v>
      </c>
      <c r="IS346" s="37"/>
      <c r="IT346" s="37"/>
      <c r="IU346" s="37"/>
      <c r="IV346" s="37"/>
      <c r="IW346" s="37"/>
      <c r="IX346" s="37"/>
      <c r="IY346" s="37" t="b">
        <v>1</v>
      </c>
      <c r="IZ346" s="37"/>
      <c r="JA346" s="37"/>
      <c r="JB346" s="37" t="s">
        <v>372</v>
      </c>
      <c r="JC346" s="37"/>
      <c r="JD346" s="37"/>
      <c r="JE346" s="37"/>
      <c r="JF346" s="37"/>
      <c r="JG346" s="37"/>
      <c r="JH346" s="37"/>
      <c r="JI346" s="37" t="b">
        <v>1</v>
      </c>
      <c r="JJ346" s="37"/>
      <c r="JK346" s="37"/>
      <c r="JL346" s="37" t="s">
        <v>359</v>
      </c>
      <c r="JM346" s="37" t="s">
        <v>4289</v>
      </c>
      <c r="JN346" s="37" t="s">
        <v>3671</v>
      </c>
      <c r="JO346" s="37"/>
      <c r="JP346" s="37"/>
      <c r="JQ346" s="37"/>
      <c r="JR346" s="37" t="b">
        <v>1</v>
      </c>
      <c r="JS346" s="37"/>
      <c r="JT346" s="37"/>
      <c r="JU346" s="37" t="b">
        <v>1</v>
      </c>
      <c r="JV346" s="37"/>
      <c r="JW346" s="37" t="b">
        <v>1</v>
      </c>
      <c r="JX346" s="37"/>
      <c r="JY346" s="37"/>
      <c r="JZ346" s="37"/>
      <c r="KA346" s="37"/>
      <c r="KB346" s="37"/>
      <c r="KC346" s="37"/>
      <c r="KD346" s="37"/>
      <c r="KE346" s="37"/>
      <c r="KF346" s="37"/>
      <c r="KG346" s="37"/>
      <c r="KH346" s="37" t="s">
        <v>582</v>
      </c>
      <c r="KI346" s="37"/>
      <c r="KJ346" s="37"/>
      <c r="KK346" s="37"/>
      <c r="KL346" s="37"/>
      <c r="KM346" s="37"/>
      <c r="KN346" s="37"/>
      <c r="KO346" s="37"/>
      <c r="KP346" s="37" t="b">
        <v>1</v>
      </c>
      <c r="KQ346" s="37"/>
      <c r="KR346" s="37"/>
      <c r="KS346" s="37"/>
      <c r="KT346" s="37"/>
      <c r="KU346" s="37"/>
      <c r="KV346" s="37"/>
      <c r="KW346" s="37" t="s">
        <v>4290</v>
      </c>
      <c r="KX346" s="37"/>
      <c r="KY346" s="37"/>
      <c r="KZ346" s="37" t="b">
        <v>1</v>
      </c>
      <c r="LA346" s="37" t="b">
        <v>1</v>
      </c>
      <c r="LB346" s="37" t="b">
        <v>1</v>
      </c>
      <c r="LC346" s="37" t="b">
        <v>1</v>
      </c>
      <c r="LD346" s="37"/>
      <c r="LE346" s="37"/>
      <c r="LF346" s="37"/>
      <c r="LG346" s="37" t="s">
        <v>504</v>
      </c>
      <c r="LH346" s="37"/>
      <c r="LI346" s="37"/>
      <c r="LJ346" s="37"/>
      <c r="LK346" s="37"/>
      <c r="LL346" s="37"/>
      <c r="LM346" s="37" t="b">
        <v>1</v>
      </c>
      <c r="LN346" s="37"/>
      <c r="LO346" s="37" t="s">
        <v>359</v>
      </c>
      <c r="LP346" s="37" t="s">
        <v>5171</v>
      </c>
      <c r="LQ346" s="37" t="s">
        <v>1273</v>
      </c>
      <c r="LR346" s="37" t="b">
        <v>1</v>
      </c>
      <c r="LS346" s="37"/>
      <c r="LT346" s="37" t="b">
        <v>1</v>
      </c>
      <c r="LU346" s="37"/>
      <c r="LV346" s="37"/>
      <c r="LW346" s="37"/>
      <c r="LX346" s="37"/>
      <c r="LY346" s="37"/>
      <c r="LZ346" s="37"/>
      <c r="MA346" s="37"/>
      <c r="MB346" s="37" t="s">
        <v>359</v>
      </c>
      <c r="MC346" s="37"/>
      <c r="MD346" s="37"/>
      <c r="ME346" s="37" t="s">
        <v>359</v>
      </c>
      <c r="MF346" s="37"/>
      <c r="MG346" s="37"/>
      <c r="MH346" s="37" t="s">
        <v>359</v>
      </c>
      <c r="MI346" s="37"/>
      <c r="MJ346" s="37" t="s">
        <v>4291</v>
      </c>
      <c r="MK346" s="37">
        <v>73216772</v>
      </c>
      <c r="ML346" s="37" t="s">
        <v>4292</v>
      </c>
      <c r="MM346" s="50">
        <v>44219.502615740741</v>
      </c>
      <c r="MN346" s="37">
        <v>348</v>
      </c>
      <c r="MO346" s="37"/>
      <c r="MP346" s="37">
        <v>-1</v>
      </c>
      <c r="MQ346" s="37"/>
      <c r="MR346" s="37"/>
      <c r="MS346" s="37" t="s">
        <v>376</v>
      </c>
      <c r="MT346" s="37">
        <v>2624</v>
      </c>
      <c r="MU346" s="37" t="s">
        <v>402</v>
      </c>
      <c r="MV346" s="37">
        <v>569832</v>
      </c>
    </row>
    <row r="347" spans="1:360" ht="15.6" thickTop="1" thickBot="1" x14ac:dyDescent="0.35">
      <c r="A347" s="44" t="s">
        <v>4293</v>
      </c>
      <c r="B347" s="45" t="s">
        <v>4294</v>
      </c>
      <c r="C347" s="45"/>
      <c r="D347" s="45" t="s">
        <v>3617</v>
      </c>
      <c r="E347" s="45" t="s">
        <v>830</v>
      </c>
      <c r="F347" s="45"/>
      <c r="G347" s="46">
        <v>44219</v>
      </c>
      <c r="H347" s="45" t="s">
        <v>2581</v>
      </c>
      <c r="I347" s="45" t="s">
        <v>832</v>
      </c>
      <c r="J347" s="45" t="s">
        <v>347</v>
      </c>
      <c r="K347" s="45">
        <v>26</v>
      </c>
      <c r="L347" s="45" t="str">
        <f>IF(data!$K347&lt;31,"18-30 Years",IF(data!$K347&lt;51,"31-50 Years",IF(data!$K347&lt;61,"51-60 Years",IF(data!$K347&gt;60,"Elderly&gt;60"))))</f>
        <v>18-30 Years</v>
      </c>
      <c r="M347" s="45" t="s">
        <v>348</v>
      </c>
      <c r="N347" s="45" t="s">
        <v>349</v>
      </c>
      <c r="O347" s="45" t="s">
        <v>350</v>
      </c>
      <c r="P347" s="46">
        <v>43419</v>
      </c>
      <c r="Q347" s="45">
        <v>1</v>
      </c>
      <c r="R347" s="45">
        <v>0</v>
      </c>
      <c r="S347" s="45" t="s">
        <v>347</v>
      </c>
      <c r="T347" s="45">
        <v>0</v>
      </c>
      <c r="U347" s="45">
        <v>1</v>
      </c>
      <c r="V347" s="45">
        <v>0</v>
      </c>
      <c r="W347" s="45" t="s">
        <v>351</v>
      </c>
      <c r="X347" s="45">
        <v>0</v>
      </c>
      <c r="Y347" s="45" t="s">
        <v>351</v>
      </c>
      <c r="Z347" s="45">
        <v>0</v>
      </c>
      <c r="AA347" s="51">
        <v>1</v>
      </c>
      <c r="AB347" s="45">
        <v>3</v>
      </c>
      <c r="AC347" s="45">
        <v>0</v>
      </c>
      <c r="AD347" s="45">
        <v>0</v>
      </c>
      <c r="AE347" s="45">
        <v>1</v>
      </c>
      <c r="AF347" s="45">
        <v>1500</v>
      </c>
      <c r="AG347" s="45">
        <v>500</v>
      </c>
      <c r="AH347" s="41">
        <f t="shared" si="5"/>
        <v>-1000</v>
      </c>
      <c r="AI347" s="45" t="s">
        <v>385</v>
      </c>
      <c r="AJ347" s="45"/>
      <c r="AK347" s="45" t="s">
        <v>772</v>
      </c>
      <c r="AL347" s="45" t="b">
        <v>1</v>
      </c>
      <c r="AM347" s="45"/>
      <c r="AN347" s="45"/>
      <c r="AO347" s="45"/>
      <c r="AP347" s="45"/>
      <c r="AQ347" s="45"/>
      <c r="AR347" s="45"/>
      <c r="AS347" s="45"/>
      <c r="AT347" s="45">
        <v>30</v>
      </c>
      <c r="AU347" s="45" t="s">
        <v>1333</v>
      </c>
      <c r="AV347" s="45"/>
      <c r="AW347" s="45" t="s">
        <v>347</v>
      </c>
      <c r="AX347" s="45" t="s">
        <v>3641</v>
      </c>
      <c r="AY347" s="45" t="s">
        <v>426</v>
      </c>
      <c r="AZ347" s="45"/>
      <c r="BA347" s="45"/>
      <c r="BB347" s="45"/>
      <c r="BC347" s="45" t="b">
        <v>1</v>
      </c>
      <c r="BD347" s="45"/>
      <c r="BE347" s="45"/>
      <c r="BF347" s="45"/>
      <c r="BG347" s="45"/>
      <c r="BH347" s="45"/>
      <c r="BI347" s="45"/>
      <c r="BJ347" s="45"/>
      <c r="BK347" s="45" t="s">
        <v>359</v>
      </c>
      <c r="BL347" s="45"/>
      <c r="BM347" s="45"/>
      <c r="BN347" s="45"/>
      <c r="BO347" s="45"/>
      <c r="BP347" s="45" t="s">
        <v>347</v>
      </c>
      <c r="BQ347" s="45" t="s">
        <v>347</v>
      </c>
      <c r="BR347" s="45"/>
      <c r="BS347" s="45" t="s">
        <v>347</v>
      </c>
      <c r="BT347" s="45" t="s">
        <v>347</v>
      </c>
      <c r="BU347" s="45"/>
      <c r="BV347" s="45"/>
      <c r="BW347" s="45"/>
      <c r="BX347" s="45"/>
      <c r="BY347" s="45"/>
      <c r="BZ347" s="45"/>
      <c r="CA347" s="45"/>
      <c r="CB347" s="45"/>
      <c r="CC347" s="45"/>
      <c r="CD347" s="45"/>
      <c r="CE347" s="45"/>
      <c r="CF347" s="45" t="s">
        <v>360</v>
      </c>
      <c r="CG347" s="45"/>
      <c r="CH347" s="45" t="b">
        <v>1</v>
      </c>
      <c r="CI347" s="45"/>
      <c r="CJ347" s="45" t="b">
        <v>1</v>
      </c>
      <c r="CK347" s="45"/>
      <c r="CL347" s="45"/>
      <c r="CM347" s="45"/>
      <c r="CN347" s="45"/>
      <c r="CO347" s="45" t="s">
        <v>347</v>
      </c>
      <c r="CP347" s="45"/>
      <c r="CQ347" s="45"/>
      <c r="CR347" s="45"/>
      <c r="CS347" s="45"/>
      <c r="CT347" s="45"/>
      <c r="CU347" s="45"/>
      <c r="CV347" s="45"/>
      <c r="CW347" s="45"/>
      <c r="CX347" s="45"/>
      <c r="CY347" s="45" t="s">
        <v>836</v>
      </c>
      <c r="CZ347" s="45"/>
      <c r="DA347" s="45"/>
      <c r="DB347" s="45"/>
      <c r="DC347" s="45"/>
      <c r="DD347" s="45"/>
      <c r="DE347" s="45" t="b">
        <v>1</v>
      </c>
      <c r="DF347" s="45"/>
      <c r="DG347" s="45"/>
      <c r="DH347" s="45"/>
      <c r="DI347" s="45"/>
      <c r="DJ347" s="45"/>
      <c r="DK347" s="45"/>
      <c r="DL347" s="45"/>
      <c r="DM347" s="45"/>
      <c r="DN347" s="45"/>
      <c r="DO347" s="45"/>
      <c r="DP347" s="45"/>
      <c r="DQ347" s="45"/>
      <c r="DR347" s="45"/>
      <c r="DS347" s="45"/>
      <c r="DT347" s="45"/>
      <c r="DU347" s="45"/>
      <c r="DV347" s="45"/>
      <c r="DW347" s="45" t="s">
        <v>482</v>
      </c>
      <c r="DX347" s="45" t="s">
        <v>483</v>
      </c>
      <c r="DY347" s="45"/>
      <c r="DZ347" s="45"/>
      <c r="EA347" s="45" t="s">
        <v>1600</v>
      </c>
      <c r="EB347" s="45" t="b">
        <v>1</v>
      </c>
      <c r="EC347" s="45" t="b">
        <v>1</v>
      </c>
      <c r="ED347" s="45"/>
      <c r="EE347" s="45"/>
      <c r="EF347" s="45"/>
      <c r="EG347" s="45"/>
      <c r="EH347" s="45"/>
      <c r="EI347" s="45"/>
      <c r="EJ347" s="45"/>
      <c r="EK347" s="45"/>
      <c r="EL347" s="45" t="b">
        <v>1</v>
      </c>
      <c r="EM347" s="51">
        <v>3</v>
      </c>
      <c r="EN347" s="45" t="s">
        <v>365</v>
      </c>
      <c r="EO347" s="45" t="s">
        <v>1125</v>
      </c>
      <c r="EP347" s="45" t="b">
        <v>1</v>
      </c>
      <c r="EQ347" s="45"/>
      <c r="ER347" s="45" t="b">
        <v>1</v>
      </c>
      <c r="ES347" s="45"/>
      <c r="ET347" s="45"/>
      <c r="EU347" s="45"/>
      <c r="EV347" s="45"/>
      <c r="EW347" s="45"/>
      <c r="EX347" s="45"/>
      <c r="EY347" s="45"/>
      <c r="EZ347" s="45"/>
      <c r="FA347" s="51">
        <v>2</v>
      </c>
      <c r="FB347" s="45" t="s">
        <v>365</v>
      </c>
      <c r="FC347" s="45" t="s">
        <v>347</v>
      </c>
      <c r="FD347" s="45"/>
      <c r="FE347" s="45" t="s">
        <v>367</v>
      </c>
      <c r="FF347" s="45"/>
      <c r="FG347" s="45" t="b">
        <v>1</v>
      </c>
      <c r="FH347" s="45"/>
      <c r="FI347" s="45"/>
      <c r="FJ347" s="45"/>
      <c r="FK347" s="45"/>
      <c r="FL347" s="45"/>
      <c r="FM347" s="45"/>
      <c r="FN347" s="45" t="s">
        <v>347</v>
      </c>
      <c r="FO347" s="45"/>
      <c r="FP347" s="45" t="s">
        <v>347</v>
      </c>
      <c r="FQ347" s="45" t="s">
        <v>429</v>
      </c>
      <c r="FR347" s="45" t="b">
        <v>1</v>
      </c>
      <c r="FS347" s="45" t="b">
        <v>1</v>
      </c>
      <c r="FT347" s="45"/>
      <c r="FU347" s="45"/>
      <c r="FV347" s="45"/>
      <c r="FW347" s="45"/>
      <c r="FX347" s="45" t="s">
        <v>656</v>
      </c>
      <c r="FY347" s="45" t="s">
        <v>359</v>
      </c>
      <c r="FZ347" s="45"/>
      <c r="GA347" s="45"/>
      <c r="GB347" s="45"/>
      <c r="GC347" s="45" t="s">
        <v>351</v>
      </c>
      <c r="GD347" s="45" t="s">
        <v>351</v>
      </c>
      <c r="GE347" s="45" t="s">
        <v>359</v>
      </c>
      <c r="GF347" s="45" t="s">
        <v>370</v>
      </c>
      <c r="GG347" s="45" t="s">
        <v>370</v>
      </c>
      <c r="GH347" s="45"/>
      <c r="GI347" s="45"/>
      <c r="GJ347" s="45"/>
      <c r="GK347" s="45"/>
      <c r="GL347" s="45"/>
      <c r="GM347" s="45"/>
      <c r="GN347" s="45"/>
      <c r="GO347" s="45"/>
      <c r="GP347" s="45"/>
      <c r="GQ347" s="45"/>
      <c r="GR347" s="45"/>
      <c r="GS347" s="45"/>
      <c r="GT347" s="45"/>
      <c r="GU347" s="45" t="s">
        <v>2585</v>
      </c>
      <c r="GV347" s="45"/>
      <c r="GW347" s="45" t="b">
        <v>1</v>
      </c>
      <c r="GX347" s="45"/>
      <c r="GY347" s="45"/>
      <c r="GZ347" s="45" t="b">
        <v>1</v>
      </c>
      <c r="HA347" s="45"/>
      <c r="HB347" s="45"/>
      <c r="HC347" s="45"/>
      <c r="HD347" s="45"/>
      <c r="HE347" s="45"/>
      <c r="HF347" s="45"/>
      <c r="HG347" s="45"/>
      <c r="HH347" s="45"/>
      <c r="HI347" s="45"/>
      <c r="HJ347" s="45"/>
      <c r="HK347" s="45"/>
      <c r="HL347" s="45"/>
      <c r="HM347" s="45"/>
      <c r="HN347" s="45" t="s">
        <v>497</v>
      </c>
      <c r="HO347" s="45"/>
      <c r="HP347" s="45" t="b">
        <v>1</v>
      </c>
      <c r="HQ347" s="45"/>
      <c r="HR347" s="45"/>
      <c r="HS347" s="45" t="s">
        <v>3623</v>
      </c>
      <c r="HT347" s="45" t="s">
        <v>550</v>
      </c>
      <c r="HU347" s="45" t="b">
        <v>1</v>
      </c>
      <c r="HV347" s="45"/>
      <c r="HW347" s="45"/>
      <c r="HX347" s="45" t="b">
        <v>1</v>
      </c>
      <c r="HY347" s="45"/>
      <c r="HZ347" s="45"/>
      <c r="IA347" s="45"/>
      <c r="IB347" s="45"/>
      <c r="IC347" s="45"/>
      <c r="ID347" s="45"/>
      <c r="IE347" s="45"/>
      <c r="IF347" s="45" t="s">
        <v>1679</v>
      </c>
      <c r="IG347" s="45"/>
      <c r="IH347" s="45" t="b">
        <v>1</v>
      </c>
      <c r="II347" s="45"/>
      <c r="IJ347" s="45"/>
      <c r="IK347" s="45" t="b">
        <v>1</v>
      </c>
      <c r="IL347" s="45"/>
      <c r="IM347" s="45"/>
      <c r="IN347" s="45"/>
      <c r="IO347" s="45"/>
      <c r="IP347" s="45" t="s">
        <v>347</v>
      </c>
      <c r="IQ347" s="45"/>
      <c r="IR347" s="45" t="s">
        <v>1250</v>
      </c>
      <c r="IS347" s="45" t="b">
        <v>1</v>
      </c>
      <c r="IT347" s="45" t="b">
        <v>1</v>
      </c>
      <c r="IU347" s="45"/>
      <c r="IV347" s="45"/>
      <c r="IW347" s="45"/>
      <c r="IX347" s="45"/>
      <c r="IY347" s="45"/>
      <c r="IZ347" s="45"/>
      <c r="JA347" s="45" t="s">
        <v>5162</v>
      </c>
      <c r="JB347" s="45" t="s">
        <v>1356</v>
      </c>
      <c r="JC347" s="45"/>
      <c r="JD347" s="45" t="b">
        <v>1</v>
      </c>
      <c r="JE347" s="45"/>
      <c r="JF347" s="45" t="b">
        <v>1</v>
      </c>
      <c r="JG347" s="45"/>
      <c r="JH347" s="45"/>
      <c r="JI347" s="45"/>
      <c r="JJ347" s="45"/>
      <c r="JK347" s="45" t="s">
        <v>5168</v>
      </c>
      <c r="JL347" s="45" t="s">
        <v>347</v>
      </c>
      <c r="JM347" s="45"/>
      <c r="JN347" s="45" t="s">
        <v>3624</v>
      </c>
      <c r="JO347" s="45" t="b">
        <v>1</v>
      </c>
      <c r="JP347" s="45"/>
      <c r="JQ347" s="45"/>
      <c r="JR347" s="45"/>
      <c r="JS347" s="45"/>
      <c r="JT347" s="45" t="b">
        <v>1</v>
      </c>
      <c r="JU347" s="45"/>
      <c r="JV347" s="45"/>
      <c r="JW347" s="45"/>
      <c r="JX347" s="45"/>
      <c r="JY347" s="45"/>
      <c r="JZ347" s="45"/>
      <c r="KA347" s="45"/>
      <c r="KB347" s="45" t="b">
        <v>1</v>
      </c>
      <c r="KC347" s="45"/>
      <c r="KD347" s="45"/>
      <c r="KE347" s="45"/>
      <c r="KF347" s="45"/>
      <c r="KG347" s="45"/>
      <c r="KH347" s="45" t="s">
        <v>3068</v>
      </c>
      <c r="KI347" s="45"/>
      <c r="KJ347" s="45"/>
      <c r="KK347" s="45"/>
      <c r="KL347" s="45" t="b">
        <v>1</v>
      </c>
      <c r="KM347" s="45"/>
      <c r="KN347" s="45"/>
      <c r="KO347" s="45"/>
      <c r="KP347" s="45" t="b">
        <v>1</v>
      </c>
      <c r="KQ347" s="45"/>
      <c r="KR347" s="45"/>
      <c r="KS347" s="45"/>
      <c r="KT347" s="45"/>
      <c r="KU347" s="45"/>
      <c r="KV347" s="45"/>
      <c r="KW347" s="45" t="s">
        <v>2665</v>
      </c>
      <c r="KX347" s="45"/>
      <c r="KY347" s="45"/>
      <c r="KZ347" s="45"/>
      <c r="LA347" s="45" t="b">
        <v>1</v>
      </c>
      <c r="LB347" s="45" t="b">
        <v>1</v>
      </c>
      <c r="LC347" s="45" t="b">
        <v>1</v>
      </c>
      <c r="LD347" s="45"/>
      <c r="LE347" s="45"/>
      <c r="LF347" s="45"/>
      <c r="LG347" s="45" t="s">
        <v>3329</v>
      </c>
      <c r="LH347" s="45"/>
      <c r="LI347" s="45" t="b">
        <v>1</v>
      </c>
      <c r="LJ347" s="45" t="b">
        <v>1</v>
      </c>
      <c r="LK347" s="45" t="b">
        <v>1</v>
      </c>
      <c r="LL347" s="45"/>
      <c r="LM347" s="45"/>
      <c r="LN347" s="45"/>
      <c r="LO347" s="45" t="s">
        <v>359</v>
      </c>
      <c r="LP347" s="45" t="s">
        <v>5170</v>
      </c>
      <c r="LQ347" s="45" t="s">
        <v>1182</v>
      </c>
      <c r="LR347" s="45" t="b">
        <v>1</v>
      </c>
      <c r="LS347" s="45"/>
      <c r="LT347" s="45" t="b">
        <v>1</v>
      </c>
      <c r="LU347" s="45"/>
      <c r="LV347" s="45"/>
      <c r="LW347" s="45"/>
      <c r="LX347" s="45"/>
      <c r="LY347" s="45"/>
      <c r="LZ347" s="45"/>
      <c r="MA347" s="45"/>
      <c r="MB347" s="45" t="s">
        <v>359</v>
      </c>
      <c r="MC347" s="45"/>
      <c r="MD347" s="45"/>
      <c r="ME347" s="45"/>
      <c r="MF347" s="45"/>
      <c r="MG347" s="45"/>
      <c r="MH347" s="45" t="s">
        <v>359</v>
      </c>
      <c r="MI347" s="45"/>
      <c r="MJ347" s="45" t="s">
        <v>4295</v>
      </c>
      <c r="MK347" s="45">
        <v>73216773</v>
      </c>
      <c r="ML347" s="45" t="s">
        <v>4296</v>
      </c>
      <c r="MM347" s="47">
        <v>44219.502615740741</v>
      </c>
      <c r="MN347" s="45">
        <v>349</v>
      </c>
      <c r="MO347" s="45"/>
      <c r="MP347" s="45">
        <v>-1</v>
      </c>
      <c r="MQ347" s="45"/>
      <c r="MR347" s="45"/>
      <c r="MS347" s="45" t="s">
        <v>376</v>
      </c>
      <c r="MT347" s="45">
        <v>1003</v>
      </c>
      <c r="MU347" s="45" t="s">
        <v>402</v>
      </c>
      <c r="MV347" s="45">
        <v>569832</v>
      </c>
    </row>
    <row r="348" spans="1:360" ht="15.6" thickTop="1" thickBot="1" x14ac:dyDescent="0.35">
      <c r="A348" s="48" t="s">
        <v>4297</v>
      </c>
      <c r="B348" s="37" t="s">
        <v>4298</v>
      </c>
      <c r="C348" s="37"/>
      <c r="D348" s="37" t="s">
        <v>3146</v>
      </c>
      <c r="E348" s="37" t="s">
        <v>830</v>
      </c>
      <c r="F348" s="37"/>
      <c r="G348" s="49">
        <v>44219</v>
      </c>
      <c r="H348" s="37" t="s">
        <v>2581</v>
      </c>
      <c r="I348" s="37" t="s">
        <v>832</v>
      </c>
      <c r="J348" s="37" t="s">
        <v>347</v>
      </c>
      <c r="K348" s="37">
        <v>35</v>
      </c>
      <c r="L348" s="37" t="str">
        <f>IF(data!$K348&lt;31,"18-30 Years",IF(data!$K348&lt;51,"31-50 Years",IF(data!$K348&lt;61,"51-60 Years",IF(data!$K348&gt;60,"Elderly&gt;60"))))</f>
        <v>31-50 Years</v>
      </c>
      <c r="M348" s="37" t="s">
        <v>405</v>
      </c>
      <c r="N348" s="37" t="s">
        <v>349</v>
      </c>
      <c r="O348" s="37" t="s">
        <v>350</v>
      </c>
      <c r="P348" s="49">
        <v>44049</v>
      </c>
      <c r="Q348" s="37">
        <v>1</v>
      </c>
      <c r="R348" s="37">
        <v>0</v>
      </c>
      <c r="S348" s="37" t="s">
        <v>347</v>
      </c>
      <c r="T348" s="37">
        <v>0</v>
      </c>
      <c r="U348" s="37">
        <v>0</v>
      </c>
      <c r="V348" s="37">
        <v>1</v>
      </c>
      <c r="W348" s="37" t="s">
        <v>351</v>
      </c>
      <c r="X348" s="37">
        <v>1</v>
      </c>
      <c r="Y348" s="37" t="s">
        <v>406</v>
      </c>
      <c r="Z348" s="37">
        <v>0</v>
      </c>
      <c r="AA348" s="52">
        <v>2</v>
      </c>
      <c r="AB348" s="37">
        <v>5</v>
      </c>
      <c r="AC348" s="37">
        <v>0</v>
      </c>
      <c r="AD348" s="37">
        <v>0</v>
      </c>
      <c r="AE348" s="37">
        <v>0</v>
      </c>
      <c r="AF348" s="37">
        <v>1000</v>
      </c>
      <c r="AG348" s="37">
        <v>200</v>
      </c>
      <c r="AH348" s="41">
        <f t="shared" si="5"/>
        <v>-800</v>
      </c>
      <c r="AI348" s="37" t="s">
        <v>4279</v>
      </c>
      <c r="AJ348" s="37"/>
      <c r="AK348" s="37" t="s">
        <v>372</v>
      </c>
      <c r="AL348" s="37"/>
      <c r="AM348" s="37"/>
      <c r="AN348" s="37"/>
      <c r="AO348" s="37"/>
      <c r="AP348" s="37"/>
      <c r="AQ348" s="37" t="b">
        <v>1</v>
      </c>
      <c r="AR348" s="37"/>
      <c r="AS348" s="37"/>
      <c r="AT348" s="37"/>
      <c r="AU348" s="37"/>
      <c r="AV348" s="37"/>
      <c r="AW348" s="37" t="s">
        <v>359</v>
      </c>
      <c r="AX348" s="45" t="s">
        <v>5131</v>
      </c>
      <c r="AY348" s="37" t="s">
        <v>1481</v>
      </c>
      <c r="AZ348" s="37"/>
      <c r="BA348" s="37"/>
      <c r="BB348" s="37"/>
      <c r="BC348" s="37" t="b">
        <v>1</v>
      </c>
      <c r="BD348" s="37"/>
      <c r="BE348" s="37" t="b">
        <v>1</v>
      </c>
      <c r="BF348" s="37"/>
      <c r="BG348" s="37"/>
      <c r="BH348" s="37"/>
      <c r="BI348" s="37"/>
      <c r="BJ348" s="37"/>
      <c r="BK348" s="37" t="s">
        <v>347</v>
      </c>
      <c r="BL348" s="37" t="s">
        <v>347</v>
      </c>
      <c r="BM348" s="37" t="s">
        <v>4299</v>
      </c>
      <c r="BN348" s="37" t="s">
        <v>372</v>
      </c>
      <c r="BO348" s="37"/>
      <c r="BP348" s="37" t="s">
        <v>372</v>
      </c>
      <c r="BQ348" s="37"/>
      <c r="BR348" s="37"/>
      <c r="BS348" s="37"/>
      <c r="BT348" s="37"/>
      <c r="BU348" s="37"/>
      <c r="BV348" s="37"/>
      <c r="BW348" s="37"/>
      <c r="BX348" s="37"/>
      <c r="BY348" s="37"/>
      <c r="BZ348" s="37"/>
      <c r="CA348" s="37"/>
      <c r="CB348" s="37"/>
      <c r="CC348" s="37"/>
      <c r="CD348" s="37"/>
      <c r="CE348" s="37"/>
      <c r="CF348" s="37" t="s">
        <v>360</v>
      </c>
      <c r="CG348" s="37"/>
      <c r="CH348" s="37" t="b">
        <v>1</v>
      </c>
      <c r="CI348" s="37"/>
      <c r="CJ348" s="37" t="b">
        <v>1</v>
      </c>
      <c r="CK348" s="37"/>
      <c r="CL348" s="37"/>
      <c r="CM348" s="37"/>
      <c r="CN348" s="37"/>
      <c r="CO348" s="37" t="s">
        <v>372</v>
      </c>
      <c r="CP348" s="37"/>
      <c r="CQ348" s="37"/>
      <c r="CR348" s="37"/>
      <c r="CS348" s="37"/>
      <c r="CT348" s="37"/>
      <c r="CU348" s="37"/>
      <c r="CV348" s="37"/>
      <c r="CW348" s="37"/>
      <c r="CX348" s="37"/>
      <c r="CY348" s="37" t="s">
        <v>836</v>
      </c>
      <c r="CZ348" s="37"/>
      <c r="DA348" s="37"/>
      <c r="DB348" s="37"/>
      <c r="DC348" s="37"/>
      <c r="DD348" s="37"/>
      <c r="DE348" s="37" t="b">
        <v>1</v>
      </c>
      <c r="DF348" s="37"/>
      <c r="DG348" s="37"/>
      <c r="DH348" s="37"/>
      <c r="DI348" s="37"/>
      <c r="DJ348" s="37"/>
      <c r="DK348" s="37"/>
      <c r="DL348" s="37"/>
      <c r="DM348" s="37"/>
      <c r="DN348" s="37"/>
      <c r="DO348" s="37"/>
      <c r="DP348" s="37"/>
      <c r="DQ348" s="37"/>
      <c r="DR348" s="37"/>
      <c r="DS348" s="37"/>
      <c r="DT348" s="37"/>
      <c r="DU348" s="37"/>
      <c r="DV348" s="37"/>
      <c r="DW348" s="37" t="s">
        <v>482</v>
      </c>
      <c r="DX348" s="37" t="s">
        <v>483</v>
      </c>
      <c r="DY348" s="37"/>
      <c r="DZ348" s="37"/>
      <c r="EA348" s="37" t="s">
        <v>1031</v>
      </c>
      <c r="EB348" s="37" t="b">
        <v>1</v>
      </c>
      <c r="EC348" s="37" t="b">
        <v>1</v>
      </c>
      <c r="ED348" s="37" t="b">
        <v>1</v>
      </c>
      <c r="EE348" s="37"/>
      <c r="EF348" s="37"/>
      <c r="EG348" s="37"/>
      <c r="EH348" s="37"/>
      <c r="EI348" s="37"/>
      <c r="EJ348" s="37"/>
      <c r="EK348" s="37"/>
      <c r="EL348" s="37"/>
      <c r="EM348" s="52">
        <v>3</v>
      </c>
      <c r="EN348" s="37" t="s">
        <v>365</v>
      </c>
      <c r="EO348" s="37" t="s">
        <v>1031</v>
      </c>
      <c r="EP348" s="37" t="b">
        <v>1</v>
      </c>
      <c r="EQ348" s="37" t="b">
        <v>1</v>
      </c>
      <c r="ER348" s="37" t="b">
        <v>1</v>
      </c>
      <c r="ES348" s="37"/>
      <c r="ET348" s="37"/>
      <c r="EU348" s="37"/>
      <c r="EV348" s="37"/>
      <c r="EW348" s="37"/>
      <c r="EX348" s="37"/>
      <c r="EY348" s="37"/>
      <c r="EZ348" s="37"/>
      <c r="FA348" s="52">
        <v>3</v>
      </c>
      <c r="FB348" s="37" t="s">
        <v>365</v>
      </c>
      <c r="FC348" s="37" t="s">
        <v>347</v>
      </c>
      <c r="FD348" s="37"/>
      <c r="FE348" s="37" t="s">
        <v>367</v>
      </c>
      <c r="FF348" s="37"/>
      <c r="FG348" s="37" t="b">
        <v>1</v>
      </c>
      <c r="FH348" s="37"/>
      <c r="FI348" s="37"/>
      <c r="FJ348" s="37"/>
      <c r="FK348" s="37"/>
      <c r="FL348" s="37"/>
      <c r="FM348" s="37"/>
      <c r="FN348" s="37" t="s">
        <v>347</v>
      </c>
      <c r="FO348" s="37"/>
      <c r="FP348" s="37" t="s">
        <v>372</v>
      </c>
      <c r="FQ348" s="37"/>
      <c r="FR348" s="37"/>
      <c r="FS348" s="37"/>
      <c r="FT348" s="37"/>
      <c r="FU348" s="37"/>
      <c r="FV348" s="37"/>
      <c r="FW348" s="37"/>
      <c r="FX348" s="37" t="s">
        <v>372</v>
      </c>
      <c r="FY348" s="37" t="s">
        <v>359</v>
      </c>
      <c r="FZ348" s="37"/>
      <c r="GA348" s="37"/>
      <c r="GB348" s="37"/>
      <c r="GC348" s="37" t="s">
        <v>384</v>
      </c>
      <c r="GD348" s="37" t="s">
        <v>351</v>
      </c>
      <c r="GE348" s="37" t="s">
        <v>873</v>
      </c>
      <c r="GF348" s="37"/>
      <c r="GG348" s="37"/>
      <c r="GH348" s="37"/>
      <c r="GI348" s="37"/>
      <c r="GJ348" s="37"/>
      <c r="GK348" s="37"/>
      <c r="GL348" s="37"/>
      <c r="GM348" s="37"/>
      <c r="GN348" s="37"/>
      <c r="GO348" s="37"/>
      <c r="GP348" s="37"/>
      <c r="GQ348" s="37"/>
      <c r="GR348" s="37"/>
      <c r="GS348" s="37"/>
      <c r="GT348" s="37"/>
      <c r="GU348" s="37" t="s">
        <v>4300</v>
      </c>
      <c r="GV348" s="37"/>
      <c r="GW348" s="37"/>
      <c r="GX348" s="37"/>
      <c r="GY348" s="37" t="b">
        <v>1</v>
      </c>
      <c r="GZ348" s="37" t="b">
        <v>1</v>
      </c>
      <c r="HA348" s="37"/>
      <c r="HB348" s="37"/>
      <c r="HC348" s="37"/>
      <c r="HD348" s="37"/>
      <c r="HE348" s="37"/>
      <c r="HF348" s="37"/>
      <c r="HG348" s="37"/>
      <c r="HH348" s="37" t="b">
        <v>1</v>
      </c>
      <c r="HI348" s="37"/>
      <c r="HJ348" s="37"/>
      <c r="HK348" s="37"/>
      <c r="HL348" s="37"/>
      <c r="HM348" s="37"/>
      <c r="HN348" s="37" t="s">
        <v>497</v>
      </c>
      <c r="HO348" s="37"/>
      <c r="HP348" s="37" t="b">
        <v>1</v>
      </c>
      <c r="HQ348" s="37"/>
      <c r="HR348" s="37"/>
      <c r="HS348" s="37" t="s">
        <v>4301</v>
      </c>
      <c r="HT348" s="37" t="s">
        <v>440</v>
      </c>
      <c r="HU348" s="37"/>
      <c r="HV348" s="37"/>
      <c r="HW348" s="37"/>
      <c r="HX348" s="37" t="b">
        <v>1</v>
      </c>
      <c r="HY348" s="37"/>
      <c r="HZ348" s="37"/>
      <c r="IA348" s="37"/>
      <c r="IB348" s="37"/>
      <c r="IC348" s="37"/>
      <c r="ID348" s="37"/>
      <c r="IE348" s="37"/>
      <c r="IF348" s="37" t="s">
        <v>4302</v>
      </c>
      <c r="IG348" s="37"/>
      <c r="IH348" s="37"/>
      <c r="II348" s="37" t="b">
        <v>1</v>
      </c>
      <c r="IJ348" s="37" t="b">
        <v>1</v>
      </c>
      <c r="IK348" s="37" t="b">
        <v>1</v>
      </c>
      <c r="IL348" s="37"/>
      <c r="IM348" s="37"/>
      <c r="IN348" s="37"/>
      <c r="IO348" s="37"/>
      <c r="IP348" s="37" t="s">
        <v>442</v>
      </c>
      <c r="IQ348" s="37"/>
      <c r="IR348" s="37" t="s">
        <v>500</v>
      </c>
      <c r="IS348" s="37"/>
      <c r="IT348" s="37"/>
      <c r="IU348" s="37" t="b">
        <v>1</v>
      </c>
      <c r="IV348" s="37"/>
      <c r="IW348" s="37"/>
      <c r="IX348" s="37"/>
      <c r="IY348" s="37"/>
      <c r="IZ348" s="37"/>
      <c r="JA348" s="37" t="s">
        <v>5165</v>
      </c>
      <c r="JB348" s="37" t="s">
        <v>537</v>
      </c>
      <c r="JC348" s="37"/>
      <c r="JD348" s="37" t="b">
        <v>1</v>
      </c>
      <c r="JE348" s="37" t="b">
        <v>1</v>
      </c>
      <c r="JF348" s="37"/>
      <c r="JG348" s="37"/>
      <c r="JH348" s="37"/>
      <c r="JI348" s="37"/>
      <c r="JJ348" s="37"/>
      <c r="JK348" s="45" t="s">
        <v>5169</v>
      </c>
      <c r="JL348" s="37" t="s">
        <v>359</v>
      </c>
      <c r="JM348" s="37" t="s">
        <v>4303</v>
      </c>
      <c r="JN348" s="37" t="s">
        <v>4304</v>
      </c>
      <c r="JO348" s="37"/>
      <c r="JP348" s="37"/>
      <c r="JQ348" s="37"/>
      <c r="JR348" s="37" t="b">
        <v>1</v>
      </c>
      <c r="JS348" s="37"/>
      <c r="JT348" s="37" t="b">
        <v>1</v>
      </c>
      <c r="JU348" s="37"/>
      <c r="JV348" s="37"/>
      <c r="JW348" s="37" t="b">
        <v>1</v>
      </c>
      <c r="JX348" s="37"/>
      <c r="JY348" s="37"/>
      <c r="JZ348" s="37"/>
      <c r="KA348" s="37"/>
      <c r="KB348" s="37" t="b">
        <v>1</v>
      </c>
      <c r="KC348" s="37"/>
      <c r="KD348" s="37"/>
      <c r="KE348" s="37"/>
      <c r="KF348" s="37"/>
      <c r="KG348" s="37"/>
      <c r="KH348" s="37" t="s">
        <v>2090</v>
      </c>
      <c r="KI348" s="37"/>
      <c r="KJ348" s="37"/>
      <c r="KK348" s="37"/>
      <c r="KL348" s="37" t="b">
        <v>1</v>
      </c>
      <c r="KM348" s="37"/>
      <c r="KN348" s="37"/>
      <c r="KO348" s="37"/>
      <c r="KP348" s="37" t="b">
        <v>1</v>
      </c>
      <c r="KQ348" s="37"/>
      <c r="KR348" s="37" t="b">
        <v>1</v>
      </c>
      <c r="KS348" s="37"/>
      <c r="KT348" s="37"/>
      <c r="KU348" s="37"/>
      <c r="KV348" s="37"/>
      <c r="KW348" s="37" t="s">
        <v>4290</v>
      </c>
      <c r="KX348" s="37"/>
      <c r="KY348" s="37"/>
      <c r="KZ348" s="37" t="b">
        <v>1</v>
      </c>
      <c r="LA348" s="37" t="b">
        <v>1</v>
      </c>
      <c r="LB348" s="37" t="b">
        <v>1</v>
      </c>
      <c r="LC348" s="37" t="b">
        <v>1</v>
      </c>
      <c r="LD348" s="37"/>
      <c r="LE348" s="37"/>
      <c r="LF348" s="37"/>
      <c r="LG348" s="37" t="s">
        <v>396</v>
      </c>
      <c r="LH348" s="37" t="b">
        <v>1</v>
      </c>
      <c r="LI348" s="37" t="b">
        <v>1</v>
      </c>
      <c r="LJ348" s="37" t="b">
        <v>1</v>
      </c>
      <c r="LK348" s="37" t="b">
        <v>1</v>
      </c>
      <c r="LL348" s="37" t="b">
        <v>1</v>
      </c>
      <c r="LM348" s="37"/>
      <c r="LN348" s="37"/>
      <c r="LO348" s="37" t="s">
        <v>347</v>
      </c>
      <c r="LP348" s="37"/>
      <c r="LQ348" s="37" t="s">
        <v>1182</v>
      </c>
      <c r="LR348" s="37" t="b">
        <v>1</v>
      </c>
      <c r="LS348" s="37"/>
      <c r="LT348" s="37" t="b">
        <v>1</v>
      </c>
      <c r="LU348" s="37"/>
      <c r="LV348" s="37"/>
      <c r="LW348" s="37"/>
      <c r="LX348" s="37"/>
      <c r="LY348" s="37"/>
      <c r="LZ348" s="37"/>
      <c r="MA348" s="37"/>
      <c r="MB348" s="37" t="s">
        <v>347</v>
      </c>
      <c r="MC348" s="37">
        <v>1</v>
      </c>
      <c r="MD348" s="37" t="s">
        <v>4305</v>
      </c>
      <c r="ME348" s="37"/>
      <c r="MF348" s="37"/>
      <c r="MG348" s="37"/>
      <c r="MH348" s="37" t="s">
        <v>359</v>
      </c>
      <c r="MI348" s="37"/>
      <c r="MJ348" s="37" t="s">
        <v>4306</v>
      </c>
      <c r="MK348" s="37">
        <v>73216774</v>
      </c>
      <c r="ML348" s="37" t="s">
        <v>4307</v>
      </c>
      <c r="MM348" s="50">
        <v>44219.502627314818</v>
      </c>
      <c r="MN348" s="37">
        <v>350</v>
      </c>
      <c r="MO348" s="37"/>
      <c r="MP348" s="37">
        <v>-1</v>
      </c>
      <c r="MQ348" s="37"/>
      <c r="MR348" s="37"/>
      <c r="MS348" s="37" t="s">
        <v>376</v>
      </c>
      <c r="MT348" s="37">
        <v>5012</v>
      </c>
      <c r="MU348" s="37" t="s">
        <v>402</v>
      </c>
      <c r="MV348" s="37">
        <v>569832</v>
      </c>
    </row>
    <row r="349" spans="1:360" ht="15.6" thickTop="1" thickBot="1" x14ac:dyDescent="0.35">
      <c r="A349" s="44" t="s">
        <v>4308</v>
      </c>
      <c r="B349" s="45" t="s">
        <v>4309</v>
      </c>
      <c r="C349" s="45"/>
      <c r="D349" s="45" t="s">
        <v>3630</v>
      </c>
      <c r="E349" s="45" t="s">
        <v>830</v>
      </c>
      <c r="F349" s="45"/>
      <c r="G349" s="46">
        <v>44219</v>
      </c>
      <c r="H349" s="45" t="s">
        <v>2581</v>
      </c>
      <c r="I349" s="45" t="s">
        <v>832</v>
      </c>
      <c r="J349" s="45" t="s">
        <v>347</v>
      </c>
      <c r="K349" s="45">
        <v>18</v>
      </c>
      <c r="L349" s="45" t="str">
        <f>IF(data!$K349&lt;31,"18-30 Years",IF(data!$K349&lt;51,"31-50 Years",IF(data!$K349&lt;61,"51-60 Years",IF(data!$K349&gt;60,"Elderly&gt;60"))))</f>
        <v>18-30 Years</v>
      </c>
      <c r="M349" s="45" t="s">
        <v>348</v>
      </c>
      <c r="N349" s="45" t="s">
        <v>349</v>
      </c>
      <c r="O349" s="45" t="s">
        <v>350</v>
      </c>
      <c r="P349" s="46">
        <v>43831</v>
      </c>
      <c r="Q349" s="45">
        <v>1</v>
      </c>
      <c r="R349" s="45">
        <v>0</v>
      </c>
      <c r="S349" s="45" t="s">
        <v>359</v>
      </c>
      <c r="T349" s="45"/>
      <c r="U349" s="45"/>
      <c r="V349" s="45"/>
      <c r="W349" s="45"/>
      <c r="X349" s="45"/>
      <c r="Y349" s="45"/>
      <c r="Z349" s="45"/>
      <c r="AA349" s="45"/>
      <c r="AB349" s="45">
        <v>2</v>
      </c>
      <c r="AC349" s="45">
        <v>0</v>
      </c>
      <c r="AD349" s="45"/>
      <c r="AE349" s="45">
        <v>1</v>
      </c>
      <c r="AF349" s="45">
        <v>2000</v>
      </c>
      <c r="AG349" s="45">
        <v>300</v>
      </c>
      <c r="AH349" s="41">
        <f t="shared" si="5"/>
        <v>-1700</v>
      </c>
      <c r="AI349" s="45" t="s">
        <v>385</v>
      </c>
      <c r="AJ349" s="45"/>
      <c r="AK349" s="45" t="s">
        <v>772</v>
      </c>
      <c r="AL349" s="45" t="b">
        <v>1</v>
      </c>
      <c r="AM349" s="45"/>
      <c r="AN349" s="45"/>
      <c r="AO349" s="45"/>
      <c r="AP349" s="45"/>
      <c r="AQ349" s="45"/>
      <c r="AR349" s="45"/>
      <c r="AS349" s="45"/>
      <c r="AT349" s="45">
        <v>30</v>
      </c>
      <c r="AU349" s="45" t="s">
        <v>1333</v>
      </c>
      <c r="AV349" s="45"/>
      <c r="AW349" s="45" t="s">
        <v>347</v>
      </c>
      <c r="AX349" s="45" t="s">
        <v>3641</v>
      </c>
      <c r="AY349" s="45" t="s">
        <v>1383</v>
      </c>
      <c r="AZ349" s="45"/>
      <c r="BA349" s="45" t="b">
        <v>1</v>
      </c>
      <c r="BB349" s="45"/>
      <c r="BC349" s="45" t="b">
        <v>1</v>
      </c>
      <c r="BD349" s="45"/>
      <c r="BE349" s="45"/>
      <c r="BF349" s="45"/>
      <c r="BG349" s="45"/>
      <c r="BH349" s="45"/>
      <c r="BI349" s="45"/>
      <c r="BJ349" s="45"/>
      <c r="BK349" s="45" t="s">
        <v>359</v>
      </c>
      <c r="BL349" s="45"/>
      <c r="BM349" s="45"/>
      <c r="BN349" s="45"/>
      <c r="BO349" s="45"/>
      <c r="BP349" s="45" t="s">
        <v>359</v>
      </c>
      <c r="BQ349" s="45"/>
      <c r="BR349" s="45"/>
      <c r="BS349" s="45"/>
      <c r="BT349" s="45"/>
      <c r="BU349" s="45"/>
      <c r="BV349" s="45"/>
      <c r="BW349" s="45"/>
      <c r="BX349" s="45"/>
      <c r="BY349" s="45"/>
      <c r="BZ349" s="45"/>
      <c r="CA349" s="45"/>
      <c r="CB349" s="45"/>
      <c r="CC349" s="45"/>
      <c r="CD349" s="45"/>
      <c r="CE349" s="45"/>
      <c r="CF349" s="45" t="s">
        <v>1626</v>
      </c>
      <c r="CG349" s="45"/>
      <c r="CH349" s="45"/>
      <c r="CI349" s="45"/>
      <c r="CJ349" s="45" t="b">
        <v>1</v>
      </c>
      <c r="CK349" s="45"/>
      <c r="CL349" s="45"/>
      <c r="CM349" s="45"/>
      <c r="CN349" s="45"/>
      <c r="CO349" s="45" t="s">
        <v>347</v>
      </c>
      <c r="CP349" s="45"/>
      <c r="CQ349" s="45"/>
      <c r="CR349" s="45"/>
      <c r="CS349" s="45"/>
      <c r="CT349" s="45"/>
      <c r="CU349" s="45"/>
      <c r="CV349" s="45"/>
      <c r="CW349" s="45"/>
      <c r="CX349" s="45"/>
      <c r="CY349" s="45" t="s">
        <v>836</v>
      </c>
      <c r="CZ349" s="45"/>
      <c r="DA349" s="45"/>
      <c r="DB349" s="45"/>
      <c r="DC349" s="45"/>
      <c r="DD349" s="45"/>
      <c r="DE349" s="45" t="b">
        <v>1</v>
      </c>
      <c r="DF349" s="45"/>
      <c r="DG349" s="45"/>
      <c r="DH349" s="45"/>
      <c r="DI349" s="45"/>
      <c r="DJ349" s="45"/>
      <c r="DK349" s="45"/>
      <c r="DL349" s="45"/>
      <c r="DM349" s="45"/>
      <c r="DN349" s="45"/>
      <c r="DO349" s="45"/>
      <c r="DP349" s="45"/>
      <c r="DQ349" s="45"/>
      <c r="DR349" s="45"/>
      <c r="DS349" s="45"/>
      <c r="DT349" s="45"/>
      <c r="DU349" s="45"/>
      <c r="DV349" s="45"/>
      <c r="DW349" s="45" t="s">
        <v>482</v>
      </c>
      <c r="DX349" s="45" t="s">
        <v>483</v>
      </c>
      <c r="DY349" s="45"/>
      <c r="DZ349" s="45"/>
      <c r="EA349" s="45" t="s">
        <v>1142</v>
      </c>
      <c r="EB349" s="45" t="b">
        <v>1</v>
      </c>
      <c r="EC349" s="45"/>
      <c r="ED349" s="45"/>
      <c r="EE349" s="45"/>
      <c r="EF349" s="45"/>
      <c r="EG349" s="45"/>
      <c r="EH349" s="45"/>
      <c r="EI349" s="45"/>
      <c r="EJ349" s="45"/>
      <c r="EK349" s="45" t="b">
        <v>1</v>
      </c>
      <c r="EL349" s="45" t="b">
        <v>1</v>
      </c>
      <c r="EM349" s="51">
        <v>3</v>
      </c>
      <c r="EN349" s="45" t="s">
        <v>365</v>
      </c>
      <c r="EO349" s="45"/>
      <c r="EP349" s="45"/>
      <c r="EQ349" s="45"/>
      <c r="ER349" s="45"/>
      <c r="ES349" s="45"/>
      <c r="ET349" s="45"/>
      <c r="EU349" s="45"/>
      <c r="EV349" s="45"/>
      <c r="EW349" s="45"/>
      <c r="EX349" s="45"/>
      <c r="EY349" s="45"/>
      <c r="EZ349" s="45"/>
      <c r="FA349" s="45"/>
      <c r="FB349" s="45"/>
      <c r="FC349" s="45" t="s">
        <v>347</v>
      </c>
      <c r="FD349" s="45"/>
      <c r="FE349" s="45" t="s">
        <v>367</v>
      </c>
      <c r="FF349" s="45"/>
      <c r="FG349" s="45" t="b">
        <v>1</v>
      </c>
      <c r="FH349" s="45"/>
      <c r="FI349" s="45"/>
      <c r="FJ349" s="45"/>
      <c r="FK349" s="45"/>
      <c r="FL349" s="45"/>
      <c r="FM349" s="45"/>
      <c r="FN349" s="45" t="s">
        <v>347</v>
      </c>
      <c r="FO349" s="45"/>
      <c r="FP349" s="45" t="s">
        <v>347</v>
      </c>
      <c r="FQ349" s="45" t="s">
        <v>367</v>
      </c>
      <c r="FR349" s="45" t="b">
        <v>1</v>
      </c>
      <c r="FS349" s="45"/>
      <c r="FT349" s="45"/>
      <c r="FU349" s="45"/>
      <c r="FV349" s="45"/>
      <c r="FW349" s="45"/>
      <c r="FX349" s="45"/>
      <c r="FY349" s="45"/>
      <c r="FZ349" s="45"/>
      <c r="GA349" s="45"/>
      <c r="GB349" s="45"/>
      <c r="GC349" s="45"/>
      <c r="GD349" s="45" t="s">
        <v>351</v>
      </c>
      <c r="GE349" s="45" t="s">
        <v>359</v>
      </c>
      <c r="GF349" s="45" t="s">
        <v>370</v>
      </c>
      <c r="GG349" s="45" t="s">
        <v>370</v>
      </c>
      <c r="GH349" s="45"/>
      <c r="GI349" s="45"/>
      <c r="GJ349" s="45"/>
      <c r="GK349" s="45"/>
      <c r="GL349" s="45"/>
      <c r="GM349" s="45"/>
      <c r="GN349" s="45"/>
      <c r="GO349" s="45"/>
      <c r="GP349" s="45"/>
      <c r="GQ349" s="45"/>
      <c r="GR349" s="45"/>
      <c r="GS349" s="45"/>
      <c r="GT349" s="45"/>
      <c r="GU349" s="45" t="s">
        <v>2585</v>
      </c>
      <c r="GV349" s="45"/>
      <c r="GW349" s="45" t="b">
        <v>1</v>
      </c>
      <c r="GX349" s="45"/>
      <c r="GY349" s="45"/>
      <c r="GZ349" s="45" t="b">
        <v>1</v>
      </c>
      <c r="HA349" s="45"/>
      <c r="HB349" s="45"/>
      <c r="HC349" s="45"/>
      <c r="HD349" s="45"/>
      <c r="HE349" s="45"/>
      <c r="HF349" s="45"/>
      <c r="HG349" s="45"/>
      <c r="HH349" s="45"/>
      <c r="HI349" s="45"/>
      <c r="HJ349" s="45"/>
      <c r="HK349" s="45"/>
      <c r="HL349" s="45"/>
      <c r="HM349" s="45"/>
      <c r="HN349" s="45" t="s">
        <v>497</v>
      </c>
      <c r="HO349" s="45"/>
      <c r="HP349" s="45" t="b">
        <v>1</v>
      </c>
      <c r="HQ349" s="45"/>
      <c r="HR349" s="45"/>
      <c r="HS349" s="45" t="s">
        <v>3623</v>
      </c>
      <c r="HT349" s="45" t="s">
        <v>550</v>
      </c>
      <c r="HU349" s="45" t="b">
        <v>1</v>
      </c>
      <c r="HV349" s="45"/>
      <c r="HW349" s="45"/>
      <c r="HX349" s="45" t="b">
        <v>1</v>
      </c>
      <c r="HY349" s="45"/>
      <c r="HZ349" s="45"/>
      <c r="IA349" s="45"/>
      <c r="IB349" s="45"/>
      <c r="IC349" s="45"/>
      <c r="ID349" s="45"/>
      <c r="IE349" s="45"/>
      <c r="IF349" s="45" t="s">
        <v>511</v>
      </c>
      <c r="IG349" s="45"/>
      <c r="IH349" s="45"/>
      <c r="II349" s="45"/>
      <c r="IJ349" s="45"/>
      <c r="IK349" s="45" t="b">
        <v>1</v>
      </c>
      <c r="IL349" s="45"/>
      <c r="IM349" s="45"/>
      <c r="IN349" s="45"/>
      <c r="IO349" s="45"/>
      <c r="IP349" s="45" t="s">
        <v>347</v>
      </c>
      <c r="IQ349" s="45"/>
      <c r="IR349" s="45" t="s">
        <v>1176</v>
      </c>
      <c r="IS349" s="45"/>
      <c r="IT349" s="45"/>
      <c r="IU349" s="45" t="b">
        <v>1</v>
      </c>
      <c r="IV349" s="45" t="b">
        <v>1</v>
      </c>
      <c r="IW349" s="45"/>
      <c r="IX349" s="45"/>
      <c r="IY349" s="45"/>
      <c r="IZ349" s="45"/>
      <c r="JA349" s="37" t="s">
        <v>5165</v>
      </c>
      <c r="JB349" s="45" t="s">
        <v>443</v>
      </c>
      <c r="JC349" s="45"/>
      <c r="JD349" s="45" t="b">
        <v>1</v>
      </c>
      <c r="JE349" s="45"/>
      <c r="JF349" s="45"/>
      <c r="JG349" s="45"/>
      <c r="JH349" s="45"/>
      <c r="JI349" s="45"/>
      <c r="JJ349" s="45"/>
      <c r="JK349" s="45" t="s">
        <v>5168</v>
      </c>
      <c r="JL349" s="45" t="s">
        <v>359</v>
      </c>
      <c r="JM349" s="45" t="s">
        <v>4310</v>
      </c>
      <c r="JN349" s="45" t="s">
        <v>4273</v>
      </c>
      <c r="JO349" s="45" t="b">
        <v>1</v>
      </c>
      <c r="JP349" s="45"/>
      <c r="JQ349" s="45"/>
      <c r="JR349" s="45"/>
      <c r="JS349" s="45"/>
      <c r="JT349" s="45" t="b">
        <v>1</v>
      </c>
      <c r="JU349" s="45"/>
      <c r="JV349" s="45"/>
      <c r="JW349" s="45"/>
      <c r="JX349" s="45"/>
      <c r="JY349" s="45"/>
      <c r="JZ349" s="45"/>
      <c r="KA349" s="45"/>
      <c r="KB349" s="45" t="b">
        <v>1</v>
      </c>
      <c r="KC349" s="45"/>
      <c r="KD349" s="45"/>
      <c r="KE349" s="45"/>
      <c r="KF349" s="45"/>
      <c r="KG349" s="45"/>
      <c r="KH349" s="45" t="s">
        <v>3068</v>
      </c>
      <c r="KI349" s="45"/>
      <c r="KJ349" s="45"/>
      <c r="KK349" s="45"/>
      <c r="KL349" s="45" t="b">
        <v>1</v>
      </c>
      <c r="KM349" s="45"/>
      <c r="KN349" s="45"/>
      <c r="KO349" s="45"/>
      <c r="KP349" s="45" t="b">
        <v>1</v>
      </c>
      <c r="KQ349" s="45"/>
      <c r="KR349" s="45"/>
      <c r="KS349" s="45"/>
      <c r="KT349" s="45"/>
      <c r="KU349" s="45"/>
      <c r="KV349" s="45"/>
      <c r="KW349" s="45" t="s">
        <v>1669</v>
      </c>
      <c r="KX349" s="45"/>
      <c r="KY349" s="45"/>
      <c r="KZ349" s="45"/>
      <c r="LA349" s="45"/>
      <c r="LB349" s="45" t="b">
        <v>1</v>
      </c>
      <c r="LC349" s="45" t="b">
        <v>1</v>
      </c>
      <c r="LD349" s="45"/>
      <c r="LE349" s="45"/>
      <c r="LF349" s="45"/>
      <c r="LG349" s="45" t="s">
        <v>541</v>
      </c>
      <c r="LH349" s="45"/>
      <c r="LI349" s="45"/>
      <c r="LJ349" s="45" t="b">
        <v>1</v>
      </c>
      <c r="LK349" s="45" t="b">
        <v>1</v>
      </c>
      <c r="LL349" s="45"/>
      <c r="LM349" s="45"/>
      <c r="LN349" s="45"/>
      <c r="LO349" s="45"/>
      <c r="LP349" s="45"/>
      <c r="LQ349" s="45"/>
      <c r="LR349" s="45"/>
      <c r="LS349" s="45"/>
      <c r="LT349" s="45"/>
      <c r="LU349" s="45"/>
      <c r="LV349" s="45"/>
      <c r="LW349" s="45"/>
      <c r="LX349" s="45"/>
      <c r="LY349" s="45"/>
      <c r="LZ349" s="45"/>
      <c r="MA349" s="45"/>
      <c r="MB349" s="45"/>
      <c r="MC349" s="45"/>
      <c r="MD349" s="45"/>
      <c r="ME349" s="45"/>
      <c r="MF349" s="45"/>
      <c r="MG349" s="45"/>
      <c r="MH349" s="45"/>
      <c r="MI349" s="45"/>
      <c r="MJ349" s="45" t="s">
        <v>4311</v>
      </c>
      <c r="MK349" s="45">
        <v>73216781</v>
      </c>
      <c r="ML349" s="45" t="s">
        <v>4312</v>
      </c>
      <c r="MM349" s="47">
        <v>44219.502743055556</v>
      </c>
      <c r="MN349" s="45">
        <v>351</v>
      </c>
      <c r="MO349" s="45"/>
      <c r="MP349" s="45">
        <v>-1</v>
      </c>
      <c r="MQ349" s="45"/>
      <c r="MR349" s="45"/>
      <c r="MS349" s="45" t="s">
        <v>376</v>
      </c>
      <c r="MT349" s="45">
        <v>1013</v>
      </c>
      <c r="MU349" s="45" t="s">
        <v>402</v>
      </c>
      <c r="MV349" s="45">
        <v>569832</v>
      </c>
    </row>
    <row r="350" spans="1:360" ht="15.6" thickTop="1" thickBot="1" x14ac:dyDescent="0.35">
      <c r="A350" s="48" t="s">
        <v>4313</v>
      </c>
      <c r="B350" s="37" t="s">
        <v>4314</v>
      </c>
      <c r="C350" s="37"/>
      <c r="D350" s="37" t="s">
        <v>3658</v>
      </c>
      <c r="E350" s="37" t="s">
        <v>830</v>
      </c>
      <c r="F350" s="37"/>
      <c r="G350" s="49">
        <v>44219</v>
      </c>
      <c r="H350" s="37" t="s">
        <v>2581</v>
      </c>
      <c r="I350" s="37" t="s">
        <v>832</v>
      </c>
      <c r="J350" s="37" t="s">
        <v>347</v>
      </c>
      <c r="K350" s="37">
        <v>31</v>
      </c>
      <c r="L350" s="37" t="str">
        <f>IF(data!$K350&lt;31,"18-30 Years",IF(data!$K350&lt;51,"31-50 Years",IF(data!$K350&lt;61,"51-60 Years",IF(data!$K350&gt;60,"Elderly&gt;60"))))</f>
        <v>31-50 Years</v>
      </c>
      <c r="M350" s="37" t="s">
        <v>348</v>
      </c>
      <c r="N350" s="37" t="s">
        <v>349</v>
      </c>
      <c r="O350" s="37" t="s">
        <v>350</v>
      </c>
      <c r="P350" s="49">
        <v>43466</v>
      </c>
      <c r="Q350" s="37">
        <v>1</v>
      </c>
      <c r="R350" s="37">
        <v>0</v>
      </c>
      <c r="S350" s="37" t="s">
        <v>347</v>
      </c>
      <c r="T350" s="37">
        <v>0</v>
      </c>
      <c r="U350" s="37">
        <v>1</v>
      </c>
      <c r="V350" s="37">
        <v>1</v>
      </c>
      <c r="W350" s="37" t="s">
        <v>406</v>
      </c>
      <c r="X350" s="37">
        <v>2</v>
      </c>
      <c r="Y350" s="37" t="s">
        <v>364</v>
      </c>
      <c r="Z350" s="37">
        <v>2</v>
      </c>
      <c r="AA350" s="52">
        <v>6</v>
      </c>
      <c r="AB350" s="37">
        <v>9</v>
      </c>
      <c r="AC350" s="37">
        <v>0</v>
      </c>
      <c r="AD350" s="37">
        <v>0</v>
      </c>
      <c r="AE350" s="37">
        <v>1</v>
      </c>
      <c r="AF350" s="37">
        <v>1000</v>
      </c>
      <c r="AG350" s="37">
        <v>300</v>
      </c>
      <c r="AH350" s="41">
        <f t="shared" si="5"/>
        <v>-700</v>
      </c>
      <c r="AI350" s="37" t="s">
        <v>4315</v>
      </c>
      <c r="AJ350" s="37"/>
      <c r="AK350" s="37" t="s">
        <v>2235</v>
      </c>
      <c r="AL350" s="37" t="b">
        <v>1</v>
      </c>
      <c r="AM350" s="37" t="b">
        <v>1</v>
      </c>
      <c r="AN350" s="37"/>
      <c r="AO350" s="37"/>
      <c r="AP350" s="37"/>
      <c r="AQ350" s="37"/>
      <c r="AR350" s="37"/>
      <c r="AS350" s="37"/>
      <c r="AT350" s="37">
        <v>30</v>
      </c>
      <c r="AU350" s="37" t="s">
        <v>356</v>
      </c>
      <c r="AV350" s="37"/>
      <c r="AW350" s="37" t="s">
        <v>372</v>
      </c>
      <c r="AX350" s="37" t="s">
        <v>3186</v>
      </c>
      <c r="AY350" s="37" t="s">
        <v>480</v>
      </c>
      <c r="AZ350" s="37" t="b">
        <v>1</v>
      </c>
      <c r="BA350" s="37"/>
      <c r="BB350" s="37"/>
      <c r="BC350" s="37" t="b">
        <v>1</v>
      </c>
      <c r="BD350" s="37"/>
      <c r="BE350" s="37"/>
      <c r="BF350" s="37"/>
      <c r="BG350" s="37"/>
      <c r="BH350" s="37"/>
      <c r="BI350" s="37"/>
      <c r="BJ350" s="37"/>
      <c r="BK350" s="37" t="s">
        <v>347</v>
      </c>
      <c r="BL350" s="37" t="s">
        <v>347</v>
      </c>
      <c r="BM350" s="37" t="s">
        <v>4316</v>
      </c>
      <c r="BN350" s="37" t="s">
        <v>359</v>
      </c>
      <c r="BO350" s="37"/>
      <c r="BP350" s="37" t="s">
        <v>347</v>
      </c>
      <c r="BQ350" s="37" t="s">
        <v>347</v>
      </c>
      <c r="BR350" s="37"/>
      <c r="BS350" s="37" t="s">
        <v>359</v>
      </c>
      <c r="BT350" s="37"/>
      <c r="BU350" s="37"/>
      <c r="BV350" s="37"/>
      <c r="BW350" s="37"/>
      <c r="BX350" s="37"/>
      <c r="BY350" s="37"/>
      <c r="BZ350" s="37"/>
      <c r="CA350" s="37"/>
      <c r="CB350" s="37"/>
      <c r="CC350" s="37"/>
      <c r="CD350" s="37"/>
      <c r="CE350" s="37"/>
      <c r="CF350" s="37" t="s">
        <v>360</v>
      </c>
      <c r="CG350" s="37"/>
      <c r="CH350" s="37" t="b">
        <v>1</v>
      </c>
      <c r="CI350" s="37"/>
      <c r="CJ350" s="37" t="b">
        <v>1</v>
      </c>
      <c r="CK350" s="37"/>
      <c r="CL350" s="37"/>
      <c r="CM350" s="37"/>
      <c r="CN350" s="37"/>
      <c r="CO350" s="37" t="s">
        <v>359</v>
      </c>
      <c r="CP350" s="37" t="s">
        <v>1523</v>
      </c>
      <c r="CQ350" s="37"/>
      <c r="CR350" s="37"/>
      <c r="CS350" s="37"/>
      <c r="CT350" s="37" t="b">
        <v>1</v>
      </c>
      <c r="CU350" s="37"/>
      <c r="CV350" s="37"/>
      <c r="CW350" s="37"/>
      <c r="CX350" s="37"/>
      <c r="CY350" s="37" t="s">
        <v>836</v>
      </c>
      <c r="CZ350" s="37"/>
      <c r="DA350" s="37"/>
      <c r="DB350" s="37"/>
      <c r="DC350" s="37"/>
      <c r="DD350" s="37"/>
      <c r="DE350" s="37" t="b">
        <v>1</v>
      </c>
      <c r="DF350" s="37"/>
      <c r="DG350" s="37"/>
      <c r="DH350" s="37"/>
      <c r="DI350" s="37"/>
      <c r="DJ350" s="37"/>
      <c r="DK350" s="37"/>
      <c r="DL350" s="37"/>
      <c r="DM350" s="37"/>
      <c r="DN350" s="37"/>
      <c r="DO350" s="37"/>
      <c r="DP350" s="37"/>
      <c r="DQ350" s="37"/>
      <c r="DR350" s="37"/>
      <c r="DS350" s="37"/>
      <c r="DT350" s="37"/>
      <c r="DU350" s="37"/>
      <c r="DV350" s="37"/>
      <c r="DW350" s="37" t="s">
        <v>646</v>
      </c>
      <c r="DX350" s="37"/>
      <c r="DY350" s="37"/>
      <c r="DZ350" s="37"/>
      <c r="EA350" s="37" t="s">
        <v>683</v>
      </c>
      <c r="EB350" s="37" t="b">
        <v>1</v>
      </c>
      <c r="EC350" s="37"/>
      <c r="ED350" s="37"/>
      <c r="EE350" s="37"/>
      <c r="EF350" s="37"/>
      <c r="EG350" s="37"/>
      <c r="EH350" s="37"/>
      <c r="EI350" s="37"/>
      <c r="EJ350" s="37"/>
      <c r="EK350" s="37"/>
      <c r="EL350" s="37" t="b">
        <v>1</v>
      </c>
      <c r="EM350" s="52">
        <v>2</v>
      </c>
      <c r="EN350" s="37" t="s">
        <v>365</v>
      </c>
      <c r="EO350" s="37" t="s">
        <v>683</v>
      </c>
      <c r="EP350" s="37" t="b">
        <v>1</v>
      </c>
      <c r="EQ350" s="37"/>
      <c r="ER350" s="37"/>
      <c r="ES350" s="37"/>
      <c r="ET350" s="37"/>
      <c r="EU350" s="37"/>
      <c r="EV350" s="37"/>
      <c r="EW350" s="37"/>
      <c r="EX350" s="37"/>
      <c r="EY350" s="37"/>
      <c r="EZ350" s="37" t="b">
        <v>1</v>
      </c>
      <c r="FA350" s="52">
        <v>2</v>
      </c>
      <c r="FB350" s="37" t="s">
        <v>365</v>
      </c>
      <c r="FC350" s="37" t="s">
        <v>372</v>
      </c>
      <c r="FD350" s="37"/>
      <c r="FE350" s="37" t="s">
        <v>429</v>
      </c>
      <c r="FF350" s="37"/>
      <c r="FG350" s="37" t="b">
        <v>1</v>
      </c>
      <c r="FH350" s="37" t="b">
        <v>1</v>
      </c>
      <c r="FI350" s="37"/>
      <c r="FJ350" s="37"/>
      <c r="FK350" s="37"/>
      <c r="FL350" s="37"/>
      <c r="FM350" s="37"/>
      <c r="FN350" s="37" t="s">
        <v>347</v>
      </c>
      <c r="FO350" s="37"/>
      <c r="FP350" s="37" t="s">
        <v>347</v>
      </c>
      <c r="FQ350" s="37" t="s">
        <v>429</v>
      </c>
      <c r="FR350" s="37" t="b">
        <v>1</v>
      </c>
      <c r="FS350" s="37" t="b">
        <v>1</v>
      </c>
      <c r="FT350" s="37"/>
      <c r="FU350" s="37"/>
      <c r="FV350" s="37"/>
      <c r="FW350" s="37"/>
      <c r="FX350" s="37" t="s">
        <v>656</v>
      </c>
      <c r="FY350" s="37" t="s">
        <v>359</v>
      </c>
      <c r="FZ350" s="37"/>
      <c r="GA350" s="37"/>
      <c r="GB350" s="37"/>
      <c r="GC350" s="37" t="s">
        <v>351</v>
      </c>
      <c r="GD350" s="37" t="s">
        <v>351</v>
      </c>
      <c r="GE350" s="37" t="s">
        <v>359</v>
      </c>
      <c r="GF350" s="37" t="s">
        <v>369</v>
      </c>
      <c r="GG350" s="37" t="s">
        <v>369</v>
      </c>
      <c r="GH350" s="37" t="s">
        <v>371</v>
      </c>
      <c r="GI350" s="37" t="s">
        <v>372</v>
      </c>
      <c r="GJ350" s="37"/>
      <c r="GK350" s="37"/>
      <c r="GL350" s="37"/>
      <c r="GM350" s="37"/>
      <c r="GN350" s="37"/>
      <c r="GO350" s="37"/>
      <c r="GP350" s="37"/>
      <c r="GQ350" s="37"/>
      <c r="GR350" s="37"/>
      <c r="GS350" s="37" t="s">
        <v>1064</v>
      </c>
      <c r="GT350" s="37"/>
      <c r="GU350" s="37" t="s">
        <v>4317</v>
      </c>
      <c r="GV350" s="37" t="b">
        <v>1</v>
      </c>
      <c r="GW350" s="37" t="b">
        <v>1</v>
      </c>
      <c r="GX350" s="37" t="b">
        <v>1</v>
      </c>
      <c r="GY350" s="37"/>
      <c r="GZ350" s="37" t="b">
        <v>1</v>
      </c>
      <c r="HA350" s="37" t="b">
        <v>1</v>
      </c>
      <c r="HB350" s="37"/>
      <c r="HC350" s="37"/>
      <c r="HD350" s="37" t="b">
        <v>1</v>
      </c>
      <c r="HE350" s="37"/>
      <c r="HF350" s="37"/>
      <c r="HG350" s="37"/>
      <c r="HH350" s="37"/>
      <c r="HI350" s="37"/>
      <c r="HJ350" s="37"/>
      <c r="HK350" s="37"/>
      <c r="HL350" s="37"/>
      <c r="HM350" s="37"/>
      <c r="HN350" s="37" t="s">
        <v>387</v>
      </c>
      <c r="HO350" s="37"/>
      <c r="HP350" s="37"/>
      <c r="HQ350" s="37" t="b">
        <v>1</v>
      </c>
      <c r="HR350" s="37"/>
      <c r="HS350" s="37" t="s">
        <v>4318</v>
      </c>
      <c r="HT350" s="37" t="s">
        <v>550</v>
      </c>
      <c r="HU350" s="37" t="b">
        <v>1</v>
      </c>
      <c r="HV350" s="37"/>
      <c r="HW350" s="37"/>
      <c r="HX350" s="37" t="b">
        <v>1</v>
      </c>
      <c r="HY350" s="37"/>
      <c r="HZ350" s="37"/>
      <c r="IA350" s="37"/>
      <c r="IB350" s="37"/>
      <c r="IC350" s="37"/>
      <c r="ID350" s="37"/>
      <c r="IE350" s="37"/>
      <c r="IF350" s="37" t="s">
        <v>458</v>
      </c>
      <c r="IG350" s="37" t="b">
        <v>1</v>
      </c>
      <c r="IH350" s="37"/>
      <c r="II350" s="37"/>
      <c r="IJ350" s="37"/>
      <c r="IK350" s="37"/>
      <c r="IL350" s="37"/>
      <c r="IM350" s="37"/>
      <c r="IN350" s="37"/>
      <c r="IO350" s="37"/>
      <c r="IP350" s="37" t="s">
        <v>442</v>
      </c>
      <c r="IQ350" s="37"/>
      <c r="IR350" s="37" t="s">
        <v>1250</v>
      </c>
      <c r="IS350" s="37" t="b">
        <v>1</v>
      </c>
      <c r="IT350" s="37" t="b">
        <v>1</v>
      </c>
      <c r="IU350" s="37"/>
      <c r="IV350" s="37"/>
      <c r="IW350" s="37"/>
      <c r="IX350" s="37"/>
      <c r="IY350" s="37"/>
      <c r="IZ350" s="37"/>
      <c r="JA350" s="37" t="s">
        <v>5165</v>
      </c>
      <c r="JB350" s="37" t="s">
        <v>1248</v>
      </c>
      <c r="JC350" s="37" t="b">
        <v>1</v>
      </c>
      <c r="JD350" s="37" t="b">
        <v>1</v>
      </c>
      <c r="JE350" s="37" t="b">
        <v>1</v>
      </c>
      <c r="JF350" s="37"/>
      <c r="JG350" s="37"/>
      <c r="JH350" s="37"/>
      <c r="JI350" s="37"/>
      <c r="JJ350" s="37"/>
      <c r="JK350" s="37" t="s">
        <v>5167</v>
      </c>
      <c r="JL350" s="37" t="s">
        <v>347</v>
      </c>
      <c r="JM350" s="37"/>
      <c r="JN350" s="37" t="s">
        <v>4319</v>
      </c>
      <c r="JO350" s="37"/>
      <c r="JP350" s="37"/>
      <c r="JQ350" s="37"/>
      <c r="JR350" s="37"/>
      <c r="JS350" s="37" t="b">
        <v>1</v>
      </c>
      <c r="JT350" s="37" t="b">
        <v>1</v>
      </c>
      <c r="JU350" s="37"/>
      <c r="JV350" s="37"/>
      <c r="JW350" s="37" t="b">
        <v>1</v>
      </c>
      <c r="JX350" s="37"/>
      <c r="JY350" s="37"/>
      <c r="JZ350" s="37"/>
      <c r="KA350" s="37"/>
      <c r="KB350" s="37" t="b">
        <v>1</v>
      </c>
      <c r="KC350" s="37"/>
      <c r="KD350" s="37"/>
      <c r="KE350" s="37"/>
      <c r="KF350" s="37"/>
      <c r="KG350" s="37" t="s">
        <v>4320</v>
      </c>
      <c r="KH350" s="37" t="s">
        <v>1937</v>
      </c>
      <c r="KI350" s="37"/>
      <c r="KJ350" s="37" t="b">
        <v>1</v>
      </c>
      <c r="KK350" s="37"/>
      <c r="KL350" s="37"/>
      <c r="KM350" s="37" t="b">
        <v>1</v>
      </c>
      <c r="KN350" s="37" t="b">
        <v>1</v>
      </c>
      <c r="KO350" s="37"/>
      <c r="KP350" s="37"/>
      <c r="KQ350" s="37"/>
      <c r="KR350" s="37"/>
      <c r="KS350" s="37"/>
      <c r="KT350" s="37"/>
      <c r="KU350" s="37"/>
      <c r="KV350" s="37"/>
      <c r="KW350" s="37" t="s">
        <v>1515</v>
      </c>
      <c r="KX350" s="37"/>
      <c r="KY350" s="37" t="b">
        <v>1</v>
      </c>
      <c r="KZ350" s="37"/>
      <c r="LA350" s="37"/>
      <c r="LB350" s="37" t="b">
        <v>1</v>
      </c>
      <c r="LC350" s="37"/>
      <c r="LD350" s="37"/>
      <c r="LE350" s="37"/>
      <c r="LF350" s="37"/>
      <c r="LG350" s="37" t="s">
        <v>720</v>
      </c>
      <c r="LH350" s="37" t="b">
        <v>1</v>
      </c>
      <c r="LI350" s="37"/>
      <c r="LJ350" s="37" t="b">
        <v>1</v>
      </c>
      <c r="LK350" s="37"/>
      <c r="LL350" s="37"/>
      <c r="LM350" s="37"/>
      <c r="LN350" s="37"/>
      <c r="LO350" s="37" t="s">
        <v>347</v>
      </c>
      <c r="LP350" s="37"/>
      <c r="LQ350" s="37" t="s">
        <v>527</v>
      </c>
      <c r="LR350" s="37"/>
      <c r="LS350" s="37"/>
      <c r="LT350" s="37" t="b">
        <v>1</v>
      </c>
      <c r="LU350" s="37"/>
      <c r="LV350" s="37"/>
      <c r="LW350" s="37"/>
      <c r="LX350" s="37"/>
      <c r="LY350" s="37"/>
      <c r="LZ350" s="37"/>
      <c r="MA350" s="37"/>
      <c r="MB350" s="37" t="s">
        <v>359</v>
      </c>
      <c r="MC350" s="37"/>
      <c r="MD350" s="37"/>
      <c r="ME350" s="37" t="s">
        <v>359</v>
      </c>
      <c r="MF350" s="37"/>
      <c r="MG350" s="37"/>
      <c r="MH350" s="37" t="s">
        <v>359</v>
      </c>
      <c r="MI350" s="37"/>
      <c r="MJ350" s="37" t="s">
        <v>4321</v>
      </c>
      <c r="MK350" s="37">
        <v>73216814</v>
      </c>
      <c r="ML350" s="37" t="s">
        <v>4322</v>
      </c>
      <c r="MM350" s="50">
        <v>44219.503263888888</v>
      </c>
      <c r="MN350" s="37">
        <v>352</v>
      </c>
      <c r="MO350" s="37"/>
      <c r="MP350" s="37">
        <v>-1</v>
      </c>
      <c r="MQ350" s="37"/>
      <c r="MR350" s="37"/>
      <c r="MS350" s="37" t="s">
        <v>376</v>
      </c>
      <c r="MT350" s="37">
        <v>1694</v>
      </c>
      <c r="MU350" s="37" t="s">
        <v>402</v>
      </c>
      <c r="MV350" s="37">
        <v>569832</v>
      </c>
    </row>
    <row r="351" spans="1:360" ht="15.6" hidden="1" thickTop="1" thickBot="1" x14ac:dyDescent="0.35">
      <c r="A351" s="44" t="s">
        <v>4323</v>
      </c>
      <c r="B351" s="45" t="s">
        <v>4324</v>
      </c>
      <c r="C351" s="45"/>
      <c r="D351" s="45" t="s">
        <v>3658</v>
      </c>
      <c r="E351" s="45" t="s">
        <v>830</v>
      </c>
      <c r="F351" s="45"/>
      <c r="G351" s="46">
        <v>44219</v>
      </c>
      <c r="H351" s="45" t="s">
        <v>2581</v>
      </c>
      <c r="I351" s="45" t="s">
        <v>832</v>
      </c>
      <c r="J351" s="45" t="s">
        <v>347</v>
      </c>
      <c r="K351" s="45">
        <v>65</v>
      </c>
      <c r="L351" s="45" t="str">
        <f>IF(data!$K351&lt;31,"18-30 Years",IF(data!$K351&lt;51,"31-50 Years",IF(data!$K351&lt;61,"51-60 Years",IF(data!$K351&gt;60,"Elderly&gt;60"))))</f>
        <v>Elderly&gt;60</v>
      </c>
      <c r="M351" s="45" t="s">
        <v>348</v>
      </c>
      <c r="N351" s="45" t="s">
        <v>976</v>
      </c>
      <c r="O351" s="45" t="s">
        <v>350</v>
      </c>
      <c r="P351" s="46">
        <v>43586</v>
      </c>
      <c r="Q351" s="45">
        <v>0</v>
      </c>
      <c r="R351" s="45">
        <v>1</v>
      </c>
      <c r="S351" s="45" t="s">
        <v>347</v>
      </c>
      <c r="T351" s="45">
        <v>0</v>
      </c>
      <c r="U351" s="45">
        <v>1</v>
      </c>
      <c r="V351" s="45">
        <v>0</v>
      </c>
      <c r="W351" s="45" t="s">
        <v>351</v>
      </c>
      <c r="X351" s="45">
        <v>0</v>
      </c>
      <c r="Y351" s="45" t="s">
        <v>351</v>
      </c>
      <c r="Z351" s="45">
        <v>0</v>
      </c>
      <c r="AA351" s="51">
        <v>1</v>
      </c>
      <c r="AB351" s="45">
        <v>4</v>
      </c>
      <c r="AC351" s="45">
        <v>1</v>
      </c>
      <c r="AD351" s="45">
        <v>0</v>
      </c>
      <c r="AE351" s="45">
        <v>0</v>
      </c>
      <c r="AF351" s="45">
        <v>800</v>
      </c>
      <c r="AG351" s="45">
        <v>200</v>
      </c>
      <c r="AH351" s="41">
        <f t="shared" si="5"/>
        <v>-600</v>
      </c>
      <c r="AI351" s="45" t="s">
        <v>4325</v>
      </c>
      <c r="AJ351" s="45"/>
      <c r="AK351" s="45" t="s">
        <v>663</v>
      </c>
      <c r="AL351" s="45" t="b">
        <v>1</v>
      </c>
      <c r="AM351" s="45" t="b">
        <v>1</v>
      </c>
      <c r="AN351" s="45"/>
      <c r="AO351" s="45"/>
      <c r="AP351" s="45"/>
      <c r="AQ351" s="45"/>
      <c r="AR351" s="45"/>
      <c r="AS351" s="45"/>
      <c r="AT351" s="45">
        <v>30</v>
      </c>
      <c r="AU351" s="45" t="s">
        <v>356</v>
      </c>
      <c r="AV351" s="45"/>
      <c r="AW351" s="45" t="s">
        <v>372</v>
      </c>
      <c r="AX351" s="45" t="s">
        <v>3186</v>
      </c>
      <c r="AY351" s="45" t="s">
        <v>642</v>
      </c>
      <c r="AZ351" s="45" t="b">
        <v>1</v>
      </c>
      <c r="BA351" s="45"/>
      <c r="BB351" s="45"/>
      <c r="BC351" s="45" t="b">
        <v>1</v>
      </c>
      <c r="BD351" s="45"/>
      <c r="BE351" s="45" t="b">
        <v>1</v>
      </c>
      <c r="BF351" s="45"/>
      <c r="BG351" s="45"/>
      <c r="BH351" s="45"/>
      <c r="BI351" s="45"/>
      <c r="BJ351" s="45"/>
      <c r="BK351" s="45" t="s">
        <v>372</v>
      </c>
      <c r="BL351" s="45"/>
      <c r="BM351" s="45"/>
      <c r="BN351" s="45"/>
      <c r="BO351" s="45"/>
      <c r="BP351" s="45" t="s">
        <v>359</v>
      </c>
      <c r="BQ351" s="45"/>
      <c r="BR351" s="45"/>
      <c r="BS351" s="45"/>
      <c r="BT351" s="45"/>
      <c r="BU351" s="45"/>
      <c r="BV351" s="45"/>
      <c r="BW351" s="45"/>
      <c r="BX351" s="45"/>
      <c r="BY351" s="45"/>
      <c r="BZ351" s="45"/>
      <c r="CA351" s="45"/>
      <c r="CB351" s="45"/>
      <c r="CC351" s="45"/>
      <c r="CD351" s="45"/>
      <c r="CE351" s="45"/>
      <c r="CF351" s="45" t="s">
        <v>835</v>
      </c>
      <c r="CG351" s="45" t="b">
        <v>1</v>
      </c>
      <c r="CH351" s="45"/>
      <c r="CI351" s="45"/>
      <c r="CJ351" s="45"/>
      <c r="CK351" s="45"/>
      <c r="CL351" s="45"/>
      <c r="CM351" s="45"/>
      <c r="CN351" s="45"/>
      <c r="CO351" s="45" t="s">
        <v>359</v>
      </c>
      <c r="CP351" s="45" t="s">
        <v>2204</v>
      </c>
      <c r="CQ351" s="45"/>
      <c r="CR351" s="45" t="b">
        <v>1</v>
      </c>
      <c r="CS351" s="45"/>
      <c r="CT351" s="45" t="b">
        <v>1</v>
      </c>
      <c r="CU351" s="45"/>
      <c r="CV351" s="45"/>
      <c r="CW351" s="45"/>
      <c r="CX351" s="45"/>
      <c r="CY351" s="45" t="s">
        <v>836</v>
      </c>
      <c r="CZ351" s="45"/>
      <c r="DA351" s="45"/>
      <c r="DB351" s="45"/>
      <c r="DC351" s="45"/>
      <c r="DD351" s="45"/>
      <c r="DE351" s="45" t="b">
        <v>1</v>
      </c>
      <c r="DF351" s="45"/>
      <c r="DG351" s="45"/>
      <c r="DH351" s="45"/>
      <c r="DI351" s="45"/>
      <c r="DJ351" s="45"/>
      <c r="DK351" s="45"/>
      <c r="DL351" s="45"/>
      <c r="DM351" s="45"/>
      <c r="DN351" s="45"/>
      <c r="DO351" s="45"/>
      <c r="DP351" s="45"/>
      <c r="DQ351" s="45"/>
      <c r="DR351" s="45"/>
      <c r="DS351" s="45"/>
      <c r="DT351" s="45"/>
      <c r="DU351" s="45"/>
      <c r="DV351" s="45"/>
      <c r="DW351" s="45" t="s">
        <v>646</v>
      </c>
      <c r="DX351" s="45"/>
      <c r="DY351" s="45"/>
      <c r="DZ351" s="45"/>
      <c r="EA351" s="45"/>
      <c r="EB351" s="45"/>
      <c r="EC351" s="45"/>
      <c r="ED351" s="45"/>
      <c r="EE351" s="45"/>
      <c r="EF351" s="45"/>
      <c r="EG351" s="45"/>
      <c r="EH351" s="45"/>
      <c r="EI351" s="45"/>
      <c r="EJ351" s="45"/>
      <c r="EK351" s="45"/>
      <c r="EL351" s="45"/>
      <c r="EM351" s="45"/>
      <c r="EN351" s="45"/>
      <c r="EO351" s="45" t="s">
        <v>4326</v>
      </c>
      <c r="EP351" s="45" t="b">
        <v>1</v>
      </c>
      <c r="EQ351" s="45"/>
      <c r="ER351" s="45" t="b">
        <v>1</v>
      </c>
      <c r="ES351" s="45"/>
      <c r="ET351" s="45"/>
      <c r="EU351" s="45"/>
      <c r="EV351" s="45" t="b">
        <v>1</v>
      </c>
      <c r="EW351" s="45"/>
      <c r="EX351" s="45"/>
      <c r="EY351" s="45" t="b">
        <v>1</v>
      </c>
      <c r="EZ351" s="45"/>
      <c r="FA351" s="51">
        <v>4</v>
      </c>
      <c r="FB351" s="45" t="s">
        <v>366</v>
      </c>
      <c r="FC351" s="45" t="s">
        <v>347</v>
      </c>
      <c r="FD351" s="45"/>
      <c r="FE351" s="45" t="s">
        <v>1192</v>
      </c>
      <c r="FF351" s="45"/>
      <c r="FG351" s="45" t="b">
        <v>1</v>
      </c>
      <c r="FH351" s="45" t="b">
        <v>1</v>
      </c>
      <c r="FI351" s="45"/>
      <c r="FJ351" s="45"/>
      <c r="FK351" s="45"/>
      <c r="FL351" s="45"/>
      <c r="FM351" s="45"/>
      <c r="FN351" s="45" t="s">
        <v>347</v>
      </c>
      <c r="FO351" s="45"/>
      <c r="FP351" s="45" t="s">
        <v>347</v>
      </c>
      <c r="FQ351" s="45" t="s">
        <v>429</v>
      </c>
      <c r="FR351" s="45" t="b">
        <v>1</v>
      </c>
      <c r="FS351" s="45" t="b">
        <v>1</v>
      </c>
      <c r="FT351" s="45"/>
      <c r="FU351" s="45"/>
      <c r="FV351" s="45"/>
      <c r="FW351" s="45"/>
      <c r="FX351" s="45" t="s">
        <v>372</v>
      </c>
      <c r="FY351" s="45" t="s">
        <v>359</v>
      </c>
      <c r="FZ351" s="45"/>
      <c r="GA351" s="45"/>
      <c r="GB351" s="45"/>
      <c r="GC351" s="45" t="s">
        <v>351</v>
      </c>
      <c r="GD351" s="45" t="s">
        <v>384</v>
      </c>
      <c r="GE351" s="45" t="s">
        <v>359</v>
      </c>
      <c r="GF351" s="45" t="s">
        <v>370</v>
      </c>
      <c r="GG351" s="45" t="s">
        <v>370</v>
      </c>
      <c r="GH351" s="45"/>
      <c r="GI351" s="45"/>
      <c r="GJ351" s="45"/>
      <c r="GK351" s="45"/>
      <c r="GL351" s="45"/>
      <c r="GM351" s="45"/>
      <c r="GN351" s="45"/>
      <c r="GO351" s="45"/>
      <c r="GP351" s="45"/>
      <c r="GQ351" s="45"/>
      <c r="GR351" s="45"/>
      <c r="GS351" s="45"/>
      <c r="GT351" s="45"/>
      <c r="GU351" s="45" t="s">
        <v>4327</v>
      </c>
      <c r="GV351" s="45" t="b">
        <v>1</v>
      </c>
      <c r="GW351" s="45"/>
      <c r="GX351" s="45"/>
      <c r="GY351" s="45"/>
      <c r="GZ351" s="45" t="b">
        <v>1</v>
      </c>
      <c r="HA351" s="45"/>
      <c r="HB351" s="45"/>
      <c r="HC351" s="45"/>
      <c r="HD351" s="45" t="b">
        <v>1</v>
      </c>
      <c r="HE351" s="45"/>
      <c r="HF351" s="45"/>
      <c r="HG351" s="45"/>
      <c r="HH351" s="45"/>
      <c r="HI351" s="45"/>
      <c r="HJ351" s="45"/>
      <c r="HK351" s="45"/>
      <c r="HL351" s="45"/>
      <c r="HM351" s="45"/>
      <c r="HN351" s="45" t="s">
        <v>438</v>
      </c>
      <c r="HO351" s="45" t="b">
        <v>1</v>
      </c>
      <c r="HP351" s="45"/>
      <c r="HQ351" s="45"/>
      <c r="HR351" s="45"/>
      <c r="HS351" s="45" t="s">
        <v>4328</v>
      </c>
      <c r="HT351" s="45" t="s">
        <v>440</v>
      </c>
      <c r="HU351" s="45"/>
      <c r="HV351" s="45"/>
      <c r="HW351" s="45"/>
      <c r="HX351" s="45" t="b">
        <v>1</v>
      </c>
      <c r="HY351" s="45"/>
      <c r="HZ351" s="45"/>
      <c r="IA351" s="45"/>
      <c r="IB351" s="45"/>
      <c r="IC351" s="45"/>
      <c r="ID351" s="45"/>
      <c r="IE351" s="45"/>
      <c r="IF351" s="45" t="s">
        <v>458</v>
      </c>
      <c r="IG351" s="45" t="b">
        <v>1</v>
      </c>
      <c r="IH351" s="45"/>
      <c r="II351" s="45"/>
      <c r="IJ351" s="45"/>
      <c r="IK351" s="45"/>
      <c r="IL351" s="45"/>
      <c r="IM351" s="45"/>
      <c r="IN351" s="45"/>
      <c r="IO351" s="45"/>
      <c r="IP351" s="45" t="s">
        <v>442</v>
      </c>
      <c r="IQ351" s="45"/>
      <c r="IR351" s="45" t="s">
        <v>459</v>
      </c>
      <c r="IS351" s="45" t="b">
        <v>1</v>
      </c>
      <c r="IT351" s="45"/>
      <c r="IU351" s="45"/>
      <c r="IV351" s="45"/>
      <c r="IW351" s="45"/>
      <c r="IX351" s="45"/>
      <c r="IY351" s="45"/>
      <c r="IZ351" s="45"/>
      <c r="JA351" s="37" t="s">
        <v>5165</v>
      </c>
      <c r="JB351" s="45" t="s">
        <v>1250</v>
      </c>
      <c r="JC351" s="45" t="b">
        <v>1</v>
      </c>
      <c r="JD351" s="45" t="b">
        <v>1</v>
      </c>
      <c r="JE351" s="45"/>
      <c r="JF351" s="45"/>
      <c r="JG351" s="45"/>
      <c r="JH351" s="45"/>
      <c r="JI351" s="45"/>
      <c r="JJ351" s="45"/>
      <c r="JK351" s="37" t="s">
        <v>5167</v>
      </c>
      <c r="JL351" s="45" t="s">
        <v>347</v>
      </c>
      <c r="JM351" s="45"/>
      <c r="JN351" s="45" t="s">
        <v>4329</v>
      </c>
      <c r="JO351" s="45"/>
      <c r="JP351" s="45"/>
      <c r="JQ351" s="45" t="b">
        <v>1</v>
      </c>
      <c r="JR351" s="45"/>
      <c r="JS351" s="45" t="b">
        <v>1</v>
      </c>
      <c r="JT351" s="45" t="b">
        <v>1</v>
      </c>
      <c r="JU351" s="45"/>
      <c r="JV351" s="45"/>
      <c r="JW351" s="45"/>
      <c r="JX351" s="45"/>
      <c r="JY351" s="45"/>
      <c r="JZ351" s="45"/>
      <c r="KA351" s="45"/>
      <c r="KB351" s="45"/>
      <c r="KC351" s="45"/>
      <c r="KD351" s="45"/>
      <c r="KE351" s="45"/>
      <c r="KF351" s="45"/>
      <c r="KG351" s="45" t="s">
        <v>4330</v>
      </c>
      <c r="KH351" s="45" t="s">
        <v>1503</v>
      </c>
      <c r="KI351" s="45"/>
      <c r="KJ351" s="45"/>
      <c r="KK351" s="45"/>
      <c r="KL351" s="45"/>
      <c r="KM351" s="45" t="b">
        <v>1</v>
      </c>
      <c r="KN351" s="45" t="b">
        <v>1</v>
      </c>
      <c r="KO351" s="45"/>
      <c r="KP351" s="45"/>
      <c r="KQ351" s="45"/>
      <c r="KR351" s="45"/>
      <c r="KS351" s="45"/>
      <c r="KT351" s="45"/>
      <c r="KU351" s="45"/>
      <c r="KV351" s="45"/>
      <c r="KW351" s="45" t="s">
        <v>464</v>
      </c>
      <c r="KX351" s="45"/>
      <c r="KY351" s="45" t="b">
        <v>1</v>
      </c>
      <c r="KZ351" s="45"/>
      <c r="LA351" s="45"/>
      <c r="LB351" s="45"/>
      <c r="LC351" s="45"/>
      <c r="LD351" s="45"/>
      <c r="LE351" s="45"/>
      <c r="LF351" s="45"/>
      <c r="LG351" s="45" t="s">
        <v>720</v>
      </c>
      <c r="LH351" s="45" t="b">
        <v>1</v>
      </c>
      <c r="LI351" s="45"/>
      <c r="LJ351" s="45" t="b">
        <v>1</v>
      </c>
      <c r="LK351" s="45"/>
      <c r="LL351" s="45"/>
      <c r="LM351" s="45"/>
      <c r="LN351" s="45"/>
      <c r="LO351" s="45" t="s">
        <v>359</v>
      </c>
      <c r="LP351" s="45" t="s">
        <v>5170</v>
      </c>
      <c r="LQ351" s="45" t="s">
        <v>1273</v>
      </c>
      <c r="LR351" s="45" t="b">
        <v>1</v>
      </c>
      <c r="LS351" s="45"/>
      <c r="LT351" s="45" t="b">
        <v>1</v>
      </c>
      <c r="LU351" s="45"/>
      <c r="LV351" s="45"/>
      <c r="LW351" s="45"/>
      <c r="LX351" s="45"/>
      <c r="LY351" s="45"/>
      <c r="LZ351" s="45"/>
      <c r="MA351" s="45"/>
      <c r="MB351" s="45" t="s">
        <v>359</v>
      </c>
      <c r="MC351" s="45"/>
      <c r="MD351" s="45"/>
      <c r="ME351" s="45"/>
      <c r="MF351" s="45"/>
      <c r="MG351" s="45"/>
      <c r="MH351" s="45" t="s">
        <v>359</v>
      </c>
      <c r="MI351" s="45"/>
      <c r="MJ351" s="45" t="s">
        <v>4331</v>
      </c>
      <c r="MK351" s="45">
        <v>73216816</v>
      </c>
      <c r="ML351" s="45" t="s">
        <v>4332</v>
      </c>
      <c r="MM351" s="47">
        <v>44219.503263888888</v>
      </c>
      <c r="MN351" s="45">
        <v>353</v>
      </c>
      <c r="MO351" s="45"/>
      <c r="MP351" s="45">
        <v>-1</v>
      </c>
      <c r="MQ351" s="45"/>
      <c r="MR351" s="45"/>
      <c r="MS351" s="45" t="s">
        <v>376</v>
      </c>
      <c r="MT351" s="45">
        <v>899</v>
      </c>
      <c r="MU351" s="45" t="s">
        <v>402</v>
      </c>
      <c r="MV351" s="45">
        <v>569832</v>
      </c>
    </row>
    <row r="352" spans="1:360" ht="15.6" thickTop="1" thickBot="1" x14ac:dyDescent="0.35">
      <c r="A352" s="48" t="s">
        <v>4333</v>
      </c>
      <c r="B352" s="37" t="s">
        <v>4334</v>
      </c>
      <c r="C352" s="37"/>
      <c r="D352" s="37" t="s">
        <v>3658</v>
      </c>
      <c r="E352" s="37" t="s">
        <v>830</v>
      </c>
      <c r="F352" s="37"/>
      <c r="G352" s="49">
        <v>44219</v>
      </c>
      <c r="H352" s="37" t="s">
        <v>2581</v>
      </c>
      <c r="I352" s="37" t="s">
        <v>832</v>
      </c>
      <c r="J352" s="37" t="s">
        <v>347</v>
      </c>
      <c r="K352" s="37">
        <v>34</v>
      </c>
      <c r="L352" s="37" t="str">
        <f>IF(data!$K352&lt;31,"18-30 Years",IF(data!$K352&lt;51,"31-50 Years",IF(data!$K352&lt;61,"51-60 Years",IF(data!$K352&gt;60,"Elderly&gt;60"))))</f>
        <v>31-50 Years</v>
      </c>
      <c r="M352" s="37" t="s">
        <v>348</v>
      </c>
      <c r="N352" s="37" t="s">
        <v>349</v>
      </c>
      <c r="O352" s="37" t="s">
        <v>350</v>
      </c>
      <c r="P352" s="49">
        <v>43647</v>
      </c>
      <c r="Q352" s="37">
        <v>1</v>
      </c>
      <c r="R352" s="37">
        <v>0</v>
      </c>
      <c r="S352" s="37" t="s">
        <v>347</v>
      </c>
      <c r="T352" s="37">
        <v>1</v>
      </c>
      <c r="U352" s="37">
        <v>0</v>
      </c>
      <c r="V352" s="37">
        <v>2</v>
      </c>
      <c r="W352" s="37" t="s">
        <v>406</v>
      </c>
      <c r="X352" s="37">
        <v>2</v>
      </c>
      <c r="Y352" s="37" t="s">
        <v>352</v>
      </c>
      <c r="Z352" s="37">
        <v>2</v>
      </c>
      <c r="AA352" s="52">
        <v>7</v>
      </c>
      <c r="AB352" s="37">
        <v>9</v>
      </c>
      <c r="AC352" s="37">
        <v>0</v>
      </c>
      <c r="AD352" s="37">
        <v>0</v>
      </c>
      <c r="AE352" s="37">
        <v>1</v>
      </c>
      <c r="AF352" s="37">
        <v>1500</v>
      </c>
      <c r="AG352" s="37">
        <v>500</v>
      </c>
      <c r="AH352" s="41">
        <f t="shared" si="5"/>
        <v>-1000</v>
      </c>
      <c r="AI352" s="37" t="s">
        <v>4335</v>
      </c>
      <c r="AJ352" s="37"/>
      <c r="AK352" s="37" t="s">
        <v>2235</v>
      </c>
      <c r="AL352" s="37" t="b">
        <v>1</v>
      </c>
      <c r="AM352" s="37" t="b">
        <v>1</v>
      </c>
      <c r="AN352" s="37"/>
      <c r="AO352" s="37"/>
      <c r="AP352" s="37"/>
      <c r="AQ352" s="37"/>
      <c r="AR352" s="37"/>
      <c r="AS352" s="37"/>
      <c r="AT352" s="37">
        <v>30</v>
      </c>
      <c r="AU352" s="37" t="s">
        <v>356</v>
      </c>
      <c r="AV352" s="37"/>
      <c r="AW352" s="37" t="s">
        <v>359</v>
      </c>
      <c r="AX352" s="37" t="s">
        <v>3667</v>
      </c>
      <c r="AY352" s="37" t="s">
        <v>480</v>
      </c>
      <c r="AZ352" s="37" t="b">
        <v>1</v>
      </c>
      <c r="BA352" s="37"/>
      <c r="BB352" s="37"/>
      <c r="BC352" s="37" t="b">
        <v>1</v>
      </c>
      <c r="BD352" s="37"/>
      <c r="BE352" s="37"/>
      <c r="BF352" s="37"/>
      <c r="BG352" s="37"/>
      <c r="BH352" s="37"/>
      <c r="BI352" s="37"/>
      <c r="BJ352" s="37"/>
      <c r="BK352" s="37" t="s">
        <v>372</v>
      </c>
      <c r="BL352" s="37"/>
      <c r="BM352" s="37"/>
      <c r="BN352" s="37"/>
      <c r="BO352" s="37"/>
      <c r="BP352" s="37" t="s">
        <v>347</v>
      </c>
      <c r="BQ352" s="37" t="s">
        <v>347</v>
      </c>
      <c r="BR352" s="37"/>
      <c r="BS352" s="37" t="s">
        <v>347</v>
      </c>
      <c r="BT352" s="37" t="s">
        <v>359</v>
      </c>
      <c r="BU352" s="37" t="s">
        <v>642</v>
      </c>
      <c r="BV352" s="37" t="b">
        <v>1</v>
      </c>
      <c r="BW352" s="37"/>
      <c r="BX352" s="37"/>
      <c r="BY352" s="37" t="b">
        <v>1</v>
      </c>
      <c r="BZ352" s="37"/>
      <c r="CA352" s="37" t="b">
        <v>1</v>
      </c>
      <c r="CB352" s="37"/>
      <c r="CC352" s="37"/>
      <c r="CD352" s="37"/>
      <c r="CE352" s="37"/>
      <c r="CF352" s="37" t="s">
        <v>870</v>
      </c>
      <c r="CG352" s="37" t="b">
        <v>1</v>
      </c>
      <c r="CH352" s="37" t="b">
        <v>1</v>
      </c>
      <c r="CI352" s="37"/>
      <c r="CJ352" s="37"/>
      <c r="CK352" s="37"/>
      <c r="CL352" s="37"/>
      <c r="CM352" s="37"/>
      <c r="CN352" s="37"/>
      <c r="CO352" s="37" t="s">
        <v>359</v>
      </c>
      <c r="CP352" s="37" t="s">
        <v>2204</v>
      </c>
      <c r="CQ352" s="37"/>
      <c r="CR352" s="37" t="b">
        <v>1</v>
      </c>
      <c r="CS352" s="37"/>
      <c r="CT352" s="37" t="b">
        <v>1</v>
      </c>
      <c r="CU352" s="37"/>
      <c r="CV352" s="37"/>
      <c r="CW352" s="37"/>
      <c r="CX352" s="37"/>
      <c r="CY352" s="37" t="s">
        <v>836</v>
      </c>
      <c r="CZ352" s="37"/>
      <c r="DA352" s="37"/>
      <c r="DB352" s="37"/>
      <c r="DC352" s="37"/>
      <c r="DD352" s="37"/>
      <c r="DE352" s="37" t="b">
        <v>1</v>
      </c>
      <c r="DF352" s="37"/>
      <c r="DG352" s="37"/>
      <c r="DH352" s="37"/>
      <c r="DI352" s="37"/>
      <c r="DJ352" s="37"/>
      <c r="DK352" s="37" t="s">
        <v>359</v>
      </c>
      <c r="DL352" s="37"/>
      <c r="DM352" s="37"/>
      <c r="DN352" s="37"/>
      <c r="DO352" s="37"/>
      <c r="DP352" s="37"/>
      <c r="DQ352" s="37"/>
      <c r="DR352" s="37"/>
      <c r="DS352" s="37"/>
      <c r="DT352" s="37"/>
      <c r="DU352" s="37"/>
      <c r="DV352" s="37"/>
      <c r="DW352" s="37" t="s">
        <v>646</v>
      </c>
      <c r="DX352" s="37"/>
      <c r="DY352" s="37"/>
      <c r="DZ352" s="37"/>
      <c r="EA352" s="37" t="s">
        <v>4336</v>
      </c>
      <c r="EB352" s="37" t="b">
        <v>1</v>
      </c>
      <c r="EC352" s="37" t="b">
        <v>1</v>
      </c>
      <c r="ED352" s="37"/>
      <c r="EE352" s="37"/>
      <c r="EF352" s="37"/>
      <c r="EG352" s="37"/>
      <c r="EH352" s="37" t="b">
        <v>1</v>
      </c>
      <c r="EI352" s="37"/>
      <c r="EJ352" s="37"/>
      <c r="EK352" s="37" t="b">
        <v>1</v>
      </c>
      <c r="EL352" s="37"/>
      <c r="EM352" s="52">
        <v>4</v>
      </c>
      <c r="EN352" s="37" t="s">
        <v>365</v>
      </c>
      <c r="EO352" s="37" t="s">
        <v>4337</v>
      </c>
      <c r="EP352" s="37" t="b">
        <v>1</v>
      </c>
      <c r="EQ352" s="37" t="b">
        <v>1</v>
      </c>
      <c r="ER352" s="37" t="b">
        <v>1</v>
      </c>
      <c r="ES352" s="37"/>
      <c r="ET352" s="37"/>
      <c r="EU352" s="37"/>
      <c r="EV352" s="37"/>
      <c r="EW352" s="37"/>
      <c r="EX352" s="37"/>
      <c r="EY352" s="37" t="b">
        <v>1</v>
      </c>
      <c r="EZ352" s="37"/>
      <c r="FA352" s="52">
        <v>4</v>
      </c>
      <c r="FB352" s="37" t="s">
        <v>366</v>
      </c>
      <c r="FC352" s="37" t="s">
        <v>347</v>
      </c>
      <c r="FD352" s="37"/>
      <c r="FE352" s="37" t="s">
        <v>429</v>
      </c>
      <c r="FF352" s="37"/>
      <c r="FG352" s="37" t="b">
        <v>1</v>
      </c>
      <c r="FH352" s="37" t="b">
        <v>1</v>
      </c>
      <c r="FI352" s="37"/>
      <c r="FJ352" s="37"/>
      <c r="FK352" s="37"/>
      <c r="FL352" s="37"/>
      <c r="FM352" s="37"/>
      <c r="FN352" s="37" t="s">
        <v>347</v>
      </c>
      <c r="FO352" s="37"/>
      <c r="FP352" s="37" t="s">
        <v>347</v>
      </c>
      <c r="FQ352" s="37" t="s">
        <v>429</v>
      </c>
      <c r="FR352" s="37" t="b">
        <v>1</v>
      </c>
      <c r="FS352" s="37" t="b">
        <v>1</v>
      </c>
      <c r="FT352" s="37"/>
      <c r="FU352" s="37"/>
      <c r="FV352" s="37"/>
      <c r="FW352" s="37"/>
      <c r="FX352" s="37" t="s">
        <v>656</v>
      </c>
      <c r="FY352" s="37" t="s">
        <v>359</v>
      </c>
      <c r="FZ352" s="37" t="s">
        <v>359</v>
      </c>
      <c r="GA352" s="37"/>
      <c r="GB352" s="37"/>
      <c r="GC352" s="37" t="s">
        <v>384</v>
      </c>
      <c r="GD352" s="37" t="s">
        <v>351</v>
      </c>
      <c r="GE352" s="37" t="s">
        <v>359</v>
      </c>
      <c r="GF352" s="37" t="s">
        <v>370</v>
      </c>
      <c r="GG352" s="37" t="s">
        <v>370</v>
      </c>
      <c r="GH352" s="37"/>
      <c r="GI352" s="37"/>
      <c r="GJ352" s="37"/>
      <c r="GK352" s="37"/>
      <c r="GL352" s="37"/>
      <c r="GM352" s="37"/>
      <c r="GN352" s="37"/>
      <c r="GO352" s="37"/>
      <c r="GP352" s="37"/>
      <c r="GQ352" s="37"/>
      <c r="GR352" s="37"/>
      <c r="GS352" s="37"/>
      <c r="GT352" s="37"/>
      <c r="GU352" s="37" t="s">
        <v>4338</v>
      </c>
      <c r="GV352" s="37" t="b">
        <v>1</v>
      </c>
      <c r="GW352" s="37"/>
      <c r="GX352" s="37" t="b">
        <v>1</v>
      </c>
      <c r="GY352" s="37"/>
      <c r="GZ352" s="37" t="b">
        <v>1</v>
      </c>
      <c r="HA352" s="37" t="b">
        <v>1</v>
      </c>
      <c r="HB352" s="37"/>
      <c r="HC352" s="37"/>
      <c r="HD352" s="37" t="b">
        <v>1</v>
      </c>
      <c r="HE352" s="37"/>
      <c r="HF352" s="37"/>
      <c r="HG352" s="37"/>
      <c r="HH352" s="37"/>
      <c r="HI352" s="37"/>
      <c r="HJ352" s="37"/>
      <c r="HK352" s="37"/>
      <c r="HL352" s="37"/>
      <c r="HM352" s="37"/>
      <c r="HN352" s="37" t="s">
        <v>713</v>
      </c>
      <c r="HO352" s="37" t="b">
        <v>1</v>
      </c>
      <c r="HP352" s="37" t="b">
        <v>1</v>
      </c>
      <c r="HQ352" s="37"/>
      <c r="HR352" s="37"/>
      <c r="HS352" s="37" t="s">
        <v>4339</v>
      </c>
      <c r="HT352" s="37" t="s">
        <v>550</v>
      </c>
      <c r="HU352" s="37" t="b">
        <v>1</v>
      </c>
      <c r="HV352" s="37"/>
      <c r="HW352" s="37"/>
      <c r="HX352" s="37" t="b">
        <v>1</v>
      </c>
      <c r="HY352" s="37"/>
      <c r="HZ352" s="37"/>
      <c r="IA352" s="37"/>
      <c r="IB352" s="37"/>
      <c r="IC352" s="37"/>
      <c r="ID352" s="37"/>
      <c r="IE352" s="37"/>
      <c r="IF352" s="37" t="s">
        <v>743</v>
      </c>
      <c r="IG352" s="37" t="b">
        <v>1</v>
      </c>
      <c r="IH352" s="37"/>
      <c r="II352" s="37"/>
      <c r="IJ352" s="37"/>
      <c r="IK352" s="37" t="b">
        <v>1</v>
      </c>
      <c r="IL352" s="37"/>
      <c r="IM352" s="37"/>
      <c r="IN352" s="37"/>
      <c r="IO352" s="37"/>
      <c r="IP352" s="37" t="s">
        <v>347</v>
      </c>
      <c r="IQ352" s="37"/>
      <c r="IR352" s="37" t="s">
        <v>3732</v>
      </c>
      <c r="IS352" s="37" t="b">
        <v>1</v>
      </c>
      <c r="IT352" s="37" t="b">
        <v>1</v>
      </c>
      <c r="IU352" s="37" t="b">
        <v>1</v>
      </c>
      <c r="IV352" s="37" t="b">
        <v>1</v>
      </c>
      <c r="IW352" s="37"/>
      <c r="IX352" s="37"/>
      <c r="IY352" s="37"/>
      <c r="IZ352" s="37"/>
      <c r="JA352" s="37" t="s">
        <v>5165</v>
      </c>
      <c r="JB352" s="37" t="s">
        <v>919</v>
      </c>
      <c r="JC352" s="37" t="b">
        <v>1</v>
      </c>
      <c r="JD352" s="37" t="b">
        <v>1</v>
      </c>
      <c r="JE352" s="37" t="b">
        <v>1</v>
      </c>
      <c r="JF352" s="37" t="b">
        <v>1</v>
      </c>
      <c r="JG352" s="37"/>
      <c r="JH352" s="37"/>
      <c r="JI352" s="37"/>
      <c r="JJ352" s="37"/>
      <c r="JK352" s="37" t="s">
        <v>5167</v>
      </c>
      <c r="JL352" s="37" t="s">
        <v>347</v>
      </c>
      <c r="JM352" s="37"/>
      <c r="JN352" s="37" t="s">
        <v>4340</v>
      </c>
      <c r="JO352" s="37"/>
      <c r="JP352" s="37"/>
      <c r="JQ352" s="37"/>
      <c r="JR352" s="37" t="b">
        <v>1</v>
      </c>
      <c r="JS352" s="37" t="b">
        <v>1</v>
      </c>
      <c r="JT352" s="37" t="b">
        <v>1</v>
      </c>
      <c r="JU352" s="37"/>
      <c r="JV352" s="37"/>
      <c r="JW352" s="37" t="b">
        <v>1</v>
      </c>
      <c r="JX352" s="37"/>
      <c r="JY352" s="37"/>
      <c r="JZ352" s="37"/>
      <c r="KA352" s="37"/>
      <c r="KB352" s="37"/>
      <c r="KC352" s="37"/>
      <c r="KD352" s="37"/>
      <c r="KE352" s="37"/>
      <c r="KF352" s="37"/>
      <c r="KG352" s="37" t="s">
        <v>4341</v>
      </c>
      <c r="KH352" s="37" t="s">
        <v>4342</v>
      </c>
      <c r="KI352" s="37" t="b">
        <v>1</v>
      </c>
      <c r="KJ352" s="37"/>
      <c r="KK352" s="37"/>
      <c r="KL352" s="37"/>
      <c r="KM352" s="37" t="b">
        <v>1</v>
      </c>
      <c r="KN352" s="37" t="b">
        <v>1</v>
      </c>
      <c r="KO352" s="37"/>
      <c r="KP352" s="37"/>
      <c r="KQ352" s="37"/>
      <c r="KR352" s="37"/>
      <c r="KS352" s="37"/>
      <c r="KT352" s="37"/>
      <c r="KU352" s="37"/>
      <c r="KV352" s="37"/>
      <c r="KW352" s="37" t="s">
        <v>3202</v>
      </c>
      <c r="KX352" s="37"/>
      <c r="KY352" s="37" t="b">
        <v>1</v>
      </c>
      <c r="KZ352" s="37"/>
      <c r="LA352" s="37" t="b">
        <v>1</v>
      </c>
      <c r="LB352" s="37" t="b">
        <v>1</v>
      </c>
      <c r="LC352" s="37"/>
      <c r="LD352" s="37"/>
      <c r="LE352" s="37"/>
      <c r="LF352" s="37"/>
      <c r="LG352" s="37" t="s">
        <v>4343</v>
      </c>
      <c r="LH352" s="37" t="b">
        <v>1</v>
      </c>
      <c r="LI352" s="37" t="b">
        <v>1</v>
      </c>
      <c r="LJ352" s="37" t="b">
        <v>1</v>
      </c>
      <c r="LK352" s="37"/>
      <c r="LL352" s="37"/>
      <c r="LM352" s="37"/>
      <c r="LN352" s="37"/>
      <c r="LO352" s="37" t="s">
        <v>347</v>
      </c>
      <c r="LP352" s="37"/>
      <c r="LQ352" s="37" t="s">
        <v>1182</v>
      </c>
      <c r="LR352" s="37" t="b">
        <v>1</v>
      </c>
      <c r="LS352" s="37"/>
      <c r="LT352" s="37" t="b">
        <v>1</v>
      </c>
      <c r="LU352" s="37"/>
      <c r="LV352" s="37"/>
      <c r="LW352" s="37"/>
      <c r="LX352" s="37"/>
      <c r="LY352" s="37"/>
      <c r="LZ352" s="37"/>
      <c r="MA352" s="37"/>
      <c r="MB352" s="37" t="s">
        <v>359</v>
      </c>
      <c r="MC352" s="37"/>
      <c r="MD352" s="37"/>
      <c r="ME352" s="37" t="s">
        <v>359</v>
      </c>
      <c r="MF352" s="37"/>
      <c r="MG352" s="37"/>
      <c r="MH352" s="37" t="s">
        <v>359</v>
      </c>
      <c r="MI352" s="37"/>
      <c r="MJ352" s="37" t="s">
        <v>4344</v>
      </c>
      <c r="MK352" s="37">
        <v>73216817</v>
      </c>
      <c r="ML352" s="37" t="s">
        <v>4345</v>
      </c>
      <c r="MM352" s="50">
        <v>44219.503275462957</v>
      </c>
      <c r="MN352" s="37">
        <v>354</v>
      </c>
      <c r="MO352" s="37"/>
      <c r="MP352" s="37">
        <v>-1</v>
      </c>
      <c r="MQ352" s="37"/>
      <c r="MR352" s="37"/>
      <c r="MS352" s="37" t="s">
        <v>376</v>
      </c>
      <c r="MT352" s="37">
        <v>2804</v>
      </c>
      <c r="MU352" s="37" t="s">
        <v>402</v>
      </c>
      <c r="MV352" s="37">
        <v>569832</v>
      </c>
    </row>
    <row r="353" spans="1:360" ht="15.6" hidden="1" thickTop="1" thickBot="1" x14ac:dyDescent="0.35">
      <c r="A353" s="44" t="s">
        <v>4346</v>
      </c>
      <c r="B353" s="45" t="s">
        <v>4347</v>
      </c>
      <c r="C353" s="45"/>
      <c r="D353" s="45" t="s">
        <v>2694</v>
      </c>
      <c r="E353" s="45" t="s">
        <v>830</v>
      </c>
      <c r="F353" s="45"/>
      <c r="G353" s="46">
        <v>44219</v>
      </c>
      <c r="H353" s="45" t="s">
        <v>2581</v>
      </c>
      <c r="I353" s="45" t="s">
        <v>832</v>
      </c>
      <c r="J353" s="45" t="s">
        <v>347</v>
      </c>
      <c r="K353" s="45">
        <v>21</v>
      </c>
      <c r="L353" s="45" t="str">
        <f>IF(data!$K353&lt;31,"18-30 Years",IF(data!$K353&lt;51,"31-50 Years",IF(data!$K353&lt;61,"51-60 Years",IF(data!$K353&gt;60,"Elderly&gt;60"))))</f>
        <v>18-30 Years</v>
      </c>
      <c r="M353" s="45" t="s">
        <v>348</v>
      </c>
      <c r="N353" s="45" t="s">
        <v>349</v>
      </c>
      <c r="O353" s="45" t="s">
        <v>350</v>
      </c>
      <c r="P353" s="46">
        <v>43488</v>
      </c>
      <c r="Q353" s="45">
        <v>0</v>
      </c>
      <c r="R353" s="45">
        <v>0</v>
      </c>
      <c r="S353" s="45" t="s">
        <v>359</v>
      </c>
      <c r="T353" s="45"/>
      <c r="U353" s="45"/>
      <c r="V353" s="45"/>
      <c r="W353" s="45"/>
      <c r="X353" s="45"/>
      <c r="Y353" s="45"/>
      <c r="Z353" s="45"/>
      <c r="AA353" s="45"/>
      <c r="AB353" s="45">
        <v>2</v>
      </c>
      <c r="AC353" s="45">
        <v>0</v>
      </c>
      <c r="AD353" s="45"/>
      <c r="AE353" s="45">
        <v>1</v>
      </c>
      <c r="AF353" s="45">
        <v>1000</v>
      </c>
      <c r="AG353" s="45">
        <v>5000</v>
      </c>
      <c r="AH353" s="41">
        <f t="shared" si="5"/>
        <v>4000</v>
      </c>
      <c r="AI353" s="45" t="s">
        <v>4348</v>
      </c>
      <c r="AJ353" s="45"/>
      <c r="AK353" s="45" t="s">
        <v>772</v>
      </c>
      <c r="AL353" s="45" t="b">
        <v>1</v>
      </c>
      <c r="AM353" s="45"/>
      <c r="AN353" s="45"/>
      <c r="AO353" s="45"/>
      <c r="AP353" s="45"/>
      <c r="AQ353" s="45"/>
      <c r="AR353" s="45"/>
      <c r="AS353" s="45"/>
      <c r="AT353" s="45">
        <v>30</v>
      </c>
      <c r="AU353" s="45" t="s">
        <v>2659</v>
      </c>
      <c r="AV353" s="45"/>
      <c r="AW353" s="45" t="s">
        <v>347</v>
      </c>
      <c r="AX353" s="41" t="s">
        <v>372</v>
      </c>
      <c r="AY353" s="45" t="s">
        <v>2055</v>
      </c>
      <c r="AZ353" s="45"/>
      <c r="BA353" s="45" t="b">
        <v>1</v>
      </c>
      <c r="BB353" s="45"/>
      <c r="BC353" s="45"/>
      <c r="BD353" s="45"/>
      <c r="BE353" s="45"/>
      <c r="BF353" s="45"/>
      <c r="BG353" s="45"/>
      <c r="BH353" s="45"/>
      <c r="BI353" s="45"/>
      <c r="BJ353" s="45"/>
      <c r="BK353" s="45" t="s">
        <v>359</v>
      </c>
      <c r="BL353" s="45"/>
      <c r="BM353" s="45"/>
      <c r="BN353" s="45"/>
      <c r="BO353" s="45"/>
      <c r="BP353" s="45" t="s">
        <v>347</v>
      </c>
      <c r="BQ353" s="45" t="s">
        <v>347</v>
      </c>
      <c r="BR353" s="45"/>
      <c r="BS353" s="45" t="s">
        <v>347</v>
      </c>
      <c r="BT353" s="45" t="s">
        <v>347</v>
      </c>
      <c r="BU353" s="45"/>
      <c r="BV353" s="45"/>
      <c r="BW353" s="45"/>
      <c r="BX353" s="45"/>
      <c r="BY353" s="45"/>
      <c r="BZ353" s="45"/>
      <c r="CA353" s="45"/>
      <c r="CB353" s="45"/>
      <c r="CC353" s="45"/>
      <c r="CD353" s="45"/>
      <c r="CE353" s="45"/>
      <c r="CF353" s="45" t="s">
        <v>835</v>
      </c>
      <c r="CG353" s="45" t="b">
        <v>1</v>
      </c>
      <c r="CH353" s="45"/>
      <c r="CI353" s="45"/>
      <c r="CJ353" s="45"/>
      <c r="CK353" s="45"/>
      <c r="CL353" s="45"/>
      <c r="CM353" s="45"/>
      <c r="CN353" s="45"/>
      <c r="CO353" s="45" t="s">
        <v>347</v>
      </c>
      <c r="CP353" s="45"/>
      <c r="CQ353" s="45"/>
      <c r="CR353" s="45"/>
      <c r="CS353" s="45"/>
      <c r="CT353" s="45"/>
      <c r="CU353" s="45"/>
      <c r="CV353" s="45"/>
      <c r="CW353" s="45"/>
      <c r="CX353" s="45"/>
      <c r="CY353" s="45" t="s">
        <v>836</v>
      </c>
      <c r="CZ353" s="45"/>
      <c r="DA353" s="45"/>
      <c r="DB353" s="45"/>
      <c r="DC353" s="45"/>
      <c r="DD353" s="45"/>
      <c r="DE353" s="45" t="b">
        <v>1</v>
      </c>
      <c r="DF353" s="45"/>
      <c r="DG353" s="45"/>
      <c r="DH353" s="45"/>
      <c r="DI353" s="45"/>
      <c r="DJ353" s="45"/>
      <c r="DK353" s="45"/>
      <c r="DL353" s="45"/>
      <c r="DM353" s="45"/>
      <c r="DN353" s="45"/>
      <c r="DO353" s="45"/>
      <c r="DP353" s="45"/>
      <c r="DQ353" s="45"/>
      <c r="DR353" s="45"/>
      <c r="DS353" s="45"/>
      <c r="DT353" s="45"/>
      <c r="DU353" s="45"/>
      <c r="DV353" s="45"/>
      <c r="DW353" s="45" t="s">
        <v>482</v>
      </c>
      <c r="DX353" s="45" t="s">
        <v>483</v>
      </c>
      <c r="DY353" s="45"/>
      <c r="DZ353" s="45"/>
      <c r="EA353" s="45"/>
      <c r="EB353" s="45"/>
      <c r="EC353" s="45"/>
      <c r="ED353" s="45"/>
      <c r="EE353" s="45"/>
      <c r="EF353" s="45"/>
      <c r="EG353" s="45"/>
      <c r="EH353" s="45"/>
      <c r="EI353" s="45"/>
      <c r="EJ353" s="45"/>
      <c r="EK353" s="45"/>
      <c r="EL353" s="45"/>
      <c r="EM353" s="45"/>
      <c r="EN353" s="45"/>
      <c r="EO353" s="45"/>
      <c r="EP353" s="45"/>
      <c r="EQ353" s="45"/>
      <c r="ER353" s="45"/>
      <c r="ES353" s="45"/>
      <c r="ET353" s="45"/>
      <c r="EU353" s="45"/>
      <c r="EV353" s="45"/>
      <c r="EW353" s="45"/>
      <c r="EX353" s="45"/>
      <c r="EY353" s="45"/>
      <c r="EZ353" s="45"/>
      <c r="FA353" s="45"/>
      <c r="FB353" s="45"/>
      <c r="FC353" s="45" t="s">
        <v>347</v>
      </c>
      <c r="FD353" s="45"/>
      <c r="FE353" s="45" t="s">
        <v>997</v>
      </c>
      <c r="FF353" s="45" t="b">
        <v>1</v>
      </c>
      <c r="FG353" s="45"/>
      <c r="FH353" s="45"/>
      <c r="FI353" s="45"/>
      <c r="FJ353" s="45"/>
      <c r="FK353" s="45"/>
      <c r="FL353" s="45"/>
      <c r="FM353" s="45"/>
      <c r="FN353" s="45" t="s">
        <v>347</v>
      </c>
      <c r="FO353" s="45"/>
      <c r="FP353" s="45" t="s">
        <v>347</v>
      </c>
      <c r="FQ353" s="45" t="s">
        <v>1637</v>
      </c>
      <c r="FR353" s="45"/>
      <c r="FS353" s="45"/>
      <c r="FT353" s="45" t="b">
        <v>1</v>
      </c>
      <c r="FU353" s="45"/>
      <c r="FV353" s="45"/>
      <c r="FW353" s="45"/>
      <c r="FX353" s="45"/>
      <c r="FY353" s="45"/>
      <c r="FZ353" s="45"/>
      <c r="GA353" s="45"/>
      <c r="GB353" s="45"/>
      <c r="GC353" s="45"/>
      <c r="GD353" s="45" t="s">
        <v>384</v>
      </c>
      <c r="GE353" s="45" t="s">
        <v>359</v>
      </c>
      <c r="GF353" s="45" t="s">
        <v>370</v>
      </c>
      <c r="GG353" s="45" t="s">
        <v>370</v>
      </c>
      <c r="GH353" s="45"/>
      <c r="GI353" s="45"/>
      <c r="GJ353" s="45"/>
      <c r="GK353" s="45"/>
      <c r="GL353" s="45"/>
      <c r="GM353" s="45"/>
      <c r="GN353" s="45"/>
      <c r="GO353" s="45"/>
      <c r="GP353" s="45"/>
      <c r="GQ353" s="45"/>
      <c r="GR353" s="45"/>
      <c r="GS353" s="45"/>
      <c r="GT353" s="45"/>
      <c r="GU353" s="45" t="s">
        <v>4349</v>
      </c>
      <c r="GV353" s="45"/>
      <c r="GW353" s="45"/>
      <c r="GX353" s="45" t="b">
        <v>1</v>
      </c>
      <c r="GY353" s="45"/>
      <c r="GZ353" s="45"/>
      <c r="HA353" s="45"/>
      <c r="HB353" s="45" t="b">
        <v>1</v>
      </c>
      <c r="HC353" s="45"/>
      <c r="HD353" s="45"/>
      <c r="HE353" s="45"/>
      <c r="HF353" s="45" t="b">
        <v>1</v>
      </c>
      <c r="HG353" s="45"/>
      <c r="HH353" s="45"/>
      <c r="HI353" s="45"/>
      <c r="HJ353" s="45"/>
      <c r="HK353" s="45"/>
      <c r="HL353" s="45"/>
      <c r="HM353" s="45"/>
      <c r="HN353" s="45" t="s">
        <v>387</v>
      </c>
      <c r="HO353" s="45"/>
      <c r="HP353" s="45"/>
      <c r="HQ353" s="45" t="b">
        <v>1</v>
      </c>
      <c r="HR353" s="45"/>
      <c r="HS353" s="45" t="s">
        <v>4350</v>
      </c>
      <c r="HT353" s="45" t="s">
        <v>499</v>
      </c>
      <c r="HU353" s="45"/>
      <c r="HV353" s="45" t="b">
        <v>1</v>
      </c>
      <c r="HW353" s="45"/>
      <c r="HX353" s="45"/>
      <c r="HY353" s="45"/>
      <c r="HZ353" s="45"/>
      <c r="IA353" s="45"/>
      <c r="IB353" s="45"/>
      <c r="IC353" s="45"/>
      <c r="ID353" s="45"/>
      <c r="IE353" s="45"/>
      <c r="IF353" s="45" t="s">
        <v>511</v>
      </c>
      <c r="IG353" s="45"/>
      <c r="IH353" s="45"/>
      <c r="II353" s="45"/>
      <c r="IJ353" s="45"/>
      <c r="IK353" s="45" t="b">
        <v>1</v>
      </c>
      <c r="IL353" s="45"/>
      <c r="IM353" s="45"/>
      <c r="IN353" s="45"/>
      <c r="IO353" s="45"/>
      <c r="IP353" s="45" t="s">
        <v>442</v>
      </c>
      <c r="IQ353" s="45"/>
      <c r="IR353" s="45" t="s">
        <v>4351</v>
      </c>
      <c r="IS353" s="45" t="b">
        <v>1</v>
      </c>
      <c r="IT353" s="45" t="b">
        <v>1</v>
      </c>
      <c r="IU353" s="45" t="b">
        <v>1</v>
      </c>
      <c r="IV353" s="45" t="b">
        <v>1</v>
      </c>
      <c r="IW353" s="45"/>
      <c r="IX353" s="45"/>
      <c r="IY353" s="45"/>
      <c r="IZ353" s="45"/>
      <c r="JA353" s="45"/>
      <c r="JB353" s="45" t="s">
        <v>4352</v>
      </c>
      <c r="JC353" s="45" t="b">
        <v>1</v>
      </c>
      <c r="JD353" s="45" t="b">
        <v>1</v>
      </c>
      <c r="JE353" s="45" t="b">
        <v>1</v>
      </c>
      <c r="JF353" s="45" t="b">
        <v>1</v>
      </c>
      <c r="JG353" s="45"/>
      <c r="JH353" s="45"/>
      <c r="JI353" s="45"/>
      <c r="JJ353" s="45"/>
      <c r="JK353" s="45"/>
      <c r="JL353" s="45" t="s">
        <v>359</v>
      </c>
      <c r="JM353" s="45" t="s">
        <v>4353</v>
      </c>
      <c r="JN353" s="45" t="s">
        <v>1206</v>
      </c>
      <c r="JO353" s="45" t="b">
        <v>1</v>
      </c>
      <c r="JP353" s="45"/>
      <c r="JQ353" s="45"/>
      <c r="JR353" s="45"/>
      <c r="JS353" s="45"/>
      <c r="JT353" s="45"/>
      <c r="JU353" s="45" t="b">
        <v>1</v>
      </c>
      <c r="JV353" s="45"/>
      <c r="JW353" s="45"/>
      <c r="JX353" s="45"/>
      <c r="JY353" s="45"/>
      <c r="JZ353" s="45"/>
      <c r="KA353" s="45"/>
      <c r="KB353" s="45" t="b">
        <v>1</v>
      </c>
      <c r="KC353" s="45"/>
      <c r="KD353" s="45"/>
      <c r="KE353" s="45"/>
      <c r="KF353" s="45"/>
      <c r="KG353" s="45"/>
      <c r="KH353" s="45" t="s">
        <v>447</v>
      </c>
      <c r="KI353" s="45"/>
      <c r="KJ353" s="45"/>
      <c r="KK353" s="45"/>
      <c r="KL353" s="45"/>
      <c r="KM353" s="45" t="b">
        <v>1</v>
      </c>
      <c r="KN353" s="45"/>
      <c r="KO353" s="45"/>
      <c r="KP353" s="45"/>
      <c r="KQ353" s="45"/>
      <c r="KR353" s="45"/>
      <c r="KS353" s="45"/>
      <c r="KT353" s="45"/>
      <c r="KU353" s="45"/>
      <c r="KV353" s="45"/>
      <c r="KW353" s="45" t="s">
        <v>4354</v>
      </c>
      <c r="KX353" s="45" t="b">
        <v>1</v>
      </c>
      <c r="KY353" s="45" t="b">
        <v>1</v>
      </c>
      <c r="KZ353" s="45" t="b">
        <v>1</v>
      </c>
      <c r="LA353" s="45" t="b">
        <v>1</v>
      </c>
      <c r="LB353" s="45"/>
      <c r="LC353" s="45"/>
      <c r="LD353" s="45"/>
      <c r="LE353" s="45"/>
      <c r="LF353" s="45"/>
      <c r="LG353" s="45" t="s">
        <v>720</v>
      </c>
      <c r="LH353" s="45" t="b">
        <v>1</v>
      </c>
      <c r="LI353" s="45"/>
      <c r="LJ353" s="45" t="b">
        <v>1</v>
      </c>
      <c r="LK353" s="45"/>
      <c r="LL353" s="45"/>
      <c r="LM353" s="45"/>
      <c r="LN353" s="45"/>
      <c r="LO353" s="45"/>
      <c r="LP353" s="45"/>
      <c r="LQ353" s="45"/>
      <c r="LR353" s="45"/>
      <c r="LS353" s="45"/>
      <c r="LT353" s="45"/>
      <c r="LU353" s="45"/>
      <c r="LV353" s="45"/>
      <c r="LW353" s="45"/>
      <c r="LX353" s="45"/>
      <c r="LY353" s="45"/>
      <c r="LZ353" s="45"/>
      <c r="MA353" s="45"/>
      <c r="MB353" s="45"/>
      <c r="MC353" s="45"/>
      <c r="MD353" s="45"/>
      <c r="ME353" s="45"/>
      <c r="MF353" s="45"/>
      <c r="MG353" s="45"/>
      <c r="MH353" s="45"/>
      <c r="MI353" s="45"/>
      <c r="MJ353" s="45" t="s">
        <v>4355</v>
      </c>
      <c r="MK353" s="45">
        <v>73216836</v>
      </c>
      <c r="ML353" s="45" t="s">
        <v>4356</v>
      </c>
      <c r="MM353" s="47">
        <v>44219.503587962958</v>
      </c>
      <c r="MN353" s="45">
        <v>355</v>
      </c>
      <c r="MO353" s="45"/>
      <c r="MP353" s="45">
        <v>-1</v>
      </c>
      <c r="MQ353" s="45"/>
      <c r="MR353" s="45"/>
      <c r="MS353" s="45" t="s">
        <v>376</v>
      </c>
      <c r="MT353" s="45">
        <v>2002</v>
      </c>
      <c r="MU353" s="45" t="s">
        <v>402</v>
      </c>
      <c r="MV353" s="45">
        <v>569832</v>
      </c>
    </row>
    <row r="354" spans="1:360" ht="15.6" thickTop="1" thickBot="1" x14ac:dyDescent="0.35">
      <c r="A354" s="48" t="s">
        <v>4357</v>
      </c>
      <c r="B354" s="37" t="s">
        <v>4358</v>
      </c>
      <c r="C354" s="37"/>
      <c r="D354" s="37" t="s">
        <v>2694</v>
      </c>
      <c r="E354" s="37" t="s">
        <v>830</v>
      </c>
      <c r="F354" s="37"/>
      <c r="G354" s="49">
        <v>44219</v>
      </c>
      <c r="H354" s="37" t="s">
        <v>2581</v>
      </c>
      <c r="I354" s="37" t="s">
        <v>832</v>
      </c>
      <c r="J354" s="37" t="s">
        <v>347</v>
      </c>
      <c r="K354" s="37">
        <v>21</v>
      </c>
      <c r="L354" s="37" t="str">
        <f>IF(data!$K354&lt;31,"18-30 Years",IF(data!$K354&lt;51,"31-50 Years",IF(data!$K354&lt;61,"51-60 Years",IF(data!$K354&gt;60,"Elderly&gt;60"))))</f>
        <v>18-30 Years</v>
      </c>
      <c r="M354" s="37" t="s">
        <v>348</v>
      </c>
      <c r="N354" s="37" t="s">
        <v>349</v>
      </c>
      <c r="O354" s="37" t="s">
        <v>350</v>
      </c>
      <c r="P354" s="49">
        <v>43123</v>
      </c>
      <c r="Q354" s="37">
        <v>1</v>
      </c>
      <c r="R354" s="37">
        <v>0</v>
      </c>
      <c r="S354" s="37" t="s">
        <v>347</v>
      </c>
      <c r="T354" s="37">
        <v>0</v>
      </c>
      <c r="U354" s="37">
        <v>1</v>
      </c>
      <c r="V354" s="37">
        <v>0</v>
      </c>
      <c r="W354" s="37" t="s">
        <v>351</v>
      </c>
      <c r="X354" s="37">
        <v>0</v>
      </c>
      <c r="Y354" s="37" t="s">
        <v>351</v>
      </c>
      <c r="Z354" s="37">
        <v>0</v>
      </c>
      <c r="AA354" s="52">
        <v>1</v>
      </c>
      <c r="AB354" s="37">
        <v>3</v>
      </c>
      <c r="AC354" s="37">
        <v>0</v>
      </c>
      <c r="AD354" s="37">
        <v>0</v>
      </c>
      <c r="AE354" s="37">
        <v>1</v>
      </c>
      <c r="AF354" s="37">
        <v>1000</v>
      </c>
      <c r="AG354" s="37">
        <v>400</v>
      </c>
      <c r="AH354" s="41">
        <f t="shared" si="5"/>
        <v>-600</v>
      </c>
      <c r="AI354" s="37" t="s">
        <v>385</v>
      </c>
      <c r="AJ354" s="37"/>
      <c r="AK354" s="37" t="s">
        <v>772</v>
      </c>
      <c r="AL354" s="37" t="b">
        <v>1</v>
      </c>
      <c r="AM354" s="37"/>
      <c r="AN354" s="37"/>
      <c r="AO354" s="37"/>
      <c r="AP354" s="37"/>
      <c r="AQ354" s="37"/>
      <c r="AR354" s="37"/>
      <c r="AS354" s="37"/>
      <c r="AT354" s="37">
        <v>30</v>
      </c>
      <c r="AU354" s="37" t="s">
        <v>1333</v>
      </c>
      <c r="AV354" s="37"/>
      <c r="AW354" s="37" t="s">
        <v>347</v>
      </c>
      <c r="AX354" s="41" t="s">
        <v>372</v>
      </c>
      <c r="AY354" s="37" t="s">
        <v>889</v>
      </c>
      <c r="AZ354" s="37" t="b">
        <v>1</v>
      </c>
      <c r="BA354" s="37"/>
      <c r="BB354" s="37"/>
      <c r="BC354" s="37" t="b">
        <v>1</v>
      </c>
      <c r="BD354" s="37"/>
      <c r="BE354" s="37"/>
      <c r="BF354" s="37"/>
      <c r="BG354" s="37"/>
      <c r="BH354" s="37"/>
      <c r="BI354" s="37"/>
      <c r="BJ354" s="37"/>
      <c r="BK354" s="37" t="s">
        <v>359</v>
      </c>
      <c r="BL354" s="37"/>
      <c r="BM354" s="37"/>
      <c r="BN354" s="37"/>
      <c r="BO354" s="37"/>
      <c r="BP354" s="37" t="s">
        <v>359</v>
      </c>
      <c r="BQ354" s="37"/>
      <c r="BR354" s="37"/>
      <c r="BS354" s="37"/>
      <c r="BT354" s="37"/>
      <c r="BU354" s="37"/>
      <c r="BV354" s="37"/>
      <c r="BW354" s="37"/>
      <c r="BX354" s="37"/>
      <c r="BY354" s="37"/>
      <c r="BZ354" s="37"/>
      <c r="CA354" s="37"/>
      <c r="CB354" s="37"/>
      <c r="CC354" s="37"/>
      <c r="CD354" s="37"/>
      <c r="CE354" s="37"/>
      <c r="CF354" s="37" t="s">
        <v>1306</v>
      </c>
      <c r="CG354" s="37"/>
      <c r="CH354" s="37" t="b">
        <v>1</v>
      </c>
      <c r="CI354" s="37"/>
      <c r="CJ354" s="37"/>
      <c r="CK354" s="37"/>
      <c r="CL354" s="37"/>
      <c r="CM354" s="37"/>
      <c r="CN354" s="37"/>
      <c r="CO354" s="37" t="s">
        <v>359</v>
      </c>
      <c r="CP354" s="37" t="s">
        <v>2660</v>
      </c>
      <c r="CQ354" s="37" t="b">
        <v>1</v>
      </c>
      <c r="CR354" s="37" t="b">
        <v>1</v>
      </c>
      <c r="CS354" s="37"/>
      <c r="CT354" s="37"/>
      <c r="CU354" s="37"/>
      <c r="CV354" s="37"/>
      <c r="CW354" s="37"/>
      <c r="CX354" s="37"/>
      <c r="CY354" s="37" t="s">
        <v>836</v>
      </c>
      <c r="CZ354" s="37"/>
      <c r="DA354" s="37"/>
      <c r="DB354" s="37"/>
      <c r="DC354" s="37"/>
      <c r="DD354" s="37"/>
      <c r="DE354" s="37" t="b">
        <v>1</v>
      </c>
      <c r="DF354" s="37"/>
      <c r="DG354" s="37"/>
      <c r="DH354" s="37"/>
      <c r="DI354" s="37"/>
      <c r="DJ354" s="37"/>
      <c r="DK354" s="37"/>
      <c r="DL354" s="37"/>
      <c r="DM354" s="37"/>
      <c r="DN354" s="37"/>
      <c r="DO354" s="37"/>
      <c r="DP354" s="37"/>
      <c r="DQ354" s="37"/>
      <c r="DR354" s="37"/>
      <c r="DS354" s="37"/>
      <c r="DT354" s="37"/>
      <c r="DU354" s="37"/>
      <c r="DV354" s="37"/>
      <c r="DW354" s="37" t="s">
        <v>362</v>
      </c>
      <c r="DX354" s="37"/>
      <c r="DY354" s="37"/>
      <c r="DZ354" s="37"/>
      <c r="EA354" s="37" t="s">
        <v>568</v>
      </c>
      <c r="EB354" s="37" t="b">
        <v>1</v>
      </c>
      <c r="EC354" s="37"/>
      <c r="ED354" s="37"/>
      <c r="EE354" s="37"/>
      <c r="EF354" s="37"/>
      <c r="EG354" s="37"/>
      <c r="EH354" s="37"/>
      <c r="EI354" s="37"/>
      <c r="EJ354" s="37"/>
      <c r="EK354" s="37"/>
      <c r="EL354" s="37"/>
      <c r="EM354" s="52">
        <v>1</v>
      </c>
      <c r="EN354" s="37" t="s">
        <v>365</v>
      </c>
      <c r="EO354" s="37" t="s">
        <v>568</v>
      </c>
      <c r="EP354" s="37" t="b">
        <v>1</v>
      </c>
      <c r="EQ354" s="37"/>
      <c r="ER354" s="37"/>
      <c r="ES354" s="37"/>
      <c r="ET354" s="37"/>
      <c r="EU354" s="37"/>
      <c r="EV354" s="37"/>
      <c r="EW354" s="37"/>
      <c r="EX354" s="37"/>
      <c r="EY354" s="37"/>
      <c r="EZ354" s="37"/>
      <c r="FA354" s="52">
        <v>1</v>
      </c>
      <c r="FB354" s="37" t="s">
        <v>365</v>
      </c>
      <c r="FC354" s="37" t="s">
        <v>347</v>
      </c>
      <c r="FD354" s="37"/>
      <c r="FE354" s="37" t="s">
        <v>367</v>
      </c>
      <c r="FF354" s="37"/>
      <c r="FG354" s="37" t="b">
        <v>1</v>
      </c>
      <c r="FH354" s="37"/>
      <c r="FI354" s="37"/>
      <c r="FJ354" s="37"/>
      <c r="FK354" s="37"/>
      <c r="FL354" s="37"/>
      <c r="FM354" s="37"/>
      <c r="FN354" s="37" t="s">
        <v>347</v>
      </c>
      <c r="FO354" s="37"/>
      <c r="FP354" s="37" t="s">
        <v>347</v>
      </c>
      <c r="FQ354" s="37" t="s">
        <v>367</v>
      </c>
      <c r="FR354" s="37" t="b">
        <v>1</v>
      </c>
      <c r="FS354" s="37"/>
      <c r="FT354" s="37"/>
      <c r="FU354" s="37"/>
      <c r="FV354" s="37"/>
      <c r="FW354" s="37"/>
      <c r="FX354" s="37" t="s">
        <v>656</v>
      </c>
      <c r="FY354" s="37" t="s">
        <v>359</v>
      </c>
      <c r="FZ354" s="37"/>
      <c r="GA354" s="37"/>
      <c r="GB354" s="37"/>
      <c r="GC354" s="37" t="s">
        <v>351</v>
      </c>
      <c r="GD354" s="37" t="s">
        <v>351</v>
      </c>
      <c r="GE354" s="37" t="s">
        <v>359</v>
      </c>
      <c r="GF354" s="37" t="s">
        <v>370</v>
      </c>
      <c r="GG354" s="37" t="s">
        <v>370</v>
      </c>
      <c r="GH354" s="37"/>
      <c r="GI354" s="37"/>
      <c r="GJ354" s="37"/>
      <c r="GK354" s="37"/>
      <c r="GL354" s="37"/>
      <c r="GM354" s="37"/>
      <c r="GN354" s="37"/>
      <c r="GO354" s="37"/>
      <c r="GP354" s="37"/>
      <c r="GQ354" s="37"/>
      <c r="GR354" s="37"/>
      <c r="GS354" s="37"/>
      <c r="GT354" s="37"/>
      <c r="GU354" s="37" t="s">
        <v>4359</v>
      </c>
      <c r="GV354" s="37" t="b">
        <v>1</v>
      </c>
      <c r="GW354" s="37"/>
      <c r="GX354" s="37"/>
      <c r="GY354" s="37"/>
      <c r="GZ354" s="37" t="b">
        <v>1</v>
      </c>
      <c r="HA354" s="37" t="b">
        <v>1</v>
      </c>
      <c r="HB354" s="37" t="b">
        <v>1</v>
      </c>
      <c r="HC354" s="37"/>
      <c r="HD354" s="37"/>
      <c r="HE354" s="37"/>
      <c r="HF354" s="37"/>
      <c r="HG354" s="37"/>
      <c r="HH354" s="37"/>
      <c r="HI354" s="37"/>
      <c r="HJ354" s="37"/>
      <c r="HK354" s="37"/>
      <c r="HL354" s="37"/>
      <c r="HM354" s="37"/>
      <c r="HN354" s="37" t="s">
        <v>387</v>
      </c>
      <c r="HO354" s="37"/>
      <c r="HP354" s="37"/>
      <c r="HQ354" s="37" t="b">
        <v>1</v>
      </c>
      <c r="HR354" s="37"/>
      <c r="HS354" s="37" t="s">
        <v>4360</v>
      </c>
      <c r="HT354" s="37" t="s">
        <v>623</v>
      </c>
      <c r="HU354" s="37" t="b">
        <v>1</v>
      </c>
      <c r="HV354" s="37"/>
      <c r="HW354" s="37"/>
      <c r="HX354" s="37"/>
      <c r="HY354" s="37"/>
      <c r="HZ354" s="37"/>
      <c r="IA354" s="37"/>
      <c r="IB354" s="37"/>
      <c r="IC354" s="37"/>
      <c r="ID354" s="37"/>
      <c r="IE354" s="37"/>
      <c r="IF354" s="37" t="s">
        <v>1679</v>
      </c>
      <c r="IG354" s="37"/>
      <c r="IH354" s="37" t="b">
        <v>1</v>
      </c>
      <c r="II354" s="37"/>
      <c r="IJ354" s="37"/>
      <c r="IK354" s="37" t="b">
        <v>1</v>
      </c>
      <c r="IL354" s="37"/>
      <c r="IM354" s="37"/>
      <c r="IN354" s="37"/>
      <c r="IO354" s="37"/>
      <c r="IP354" s="37" t="s">
        <v>442</v>
      </c>
      <c r="IQ354" s="37"/>
      <c r="IR354" s="37" t="s">
        <v>537</v>
      </c>
      <c r="IS354" s="37"/>
      <c r="IT354" s="37" t="b">
        <v>1</v>
      </c>
      <c r="IU354" s="37" t="b">
        <v>1</v>
      </c>
      <c r="IV354" s="37"/>
      <c r="IW354" s="37"/>
      <c r="IX354" s="37"/>
      <c r="IY354" s="37"/>
      <c r="IZ354" s="37"/>
      <c r="JA354" s="37"/>
      <c r="JB354" s="37" t="s">
        <v>391</v>
      </c>
      <c r="JC354" s="37" t="b">
        <v>1</v>
      </c>
      <c r="JD354" s="37" t="b">
        <v>1</v>
      </c>
      <c r="JE354" s="37"/>
      <c r="JF354" s="37"/>
      <c r="JG354" s="37"/>
      <c r="JH354" s="37"/>
      <c r="JI354" s="37"/>
      <c r="JJ354" s="37"/>
      <c r="JK354" s="37"/>
      <c r="JL354" s="37" t="s">
        <v>359</v>
      </c>
      <c r="JM354" s="37" t="s">
        <v>4353</v>
      </c>
      <c r="JN354" s="37" t="s">
        <v>4361</v>
      </c>
      <c r="JO354" s="37" t="b">
        <v>1</v>
      </c>
      <c r="JP354" s="37"/>
      <c r="JQ354" s="37"/>
      <c r="JR354" s="37" t="b">
        <v>1</v>
      </c>
      <c r="JS354" s="37"/>
      <c r="JT354" s="37" t="b">
        <v>1</v>
      </c>
      <c r="JU354" s="37"/>
      <c r="JV354" s="37"/>
      <c r="JW354" s="37"/>
      <c r="JX354" s="37"/>
      <c r="JY354" s="37"/>
      <c r="JZ354" s="37"/>
      <c r="KA354" s="37"/>
      <c r="KB354" s="37" t="b">
        <v>1</v>
      </c>
      <c r="KC354" s="37"/>
      <c r="KD354" s="37"/>
      <c r="KE354" s="37"/>
      <c r="KF354" s="37"/>
      <c r="KG354" s="37"/>
      <c r="KH354" s="37" t="s">
        <v>859</v>
      </c>
      <c r="KI354" s="37"/>
      <c r="KJ354" s="37"/>
      <c r="KK354" s="37"/>
      <c r="KL354" s="37"/>
      <c r="KM354" s="37" t="b">
        <v>1</v>
      </c>
      <c r="KN354" s="37" t="b">
        <v>1</v>
      </c>
      <c r="KO354" s="37"/>
      <c r="KP354" s="37"/>
      <c r="KQ354" s="37"/>
      <c r="KR354" s="37"/>
      <c r="KS354" s="37"/>
      <c r="KT354" s="37"/>
      <c r="KU354" s="37"/>
      <c r="KV354" s="37"/>
      <c r="KW354" s="37" t="s">
        <v>4362</v>
      </c>
      <c r="KX354" s="37" t="b">
        <v>1</v>
      </c>
      <c r="KY354" s="37" t="b">
        <v>1</v>
      </c>
      <c r="KZ354" s="37"/>
      <c r="LA354" s="37"/>
      <c r="LB354" s="37"/>
      <c r="LC354" s="37" t="b">
        <v>1</v>
      </c>
      <c r="LD354" s="37"/>
      <c r="LE354" s="37"/>
      <c r="LF354" s="37"/>
      <c r="LG354" s="37" t="s">
        <v>449</v>
      </c>
      <c r="LH354" s="37"/>
      <c r="LI354" s="37"/>
      <c r="LJ354" s="37" t="b">
        <v>1</v>
      </c>
      <c r="LK354" s="37"/>
      <c r="LL354" s="37"/>
      <c r="LM354" s="37"/>
      <c r="LN354" s="37"/>
      <c r="LO354" s="37" t="s">
        <v>359</v>
      </c>
      <c r="LP354" s="45" t="s">
        <v>5170</v>
      </c>
      <c r="LQ354" s="37" t="s">
        <v>514</v>
      </c>
      <c r="LR354" s="37" t="b">
        <v>1</v>
      </c>
      <c r="LS354" s="37"/>
      <c r="LT354" s="37"/>
      <c r="LU354" s="37"/>
      <c r="LV354" s="37"/>
      <c r="LW354" s="37"/>
      <c r="LX354" s="37"/>
      <c r="LY354" s="37"/>
      <c r="LZ354" s="37"/>
      <c r="MA354" s="37"/>
      <c r="MB354" s="37" t="s">
        <v>359</v>
      </c>
      <c r="MC354" s="37"/>
      <c r="MD354" s="37"/>
      <c r="ME354" s="37"/>
      <c r="MF354" s="37"/>
      <c r="MG354" s="37"/>
      <c r="MH354" s="37" t="s">
        <v>359</v>
      </c>
      <c r="MI354" s="37"/>
      <c r="MJ354" s="37" t="s">
        <v>4363</v>
      </c>
      <c r="MK354" s="37">
        <v>73216838</v>
      </c>
      <c r="ML354" s="37" t="s">
        <v>4364</v>
      </c>
      <c r="MM354" s="50">
        <v>44219.503599537027</v>
      </c>
      <c r="MN354" s="37">
        <v>356</v>
      </c>
      <c r="MO354" s="37"/>
      <c r="MP354" s="37">
        <v>-1</v>
      </c>
      <c r="MQ354" s="37"/>
      <c r="MR354" s="37"/>
      <c r="MS354" s="37" t="s">
        <v>376</v>
      </c>
      <c r="MT354" s="37">
        <v>1977</v>
      </c>
      <c r="MU354" s="37" t="s">
        <v>402</v>
      </c>
      <c r="MV354" s="37">
        <v>569832</v>
      </c>
    </row>
    <row r="355" spans="1:360" ht="15.6" hidden="1" thickTop="1" thickBot="1" x14ac:dyDescent="0.35">
      <c r="A355" s="44" t="s">
        <v>4365</v>
      </c>
      <c r="B355" s="45" t="s">
        <v>4366</v>
      </c>
      <c r="C355" s="45"/>
      <c r="D355" s="45" t="s">
        <v>2694</v>
      </c>
      <c r="E355" s="45" t="s">
        <v>830</v>
      </c>
      <c r="F355" s="45"/>
      <c r="G355" s="46">
        <v>44219</v>
      </c>
      <c r="H355" s="45" t="s">
        <v>2581</v>
      </c>
      <c r="I355" s="45" t="s">
        <v>832</v>
      </c>
      <c r="J355" s="45" t="s">
        <v>347</v>
      </c>
      <c r="K355" s="45">
        <v>19</v>
      </c>
      <c r="L355" s="45" t="str">
        <f>IF(data!$K355&lt;31,"18-30 Years",IF(data!$K355&lt;51,"31-50 Years",IF(data!$K355&lt;61,"51-60 Years",IF(data!$K355&gt;60,"Elderly&gt;60"))))</f>
        <v>18-30 Years</v>
      </c>
      <c r="M355" s="45" t="s">
        <v>348</v>
      </c>
      <c r="N355" s="45" t="s">
        <v>349</v>
      </c>
      <c r="O355" s="45" t="s">
        <v>350</v>
      </c>
      <c r="P355" s="46">
        <v>43488</v>
      </c>
      <c r="Q355" s="45">
        <v>0</v>
      </c>
      <c r="R355" s="45">
        <v>0</v>
      </c>
      <c r="S355" s="45" t="s">
        <v>347</v>
      </c>
      <c r="T355" s="45">
        <v>0</v>
      </c>
      <c r="U355" s="45">
        <v>1</v>
      </c>
      <c r="V355" s="45">
        <v>0</v>
      </c>
      <c r="W355" s="45" t="s">
        <v>351</v>
      </c>
      <c r="X355" s="45">
        <v>0</v>
      </c>
      <c r="Y355" s="45" t="s">
        <v>351</v>
      </c>
      <c r="Z355" s="45">
        <v>0</v>
      </c>
      <c r="AA355" s="51">
        <v>1</v>
      </c>
      <c r="AB355" s="45">
        <v>3</v>
      </c>
      <c r="AC355" s="45">
        <v>0</v>
      </c>
      <c r="AD355" s="45">
        <v>0</v>
      </c>
      <c r="AE355" s="45">
        <v>1</v>
      </c>
      <c r="AF355" s="45">
        <v>1000</v>
      </c>
      <c r="AG355" s="45">
        <v>400</v>
      </c>
      <c r="AH355" s="41">
        <f t="shared" si="5"/>
        <v>-600</v>
      </c>
      <c r="AI355" s="45" t="s">
        <v>2695</v>
      </c>
      <c r="AJ355" s="45"/>
      <c r="AK355" s="45" t="s">
        <v>772</v>
      </c>
      <c r="AL355" s="45" t="b">
        <v>1</v>
      </c>
      <c r="AM355" s="45"/>
      <c r="AN355" s="45"/>
      <c r="AO355" s="45"/>
      <c r="AP355" s="45"/>
      <c r="AQ355" s="45"/>
      <c r="AR355" s="45"/>
      <c r="AS355" s="45"/>
      <c r="AT355" s="45">
        <v>30</v>
      </c>
      <c r="AU355" s="45" t="s">
        <v>1333</v>
      </c>
      <c r="AV355" s="45"/>
      <c r="AW355" s="45" t="s">
        <v>347</v>
      </c>
      <c r="AX355" s="41" t="s">
        <v>372</v>
      </c>
      <c r="AY355" s="45" t="s">
        <v>426</v>
      </c>
      <c r="AZ355" s="45"/>
      <c r="BA355" s="45"/>
      <c r="BB355" s="45"/>
      <c r="BC355" s="45" t="b">
        <v>1</v>
      </c>
      <c r="BD355" s="45"/>
      <c r="BE355" s="45"/>
      <c r="BF355" s="45"/>
      <c r="BG355" s="45"/>
      <c r="BH355" s="45"/>
      <c r="BI355" s="45"/>
      <c r="BJ355" s="45"/>
      <c r="BK355" s="45" t="s">
        <v>359</v>
      </c>
      <c r="BL355" s="45"/>
      <c r="BM355" s="45"/>
      <c r="BN355" s="45"/>
      <c r="BO355" s="45"/>
      <c r="BP355" s="45" t="s">
        <v>359</v>
      </c>
      <c r="BQ355" s="45"/>
      <c r="BR355" s="45"/>
      <c r="BS355" s="45"/>
      <c r="BT355" s="45"/>
      <c r="BU355" s="45"/>
      <c r="BV355" s="45"/>
      <c r="BW355" s="45"/>
      <c r="BX355" s="45"/>
      <c r="BY355" s="45"/>
      <c r="BZ355" s="45"/>
      <c r="CA355" s="45"/>
      <c r="CB355" s="45"/>
      <c r="CC355" s="45"/>
      <c r="CD355" s="45"/>
      <c r="CE355" s="45"/>
      <c r="CF355" s="45" t="s">
        <v>1306</v>
      </c>
      <c r="CG355" s="45"/>
      <c r="CH355" s="45" t="b">
        <v>1</v>
      </c>
      <c r="CI355" s="45"/>
      <c r="CJ355" s="45"/>
      <c r="CK355" s="45"/>
      <c r="CL355" s="45"/>
      <c r="CM355" s="45"/>
      <c r="CN355" s="45"/>
      <c r="CO355" s="45" t="s">
        <v>359</v>
      </c>
      <c r="CP355" s="45" t="s">
        <v>2660</v>
      </c>
      <c r="CQ355" s="45" t="b">
        <v>1</v>
      </c>
      <c r="CR355" s="45" t="b">
        <v>1</v>
      </c>
      <c r="CS355" s="45"/>
      <c r="CT355" s="45"/>
      <c r="CU355" s="45"/>
      <c r="CV355" s="45"/>
      <c r="CW355" s="45"/>
      <c r="CX355" s="45"/>
      <c r="CY355" s="45" t="s">
        <v>836</v>
      </c>
      <c r="CZ355" s="45"/>
      <c r="DA355" s="45"/>
      <c r="DB355" s="45"/>
      <c r="DC355" s="45"/>
      <c r="DD355" s="45"/>
      <c r="DE355" s="45" t="b">
        <v>1</v>
      </c>
      <c r="DF355" s="45"/>
      <c r="DG355" s="45"/>
      <c r="DH355" s="45"/>
      <c r="DI355" s="45"/>
      <c r="DJ355" s="45"/>
      <c r="DK355" s="45"/>
      <c r="DL355" s="45"/>
      <c r="DM355" s="45"/>
      <c r="DN355" s="45"/>
      <c r="DO355" s="45"/>
      <c r="DP355" s="45"/>
      <c r="DQ355" s="45"/>
      <c r="DR355" s="45"/>
      <c r="DS355" s="45"/>
      <c r="DT355" s="45"/>
      <c r="DU355" s="45"/>
      <c r="DV355" s="45"/>
      <c r="DW355" s="45" t="s">
        <v>646</v>
      </c>
      <c r="DX355" s="45"/>
      <c r="DY355" s="45"/>
      <c r="DZ355" s="45"/>
      <c r="EA355" s="45"/>
      <c r="EB355" s="45"/>
      <c r="EC355" s="45"/>
      <c r="ED355" s="45"/>
      <c r="EE355" s="45"/>
      <c r="EF355" s="45"/>
      <c r="EG355" s="45"/>
      <c r="EH355" s="45"/>
      <c r="EI355" s="45"/>
      <c r="EJ355" s="45"/>
      <c r="EK355" s="45"/>
      <c r="EL355" s="45"/>
      <c r="EM355" s="45"/>
      <c r="EN355" s="45"/>
      <c r="EO355" s="45" t="s">
        <v>568</v>
      </c>
      <c r="EP355" s="45" t="b">
        <v>1</v>
      </c>
      <c r="EQ355" s="45"/>
      <c r="ER355" s="45"/>
      <c r="ES355" s="45"/>
      <c r="ET355" s="45"/>
      <c r="EU355" s="45"/>
      <c r="EV355" s="45"/>
      <c r="EW355" s="45"/>
      <c r="EX355" s="45"/>
      <c r="EY355" s="45"/>
      <c r="EZ355" s="45"/>
      <c r="FA355" s="51">
        <v>1</v>
      </c>
      <c r="FB355" s="45" t="s">
        <v>365</v>
      </c>
      <c r="FC355" s="45" t="s">
        <v>347</v>
      </c>
      <c r="FD355" s="45"/>
      <c r="FE355" s="45" t="s">
        <v>367</v>
      </c>
      <c r="FF355" s="45"/>
      <c r="FG355" s="45" t="b">
        <v>1</v>
      </c>
      <c r="FH355" s="45"/>
      <c r="FI355" s="45"/>
      <c r="FJ355" s="45"/>
      <c r="FK355" s="45"/>
      <c r="FL355" s="45"/>
      <c r="FM355" s="45"/>
      <c r="FN355" s="45" t="s">
        <v>347</v>
      </c>
      <c r="FO355" s="45"/>
      <c r="FP355" s="45" t="s">
        <v>347</v>
      </c>
      <c r="FQ355" s="45" t="s">
        <v>367</v>
      </c>
      <c r="FR355" s="45" t="b">
        <v>1</v>
      </c>
      <c r="FS355" s="45"/>
      <c r="FT355" s="45"/>
      <c r="FU355" s="45"/>
      <c r="FV355" s="45"/>
      <c r="FW355" s="45"/>
      <c r="FX355" s="45" t="s">
        <v>372</v>
      </c>
      <c r="FY355" s="45" t="s">
        <v>359</v>
      </c>
      <c r="FZ355" s="45"/>
      <c r="GA355" s="45"/>
      <c r="GB355" s="45"/>
      <c r="GC355" s="45" t="s">
        <v>351</v>
      </c>
      <c r="GD355" s="45" t="s">
        <v>384</v>
      </c>
      <c r="GE355" s="45" t="s">
        <v>359</v>
      </c>
      <c r="GF355" s="45" t="s">
        <v>370</v>
      </c>
      <c r="GG355" s="45" t="s">
        <v>370</v>
      </c>
      <c r="GH355" s="45"/>
      <c r="GI355" s="45"/>
      <c r="GJ355" s="45"/>
      <c r="GK355" s="45"/>
      <c r="GL355" s="45"/>
      <c r="GM355" s="45"/>
      <c r="GN355" s="45"/>
      <c r="GO355" s="45"/>
      <c r="GP355" s="45"/>
      <c r="GQ355" s="45"/>
      <c r="GR355" s="45"/>
      <c r="GS355" s="45"/>
      <c r="GT355" s="45"/>
      <c r="GU355" s="45" t="s">
        <v>4367</v>
      </c>
      <c r="GV355" s="45" t="b">
        <v>1</v>
      </c>
      <c r="GW355" s="45" t="b">
        <v>1</v>
      </c>
      <c r="GX355" s="45" t="b">
        <v>1</v>
      </c>
      <c r="GY355" s="45"/>
      <c r="GZ355" s="45" t="b">
        <v>1</v>
      </c>
      <c r="HA355" s="45" t="b">
        <v>1</v>
      </c>
      <c r="HB355" s="45"/>
      <c r="HC355" s="45"/>
      <c r="HD355" s="45"/>
      <c r="HE355" s="45"/>
      <c r="HF355" s="45"/>
      <c r="HG355" s="45"/>
      <c r="HH355" s="45"/>
      <c r="HI355" s="45"/>
      <c r="HJ355" s="45"/>
      <c r="HK355" s="45"/>
      <c r="HL355" s="45"/>
      <c r="HM355" s="45"/>
      <c r="HN355" s="45" t="s">
        <v>387</v>
      </c>
      <c r="HO355" s="45"/>
      <c r="HP355" s="45"/>
      <c r="HQ355" s="45" t="b">
        <v>1</v>
      </c>
      <c r="HR355" s="45"/>
      <c r="HS355" s="45" t="s">
        <v>4368</v>
      </c>
      <c r="HT355" s="45" t="s">
        <v>623</v>
      </c>
      <c r="HU355" s="45" t="b">
        <v>1</v>
      </c>
      <c r="HV355" s="45"/>
      <c r="HW355" s="45"/>
      <c r="HX355" s="45"/>
      <c r="HY355" s="45"/>
      <c r="HZ355" s="45"/>
      <c r="IA355" s="45"/>
      <c r="IB355" s="45"/>
      <c r="IC355" s="45"/>
      <c r="ID355" s="45"/>
      <c r="IE355" s="45"/>
      <c r="IF355" s="45" t="s">
        <v>1286</v>
      </c>
      <c r="IG355" s="45"/>
      <c r="IH355" s="45"/>
      <c r="II355" s="45" t="b">
        <v>1</v>
      </c>
      <c r="IJ355" s="45"/>
      <c r="IK355" s="45" t="b">
        <v>1</v>
      </c>
      <c r="IL355" s="45"/>
      <c r="IM355" s="45"/>
      <c r="IN355" s="45"/>
      <c r="IO355" s="45"/>
      <c r="IP355" s="45" t="s">
        <v>347</v>
      </c>
      <c r="IQ355" s="45"/>
      <c r="IR355" s="45" t="s">
        <v>391</v>
      </c>
      <c r="IS355" s="45" t="b">
        <v>1</v>
      </c>
      <c r="IT355" s="45" t="b">
        <v>1</v>
      </c>
      <c r="IU355" s="45"/>
      <c r="IV355" s="45"/>
      <c r="IW355" s="45"/>
      <c r="IX355" s="45"/>
      <c r="IY355" s="45"/>
      <c r="IZ355" s="45"/>
      <c r="JA355" s="45"/>
      <c r="JB355" s="45" t="s">
        <v>391</v>
      </c>
      <c r="JC355" s="45" t="b">
        <v>1</v>
      </c>
      <c r="JD355" s="45" t="b">
        <v>1</v>
      </c>
      <c r="JE355" s="45"/>
      <c r="JF355" s="45"/>
      <c r="JG355" s="45"/>
      <c r="JH355" s="45"/>
      <c r="JI355" s="45"/>
      <c r="JJ355" s="45"/>
      <c r="JK355" s="45"/>
      <c r="JL355" s="45" t="s">
        <v>359</v>
      </c>
      <c r="JM355" s="45" t="s">
        <v>4369</v>
      </c>
      <c r="JN355" s="45" t="s">
        <v>3825</v>
      </c>
      <c r="JO355" s="45" t="b">
        <v>1</v>
      </c>
      <c r="JP355" s="45"/>
      <c r="JQ355" s="45"/>
      <c r="JR355" s="45" t="b">
        <v>1</v>
      </c>
      <c r="JS355" s="45"/>
      <c r="JT355" s="45"/>
      <c r="JU355" s="45"/>
      <c r="JV355" s="45"/>
      <c r="JW355" s="45"/>
      <c r="JX355" s="45"/>
      <c r="JY355" s="45"/>
      <c r="JZ355" s="45"/>
      <c r="KA355" s="45"/>
      <c r="KB355" s="45" t="b">
        <v>1</v>
      </c>
      <c r="KC355" s="45"/>
      <c r="KD355" s="45"/>
      <c r="KE355" s="45"/>
      <c r="KF355" s="45"/>
      <c r="KG355" s="45"/>
      <c r="KH355" s="45" t="s">
        <v>447</v>
      </c>
      <c r="KI355" s="45"/>
      <c r="KJ355" s="45"/>
      <c r="KK355" s="45"/>
      <c r="KL355" s="45"/>
      <c r="KM355" s="45" t="b">
        <v>1</v>
      </c>
      <c r="KN355" s="45"/>
      <c r="KO355" s="45"/>
      <c r="KP355" s="45"/>
      <c r="KQ355" s="45"/>
      <c r="KR355" s="45"/>
      <c r="KS355" s="45"/>
      <c r="KT355" s="45"/>
      <c r="KU355" s="45"/>
      <c r="KV355" s="45"/>
      <c r="KW355" s="45" t="s">
        <v>4370</v>
      </c>
      <c r="KX355" s="45" t="b">
        <v>1</v>
      </c>
      <c r="KY355" s="45"/>
      <c r="KZ355" s="45" t="b">
        <v>1</v>
      </c>
      <c r="LA355" s="45"/>
      <c r="LB355" s="45"/>
      <c r="LC355" s="45" t="b">
        <v>1</v>
      </c>
      <c r="LD355" s="45"/>
      <c r="LE355" s="45"/>
      <c r="LF355" s="45"/>
      <c r="LG355" s="45" t="s">
        <v>1067</v>
      </c>
      <c r="LH355" s="45" t="b">
        <v>1</v>
      </c>
      <c r="LI355" s="45" t="b">
        <v>1</v>
      </c>
      <c r="LJ355" s="45"/>
      <c r="LK355" s="45"/>
      <c r="LL355" s="45"/>
      <c r="LM355" s="45"/>
      <c r="LN355" s="45"/>
      <c r="LO355" s="45" t="s">
        <v>359</v>
      </c>
      <c r="LP355" s="45" t="s">
        <v>5170</v>
      </c>
      <c r="LQ355" s="45" t="s">
        <v>1273</v>
      </c>
      <c r="LR355" s="45" t="b">
        <v>1</v>
      </c>
      <c r="LS355" s="45"/>
      <c r="LT355" s="45" t="b">
        <v>1</v>
      </c>
      <c r="LU355" s="45"/>
      <c r="LV355" s="45"/>
      <c r="LW355" s="45"/>
      <c r="LX355" s="45"/>
      <c r="LY355" s="45"/>
      <c r="LZ355" s="45"/>
      <c r="MA355" s="45"/>
      <c r="MB355" s="45" t="s">
        <v>359</v>
      </c>
      <c r="MC355" s="45"/>
      <c r="MD355" s="45"/>
      <c r="ME355" s="45"/>
      <c r="MF355" s="45"/>
      <c r="MG355" s="45"/>
      <c r="MH355" s="45" t="s">
        <v>359</v>
      </c>
      <c r="MI355" s="45"/>
      <c r="MJ355" s="45" t="s">
        <v>4371</v>
      </c>
      <c r="MK355" s="45">
        <v>73216841</v>
      </c>
      <c r="ML355" s="45" t="s">
        <v>4372</v>
      </c>
      <c r="MM355" s="47">
        <v>44219.503611111111</v>
      </c>
      <c r="MN355" s="45">
        <v>357</v>
      </c>
      <c r="MO355" s="45"/>
      <c r="MP355" s="45">
        <v>-1</v>
      </c>
      <c r="MQ355" s="45"/>
      <c r="MR355" s="45"/>
      <c r="MS355" s="45" t="s">
        <v>376</v>
      </c>
      <c r="MT355" s="45">
        <v>1382</v>
      </c>
      <c r="MU355" s="45" t="s">
        <v>402</v>
      </c>
      <c r="MV355" s="45">
        <v>569832</v>
      </c>
    </row>
    <row r="356" spans="1:360" ht="15.6" thickTop="1" thickBot="1" x14ac:dyDescent="0.35">
      <c r="A356" s="48" t="s">
        <v>4373</v>
      </c>
      <c r="B356" s="37" t="s">
        <v>4374</v>
      </c>
      <c r="C356" s="37"/>
      <c r="D356" s="37" t="s">
        <v>4375</v>
      </c>
      <c r="E356" s="37" t="s">
        <v>830</v>
      </c>
      <c r="F356" s="37"/>
      <c r="G356" s="49">
        <v>44219</v>
      </c>
      <c r="H356" s="37" t="s">
        <v>1958</v>
      </c>
      <c r="I356" s="37" t="s">
        <v>832</v>
      </c>
      <c r="J356" s="37" t="s">
        <v>347</v>
      </c>
      <c r="K356" s="37">
        <v>56</v>
      </c>
      <c r="L356" s="37" t="str">
        <f>IF(data!$K356&lt;31,"18-30 Years",IF(data!$K356&lt;51,"31-50 Years",IF(data!$K356&lt;61,"51-60 Years",IF(data!$K356&gt;60,"Elderly&gt;60"))))</f>
        <v>51-60 Years</v>
      </c>
      <c r="M356" s="37" t="s">
        <v>405</v>
      </c>
      <c r="N356" s="37" t="s">
        <v>349</v>
      </c>
      <c r="O356" s="37" t="s">
        <v>350</v>
      </c>
      <c r="P356" s="49">
        <v>43853</v>
      </c>
      <c r="Q356" s="37">
        <v>2</v>
      </c>
      <c r="R356" s="37">
        <v>0</v>
      </c>
      <c r="S356" s="37" t="s">
        <v>347</v>
      </c>
      <c r="T356" s="37">
        <v>0</v>
      </c>
      <c r="U356" s="37">
        <v>1</v>
      </c>
      <c r="V356" s="37">
        <v>1</v>
      </c>
      <c r="W356" s="37" t="s">
        <v>406</v>
      </c>
      <c r="X356" s="37">
        <v>3</v>
      </c>
      <c r="Y356" s="37" t="s">
        <v>352</v>
      </c>
      <c r="Z356" s="37">
        <v>4</v>
      </c>
      <c r="AA356" s="52">
        <v>9</v>
      </c>
      <c r="AB356" s="37">
        <v>23</v>
      </c>
      <c r="AC356" s="37">
        <v>0</v>
      </c>
      <c r="AD356" s="37">
        <v>0</v>
      </c>
      <c r="AE356" s="37">
        <v>3</v>
      </c>
      <c r="AF356" s="37">
        <v>700</v>
      </c>
      <c r="AG356" s="37">
        <v>300</v>
      </c>
      <c r="AH356" s="41">
        <f t="shared" si="5"/>
        <v>-400</v>
      </c>
      <c r="AI356" s="37" t="s">
        <v>4376</v>
      </c>
      <c r="AJ356" s="37"/>
      <c r="AK356" s="37" t="s">
        <v>355</v>
      </c>
      <c r="AL356" s="37"/>
      <c r="AM356" s="37" t="b">
        <v>1</v>
      </c>
      <c r="AN356" s="37"/>
      <c r="AO356" s="37"/>
      <c r="AP356" s="37"/>
      <c r="AQ356" s="37"/>
      <c r="AR356" s="37"/>
      <c r="AS356" s="37"/>
      <c r="AT356" s="37">
        <v>60</v>
      </c>
      <c r="AU356" s="37" t="s">
        <v>356</v>
      </c>
      <c r="AV356" s="37"/>
      <c r="AW356" s="37" t="s">
        <v>359</v>
      </c>
      <c r="AX356" s="37" t="s">
        <v>3186</v>
      </c>
      <c r="AY356" s="37" t="s">
        <v>1599</v>
      </c>
      <c r="AZ356" s="37"/>
      <c r="BA356" s="37"/>
      <c r="BB356" s="37" t="b">
        <v>1</v>
      </c>
      <c r="BC356" s="37" t="b">
        <v>1</v>
      </c>
      <c r="BD356" s="37"/>
      <c r="BE356" s="37"/>
      <c r="BF356" s="37"/>
      <c r="BG356" s="37"/>
      <c r="BH356" s="37"/>
      <c r="BI356" s="37"/>
      <c r="BJ356" s="37"/>
      <c r="BK356" s="37" t="s">
        <v>347</v>
      </c>
      <c r="BL356" s="37" t="s">
        <v>347</v>
      </c>
      <c r="BM356" s="37" t="s">
        <v>1229</v>
      </c>
      <c r="BN356" s="37" t="s">
        <v>359</v>
      </c>
      <c r="BO356" s="37"/>
      <c r="BP356" s="37" t="s">
        <v>347</v>
      </c>
      <c r="BQ356" s="37" t="s">
        <v>347</v>
      </c>
      <c r="BR356" s="37"/>
      <c r="BS356" s="37" t="s">
        <v>347</v>
      </c>
      <c r="BT356" s="37" t="s">
        <v>347</v>
      </c>
      <c r="BU356" s="37"/>
      <c r="BV356" s="37"/>
      <c r="BW356" s="37"/>
      <c r="BX356" s="37"/>
      <c r="BY356" s="37"/>
      <c r="BZ356" s="37"/>
      <c r="CA356" s="37"/>
      <c r="CB356" s="37"/>
      <c r="CC356" s="37"/>
      <c r="CD356" s="37"/>
      <c r="CE356" s="37"/>
      <c r="CF356" s="37" t="s">
        <v>2008</v>
      </c>
      <c r="CG356" s="37"/>
      <c r="CH356" s="37" t="b">
        <v>1</v>
      </c>
      <c r="CI356" s="37"/>
      <c r="CJ356" s="37" t="b">
        <v>1</v>
      </c>
      <c r="CK356" s="37"/>
      <c r="CL356" s="37"/>
      <c r="CM356" s="37"/>
      <c r="CN356" s="37"/>
      <c r="CO356" s="37" t="s">
        <v>347</v>
      </c>
      <c r="CP356" s="37"/>
      <c r="CQ356" s="37"/>
      <c r="CR356" s="37"/>
      <c r="CS356" s="37"/>
      <c r="CT356" s="37"/>
      <c r="CU356" s="37"/>
      <c r="CV356" s="37"/>
      <c r="CW356" s="37"/>
      <c r="CX356" s="37"/>
      <c r="CY356" s="37" t="s">
        <v>836</v>
      </c>
      <c r="CZ356" s="37"/>
      <c r="DA356" s="37"/>
      <c r="DB356" s="37"/>
      <c r="DC356" s="37"/>
      <c r="DD356" s="37"/>
      <c r="DE356" s="37" t="b">
        <v>1</v>
      </c>
      <c r="DF356" s="37"/>
      <c r="DG356" s="37"/>
      <c r="DH356" s="37"/>
      <c r="DI356" s="37"/>
      <c r="DJ356" s="37"/>
      <c r="DK356" s="37"/>
      <c r="DL356" s="37"/>
      <c r="DM356" s="37"/>
      <c r="DN356" s="37"/>
      <c r="DO356" s="37"/>
      <c r="DP356" s="37"/>
      <c r="DQ356" s="37"/>
      <c r="DR356" s="37"/>
      <c r="DS356" s="37"/>
      <c r="DT356" s="37"/>
      <c r="DU356" s="37"/>
      <c r="DV356" s="37"/>
      <c r="DW356" s="37" t="s">
        <v>564</v>
      </c>
      <c r="DX356" s="37" t="s">
        <v>483</v>
      </c>
      <c r="DY356" s="37"/>
      <c r="DZ356" s="37"/>
      <c r="EA356" s="37" t="s">
        <v>1202</v>
      </c>
      <c r="EB356" s="37"/>
      <c r="EC356" s="37" t="b">
        <v>1</v>
      </c>
      <c r="ED356" s="37"/>
      <c r="EE356" s="37"/>
      <c r="EF356" s="37"/>
      <c r="EG356" s="37"/>
      <c r="EH356" s="37"/>
      <c r="EI356" s="37"/>
      <c r="EJ356" s="37"/>
      <c r="EK356" s="37"/>
      <c r="EL356" s="37"/>
      <c r="EM356" s="52">
        <v>1</v>
      </c>
      <c r="EN356" s="37" t="s">
        <v>365</v>
      </c>
      <c r="EO356" s="37" t="s">
        <v>1202</v>
      </c>
      <c r="EP356" s="37"/>
      <c r="EQ356" s="37" t="b">
        <v>1</v>
      </c>
      <c r="ER356" s="37"/>
      <c r="ES356" s="37"/>
      <c r="ET356" s="37"/>
      <c r="EU356" s="37"/>
      <c r="EV356" s="37"/>
      <c r="EW356" s="37"/>
      <c r="EX356" s="37"/>
      <c r="EY356" s="37"/>
      <c r="EZ356" s="37"/>
      <c r="FA356" s="52">
        <v>1</v>
      </c>
      <c r="FB356" s="37" t="s">
        <v>365</v>
      </c>
      <c r="FC356" s="37" t="s">
        <v>347</v>
      </c>
      <c r="FD356" s="37"/>
      <c r="FE356" s="37" t="s">
        <v>367</v>
      </c>
      <c r="FF356" s="37"/>
      <c r="FG356" s="37" t="b">
        <v>1</v>
      </c>
      <c r="FH356" s="37"/>
      <c r="FI356" s="37"/>
      <c r="FJ356" s="37"/>
      <c r="FK356" s="37"/>
      <c r="FL356" s="37"/>
      <c r="FM356" s="37"/>
      <c r="FN356" s="37" t="s">
        <v>347</v>
      </c>
      <c r="FO356" s="37"/>
      <c r="FP356" s="37" t="s">
        <v>347</v>
      </c>
      <c r="FQ356" s="37" t="s">
        <v>367</v>
      </c>
      <c r="FR356" s="37" t="b">
        <v>1</v>
      </c>
      <c r="FS356" s="37"/>
      <c r="FT356" s="37"/>
      <c r="FU356" s="37"/>
      <c r="FV356" s="37"/>
      <c r="FW356" s="37"/>
      <c r="FX356" s="37" t="s">
        <v>656</v>
      </c>
      <c r="FY356" s="37" t="s">
        <v>359</v>
      </c>
      <c r="FZ356" s="37"/>
      <c r="GA356" s="37"/>
      <c r="GB356" s="37"/>
      <c r="GC356" s="37" t="s">
        <v>351</v>
      </c>
      <c r="GD356" s="37" t="s">
        <v>406</v>
      </c>
      <c r="GE356" s="37" t="s">
        <v>359</v>
      </c>
      <c r="GF356" s="37" t="s">
        <v>370</v>
      </c>
      <c r="GG356" s="37" t="s">
        <v>370</v>
      </c>
      <c r="GH356" s="37"/>
      <c r="GI356" s="37"/>
      <c r="GJ356" s="37"/>
      <c r="GK356" s="37"/>
      <c r="GL356" s="37"/>
      <c r="GM356" s="37"/>
      <c r="GN356" s="37"/>
      <c r="GO356" s="37"/>
      <c r="GP356" s="37"/>
      <c r="GQ356" s="37"/>
      <c r="GR356" s="37"/>
      <c r="GS356" s="37"/>
      <c r="GT356" s="37"/>
      <c r="GU356" s="37" t="s">
        <v>4377</v>
      </c>
      <c r="GV356" s="37"/>
      <c r="GW356" s="37"/>
      <c r="GX356" s="37"/>
      <c r="GY356" s="37" t="b">
        <v>1</v>
      </c>
      <c r="GZ356" s="37"/>
      <c r="HA356" s="37"/>
      <c r="HB356" s="37"/>
      <c r="HC356" s="37" t="b">
        <v>1</v>
      </c>
      <c r="HD356" s="37" t="b">
        <v>1</v>
      </c>
      <c r="HE356" s="37"/>
      <c r="HF356" s="37"/>
      <c r="HG356" s="37"/>
      <c r="HH356" s="37"/>
      <c r="HI356" s="37"/>
      <c r="HJ356" s="37"/>
      <c r="HK356" s="37"/>
      <c r="HL356" s="37"/>
      <c r="HM356" s="37"/>
      <c r="HN356" s="37" t="s">
        <v>983</v>
      </c>
      <c r="HO356" s="37" t="b">
        <v>1</v>
      </c>
      <c r="HP356" s="37"/>
      <c r="HQ356" s="37" t="b">
        <v>1</v>
      </c>
      <c r="HR356" s="37"/>
      <c r="HS356" s="37" t="s">
        <v>4378</v>
      </c>
      <c r="HT356" s="37" t="s">
        <v>623</v>
      </c>
      <c r="HU356" s="37" t="b">
        <v>1</v>
      </c>
      <c r="HV356" s="37"/>
      <c r="HW356" s="37"/>
      <c r="HX356" s="37"/>
      <c r="HY356" s="37"/>
      <c r="HZ356" s="37"/>
      <c r="IA356" s="37"/>
      <c r="IB356" s="37"/>
      <c r="IC356" s="37"/>
      <c r="ID356" s="37"/>
      <c r="IE356" s="37"/>
      <c r="IF356" s="37" t="s">
        <v>511</v>
      </c>
      <c r="IG356" s="37"/>
      <c r="IH356" s="37"/>
      <c r="II356" s="37"/>
      <c r="IJ356" s="37"/>
      <c r="IK356" s="37" t="b">
        <v>1</v>
      </c>
      <c r="IL356" s="37"/>
      <c r="IM356" s="37"/>
      <c r="IN356" s="37"/>
      <c r="IO356" s="37"/>
      <c r="IP356" s="37" t="s">
        <v>442</v>
      </c>
      <c r="IQ356" s="37"/>
      <c r="IR356" s="37" t="s">
        <v>413</v>
      </c>
      <c r="IS356" s="37"/>
      <c r="IT356" s="37"/>
      <c r="IU356" s="37"/>
      <c r="IV356" s="37"/>
      <c r="IW356" s="37"/>
      <c r="IX356" s="37" t="b">
        <v>1</v>
      </c>
      <c r="IY356" s="37"/>
      <c r="IZ356" s="37"/>
      <c r="JA356" s="37"/>
      <c r="JB356" s="37" t="s">
        <v>413</v>
      </c>
      <c r="JC356" s="37"/>
      <c r="JD356" s="37"/>
      <c r="JE356" s="37"/>
      <c r="JF356" s="37"/>
      <c r="JG356" s="37"/>
      <c r="JH356" s="37" t="b">
        <v>1</v>
      </c>
      <c r="JI356" s="37"/>
      <c r="JJ356" s="37"/>
      <c r="JK356" s="37"/>
      <c r="JL356" s="37" t="s">
        <v>347</v>
      </c>
      <c r="JM356" s="37"/>
      <c r="JN356" s="37" t="s">
        <v>4379</v>
      </c>
      <c r="JO356" s="37"/>
      <c r="JP356" s="37"/>
      <c r="JQ356" s="37"/>
      <c r="JR356" s="37"/>
      <c r="JS356" s="37"/>
      <c r="JT356" s="37"/>
      <c r="JU356" s="37"/>
      <c r="JV356" s="37"/>
      <c r="JW356" s="37" t="b">
        <v>1</v>
      </c>
      <c r="JX356" s="37"/>
      <c r="JY356" s="37"/>
      <c r="JZ356" s="37"/>
      <c r="KA356" s="37"/>
      <c r="KB356" s="37" t="b">
        <v>1</v>
      </c>
      <c r="KC356" s="37"/>
      <c r="KD356" s="37"/>
      <c r="KE356" s="37"/>
      <c r="KF356" s="37"/>
      <c r="KG356" s="37"/>
      <c r="KH356" s="37" t="s">
        <v>1066</v>
      </c>
      <c r="KI356" s="37"/>
      <c r="KJ356" s="37"/>
      <c r="KK356" s="37"/>
      <c r="KL356" s="37"/>
      <c r="KM356" s="37"/>
      <c r="KN356" s="37" t="b">
        <v>1</v>
      </c>
      <c r="KO356" s="37"/>
      <c r="KP356" s="37"/>
      <c r="KQ356" s="37"/>
      <c r="KR356" s="37"/>
      <c r="KS356" s="37"/>
      <c r="KT356" s="37"/>
      <c r="KU356" s="37"/>
      <c r="KV356" s="37"/>
      <c r="KW356" s="37" t="s">
        <v>464</v>
      </c>
      <c r="KX356" s="37"/>
      <c r="KY356" s="37" t="b">
        <v>1</v>
      </c>
      <c r="KZ356" s="37"/>
      <c r="LA356" s="37"/>
      <c r="LB356" s="37"/>
      <c r="LC356" s="37"/>
      <c r="LD356" s="37"/>
      <c r="LE356" s="37"/>
      <c r="LF356" s="37"/>
      <c r="LG356" s="37" t="s">
        <v>1221</v>
      </c>
      <c r="LH356" s="37"/>
      <c r="LI356" s="37"/>
      <c r="LJ356" s="37"/>
      <c r="LK356" s="37" t="b">
        <v>1</v>
      </c>
      <c r="LL356" s="37"/>
      <c r="LM356" s="37"/>
      <c r="LN356" s="37"/>
      <c r="LO356" s="37" t="s">
        <v>347</v>
      </c>
      <c r="LP356" s="37"/>
      <c r="LQ356" s="37" t="s">
        <v>640</v>
      </c>
      <c r="LR356" s="37"/>
      <c r="LS356" s="37"/>
      <c r="LT356" s="37"/>
      <c r="LU356" s="37"/>
      <c r="LV356" s="37"/>
      <c r="LW356" s="37" t="b">
        <v>1</v>
      </c>
      <c r="LX356" s="37"/>
      <c r="LY356" s="37"/>
      <c r="LZ356" s="37"/>
      <c r="MA356" s="37"/>
      <c r="MB356" s="37" t="s">
        <v>359</v>
      </c>
      <c r="MC356" s="37"/>
      <c r="MD356" s="37"/>
      <c r="ME356" s="37" t="s">
        <v>359</v>
      </c>
      <c r="MF356" s="37"/>
      <c r="MG356" s="37"/>
      <c r="MH356" s="37" t="s">
        <v>359</v>
      </c>
      <c r="MI356" s="37"/>
      <c r="MJ356" s="37" t="s">
        <v>4380</v>
      </c>
      <c r="MK356" s="37">
        <v>73218342</v>
      </c>
      <c r="ML356" s="37" t="s">
        <v>4381</v>
      </c>
      <c r="MM356" s="50">
        <v>44219.546886574077</v>
      </c>
      <c r="MN356" s="37">
        <v>358</v>
      </c>
      <c r="MO356" s="37"/>
      <c r="MP356" s="37">
        <v>-1</v>
      </c>
      <c r="MQ356" s="37"/>
      <c r="MR356" s="37"/>
      <c r="MS356" s="37" t="s">
        <v>376</v>
      </c>
      <c r="MT356" s="37">
        <v>1030</v>
      </c>
      <c r="MU356" s="37" t="s">
        <v>402</v>
      </c>
      <c r="MV356" s="37">
        <v>569832</v>
      </c>
    </row>
    <row r="357" spans="1:360" ht="15.6" hidden="1" thickTop="1" thickBot="1" x14ac:dyDescent="0.35">
      <c r="A357" s="44" t="s">
        <v>4382</v>
      </c>
      <c r="B357" s="45" t="s">
        <v>4383</v>
      </c>
      <c r="C357" s="45" t="s">
        <v>384</v>
      </c>
      <c r="D357" s="45" t="s">
        <v>2309</v>
      </c>
      <c r="E357" s="45" t="s">
        <v>830</v>
      </c>
      <c r="F357" s="45"/>
      <c r="G357" s="46">
        <v>44219</v>
      </c>
      <c r="H357" s="45" t="s">
        <v>1958</v>
      </c>
      <c r="I357" s="45" t="s">
        <v>832</v>
      </c>
      <c r="J357" s="45" t="s">
        <v>347</v>
      </c>
      <c r="K357" s="45">
        <v>43</v>
      </c>
      <c r="L357" s="45" t="str">
        <f>IF(data!$K357&lt;31,"18-30 Years",IF(data!$K357&lt;51,"31-50 Years",IF(data!$K357&lt;61,"51-60 Years",IF(data!$K357&gt;60,"Elderly&gt;60"))))</f>
        <v>31-50 Years</v>
      </c>
      <c r="M357" s="45" t="s">
        <v>405</v>
      </c>
      <c r="N357" s="45" t="s">
        <v>349</v>
      </c>
      <c r="O357" s="45" t="s">
        <v>350</v>
      </c>
      <c r="P357" s="46">
        <v>43488</v>
      </c>
      <c r="Q357" s="45">
        <v>0</v>
      </c>
      <c r="R357" s="45">
        <v>2</v>
      </c>
      <c r="S357" s="45" t="s">
        <v>347</v>
      </c>
      <c r="T357" s="45">
        <v>0</v>
      </c>
      <c r="U357" s="45">
        <v>1</v>
      </c>
      <c r="V357" s="45">
        <v>0</v>
      </c>
      <c r="W357" s="45" t="s">
        <v>351</v>
      </c>
      <c r="X357" s="45">
        <v>0</v>
      </c>
      <c r="Y357" s="45" t="s">
        <v>351</v>
      </c>
      <c r="Z357" s="45">
        <v>0</v>
      </c>
      <c r="AA357" s="51">
        <v>1</v>
      </c>
      <c r="AB357" s="45">
        <v>7</v>
      </c>
      <c r="AC357" s="45">
        <v>0</v>
      </c>
      <c r="AD357" s="45">
        <v>0</v>
      </c>
      <c r="AE357" s="45">
        <v>1</v>
      </c>
      <c r="AF357" s="45">
        <v>700</v>
      </c>
      <c r="AG357" s="45">
        <v>300</v>
      </c>
      <c r="AH357" s="41">
        <f t="shared" si="5"/>
        <v>-400</v>
      </c>
      <c r="AI357" s="45" t="s">
        <v>1509</v>
      </c>
      <c r="AJ357" s="45"/>
      <c r="AK357" s="45" t="s">
        <v>355</v>
      </c>
      <c r="AL357" s="45"/>
      <c r="AM357" s="45" t="b">
        <v>1</v>
      </c>
      <c r="AN357" s="45"/>
      <c r="AO357" s="45"/>
      <c r="AP357" s="45"/>
      <c r="AQ357" s="45"/>
      <c r="AR357" s="45"/>
      <c r="AS357" s="45"/>
      <c r="AT357" s="45">
        <v>60</v>
      </c>
      <c r="AU357" s="45" t="s">
        <v>356</v>
      </c>
      <c r="AV357" s="45"/>
      <c r="AW357" s="45" t="s">
        <v>359</v>
      </c>
      <c r="AX357" s="45" t="s">
        <v>4384</v>
      </c>
      <c r="AY357" s="45" t="s">
        <v>426</v>
      </c>
      <c r="AZ357" s="45"/>
      <c r="BA357" s="45"/>
      <c r="BB357" s="45"/>
      <c r="BC357" s="45" t="b">
        <v>1</v>
      </c>
      <c r="BD357" s="45"/>
      <c r="BE357" s="45"/>
      <c r="BF357" s="45"/>
      <c r="BG357" s="45"/>
      <c r="BH357" s="45"/>
      <c r="BI357" s="45"/>
      <c r="BJ357" s="45"/>
      <c r="BK357" s="45" t="s">
        <v>347</v>
      </c>
      <c r="BL357" s="45" t="s">
        <v>347</v>
      </c>
      <c r="BM357" s="45" t="s">
        <v>1229</v>
      </c>
      <c r="BN357" s="45" t="s">
        <v>359</v>
      </c>
      <c r="BO357" s="45"/>
      <c r="BP357" s="45" t="s">
        <v>347</v>
      </c>
      <c r="BQ357" s="45" t="s">
        <v>347</v>
      </c>
      <c r="BR357" s="45"/>
      <c r="BS357" s="45" t="s">
        <v>347</v>
      </c>
      <c r="BT357" s="45" t="s">
        <v>347</v>
      </c>
      <c r="BU357" s="45"/>
      <c r="BV357" s="45"/>
      <c r="BW357" s="45"/>
      <c r="BX357" s="45"/>
      <c r="BY357" s="45"/>
      <c r="BZ357" s="45"/>
      <c r="CA357" s="45"/>
      <c r="CB357" s="45"/>
      <c r="CC357" s="45"/>
      <c r="CD357" s="45"/>
      <c r="CE357" s="45"/>
      <c r="CF357" s="45" t="s">
        <v>360</v>
      </c>
      <c r="CG357" s="45"/>
      <c r="CH357" s="45" t="b">
        <v>1</v>
      </c>
      <c r="CI357" s="45"/>
      <c r="CJ357" s="45" t="b">
        <v>1</v>
      </c>
      <c r="CK357" s="45"/>
      <c r="CL357" s="45"/>
      <c r="CM357" s="45"/>
      <c r="CN357" s="45"/>
      <c r="CO357" s="45" t="s">
        <v>347</v>
      </c>
      <c r="CP357" s="45"/>
      <c r="CQ357" s="45"/>
      <c r="CR357" s="45"/>
      <c r="CS357" s="45"/>
      <c r="CT357" s="45"/>
      <c r="CU357" s="45"/>
      <c r="CV357" s="45"/>
      <c r="CW357" s="45"/>
      <c r="CX357" s="45"/>
      <c r="CY357" s="45" t="s">
        <v>836</v>
      </c>
      <c r="CZ357" s="45"/>
      <c r="DA357" s="45"/>
      <c r="DB357" s="45"/>
      <c r="DC357" s="45"/>
      <c r="DD357" s="45"/>
      <c r="DE357" s="45" t="b">
        <v>1</v>
      </c>
      <c r="DF357" s="45"/>
      <c r="DG357" s="45"/>
      <c r="DH357" s="45"/>
      <c r="DI357" s="45"/>
      <c r="DJ357" s="45"/>
      <c r="DK357" s="45"/>
      <c r="DL357" s="45"/>
      <c r="DM357" s="45"/>
      <c r="DN357" s="45"/>
      <c r="DO357" s="45"/>
      <c r="DP357" s="45"/>
      <c r="DQ357" s="45"/>
      <c r="DR357" s="45"/>
      <c r="DS357" s="45"/>
      <c r="DT357" s="45"/>
      <c r="DU357" s="45"/>
      <c r="DV357" s="45"/>
      <c r="DW357" s="45" t="s">
        <v>564</v>
      </c>
      <c r="DX357" s="45" t="s">
        <v>483</v>
      </c>
      <c r="DY357" s="45"/>
      <c r="DZ357" s="45"/>
      <c r="EA357" s="45"/>
      <c r="EB357" s="45"/>
      <c r="EC357" s="45"/>
      <c r="ED357" s="45"/>
      <c r="EE357" s="45"/>
      <c r="EF357" s="45"/>
      <c r="EG357" s="45"/>
      <c r="EH357" s="45"/>
      <c r="EI357" s="45"/>
      <c r="EJ357" s="45"/>
      <c r="EK357" s="45"/>
      <c r="EL357" s="45"/>
      <c r="EM357" s="45"/>
      <c r="EN357" s="45"/>
      <c r="EO357" s="45" t="s">
        <v>1202</v>
      </c>
      <c r="EP357" s="45"/>
      <c r="EQ357" s="45" t="b">
        <v>1</v>
      </c>
      <c r="ER357" s="45"/>
      <c r="ES357" s="45"/>
      <c r="ET357" s="45"/>
      <c r="EU357" s="45"/>
      <c r="EV357" s="45"/>
      <c r="EW357" s="45"/>
      <c r="EX357" s="45"/>
      <c r="EY357" s="45"/>
      <c r="EZ357" s="45"/>
      <c r="FA357" s="51">
        <v>1</v>
      </c>
      <c r="FB357" s="45" t="s">
        <v>365</v>
      </c>
      <c r="FC357" s="45" t="s">
        <v>347</v>
      </c>
      <c r="FD357" s="45"/>
      <c r="FE357" s="45" t="s">
        <v>367</v>
      </c>
      <c r="FF357" s="45"/>
      <c r="FG357" s="45" t="b">
        <v>1</v>
      </c>
      <c r="FH357" s="45"/>
      <c r="FI357" s="45"/>
      <c r="FJ357" s="45"/>
      <c r="FK357" s="45"/>
      <c r="FL357" s="45"/>
      <c r="FM357" s="45"/>
      <c r="FN357" s="45" t="s">
        <v>347</v>
      </c>
      <c r="FO357" s="45"/>
      <c r="FP357" s="45" t="s">
        <v>347</v>
      </c>
      <c r="FQ357" s="45" t="s">
        <v>429</v>
      </c>
      <c r="FR357" s="45" t="b">
        <v>1</v>
      </c>
      <c r="FS357" s="45" t="b">
        <v>1</v>
      </c>
      <c r="FT357" s="45"/>
      <c r="FU357" s="45"/>
      <c r="FV357" s="45"/>
      <c r="FW357" s="45"/>
      <c r="FX357" s="45" t="s">
        <v>368</v>
      </c>
      <c r="FY357" s="45" t="s">
        <v>359</v>
      </c>
      <c r="FZ357" s="45"/>
      <c r="GA357" s="45"/>
      <c r="GB357" s="45"/>
      <c r="GC357" s="45" t="s">
        <v>351</v>
      </c>
      <c r="GD357" s="45" t="s">
        <v>384</v>
      </c>
      <c r="GE357" s="45" t="s">
        <v>359</v>
      </c>
      <c r="GF357" s="45" t="s">
        <v>370</v>
      </c>
      <c r="GG357" s="45" t="s">
        <v>370</v>
      </c>
      <c r="GH357" s="45"/>
      <c r="GI357" s="45"/>
      <c r="GJ357" s="45"/>
      <c r="GK357" s="45"/>
      <c r="GL357" s="45"/>
      <c r="GM357" s="45"/>
      <c r="GN357" s="45"/>
      <c r="GO357" s="45"/>
      <c r="GP357" s="45"/>
      <c r="GQ357" s="45"/>
      <c r="GR357" s="45"/>
      <c r="GS357" s="45"/>
      <c r="GT357" s="45"/>
      <c r="GU357" s="45" t="s">
        <v>4385</v>
      </c>
      <c r="GV357" s="45"/>
      <c r="GW357" s="45"/>
      <c r="GX357" s="45"/>
      <c r="GY357" s="45" t="b">
        <v>1</v>
      </c>
      <c r="GZ357" s="45" t="b">
        <v>1</v>
      </c>
      <c r="HA357" s="45"/>
      <c r="HB357" s="45"/>
      <c r="HC357" s="45"/>
      <c r="HD357" s="45" t="b">
        <v>1</v>
      </c>
      <c r="HE357" s="45"/>
      <c r="HF357" s="45"/>
      <c r="HG357" s="45"/>
      <c r="HH357" s="45"/>
      <c r="HI357" s="45"/>
      <c r="HJ357" s="45"/>
      <c r="HK357" s="45"/>
      <c r="HL357" s="45"/>
      <c r="HM357" s="45"/>
      <c r="HN357" s="45" t="s">
        <v>983</v>
      </c>
      <c r="HO357" s="45" t="b">
        <v>1</v>
      </c>
      <c r="HP357" s="45"/>
      <c r="HQ357" s="45" t="b">
        <v>1</v>
      </c>
      <c r="HR357" s="45"/>
      <c r="HS357" s="45" t="s">
        <v>2108</v>
      </c>
      <c r="HT357" s="45" t="s">
        <v>623</v>
      </c>
      <c r="HU357" s="45" t="b">
        <v>1</v>
      </c>
      <c r="HV357" s="45"/>
      <c r="HW357" s="45"/>
      <c r="HX357" s="45"/>
      <c r="HY357" s="45"/>
      <c r="HZ357" s="45"/>
      <c r="IA357" s="45"/>
      <c r="IB357" s="45"/>
      <c r="IC357" s="45"/>
      <c r="ID357" s="45"/>
      <c r="IE357" s="45"/>
      <c r="IF357" s="45" t="s">
        <v>511</v>
      </c>
      <c r="IG357" s="45"/>
      <c r="IH357" s="45"/>
      <c r="II357" s="45"/>
      <c r="IJ357" s="45"/>
      <c r="IK357" s="45" t="b">
        <v>1</v>
      </c>
      <c r="IL357" s="45"/>
      <c r="IM357" s="45"/>
      <c r="IN357" s="45"/>
      <c r="IO357" s="45"/>
      <c r="IP357" s="45" t="s">
        <v>442</v>
      </c>
      <c r="IQ357" s="45"/>
      <c r="IR357" s="45" t="s">
        <v>413</v>
      </c>
      <c r="IS357" s="45"/>
      <c r="IT357" s="45"/>
      <c r="IU357" s="45"/>
      <c r="IV357" s="45"/>
      <c r="IW357" s="45"/>
      <c r="IX357" s="45" t="b">
        <v>1</v>
      </c>
      <c r="IY357" s="45"/>
      <c r="IZ357" s="45"/>
      <c r="JA357" s="45"/>
      <c r="JB357" s="45" t="s">
        <v>413</v>
      </c>
      <c r="JC357" s="45"/>
      <c r="JD357" s="45"/>
      <c r="JE357" s="45"/>
      <c r="JF357" s="45"/>
      <c r="JG357" s="45"/>
      <c r="JH357" s="45" t="b">
        <v>1</v>
      </c>
      <c r="JI357" s="45"/>
      <c r="JJ357" s="45"/>
      <c r="JK357" s="45"/>
      <c r="JL357" s="45" t="s">
        <v>347</v>
      </c>
      <c r="JM357" s="45"/>
      <c r="JN357" s="45" t="s">
        <v>2076</v>
      </c>
      <c r="JO357" s="45"/>
      <c r="JP357" s="45"/>
      <c r="JQ357" s="45"/>
      <c r="JR357" s="45"/>
      <c r="JS357" s="45"/>
      <c r="JT357" s="45"/>
      <c r="JU357" s="45"/>
      <c r="JV357" s="45"/>
      <c r="JW357" s="45"/>
      <c r="JX357" s="45"/>
      <c r="JY357" s="45"/>
      <c r="JZ357" s="45"/>
      <c r="KA357" s="45"/>
      <c r="KB357" s="45" t="b">
        <v>1</v>
      </c>
      <c r="KC357" s="45"/>
      <c r="KD357" s="45"/>
      <c r="KE357" s="45"/>
      <c r="KF357" s="45"/>
      <c r="KG357" s="45"/>
      <c r="KH357" s="45" t="s">
        <v>1066</v>
      </c>
      <c r="KI357" s="45"/>
      <c r="KJ357" s="45"/>
      <c r="KK357" s="45"/>
      <c r="KL357" s="45"/>
      <c r="KM357" s="45"/>
      <c r="KN357" s="45" t="b">
        <v>1</v>
      </c>
      <c r="KO357" s="45"/>
      <c r="KP357" s="45"/>
      <c r="KQ357" s="45"/>
      <c r="KR357" s="45"/>
      <c r="KS357" s="45"/>
      <c r="KT357" s="45"/>
      <c r="KU357" s="45"/>
      <c r="KV357" s="45"/>
      <c r="KW357" s="45" t="s">
        <v>464</v>
      </c>
      <c r="KX357" s="45"/>
      <c r="KY357" s="45" t="b">
        <v>1</v>
      </c>
      <c r="KZ357" s="45"/>
      <c r="LA357" s="45"/>
      <c r="LB357" s="45"/>
      <c r="LC357" s="45"/>
      <c r="LD357" s="45"/>
      <c r="LE357" s="45"/>
      <c r="LF357" s="45"/>
      <c r="LG357" s="45" t="s">
        <v>504</v>
      </c>
      <c r="LH357" s="45"/>
      <c r="LI357" s="45"/>
      <c r="LJ357" s="45"/>
      <c r="LK357" s="45"/>
      <c r="LL357" s="45"/>
      <c r="LM357" s="45" t="b">
        <v>1</v>
      </c>
      <c r="LN357" s="45"/>
      <c r="LO357" s="45" t="s">
        <v>347</v>
      </c>
      <c r="LP357" s="45"/>
      <c r="LQ357" s="45" t="s">
        <v>640</v>
      </c>
      <c r="LR357" s="45"/>
      <c r="LS357" s="45"/>
      <c r="LT357" s="45"/>
      <c r="LU357" s="45"/>
      <c r="LV357" s="45"/>
      <c r="LW357" s="45" t="b">
        <v>1</v>
      </c>
      <c r="LX357" s="45"/>
      <c r="LY357" s="45"/>
      <c r="LZ357" s="45"/>
      <c r="MA357" s="45"/>
      <c r="MB357" s="45" t="s">
        <v>359</v>
      </c>
      <c r="MC357" s="45"/>
      <c r="MD357" s="45"/>
      <c r="ME357" s="45"/>
      <c r="MF357" s="45"/>
      <c r="MG357" s="45"/>
      <c r="MH357" s="45" t="s">
        <v>359</v>
      </c>
      <c r="MI357" s="45"/>
      <c r="MJ357" s="45" t="s">
        <v>4386</v>
      </c>
      <c r="MK357" s="45">
        <v>73218344</v>
      </c>
      <c r="ML357" s="45" t="s">
        <v>4387</v>
      </c>
      <c r="MM357" s="47">
        <v>44219.546886574077</v>
      </c>
      <c r="MN357" s="45">
        <v>359</v>
      </c>
      <c r="MO357" s="45"/>
      <c r="MP357" s="45">
        <v>-1</v>
      </c>
      <c r="MQ357" s="45"/>
      <c r="MR357" s="45"/>
      <c r="MS357" s="45" t="s">
        <v>376</v>
      </c>
      <c r="MT357" s="45">
        <v>15111</v>
      </c>
      <c r="MU357" s="45" t="s">
        <v>402</v>
      </c>
      <c r="MV357" s="45">
        <v>569832</v>
      </c>
    </row>
    <row r="358" spans="1:360" ht="15.6" thickTop="1" thickBot="1" x14ac:dyDescent="0.35">
      <c r="A358" s="48" t="s">
        <v>4388</v>
      </c>
      <c r="B358" s="37" t="s">
        <v>4389</v>
      </c>
      <c r="C358" s="37"/>
      <c r="D358" s="37" t="s">
        <v>2070</v>
      </c>
      <c r="E358" s="37" t="s">
        <v>830</v>
      </c>
      <c r="F358" s="37"/>
      <c r="G358" s="49">
        <v>44219</v>
      </c>
      <c r="H358" s="37" t="s">
        <v>1958</v>
      </c>
      <c r="I358" s="37" t="s">
        <v>832</v>
      </c>
      <c r="J358" s="37" t="s">
        <v>347</v>
      </c>
      <c r="K358" s="37">
        <v>55</v>
      </c>
      <c r="L358" s="37" t="str">
        <f>IF(data!$K358&lt;31,"18-30 Years",IF(data!$K358&lt;51,"31-50 Years",IF(data!$K358&lt;61,"51-60 Years",IF(data!$K358&gt;60,"Elderly&gt;60"))))</f>
        <v>51-60 Years</v>
      </c>
      <c r="M358" s="37" t="s">
        <v>348</v>
      </c>
      <c r="N358" s="37" t="s">
        <v>349</v>
      </c>
      <c r="O358" s="37" t="s">
        <v>350</v>
      </c>
      <c r="P358" s="49">
        <v>44219</v>
      </c>
      <c r="Q358" s="37">
        <v>1</v>
      </c>
      <c r="R358" s="37">
        <v>1</v>
      </c>
      <c r="S358" s="37" t="s">
        <v>347</v>
      </c>
      <c r="T358" s="37">
        <v>0</v>
      </c>
      <c r="U358" s="37">
        <v>1</v>
      </c>
      <c r="V358" s="37">
        <v>1</v>
      </c>
      <c r="W358" s="37" t="s">
        <v>406</v>
      </c>
      <c r="X358" s="37">
        <v>0</v>
      </c>
      <c r="Y358" s="37" t="s">
        <v>406</v>
      </c>
      <c r="Z358" s="37">
        <v>2</v>
      </c>
      <c r="AA358" s="52">
        <v>4</v>
      </c>
      <c r="AB358" s="37">
        <v>9</v>
      </c>
      <c r="AC358" s="37">
        <v>0</v>
      </c>
      <c r="AD358" s="37">
        <v>0</v>
      </c>
      <c r="AE358" s="37">
        <v>1</v>
      </c>
      <c r="AF358" s="37">
        <v>600</v>
      </c>
      <c r="AG358" s="37">
        <v>300</v>
      </c>
      <c r="AH358" s="41">
        <f t="shared" si="5"/>
        <v>-300</v>
      </c>
      <c r="AI358" s="37" t="s">
        <v>4376</v>
      </c>
      <c r="AJ358" s="37"/>
      <c r="AK358" s="37" t="s">
        <v>355</v>
      </c>
      <c r="AL358" s="37"/>
      <c r="AM358" s="37" t="b">
        <v>1</v>
      </c>
      <c r="AN358" s="37"/>
      <c r="AO358" s="37"/>
      <c r="AP358" s="37"/>
      <c r="AQ358" s="37"/>
      <c r="AR358" s="37"/>
      <c r="AS358" s="37"/>
      <c r="AT358" s="37">
        <v>60</v>
      </c>
      <c r="AU358" s="37" t="s">
        <v>356</v>
      </c>
      <c r="AV358" s="37"/>
      <c r="AW358" s="37" t="s">
        <v>359</v>
      </c>
      <c r="AX358" s="37" t="s">
        <v>3186</v>
      </c>
      <c r="AY358" s="37" t="s">
        <v>426</v>
      </c>
      <c r="AZ358" s="37"/>
      <c r="BA358" s="37"/>
      <c r="BB358" s="37"/>
      <c r="BC358" s="37" t="b">
        <v>1</v>
      </c>
      <c r="BD358" s="37"/>
      <c r="BE358" s="37"/>
      <c r="BF358" s="37"/>
      <c r="BG358" s="37"/>
      <c r="BH358" s="37"/>
      <c r="BI358" s="37"/>
      <c r="BJ358" s="37"/>
      <c r="BK358" s="37" t="s">
        <v>347</v>
      </c>
      <c r="BL358" s="37" t="s">
        <v>347</v>
      </c>
      <c r="BM358" s="37" t="s">
        <v>1229</v>
      </c>
      <c r="BN358" s="37" t="s">
        <v>359</v>
      </c>
      <c r="BO358" s="37"/>
      <c r="BP358" s="37" t="s">
        <v>347</v>
      </c>
      <c r="BQ358" s="37" t="s">
        <v>347</v>
      </c>
      <c r="BR358" s="37"/>
      <c r="BS358" s="37" t="s">
        <v>347</v>
      </c>
      <c r="BT358" s="37" t="s">
        <v>347</v>
      </c>
      <c r="BU358" s="37"/>
      <c r="BV358" s="37"/>
      <c r="BW358" s="37"/>
      <c r="BX358" s="37"/>
      <c r="BY358" s="37"/>
      <c r="BZ358" s="37"/>
      <c r="CA358" s="37"/>
      <c r="CB358" s="37"/>
      <c r="CC358" s="37"/>
      <c r="CD358" s="37"/>
      <c r="CE358" s="37"/>
      <c r="CF358" s="37" t="s">
        <v>360</v>
      </c>
      <c r="CG358" s="37"/>
      <c r="CH358" s="37" t="b">
        <v>1</v>
      </c>
      <c r="CI358" s="37"/>
      <c r="CJ358" s="37" t="b">
        <v>1</v>
      </c>
      <c r="CK358" s="37"/>
      <c r="CL358" s="37"/>
      <c r="CM358" s="37"/>
      <c r="CN358" s="37"/>
      <c r="CO358" s="37" t="s">
        <v>347</v>
      </c>
      <c r="CP358" s="37"/>
      <c r="CQ358" s="37"/>
      <c r="CR358" s="37"/>
      <c r="CS358" s="37"/>
      <c r="CT358" s="37"/>
      <c r="CU358" s="37"/>
      <c r="CV358" s="37"/>
      <c r="CW358" s="37"/>
      <c r="CX358" s="37"/>
      <c r="CY358" s="37" t="s">
        <v>836</v>
      </c>
      <c r="CZ358" s="37"/>
      <c r="DA358" s="37"/>
      <c r="DB358" s="37"/>
      <c r="DC358" s="37"/>
      <c r="DD358" s="37"/>
      <c r="DE358" s="37" t="b">
        <v>1</v>
      </c>
      <c r="DF358" s="37"/>
      <c r="DG358" s="37"/>
      <c r="DH358" s="37"/>
      <c r="DI358" s="37"/>
      <c r="DJ358" s="37"/>
      <c r="DK358" s="37"/>
      <c r="DL358" s="37"/>
      <c r="DM358" s="37"/>
      <c r="DN358" s="37"/>
      <c r="DO358" s="37"/>
      <c r="DP358" s="37"/>
      <c r="DQ358" s="37"/>
      <c r="DR358" s="37"/>
      <c r="DS358" s="37"/>
      <c r="DT358" s="37"/>
      <c r="DU358" s="37"/>
      <c r="DV358" s="37"/>
      <c r="DW358" s="37" t="s">
        <v>564</v>
      </c>
      <c r="DX358" s="37" t="s">
        <v>483</v>
      </c>
      <c r="DY358" s="37"/>
      <c r="DZ358" s="37"/>
      <c r="EA358" s="37" t="s">
        <v>1202</v>
      </c>
      <c r="EB358" s="37"/>
      <c r="EC358" s="37" t="b">
        <v>1</v>
      </c>
      <c r="ED358" s="37"/>
      <c r="EE358" s="37"/>
      <c r="EF358" s="37"/>
      <c r="EG358" s="37"/>
      <c r="EH358" s="37"/>
      <c r="EI358" s="37"/>
      <c r="EJ358" s="37"/>
      <c r="EK358" s="37"/>
      <c r="EL358" s="37"/>
      <c r="EM358" s="52">
        <v>1</v>
      </c>
      <c r="EN358" s="37" t="s">
        <v>365</v>
      </c>
      <c r="EO358" s="37" t="s">
        <v>1202</v>
      </c>
      <c r="EP358" s="37"/>
      <c r="EQ358" s="37" t="b">
        <v>1</v>
      </c>
      <c r="ER358" s="37"/>
      <c r="ES358" s="37"/>
      <c r="ET358" s="37"/>
      <c r="EU358" s="37"/>
      <c r="EV358" s="37"/>
      <c r="EW358" s="37"/>
      <c r="EX358" s="37"/>
      <c r="EY358" s="37"/>
      <c r="EZ358" s="37"/>
      <c r="FA358" s="52">
        <v>1</v>
      </c>
      <c r="FB358" s="37" t="s">
        <v>365</v>
      </c>
      <c r="FC358" s="37" t="s">
        <v>347</v>
      </c>
      <c r="FD358" s="37"/>
      <c r="FE358" s="37" t="s">
        <v>367</v>
      </c>
      <c r="FF358" s="37"/>
      <c r="FG358" s="37" t="b">
        <v>1</v>
      </c>
      <c r="FH358" s="37"/>
      <c r="FI358" s="37"/>
      <c r="FJ358" s="37"/>
      <c r="FK358" s="37"/>
      <c r="FL358" s="37"/>
      <c r="FM358" s="37"/>
      <c r="FN358" s="37" t="s">
        <v>347</v>
      </c>
      <c r="FO358" s="37"/>
      <c r="FP358" s="37" t="s">
        <v>347</v>
      </c>
      <c r="FQ358" s="37" t="s">
        <v>367</v>
      </c>
      <c r="FR358" s="37" t="b">
        <v>1</v>
      </c>
      <c r="FS358" s="37"/>
      <c r="FT358" s="37"/>
      <c r="FU358" s="37"/>
      <c r="FV358" s="37"/>
      <c r="FW358" s="37"/>
      <c r="FX358" s="37" t="s">
        <v>656</v>
      </c>
      <c r="FY358" s="37" t="s">
        <v>359</v>
      </c>
      <c r="FZ358" s="37"/>
      <c r="GA358" s="37"/>
      <c r="GB358" s="37"/>
      <c r="GC358" s="37" t="s">
        <v>351</v>
      </c>
      <c r="GD358" s="37" t="s">
        <v>351</v>
      </c>
      <c r="GE358" s="37" t="s">
        <v>359</v>
      </c>
      <c r="GF358" s="37" t="s">
        <v>370</v>
      </c>
      <c r="GG358" s="37" t="s">
        <v>370</v>
      </c>
      <c r="GH358" s="37"/>
      <c r="GI358" s="37"/>
      <c r="GJ358" s="37"/>
      <c r="GK358" s="37"/>
      <c r="GL358" s="37"/>
      <c r="GM358" s="37"/>
      <c r="GN358" s="37"/>
      <c r="GO358" s="37"/>
      <c r="GP358" s="37"/>
      <c r="GQ358" s="37"/>
      <c r="GR358" s="37"/>
      <c r="GS358" s="37"/>
      <c r="GT358" s="37"/>
      <c r="GU358" s="37" t="s">
        <v>1369</v>
      </c>
      <c r="GV358" s="37"/>
      <c r="GW358" s="37"/>
      <c r="GX358" s="37"/>
      <c r="GY358" s="37" t="b">
        <v>1</v>
      </c>
      <c r="GZ358" s="37"/>
      <c r="HA358" s="37"/>
      <c r="HB358" s="37"/>
      <c r="HC358" s="37"/>
      <c r="HD358" s="37"/>
      <c r="HE358" s="37"/>
      <c r="HF358" s="37"/>
      <c r="HG358" s="37"/>
      <c r="HH358" s="37"/>
      <c r="HI358" s="37"/>
      <c r="HJ358" s="37"/>
      <c r="HK358" s="37"/>
      <c r="HL358" s="37"/>
      <c r="HM358" s="37"/>
      <c r="HN358" s="37" t="s">
        <v>1907</v>
      </c>
      <c r="HO358" s="37"/>
      <c r="HP358" s="37"/>
      <c r="HQ358" s="37" t="b">
        <v>1</v>
      </c>
      <c r="HR358" s="37" t="b">
        <v>1</v>
      </c>
      <c r="HS358" s="37" t="s">
        <v>4378</v>
      </c>
      <c r="HT358" s="37" t="s">
        <v>623</v>
      </c>
      <c r="HU358" s="37" t="b">
        <v>1</v>
      </c>
      <c r="HV358" s="37"/>
      <c r="HW358" s="37"/>
      <c r="HX358" s="37"/>
      <c r="HY358" s="37"/>
      <c r="HZ358" s="37"/>
      <c r="IA358" s="37"/>
      <c r="IB358" s="37"/>
      <c r="IC358" s="37"/>
      <c r="ID358" s="37"/>
      <c r="IE358" s="37"/>
      <c r="IF358" s="37" t="s">
        <v>372</v>
      </c>
      <c r="IG358" s="37"/>
      <c r="IH358" s="37"/>
      <c r="II358" s="37"/>
      <c r="IJ358" s="37"/>
      <c r="IK358" s="37"/>
      <c r="IL358" s="37"/>
      <c r="IM358" s="37" t="b">
        <v>1</v>
      </c>
      <c r="IN358" s="37"/>
      <c r="IO358" s="37"/>
      <c r="IP358" s="37" t="s">
        <v>442</v>
      </c>
      <c r="IQ358" s="37"/>
      <c r="IR358" s="37" t="s">
        <v>413</v>
      </c>
      <c r="IS358" s="37"/>
      <c r="IT358" s="37"/>
      <c r="IU358" s="37"/>
      <c r="IV358" s="37"/>
      <c r="IW358" s="37"/>
      <c r="IX358" s="37" t="b">
        <v>1</v>
      </c>
      <c r="IY358" s="37"/>
      <c r="IZ358" s="37"/>
      <c r="JA358" s="37"/>
      <c r="JB358" s="37" t="s">
        <v>372</v>
      </c>
      <c r="JC358" s="37"/>
      <c r="JD358" s="37"/>
      <c r="JE358" s="37"/>
      <c r="JF358" s="37"/>
      <c r="JG358" s="37"/>
      <c r="JH358" s="37"/>
      <c r="JI358" s="37" t="b">
        <v>1</v>
      </c>
      <c r="JJ358" s="37"/>
      <c r="JK358" s="37"/>
      <c r="JL358" s="37" t="s">
        <v>347</v>
      </c>
      <c r="JM358" s="37"/>
      <c r="JN358" s="37" t="s">
        <v>2076</v>
      </c>
      <c r="JO358" s="37"/>
      <c r="JP358" s="37"/>
      <c r="JQ358" s="37"/>
      <c r="JR358" s="37"/>
      <c r="JS358" s="37"/>
      <c r="JT358" s="37"/>
      <c r="JU358" s="37"/>
      <c r="JV358" s="37"/>
      <c r="JW358" s="37"/>
      <c r="JX358" s="37"/>
      <c r="JY358" s="37"/>
      <c r="JZ358" s="37"/>
      <c r="KA358" s="37"/>
      <c r="KB358" s="37" t="b">
        <v>1</v>
      </c>
      <c r="KC358" s="37"/>
      <c r="KD358" s="37"/>
      <c r="KE358" s="37"/>
      <c r="KF358" s="37"/>
      <c r="KG358" s="37"/>
      <c r="KH358" s="37" t="s">
        <v>1066</v>
      </c>
      <c r="KI358" s="37"/>
      <c r="KJ358" s="37"/>
      <c r="KK358" s="37"/>
      <c r="KL358" s="37"/>
      <c r="KM358" s="37"/>
      <c r="KN358" s="37" t="b">
        <v>1</v>
      </c>
      <c r="KO358" s="37"/>
      <c r="KP358" s="37"/>
      <c r="KQ358" s="37"/>
      <c r="KR358" s="37"/>
      <c r="KS358" s="37"/>
      <c r="KT358" s="37"/>
      <c r="KU358" s="37"/>
      <c r="KV358" s="37"/>
      <c r="KW358" s="37" t="s">
        <v>1180</v>
      </c>
      <c r="KX358" s="37"/>
      <c r="KY358" s="37" t="b">
        <v>1</v>
      </c>
      <c r="KZ358" s="37"/>
      <c r="LA358" s="37"/>
      <c r="LB358" s="37"/>
      <c r="LC358" s="37" t="b">
        <v>1</v>
      </c>
      <c r="LD358" s="37"/>
      <c r="LE358" s="37"/>
      <c r="LF358" s="37"/>
      <c r="LG358" s="37" t="s">
        <v>504</v>
      </c>
      <c r="LH358" s="37"/>
      <c r="LI358" s="37"/>
      <c r="LJ358" s="37"/>
      <c r="LK358" s="37"/>
      <c r="LL358" s="37"/>
      <c r="LM358" s="37" t="b">
        <v>1</v>
      </c>
      <c r="LN358" s="37"/>
      <c r="LO358" s="37" t="s">
        <v>347</v>
      </c>
      <c r="LP358" s="37"/>
      <c r="LQ358" s="37" t="s">
        <v>640</v>
      </c>
      <c r="LR358" s="37"/>
      <c r="LS358" s="37"/>
      <c r="LT358" s="37"/>
      <c r="LU358" s="37"/>
      <c r="LV358" s="37"/>
      <c r="LW358" s="37" t="b">
        <v>1</v>
      </c>
      <c r="LX358" s="37"/>
      <c r="LY358" s="37"/>
      <c r="LZ358" s="37"/>
      <c r="MA358" s="37"/>
      <c r="MB358" s="37" t="s">
        <v>359</v>
      </c>
      <c r="MC358" s="37"/>
      <c r="MD358" s="37"/>
      <c r="ME358" s="37" t="s">
        <v>359</v>
      </c>
      <c r="MF358" s="37"/>
      <c r="MG358" s="37"/>
      <c r="MH358" s="37" t="s">
        <v>359</v>
      </c>
      <c r="MI358" s="37"/>
      <c r="MJ358" s="37" t="s">
        <v>4390</v>
      </c>
      <c r="MK358" s="37">
        <v>73218346</v>
      </c>
      <c r="ML358" s="37" t="s">
        <v>4391</v>
      </c>
      <c r="MM358" s="50">
        <v>44219.546898148154</v>
      </c>
      <c r="MN358" s="37">
        <v>360</v>
      </c>
      <c r="MO358" s="37"/>
      <c r="MP358" s="37">
        <v>-1</v>
      </c>
      <c r="MQ358" s="37"/>
      <c r="MR358" s="37"/>
      <c r="MS358" s="37" t="s">
        <v>376</v>
      </c>
      <c r="MT358" s="37">
        <v>549</v>
      </c>
      <c r="MU358" s="37" t="s">
        <v>402</v>
      </c>
      <c r="MV358" s="37">
        <v>569832</v>
      </c>
    </row>
    <row r="359" spans="1:360" ht="15.6" hidden="1" thickTop="1" thickBot="1" x14ac:dyDescent="0.35">
      <c r="A359" s="44" t="s">
        <v>4392</v>
      </c>
      <c r="B359" s="45" t="s">
        <v>4393</v>
      </c>
      <c r="C359" s="45"/>
      <c r="D359" s="45" t="s">
        <v>2070</v>
      </c>
      <c r="E359" s="45" t="s">
        <v>830</v>
      </c>
      <c r="F359" s="45"/>
      <c r="G359" s="46">
        <v>44219</v>
      </c>
      <c r="H359" s="45" t="s">
        <v>1958</v>
      </c>
      <c r="I359" s="45" t="s">
        <v>832</v>
      </c>
      <c r="J359" s="45" t="s">
        <v>347</v>
      </c>
      <c r="K359" s="45">
        <v>24</v>
      </c>
      <c r="L359" s="45" t="str">
        <f>IF(data!$K359&lt;31,"18-30 Years",IF(data!$K359&lt;51,"31-50 Years",IF(data!$K359&lt;61,"51-60 Years",IF(data!$K359&gt;60,"Elderly&gt;60"))))</f>
        <v>18-30 Years</v>
      </c>
      <c r="M359" s="45" t="s">
        <v>348</v>
      </c>
      <c r="N359" s="45" t="s">
        <v>349</v>
      </c>
      <c r="O359" s="45" t="s">
        <v>350</v>
      </c>
      <c r="P359" s="46">
        <v>43747</v>
      </c>
      <c r="Q359" s="45">
        <v>0</v>
      </c>
      <c r="R359" s="45">
        <v>2</v>
      </c>
      <c r="S359" s="45" t="s">
        <v>347</v>
      </c>
      <c r="T359" s="45">
        <v>0</v>
      </c>
      <c r="U359" s="45">
        <v>1</v>
      </c>
      <c r="V359" s="45">
        <v>1</v>
      </c>
      <c r="W359" s="45" t="s">
        <v>406</v>
      </c>
      <c r="X359" s="45">
        <v>0</v>
      </c>
      <c r="Y359" s="45" t="s">
        <v>406</v>
      </c>
      <c r="Z359" s="45">
        <v>0</v>
      </c>
      <c r="AA359" s="51">
        <v>2</v>
      </c>
      <c r="AB359" s="45">
        <v>6</v>
      </c>
      <c r="AC359" s="45">
        <v>1</v>
      </c>
      <c r="AD359" s="45">
        <v>0</v>
      </c>
      <c r="AE359" s="45">
        <v>1</v>
      </c>
      <c r="AF359" s="45">
        <v>700</v>
      </c>
      <c r="AG359" s="45">
        <v>400</v>
      </c>
      <c r="AH359" s="41">
        <f t="shared" si="5"/>
        <v>-300</v>
      </c>
      <c r="AI359" s="45" t="s">
        <v>4376</v>
      </c>
      <c r="AJ359" s="45"/>
      <c r="AK359" s="45" t="s">
        <v>355</v>
      </c>
      <c r="AL359" s="45"/>
      <c r="AM359" s="45" t="b">
        <v>1</v>
      </c>
      <c r="AN359" s="45"/>
      <c r="AO359" s="45"/>
      <c r="AP359" s="45"/>
      <c r="AQ359" s="45"/>
      <c r="AR359" s="45"/>
      <c r="AS359" s="45"/>
      <c r="AT359" s="45">
        <v>60</v>
      </c>
      <c r="AU359" s="45" t="s">
        <v>356</v>
      </c>
      <c r="AV359" s="45"/>
      <c r="AW359" s="45" t="s">
        <v>359</v>
      </c>
      <c r="AX359" s="45" t="s">
        <v>3186</v>
      </c>
      <c r="AY359" s="45" t="s">
        <v>426</v>
      </c>
      <c r="AZ359" s="45"/>
      <c r="BA359" s="45"/>
      <c r="BB359" s="45"/>
      <c r="BC359" s="45" t="b">
        <v>1</v>
      </c>
      <c r="BD359" s="45"/>
      <c r="BE359" s="45"/>
      <c r="BF359" s="45"/>
      <c r="BG359" s="45"/>
      <c r="BH359" s="45"/>
      <c r="BI359" s="45"/>
      <c r="BJ359" s="45"/>
      <c r="BK359" s="45" t="s">
        <v>347</v>
      </c>
      <c r="BL359" s="45" t="s">
        <v>347</v>
      </c>
      <c r="BM359" s="45" t="s">
        <v>1229</v>
      </c>
      <c r="BN359" s="45" t="s">
        <v>359</v>
      </c>
      <c r="BO359" s="45"/>
      <c r="BP359" s="45" t="s">
        <v>347</v>
      </c>
      <c r="BQ359" s="45" t="s">
        <v>347</v>
      </c>
      <c r="BR359" s="45"/>
      <c r="BS359" s="45" t="s">
        <v>347</v>
      </c>
      <c r="BT359" s="45" t="s">
        <v>347</v>
      </c>
      <c r="BU359" s="45"/>
      <c r="BV359" s="45"/>
      <c r="BW359" s="45"/>
      <c r="BX359" s="45"/>
      <c r="BY359" s="45"/>
      <c r="BZ359" s="45"/>
      <c r="CA359" s="45"/>
      <c r="CB359" s="45"/>
      <c r="CC359" s="45"/>
      <c r="CD359" s="45"/>
      <c r="CE359" s="45"/>
      <c r="CF359" s="45" t="s">
        <v>360</v>
      </c>
      <c r="CG359" s="45"/>
      <c r="CH359" s="45" t="b">
        <v>1</v>
      </c>
      <c r="CI359" s="45"/>
      <c r="CJ359" s="45" t="b">
        <v>1</v>
      </c>
      <c r="CK359" s="45"/>
      <c r="CL359" s="45"/>
      <c r="CM359" s="45"/>
      <c r="CN359" s="45"/>
      <c r="CO359" s="45" t="s">
        <v>347</v>
      </c>
      <c r="CP359" s="45"/>
      <c r="CQ359" s="45"/>
      <c r="CR359" s="45"/>
      <c r="CS359" s="45"/>
      <c r="CT359" s="45"/>
      <c r="CU359" s="45"/>
      <c r="CV359" s="45"/>
      <c r="CW359" s="45"/>
      <c r="CX359" s="45"/>
      <c r="CY359" s="45" t="s">
        <v>836</v>
      </c>
      <c r="CZ359" s="45"/>
      <c r="DA359" s="45"/>
      <c r="DB359" s="45"/>
      <c r="DC359" s="45"/>
      <c r="DD359" s="45"/>
      <c r="DE359" s="45" t="b">
        <v>1</v>
      </c>
      <c r="DF359" s="45"/>
      <c r="DG359" s="45"/>
      <c r="DH359" s="45"/>
      <c r="DI359" s="45"/>
      <c r="DJ359" s="45"/>
      <c r="DK359" s="45"/>
      <c r="DL359" s="45"/>
      <c r="DM359" s="45"/>
      <c r="DN359" s="45"/>
      <c r="DO359" s="45"/>
      <c r="DP359" s="45"/>
      <c r="DQ359" s="45"/>
      <c r="DR359" s="45"/>
      <c r="DS359" s="45"/>
      <c r="DT359" s="45"/>
      <c r="DU359" s="45"/>
      <c r="DV359" s="45"/>
      <c r="DW359" s="45" t="s">
        <v>564</v>
      </c>
      <c r="DX359" s="45" t="s">
        <v>483</v>
      </c>
      <c r="DY359" s="45"/>
      <c r="DZ359" s="45"/>
      <c r="EA359" s="45"/>
      <c r="EB359" s="45"/>
      <c r="EC359" s="45"/>
      <c r="ED359" s="45"/>
      <c r="EE359" s="45"/>
      <c r="EF359" s="45"/>
      <c r="EG359" s="45"/>
      <c r="EH359" s="45"/>
      <c r="EI359" s="45"/>
      <c r="EJ359" s="45"/>
      <c r="EK359" s="45"/>
      <c r="EL359" s="45"/>
      <c r="EM359" s="45"/>
      <c r="EN359" s="45"/>
      <c r="EO359" s="45" t="s">
        <v>1202</v>
      </c>
      <c r="EP359" s="45"/>
      <c r="EQ359" s="45" t="b">
        <v>1</v>
      </c>
      <c r="ER359" s="45"/>
      <c r="ES359" s="45"/>
      <c r="ET359" s="45"/>
      <c r="EU359" s="45"/>
      <c r="EV359" s="45"/>
      <c r="EW359" s="45"/>
      <c r="EX359" s="45"/>
      <c r="EY359" s="45"/>
      <c r="EZ359" s="45"/>
      <c r="FA359" s="51">
        <v>1</v>
      </c>
      <c r="FB359" s="45" t="s">
        <v>365</v>
      </c>
      <c r="FC359" s="45" t="s">
        <v>347</v>
      </c>
      <c r="FD359" s="45"/>
      <c r="FE359" s="45" t="s">
        <v>367</v>
      </c>
      <c r="FF359" s="45"/>
      <c r="FG359" s="45" t="b">
        <v>1</v>
      </c>
      <c r="FH359" s="45"/>
      <c r="FI359" s="45"/>
      <c r="FJ359" s="45"/>
      <c r="FK359" s="45"/>
      <c r="FL359" s="45"/>
      <c r="FM359" s="45"/>
      <c r="FN359" s="45" t="s">
        <v>347</v>
      </c>
      <c r="FO359" s="45"/>
      <c r="FP359" s="45" t="s">
        <v>347</v>
      </c>
      <c r="FQ359" s="45" t="s">
        <v>367</v>
      </c>
      <c r="FR359" s="45" t="b">
        <v>1</v>
      </c>
      <c r="FS359" s="45"/>
      <c r="FT359" s="45"/>
      <c r="FU359" s="45"/>
      <c r="FV359" s="45"/>
      <c r="FW359" s="45"/>
      <c r="FX359" s="45" t="s">
        <v>656</v>
      </c>
      <c r="FY359" s="45" t="s">
        <v>359</v>
      </c>
      <c r="FZ359" s="45"/>
      <c r="GA359" s="45"/>
      <c r="GB359" s="45"/>
      <c r="GC359" s="45" t="s">
        <v>351</v>
      </c>
      <c r="GD359" s="45" t="s">
        <v>384</v>
      </c>
      <c r="GE359" s="45" t="s">
        <v>359</v>
      </c>
      <c r="GF359" s="45" t="s">
        <v>370</v>
      </c>
      <c r="GG359" s="45" t="s">
        <v>370</v>
      </c>
      <c r="GH359" s="45"/>
      <c r="GI359" s="45"/>
      <c r="GJ359" s="45"/>
      <c r="GK359" s="45"/>
      <c r="GL359" s="45"/>
      <c r="GM359" s="45"/>
      <c r="GN359" s="45"/>
      <c r="GO359" s="45"/>
      <c r="GP359" s="45"/>
      <c r="GQ359" s="45"/>
      <c r="GR359" s="45"/>
      <c r="GS359" s="45"/>
      <c r="GT359" s="45"/>
      <c r="GU359" s="45" t="s">
        <v>4394</v>
      </c>
      <c r="GV359" s="45"/>
      <c r="GW359" s="45" t="b">
        <v>1</v>
      </c>
      <c r="GX359" s="45"/>
      <c r="GY359" s="45" t="b">
        <v>1</v>
      </c>
      <c r="GZ359" s="45"/>
      <c r="HA359" s="45"/>
      <c r="HB359" s="45"/>
      <c r="HC359" s="45"/>
      <c r="HD359" s="45"/>
      <c r="HE359" s="45"/>
      <c r="HF359" s="45"/>
      <c r="HG359" s="45"/>
      <c r="HH359" s="45"/>
      <c r="HI359" s="45"/>
      <c r="HJ359" s="45"/>
      <c r="HK359" s="45"/>
      <c r="HL359" s="45"/>
      <c r="HM359" s="45"/>
      <c r="HN359" s="45" t="s">
        <v>1907</v>
      </c>
      <c r="HO359" s="45"/>
      <c r="HP359" s="45"/>
      <c r="HQ359" s="45" t="b">
        <v>1</v>
      </c>
      <c r="HR359" s="45" t="b">
        <v>1</v>
      </c>
      <c r="HS359" s="45" t="s">
        <v>2108</v>
      </c>
      <c r="HT359" s="45" t="s">
        <v>623</v>
      </c>
      <c r="HU359" s="45" t="b">
        <v>1</v>
      </c>
      <c r="HV359" s="45"/>
      <c r="HW359" s="45"/>
      <c r="HX359" s="45"/>
      <c r="HY359" s="45"/>
      <c r="HZ359" s="45"/>
      <c r="IA359" s="45"/>
      <c r="IB359" s="45"/>
      <c r="IC359" s="45"/>
      <c r="ID359" s="45"/>
      <c r="IE359" s="45"/>
      <c r="IF359" s="45" t="s">
        <v>372</v>
      </c>
      <c r="IG359" s="45"/>
      <c r="IH359" s="45"/>
      <c r="II359" s="45"/>
      <c r="IJ359" s="45"/>
      <c r="IK359" s="45"/>
      <c r="IL359" s="45"/>
      <c r="IM359" s="45" t="b">
        <v>1</v>
      </c>
      <c r="IN359" s="45"/>
      <c r="IO359" s="45"/>
      <c r="IP359" s="45" t="s">
        <v>442</v>
      </c>
      <c r="IQ359" s="45"/>
      <c r="IR359" s="45" t="s">
        <v>459</v>
      </c>
      <c r="IS359" s="45" t="b">
        <v>1</v>
      </c>
      <c r="IT359" s="45"/>
      <c r="IU359" s="45"/>
      <c r="IV359" s="45"/>
      <c r="IW359" s="45"/>
      <c r="IX359" s="45"/>
      <c r="IY359" s="45"/>
      <c r="IZ359" s="45"/>
      <c r="JA359" s="45"/>
      <c r="JB359" s="45" t="s">
        <v>459</v>
      </c>
      <c r="JC359" s="45" t="b">
        <v>1</v>
      </c>
      <c r="JD359" s="45"/>
      <c r="JE359" s="45"/>
      <c r="JF359" s="45"/>
      <c r="JG359" s="45"/>
      <c r="JH359" s="45"/>
      <c r="JI359" s="45"/>
      <c r="JJ359" s="45"/>
      <c r="JK359" s="45"/>
      <c r="JL359" s="45" t="s">
        <v>347</v>
      </c>
      <c r="JM359" s="45"/>
      <c r="JN359" s="45" t="s">
        <v>2076</v>
      </c>
      <c r="JO359" s="45"/>
      <c r="JP359" s="45"/>
      <c r="JQ359" s="45"/>
      <c r="JR359" s="45"/>
      <c r="JS359" s="45"/>
      <c r="JT359" s="45"/>
      <c r="JU359" s="45"/>
      <c r="JV359" s="45"/>
      <c r="JW359" s="45"/>
      <c r="JX359" s="45"/>
      <c r="JY359" s="45"/>
      <c r="JZ359" s="45"/>
      <c r="KA359" s="45"/>
      <c r="KB359" s="45" t="b">
        <v>1</v>
      </c>
      <c r="KC359" s="45"/>
      <c r="KD359" s="45"/>
      <c r="KE359" s="45"/>
      <c r="KF359" s="45"/>
      <c r="KG359" s="45"/>
      <c r="KH359" s="45" t="s">
        <v>1066</v>
      </c>
      <c r="KI359" s="45"/>
      <c r="KJ359" s="45"/>
      <c r="KK359" s="45"/>
      <c r="KL359" s="45"/>
      <c r="KM359" s="45"/>
      <c r="KN359" s="45" t="b">
        <v>1</v>
      </c>
      <c r="KO359" s="45"/>
      <c r="KP359" s="45"/>
      <c r="KQ359" s="45"/>
      <c r="KR359" s="45"/>
      <c r="KS359" s="45"/>
      <c r="KT359" s="45"/>
      <c r="KU359" s="45"/>
      <c r="KV359" s="45"/>
      <c r="KW359" s="45" t="s">
        <v>464</v>
      </c>
      <c r="KX359" s="45"/>
      <c r="KY359" s="45" t="b">
        <v>1</v>
      </c>
      <c r="KZ359" s="45"/>
      <c r="LA359" s="45"/>
      <c r="LB359" s="45"/>
      <c r="LC359" s="45"/>
      <c r="LD359" s="45"/>
      <c r="LE359" s="45"/>
      <c r="LF359" s="45"/>
      <c r="LG359" s="45" t="s">
        <v>504</v>
      </c>
      <c r="LH359" s="45"/>
      <c r="LI359" s="45"/>
      <c r="LJ359" s="45"/>
      <c r="LK359" s="45"/>
      <c r="LL359" s="45"/>
      <c r="LM359" s="45" t="b">
        <v>1</v>
      </c>
      <c r="LN359" s="45"/>
      <c r="LO359" s="45" t="s">
        <v>347</v>
      </c>
      <c r="LP359" s="45"/>
      <c r="LQ359" s="45" t="s">
        <v>640</v>
      </c>
      <c r="LR359" s="45"/>
      <c r="LS359" s="45"/>
      <c r="LT359" s="45"/>
      <c r="LU359" s="45"/>
      <c r="LV359" s="45"/>
      <c r="LW359" s="45" t="b">
        <v>1</v>
      </c>
      <c r="LX359" s="45"/>
      <c r="LY359" s="45"/>
      <c r="LZ359" s="45"/>
      <c r="MA359" s="45"/>
      <c r="MB359" s="45" t="s">
        <v>359</v>
      </c>
      <c r="MC359" s="45"/>
      <c r="MD359" s="45"/>
      <c r="ME359" s="45"/>
      <c r="MF359" s="45"/>
      <c r="MG359" s="45"/>
      <c r="MH359" s="45" t="s">
        <v>359</v>
      </c>
      <c r="MI359" s="45"/>
      <c r="MJ359" s="45" t="s">
        <v>4395</v>
      </c>
      <c r="MK359" s="45">
        <v>73218347</v>
      </c>
      <c r="ML359" s="45" t="s">
        <v>4396</v>
      </c>
      <c r="MM359" s="47">
        <v>44219.546909722223</v>
      </c>
      <c r="MN359" s="45">
        <v>361</v>
      </c>
      <c r="MO359" s="45"/>
      <c r="MP359" s="45">
        <v>-1</v>
      </c>
      <c r="MQ359" s="45"/>
      <c r="MR359" s="45"/>
      <c r="MS359" s="45" t="s">
        <v>376</v>
      </c>
      <c r="MT359" s="45">
        <v>483</v>
      </c>
      <c r="MU359" s="45" t="s">
        <v>402</v>
      </c>
      <c r="MV359" s="45">
        <v>569832</v>
      </c>
    </row>
    <row r="360" spans="1:360" ht="15.6" hidden="1" thickTop="1" thickBot="1" x14ac:dyDescent="0.35">
      <c r="A360" s="48" t="s">
        <v>4397</v>
      </c>
      <c r="B360" s="37" t="s">
        <v>4398</v>
      </c>
      <c r="C360" s="37"/>
      <c r="D360" s="37" t="s">
        <v>3723</v>
      </c>
      <c r="E360" s="37" t="s">
        <v>830</v>
      </c>
      <c r="F360" s="37"/>
      <c r="G360" s="49">
        <v>44219</v>
      </c>
      <c r="H360" s="37" t="s">
        <v>1958</v>
      </c>
      <c r="I360" s="37" t="s">
        <v>832</v>
      </c>
      <c r="J360" s="37" t="s">
        <v>347</v>
      </c>
      <c r="K360" s="37">
        <v>47</v>
      </c>
      <c r="L360" s="37" t="str">
        <f>IF(data!$K360&lt;31,"18-30 Years",IF(data!$K360&lt;51,"31-50 Years",IF(data!$K360&lt;61,"51-60 Years",IF(data!$K360&gt;60,"Elderly&gt;60"))))</f>
        <v>31-50 Years</v>
      </c>
      <c r="M360" s="37" t="s">
        <v>348</v>
      </c>
      <c r="N360" s="37" t="s">
        <v>349</v>
      </c>
      <c r="O360" s="37" t="s">
        <v>350</v>
      </c>
      <c r="P360" s="49">
        <v>43236</v>
      </c>
      <c r="Q360" s="37">
        <v>0</v>
      </c>
      <c r="R360" s="37">
        <v>1</v>
      </c>
      <c r="S360" s="37" t="s">
        <v>347</v>
      </c>
      <c r="T360" s="37">
        <v>0</v>
      </c>
      <c r="U360" s="37">
        <v>0</v>
      </c>
      <c r="V360" s="37">
        <v>0</v>
      </c>
      <c r="W360" s="37" t="s">
        <v>384</v>
      </c>
      <c r="X360" s="37">
        <v>1</v>
      </c>
      <c r="Y360" s="37" t="s">
        <v>351</v>
      </c>
      <c r="Z360" s="37">
        <v>3</v>
      </c>
      <c r="AA360" s="52">
        <v>4</v>
      </c>
      <c r="AB360" s="37">
        <v>7</v>
      </c>
      <c r="AC360" s="37">
        <v>0</v>
      </c>
      <c r="AD360" s="37">
        <v>0</v>
      </c>
      <c r="AE360" s="37">
        <v>3</v>
      </c>
      <c r="AF360" s="37">
        <v>1200</v>
      </c>
      <c r="AG360" s="37">
        <v>400</v>
      </c>
      <c r="AH360" s="41">
        <f t="shared" si="5"/>
        <v>-800</v>
      </c>
      <c r="AI360" s="37" t="s">
        <v>4399</v>
      </c>
      <c r="AJ360" s="37"/>
      <c r="AK360" s="37" t="s">
        <v>772</v>
      </c>
      <c r="AL360" s="37" t="b">
        <v>1</v>
      </c>
      <c r="AM360" s="37"/>
      <c r="AN360" s="37"/>
      <c r="AO360" s="37"/>
      <c r="AP360" s="37"/>
      <c r="AQ360" s="37"/>
      <c r="AR360" s="37"/>
      <c r="AS360" s="37"/>
      <c r="AT360" s="37">
        <v>15</v>
      </c>
      <c r="AU360" s="37" t="s">
        <v>356</v>
      </c>
      <c r="AV360" s="37"/>
      <c r="AW360" s="37" t="s">
        <v>359</v>
      </c>
      <c r="AX360" s="37" t="s">
        <v>4400</v>
      </c>
      <c r="AY360" s="37" t="s">
        <v>426</v>
      </c>
      <c r="AZ360" s="37"/>
      <c r="BA360" s="37"/>
      <c r="BB360" s="37"/>
      <c r="BC360" s="37" t="b">
        <v>1</v>
      </c>
      <c r="BD360" s="37"/>
      <c r="BE360" s="37"/>
      <c r="BF360" s="37"/>
      <c r="BG360" s="37"/>
      <c r="BH360" s="37"/>
      <c r="BI360" s="37"/>
      <c r="BJ360" s="37"/>
      <c r="BK360" s="37" t="s">
        <v>347</v>
      </c>
      <c r="BL360" s="37" t="s">
        <v>347</v>
      </c>
      <c r="BM360" s="37" t="s">
        <v>4401</v>
      </c>
      <c r="BN360" s="37" t="s">
        <v>359</v>
      </c>
      <c r="BO360" s="37"/>
      <c r="BP360" s="37" t="s">
        <v>359</v>
      </c>
      <c r="BQ360" s="37"/>
      <c r="BR360" s="37"/>
      <c r="BS360" s="37"/>
      <c r="BT360" s="37"/>
      <c r="BU360" s="37"/>
      <c r="BV360" s="37"/>
      <c r="BW360" s="37"/>
      <c r="BX360" s="37"/>
      <c r="BY360" s="37"/>
      <c r="BZ360" s="37"/>
      <c r="CA360" s="37"/>
      <c r="CB360" s="37"/>
      <c r="CC360" s="37"/>
      <c r="CD360" s="37"/>
      <c r="CE360" s="37"/>
      <c r="CF360" s="37" t="s">
        <v>1626</v>
      </c>
      <c r="CG360" s="37"/>
      <c r="CH360" s="37"/>
      <c r="CI360" s="37"/>
      <c r="CJ360" s="37" t="b">
        <v>1</v>
      </c>
      <c r="CK360" s="37"/>
      <c r="CL360" s="37"/>
      <c r="CM360" s="37"/>
      <c r="CN360" s="37"/>
      <c r="CO360" s="37" t="s">
        <v>359</v>
      </c>
      <c r="CP360" s="37" t="s">
        <v>691</v>
      </c>
      <c r="CQ360" s="37"/>
      <c r="CR360" s="37"/>
      <c r="CS360" s="37"/>
      <c r="CT360" s="37"/>
      <c r="CU360" s="37" t="b">
        <v>1</v>
      </c>
      <c r="CV360" s="37"/>
      <c r="CW360" s="37"/>
      <c r="CX360" s="37"/>
      <c r="CY360" s="37" t="s">
        <v>932</v>
      </c>
      <c r="CZ360" s="37"/>
      <c r="DA360" s="37"/>
      <c r="DB360" s="37"/>
      <c r="DC360" s="37"/>
      <c r="DD360" s="37"/>
      <c r="DE360" s="37"/>
      <c r="DF360" s="37" t="b">
        <v>1</v>
      </c>
      <c r="DG360" s="37"/>
      <c r="DH360" s="37"/>
      <c r="DI360" s="37"/>
      <c r="DJ360" s="37"/>
      <c r="DK360" s="37"/>
      <c r="DL360" s="37"/>
      <c r="DM360" s="37"/>
      <c r="DN360" s="37"/>
      <c r="DO360" s="37"/>
      <c r="DP360" s="37"/>
      <c r="DQ360" s="37"/>
      <c r="DR360" s="37"/>
      <c r="DS360" s="37"/>
      <c r="DT360" s="37"/>
      <c r="DU360" s="37"/>
      <c r="DV360" s="37"/>
      <c r="DW360" s="37" t="s">
        <v>482</v>
      </c>
      <c r="DX360" s="37" t="s">
        <v>483</v>
      </c>
      <c r="DY360" s="37"/>
      <c r="DZ360" s="37"/>
      <c r="EA360" s="37"/>
      <c r="EB360" s="37"/>
      <c r="EC360" s="37"/>
      <c r="ED360" s="37"/>
      <c r="EE360" s="37"/>
      <c r="EF360" s="37"/>
      <c r="EG360" s="37"/>
      <c r="EH360" s="37"/>
      <c r="EI360" s="37"/>
      <c r="EJ360" s="37"/>
      <c r="EK360" s="37"/>
      <c r="EL360" s="37"/>
      <c r="EM360" s="37"/>
      <c r="EN360" s="37"/>
      <c r="EO360" s="37"/>
      <c r="EP360" s="37"/>
      <c r="EQ360" s="37"/>
      <c r="ER360" s="37"/>
      <c r="ES360" s="37"/>
      <c r="ET360" s="37"/>
      <c r="EU360" s="37"/>
      <c r="EV360" s="37"/>
      <c r="EW360" s="37"/>
      <c r="EX360" s="37"/>
      <c r="EY360" s="37"/>
      <c r="EZ360" s="37"/>
      <c r="FA360" s="37"/>
      <c r="FB360" s="37"/>
      <c r="FC360" s="37" t="s">
        <v>347</v>
      </c>
      <c r="FD360" s="37"/>
      <c r="FE360" s="37" t="s">
        <v>429</v>
      </c>
      <c r="FF360" s="37"/>
      <c r="FG360" s="37" t="b">
        <v>1</v>
      </c>
      <c r="FH360" s="37" t="b">
        <v>1</v>
      </c>
      <c r="FI360" s="37"/>
      <c r="FJ360" s="37"/>
      <c r="FK360" s="37"/>
      <c r="FL360" s="37"/>
      <c r="FM360" s="37"/>
      <c r="FN360" s="37" t="s">
        <v>347</v>
      </c>
      <c r="FO360" s="37"/>
      <c r="FP360" s="37" t="s">
        <v>347</v>
      </c>
      <c r="FQ360" s="37" t="s">
        <v>429</v>
      </c>
      <c r="FR360" s="37" t="b">
        <v>1</v>
      </c>
      <c r="FS360" s="37" t="b">
        <v>1</v>
      </c>
      <c r="FT360" s="37"/>
      <c r="FU360" s="37"/>
      <c r="FV360" s="37"/>
      <c r="FW360" s="37"/>
      <c r="FX360" s="37"/>
      <c r="FY360" s="37"/>
      <c r="FZ360" s="37"/>
      <c r="GA360" s="37"/>
      <c r="GB360" s="37"/>
      <c r="GC360" s="37" t="s">
        <v>384</v>
      </c>
      <c r="GD360" s="37" t="s">
        <v>384</v>
      </c>
      <c r="GE360" s="37" t="s">
        <v>359</v>
      </c>
      <c r="GF360" s="37" t="s">
        <v>369</v>
      </c>
      <c r="GG360" s="37" t="s">
        <v>370</v>
      </c>
      <c r="GH360" s="37" t="s">
        <v>489</v>
      </c>
      <c r="GI360" s="37" t="s">
        <v>359</v>
      </c>
      <c r="GJ360" s="37"/>
      <c r="GK360" s="37"/>
      <c r="GL360" s="37"/>
      <c r="GM360" s="37"/>
      <c r="GN360" s="37"/>
      <c r="GO360" s="37"/>
      <c r="GP360" s="37"/>
      <c r="GQ360" s="37"/>
      <c r="GR360" s="37"/>
      <c r="GS360" s="37" t="s">
        <v>1064</v>
      </c>
      <c r="GT360" s="37"/>
      <c r="GU360" s="37" t="s">
        <v>1297</v>
      </c>
      <c r="GV360" s="37" t="b">
        <v>1</v>
      </c>
      <c r="GW360" s="37"/>
      <c r="GX360" s="37"/>
      <c r="GY360" s="37"/>
      <c r="GZ360" s="37" t="b">
        <v>1</v>
      </c>
      <c r="HA360" s="37"/>
      <c r="HB360" s="37"/>
      <c r="HC360" s="37"/>
      <c r="HD360" s="37"/>
      <c r="HE360" s="37"/>
      <c r="HF360" s="37"/>
      <c r="HG360" s="37"/>
      <c r="HH360" s="37"/>
      <c r="HI360" s="37"/>
      <c r="HJ360" s="37"/>
      <c r="HK360" s="37"/>
      <c r="HL360" s="37"/>
      <c r="HM360" s="37"/>
      <c r="HN360" s="37" t="s">
        <v>387</v>
      </c>
      <c r="HO360" s="37"/>
      <c r="HP360" s="37"/>
      <c r="HQ360" s="37" t="b">
        <v>1</v>
      </c>
      <c r="HR360" s="37"/>
      <c r="HS360" s="37" t="s">
        <v>4402</v>
      </c>
      <c r="HT360" s="37" t="s">
        <v>440</v>
      </c>
      <c r="HU360" s="37"/>
      <c r="HV360" s="37"/>
      <c r="HW360" s="37"/>
      <c r="HX360" s="37" t="b">
        <v>1</v>
      </c>
      <c r="HY360" s="37"/>
      <c r="HZ360" s="37"/>
      <c r="IA360" s="37"/>
      <c r="IB360" s="37"/>
      <c r="IC360" s="37"/>
      <c r="ID360" s="37"/>
      <c r="IE360" s="37"/>
      <c r="IF360" s="37" t="s">
        <v>1286</v>
      </c>
      <c r="IG360" s="37"/>
      <c r="IH360" s="37"/>
      <c r="II360" s="37" t="b">
        <v>1</v>
      </c>
      <c r="IJ360" s="37"/>
      <c r="IK360" s="37" t="b">
        <v>1</v>
      </c>
      <c r="IL360" s="37"/>
      <c r="IM360" s="37"/>
      <c r="IN360" s="37"/>
      <c r="IO360" s="37"/>
      <c r="IP360" s="37" t="s">
        <v>347</v>
      </c>
      <c r="IQ360" s="37"/>
      <c r="IR360" s="37" t="s">
        <v>1012</v>
      </c>
      <c r="IS360" s="37" t="b">
        <v>1</v>
      </c>
      <c r="IT360" s="37"/>
      <c r="IU360" s="37"/>
      <c r="IV360" s="37" t="b">
        <v>1</v>
      </c>
      <c r="IW360" s="37"/>
      <c r="IX360" s="37"/>
      <c r="IY360" s="37"/>
      <c r="IZ360" s="37"/>
      <c r="JA360" s="37" t="s">
        <v>5165</v>
      </c>
      <c r="JB360" s="37" t="s">
        <v>1995</v>
      </c>
      <c r="JC360" s="37"/>
      <c r="JD360" s="37" t="b">
        <v>1</v>
      </c>
      <c r="JE360" s="37" t="b">
        <v>1</v>
      </c>
      <c r="JF360" s="37" t="b">
        <v>1</v>
      </c>
      <c r="JG360" s="37"/>
      <c r="JH360" s="37"/>
      <c r="JI360" s="37"/>
      <c r="JJ360" s="37"/>
      <c r="JK360" s="37" t="s">
        <v>5167</v>
      </c>
      <c r="JL360" s="37" t="s">
        <v>347</v>
      </c>
      <c r="JM360" s="37"/>
      <c r="JN360" s="37" t="s">
        <v>552</v>
      </c>
      <c r="JO360" s="37"/>
      <c r="JP360" s="37"/>
      <c r="JQ360" s="37"/>
      <c r="JR360" s="37"/>
      <c r="JS360" s="37"/>
      <c r="JT360" s="37"/>
      <c r="JU360" s="37"/>
      <c r="JV360" s="37"/>
      <c r="JW360" s="37"/>
      <c r="JX360" s="37"/>
      <c r="JY360" s="37"/>
      <c r="JZ360" s="37"/>
      <c r="KA360" s="37"/>
      <c r="KB360" s="37"/>
      <c r="KC360" s="37"/>
      <c r="KD360" s="37" t="b">
        <v>1</v>
      </c>
      <c r="KE360" s="37"/>
      <c r="KF360" s="37"/>
      <c r="KG360" s="37"/>
      <c r="KH360" s="37" t="s">
        <v>4403</v>
      </c>
      <c r="KI360" s="37"/>
      <c r="KJ360" s="37"/>
      <c r="KK360" s="37"/>
      <c r="KL360" s="37" t="b">
        <v>1</v>
      </c>
      <c r="KM360" s="37" t="b">
        <v>1</v>
      </c>
      <c r="KN360" s="37" t="b">
        <v>1</v>
      </c>
      <c r="KO360" s="37"/>
      <c r="KP360" s="37" t="b">
        <v>1</v>
      </c>
      <c r="KQ360" s="37"/>
      <c r="KR360" s="37" t="b">
        <v>1</v>
      </c>
      <c r="KS360" s="37"/>
      <c r="KT360" s="37"/>
      <c r="KU360" s="37"/>
      <c r="KV360" s="37"/>
      <c r="KW360" s="37" t="s">
        <v>4404</v>
      </c>
      <c r="KX360" s="37" t="b">
        <v>1</v>
      </c>
      <c r="KY360" s="37" t="b">
        <v>1</v>
      </c>
      <c r="KZ360" s="37"/>
      <c r="LA360" s="37"/>
      <c r="LB360" s="37" t="b">
        <v>1</v>
      </c>
      <c r="LC360" s="37" t="b">
        <v>1</v>
      </c>
      <c r="LD360" s="37"/>
      <c r="LE360" s="37"/>
      <c r="LF360" s="37"/>
      <c r="LG360" s="37" t="s">
        <v>449</v>
      </c>
      <c r="LH360" s="37"/>
      <c r="LI360" s="37"/>
      <c r="LJ360" s="37" t="b">
        <v>1</v>
      </c>
      <c r="LK360" s="37"/>
      <c r="LL360" s="37"/>
      <c r="LM360" s="37"/>
      <c r="LN360" s="37"/>
      <c r="LO360" s="37" t="s">
        <v>347</v>
      </c>
      <c r="LP360" s="37"/>
      <c r="LQ360" s="37" t="s">
        <v>640</v>
      </c>
      <c r="LR360" s="37"/>
      <c r="LS360" s="37"/>
      <c r="LT360" s="37"/>
      <c r="LU360" s="37"/>
      <c r="LV360" s="37"/>
      <c r="LW360" s="37" t="b">
        <v>1</v>
      </c>
      <c r="LX360" s="37"/>
      <c r="LY360" s="37"/>
      <c r="LZ360" s="37"/>
      <c r="MA360" s="37"/>
      <c r="MB360" s="37" t="s">
        <v>359</v>
      </c>
      <c r="MC360" s="37"/>
      <c r="MD360" s="37"/>
      <c r="ME360" s="37" t="s">
        <v>359</v>
      </c>
      <c r="MF360" s="37"/>
      <c r="MG360" s="37"/>
      <c r="MH360" s="37" t="s">
        <v>347</v>
      </c>
      <c r="MI360" s="37" t="s">
        <v>4405</v>
      </c>
      <c r="MJ360" s="37" t="s">
        <v>4406</v>
      </c>
      <c r="MK360" s="37">
        <v>73219533</v>
      </c>
      <c r="ML360" s="37" t="s">
        <v>4407</v>
      </c>
      <c r="MM360" s="50">
        <v>44219.573506944442</v>
      </c>
      <c r="MN360" s="37">
        <v>362</v>
      </c>
      <c r="MO360" s="37"/>
      <c r="MP360" s="37">
        <v>-1</v>
      </c>
      <c r="MQ360" s="37"/>
      <c r="MR360" s="37"/>
      <c r="MS360" s="37" t="s">
        <v>376</v>
      </c>
      <c r="MT360" s="37">
        <v>1610</v>
      </c>
      <c r="MU360" s="37" t="s">
        <v>402</v>
      </c>
      <c r="MV360" s="37">
        <v>569832</v>
      </c>
    </row>
    <row r="361" spans="1:360" ht="15.6" thickTop="1" thickBot="1" x14ac:dyDescent="0.35">
      <c r="A361" s="44" t="s">
        <v>4408</v>
      </c>
      <c r="B361" s="45" t="s">
        <v>4409</v>
      </c>
      <c r="C361" s="45"/>
      <c r="D361" s="45" t="s">
        <v>3723</v>
      </c>
      <c r="E361" s="45" t="s">
        <v>830</v>
      </c>
      <c r="F361" s="45"/>
      <c r="G361" s="46">
        <v>44219</v>
      </c>
      <c r="H361" s="45" t="s">
        <v>1958</v>
      </c>
      <c r="I361" s="45" t="s">
        <v>832</v>
      </c>
      <c r="J361" s="45" t="s">
        <v>347</v>
      </c>
      <c r="K361" s="45">
        <v>27</v>
      </c>
      <c r="L361" s="45" t="str">
        <f>IF(data!$K361&lt;31,"18-30 Years",IF(data!$K361&lt;51,"31-50 Years",IF(data!$K361&lt;61,"51-60 Years",IF(data!$K361&gt;60,"Elderly&gt;60"))))</f>
        <v>18-30 Years</v>
      </c>
      <c r="M361" s="45" t="s">
        <v>348</v>
      </c>
      <c r="N361" s="45" t="s">
        <v>349</v>
      </c>
      <c r="O361" s="45" t="s">
        <v>350</v>
      </c>
      <c r="P361" s="46">
        <v>43517</v>
      </c>
      <c r="Q361" s="45">
        <v>1</v>
      </c>
      <c r="R361" s="45">
        <v>0</v>
      </c>
      <c r="S361" s="45" t="s">
        <v>347</v>
      </c>
      <c r="T361" s="45">
        <v>0</v>
      </c>
      <c r="U361" s="45">
        <v>1</v>
      </c>
      <c r="V361" s="45">
        <v>2</v>
      </c>
      <c r="W361" s="45" t="s">
        <v>455</v>
      </c>
      <c r="X361" s="45">
        <v>0</v>
      </c>
      <c r="Y361" s="45" t="s">
        <v>455</v>
      </c>
      <c r="Z361" s="45">
        <v>0</v>
      </c>
      <c r="AA361" s="51">
        <v>3</v>
      </c>
      <c r="AB361" s="45">
        <v>5</v>
      </c>
      <c r="AC361" s="45">
        <v>0</v>
      </c>
      <c r="AD361" s="45">
        <v>0</v>
      </c>
      <c r="AE361" s="45">
        <v>1</v>
      </c>
      <c r="AF361" s="45">
        <v>800</v>
      </c>
      <c r="AG361" s="45">
        <v>400</v>
      </c>
      <c r="AH361" s="41">
        <f t="shared" si="5"/>
        <v>-400</v>
      </c>
      <c r="AI361" s="45" t="s">
        <v>354</v>
      </c>
      <c r="AJ361" s="45"/>
      <c r="AK361" s="45" t="s">
        <v>772</v>
      </c>
      <c r="AL361" s="45" t="b">
        <v>1</v>
      </c>
      <c r="AM361" s="45"/>
      <c r="AN361" s="45"/>
      <c r="AO361" s="45"/>
      <c r="AP361" s="45"/>
      <c r="AQ361" s="45"/>
      <c r="AR361" s="45"/>
      <c r="AS361" s="45"/>
      <c r="AT361" s="45">
        <v>60</v>
      </c>
      <c r="AU361" s="45" t="s">
        <v>356</v>
      </c>
      <c r="AV361" s="45"/>
      <c r="AW361" s="45" t="s">
        <v>359</v>
      </c>
      <c r="AX361" s="45" t="s">
        <v>4410</v>
      </c>
      <c r="AY361" s="45" t="s">
        <v>3319</v>
      </c>
      <c r="AZ361" s="45"/>
      <c r="BA361" s="45"/>
      <c r="BB361" s="45"/>
      <c r="BC361" s="45" t="b">
        <v>1</v>
      </c>
      <c r="BD361" s="45"/>
      <c r="BE361" s="45"/>
      <c r="BF361" s="45"/>
      <c r="BG361" s="45" t="b">
        <v>1</v>
      </c>
      <c r="BH361" s="45"/>
      <c r="BI361" s="45"/>
      <c r="BJ361" s="45" t="s">
        <v>4411</v>
      </c>
      <c r="BK361" s="45" t="s">
        <v>347</v>
      </c>
      <c r="BL361" s="45" t="s">
        <v>347</v>
      </c>
      <c r="BM361" s="45" t="s">
        <v>4412</v>
      </c>
      <c r="BN361" s="45" t="s">
        <v>372</v>
      </c>
      <c r="BO361" s="45"/>
      <c r="BP361" s="45" t="s">
        <v>359</v>
      </c>
      <c r="BQ361" s="45"/>
      <c r="BR361" s="45"/>
      <c r="BS361" s="45"/>
      <c r="BT361" s="45"/>
      <c r="BU361" s="45"/>
      <c r="BV361" s="45"/>
      <c r="BW361" s="45"/>
      <c r="BX361" s="45"/>
      <c r="BY361" s="45"/>
      <c r="BZ361" s="45"/>
      <c r="CA361" s="45"/>
      <c r="CB361" s="45"/>
      <c r="CC361" s="45"/>
      <c r="CD361" s="45"/>
      <c r="CE361" s="45"/>
      <c r="CF361" s="45" t="s">
        <v>360</v>
      </c>
      <c r="CG361" s="45"/>
      <c r="CH361" s="45" t="b">
        <v>1</v>
      </c>
      <c r="CI361" s="45"/>
      <c r="CJ361" s="45" t="b">
        <v>1</v>
      </c>
      <c r="CK361" s="45"/>
      <c r="CL361" s="45"/>
      <c r="CM361" s="45"/>
      <c r="CN361" s="45"/>
      <c r="CO361" s="45" t="s">
        <v>347</v>
      </c>
      <c r="CP361" s="45"/>
      <c r="CQ361" s="45"/>
      <c r="CR361" s="45"/>
      <c r="CS361" s="45"/>
      <c r="CT361" s="45"/>
      <c r="CU361" s="45"/>
      <c r="CV361" s="45"/>
      <c r="CW361" s="45"/>
      <c r="CX361" s="45"/>
      <c r="CY361" s="45" t="s">
        <v>836</v>
      </c>
      <c r="CZ361" s="45"/>
      <c r="DA361" s="45"/>
      <c r="DB361" s="45"/>
      <c r="DC361" s="45"/>
      <c r="DD361" s="45"/>
      <c r="DE361" s="45" t="b">
        <v>1</v>
      </c>
      <c r="DF361" s="45"/>
      <c r="DG361" s="45"/>
      <c r="DH361" s="45"/>
      <c r="DI361" s="45"/>
      <c r="DJ361" s="45"/>
      <c r="DK361" s="45"/>
      <c r="DL361" s="45"/>
      <c r="DM361" s="45"/>
      <c r="DN361" s="45"/>
      <c r="DO361" s="45"/>
      <c r="DP361" s="45"/>
      <c r="DQ361" s="45"/>
      <c r="DR361" s="45"/>
      <c r="DS361" s="45"/>
      <c r="DT361" s="45"/>
      <c r="DU361" s="45"/>
      <c r="DV361" s="45"/>
      <c r="DW361" s="45" t="s">
        <v>646</v>
      </c>
      <c r="DX361" s="45"/>
      <c r="DY361" s="45"/>
      <c r="DZ361" s="45"/>
      <c r="EA361" s="45" t="s">
        <v>683</v>
      </c>
      <c r="EB361" s="45" t="b">
        <v>1</v>
      </c>
      <c r="EC361" s="45"/>
      <c r="ED361" s="45"/>
      <c r="EE361" s="45"/>
      <c r="EF361" s="45"/>
      <c r="EG361" s="45"/>
      <c r="EH361" s="45"/>
      <c r="EI361" s="45"/>
      <c r="EJ361" s="45"/>
      <c r="EK361" s="45"/>
      <c r="EL361" s="45" t="b">
        <v>1</v>
      </c>
      <c r="EM361" s="51">
        <v>2</v>
      </c>
      <c r="EN361" s="45" t="s">
        <v>365</v>
      </c>
      <c r="EO361" s="45" t="s">
        <v>683</v>
      </c>
      <c r="EP361" s="45" t="b">
        <v>1</v>
      </c>
      <c r="EQ361" s="45"/>
      <c r="ER361" s="45"/>
      <c r="ES361" s="45"/>
      <c r="ET361" s="45"/>
      <c r="EU361" s="45"/>
      <c r="EV361" s="45"/>
      <c r="EW361" s="45"/>
      <c r="EX361" s="45"/>
      <c r="EY361" s="45"/>
      <c r="EZ361" s="45" t="b">
        <v>1</v>
      </c>
      <c r="FA361" s="51">
        <v>2</v>
      </c>
      <c r="FB361" s="45" t="s">
        <v>365</v>
      </c>
      <c r="FC361" s="45" t="s">
        <v>347</v>
      </c>
      <c r="FD361" s="45"/>
      <c r="FE361" s="45" t="s">
        <v>367</v>
      </c>
      <c r="FF361" s="45"/>
      <c r="FG361" s="45" t="b">
        <v>1</v>
      </c>
      <c r="FH361" s="45"/>
      <c r="FI361" s="45"/>
      <c r="FJ361" s="45"/>
      <c r="FK361" s="45"/>
      <c r="FL361" s="45"/>
      <c r="FM361" s="45"/>
      <c r="FN361" s="45" t="s">
        <v>347</v>
      </c>
      <c r="FO361" s="45"/>
      <c r="FP361" s="45" t="s">
        <v>347</v>
      </c>
      <c r="FQ361" s="45" t="s">
        <v>367</v>
      </c>
      <c r="FR361" s="45" t="b">
        <v>1</v>
      </c>
      <c r="FS361" s="45"/>
      <c r="FT361" s="45"/>
      <c r="FU361" s="45"/>
      <c r="FV361" s="45"/>
      <c r="FW361" s="45"/>
      <c r="FX361" s="45" t="s">
        <v>368</v>
      </c>
      <c r="FY361" s="45" t="s">
        <v>359</v>
      </c>
      <c r="FZ361" s="45"/>
      <c r="GA361" s="45"/>
      <c r="GB361" s="45"/>
      <c r="GC361" s="45" t="s">
        <v>351</v>
      </c>
      <c r="GD361" s="45" t="s">
        <v>351</v>
      </c>
      <c r="GE361" s="45" t="s">
        <v>359</v>
      </c>
      <c r="GF361" s="45" t="s">
        <v>370</v>
      </c>
      <c r="GG361" s="45" t="s">
        <v>370</v>
      </c>
      <c r="GH361" s="45"/>
      <c r="GI361" s="45"/>
      <c r="GJ361" s="45"/>
      <c r="GK361" s="45"/>
      <c r="GL361" s="45"/>
      <c r="GM361" s="45"/>
      <c r="GN361" s="45"/>
      <c r="GO361" s="45"/>
      <c r="GP361" s="45"/>
      <c r="GQ361" s="45"/>
      <c r="GR361" s="45"/>
      <c r="GS361" s="45"/>
      <c r="GT361" s="45"/>
      <c r="GU361" s="45" t="s">
        <v>457</v>
      </c>
      <c r="GV361" s="45"/>
      <c r="GW361" s="45"/>
      <c r="GX361" s="45"/>
      <c r="GY361" s="45"/>
      <c r="GZ361" s="45"/>
      <c r="HA361" s="45"/>
      <c r="HB361" s="45"/>
      <c r="HC361" s="45"/>
      <c r="HD361" s="45"/>
      <c r="HE361" s="45"/>
      <c r="HF361" s="45"/>
      <c r="HG361" s="45"/>
      <c r="HH361" s="45"/>
      <c r="HI361" s="45"/>
      <c r="HJ361" s="45"/>
      <c r="HK361" s="45" t="b">
        <v>1</v>
      </c>
      <c r="HL361" s="45"/>
      <c r="HM361" s="45"/>
      <c r="HN361" s="45"/>
      <c r="HO361" s="45"/>
      <c r="HP361" s="45"/>
      <c r="HQ361" s="45"/>
      <c r="HR361" s="45"/>
      <c r="HS361" s="45"/>
      <c r="HT361" s="45"/>
      <c r="HU361" s="45"/>
      <c r="HV361" s="45"/>
      <c r="HW361" s="45"/>
      <c r="HX361" s="45"/>
      <c r="HY361" s="45"/>
      <c r="HZ361" s="45"/>
      <c r="IA361" s="45"/>
      <c r="IB361" s="45"/>
      <c r="IC361" s="45"/>
      <c r="ID361" s="45"/>
      <c r="IE361" s="45"/>
      <c r="IF361" s="45" t="s">
        <v>372</v>
      </c>
      <c r="IG361" s="45"/>
      <c r="IH361" s="45"/>
      <c r="II361" s="45"/>
      <c r="IJ361" s="45"/>
      <c r="IK361" s="45"/>
      <c r="IL361" s="45"/>
      <c r="IM361" s="45" t="b">
        <v>1</v>
      </c>
      <c r="IN361" s="45"/>
      <c r="IO361" s="45"/>
      <c r="IP361" s="45" t="s">
        <v>347</v>
      </c>
      <c r="IQ361" s="45"/>
      <c r="IR361" s="45" t="s">
        <v>392</v>
      </c>
      <c r="IS361" s="45"/>
      <c r="IT361" s="45"/>
      <c r="IU361" s="45"/>
      <c r="IV361" s="45" t="b">
        <v>1</v>
      </c>
      <c r="IW361" s="45"/>
      <c r="IX361" s="45"/>
      <c r="IY361" s="45"/>
      <c r="IZ361" s="45"/>
      <c r="JA361" s="37" t="s">
        <v>5160</v>
      </c>
      <c r="JB361" s="45" t="s">
        <v>372</v>
      </c>
      <c r="JC361" s="45"/>
      <c r="JD361" s="45"/>
      <c r="JE361" s="45"/>
      <c r="JF361" s="45"/>
      <c r="JG361" s="45"/>
      <c r="JH361" s="45"/>
      <c r="JI361" s="45" t="b">
        <v>1</v>
      </c>
      <c r="JJ361" s="45"/>
      <c r="JK361" s="45"/>
      <c r="JL361" s="45" t="s">
        <v>347</v>
      </c>
      <c r="JM361" s="45"/>
      <c r="JN361" s="45" t="s">
        <v>4413</v>
      </c>
      <c r="JO361" s="45"/>
      <c r="JP361" s="45"/>
      <c r="JQ361" s="45"/>
      <c r="JR361" s="45"/>
      <c r="JS361" s="45" t="b">
        <v>1</v>
      </c>
      <c r="JT361" s="45" t="b">
        <v>1</v>
      </c>
      <c r="JU361" s="45"/>
      <c r="JV361" s="45"/>
      <c r="JW361" s="45"/>
      <c r="JX361" s="45"/>
      <c r="JY361" s="45"/>
      <c r="JZ361" s="45"/>
      <c r="KA361" s="45"/>
      <c r="KB361" s="45"/>
      <c r="KC361" s="45"/>
      <c r="KD361" s="45"/>
      <c r="KE361" s="45"/>
      <c r="KF361" s="45"/>
      <c r="KG361" s="45" t="s">
        <v>4414</v>
      </c>
      <c r="KH361" s="45" t="s">
        <v>859</v>
      </c>
      <c r="KI361" s="45"/>
      <c r="KJ361" s="45"/>
      <c r="KK361" s="45"/>
      <c r="KL361" s="45"/>
      <c r="KM361" s="45" t="b">
        <v>1</v>
      </c>
      <c r="KN361" s="45" t="b">
        <v>1</v>
      </c>
      <c r="KO361" s="45"/>
      <c r="KP361" s="45"/>
      <c r="KQ361" s="45"/>
      <c r="KR361" s="45"/>
      <c r="KS361" s="45"/>
      <c r="KT361" s="45"/>
      <c r="KU361" s="45"/>
      <c r="KV361" s="45"/>
      <c r="KW361" s="45" t="s">
        <v>900</v>
      </c>
      <c r="KX361" s="45" t="b">
        <v>1</v>
      </c>
      <c r="KY361" s="45"/>
      <c r="KZ361" s="45"/>
      <c r="LA361" s="45"/>
      <c r="LB361" s="45" t="b">
        <v>1</v>
      </c>
      <c r="LC361" s="45"/>
      <c r="LD361" s="45"/>
      <c r="LE361" s="45"/>
      <c r="LF361" s="45"/>
      <c r="LG361" s="45" t="s">
        <v>427</v>
      </c>
      <c r="LH361" s="45"/>
      <c r="LI361" s="45"/>
      <c r="LJ361" s="45"/>
      <c r="LK361" s="45"/>
      <c r="LL361" s="45"/>
      <c r="LM361" s="45"/>
      <c r="LN361" s="45" t="b">
        <v>1</v>
      </c>
      <c r="LO361" s="45" t="s">
        <v>359</v>
      </c>
      <c r="LP361" s="45" t="s">
        <v>5170</v>
      </c>
      <c r="LQ361" s="45" t="s">
        <v>527</v>
      </c>
      <c r="LR361" s="45"/>
      <c r="LS361" s="45"/>
      <c r="LT361" s="45" t="b">
        <v>1</v>
      </c>
      <c r="LU361" s="45"/>
      <c r="LV361" s="45"/>
      <c r="LW361" s="45"/>
      <c r="LX361" s="45"/>
      <c r="LY361" s="45"/>
      <c r="LZ361" s="45"/>
      <c r="MA361" s="45"/>
      <c r="MB361" s="45" t="s">
        <v>359</v>
      </c>
      <c r="MC361" s="45"/>
      <c r="MD361" s="45"/>
      <c r="ME361" s="45"/>
      <c r="MF361" s="45"/>
      <c r="MG361" s="45"/>
      <c r="MH361" s="45" t="s">
        <v>359</v>
      </c>
      <c r="MI361" s="45"/>
      <c r="MJ361" s="45" t="s">
        <v>4415</v>
      </c>
      <c r="MK361" s="45">
        <v>73219534</v>
      </c>
      <c r="ML361" s="45" t="s">
        <v>4416</v>
      </c>
      <c r="MM361" s="47">
        <v>44219.573518518519</v>
      </c>
      <c r="MN361" s="45">
        <v>363</v>
      </c>
      <c r="MO361" s="45"/>
      <c r="MP361" s="45">
        <v>-1</v>
      </c>
      <c r="MQ361" s="45"/>
      <c r="MR361" s="45"/>
      <c r="MS361" s="45" t="s">
        <v>376</v>
      </c>
      <c r="MT361" s="45">
        <v>1381</v>
      </c>
      <c r="MU361" s="45" t="s">
        <v>402</v>
      </c>
      <c r="MV361" s="45">
        <v>569832</v>
      </c>
    </row>
    <row r="362" spans="1:360" ht="15.6" thickTop="1" thickBot="1" x14ac:dyDescent="0.35">
      <c r="A362" s="48" t="s">
        <v>4417</v>
      </c>
      <c r="B362" s="37" t="s">
        <v>4418</v>
      </c>
      <c r="C362" s="37"/>
      <c r="D362" s="37" t="s">
        <v>3723</v>
      </c>
      <c r="E362" s="37" t="s">
        <v>830</v>
      </c>
      <c r="F362" s="37"/>
      <c r="G362" s="49">
        <v>44219</v>
      </c>
      <c r="H362" s="37" t="s">
        <v>1958</v>
      </c>
      <c r="I362" s="37" t="s">
        <v>832</v>
      </c>
      <c r="J362" s="37" t="s">
        <v>347</v>
      </c>
      <c r="K362" s="37">
        <v>34</v>
      </c>
      <c r="L362" s="37" t="str">
        <f>IF(data!$K362&lt;31,"18-30 Years",IF(data!$K362&lt;51,"31-50 Years",IF(data!$K362&lt;61,"51-60 Years",IF(data!$K362&gt;60,"Elderly&gt;60"))))</f>
        <v>31-50 Years</v>
      </c>
      <c r="M362" s="37" t="s">
        <v>405</v>
      </c>
      <c r="N362" s="37" t="s">
        <v>349</v>
      </c>
      <c r="O362" s="37" t="s">
        <v>383</v>
      </c>
      <c r="P362" s="37"/>
      <c r="Q362" s="37">
        <v>1</v>
      </c>
      <c r="R362" s="37">
        <v>0</v>
      </c>
      <c r="S362" s="37" t="s">
        <v>347</v>
      </c>
      <c r="T362" s="37">
        <v>0</v>
      </c>
      <c r="U362" s="37">
        <v>2</v>
      </c>
      <c r="V362" s="37">
        <v>1</v>
      </c>
      <c r="W362" s="37" t="s">
        <v>455</v>
      </c>
      <c r="X362" s="37">
        <v>0</v>
      </c>
      <c r="Y362" s="37" t="s">
        <v>455</v>
      </c>
      <c r="Z362" s="37">
        <v>0</v>
      </c>
      <c r="AA362" s="52">
        <v>3</v>
      </c>
      <c r="AB362" s="37">
        <v>5</v>
      </c>
      <c r="AC362" s="37">
        <v>0</v>
      </c>
      <c r="AD362" s="37">
        <v>0</v>
      </c>
      <c r="AE362" s="37">
        <v>2</v>
      </c>
      <c r="AF362" s="37">
        <v>2000</v>
      </c>
      <c r="AG362" s="37">
        <v>3000</v>
      </c>
      <c r="AH362" s="41">
        <f t="shared" si="5"/>
        <v>1000</v>
      </c>
      <c r="AI362" s="37" t="s">
        <v>478</v>
      </c>
      <c r="AJ362" s="37"/>
      <c r="AK362" s="37" t="s">
        <v>1365</v>
      </c>
      <c r="AL362" s="37" t="b">
        <v>1</v>
      </c>
      <c r="AM362" s="37" t="b">
        <v>1</v>
      </c>
      <c r="AN362" s="37" t="b">
        <v>1</v>
      </c>
      <c r="AO362" s="37"/>
      <c r="AP362" s="37"/>
      <c r="AQ362" s="37"/>
      <c r="AR362" s="37"/>
      <c r="AS362" s="37"/>
      <c r="AT362" s="37">
        <v>10</v>
      </c>
      <c r="AU362" s="37" t="s">
        <v>1154</v>
      </c>
      <c r="AV362" s="37"/>
      <c r="AW362" s="37" t="s">
        <v>347</v>
      </c>
      <c r="AX362" s="41" t="s">
        <v>372</v>
      </c>
      <c r="AY362" s="37" t="s">
        <v>1279</v>
      </c>
      <c r="AZ362" s="37" t="b">
        <v>1</v>
      </c>
      <c r="BA362" s="37"/>
      <c r="BB362" s="37"/>
      <c r="BC362" s="37"/>
      <c r="BD362" s="37"/>
      <c r="BE362" s="37"/>
      <c r="BF362" s="37"/>
      <c r="BG362" s="37"/>
      <c r="BH362" s="37"/>
      <c r="BI362" s="37"/>
      <c r="BJ362" s="37"/>
      <c r="BK362" s="37" t="s">
        <v>347</v>
      </c>
      <c r="BL362" s="37" t="s">
        <v>347</v>
      </c>
      <c r="BM362" s="37" t="s">
        <v>4419</v>
      </c>
      <c r="BN362" s="37" t="s">
        <v>372</v>
      </c>
      <c r="BO362" s="37"/>
      <c r="BP362" s="37" t="s">
        <v>359</v>
      </c>
      <c r="BQ362" s="37"/>
      <c r="BR362" s="37"/>
      <c r="BS362" s="37"/>
      <c r="BT362" s="37"/>
      <c r="BU362" s="37"/>
      <c r="BV362" s="37"/>
      <c r="BW362" s="37"/>
      <c r="BX362" s="37"/>
      <c r="BY362" s="37"/>
      <c r="BZ362" s="37"/>
      <c r="CA362" s="37"/>
      <c r="CB362" s="37"/>
      <c r="CC362" s="37"/>
      <c r="CD362" s="37"/>
      <c r="CE362" s="37"/>
      <c r="CF362" s="37" t="s">
        <v>1262</v>
      </c>
      <c r="CG362" s="37"/>
      <c r="CH362" s="37" t="b">
        <v>1</v>
      </c>
      <c r="CI362" s="37" t="b">
        <v>1</v>
      </c>
      <c r="CJ362" s="37" t="b">
        <v>1</v>
      </c>
      <c r="CK362" s="37"/>
      <c r="CL362" s="37"/>
      <c r="CM362" s="37"/>
      <c r="CN362" s="37"/>
      <c r="CO362" s="37" t="s">
        <v>347</v>
      </c>
      <c r="CP362" s="37"/>
      <c r="CQ362" s="37"/>
      <c r="CR362" s="37"/>
      <c r="CS362" s="37"/>
      <c r="CT362" s="37"/>
      <c r="CU362" s="37"/>
      <c r="CV362" s="37"/>
      <c r="CW362" s="37"/>
      <c r="CX362" s="37"/>
      <c r="CY362" s="37" t="s">
        <v>361</v>
      </c>
      <c r="CZ362" s="37"/>
      <c r="DA362" s="37"/>
      <c r="DB362" s="37"/>
      <c r="DC362" s="37"/>
      <c r="DD362" s="37"/>
      <c r="DE362" s="37" t="b">
        <v>1</v>
      </c>
      <c r="DF362" s="37" t="b">
        <v>1</v>
      </c>
      <c r="DG362" s="37"/>
      <c r="DH362" s="37"/>
      <c r="DI362" s="37"/>
      <c r="DJ362" s="37"/>
      <c r="DK362" s="37"/>
      <c r="DL362" s="37"/>
      <c r="DM362" s="37"/>
      <c r="DN362" s="37"/>
      <c r="DO362" s="37"/>
      <c r="DP362" s="37"/>
      <c r="DQ362" s="37"/>
      <c r="DR362" s="37"/>
      <c r="DS362" s="37"/>
      <c r="DT362" s="37"/>
      <c r="DU362" s="37"/>
      <c r="DV362" s="37"/>
      <c r="DW362" s="37" t="s">
        <v>564</v>
      </c>
      <c r="DX362" s="37" t="s">
        <v>483</v>
      </c>
      <c r="DY362" s="37"/>
      <c r="DZ362" s="37"/>
      <c r="EA362" s="37" t="s">
        <v>799</v>
      </c>
      <c r="EB362" s="37" t="b">
        <v>1</v>
      </c>
      <c r="EC362" s="37"/>
      <c r="ED362" s="37" t="b">
        <v>1</v>
      </c>
      <c r="EE362" s="37"/>
      <c r="EF362" s="37"/>
      <c r="EG362" s="37"/>
      <c r="EH362" s="37" t="b">
        <v>1</v>
      </c>
      <c r="EI362" s="37"/>
      <c r="EJ362" s="37"/>
      <c r="EK362" s="37"/>
      <c r="EL362" s="37" t="b">
        <v>1</v>
      </c>
      <c r="EM362" s="52">
        <v>4</v>
      </c>
      <c r="EN362" s="37" t="s">
        <v>365</v>
      </c>
      <c r="EO362" s="37" t="s">
        <v>799</v>
      </c>
      <c r="EP362" s="37" t="b">
        <v>1</v>
      </c>
      <c r="EQ362" s="37"/>
      <c r="ER362" s="37" t="b">
        <v>1</v>
      </c>
      <c r="ES362" s="37"/>
      <c r="ET362" s="37"/>
      <c r="EU362" s="37"/>
      <c r="EV362" s="37" t="b">
        <v>1</v>
      </c>
      <c r="EW362" s="37"/>
      <c r="EX362" s="37"/>
      <c r="EY362" s="37"/>
      <c r="EZ362" s="37" t="b">
        <v>1</v>
      </c>
      <c r="FA362" s="52">
        <v>4</v>
      </c>
      <c r="FB362" s="37" t="s">
        <v>366</v>
      </c>
      <c r="FC362" s="37" t="s">
        <v>347</v>
      </c>
      <c r="FD362" s="37"/>
      <c r="FE362" s="37" t="s">
        <v>4420</v>
      </c>
      <c r="FF362" s="37"/>
      <c r="FG362" s="37"/>
      <c r="FH362" s="37"/>
      <c r="FI362" s="37"/>
      <c r="FJ362" s="37"/>
      <c r="FK362" s="37" t="b">
        <v>1</v>
      </c>
      <c r="FL362" s="37"/>
      <c r="FM362" s="37"/>
      <c r="FN362" s="37" t="s">
        <v>347</v>
      </c>
      <c r="FO362" s="37"/>
      <c r="FP362" s="37" t="s">
        <v>359</v>
      </c>
      <c r="FQ362" s="37"/>
      <c r="FR362" s="37"/>
      <c r="FS362" s="37"/>
      <c r="FT362" s="37"/>
      <c r="FU362" s="37"/>
      <c r="FV362" s="37"/>
      <c r="FW362" s="37"/>
      <c r="FX362" s="37" t="s">
        <v>368</v>
      </c>
      <c r="FY362" s="37" t="s">
        <v>359</v>
      </c>
      <c r="FZ362" s="37"/>
      <c r="GA362" s="37"/>
      <c r="GB362" s="37"/>
      <c r="GC362" s="37" t="s">
        <v>406</v>
      </c>
      <c r="GD362" s="37" t="s">
        <v>351</v>
      </c>
      <c r="GE362" s="37" t="s">
        <v>359</v>
      </c>
      <c r="GF362" s="37" t="s">
        <v>370</v>
      </c>
      <c r="GG362" s="37" t="s">
        <v>370</v>
      </c>
      <c r="GH362" s="37"/>
      <c r="GI362" s="37"/>
      <c r="GJ362" s="37"/>
      <c r="GK362" s="37"/>
      <c r="GL362" s="37"/>
      <c r="GM362" s="37"/>
      <c r="GN362" s="37"/>
      <c r="GO362" s="37"/>
      <c r="GP362" s="37"/>
      <c r="GQ362" s="37"/>
      <c r="GR362" s="37"/>
      <c r="GS362" s="37"/>
      <c r="GT362" s="37"/>
      <c r="GU362" s="37" t="s">
        <v>457</v>
      </c>
      <c r="GV362" s="37"/>
      <c r="GW362" s="37"/>
      <c r="GX362" s="37"/>
      <c r="GY362" s="37"/>
      <c r="GZ362" s="37"/>
      <c r="HA362" s="37"/>
      <c r="HB362" s="37"/>
      <c r="HC362" s="37"/>
      <c r="HD362" s="37"/>
      <c r="HE362" s="37"/>
      <c r="HF362" s="37"/>
      <c r="HG362" s="37"/>
      <c r="HH362" s="37"/>
      <c r="HI362" s="37"/>
      <c r="HJ362" s="37"/>
      <c r="HK362" s="37" t="b">
        <v>1</v>
      </c>
      <c r="HL362" s="37"/>
      <c r="HM362" s="37"/>
      <c r="HN362" s="37"/>
      <c r="HO362" s="37"/>
      <c r="HP362" s="37"/>
      <c r="HQ362" s="37"/>
      <c r="HR362" s="37"/>
      <c r="HS362" s="37"/>
      <c r="HT362" s="37"/>
      <c r="HU362" s="37"/>
      <c r="HV362" s="37"/>
      <c r="HW362" s="37"/>
      <c r="HX362" s="37"/>
      <c r="HY362" s="37"/>
      <c r="HZ362" s="37"/>
      <c r="IA362" s="37"/>
      <c r="IB362" s="37"/>
      <c r="IC362" s="37"/>
      <c r="ID362" s="37"/>
      <c r="IE362" s="37"/>
      <c r="IF362" s="37" t="s">
        <v>1091</v>
      </c>
      <c r="IG362" s="37"/>
      <c r="IH362" s="37"/>
      <c r="II362" s="37"/>
      <c r="IJ362" s="37"/>
      <c r="IK362" s="37"/>
      <c r="IL362" s="37"/>
      <c r="IM362" s="37"/>
      <c r="IN362" s="37" t="b">
        <v>1</v>
      </c>
      <c r="IO362" s="37"/>
      <c r="IP362" s="37" t="s">
        <v>347</v>
      </c>
      <c r="IQ362" s="37"/>
      <c r="IR362" s="37" t="s">
        <v>413</v>
      </c>
      <c r="IS362" s="37"/>
      <c r="IT362" s="37"/>
      <c r="IU362" s="37"/>
      <c r="IV362" s="37"/>
      <c r="IW362" s="37"/>
      <c r="IX362" s="37" t="b">
        <v>1</v>
      </c>
      <c r="IY362" s="37"/>
      <c r="IZ362" s="37"/>
      <c r="JA362" s="37"/>
      <c r="JB362" s="37" t="s">
        <v>372</v>
      </c>
      <c r="JC362" s="37"/>
      <c r="JD362" s="37"/>
      <c r="JE362" s="37"/>
      <c r="JF362" s="37"/>
      <c r="JG362" s="37"/>
      <c r="JH362" s="37"/>
      <c r="JI362" s="37" t="b">
        <v>1</v>
      </c>
      <c r="JJ362" s="37"/>
      <c r="JK362" s="37"/>
      <c r="JL362" s="37" t="s">
        <v>347</v>
      </c>
      <c r="JM362" s="37"/>
      <c r="JN362" s="37" t="s">
        <v>3727</v>
      </c>
      <c r="JO362" s="37"/>
      <c r="JP362" s="37"/>
      <c r="JQ362" s="37"/>
      <c r="JR362" s="37" t="b">
        <v>1</v>
      </c>
      <c r="JS362" s="37" t="b">
        <v>1</v>
      </c>
      <c r="JT362" s="37" t="b">
        <v>1</v>
      </c>
      <c r="JU362" s="37"/>
      <c r="JV362" s="37"/>
      <c r="JW362" s="37"/>
      <c r="JX362" s="37"/>
      <c r="JY362" s="37"/>
      <c r="JZ362" s="37"/>
      <c r="KA362" s="37"/>
      <c r="KB362" s="37"/>
      <c r="KC362" s="37"/>
      <c r="KD362" s="37"/>
      <c r="KE362" s="37"/>
      <c r="KF362" s="37"/>
      <c r="KG362" s="37" t="s">
        <v>3850</v>
      </c>
      <c r="KH362" s="37" t="s">
        <v>1143</v>
      </c>
      <c r="KI362" s="37"/>
      <c r="KJ362" s="37"/>
      <c r="KK362" s="37"/>
      <c r="KL362" s="37"/>
      <c r="KM362" s="37" t="b">
        <v>1</v>
      </c>
      <c r="KN362" s="37" t="b">
        <v>1</v>
      </c>
      <c r="KO362" s="37"/>
      <c r="KP362" s="37" t="b">
        <v>1</v>
      </c>
      <c r="KQ362" s="37"/>
      <c r="KR362" s="37"/>
      <c r="KS362" s="37"/>
      <c r="KT362" s="37"/>
      <c r="KU362" s="37"/>
      <c r="KV362" s="37"/>
      <c r="KW362" s="37" t="s">
        <v>4421</v>
      </c>
      <c r="KX362" s="37" t="b">
        <v>1</v>
      </c>
      <c r="KY362" s="37"/>
      <c r="KZ362" s="37"/>
      <c r="LA362" s="37" t="b">
        <v>1</v>
      </c>
      <c r="LB362" s="37" t="b">
        <v>1</v>
      </c>
      <c r="LC362" s="37" t="b">
        <v>1</v>
      </c>
      <c r="LD362" s="37"/>
      <c r="LE362" s="37"/>
      <c r="LF362" s="37"/>
      <c r="LG362" s="37" t="s">
        <v>427</v>
      </c>
      <c r="LH362" s="37"/>
      <c r="LI362" s="37"/>
      <c r="LJ362" s="37"/>
      <c r="LK362" s="37"/>
      <c r="LL362" s="37"/>
      <c r="LM362" s="37"/>
      <c r="LN362" s="37" t="b">
        <v>1</v>
      </c>
      <c r="LO362" s="37" t="s">
        <v>359</v>
      </c>
      <c r="LP362" s="45" t="s">
        <v>5170</v>
      </c>
      <c r="LQ362" s="37" t="s">
        <v>706</v>
      </c>
      <c r="LR362" s="37"/>
      <c r="LS362" s="37"/>
      <c r="LT362" s="37"/>
      <c r="LU362" s="37"/>
      <c r="LV362" s="37"/>
      <c r="LW362" s="37"/>
      <c r="LX362" s="37"/>
      <c r="LY362" s="37"/>
      <c r="LZ362" s="37" t="b">
        <v>1</v>
      </c>
      <c r="MA362" s="37"/>
      <c r="MB362" s="37" t="s">
        <v>359</v>
      </c>
      <c r="MC362" s="37"/>
      <c r="MD362" s="37"/>
      <c r="ME362" s="37"/>
      <c r="MF362" s="37"/>
      <c r="MG362" s="37"/>
      <c r="MH362" s="37" t="s">
        <v>359</v>
      </c>
      <c r="MI362" s="37"/>
      <c r="MJ362" s="37" t="s">
        <v>4422</v>
      </c>
      <c r="MK362" s="37">
        <v>73219535</v>
      </c>
      <c r="ML362" s="37" t="s">
        <v>4423</v>
      </c>
      <c r="MM362" s="50">
        <v>44219.573530092603</v>
      </c>
      <c r="MN362" s="37">
        <v>364</v>
      </c>
      <c r="MO362" s="37"/>
      <c r="MP362" s="37">
        <v>-1</v>
      </c>
      <c r="MQ362" s="37"/>
      <c r="MR362" s="37"/>
      <c r="MS362" s="37" t="s">
        <v>376</v>
      </c>
      <c r="MT362" s="37">
        <v>886</v>
      </c>
      <c r="MU362" s="37" t="s">
        <v>402</v>
      </c>
      <c r="MV362" s="37">
        <v>569832</v>
      </c>
    </row>
    <row r="363" spans="1:360" ht="15.6" thickTop="1" thickBot="1" x14ac:dyDescent="0.35">
      <c r="A363" s="44" t="s">
        <v>4424</v>
      </c>
      <c r="B363" s="45" t="s">
        <v>4425</v>
      </c>
      <c r="C363" s="45" t="s">
        <v>384</v>
      </c>
      <c r="D363" s="45" t="s">
        <v>4426</v>
      </c>
      <c r="E363" s="45" t="s">
        <v>830</v>
      </c>
      <c r="F363" s="45"/>
      <c r="G363" s="46">
        <v>44219</v>
      </c>
      <c r="H363" s="45" t="s">
        <v>2715</v>
      </c>
      <c r="I363" s="45" t="s">
        <v>832</v>
      </c>
      <c r="J363" s="45" t="s">
        <v>347</v>
      </c>
      <c r="K363" s="45">
        <v>25</v>
      </c>
      <c r="L363" s="45" t="str">
        <f>IF(data!$K363&lt;31,"18-30 Years",IF(data!$K363&lt;51,"31-50 Years",IF(data!$K363&lt;61,"51-60 Years",IF(data!$K363&gt;60,"Elderly&gt;60"))))</f>
        <v>18-30 Years</v>
      </c>
      <c r="M363" s="45" t="s">
        <v>405</v>
      </c>
      <c r="N363" s="45" t="s">
        <v>349</v>
      </c>
      <c r="O363" s="45" t="s">
        <v>350</v>
      </c>
      <c r="P363" s="46">
        <v>41461</v>
      </c>
      <c r="Q363" s="45">
        <v>1</v>
      </c>
      <c r="R363" s="45">
        <v>0</v>
      </c>
      <c r="S363" s="45" t="s">
        <v>347</v>
      </c>
      <c r="T363" s="45">
        <v>0</v>
      </c>
      <c r="U363" s="45">
        <v>1</v>
      </c>
      <c r="V363" s="45">
        <v>1</v>
      </c>
      <c r="W363" s="45" t="s">
        <v>406</v>
      </c>
      <c r="X363" s="45">
        <v>0</v>
      </c>
      <c r="Y363" s="45" t="s">
        <v>406</v>
      </c>
      <c r="Z363" s="45">
        <v>0</v>
      </c>
      <c r="AA363" s="51">
        <v>2</v>
      </c>
      <c r="AB363" s="45">
        <v>4</v>
      </c>
      <c r="AC363" s="45">
        <v>0</v>
      </c>
      <c r="AD363" s="45">
        <v>1</v>
      </c>
      <c r="AE363" s="45">
        <v>1</v>
      </c>
      <c r="AF363" s="45">
        <v>900</v>
      </c>
      <c r="AG363" s="45">
        <v>350</v>
      </c>
      <c r="AH363" s="41">
        <f t="shared" si="5"/>
        <v>-550</v>
      </c>
      <c r="AI363" s="45" t="s">
        <v>4427</v>
      </c>
      <c r="AJ363" s="45"/>
      <c r="AK363" s="45" t="s">
        <v>1381</v>
      </c>
      <c r="AL363" s="45" t="b">
        <v>1</v>
      </c>
      <c r="AM363" s="45" t="b">
        <v>1</v>
      </c>
      <c r="AN363" s="45"/>
      <c r="AO363" s="45" t="b">
        <v>1</v>
      </c>
      <c r="AP363" s="45"/>
      <c r="AQ363" s="45"/>
      <c r="AR363" s="45"/>
      <c r="AS363" s="45"/>
      <c r="AT363" s="45">
        <v>30</v>
      </c>
      <c r="AU363" s="45" t="s">
        <v>356</v>
      </c>
      <c r="AV363" s="45"/>
      <c r="AW363" s="45" t="s">
        <v>347</v>
      </c>
      <c r="AX363" s="41" t="s">
        <v>372</v>
      </c>
      <c r="AY363" s="45" t="s">
        <v>2826</v>
      </c>
      <c r="AZ363" s="45"/>
      <c r="BA363" s="45"/>
      <c r="BB363" s="45"/>
      <c r="BC363" s="45" t="b">
        <v>1</v>
      </c>
      <c r="BD363" s="45"/>
      <c r="BE363" s="45" t="b">
        <v>1</v>
      </c>
      <c r="BF363" s="45"/>
      <c r="BG363" s="45"/>
      <c r="BH363" s="45"/>
      <c r="BI363" s="45"/>
      <c r="BJ363" s="45"/>
      <c r="BK363" s="45" t="s">
        <v>347</v>
      </c>
      <c r="BL363" s="45" t="s">
        <v>347</v>
      </c>
      <c r="BM363" s="45" t="s">
        <v>4428</v>
      </c>
      <c r="BN363" s="45" t="s">
        <v>347</v>
      </c>
      <c r="BO363" s="45" t="s">
        <v>4429</v>
      </c>
      <c r="BP363" s="45" t="s">
        <v>347</v>
      </c>
      <c r="BQ363" s="45" t="s">
        <v>347</v>
      </c>
      <c r="BR363" s="45"/>
      <c r="BS363" s="45" t="s">
        <v>347</v>
      </c>
      <c r="BT363" s="45" t="s">
        <v>359</v>
      </c>
      <c r="BU363" s="45" t="s">
        <v>1481</v>
      </c>
      <c r="BV363" s="45"/>
      <c r="BW363" s="45"/>
      <c r="BX363" s="45"/>
      <c r="BY363" s="45" t="b">
        <v>1</v>
      </c>
      <c r="BZ363" s="45"/>
      <c r="CA363" s="45" t="b">
        <v>1</v>
      </c>
      <c r="CB363" s="45"/>
      <c r="CC363" s="45"/>
      <c r="CD363" s="45"/>
      <c r="CE363" s="45"/>
      <c r="CF363" s="45" t="s">
        <v>1114</v>
      </c>
      <c r="CG363" s="45"/>
      <c r="CH363" s="45"/>
      <c r="CI363" s="45"/>
      <c r="CJ363" s="45"/>
      <c r="CK363" s="45"/>
      <c r="CL363" s="45"/>
      <c r="CM363" s="45" t="b">
        <v>1</v>
      </c>
      <c r="CN363" s="45"/>
      <c r="CO363" s="45" t="s">
        <v>347</v>
      </c>
      <c r="CP363" s="45"/>
      <c r="CQ363" s="45"/>
      <c r="CR363" s="45"/>
      <c r="CS363" s="45"/>
      <c r="CT363" s="45"/>
      <c r="CU363" s="45"/>
      <c r="CV363" s="45"/>
      <c r="CW363" s="45"/>
      <c r="CX363" s="45"/>
      <c r="CY363" s="45" t="s">
        <v>2900</v>
      </c>
      <c r="CZ363" s="45"/>
      <c r="DA363" s="45"/>
      <c r="DB363" s="45"/>
      <c r="DC363" s="45"/>
      <c r="DD363" s="45" t="b">
        <v>1</v>
      </c>
      <c r="DE363" s="45" t="b">
        <v>1</v>
      </c>
      <c r="DF363" s="45" t="b">
        <v>1</v>
      </c>
      <c r="DG363" s="45"/>
      <c r="DH363" s="45"/>
      <c r="DI363" s="45"/>
      <c r="DJ363" s="45"/>
      <c r="DK363" s="45"/>
      <c r="DL363" s="45"/>
      <c r="DM363" s="45"/>
      <c r="DN363" s="45"/>
      <c r="DO363" s="45"/>
      <c r="DP363" s="45"/>
      <c r="DQ363" s="45"/>
      <c r="DR363" s="45"/>
      <c r="DS363" s="45"/>
      <c r="DT363" s="45"/>
      <c r="DU363" s="45"/>
      <c r="DV363" s="45"/>
      <c r="DW363" s="45" t="s">
        <v>564</v>
      </c>
      <c r="DX363" s="45" t="s">
        <v>565</v>
      </c>
      <c r="DY363" s="45" t="s">
        <v>566</v>
      </c>
      <c r="DZ363" s="45"/>
      <c r="EA363" s="45" t="s">
        <v>4336</v>
      </c>
      <c r="EB363" s="45" t="b">
        <v>1</v>
      </c>
      <c r="EC363" s="45" t="b">
        <v>1</v>
      </c>
      <c r="ED363" s="45"/>
      <c r="EE363" s="45"/>
      <c r="EF363" s="45"/>
      <c r="EG363" s="45"/>
      <c r="EH363" s="45" t="b">
        <v>1</v>
      </c>
      <c r="EI363" s="45"/>
      <c r="EJ363" s="45"/>
      <c r="EK363" s="45" t="b">
        <v>1</v>
      </c>
      <c r="EL363" s="45"/>
      <c r="EM363" s="51">
        <v>4</v>
      </c>
      <c r="EN363" s="45" t="s">
        <v>365</v>
      </c>
      <c r="EO363" s="45" t="s">
        <v>4430</v>
      </c>
      <c r="EP363" s="45"/>
      <c r="EQ363" s="45"/>
      <c r="ER363" s="45" t="b">
        <v>1</v>
      </c>
      <c r="ES363" s="45" t="b">
        <v>1</v>
      </c>
      <c r="ET363" s="45"/>
      <c r="EU363" s="45"/>
      <c r="EV363" s="45"/>
      <c r="EW363" s="45"/>
      <c r="EX363" s="45"/>
      <c r="EY363" s="45"/>
      <c r="EZ363" s="45"/>
      <c r="FA363" s="51">
        <v>2</v>
      </c>
      <c r="FB363" s="45" t="s">
        <v>365</v>
      </c>
      <c r="FC363" s="45" t="s">
        <v>359</v>
      </c>
      <c r="FD363" s="37" t="s">
        <v>5149</v>
      </c>
      <c r="FE363" s="45" t="s">
        <v>1103</v>
      </c>
      <c r="FF363" s="45"/>
      <c r="FG363" s="45" t="b">
        <v>1</v>
      </c>
      <c r="FH363" s="45"/>
      <c r="FI363" s="45"/>
      <c r="FJ363" s="45"/>
      <c r="FK363" s="45"/>
      <c r="FL363" s="45" t="b">
        <v>1</v>
      </c>
      <c r="FM363" s="45" t="s">
        <v>4431</v>
      </c>
      <c r="FN363" s="45" t="s">
        <v>347</v>
      </c>
      <c r="FO363" s="45"/>
      <c r="FP363" s="45" t="s">
        <v>347</v>
      </c>
      <c r="FQ363" s="45" t="s">
        <v>367</v>
      </c>
      <c r="FR363" s="45" t="b">
        <v>1</v>
      </c>
      <c r="FS363" s="45"/>
      <c r="FT363" s="45"/>
      <c r="FU363" s="45"/>
      <c r="FV363" s="45"/>
      <c r="FW363" s="45"/>
      <c r="FX363" s="45" t="s">
        <v>347</v>
      </c>
      <c r="FY363" s="45" t="s">
        <v>347</v>
      </c>
      <c r="FZ363" s="45"/>
      <c r="GA363" s="45"/>
      <c r="GB363" s="45"/>
      <c r="GC363" s="45" t="s">
        <v>351</v>
      </c>
      <c r="GD363" s="45" t="s">
        <v>351</v>
      </c>
      <c r="GE363" s="45" t="s">
        <v>359</v>
      </c>
      <c r="GF363" s="45" t="s">
        <v>370</v>
      </c>
      <c r="GG363" s="45" t="s">
        <v>370</v>
      </c>
      <c r="GH363" s="45"/>
      <c r="GI363" s="45"/>
      <c r="GJ363" s="45"/>
      <c r="GK363" s="45"/>
      <c r="GL363" s="45"/>
      <c r="GM363" s="45"/>
      <c r="GN363" s="45"/>
      <c r="GO363" s="45"/>
      <c r="GP363" s="45"/>
      <c r="GQ363" s="45"/>
      <c r="GR363" s="45"/>
      <c r="GS363" s="45"/>
      <c r="GT363" s="45"/>
      <c r="GU363" s="45" t="s">
        <v>4432</v>
      </c>
      <c r="GV363" s="45" t="b">
        <v>1</v>
      </c>
      <c r="GW363" s="45"/>
      <c r="GX363" s="45" t="b">
        <v>1</v>
      </c>
      <c r="GY363" s="45" t="b">
        <v>1</v>
      </c>
      <c r="GZ363" s="45"/>
      <c r="HA363" s="45"/>
      <c r="HB363" s="45"/>
      <c r="HC363" s="45" t="b">
        <v>1</v>
      </c>
      <c r="HD363" s="45"/>
      <c r="HE363" s="45"/>
      <c r="HF363" s="45"/>
      <c r="HG363" s="45"/>
      <c r="HH363" s="45" t="b">
        <v>1</v>
      </c>
      <c r="HI363" s="45"/>
      <c r="HJ363" s="45"/>
      <c r="HK363" s="45"/>
      <c r="HL363" s="45"/>
      <c r="HM363" s="45"/>
      <c r="HN363" s="45" t="s">
        <v>895</v>
      </c>
      <c r="HO363" s="45" t="b">
        <v>1</v>
      </c>
      <c r="HP363" s="45"/>
      <c r="HQ363" s="45" t="b">
        <v>1</v>
      </c>
      <c r="HR363" s="45"/>
      <c r="HS363" s="45" t="s">
        <v>4433</v>
      </c>
      <c r="HT363" s="45" t="s">
        <v>4434</v>
      </c>
      <c r="HU363" s="45"/>
      <c r="HV363" s="45" t="b">
        <v>1</v>
      </c>
      <c r="HW363" s="45"/>
      <c r="HX363" s="45" t="b">
        <v>1</v>
      </c>
      <c r="HY363" s="45" t="b">
        <v>1</v>
      </c>
      <c r="HZ363" s="45"/>
      <c r="IA363" s="45"/>
      <c r="IB363" s="45"/>
      <c r="IC363" s="45"/>
      <c r="ID363" s="45"/>
      <c r="IE363" s="45"/>
      <c r="IF363" s="45" t="s">
        <v>2930</v>
      </c>
      <c r="IG363" s="45" t="b">
        <v>1</v>
      </c>
      <c r="IH363" s="45" t="b">
        <v>1</v>
      </c>
      <c r="II363" s="45"/>
      <c r="IJ363" s="45"/>
      <c r="IK363" s="45"/>
      <c r="IL363" s="45"/>
      <c r="IM363" s="45"/>
      <c r="IN363" s="45"/>
      <c r="IO363" s="45"/>
      <c r="IP363" s="45" t="s">
        <v>347</v>
      </c>
      <c r="IQ363" s="45"/>
      <c r="IR363" s="45" t="s">
        <v>413</v>
      </c>
      <c r="IS363" s="45"/>
      <c r="IT363" s="45"/>
      <c r="IU363" s="45"/>
      <c r="IV363" s="45"/>
      <c r="IW363" s="45"/>
      <c r="IX363" s="45" t="b">
        <v>1</v>
      </c>
      <c r="IY363" s="45"/>
      <c r="IZ363" s="45"/>
      <c r="JA363" s="45"/>
      <c r="JB363" s="45" t="s">
        <v>413</v>
      </c>
      <c r="JC363" s="45"/>
      <c r="JD363" s="45"/>
      <c r="JE363" s="45"/>
      <c r="JF363" s="45"/>
      <c r="JG363" s="45"/>
      <c r="JH363" s="45" t="b">
        <v>1</v>
      </c>
      <c r="JI363" s="45"/>
      <c r="JJ363" s="45"/>
      <c r="JK363" s="45"/>
      <c r="JL363" s="45" t="s">
        <v>359</v>
      </c>
      <c r="JM363" s="45" t="s">
        <v>4435</v>
      </c>
      <c r="JN363" s="45" t="s">
        <v>1709</v>
      </c>
      <c r="JO363" s="45" t="b">
        <v>1</v>
      </c>
      <c r="JP363" s="45" t="b">
        <v>1</v>
      </c>
      <c r="JQ363" s="45"/>
      <c r="JR363" s="45" t="b">
        <v>1</v>
      </c>
      <c r="JS363" s="45" t="b">
        <v>1</v>
      </c>
      <c r="JT363" s="45"/>
      <c r="JU363" s="45" t="b">
        <v>1</v>
      </c>
      <c r="JV363" s="45" t="b">
        <v>1</v>
      </c>
      <c r="JW363" s="45"/>
      <c r="JX363" s="45"/>
      <c r="JY363" s="45"/>
      <c r="JZ363" s="45"/>
      <c r="KA363" s="45"/>
      <c r="KB363" s="45"/>
      <c r="KC363" s="45"/>
      <c r="KD363" s="45"/>
      <c r="KE363" s="45"/>
      <c r="KF363" s="45"/>
      <c r="KG363" s="45" t="s">
        <v>4436</v>
      </c>
      <c r="KH363" s="45" t="s">
        <v>4437</v>
      </c>
      <c r="KI363" s="45"/>
      <c r="KJ363" s="45" t="b">
        <v>1</v>
      </c>
      <c r="KK363" s="45"/>
      <c r="KL363" s="45" t="b">
        <v>1</v>
      </c>
      <c r="KM363" s="45" t="b">
        <v>1</v>
      </c>
      <c r="KN363" s="45" t="b">
        <v>1</v>
      </c>
      <c r="KO363" s="45"/>
      <c r="KP363" s="45" t="b">
        <v>1</v>
      </c>
      <c r="KQ363" s="45"/>
      <c r="KR363" s="45" t="b">
        <v>1</v>
      </c>
      <c r="KS363" s="45"/>
      <c r="KT363" s="45"/>
      <c r="KU363" s="45"/>
      <c r="KV363" s="45"/>
      <c r="KW363" s="45" t="s">
        <v>705</v>
      </c>
      <c r="KX363" s="45" t="b">
        <v>1</v>
      </c>
      <c r="KY363" s="45" t="b">
        <v>1</v>
      </c>
      <c r="KZ363" s="45" t="b">
        <v>1</v>
      </c>
      <c r="LA363" s="45" t="b">
        <v>1</v>
      </c>
      <c r="LB363" s="45" t="b">
        <v>1</v>
      </c>
      <c r="LC363" s="45" t="b">
        <v>1</v>
      </c>
      <c r="LD363" s="45"/>
      <c r="LE363" s="45"/>
      <c r="LF363" s="45"/>
      <c r="LG363" s="45" t="s">
        <v>940</v>
      </c>
      <c r="LH363" s="45" t="b">
        <v>1</v>
      </c>
      <c r="LI363" s="45"/>
      <c r="LJ363" s="45"/>
      <c r="LK363" s="45" t="b">
        <v>1</v>
      </c>
      <c r="LL363" s="45"/>
      <c r="LM363" s="45"/>
      <c r="LN363" s="45"/>
      <c r="LO363" s="45" t="s">
        <v>359</v>
      </c>
      <c r="LP363" s="45" t="s">
        <v>5170</v>
      </c>
      <c r="LQ363" s="45" t="s">
        <v>1273</v>
      </c>
      <c r="LR363" s="45" t="b">
        <v>1</v>
      </c>
      <c r="LS363" s="45"/>
      <c r="LT363" s="45" t="b">
        <v>1</v>
      </c>
      <c r="LU363" s="45"/>
      <c r="LV363" s="45"/>
      <c r="LW363" s="45"/>
      <c r="LX363" s="45"/>
      <c r="LY363" s="45"/>
      <c r="LZ363" s="45"/>
      <c r="MA363" s="45"/>
      <c r="MB363" s="45" t="s">
        <v>359</v>
      </c>
      <c r="MC363" s="45"/>
      <c r="MD363" s="45"/>
      <c r="ME363" s="45"/>
      <c r="MF363" s="45"/>
      <c r="MG363" s="45"/>
      <c r="MH363" s="45" t="s">
        <v>359</v>
      </c>
      <c r="MI363" s="45"/>
      <c r="MJ363" s="45" t="s">
        <v>4438</v>
      </c>
      <c r="MK363" s="45">
        <v>73219929</v>
      </c>
      <c r="ML363" s="45" t="s">
        <v>4439</v>
      </c>
      <c r="MM363" s="47">
        <v>44219.583356481482</v>
      </c>
      <c r="MN363" s="45">
        <v>365</v>
      </c>
      <c r="MO363" s="45"/>
      <c r="MP363" s="45">
        <v>-1</v>
      </c>
      <c r="MQ363" s="45"/>
      <c r="MR363" s="45"/>
      <c r="MS363" s="45" t="s">
        <v>376</v>
      </c>
      <c r="MT363" s="45">
        <v>25382</v>
      </c>
      <c r="MU363" s="45" t="s">
        <v>402</v>
      </c>
      <c r="MV363" s="45">
        <v>569832</v>
      </c>
    </row>
    <row r="364" spans="1:360" ht="15.6" thickTop="1" thickBot="1" x14ac:dyDescent="0.35">
      <c r="A364" s="48" t="s">
        <v>4440</v>
      </c>
      <c r="B364" s="37" t="s">
        <v>4441</v>
      </c>
      <c r="C364" s="37" t="s">
        <v>384</v>
      </c>
      <c r="D364" s="37" t="s">
        <v>4426</v>
      </c>
      <c r="E364" s="37" t="s">
        <v>830</v>
      </c>
      <c r="F364" s="37"/>
      <c r="G364" s="49">
        <v>44219</v>
      </c>
      <c r="H364" s="37" t="s">
        <v>2715</v>
      </c>
      <c r="I364" s="37" t="s">
        <v>832</v>
      </c>
      <c r="J364" s="37" t="s">
        <v>347</v>
      </c>
      <c r="K364" s="37">
        <v>35</v>
      </c>
      <c r="L364" s="37" t="str">
        <f>IF(data!$K364&lt;31,"18-30 Years",IF(data!$K364&lt;51,"31-50 Years",IF(data!$K364&lt;61,"51-60 Years",IF(data!$K364&gt;60,"Elderly&gt;60"))))</f>
        <v>31-50 Years</v>
      </c>
      <c r="M364" s="37" t="s">
        <v>405</v>
      </c>
      <c r="N364" s="37" t="s">
        <v>349</v>
      </c>
      <c r="O364" s="37" t="s">
        <v>350</v>
      </c>
      <c r="P364" s="49">
        <v>41440</v>
      </c>
      <c r="Q364" s="37">
        <v>1</v>
      </c>
      <c r="R364" s="37">
        <v>0</v>
      </c>
      <c r="S364" s="37" t="s">
        <v>347</v>
      </c>
      <c r="T364" s="37">
        <v>0</v>
      </c>
      <c r="U364" s="37">
        <v>1</v>
      </c>
      <c r="V364" s="37">
        <v>1</v>
      </c>
      <c r="W364" s="37" t="s">
        <v>406</v>
      </c>
      <c r="X364" s="37">
        <v>1</v>
      </c>
      <c r="Y364" s="37" t="s">
        <v>455</v>
      </c>
      <c r="Z364" s="37">
        <v>0</v>
      </c>
      <c r="AA364" s="52">
        <v>3</v>
      </c>
      <c r="AB364" s="37">
        <v>5</v>
      </c>
      <c r="AC364" s="37">
        <v>0</v>
      </c>
      <c r="AD364" s="37">
        <v>1</v>
      </c>
      <c r="AE364" s="37">
        <v>1</v>
      </c>
      <c r="AF364" s="37">
        <v>1000</v>
      </c>
      <c r="AG364" s="37">
        <v>500</v>
      </c>
      <c r="AH364" s="41">
        <f t="shared" si="5"/>
        <v>-500</v>
      </c>
      <c r="AI364" s="37" t="s">
        <v>4442</v>
      </c>
      <c r="AJ364" s="37"/>
      <c r="AK364" s="37" t="s">
        <v>1381</v>
      </c>
      <c r="AL364" s="37" t="b">
        <v>1</v>
      </c>
      <c r="AM364" s="37" t="b">
        <v>1</v>
      </c>
      <c r="AN364" s="37"/>
      <c r="AO364" s="37" t="b">
        <v>1</v>
      </c>
      <c r="AP364" s="37"/>
      <c r="AQ364" s="37"/>
      <c r="AR364" s="37"/>
      <c r="AS364" s="37"/>
      <c r="AT364" s="37">
        <v>50</v>
      </c>
      <c r="AU364" s="37" t="s">
        <v>356</v>
      </c>
      <c r="AV364" s="37"/>
      <c r="AW364" s="37" t="s">
        <v>347</v>
      </c>
      <c r="AX364" s="37" t="s">
        <v>4443</v>
      </c>
      <c r="AY364" s="37" t="s">
        <v>642</v>
      </c>
      <c r="AZ364" s="37" t="b">
        <v>1</v>
      </c>
      <c r="BA364" s="37"/>
      <c r="BB364" s="37"/>
      <c r="BC364" s="37" t="b">
        <v>1</v>
      </c>
      <c r="BD364" s="37"/>
      <c r="BE364" s="37" t="b">
        <v>1</v>
      </c>
      <c r="BF364" s="37"/>
      <c r="BG364" s="37"/>
      <c r="BH364" s="37"/>
      <c r="BI364" s="37"/>
      <c r="BJ364" s="37"/>
      <c r="BK364" s="37" t="s">
        <v>347</v>
      </c>
      <c r="BL364" s="37" t="s">
        <v>347</v>
      </c>
      <c r="BM364" s="37" t="s">
        <v>4444</v>
      </c>
      <c r="BN364" s="37" t="s">
        <v>359</v>
      </c>
      <c r="BO364" s="37"/>
      <c r="BP364" s="37" t="s">
        <v>347</v>
      </c>
      <c r="BQ364" s="37" t="s">
        <v>347</v>
      </c>
      <c r="BR364" s="37"/>
      <c r="BS364" s="37" t="s">
        <v>347</v>
      </c>
      <c r="BT364" s="37" t="s">
        <v>347</v>
      </c>
      <c r="BU364" s="37"/>
      <c r="BV364" s="37"/>
      <c r="BW364" s="37"/>
      <c r="BX364" s="37"/>
      <c r="BY364" s="37"/>
      <c r="BZ364" s="37"/>
      <c r="CA364" s="37"/>
      <c r="CB364" s="37"/>
      <c r="CC364" s="37"/>
      <c r="CD364" s="37"/>
      <c r="CE364" s="37"/>
      <c r="CF364" s="37" t="s">
        <v>1049</v>
      </c>
      <c r="CG364" s="37"/>
      <c r="CH364" s="37"/>
      <c r="CI364" s="37"/>
      <c r="CJ364" s="37"/>
      <c r="CK364" s="37" t="b">
        <v>1</v>
      </c>
      <c r="CL364" s="37"/>
      <c r="CM364" s="37"/>
      <c r="CN364" s="37" t="s">
        <v>4445</v>
      </c>
      <c r="CO364" s="37" t="s">
        <v>347</v>
      </c>
      <c r="CP364" s="37"/>
      <c r="CQ364" s="37"/>
      <c r="CR364" s="37"/>
      <c r="CS364" s="37"/>
      <c r="CT364" s="37"/>
      <c r="CU364" s="37"/>
      <c r="CV364" s="37"/>
      <c r="CW364" s="37"/>
      <c r="CX364" s="37"/>
      <c r="CY364" s="37" t="s">
        <v>361</v>
      </c>
      <c r="CZ364" s="37"/>
      <c r="DA364" s="37"/>
      <c r="DB364" s="37"/>
      <c r="DC364" s="37"/>
      <c r="DD364" s="37"/>
      <c r="DE364" s="37" t="b">
        <v>1</v>
      </c>
      <c r="DF364" s="37" t="b">
        <v>1</v>
      </c>
      <c r="DG364" s="37"/>
      <c r="DH364" s="37"/>
      <c r="DI364" s="37"/>
      <c r="DJ364" s="37"/>
      <c r="DK364" s="37"/>
      <c r="DL364" s="37"/>
      <c r="DM364" s="37"/>
      <c r="DN364" s="37"/>
      <c r="DO364" s="37"/>
      <c r="DP364" s="37"/>
      <c r="DQ364" s="37"/>
      <c r="DR364" s="37"/>
      <c r="DS364" s="37"/>
      <c r="DT364" s="37"/>
      <c r="DU364" s="37"/>
      <c r="DV364" s="37"/>
      <c r="DW364" s="37" t="s">
        <v>564</v>
      </c>
      <c r="DX364" s="37" t="s">
        <v>565</v>
      </c>
      <c r="DY364" s="37" t="s">
        <v>566</v>
      </c>
      <c r="DZ364" s="37"/>
      <c r="EA364" s="37" t="s">
        <v>1931</v>
      </c>
      <c r="EB364" s="37" t="b">
        <v>1</v>
      </c>
      <c r="EC364" s="37"/>
      <c r="ED364" s="37"/>
      <c r="EE364" s="37" t="b">
        <v>1</v>
      </c>
      <c r="EF364" s="37"/>
      <c r="EG364" s="37"/>
      <c r="EH364" s="37"/>
      <c r="EI364" s="37"/>
      <c r="EJ364" s="37"/>
      <c r="EK364" s="37"/>
      <c r="EL364" s="37"/>
      <c r="EM364" s="52">
        <v>2</v>
      </c>
      <c r="EN364" s="37" t="s">
        <v>365</v>
      </c>
      <c r="EO364" s="37" t="s">
        <v>2746</v>
      </c>
      <c r="EP364" s="37"/>
      <c r="EQ364" s="37"/>
      <c r="ER364" s="37" t="b">
        <v>1</v>
      </c>
      <c r="ES364" s="37" t="b">
        <v>1</v>
      </c>
      <c r="ET364" s="37"/>
      <c r="EU364" s="37"/>
      <c r="EV364" s="37"/>
      <c r="EW364" s="37"/>
      <c r="EX364" s="37"/>
      <c r="EY364" s="37"/>
      <c r="EZ364" s="37"/>
      <c r="FA364" s="52">
        <v>2</v>
      </c>
      <c r="FB364" s="37" t="s">
        <v>365</v>
      </c>
      <c r="FC364" s="37" t="s">
        <v>359</v>
      </c>
      <c r="FD364" s="37" t="s">
        <v>5149</v>
      </c>
      <c r="FE364" s="37" t="s">
        <v>2809</v>
      </c>
      <c r="FF364" s="37"/>
      <c r="FG364" s="37" t="b">
        <v>1</v>
      </c>
      <c r="FH364" s="37" t="b">
        <v>1</v>
      </c>
      <c r="FI364" s="37"/>
      <c r="FJ364" s="37"/>
      <c r="FK364" s="37"/>
      <c r="FL364" s="37" t="b">
        <v>1</v>
      </c>
      <c r="FM364" s="37" t="s">
        <v>4446</v>
      </c>
      <c r="FN364" s="37" t="s">
        <v>347</v>
      </c>
      <c r="FO364" s="37"/>
      <c r="FP364" s="37" t="s">
        <v>347</v>
      </c>
      <c r="FQ364" s="37" t="s">
        <v>1192</v>
      </c>
      <c r="FR364" s="37" t="b">
        <v>1</v>
      </c>
      <c r="FS364" s="37" t="b">
        <v>1</v>
      </c>
      <c r="FT364" s="37"/>
      <c r="FU364" s="37"/>
      <c r="FV364" s="37"/>
      <c r="FW364" s="37"/>
      <c r="FX364" s="37" t="s">
        <v>347</v>
      </c>
      <c r="FY364" s="37" t="s">
        <v>347</v>
      </c>
      <c r="FZ364" s="37"/>
      <c r="GA364" s="37"/>
      <c r="GB364" s="37"/>
      <c r="GC364" s="37" t="s">
        <v>351</v>
      </c>
      <c r="GD364" s="37" t="s">
        <v>351</v>
      </c>
      <c r="GE364" s="37" t="s">
        <v>347</v>
      </c>
      <c r="GF364" s="37"/>
      <c r="GG364" s="37"/>
      <c r="GH364" s="37" t="s">
        <v>371</v>
      </c>
      <c r="GI364" s="37" t="s">
        <v>347</v>
      </c>
      <c r="GJ364" s="37" t="s">
        <v>2204</v>
      </c>
      <c r="GK364" s="37"/>
      <c r="GL364" s="37" t="b">
        <v>1</v>
      </c>
      <c r="GM364" s="37" t="b">
        <v>1</v>
      </c>
      <c r="GN364" s="37"/>
      <c r="GO364" s="37"/>
      <c r="GP364" s="37"/>
      <c r="GQ364" s="37"/>
      <c r="GR364" s="37"/>
      <c r="GS364" s="37" t="s">
        <v>373</v>
      </c>
      <c r="GT364" s="37"/>
      <c r="GU364" s="37" t="s">
        <v>4447</v>
      </c>
      <c r="GV364" s="37" t="b">
        <v>1</v>
      </c>
      <c r="GW364" s="37"/>
      <c r="GX364" s="37"/>
      <c r="GY364" s="37" t="b">
        <v>1</v>
      </c>
      <c r="GZ364" s="37"/>
      <c r="HA364" s="37"/>
      <c r="HB364" s="37" t="b">
        <v>1</v>
      </c>
      <c r="HC364" s="37"/>
      <c r="HD364" s="37"/>
      <c r="HE364" s="37"/>
      <c r="HF364" s="37"/>
      <c r="HG364" s="37"/>
      <c r="HH364" s="37"/>
      <c r="HI364" s="37"/>
      <c r="HJ364" s="37"/>
      <c r="HK364" s="37"/>
      <c r="HL364" s="37"/>
      <c r="HM364" s="37"/>
      <c r="HN364" s="37" t="s">
        <v>1651</v>
      </c>
      <c r="HO364" s="37" t="b">
        <v>1</v>
      </c>
      <c r="HP364" s="37"/>
      <c r="HQ364" s="37"/>
      <c r="HR364" s="37" t="b">
        <v>1</v>
      </c>
      <c r="HS364" s="37" t="s">
        <v>4448</v>
      </c>
      <c r="HT364" s="37" t="s">
        <v>952</v>
      </c>
      <c r="HU364" s="37"/>
      <c r="HV364" s="37"/>
      <c r="HW364" s="37"/>
      <c r="HX364" s="37" t="b">
        <v>1</v>
      </c>
      <c r="HY364" s="37" t="b">
        <v>1</v>
      </c>
      <c r="HZ364" s="37"/>
      <c r="IA364" s="37"/>
      <c r="IB364" s="37"/>
      <c r="IC364" s="37" t="b">
        <v>1</v>
      </c>
      <c r="ID364" s="37"/>
      <c r="IE364" s="37"/>
      <c r="IF364" s="37" t="s">
        <v>2930</v>
      </c>
      <c r="IG364" s="37" t="b">
        <v>1</v>
      </c>
      <c r="IH364" s="37" t="b">
        <v>1</v>
      </c>
      <c r="II364" s="37"/>
      <c r="IJ364" s="37"/>
      <c r="IK364" s="37"/>
      <c r="IL364" s="37"/>
      <c r="IM364" s="37"/>
      <c r="IN364" s="37"/>
      <c r="IO364" s="37"/>
      <c r="IP364" s="37" t="s">
        <v>347</v>
      </c>
      <c r="IQ364" s="37"/>
      <c r="IR364" s="37" t="s">
        <v>413</v>
      </c>
      <c r="IS364" s="37"/>
      <c r="IT364" s="37"/>
      <c r="IU364" s="37"/>
      <c r="IV364" s="37"/>
      <c r="IW364" s="37"/>
      <c r="IX364" s="37" t="b">
        <v>1</v>
      </c>
      <c r="IY364" s="37"/>
      <c r="IZ364" s="37"/>
      <c r="JA364" s="37"/>
      <c r="JB364" s="37" t="s">
        <v>413</v>
      </c>
      <c r="JC364" s="37"/>
      <c r="JD364" s="37"/>
      <c r="JE364" s="37"/>
      <c r="JF364" s="37"/>
      <c r="JG364" s="37"/>
      <c r="JH364" s="37" t="b">
        <v>1</v>
      </c>
      <c r="JI364" s="37"/>
      <c r="JJ364" s="37"/>
      <c r="JK364" s="37"/>
      <c r="JL364" s="37" t="s">
        <v>359</v>
      </c>
      <c r="JM364" s="37" t="s">
        <v>4449</v>
      </c>
      <c r="JN364" s="37" t="s">
        <v>4450</v>
      </c>
      <c r="JO364" s="37" t="b">
        <v>1</v>
      </c>
      <c r="JP364" s="37"/>
      <c r="JQ364" s="37"/>
      <c r="JR364" s="37" t="b">
        <v>1</v>
      </c>
      <c r="JS364" s="37" t="b">
        <v>1</v>
      </c>
      <c r="JT364" s="37" t="b">
        <v>1</v>
      </c>
      <c r="JU364" s="37" t="b">
        <v>1</v>
      </c>
      <c r="JV364" s="37" t="b">
        <v>1</v>
      </c>
      <c r="JW364" s="37" t="b">
        <v>1</v>
      </c>
      <c r="JX364" s="37" t="b">
        <v>1</v>
      </c>
      <c r="JY364" s="37" t="b">
        <v>1</v>
      </c>
      <c r="JZ364" s="37"/>
      <c r="KA364" s="37" t="b">
        <v>1</v>
      </c>
      <c r="KB364" s="37" t="b">
        <v>1</v>
      </c>
      <c r="KC364" s="37"/>
      <c r="KD364" s="37"/>
      <c r="KE364" s="37"/>
      <c r="KF364" s="37"/>
      <c r="KG364" s="37" t="s">
        <v>4451</v>
      </c>
      <c r="KH364" s="37" t="s">
        <v>4452</v>
      </c>
      <c r="KI364" s="37"/>
      <c r="KJ364" s="37" t="b">
        <v>1</v>
      </c>
      <c r="KK364" s="37"/>
      <c r="KL364" s="37" t="b">
        <v>1</v>
      </c>
      <c r="KM364" s="37" t="b">
        <v>1</v>
      </c>
      <c r="KN364" s="37" t="b">
        <v>1</v>
      </c>
      <c r="KO364" s="37"/>
      <c r="KP364" s="37" t="b">
        <v>1</v>
      </c>
      <c r="KQ364" s="37"/>
      <c r="KR364" s="37" t="b">
        <v>1</v>
      </c>
      <c r="KS364" s="37"/>
      <c r="KT364" s="37"/>
      <c r="KU364" s="37"/>
      <c r="KV364" s="37"/>
      <c r="KW364" s="37" t="s">
        <v>4453</v>
      </c>
      <c r="KX364" s="37" t="b">
        <v>1</v>
      </c>
      <c r="KY364" s="37" t="b">
        <v>1</v>
      </c>
      <c r="KZ364" s="37" t="b">
        <v>1</v>
      </c>
      <c r="LA364" s="37" t="b">
        <v>1</v>
      </c>
      <c r="LB364" s="37" t="b">
        <v>1</v>
      </c>
      <c r="LC364" s="37" t="b">
        <v>1</v>
      </c>
      <c r="LD364" s="37"/>
      <c r="LE364" s="37"/>
      <c r="LF364" s="37"/>
      <c r="LG364" s="37" t="s">
        <v>720</v>
      </c>
      <c r="LH364" s="37" t="b">
        <v>1</v>
      </c>
      <c r="LI364" s="37"/>
      <c r="LJ364" s="37" t="b">
        <v>1</v>
      </c>
      <c r="LK364" s="37"/>
      <c r="LL364" s="37"/>
      <c r="LM364" s="37"/>
      <c r="LN364" s="37"/>
      <c r="LO364" s="37" t="s">
        <v>347</v>
      </c>
      <c r="LP364" s="37"/>
      <c r="LQ364" s="37" t="s">
        <v>3035</v>
      </c>
      <c r="LR364" s="37"/>
      <c r="LS364" s="37"/>
      <c r="LT364" s="37" t="b">
        <v>1</v>
      </c>
      <c r="LU364" s="37" t="b">
        <v>1</v>
      </c>
      <c r="LV364" s="37"/>
      <c r="LW364" s="37"/>
      <c r="LX364" s="37"/>
      <c r="LY364" s="37"/>
      <c r="LZ364" s="37"/>
      <c r="MA364" s="37"/>
      <c r="MB364" s="37" t="s">
        <v>359</v>
      </c>
      <c r="MC364" s="37"/>
      <c r="MD364" s="37"/>
      <c r="ME364" s="37"/>
      <c r="MF364" s="37"/>
      <c r="MG364" s="37"/>
      <c r="MH364" s="37" t="s">
        <v>359</v>
      </c>
      <c r="MI364" s="37"/>
      <c r="MJ364" s="37" t="s">
        <v>4454</v>
      </c>
      <c r="MK364" s="37">
        <v>73219930</v>
      </c>
      <c r="ML364" s="37" t="s">
        <v>4455</v>
      </c>
      <c r="MM364" s="50">
        <v>44219.583368055559</v>
      </c>
      <c r="MN364" s="37">
        <v>366</v>
      </c>
      <c r="MO364" s="37"/>
      <c r="MP364" s="37">
        <v>-1</v>
      </c>
      <c r="MQ364" s="37"/>
      <c r="MR364" s="37"/>
      <c r="MS364" s="37" t="s">
        <v>376</v>
      </c>
      <c r="MT364" s="37">
        <v>24227</v>
      </c>
      <c r="MU364" s="37" t="s">
        <v>402</v>
      </c>
      <c r="MV364" s="37">
        <v>569832</v>
      </c>
    </row>
    <row r="365" spans="1:360" ht="15.6" thickTop="1" thickBot="1" x14ac:dyDescent="0.35">
      <c r="A365" s="44" t="s">
        <v>4456</v>
      </c>
      <c r="B365" s="45" t="s">
        <v>4457</v>
      </c>
      <c r="C365" s="45" t="s">
        <v>384</v>
      </c>
      <c r="D365" s="45" t="s">
        <v>4426</v>
      </c>
      <c r="E365" s="45" t="s">
        <v>830</v>
      </c>
      <c r="F365" s="45"/>
      <c r="G365" s="46">
        <v>44219</v>
      </c>
      <c r="H365" s="45" t="s">
        <v>2715</v>
      </c>
      <c r="I365" s="45" t="s">
        <v>832</v>
      </c>
      <c r="J365" s="45" t="s">
        <v>347</v>
      </c>
      <c r="K365" s="45">
        <v>30</v>
      </c>
      <c r="L365" s="45" t="str">
        <f>IF(data!$K365&lt;31,"18-30 Years",IF(data!$K365&lt;51,"31-50 Years",IF(data!$K365&lt;61,"51-60 Years",IF(data!$K365&gt;60,"Elderly&gt;60"))))</f>
        <v>18-30 Years</v>
      </c>
      <c r="M365" s="45" t="s">
        <v>348</v>
      </c>
      <c r="N365" s="45" t="s">
        <v>976</v>
      </c>
      <c r="O365" s="45" t="s">
        <v>350</v>
      </c>
      <c r="P365" s="46">
        <v>41502</v>
      </c>
      <c r="Q365" s="45">
        <v>1</v>
      </c>
      <c r="R365" s="45">
        <v>0</v>
      </c>
      <c r="S365" s="45" t="s">
        <v>347</v>
      </c>
      <c r="T365" s="45">
        <v>0</v>
      </c>
      <c r="U365" s="45">
        <v>1</v>
      </c>
      <c r="V365" s="45">
        <v>1</v>
      </c>
      <c r="W365" s="45" t="s">
        <v>406</v>
      </c>
      <c r="X365" s="45">
        <v>2</v>
      </c>
      <c r="Y365" s="45" t="s">
        <v>364</v>
      </c>
      <c r="Z365" s="45">
        <v>0</v>
      </c>
      <c r="AA365" s="51">
        <v>4</v>
      </c>
      <c r="AB365" s="45">
        <v>5</v>
      </c>
      <c r="AC365" s="45">
        <v>0</v>
      </c>
      <c r="AD365" s="45">
        <v>0</v>
      </c>
      <c r="AE365" s="45">
        <v>1</v>
      </c>
      <c r="AF365" s="45">
        <v>1000</v>
      </c>
      <c r="AG365" s="45">
        <v>400</v>
      </c>
      <c r="AH365" s="41">
        <f t="shared" si="5"/>
        <v>-600</v>
      </c>
      <c r="AI365" s="45" t="s">
        <v>4458</v>
      </c>
      <c r="AJ365" s="45"/>
      <c r="AK365" s="45" t="s">
        <v>2257</v>
      </c>
      <c r="AL365" s="45" t="b">
        <v>1</v>
      </c>
      <c r="AM365" s="45" t="b">
        <v>1</v>
      </c>
      <c r="AN365" s="45"/>
      <c r="AO365" s="45" t="b">
        <v>1</v>
      </c>
      <c r="AP365" s="45"/>
      <c r="AQ365" s="45"/>
      <c r="AR365" s="45"/>
      <c r="AS365" s="45"/>
      <c r="AT365" s="45">
        <v>60</v>
      </c>
      <c r="AU365" s="45" t="s">
        <v>356</v>
      </c>
      <c r="AV365" s="45"/>
      <c r="AW365" s="45" t="s">
        <v>347</v>
      </c>
      <c r="AX365" s="45" t="s">
        <v>4459</v>
      </c>
      <c r="AY365" s="45" t="s">
        <v>1481</v>
      </c>
      <c r="AZ365" s="45"/>
      <c r="BA365" s="45"/>
      <c r="BB365" s="45"/>
      <c r="BC365" s="45" t="b">
        <v>1</v>
      </c>
      <c r="BD365" s="45"/>
      <c r="BE365" s="45" t="b">
        <v>1</v>
      </c>
      <c r="BF365" s="45"/>
      <c r="BG365" s="45"/>
      <c r="BH365" s="45"/>
      <c r="BI365" s="45"/>
      <c r="BJ365" s="45"/>
      <c r="BK365" s="45" t="s">
        <v>347</v>
      </c>
      <c r="BL365" s="45" t="s">
        <v>347</v>
      </c>
      <c r="BM365" s="45" t="s">
        <v>4460</v>
      </c>
      <c r="BN365" s="45" t="s">
        <v>359</v>
      </c>
      <c r="BO365" s="45"/>
      <c r="BP365" s="45" t="s">
        <v>347</v>
      </c>
      <c r="BQ365" s="45" t="s">
        <v>347</v>
      </c>
      <c r="BR365" s="45"/>
      <c r="BS365" s="45" t="s">
        <v>347</v>
      </c>
      <c r="BT365" s="45" t="s">
        <v>347</v>
      </c>
      <c r="BU365" s="45"/>
      <c r="BV365" s="45"/>
      <c r="BW365" s="45"/>
      <c r="BX365" s="45"/>
      <c r="BY365" s="45"/>
      <c r="BZ365" s="45"/>
      <c r="CA365" s="45"/>
      <c r="CB365" s="45"/>
      <c r="CC365" s="45"/>
      <c r="CD365" s="45"/>
      <c r="CE365" s="45"/>
      <c r="CF365" s="45" t="s">
        <v>1114</v>
      </c>
      <c r="CG365" s="45"/>
      <c r="CH365" s="45"/>
      <c r="CI365" s="45"/>
      <c r="CJ365" s="45"/>
      <c r="CK365" s="45"/>
      <c r="CL365" s="45"/>
      <c r="CM365" s="45" t="b">
        <v>1</v>
      </c>
      <c r="CN365" s="45"/>
      <c r="CO365" s="45" t="s">
        <v>347</v>
      </c>
      <c r="CP365" s="45"/>
      <c r="CQ365" s="45"/>
      <c r="CR365" s="45"/>
      <c r="CS365" s="45"/>
      <c r="CT365" s="45"/>
      <c r="CU365" s="45"/>
      <c r="CV365" s="45"/>
      <c r="CW365" s="45"/>
      <c r="CX365" s="45"/>
      <c r="CY365" s="45" t="s">
        <v>2776</v>
      </c>
      <c r="CZ365" s="45"/>
      <c r="DA365" s="45"/>
      <c r="DB365" s="45" t="b">
        <v>1</v>
      </c>
      <c r="DC365" s="45"/>
      <c r="DD365" s="45"/>
      <c r="DE365" s="45" t="b">
        <v>1</v>
      </c>
      <c r="DF365" s="45" t="b">
        <v>1</v>
      </c>
      <c r="DG365" s="45"/>
      <c r="DH365" s="45"/>
      <c r="DI365" s="45"/>
      <c r="DJ365" s="37" t="s">
        <v>5139</v>
      </c>
      <c r="DK365" s="45"/>
      <c r="DL365" s="45"/>
      <c r="DM365" s="45"/>
      <c r="DN365" s="45"/>
      <c r="DO365" s="45"/>
      <c r="DP365" s="45"/>
      <c r="DQ365" s="45"/>
      <c r="DR365" s="45"/>
      <c r="DS365" s="45"/>
      <c r="DT365" s="45"/>
      <c r="DU365" s="45"/>
      <c r="DV365" s="45"/>
      <c r="DW365" s="45" t="s">
        <v>564</v>
      </c>
      <c r="DX365" s="45" t="s">
        <v>483</v>
      </c>
      <c r="DY365" s="45"/>
      <c r="DZ365" s="45"/>
      <c r="EA365" s="45" t="s">
        <v>428</v>
      </c>
      <c r="EB365" s="45" t="b">
        <v>1</v>
      </c>
      <c r="EC365" s="45"/>
      <c r="ED365" s="45"/>
      <c r="EE365" s="45"/>
      <c r="EF365" s="45"/>
      <c r="EG365" s="45"/>
      <c r="EH365" s="45"/>
      <c r="EI365" s="45"/>
      <c r="EJ365" s="45"/>
      <c r="EK365" s="45" t="b">
        <v>1</v>
      </c>
      <c r="EL365" s="45"/>
      <c r="EM365" s="51">
        <v>2</v>
      </c>
      <c r="EN365" s="45" t="s">
        <v>365</v>
      </c>
      <c r="EO365" s="45" t="s">
        <v>3161</v>
      </c>
      <c r="EP365" s="45"/>
      <c r="EQ365" s="45" t="b">
        <v>1</v>
      </c>
      <c r="ER365" s="45" t="b">
        <v>1</v>
      </c>
      <c r="ES365" s="45"/>
      <c r="ET365" s="45"/>
      <c r="EU365" s="45"/>
      <c r="EV365" s="45" t="b">
        <v>1</v>
      </c>
      <c r="EW365" s="45"/>
      <c r="EX365" s="45"/>
      <c r="EY365" s="45"/>
      <c r="EZ365" s="45"/>
      <c r="FA365" s="51">
        <v>3</v>
      </c>
      <c r="FB365" s="45" t="s">
        <v>365</v>
      </c>
      <c r="FC365" s="45" t="s">
        <v>347</v>
      </c>
      <c r="FD365" s="45"/>
      <c r="FE365" s="45" t="s">
        <v>429</v>
      </c>
      <c r="FF365" s="45"/>
      <c r="FG365" s="45" t="b">
        <v>1</v>
      </c>
      <c r="FH365" s="45" t="b">
        <v>1</v>
      </c>
      <c r="FI365" s="45"/>
      <c r="FJ365" s="45"/>
      <c r="FK365" s="45"/>
      <c r="FL365" s="45"/>
      <c r="FM365" s="45"/>
      <c r="FN365" s="45" t="s">
        <v>347</v>
      </c>
      <c r="FO365" s="45"/>
      <c r="FP365" s="45" t="s">
        <v>347</v>
      </c>
      <c r="FQ365" s="45" t="s">
        <v>429</v>
      </c>
      <c r="FR365" s="45" t="b">
        <v>1</v>
      </c>
      <c r="FS365" s="45" t="b">
        <v>1</v>
      </c>
      <c r="FT365" s="45"/>
      <c r="FU365" s="45"/>
      <c r="FV365" s="45"/>
      <c r="FW365" s="45"/>
      <c r="FX365" s="45" t="s">
        <v>347</v>
      </c>
      <c r="FY365" s="45" t="s">
        <v>347</v>
      </c>
      <c r="FZ365" s="45"/>
      <c r="GA365" s="45"/>
      <c r="GB365" s="45"/>
      <c r="GC365" s="45" t="s">
        <v>351</v>
      </c>
      <c r="GD365" s="45" t="s">
        <v>351</v>
      </c>
      <c r="GE365" s="45" t="s">
        <v>359</v>
      </c>
      <c r="GF365" s="45" t="s">
        <v>1462</v>
      </c>
      <c r="GG365" s="45" t="s">
        <v>1462</v>
      </c>
      <c r="GH365" s="45" t="s">
        <v>783</v>
      </c>
      <c r="GI365" s="45" t="s">
        <v>372</v>
      </c>
      <c r="GJ365" s="45"/>
      <c r="GK365" s="45"/>
      <c r="GL365" s="45"/>
      <c r="GM365" s="45"/>
      <c r="GN365" s="45"/>
      <c r="GO365" s="45"/>
      <c r="GP365" s="45"/>
      <c r="GQ365" s="45"/>
      <c r="GR365" s="45"/>
      <c r="GS365" s="45" t="s">
        <v>1075</v>
      </c>
      <c r="GT365" s="45"/>
      <c r="GU365" s="45" t="s">
        <v>4461</v>
      </c>
      <c r="GV365" s="45" t="b">
        <v>1</v>
      </c>
      <c r="GW365" s="45"/>
      <c r="GX365" s="45"/>
      <c r="GY365" s="45" t="b">
        <v>1</v>
      </c>
      <c r="GZ365" s="45" t="b">
        <v>1</v>
      </c>
      <c r="HA365" s="45"/>
      <c r="HB365" s="45"/>
      <c r="HC365" s="45" t="b">
        <v>1</v>
      </c>
      <c r="HD365" s="45"/>
      <c r="HE365" s="45" t="b">
        <v>1</v>
      </c>
      <c r="HF365" s="45"/>
      <c r="HG365" s="45"/>
      <c r="HH365" s="45"/>
      <c r="HI365" s="45"/>
      <c r="HJ365" s="45"/>
      <c r="HK365" s="45"/>
      <c r="HL365" s="45"/>
      <c r="HM365" s="45"/>
      <c r="HN365" s="45" t="s">
        <v>895</v>
      </c>
      <c r="HO365" s="45" t="b">
        <v>1</v>
      </c>
      <c r="HP365" s="45"/>
      <c r="HQ365" s="45" t="b">
        <v>1</v>
      </c>
      <c r="HR365" s="45"/>
      <c r="HS365" s="45" t="s">
        <v>4462</v>
      </c>
      <c r="HT365" s="45" t="s">
        <v>4463</v>
      </c>
      <c r="HU365" s="45"/>
      <c r="HV365" s="45"/>
      <c r="HW365" s="45"/>
      <c r="HX365" s="45" t="b">
        <v>1</v>
      </c>
      <c r="HY365" s="45" t="b">
        <v>1</v>
      </c>
      <c r="HZ365" s="45"/>
      <c r="IA365" s="45"/>
      <c r="IB365" s="45"/>
      <c r="IC365" s="45" t="b">
        <v>1</v>
      </c>
      <c r="ID365" s="45"/>
      <c r="IE365" s="45"/>
      <c r="IF365" s="45" t="s">
        <v>458</v>
      </c>
      <c r="IG365" s="45" t="b">
        <v>1</v>
      </c>
      <c r="IH365" s="45"/>
      <c r="II365" s="45"/>
      <c r="IJ365" s="45"/>
      <c r="IK365" s="45"/>
      <c r="IL365" s="45"/>
      <c r="IM365" s="45"/>
      <c r="IN365" s="45"/>
      <c r="IO365" s="45"/>
      <c r="IP365" s="45" t="s">
        <v>347</v>
      </c>
      <c r="IQ365" s="45"/>
      <c r="IR365" s="45" t="s">
        <v>985</v>
      </c>
      <c r="IS365" s="45"/>
      <c r="IT365" s="45" t="b">
        <v>1</v>
      </c>
      <c r="IU365" s="45" t="b">
        <v>1</v>
      </c>
      <c r="IV365" s="45"/>
      <c r="IW365" s="45"/>
      <c r="IX365" s="45"/>
      <c r="IY365" s="45"/>
      <c r="IZ365" s="45"/>
      <c r="JA365" s="45"/>
      <c r="JB365" s="45" t="s">
        <v>937</v>
      </c>
      <c r="JC365" s="45"/>
      <c r="JD365" s="45"/>
      <c r="JE365" s="45" t="b">
        <v>1</v>
      </c>
      <c r="JF365" s="45" t="b">
        <v>1</v>
      </c>
      <c r="JG365" s="45"/>
      <c r="JH365" s="45"/>
      <c r="JI365" s="45"/>
      <c r="JJ365" s="45"/>
      <c r="JK365" s="45" t="s">
        <v>5169</v>
      </c>
      <c r="JL365" s="45" t="s">
        <v>359</v>
      </c>
      <c r="JM365" s="45" t="s">
        <v>4464</v>
      </c>
      <c r="JN365" s="45" t="s">
        <v>4465</v>
      </c>
      <c r="JO365" s="45" t="b">
        <v>1</v>
      </c>
      <c r="JP365" s="45"/>
      <c r="JQ365" s="45"/>
      <c r="JR365" s="45" t="b">
        <v>1</v>
      </c>
      <c r="JS365" s="45" t="b">
        <v>1</v>
      </c>
      <c r="JT365" s="45" t="b">
        <v>1</v>
      </c>
      <c r="JU365" s="45" t="b">
        <v>1</v>
      </c>
      <c r="JV365" s="45" t="b">
        <v>1</v>
      </c>
      <c r="JW365" s="45" t="b">
        <v>1</v>
      </c>
      <c r="JX365" s="45"/>
      <c r="JY365" s="45"/>
      <c r="JZ365" s="45"/>
      <c r="KA365" s="45"/>
      <c r="KB365" s="45"/>
      <c r="KC365" s="45"/>
      <c r="KD365" s="45"/>
      <c r="KE365" s="45"/>
      <c r="KF365" s="45"/>
      <c r="KG365" s="45" t="s">
        <v>4466</v>
      </c>
      <c r="KH365" s="45" t="s">
        <v>4467</v>
      </c>
      <c r="KI365" s="45"/>
      <c r="KJ365" s="45" t="b">
        <v>1</v>
      </c>
      <c r="KK365" s="45"/>
      <c r="KL365" s="45"/>
      <c r="KM365" s="45"/>
      <c r="KN365" s="45" t="b">
        <v>1</v>
      </c>
      <c r="KO365" s="45"/>
      <c r="KP365" s="45" t="b">
        <v>1</v>
      </c>
      <c r="KQ365" s="45"/>
      <c r="KR365" s="45" t="b">
        <v>1</v>
      </c>
      <c r="KS365" s="45"/>
      <c r="KT365" s="45"/>
      <c r="KU365" s="45"/>
      <c r="KV365" s="45"/>
      <c r="KW365" s="45" t="s">
        <v>972</v>
      </c>
      <c r="KX365" s="45" t="b">
        <v>1</v>
      </c>
      <c r="KY365" s="45" t="b">
        <v>1</v>
      </c>
      <c r="KZ365" s="45" t="b">
        <v>1</v>
      </c>
      <c r="LA365" s="45" t="b">
        <v>1</v>
      </c>
      <c r="LB365" s="45" t="b">
        <v>1</v>
      </c>
      <c r="LC365" s="45"/>
      <c r="LD365" s="45"/>
      <c r="LE365" s="45"/>
      <c r="LF365" s="45"/>
      <c r="LG365" s="45" t="s">
        <v>4468</v>
      </c>
      <c r="LH365" s="45" t="b">
        <v>1</v>
      </c>
      <c r="LI365" s="45"/>
      <c r="LJ365" s="45"/>
      <c r="LK365" s="45" t="b">
        <v>1</v>
      </c>
      <c r="LL365" s="45" t="b">
        <v>1</v>
      </c>
      <c r="LM365" s="45"/>
      <c r="LN365" s="45"/>
      <c r="LO365" s="45" t="s">
        <v>359</v>
      </c>
      <c r="LP365" s="45" t="s">
        <v>5172</v>
      </c>
      <c r="LQ365" s="45" t="s">
        <v>1273</v>
      </c>
      <c r="LR365" s="45" t="b">
        <v>1</v>
      </c>
      <c r="LS365" s="45"/>
      <c r="LT365" s="45" t="b">
        <v>1</v>
      </c>
      <c r="LU365" s="45"/>
      <c r="LV365" s="45"/>
      <c r="LW365" s="45"/>
      <c r="LX365" s="45"/>
      <c r="LY365" s="45"/>
      <c r="LZ365" s="45"/>
      <c r="MA365" s="45"/>
      <c r="MB365" s="45" t="s">
        <v>359</v>
      </c>
      <c r="MC365" s="45"/>
      <c r="MD365" s="45"/>
      <c r="ME365" s="45"/>
      <c r="MF365" s="45"/>
      <c r="MG365" s="45"/>
      <c r="MH365" s="45" t="s">
        <v>359</v>
      </c>
      <c r="MI365" s="45"/>
      <c r="MJ365" s="45" t="s">
        <v>4469</v>
      </c>
      <c r="MK365" s="45">
        <v>73219931</v>
      </c>
      <c r="ML365" s="45" t="s">
        <v>4470</v>
      </c>
      <c r="MM365" s="47">
        <v>44219.583379629628</v>
      </c>
      <c r="MN365" s="45">
        <v>367</v>
      </c>
      <c r="MO365" s="45"/>
      <c r="MP365" s="45">
        <v>-1</v>
      </c>
      <c r="MQ365" s="45"/>
      <c r="MR365" s="45"/>
      <c r="MS365" s="45" t="s">
        <v>376</v>
      </c>
      <c r="MT365" s="45">
        <v>22930</v>
      </c>
      <c r="MU365" s="45" t="s">
        <v>402</v>
      </c>
      <c r="MV365" s="45">
        <v>569832</v>
      </c>
    </row>
    <row r="366" spans="1:360" ht="15.6" thickTop="1" thickBot="1" x14ac:dyDescent="0.35">
      <c r="A366" s="48" t="s">
        <v>4471</v>
      </c>
      <c r="B366" s="37" t="s">
        <v>4472</v>
      </c>
      <c r="C366" s="37" t="s">
        <v>384</v>
      </c>
      <c r="D366" s="37" t="s">
        <v>4426</v>
      </c>
      <c r="E366" s="37" t="s">
        <v>830</v>
      </c>
      <c r="F366" s="37"/>
      <c r="G366" s="49">
        <v>44219</v>
      </c>
      <c r="H366" s="37" t="s">
        <v>2715</v>
      </c>
      <c r="I366" s="37" t="s">
        <v>832</v>
      </c>
      <c r="J366" s="37" t="s">
        <v>347</v>
      </c>
      <c r="K366" s="37">
        <v>20</v>
      </c>
      <c r="L366" s="37" t="str">
        <f>IF(data!$K366&lt;31,"18-30 Years",IF(data!$K366&lt;51,"31-50 Years",IF(data!$K366&lt;61,"51-60 Years",IF(data!$K366&gt;60,"Elderly&gt;60"))))</f>
        <v>18-30 Years</v>
      </c>
      <c r="M366" s="37" t="s">
        <v>405</v>
      </c>
      <c r="N366" s="37" t="s">
        <v>349</v>
      </c>
      <c r="O366" s="37" t="s">
        <v>350</v>
      </c>
      <c r="P366" s="49">
        <v>43327</v>
      </c>
      <c r="Q366" s="37">
        <v>1</v>
      </c>
      <c r="R366" s="37">
        <v>2</v>
      </c>
      <c r="S366" s="37" t="s">
        <v>347</v>
      </c>
      <c r="T366" s="37">
        <v>0</v>
      </c>
      <c r="U366" s="37">
        <v>2</v>
      </c>
      <c r="V366" s="37">
        <v>1</v>
      </c>
      <c r="W366" s="37" t="s">
        <v>455</v>
      </c>
      <c r="X366" s="37">
        <v>0</v>
      </c>
      <c r="Y366" s="37" t="s">
        <v>455</v>
      </c>
      <c r="Z366" s="37">
        <v>0</v>
      </c>
      <c r="AA366" s="52">
        <v>3</v>
      </c>
      <c r="AB366" s="37">
        <v>7</v>
      </c>
      <c r="AC366" s="37">
        <v>2</v>
      </c>
      <c r="AD366" s="37">
        <v>1</v>
      </c>
      <c r="AE366" s="37">
        <v>1</v>
      </c>
      <c r="AF366" s="37">
        <v>1500</v>
      </c>
      <c r="AG366" s="37">
        <v>500</v>
      </c>
      <c r="AH366" s="41">
        <f t="shared" si="5"/>
        <v>-1000</v>
      </c>
      <c r="AI366" s="37" t="s">
        <v>4473</v>
      </c>
      <c r="AJ366" s="37"/>
      <c r="AK366" s="37" t="s">
        <v>1381</v>
      </c>
      <c r="AL366" s="37" t="b">
        <v>1</v>
      </c>
      <c r="AM366" s="37" t="b">
        <v>1</v>
      </c>
      <c r="AN366" s="37"/>
      <c r="AO366" s="37" t="b">
        <v>1</v>
      </c>
      <c r="AP366" s="37"/>
      <c r="AQ366" s="37"/>
      <c r="AR366" s="37"/>
      <c r="AS366" s="37"/>
      <c r="AT366" s="37">
        <v>25</v>
      </c>
      <c r="AU366" s="37" t="s">
        <v>356</v>
      </c>
      <c r="AV366" s="37"/>
      <c r="AW366" s="37" t="s">
        <v>347</v>
      </c>
      <c r="AX366" s="37" t="s">
        <v>4474</v>
      </c>
      <c r="AY366" s="37" t="s">
        <v>480</v>
      </c>
      <c r="AZ366" s="37" t="b">
        <v>1</v>
      </c>
      <c r="BA366" s="37"/>
      <c r="BB366" s="37"/>
      <c r="BC366" s="37" t="b">
        <v>1</v>
      </c>
      <c r="BD366" s="37"/>
      <c r="BE366" s="37"/>
      <c r="BF366" s="37"/>
      <c r="BG366" s="37"/>
      <c r="BH366" s="37"/>
      <c r="BI366" s="37"/>
      <c r="BJ366" s="37"/>
      <c r="BK366" s="37" t="s">
        <v>347</v>
      </c>
      <c r="BL366" s="37" t="s">
        <v>347</v>
      </c>
      <c r="BM366" s="37" t="s">
        <v>4475</v>
      </c>
      <c r="BN366" s="37" t="s">
        <v>359</v>
      </c>
      <c r="BO366" s="37"/>
      <c r="BP366" s="37" t="s">
        <v>347</v>
      </c>
      <c r="BQ366" s="37" t="s">
        <v>347</v>
      </c>
      <c r="BR366" s="37"/>
      <c r="BS366" s="37" t="s">
        <v>347</v>
      </c>
      <c r="BT366" s="37" t="s">
        <v>347</v>
      </c>
      <c r="BU366" s="37"/>
      <c r="BV366" s="37"/>
      <c r="BW366" s="37"/>
      <c r="BX366" s="37"/>
      <c r="BY366" s="37"/>
      <c r="BZ366" s="37"/>
      <c r="CA366" s="37"/>
      <c r="CB366" s="37"/>
      <c r="CC366" s="37"/>
      <c r="CD366" s="37"/>
      <c r="CE366" s="37"/>
      <c r="CF366" s="37" t="s">
        <v>1049</v>
      </c>
      <c r="CG366" s="37"/>
      <c r="CH366" s="37"/>
      <c r="CI366" s="37"/>
      <c r="CJ366" s="37"/>
      <c r="CK366" s="37" t="b">
        <v>1</v>
      </c>
      <c r="CL366" s="37"/>
      <c r="CM366" s="37"/>
      <c r="CN366" s="37" t="s">
        <v>4476</v>
      </c>
      <c r="CO366" s="37" t="s">
        <v>347</v>
      </c>
      <c r="CP366" s="37"/>
      <c r="CQ366" s="37"/>
      <c r="CR366" s="37"/>
      <c r="CS366" s="37"/>
      <c r="CT366" s="37"/>
      <c r="CU366" s="37"/>
      <c r="CV366" s="37"/>
      <c r="CW366" s="37"/>
      <c r="CX366" s="37"/>
      <c r="CY366" s="37" t="s">
        <v>1493</v>
      </c>
      <c r="CZ366" s="37"/>
      <c r="DA366" s="37"/>
      <c r="DB366" s="37"/>
      <c r="DC366" s="37"/>
      <c r="DD366" s="37"/>
      <c r="DE366" s="37" t="b">
        <v>1</v>
      </c>
      <c r="DF366" s="37" t="b">
        <v>1</v>
      </c>
      <c r="DG366" s="37"/>
      <c r="DH366" s="37"/>
      <c r="DI366" s="37"/>
      <c r="DJ366" s="37"/>
      <c r="DK366" s="37"/>
      <c r="DL366" s="37"/>
      <c r="DM366" s="37"/>
      <c r="DN366" s="37"/>
      <c r="DO366" s="37"/>
      <c r="DP366" s="37"/>
      <c r="DQ366" s="37"/>
      <c r="DR366" s="37"/>
      <c r="DS366" s="37"/>
      <c r="DT366" s="37"/>
      <c r="DU366" s="37"/>
      <c r="DV366" s="37"/>
      <c r="DW366" s="37" t="s">
        <v>564</v>
      </c>
      <c r="DX366" s="37" t="s">
        <v>483</v>
      </c>
      <c r="DY366" s="37"/>
      <c r="DZ366" s="37"/>
      <c r="EA366" s="37" t="s">
        <v>4477</v>
      </c>
      <c r="EB366" s="37"/>
      <c r="EC366" s="37" t="b">
        <v>1</v>
      </c>
      <c r="ED366" s="37"/>
      <c r="EE366" s="37"/>
      <c r="EF366" s="37"/>
      <c r="EG366" s="37"/>
      <c r="EH366" s="37" t="b">
        <v>1</v>
      </c>
      <c r="EI366" s="37"/>
      <c r="EJ366" s="37"/>
      <c r="EK366" s="37" t="b">
        <v>1</v>
      </c>
      <c r="EL366" s="37"/>
      <c r="EM366" s="52">
        <v>3</v>
      </c>
      <c r="EN366" s="37" t="s">
        <v>365</v>
      </c>
      <c r="EO366" s="37" t="s">
        <v>4478</v>
      </c>
      <c r="EP366" s="37"/>
      <c r="EQ366" s="37" t="b">
        <v>1</v>
      </c>
      <c r="ER366" s="37"/>
      <c r="ES366" s="37"/>
      <c r="ET366" s="37"/>
      <c r="EU366" s="37"/>
      <c r="EV366" s="37" t="b">
        <v>1</v>
      </c>
      <c r="EW366" s="37"/>
      <c r="EX366" s="37"/>
      <c r="EY366" s="37"/>
      <c r="EZ366" s="37"/>
      <c r="FA366" s="52">
        <v>2</v>
      </c>
      <c r="FB366" s="37" t="s">
        <v>365</v>
      </c>
      <c r="FC366" s="37" t="s">
        <v>359</v>
      </c>
      <c r="FD366" s="37" t="s">
        <v>5150</v>
      </c>
      <c r="FE366" s="37" t="s">
        <v>824</v>
      </c>
      <c r="FF366" s="37"/>
      <c r="FG366" s="37" t="b">
        <v>1</v>
      </c>
      <c r="FH366" s="37"/>
      <c r="FI366" s="37"/>
      <c r="FJ366" s="37"/>
      <c r="FK366" s="37" t="b">
        <v>1</v>
      </c>
      <c r="FL366" s="37"/>
      <c r="FM366" s="37"/>
      <c r="FN366" s="37" t="s">
        <v>347</v>
      </c>
      <c r="FO366" s="37"/>
      <c r="FP366" s="37" t="s">
        <v>347</v>
      </c>
      <c r="FQ366" s="37" t="s">
        <v>367</v>
      </c>
      <c r="FR366" s="37" t="b">
        <v>1</v>
      </c>
      <c r="FS366" s="37"/>
      <c r="FT366" s="37"/>
      <c r="FU366" s="37"/>
      <c r="FV366" s="37"/>
      <c r="FW366" s="37"/>
      <c r="FX366" s="37" t="s">
        <v>368</v>
      </c>
      <c r="FY366" s="37" t="s">
        <v>359</v>
      </c>
      <c r="FZ366" s="37"/>
      <c r="GA366" s="37"/>
      <c r="GB366" s="37"/>
      <c r="GC366" s="37" t="s">
        <v>406</v>
      </c>
      <c r="GD366" s="37" t="s">
        <v>351</v>
      </c>
      <c r="GE366" s="37" t="s">
        <v>347</v>
      </c>
      <c r="GF366" s="37"/>
      <c r="GG366" s="37"/>
      <c r="GH366" s="37" t="s">
        <v>783</v>
      </c>
      <c r="GI366" s="37" t="s">
        <v>347</v>
      </c>
      <c r="GJ366" s="37" t="s">
        <v>653</v>
      </c>
      <c r="GK366" s="37"/>
      <c r="GL366" s="37" t="b">
        <v>1</v>
      </c>
      <c r="GM366" s="37" t="b">
        <v>1</v>
      </c>
      <c r="GN366" s="37"/>
      <c r="GO366" s="37"/>
      <c r="GP366" s="37"/>
      <c r="GQ366" s="37"/>
      <c r="GR366" s="37"/>
      <c r="GS366" s="37" t="s">
        <v>1064</v>
      </c>
      <c r="GT366" s="37"/>
      <c r="GU366" s="37" t="s">
        <v>4479</v>
      </c>
      <c r="GV366" s="37"/>
      <c r="GW366" s="37" t="b">
        <v>1</v>
      </c>
      <c r="GX366" s="37" t="b">
        <v>1</v>
      </c>
      <c r="GY366" s="37"/>
      <c r="GZ366" s="37" t="b">
        <v>1</v>
      </c>
      <c r="HA366" s="37"/>
      <c r="HB366" s="37"/>
      <c r="HC366" s="37" t="b">
        <v>1</v>
      </c>
      <c r="HD366" s="37"/>
      <c r="HE366" s="37"/>
      <c r="HF366" s="37"/>
      <c r="HG366" s="37" t="b">
        <v>1</v>
      </c>
      <c r="HH366" s="37"/>
      <c r="HI366" s="37"/>
      <c r="HJ366" s="37"/>
      <c r="HK366" s="37"/>
      <c r="HL366" s="37"/>
      <c r="HM366" s="37"/>
      <c r="HN366" s="37" t="s">
        <v>1651</v>
      </c>
      <c r="HO366" s="37" t="b">
        <v>1</v>
      </c>
      <c r="HP366" s="37"/>
      <c r="HQ366" s="37"/>
      <c r="HR366" s="37" t="b">
        <v>1</v>
      </c>
      <c r="HS366" s="37" t="s">
        <v>4480</v>
      </c>
      <c r="HT366" s="37" t="s">
        <v>4481</v>
      </c>
      <c r="HU366" s="37"/>
      <c r="HV366" s="37"/>
      <c r="HW366" s="37"/>
      <c r="HX366" s="37" t="b">
        <v>1</v>
      </c>
      <c r="HY366" s="37" t="b">
        <v>1</v>
      </c>
      <c r="HZ366" s="37"/>
      <c r="IA366" s="37"/>
      <c r="IB366" s="37"/>
      <c r="IC366" s="37" t="b">
        <v>1</v>
      </c>
      <c r="ID366" s="37"/>
      <c r="IE366" s="37"/>
      <c r="IF366" s="37" t="s">
        <v>458</v>
      </c>
      <c r="IG366" s="37" t="b">
        <v>1</v>
      </c>
      <c r="IH366" s="37"/>
      <c r="II366" s="37"/>
      <c r="IJ366" s="37"/>
      <c r="IK366" s="37"/>
      <c r="IL366" s="37"/>
      <c r="IM366" s="37"/>
      <c r="IN366" s="37"/>
      <c r="IO366" s="37"/>
      <c r="IP366" s="37" t="s">
        <v>347</v>
      </c>
      <c r="IQ366" s="37"/>
      <c r="IR366" s="37" t="s">
        <v>953</v>
      </c>
      <c r="IS366" s="37"/>
      <c r="IT366" s="37" t="b">
        <v>1</v>
      </c>
      <c r="IU366" s="37" t="b">
        <v>1</v>
      </c>
      <c r="IV366" s="37" t="b">
        <v>1</v>
      </c>
      <c r="IW366" s="37"/>
      <c r="IX366" s="37"/>
      <c r="IY366" s="37"/>
      <c r="IZ366" s="37"/>
      <c r="JA366" s="37" t="s">
        <v>5160</v>
      </c>
      <c r="JB366" s="37" t="s">
        <v>413</v>
      </c>
      <c r="JC366" s="37"/>
      <c r="JD366" s="37"/>
      <c r="JE366" s="37"/>
      <c r="JF366" s="37"/>
      <c r="JG366" s="37"/>
      <c r="JH366" s="37" t="b">
        <v>1</v>
      </c>
      <c r="JI366" s="37"/>
      <c r="JJ366" s="37"/>
      <c r="JK366" s="37"/>
      <c r="JL366" s="37" t="s">
        <v>359</v>
      </c>
      <c r="JM366" s="37" t="s">
        <v>2919</v>
      </c>
      <c r="JN366" s="37" t="s">
        <v>4482</v>
      </c>
      <c r="JO366" s="37"/>
      <c r="JP366" s="37"/>
      <c r="JQ366" s="37" t="b">
        <v>1</v>
      </c>
      <c r="JR366" s="37"/>
      <c r="JS366" s="37"/>
      <c r="JT366" s="37"/>
      <c r="JU366" s="37" t="b">
        <v>1</v>
      </c>
      <c r="JV366" s="37" t="b">
        <v>1</v>
      </c>
      <c r="JW366" s="37"/>
      <c r="JX366" s="37"/>
      <c r="JY366" s="37" t="b">
        <v>1</v>
      </c>
      <c r="JZ366" s="37"/>
      <c r="KA366" s="37" t="b">
        <v>1</v>
      </c>
      <c r="KB366" s="37" t="b">
        <v>1</v>
      </c>
      <c r="KC366" s="37"/>
      <c r="KD366" s="37"/>
      <c r="KE366" s="37"/>
      <c r="KF366" s="37"/>
      <c r="KG366" s="37"/>
      <c r="KH366" s="37" t="s">
        <v>2798</v>
      </c>
      <c r="KI366" s="37"/>
      <c r="KJ366" s="37"/>
      <c r="KK366" s="37"/>
      <c r="KL366" s="37" t="b">
        <v>1</v>
      </c>
      <c r="KM366" s="37" t="b">
        <v>1</v>
      </c>
      <c r="KN366" s="37" t="b">
        <v>1</v>
      </c>
      <c r="KO366" s="37"/>
      <c r="KP366" s="37" t="b">
        <v>1</v>
      </c>
      <c r="KQ366" s="37"/>
      <c r="KR366" s="37" t="b">
        <v>1</v>
      </c>
      <c r="KS366" s="37"/>
      <c r="KT366" s="37"/>
      <c r="KU366" s="37"/>
      <c r="KV366" s="37"/>
      <c r="KW366" s="37" t="s">
        <v>705</v>
      </c>
      <c r="KX366" s="37" t="b">
        <v>1</v>
      </c>
      <c r="KY366" s="37" t="b">
        <v>1</v>
      </c>
      <c r="KZ366" s="37" t="b">
        <v>1</v>
      </c>
      <c r="LA366" s="37" t="b">
        <v>1</v>
      </c>
      <c r="LB366" s="37" t="b">
        <v>1</v>
      </c>
      <c r="LC366" s="37" t="b">
        <v>1</v>
      </c>
      <c r="LD366" s="37"/>
      <c r="LE366" s="37"/>
      <c r="LF366" s="37"/>
      <c r="LG366" s="37" t="s">
        <v>1067</v>
      </c>
      <c r="LH366" s="37" t="b">
        <v>1</v>
      </c>
      <c r="LI366" s="37" t="b">
        <v>1</v>
      </c>
      <c r="LJ366" s="37"/>
      <c r="LK366" s="37"/>
      <c r="LL366" s="37"/>
      <c r="LM366" s="37"/>
      <c r="LN366" s="37"/>
      <c r="LO366" s="37" t="s">
        <v>347</v>
      </c>
      <c r="LP366" s="37"/>
      <c r="LQ366" s="37" t="s">
        <v>1344</v>
      </c>
      <c r="LR366" s="37"/>
      <c r="LS366" s="37"/>
      <c r="LT366" s="37" t="b">
        <v>1</v>
      </c>
      <c r="LU366" s="37"/>
      <c r="LV366" s="37"/>
      <c r="LW366" s="37"/>
      <c r="LX366" s="37" t="b">
        <v>1</v>
      </c>
      <c r="LY366" s="37"/>
      <c r="LZ366" s="37"/>
      <c r="MA366" s="37" t="s">
        <v>4483</v>
      </c>
      <c r="MB366" s="37" t="s">
        <v>359</v>
      </c>
      <c r="MC366" s="37"/>
      <c r="MD366" s="37"/>
      <c r="ME366" s="37"/>
      <c r="MF366" s="37"/>
      <c r="MG366" s="37"/>
      <c r="MH366" s="37" t="s">
        <v>359</v>
      </c>
      <c r="MI366" s="37"/>
      <c r="MJ366" s="37" t="s">
        <v>4484</v>
      </c>
      <c r="MK366" s="37">
        <v>73219932</v>
      </c>
      <c r="ML366" s="37" t="s">
        <v>4485</v>
      </c>
      <c r="MM366" s="50">
        <v>44219.583391203712</v>
      </c>
      <c r="MN366" s="37">
        <v>368</v>
      </c>
      <c r="MO366" s="37"/>
      <c r="MP366" s="37">
        <v>-1</v>
      </c>
      <c r="MQ366" s="37"/>
      <c r="MR366" s="37"/>
      <c r="MS366" s="37" t="s">
        <v>376</v>
      </c>
      <c r="MT366" s="37">
        <v>20507</v>
      </c>
      <c r="MU366" s="37" t="s">
        <v>402</v>
      </c>
      <c r="MV366" s="37">
        <v>569832</v>
      </c>
    </row>
    <row r="367" spans="1:360" ht="15.6" thickTop="1" thickBot="1" x14ac:dyDescent="0.35">
      <c r="A367" s="44" t="s">
        <v>4486</v>
      </c>
      <c r="B367" s="45" t="s">
        <v>4487</v>
      </c>
      <c r="C367" s="45" t="s">
        <v>384</v>
      </c>
      <c r="D367" s="45" t="s">
        <v>4426</v>
      </c>
      <c r="E367" s="45" t="s">
        <v>830</v>
      </c>
      <c r="F367" s="45"/>
      <c r="G367" s="46">
        <v>44219</v>
      </c>
      <c r="H367" s="45" t="s">
        <v>2715</v>
      </c>
      <c r="I367" s="45" t="s">
        <v>832</v>
      </c>
      <c r="J367" s="45" t="s">
        <v>347</v>
      </c>
      <c r="K367" s="45">
        <v>40</v>
      </c>
      <c r="L367" s="45" t="str">
        <f>IF(data!$K367&lt;31,"18-30 Years",IF(data!$K367&lt;51,"31-50 Years",IF(data!$K367&lt;61,"51-60 Years",IF(data!$K367&gt;60,"Elderly&gt;60"))))</f>
        <v>31-50 Years</v>
      </c>
      <c r="M367" s="45" t="s">
        <v>348</v>
      </c>
      <c r="N367" s="45" t="s">
        <v>349</v>
      </c>
      <c r="O367" s="45" t="s">
        <v>350</v>
      </c>
      <c r="P367" s="46">
        <v>42170</v>
      </c>
      <c r="Q367" s="45">
        <v>1</v>
      </c>
      <c r="R367" s="45">
        <v>0</v>
      </c>
      <c r="S367" s="45" t="s">
        <v>347</v>
      </c>
      <c r="T367" s="45">
        <v>1</v>
      </c>
      <c r="U367" s="45">
        <v>1</v>
      </c>
      <c r="V367" s="45">
        <v>0</v>
      </c>
      <c r="W367" s="45" t="s">
        <v>351</v>
      </c>
      <c r="X367" s="45">
        <v>1</v>
      </c>
      <c r="Y367" s="45" t="s">
        <v>455</v>
      </c>
      <c r="Z367" s="45">
        <v>1</v>
      </c>
      <c r="AA367" s="51">
        <v>4</v>
      </c>
      <c r="AB367" s="45">
        <v>6</v>
      </c>
      <c r="AC367" s="45">
        <v>0</v>
      </c>
      <c r="AD367" s="45">
        <v>1</v>
      </c>
      <c r="AE367" s="45">
        <v>1</v>
      </c>
      <c r="AF367" s="45">
        <v>1200</v>
      </c>
      <c r="AG367" s="45">
        <v>500</v>
      </c>
      <c r="AH367" s="41">
        <f t="shared" si="5"/>
        <v>-700</v>
      </c>
      <c r="AI367" s="45" t="s">
        <v>4488</v>
      </c>
      <c r="AJ367" s="45"/>
      <c r="AK367" s="45" t="s">
        <v>1381</v>
      </c>
      <c r="AL367" s="45" t="b">
        <v>1</v>
      </c>
      <c r="AM367" s="45" t="b">
        <v>1</v>
      </c>
      <c r="AN367" s="45"/>
      <c r="AO367" s="45" t="b">
        <v>1</v>
      </c>
      <c r="AP367" s="45"/>
      <c r="AQ367" s="45"/>
      <c r="AR367" s="45"/>
      <c r="AS367" s="45"/>
      <c r="AT367" s="45">
        <v>60</v>
      </c>
      <c r="AU367" s="45" t="s">
        <v>356</v>
      </c>
      <c r="AV367" s="45"/>
      <c r="AW367" s="45" t="s">
        <v>347</v>
      </c>
      <c r="AX367" s="41" t="s">
        <v>372</v>
      </c>
      <c r="AY367" s="45" t="s">
        <v>642</v>
      </c>
      <c r="AZ367" s="45" t="b">
        <v>1</v>
      </c>
      <c r="BA367" s="45"/>
      <c r="BB367" s="45"/>
      <c r="BC367" s="45" t="b">
        <v>1</v>
      </c>
      <c r="BD367" s="45"/>
      <c r="BE367" s="45" t="b">
        <v>1</v>
      </c>
      <c r="BF367" s="45"/>
      <c r="BG367" s="45"/>
      <c r="BH367" s="45"/>
      <c r="BI367" s="45"/>
      <c r="BJ367" s="45"/>
      <c r="BK367" s="45" t="s">
        <v>347</v>
      </c>
      <c r="BL367" s="45" t="s">
        <v>347</v>
      </c>
      <c r="BM367" s="45" t="s">
        <v>4489</v>
      </c>
      <c r="BN367" s="45" t="s">
        <v>359</v>
      </c>
      <c r="BO367" s="45"/>
      <c r="BP367" s="45" t="s">
        <v>347</v>
      </c>
      <c r="BQ367" s="45" t="s">
        <v>347</v>
      </c>
      <c r="BR367" s="45"/>
      <c r="BS367" s="45" t="s">
        <v>347</v>
      </c>
      <c r="BT367" s="45" t="s">
        <v>347</v>
      </c>
      <c r="BU367" s="45"/>
      <c r="BV367" s="45"/>
      <c r="BW367" s="45"/>
      <c r="BX367" s="45"/>
      <c r="BY367" s="45"/>
      <c r="BZ367" s="45"/>
      <c r="CA367" s="45"/>
      <c r="CB367" s="45"/>
      <c r="CC367" s="45"/>
      <c r="CD367" s="45"/>
      <c r="CE367" s="45"/>
      <c r="CF367" s="45" t="s">
        <v>1114</v>
      </c>
      <c r="CG367" s="45"/>
      <c r="CH367" s="45"/>
      <c r="CI367" s="45"/>
      <c r="CJ367" s="45"/>
      <c r="CK367" s="45"/>
      <c r="CL367" s="45"/>
      <c r="CM367" s="45" t="b">
        <v>1</v>
      </c>
      <c r="CN367" s="45"/>
      <c r="CO367" s="45" t="s">
        <v>347</v>
      </c>
      <c r="CP367" s="45"/>
      <c r="CQ367" s="45"/>
      <c r="CR367" s="45"/>
      <c r="CS367" s="45"/>
      <c r="CT367" s="45"/>
      <c r="CU367" s="45"/>
      <c r="CV367" s="45"/>
      <c r="CW367" s="45"/>
      <c r="CX367" s="45"/>
      <c r="CY367" s="45" t="s">
        <v>361</v>
      </c>
      <c r="CZ367" s="45"/>
      <c r="DA367" s="45"/>
      <c r="DB367" s="45"/>
      <c r="DC367" s="45"/>
      <c r="DD367" s="45"/>
      <c r="DE367" s="45" t="b">
        <v>1</v>
      </c>
      <c r="DF367" s="45" t="b">
        <v>1</v>
      </c>
      <c r="DG367" s="45"/>
      <c r="DH367" s="45"/>
      <c r="DI367" s="45"/>
      <c r="DJ367" s="45"/>
      <c r="DK367" s="45" t="s">
        <v>359</v>
      </c>
      <c r="DL367" s="45"/>
      <c r="DM367" s="45"/>
      <c r="DN367" s="45"/>
      <c r="DO367" s="45"/>
      <c r="DP367" s="45"/>
      <c r="DQ367" s="45"/>
      <c r="DR367" s="45"/>
      <c r="DS367" s="45"/>
      <c r="DT367" s="45"/>
      <c r="DU367" s="45"/>
      <c r="DV367" s="45"/>
      <c r="DW367" s="45" t="s">
        <v>564</v>
      </c>
      <c r="DX367" s="45" t="s">
        <v>565</v>
      </c>
      <c r="DY367" s="45" t="s">
        <v>566</v>
      </c>
      <c r="DZ367" s="45"/>
      <c r="EA367" s="45" t="s">
        <v>2298</v>
      </c>
      <c r="EB367" s="45" t="b">
        <v>1</v>
      </c>
      <c r="EC367" s="45"/>
      <c r="ED367" s="45" t="b">
        <v>1</v>
      </c>
      <c r="EE367" s="45"/>
      <c r="EF367" s="45"/>
      <c r="EG367" s="45"/>
      <c r="EH367" s="45"/>
      <c r="EI367" s="45"/>
      <c r="EJ367" s="45"/>
      <c r="EK367" s="45" t="b">
        <v>1</v>
      </c>
      <c r="EL367" s="45"/>
      <c r="EM367" s="51">
        <v>3</v>
      </c>
      <c r="EN367" s="45" t="s">
        <v>365</v>
      </c>
      <c r="EO367" s="45" t="s">
        <v>2368</v>
      </c>
      <c r="EP367" s="45"/>
      <c r="EQ367" s="45"/>
      <c r="ER367" s="45"/>
      <c r="ES367" s="45"/>
      <c r="ET367" s="45"/>
      <c r="EU367" s="45"/>
      <c r="EV367" s="45"/>
      <c r="EW367" s="45"/>
      <c r="EX367" s="45"/>
      <c r="EY367" s="45" t="b">
        <v>1</v>
      </c>
      <c r="EZ367" s="45"/>
      <c r="FA367" s="51">
        <v>1</v>
      </c>
      <c r="FB367" s="45" t="s">
        <v>365</v>
      </c>
      <c r="FC367" s="45" t="s">
        <v>359</v>
      </c>
      <c r="FD367" s="37" t="s">
        <v>5149</v>
      </c>
      <c r="FE367" s="45" t="s">
        <v>429</v>
      </c>
      <c r="FF367" s="45"/>
      <c r="FG367" s="45" t="b">
        <v>1</v>
      </c>
      <c r="FH367" s="45" t="b">
        <v>1</v>
      </c>
      <c r="FI367" s="45"/>
      <c r="FJ367" s="45"/>
      <c r="FK367" s="45"/>
      <c r="FL367" s="45"/>
      <c r="FM367" s="45"/>
      <c r="FN367" s="45" t="s">
        <v>347</v>
      </c>
      <c r="FO367" s="45"/>
      <c r="FP367" s="45" t="s">
        <v>347</v>
      </c>
      <c r="FQ367" s="45" t="s">
        <v>429</v>
      </c>
      <c r="FR367" s="45" t="b">
        <v>1</v>
      </c>
      <c r="FS367" s="45" t="b">
        <v>1</v>
      </c>
      <c r="FT367" s="45"/>
      <c r="FU367" s="45"/>
      <c r="FV367" s="45"/>
      <c r="FW367" s="45"/>
      <c r="FX367" s="45" t="s">
        <v>347</v>
      </c>
      <c r="FY367" s="45" t="s">
        <v>347</v>
      </c>
      <c r="FZ367" s="45" t="s">
        <v>359</v>
      </c>
      <c r="GA367" s="45"/>
      <c r="GB367" s="45"/>
      <c r="GC367" s="45" t="s">
        <v>351</v>
      </c>
      <c r="GD367" s="45" t="s">
        <v>351</v>
      </c>
      <c r="GE367" s="45" t="s">
        <v>359</v>
      </c>
      <c r="GF367" s="45" t="s">
        <v>370</v>
      </c>
      <c r="GG367" s="45" t="s">
        <v>370</v>
      </c>
      <c r="GH367" s="45"/>
      <c r="GI367" s="45"/>
      <c r="GJ367" s="45"/>
      <c r="GK367" s="45"/>
      <c r="GL367" s="45"/>
      <c r="GM367" s="45"/>
      <c r="GN367" s="45"/>
      <c r="GO367" s="45"/>
      <c r="GP367" s="45"/>
      <c r="GQ367" s="45"/>
      <c r="GR367" s="45"/>
      <c r="GS367" s="45"/>
      <c r="GT367" s="45"/>
      <c r="GU367" s="45" t="s">
        <v>4490</v>
      </c>
      <c r="GV367" s="45"/>
      <c r="GW367" s="45" t="b">
        <v>1</v>
      </c>
      <c r="GX367" s="45"/>
      <c r="GY367" s="45" t="b">
        <v>1</v>
      </c>
      <c r="GZ367" s="45"/>
      <c r="HA367" s="45"/>
      <c r="HB367" s="45" t="b">
        <v>1</v>
      </c>
      <c r="HC367" s="45"/>
      <c r="HD367" s="45"/>
      <c r="HE367" s="45"/>
      <c r="HF367" s="45"/>
      <c r="HG367" s="45"/>
      <c r="HH367" s="45" t="b">
        <v>1</v>
      </c>
      <c r="HI367" s="45"/>
      <c r="HJ367" s="45"/>
      <c r="HK367" s="45"/>
      <c r="HL367" s="45"/>
      <c r="HM367" s="45"/>
      <c r="HN367" s="45" t="s">
        <v>1033</v>
      </c>
      <c r="HO367" s="45" t="b">
        <v>1</v>
      </c>
      <c r="HP367" s="45" t="b">
        <v>1</v>
      </c>
      <c r="HQ367" s="45" t="b">
        <v>1</v>
      </c>
      <c r="HR367" s="45"/>
      <c r="HS367" s="45" t="s">
        <v>4491</v>
      </c>
      <c r="HT367" s="45" t="s">
        <v>4434</v>
      </c>
      <c r="HU367" s="45"/>
      <c r="HV367" s="45" t="b">
        <v>1</v>
      </c>
      <c r="HW367" s="45"/>
      <c r="HX367" s="45" t="b">
        <v>1</v>
      </c>
      <c r="HY367" s="45" t="b">
        <v>1</v>
      </c>
      <c r="HZ367" s="45"/>
      <c r="IA367" s="45"/>
      <c r="IB367" s="45"/>
      <c r="IC367" s="45"/>
      <c r="ID367" s="45"/>
      <c r="IE367" s="45"/>
      <c r="IF367" s="45" t="s">
        <v>458</v>
      </c>
      <c r="IG367" s="45" t="b">
        <v>1</v>
      </c>
      <c r="IH367" s="45"/>
      <c r="II367" s="45"/>
      <c r="IJ367" s="45"/>
      <c r="IK367" s="45"/>
      <c r="IL367" s="45"/>
      <c r="IM367" s="45"/>
      <c r="IN367" s="45"/>
      <c r="IO367" s="45"/>
      <c r="IP367" s="45" t="s">
        <v>347</v>
      </c>
      <c r="IQ367" s="45"/>
      <c r="IR367" s="45" t="s">
        <v>1356</v>
      </c>
      <c r="IS367" s="45"/>
      <c r="IT367" s="45" t="b">
        <v>1</v>
      </c>
      <c r="IU367" s="45"/>
      <c r="IV367" s="45" t="b">
        <v>1</v>
      </c>
      <c r="IW367" s="45"/>
      <c r="IX367" s="45"/>
      <c r="IY367" s="45"/>
      <c r="IZ367" s="45"/>
      <c r="JA367" s="37" t="s">
        <v>5161</v>
      </c>
      <c r="JB367" s="45" t="s">
        <v>3670</v>
      </c>
      <c r="JC367" s="45" t="b">
        <v>1</v>
      </c>
      <c r="JD367" s="45" t="b">
        <v>1</v>
      </c>
      <c r="JE367" s="45" t="b">
        <v>1</v>
      </c>
      <c r="JF367" s="45"/>
      <c r="JG367" s="45"/>
      <c r="JH367" s="45"/>
      <c r="JI367" s="45"/>
      <c r="JJ367" s="45"/>
      <c r="JK367" s="45" t="s">
        <v>5169</v>
      </c>
      <c r="JL367" s="45" t="s">
        <v>359</v>
      </c>
      <c r="JM367" s="45" t="s">
        <v>4492</v>
      </c>
      <c r="JN367" s="45" t="s">
        <v>4493</v>
      </c>
      <c r="JO367" s="45" t="b">
        <v>1</v>
      </c>
      <c r="JP367" s="45"/>
      <c r="JQ367" s="45" t="b">
        <v>1</v>
      </c>
      <c r="JR367" s="45" t="b">
        <v>1</v>
      </c>
      <c r="JS367" s="45"/>
      <c r="JT367" s="45"/>
      <c r="JU367" s="45" t="b">
        <v>1</v>
      </c>
      <c r="JV367" s="45" t="b">
        <v>1</v>
      </c>
      <c r="JW367" s="45"/>
      <c r="JX367" s="45"/>
      <c r="JY367" s="45"/>
      <c r="JZ367" s="45"/>
      <c r="KA367" s="45"/>
      <c r="KB367" s="45" t="b">
        <v>1</v>
      </c>
      <c r="KC367" s="45"/>
      <c r="KD367" s="45"/>
      <c r="KE367" s="45"/>
      <c r="KF367" s="45"/>
      <c r="KG367" s="45"/>
      <c r="KH367" s="45" t="s">
        <v>2798</v>
      </c>
      <c r="KI367" s="45"/>
      <c r="KJ367" s="45"/>
      <c r="KK367" s="45"/>
      <c r="KL367" s="45" t="b">
        <v>1</v>
      </c>
      <c r="KM367" s="45" t="b">
        <v>1</v>
      </c>
      <c r="KN367" s="45" t="b">
        <v>1</v>
      </c>
      <c r="KO367" s="45"/>
      <c r="KP367" s="45" t="b">
        <v>1</v>
      </c>
      <c r="KQ367" s="45"/>
      <c r="KR367" s="45" t="b">
        <v>1</v>
      </c>
      <c r="KS367" s="45"/>
      <c r="KT367" s="45"/>
      <c r="KU367" s="45"/>
      <c r="KV367" s="45"/>
      <c r="KW367" s="45" t="s">
        <v>705</v>
      </c>
      <c r="KX367" s="45" t="b">
        <v>1</v>
      </c>
      <c r="KY367" s="45" t="b">
        <v>1</v>
      </c>
      <c r="KZ367" s="45" t="b">
        <v>1</v>
      </c>
      <c r="LA367" s="45" t="b">
        <v>1</v>
      </c>
      <c r="LB367" s="45" t="b">
        <v>1</v>
      </c>
      <c r="LC367" s="45" t="b">
        <v>1</v>
      </c>
      <c r="LD367" s="45"/>
      <c r="LE367" s="45"/>
      <c r="LF367" s="45"/>
      <c r="LG367" s="45" t="s">
        <v>3563</v>
      </c>
      <c r="LH367" s="45" t="b">
        <v>1</v>
      </c>
      <c r="LI367" s="45" t="b">
        <v>1</v>
      </c>
      <c r="LJ367" s="45" t="b">
        <v>1</v>
      </c>
      <c r="LK367" s="45"/>
      <c r="LL367" s="45"/>
      <c r="LM367" s="45"/>
      <c r="LN367" s="45"/>
      <c r="LO367" s="45" t="s">
        <v>347</v>
      </c>
      <c r="LP367" s="45"/>
      <c r="LQ367" s="45" t="s">
        <v>3035</v>
      </c>
      <c r="LR367" s="45"/>
      <c r="LS367" s="45"/>
      <c r="LT367" s="45" t="b">
        <v>1</v>
      </c>
      <c r="LU367" s="45" t="b">
        <v>1</v>
      </c>
      <c r="LV367" s="45"/>
      <c r="LW367" s="45"/>
      <c r="LX367" s="45"/>
      <c r="LY367" s="45"/>
      <c r="LZ367" s="45"/>
      <c r="MA367" s="45"/>
      <c r="MB367" s="45" t="s">
        <v>359</v>
      </c>
      <c r="MC367" s="45"/>
      <c r="MD367" s="45"/>
      <c r="ME367" s="45" t="s">
        <v>359</v>
      </c>
      <c r="MF367" s="45"/>
      <c r="MG367" s="45"/>
      <c r="MH367" s="45" t="s">
        <v>359</v>
      </c>
      <c r="MI367" s="45"/>
      <c r="MJ367" s="45" t="s">
        <v>4494</v>
      </c>
      <c r="MK367" s="45">
        <v>73219934</v>
      </c>
      <c r="ML367" s="45" t="s">
        <v>4495</v>
      </c>
      <c r="MM367" s="47">
        <v>44219.583391203712</v>
      </c>
      <c r="MN367" s="45">
        <v>369</v>
      </c>
      <c r="MO367" s="45"/>
      <c r="MP367" s="45">
        <v>-1</v>
      </c>
      <c r="MQ367" s="45"/>
      <c r="MR367" s="45"/>
      <c r="MS367" s="45" t="s">
        <v>376</v>
      </c>
      <c r="MT367" s="45">
        <v>17943</v>
      </c>
      <c r="MU367" s="45" t="s">
        <v>402</v>
      </c>
      <c r="MV367" s="45">
        <v>569832</v>
      </c>
    </row>
    <row r="368" spans="1:360" ht="15.6" thickTop="1" thickBot="1" x14ac:dyDescent="0.35">
      <c r="A368" s="48" t="s">
        <v>4496</v>
      </c>
      <c r="B368" s="37" t="s">
        <v>4497</v>
      </c>
      <c r="C368" s="37" t="s">
        <v>384</v>
      </c>
      <c r="D368" s="37" t="s">
        <v>4426</v>
      </c>
      <c r="E368" s="37" t="s">
        <v>830</v>
      </c>
      <c r="F368" s="37"/>
      <c r="G368" s="49">
        <v>44219</v>
      </c>
      <c r="H368" s="37" t="s">
        <v>2715</v>
      </c>
      <c r="I368" s="37" t="s">
        <v>832</v>
      </c>
      <c r="J368" s="37" t="s">
        <v>347</v>
      </c>
      <c r="K368" s="37">
        <v>35</v>
      </c>
      <c r="L368" s="37" t="str">
        <f>IF(data!$K368&lt;31,"18-30 Years",IF(data!$K368&lt;51,"31-50 Years",IF(data!$K368&lt;61,"51-60 Years",IF(data!$K368&gt;60,"Elderly&gt;60"))))</f>
        <v>31-50 Years</v>
      </c>
      <c r="M368" s="37" t="s">
        <v>405</v>
      </c>
      <c r="N368" s="37" t="s">
        <v>349</v>
      </c>
      <c r="O368" s="37" t="s">
        <v>350</v>
      </c>
      <c r="P368" s="49">
        <v>41723</v>
      </c>
      <c r="Q368" s="37">
        <v>1</v>
      </c>
      <c r="R368" s="37">
        <v>1</v>
      </c>
      <c r="S368" s="37" t="s">
        <v>347</v>
      </c>
      <c r="T368" s="37">
        <v>0</v>
      </c>
      <c r="U368" s="37">
        <v>1</v>
      </c>
      <c r="V368" s="37">
        <v>1</v>
      </c>
      <c r="W368" s="37" t="s">
        <v>406</v>
      </c>
      <c r="X368" s="37">
        <v>1</v>
      </c>
      <c r="Y368" s="37" t="s">
        <v>455</v>
      </c>
      <c r="Z368" s="37">
        <v>0</v>
      </c>
      <c r="AA368" s="52">
        <v>3</v>
      </c>
      <c r="AB368" s="37">
        <v>6</v>
      </c>
      <c r="AC368" s="37">
        <v>1</v>
      </c>
      <c r="AD368" s="37">
        <v>0</v>
      </c>
      <c r="AE368" s="37">
        <v>1</v>
      </c>
      <c r="AF368" s="37">
        <v>1500</v>
      </c>
      <c r="AG368" s="37">
        <v>500</v>
      </c>
      <c r="AH368" s="41">
        <f t="shared" si="5"/>
        <v>-1000</v>
      </c>
      <c r="AI368" s="37" t="s">
        <v>4498</v>
      </c>
      <c r="AJ368" s="37"/>
      <c r="AK368" s="37" t="s">
        <v>1381</v>
      </c>
      <c r="AL368" s="37" t="b">
        <v>1</v>
      </c>
      <c r="AM368" s="37" t="b">
        <v>1</v>
      </c>
      <c r="AN368" s="37"/>
      <c r="AO368" s="37" t="b">
        <v>1</v>
      </c>
      <c r="AP368" s="37"/>
      <c r="AQ368" s="37"/>
      <c r="AR368" s="37"/>
      <c r="AS368" s="37"/>
      <c r="AT368" s="37">
        <v>50</v>
      </c>
      <c r="AU368" s="37" t="s">
        <v>356</v>
      </c>
      <c r="AV368" s="37"/>
      <c r="AW368" s="37" t="s">
        <v>347</v>
      </c>
      <c r="AX368" s="41" t="s">
        <v>372</v>
      </c>
      <c r="AY368" s="37" t="s">
        <v>4499</v>
      </c>
      <c r="AZ368" s="37"/>
      <c r="BA368" s="37"/>
      <c r="BB368" s="37"/>
      <c r="BC368" s="37"/>
      <c r="BD368" s="37"/>
      <c r="BE368" s="37" t="b">
        <v>1</v>
      </c>
      <c r="BF368" s="37"/>
      <c r="BG368" s="37" t="b">
        <v>1</v>
      </c>
      <c r="BH368" s="37"/>
      <c r="BI368" s="37"/>
      <c r="BJ368" s="37" t="s">
        <v>4446</v>
      </c>
      <c r="BK368" s="37" t="s">
        <v>347</v>
      </c>
      <c r="BL368" s="37" t="s">
        <v>347</v>
      </c>
      <c r="BM368" s="37" t="s">
        <v>4500</v>
      </c>
      <c r="BN368" s="37" t="s">
        <v>359</v>
      </c>
      <c r="BO368" s="37"/>
      <c r="BP368" s="37" t="s">
        <v>347</v>
      </c>
      <c r="BQ368" s="37" t="s">
        <v>347</v>
      </c>
      <c r="BR368" s="37"/>
      <c r="BS368" s="37" t="s">
        <v>347</v>
      </c>
      <c r="BT368" s="37" t="s">
        <v>347</v>
      </c>
      <c r="BU368" s="37"/>
      <c r="BV368" s="37"/>
      <c r="BW368" s="37"/>
      <c r="BX368" s="37"/>
      <c r="BY368" s="37"/>
      <c r="BZ368" s="37"/>
      <c r="CA368" s="37"/>
      <c r="CB368" s="37"/>
      <c r="CC368" s="37"/>
      <c r="CD368" s="37"/>
      <c r="CE368" s="37"/>
      <c r="CF368" s="37" t="s">
        <v>1049</v>
      </c>
      <c r="CG368" s="37"/>
      <c r="CH368" s="37"/>
      <c r="CI368" s="37"/>
      <c r="CJ368" s="37"/>
      <c r="CK368" s="37" t="b">
        <v>1</v>
      </c>
      <c r="CL368" s="37"/>
      <c r="CM368" s="37"/>
      <c r="CN368" s="37" t="s">
        <v>4501</v>
      </c>
      <c r="CO368" s="37" t="s">
        <v>347</v>
      </c>
      <c r="CP368" s="37"/>
      <c r="CQ368" s="37"/>
      <c r="CR368" s="37"/>
      <c r="CS368" s="37"/>
      <c r="CT368" s="37"/>
      <c r="CU368" s="37"/>
      <c r="CV368" s="37"/>
      <c r="CW368" s="37"/>
      <c r="CX368" s="37"/>
      <c r="CY368" s="37" t="s">
        <v>361</v>
      </c>
      <c r="CZ368" s="37"/>
      <c r="DA368" s="37"/>
      <c r="DB368" s="37"/>
      <c r="DC368" s="37"/>
      <c r="DD368" s="37"/>
      <c r="DE368" s="37" t="b">
        <v>1</v>
      </c>
      <c r="DF368" s="37" t="b">
        <v>1</v>
      </c>
      <c r="DG368" s="37"/>
      <c r="DH368" s="37"/>
      <c r="DI368" s="37"/>
      <c r="DJ368" s="37"/>
      <c r="DK368" s="37"/>
      <c r="DL368" s="37"/>
      <c r="DM368" s="37"/>
      <c r="DN368" s="37"/>
      <c r="DO368" s="37"/>
      <c r="DP368" s="37"/>
      <c r="DQ368" s="37"/>
      <c r="DR368" s="37"/>
      <c r="DS368" s="37"/>
      <c r="DT368" s="37"/>
      <c r="DU368" s="37"/>
      <c r="DV368" s="37"/>
      <c r="DW368" s="37" t="s">
        <v>564</v>
      </c>
      <c r="DX368" s="37" t="s">
        <v>565</v>
      </c>
      <c r="DY368" s="37" t="s">
        <v>566</v>
      </c>
      <c r="DZ368" s="37"/>
      <c r="EA368" s="37" t="s">
        <v>2807</v>
      </c>
      <c r="EB368" s="37" t="b">
        <v>1</v>
      </c>
      <c r="EC368" s="37"/>
      <c r="ED368" s="37"/>
      <c r="EE368" s="37"/>
      <c r="EF368" s="37"/>
      <c r="EG368" s="37"/>
      <c r="EH368" s="37" t="b">
        <v>1</v>
      </c>
      <c r="EI368" s="37"/>
      <c r="EJ368" s="37"/>
      <c r="EK368" s="37" t="b">
        <v>1</v>
      </c>
      <c r="EL368" s="37"/>
      <c r="EM368" s="52">
        <v>3</v>
      </c>
      <c r="EN368" s="37" t="s">
        <v>365</v>
      </c>
      <c r="EO368" s="37" t="s">
        <v>4502</v>
      </c>
      <c r="EP368" s="37" t="b">
        <v>1</v>
      </c>
      <c r="EQ368" s="37"/>
      <c r="ER368" s="37" t="b">
        <v>1</v>
      </c>
      <c r="ES368" s="37"/>
      <c r="ET368" s="37"/>
      <c r="EU368" s="37"/>
      <c r="EV368" s="37"/>
      <c r="EW368" s="37"/>
      <c r="EX368" s="37"/>
      <c r="EY368" s="37" t="b">
        <v>1</v>
      </c>
      <c r="EZ368" s="37"/>
      <c r="FA368" s="52">
        <v>3</v>
      </c>
      <c r="FB368" s="37" t="s">
        <v>365</v>
      </c>
      <c r="FC368" s="37" t="s">
        <v>347</v>
      </c>
      <c r="FD368" s="37"/>
      <c r="FE368" s="37" t="s">
        <v>429</v>
      </c>
      <c r="FF368" s="37"/>
      <c r="FG368" s="37" t="b">
        <v>1</v>
      </c>
      <c r="FH368" s="37" t="b">
        <v>1</v>
      </c>
      <c r="FI368" s="37"/>
      <c r="FJ368" s="37"/>
      <c r="FK368" s="37"/>
      <c r="FL368" s="37"/>
      <c r="FM368" s="37"/>
      <c r="FN368" s="37" t="s">
        <v>347</v>
      </c>
      <c r="FO368" s="37"/>
      <c r="FP368" s="37" t="s">
        <v>347</v>
      </c>
      <c r="FQ368" s="37" t="s">
        <v>429</v>
      </c>
      <c r="FR368" s="37" t="b">
        <v>1</v>
      </c>
      <c r="FS368" s="37" t="b">
        <v>1</v>
      </c>
      <c r="FT368" s="37"/>
      <c r="FU368" s="37"/>
      <c r="FV368" s="37"/>
      <c r="FW368" s="37"/>
      <c r="FX368" s="37" t="s">
        <v>347</v>
      </c>
      <c r="FY368" s="37" t="s">
        <v>347</v>
      </c>
      <c r="FZ368" s="37"/>
      <c r="GA368" s="37"/>
      <c r="GB368" s="37"/>
      <c r="GC368" s="37" t="s">
        <v>351</v>
      </c>
      <c r="GD368" s="37" t="s">
        <v>351</v>
      </c>
      <c r="GE368" s="37" t="s">
        <v>359</v>
      </c>
      <c r="GF368" s="37" t="s">
        <v>370</v>
      </c>
      <c r="GG368" s="37" t="s">
        <v>370</v>
      </c>
      <c r="GH368" s="37"/>
      <c r="GI368" s="37"/>
      <c r="GJ368" s="37"/>
      <c r="GK368" s="37"/>
      <c r="GL368" s="37"/>
      <c r="GM368" s="37"/>
      <c r="GN368" s="37"/>
      <c r="GO368" s="37"/>
      <c r="GP368" s="37"/>
      <c r="GQ368" s="37"/>
      <c r="GR368" s="37"/>
      <c r="GS368" s="37"/>
      <c r="GT368" s="37"/>
      <c r="GU368" s="37" t="s">
        <v>4503</v>
      </c>
      <c r="GV368" s="37" t="b">
        <v>1</v>
      </c>
      <c r="GW368" s="37"/>
      <c r="GX368" s="37"/>
      <c r="GY368" s="37"/>
      <c r="GZ368" s="37"/>
      <c r="HA368" s="37"/>
      <c r="HB368" s="37" t="b">
        <v>1</v>
      </c>
      <c r="HC368" s="37" t="b">
        <v>1</v>
      </c>
      <c r="HD368" s="37"/>
      <c r="HE368" s="37" t="b">
        <v>1</v>
      </c>
      <c r="HF368" s="37" t="b">
        <v>1</v>
      </c>
      <c r="HG368" s="37"/>
      <c r="HH368" s="37" t="b">
        <v>1</v>
      </c>
      <c r="HI368" s="37"/>
      <c r="HJ368" s="37"/>
      <c r="HK368" s="37"/>
      <c r="HL368" s="37"/>
      <c r="HM368" s="37"/>
      <c r="HN368" s="37" t="s">
        <v>895</v>
      </c>
      <c r="HO368" s="37" t="b">
        <v>1</v>
      </c>
      <c r="HP368" s="37"/>
      <c r="HQ368" s="37" t="b">
        <v>1</v>
      </c>
      <c r="HR368" s="37"/>
      <c r="HS368" s="37" t="s">
        <v>4504</v>
      </c>
      <c r="HT368" s="37" t="s">
        <v>389</v>
      </c>
      <c r="HU368" s="37"/>
      <c r="HV368" s="37" t="b">
        <v>1</v>
      </c>
      <c r="HW368" s="37"/>
      <c r="HX368" s="37" t="b">
        <v>1</v>
      </c>
      <c r="HY368" s="37"/>
      <c r="HZ368" s="37"/>
      <c r="IA368" s="37"/>
      <c r="IB368" s="37"/>
      <c r="IC368" s="37" t="b">
        <v>1</v>
      </c>
      <c r="ID368" s="37"/>
      <c r="IE368" s="37"/>
      <c r="IF368" s="37" t="s">
        <v>458</v>
      </c>
      <c r="IG368" s="37" t="b">
        <v>1</v>
      </c>
      <c r="IH368" s="37"/>
      <c r="II368" s="37"/>
      <c r="IJ368" s="37"/>
      <c r="IK368" s="37"/>
      <c r="IL368" s="37"/>
      <c r="IM368" s="37"/>
      <c r="IN368" s="37"/>
      <c r="IO368" s="37"/>
      <c r="IP368" s="37" t="s">
        <v>347</v>
      </c>
      <c r="IQ368" s="37"/>
      <c r="IR368" s="37" t="s">
        <v>953</v>
      </c>
      <c r="IS368" s="37"/>
      <c r="IT368" s="37" t="b">
        <v>1</v>
      </c>
      <c r="IU368" s="37" t="b">
        <v>1</v>
      </c>
      <c r="IV368" s="37" t="b">
        <v>1</v>
      </c>
      <c r="IW368" s="37"/>
      <c r="IX368" s="37"/>
      <c r="IY368" s="37"/>
      <c r="IZ368" s="37"/>
      <c r="JA368" s="37" t="s">
        <v>5165</v>
      </c>
      <c r="JB368" s="37" t="s">
        <v>953</v>
      </c>
      <c r="JC368" s="37"/>
      <c r="JD368" s="37" t="b">
        <v>1</v>
      </c>
      <c r="JE368" s="37" t="b">
        <v>1</v>
      </c>
      <c r="JF368" s="37" t="b">
        <v>1</v>
      </c>
      <c r="JG368" s="37"/>
      <c r="JH368" s="37"/>
      <c r="JI368" s="37"/>
      <c r="JJ368" s="37"/>
      <c r="JK368" s="45" t="s">
        <v>5169</v>
      </c>
      <c r="JL368" s="37" t="s">
        <v>359</v>
      </c>
      <c r="JM368" s="37" t="s">
        <v>4505</v>
      </c>
      <c r="JN368" s="37" t="s">
        <v>4506</v>
      </c>
      <c r="JO368" s="37" t="b">
        <v>1</v>
      </c>
      <c r="JP368" s="37" t="b">
        <v>1</v>
      </c>
      <c r="JQ368" s="37" t="b">
        <v>1</v>
      </c>
      <c r="JR368" s="37" t="b">
        <v>1</v>
      </c>
      <c r="JS368" s="37" t="b">
        <v>1</v>
      </c>
      <c r="JT368" s="37" t="b">
        <v>1</v>
      </c>
      <c r="JU368" s="37" t="b">
        <v>1</v>
      </c>
      <c r="JV368" s="37" t="b">
        <v>1</v>
      </c>
      <c r="JW368" s="37" t="b">
        <v>1</v>
      </c>
      <c r="JX368" s="37" t="b">
        <v>1</v>
      </c>
      <c r="JY368" s="37" t="b">
        <v>1</v>
      </c>
      <c r="JZ368" s="37"/>
      <c r="KA368" s="37" t="b">
        <v>1</v>
      </c>
      <c r="KB368" s="37" t="b">
        <v>1</v>
      </c>
      <c r="KC368" s="37"/>
      <c r="KD368" s="37"/>
      <c r="KE368" s="37"/>
      <c r="KF368" s="37"/>
      <c r="KG368" s="37" t="s">
        <v>4507</v>
      </c>
      <c r="KH368" s="37" t="s">
        <v>4508</v>
      </c>
      <c r="KI368" s="37"/>
      <c r="KJ368" s="37"/>
      <c r="KK368" s="37"/>
      <c r="KL368" s="37" t="b">
        <v>1</v>
      </c>
      <c r="KM368" s="37"/>
      <c r="KN368" s="37" t="b">
        <v>1</v>
      </c>
      <c r="KO368" s="37"/>
      <c r="KP368" s="37" t="b">
        <v>1</v>
      </c>
      <c r="KQ368" s="37"/>
      <c r="KR368" s="37" t="b">
        <v>1</v>
      </c>
      <c r="KS368" s="37"/>
      <c r="KT368" s="37"/>
      <c r="KU368" s="37"/>
      <c r="KV368" s="37"/>
      <c r="KW368" s="37" t="s">
        <v>705</v>
      </c>
      <c r="KX368" s="37" t="b">
        <v>1</v>
      </c>
      <c r="KY368" s="37" t="b">
        <v>1</v>
      </c>
      <c r="KZ368" s="37" t="b">
        <v>1</v>
      </c>
      <c r="LA368" s="37" t="b">
        <v>1</v>
      </c>
      <c r="LB368" s="37" t="b">
        <v>1</v>
      </c>
      <c r="LC368" s="37" t="b">
        <v>1</v>
      </c>
      <c r="LD368" s="37"/>
      <c r="LE368" s="37"/>
      <c r="LF368" s="37"/>
      <c r="LG368" s="37" t="s">
        <v>940</v>
      </c>
      <c r="LH368" s="37" t="b">
        <v>1</v>
      </c>
      <c r="LI368" s="37"/>
      <c r="LJ368" s="37"/>
      <c r="LK368" s="37" t="b">
        <v>1</v>
      </c>
      <c r="LL368" s="37"/>
      <c r="LM368" s="37"/>
      <c r="LN368" s="37"/>
      <c r="LO368" s="37" t="s">
        <v>359</v>
      </c>
      <c r="LP368" s="45" t="s">
        <v>5172</v>
      </c>
      <c r="LQ368" s="37" t="s">
        <v>1393</v>
      </c>
      <c r="LR368" s="37" t="b">
        <v>1</v>
      </c>
      <c r="LS368" s="37"/>
      <c r="LT368" s="37" t="b">
        <v>1</v>
      </c>
      <c r="LU368" s="37" t="b">
        <v>1</v>
      </c>
      <c r="LV368" s="37"/>
      <c r="LW368" s="37"/>
      <c r="LX368" s="37"/>
      <c r="LY368" s="37"/>
      <c r="LZ368" s="37"/>
      <c r="MA368" s="37"/>
      <c r="MB368" s="37" t="s">
        <v>359</v>
      </c>
      <c r="MC368" s="37"/>
      <c r="MD368" s="37"/>
      <c r="ME368" s="37"/>
      <c r="MF368" s="37"/>
      <c r="MG368" s="37"/>
      <c r="MH368" s="37" t="s">
        <v>347</v>
      </c>
      <c r="MI368" s="37" t="s">
        <v>4509</v>
      </c>
      <c r="MJ368" s="37" t="s">
        <v>4510</v>
      </c>
      <c r="MK368" s="37">
        <v>73219935</v>
      </c>
      <c r="ML368" s="37" t="s">
        <v>4511</v>
      </c>
      <c r="MM368" s="50">
        <v>44219.583402777767</v>
      </c>
      <c r="MN368" s="37">
        <v>370</v>
      </c>
      <c r="MO368" s="37"/>
      <c r="MP368" s="37">
        <v>-1</v>
      </c>
      <c r="MQ368" s="37"/>
      <c r="MR368" s="37"/>
      <c r="MS368" s="37" t="s">
        <v>376</v>
      </c>
      <c r="MT368" s="37">
        <v>15014</v>
      </c>
      <c r="MU368" s="37" t="s">
        <v>402</v>
      </c>
      <c r="MV368" s="37">
        <v>569832</v>
      </c>
    </row>
    <row r="369" spans="1:360" ht="15.6" thickTop="1" thickBot="1" x14ac:dyDescent="0.35">
      <c r="A369" s="44" t="s">
        <v>4512</v>
      </c>
      <c r="B369" s="45" t="s">
        <v>4513</v>
      </c>
      <c r="C369" s="45" t="s">
        <v>384</v>
      </c>
      <c r="D369" s="45" t="s">
        <v>4426</v>
      </c>
      <c r="E369" s="45" t="s">
        <v>830</v>
      </c>
      <c r="F369" s="45"/>
      <c r="G369" s="46">
        <v>44219</v>
      </c>
      <c r="H369" s="45" t="s">
        <v>2715</v>
      </c>
      <c r="I369" s="45" t="s">
        <v>832</v>
      </c>
      <c r="J369" s="45" t="s">
        <v>347</v>
      </c>
      <c r="K369" s="45">
        <v>32</v>
      </c>
      <c r="L369" s="45" t="str">
        <f>IF(data!$K369&lt;31,"18-30 Years",IF(data!$K369&lt;51,"31-50 Years",IF(data!$K369&lt;61,"51-60 Years",IF(data!$K369&gt;60,"Elderly&gt;60"))))</f>
        <v>31-50 Years</v>
      </c>
      <c r="M369" s="45" t="s">
        <v>348</v>
      </c>
      <c r="N369" s="45" t="s">
        <v>349</v>
      </c>
      <c r="O369" s="45" t="s">
        <v>383</v>
      </c>
      <c r="P369" s="45"/>
      <c r="Q369" s="45">
        <v>1</v>
      </c>
      <c r="R369" s="45">
        <v>1</v>
      </c>
      <c r="S369" s="45" t="s">
        <v>347</v>
      </c>
      <c r="T369" s="45">
        <v>1</v>
      </c>
      <c r="U369" s="45">
        <v>0</v>
      </c>
      <c r="V369" s="45">
        <v>2</v>
      </c>
      <c r="W369" s="45" t="s">
        <v>406</v>
      </c>
      <c r="X369" s="45">
        <v>0</v>
      </c>
      <c r="Y369" s="45" t="s">
        <v>455</v>
      </c>
      <c r="Z369" s="45">
        <v>1</v>
      </c>
      <c r="AA369" s="51">
        <v>4</v>
      </c>
      <c r="AB369" s="45">
        <v>7</v>
      </c>
      <c r="AC369" s="45">
        <v>1</v>
      </c>
      <c r="AD369" s="45">
        <v>0</v>
      </c>
      <c r="AE369" s="45">
        <v>1</v>
      </c>
      <c r="AF369" s="45">
        <v>1700</v>
      </c>
      <c r="AG369" s="45">
        <v>500</v>
      </c>
      <c r="AH369" s="41">
        <f t="shared" si="5"/>
        <v>-1200</v>
      </c>
      <c r="AI369" s="45" t="s">
        <v>4514</v>
      </c>
      <c r="AJ369" s="45"/>
      <c r="AK369" s="45" t="s">
        <v>2257</v>
      </c>
      <c r="AL369" s="45" t="b">
        <v>1</v>
      </c>
      <c r="AM369" s="45" t="b">
        <v>1</v>
      </c>
      <c r="AN369" s="45"/>
      <c r="AO369" s="45" t="b">
        <v>1</v>
      </c>
      <c r="AP369" s="45"/>
      <c r="AQ369" s="45"/>
      <c r="AR369" s="45"/>
      <c r="AS369" s="45"/>
      <c r="AT369" s="45">
        <v>20</v>
      </c>
      <c r="AU369" s="45" t="s">
        <v>2659</v>
      </c>
      <c r="AV369" s="45"/>
      <c r="AW369" s="45" t="s">
        <v>347</v>
      </c>
      <c r="AX369" s="41" t="s">
        <v>372</v>
      </c>
      <c r="AY369" s="45" t="s">
        <v>993</v>
      </c>
      <c r="AZ369" s="45"/>
      <c r="BA369" s="45"/>
      <c r="BB369" s="45"/>
      <c r="BC369" s="45"/>
      <c r="BD369" s="45"/>
      <c r="BE369" s="45"/>
      <c r="BF369" s="45"/>
      <c r="BG369" s="45"/>
      <c r="BH369" s="45"/>
      <c r="BI369" s="45" t="b">
        <v>1</v>
      </c>
      <c r="BJ369" s="45"/>
      <c r="BK369" s="45" t="s">
        <v>359</v>
      </c>
      <c r="BL369" s="45"/>
      <c r="BM369" s="45"/>
      <c r="BN369" s="45"/>
      <c r="BO369" s="45"/>
      <c r="BP369" s="45" t="s">
        <v>347</v>
      </c>
      <c r="BQ369" s="45" t="s">
        <v>347</v>
      </c>
      <c r="BR369" s="45"/>
      <c r="BS369" s="45" t="s">
        <v>347</v>
      </c>
      <c r="BT369" s="45" t="s">
        <v>347</v>
      </c>
      <c r="BU369" s="45"/>
      <c r="BV369" s="45"/>
      <c r="BW369" s="45"/>
      <c r="BX369" s="45"/>
      <c r="BY369" s="45"/>
      <c r="BZ369" s="45"/>
      <c r="CA369" s="45"/>
      <c r="CB369" s="45"/>
      <c r="CC369" s="45"/>
      <c r="CD369" s="45"/>
      <c r="CE369" s="45"/>
      <c r="CF369" s="45" t="s">
        <v>1114</v>
      </c>
      <c r="CG369" s="45"/>
      <c r="CH369" s="45"/>
      <c r="CI369" s="45"/>
      <c r="CJ369" s="45"/>
      <c r="CK369" s="45"/>
      <c r="CL369" s="45"/>
      <c r="CM369" s="45" t="b">
        <v>1</v>
      </c>
      <c r="CN369" s="45"/>
      <c r="CO369" s="45" t="s">
        <v>347</v>
      </c>
      <c r="CP369" s="45"/>
      <c r="CQ369" s="45"/>
      <c r="CR369" s="45"/>
      <c r="CS369" s="45"/>
      <c r="CT369" s="45"/>
      <c r="CU369" s="45"/>
      <c r="CV369" s="45"/>
      <c r="CW369" s="45"/>
      <c r="CX369" s="45"/>
      <c r="CY369" s="45" t="s">
        <v>2900</v>
      </c>
      <c r="CZ369" s="45"/>
      <c r="DA369" s="45"/>
      <c r="DB369" s="45"/>
      <c r="DC369" s="45"/>
      <c r="DD369" s="45" t="b">
        <v>1</v>
      </c>
      <c r="DE369" s="45" t="b">
        <v>1</v>
      </c>
      <c r="DF369" s="45" t="b">
        <v>1</v>
      </c>
      <c r="DG369" s="45"/>
      <c r="DH369" s="45"/>
      <c r="DI369" s="45"/>
      <c r="DJ369" s="45"/>
      <c r="DK369" s="45" t="s">
        <v>347</v>
      </c>
      <c r="DL369" s="45" t="s">
        <v>4515</v>
      </c>
      <c r="DM369" s="45"/>
      <c r="DN369" s="45"/>
      <c r="DO369" s="45" t="b">
        <v>1</v>
      </c>
      <c r="DP369" s="45" t="b">
        <v>1</v>
      </c>
      <c r="DQ369" s="45" t="b">
        <v>1</v>
      </c>
      <c r="DR369" s="45"/>
      <c r="DS369" s="45"/>
      <c r="DT369" s="45"/>
      <c r="DU369" s="45"/>
      <c r="DV369" s="45"/>
      <c r="DW369" s="45" t="s">
        <v>646</v>
      </c>
      <c r="DX369" s="45"/>
      <c r="DY369" s="45"/>
      <c r="DZ369" s="45"/>
      <c r="EA369" s="45" t="s">
        <v>2298</v>
      </c>
      <c r="EB369" s="45" t="b">
        <v>1</v>
      </c>
      <c r="EC369" s="45"/>
      <c r="ED369" s="45" t="b">
        <v>1</v>
      </c>
      <c r="EE369" s="45"/>
      <c r="EF369" s="45"/>
      <c r="EG369" s="45"/>
      <c r="EH369" s="45"/>
      <c r="EI369" s="45"/>
      <c r="EJ369" s="45"/>
      <c r="EK369" s="45" t="b">
        <v>1</v>
      </c>
      <c r="EL369" s="45"/>
      <c r="EM369" s="51">
        <v>3</v>
      </c>
      <c r="EN369" s="45" t="s">
        <v>365</v>
      </c>
      <c r="EO369" s="45" t="s">
        <v>4516</v>
      </c>
      <c r="EP369" s="45"/>
      <c r="EQ369" s="45" t="b">
        <v>1</v>
      </c>
      <c r="ER369" s="45"/>
      <c r="ES369" s="45" t="b">
        <v>1</v>
      </c>
      <c r="ET369" s="45"/>
      <c r="EU369" s="45"/>
      <c r="EV369" s="45" t="b">
        <v>1</v>
      </c>
      <c r="EW369" s="45"/>
      <c r="EX369" s="45"/>
      <c r="EY369" s="45" t="b">
        <v>1</v>
      </c>
      <c r="EZ369" s="45"/>
      <c r="FA369" s="51">
        <v>4</v>
      </c>
      <c r="FB369" s="45" t="s">
        <v>366</v>
      </c>
      <c r="FC369" s="45" t="s">
        <v>347</v>
      </c>
      <c r="FD369" s="45"/>
      <c r="FE369" s="45" t="s">
        <v>367</v>
      </c>
      <c r="FF369" s="45"/>
      <c r="FG369" s="45" t="b">
        <v>1</v>
      </c>
      <c r="FH369" s="45"/>
      <c r="FI369" s="45"/>
      <c r="FJ369" s="45"/>
      <c r="FK369" s="45"/>
      <c r="FL369" s="45"/>
      <c r="FM369" s="45"/>
      <c r="FN369" s="45" t="s">
        <v>347</v>
      </c>
      <c r="FO369" s="45"/>
      <c r="FP369" s="45" t="s">
        <v>347</v>
      </c>
      <c r="FQ369" s="45" t="s">
        <v>367</v>
      </c>
      <c r="FR369" s="45" t="b">
        <v>1</v>
      </c>
      <c r="FS369" s="45"/>
      <c r="FT369" s="45"/>
      <c r="FU369" s="45"/>
      <c r="FV369" s="45"/>
      <c r="FW369" s="45"/>
      <c r="FX369" s="45" t="s">
        <v>656</v>
      </c>
      <c r="FY369" s="45" t="s">
        <v>359</v>
      </c>
      <c r="FZ369" s="45" t="s">
        <v>359</v>
      </c>
      <c r="GA369" s="45"/>
      <c r="GB369" s="45"/>
      <c r="GC369" s="45" t="s">
        <v>384</v>
      </c>
      <c r="GD369" s="45" t="s">
        <v>351</v>
      </c>
      <c r="GE369" s="45" t="s">
        <v>359</v>
      </c>
      <c r="GF369" s="45" t="s">
        <v>370</v>
      </c>
      <c r="GG369" s="45" t="s">
        <v>370</v>
      </c>
      <c r="GH369" s="45"/>
      <c r="GI369" s="45"/>
      <c r="GJ369" s="45"/>
      <c r="GK369" s="45"/>
      <c r="GL369" s="45"/>
      <c r="GM369" s="45"/>
      <c r="GN369" s="45"/>
      <c r="GO369" s="45"/>
      <c r="GP369" s="45"/>
      <c r="GQ369" s="45"/>
      <c r="GR369" s="45"/>
      <c r="GS369" s="45"/>
      <c r="GT369" s="45"/>
      <c r="GU369" s="45" t="s">
        <v>4517</v>
      </c>
      <c r="GV369" s="45" t="b">
        <v>1</v>
      </c>
      <c r="GW369" s="45"/>
      <c r="GX369" s="45" t="b">
        <v>1</v>
      </c>
      <c r="GY369" s="45"/>
      <c r="GZ369" s="45"/>
      <c r="HA369" s="45"/>
      <c r="HB369" s="45"/>
      <c r="HC369" s="45" t="b">
        <v>1</v>
      </c>
      <c r="HD369" s="45"/>
      <c r="HE369" s="45" t="b">
        <v>1</v>
      </c>
      <c r="HF369" s="45"/>
      <c r="HG369" s="45"/>
      <c r="HH369" s="45" t="b">
        <v>1</v>
      </c>
      <c r="HI369" s="45"/>
      <c r="HJ369" s="45"/>
      <c r="HK369" s="45"/>
      <c r="HL369" s="45"/>
      <c r="HM369" s="45"/>
      <c r="HN369" s="45" t="s">
        <v>3509</v>
      </c>
      <c r="HO369" s="45"/>
      <c r="HP369" s="45" t="b">
        <v>1</v>
      </c>
      <c r="HQ369" s="45" t="b">
        <v>1</v>
      </c>
      <c r="HR369" s="45"/>
      <c r="HS369" s="45" t="s">
        <v>4518</v>
      </c>
      <c r="HT369" s="45" t="s">
        <v>4519</v>
      </c>
      <c r="HU369" s="45"/>
      <c r="HV369" s="45" t="b">
        <v>1</v>
      </c>
      <c r="HW369" s="45" t="b">
        <v>1</v>
      </c>
      <c r="HX369" s="45" t="b">
        <v>1</v>
      </c>
      <c r="HY369" s="45"/>
      <c r="HZ369" s="45"/>
      <c r="IA369" s="45"/>
      <c r="IB369" s="45"/>
      <c r="IC369" s="45"/>
      <c r="ID369" s="45"/>
      <c r="IE369" s="45"/>
      <c r="IF369" s="45" t="s">
        <v>458</v>
      </c>
      <c r="IG369" s="45" t="b">
        <v>1</v>
      </c>
      <c r="IH369" s="45"/>
      <c r="II369" s="45"/>
      <c r="IJ369" s="45"/>
      <c r="IK369" s="45"/>
      <c r="IL369" s="45"/>
      <c r="IM369" s="45"/>
      <c r="IN369" s="45"/>
      <c r="IO369" s="45"/>
      <c r="IP369" s="45" t="s">
        <v>347</v>
      </c>
      <c r="IQ369" s="45"/>
      <c r="IR369" s="45" t="s">
        <v>413</v>
      </c>
      <c r="IS369" s="45"/>
      <c r="IT369" s="45"/>
      <c r="IU369" s="45"/>
      <c r="IV369" s="45"/>
      <c r="IW369" s="45"/>
      <c r="IX369" s="45" t="b">
        <v>1</v>
      </c>
      <c r="IY369" s="45"/>
      <c r="IZ369" s="45"/>
      <c r="JA369" s="45"/>
      <c r="JB369" s="45" t="s">
        <v>413</v>
      </c>
      <c r="JC369" s="45"/>
      <c r="JD369" s="45"/>
      <c r="JE369" s="45"/>
      <c r="JF369" s="45"/>
      <c r="JG369" s="45"/>
      <c r="JH369" s="45" t="b">
        <v>1</v>
      </c>
      <c r="JI369" s="45"/>
      <c r="JJ369" s="45"/>
      <c r="JK369" s="45"/>
      <c r="JL369" s="45" t="s">
        <v>359</v>
      </c>
      <c r="JM369" s="45" t="s">
        <v>4520</v>
      </c>
      <c r="JN369" s="45" t="s">
        <v>4521</v>
      </c>
      <c r="JO369" s="45" t="b">
        <v>1</v>
      </c>
      <c r="JP369" s="45"/>
      <c r="JQ369" s="45"/>
      <c r="JR369" s="45" t="b">
        <v>1</v>
      </c>
      <c r="JS369" s="45"/>
      <c r="JT369" s="45" t="b">
        <v>1</v>
      </c>
      <c r="JU369" s="45" t="b">
        <v>1</v>
      </c>
      <c r="JV369" s="45" t="b">
        <v>1</v>
      </c>
      <c r="JW369" s="45" t="b">
        <v>1</v>
      </c>
      <c r="JX369" s="45" t="b">
        <v>1</v>
      </c>
      <c r="JY369" s="45" t="b">
        <v>1</v>
      </c>
      <c r="JZ369" s="45"/>
      <c r="KA369" s="45" t="b">
        <v>1</v>
      </c>
      <c r="KB369" s="45" t="b">
        <v>1</v>
      </c>
      <c r="KC369" s="45"/>
      <c r="KD369" s="45"/>
      <c r="KE369" s="45"/>
      <c r="KF369" s="45"/>
      <c r="KG369" s="45"/>
      <c r="KH369" s="45" t="s">
        <v>1833</v>
      </c>
      <c r="KI369" s="45"/>
      <c r="KJ369" s="45" t="b">
        <v>1</v>
      </c>
      <c r="KK369" s="45"/>
      <c r="KL369" s="45" t="b">
        <v>1</v>
      </c>
      <c r="KM369" s="45" t="b">
        <v>1</v>
      </c>
      <c r="KN369" s="45" t="b">
        <v>1</v>
      </c>
      <c r="KO369" s="45"/>
      <c r="KP369" s="45"/>
      <c r="KQ369" s="45"/>
      <c r="KR369" s="45"/>
      <c r="KS369" s="45"/>
      <c r="KT369" s="45"/>
      <c r="KU369" s="45"/>
      <c r="KV369" s="45"/>
      <c r="KW369" s="45" t="s">
        <v>705</v>
      </c>
      <c r="KX369" s="45" t="b">
        <v>1</v>
      </c>
      <c r="KY369" s="45" t="b">
        <v>1</v>
      </c>
      <c r="KZ369" s="45" t="b">
        <v>1</v>
      </c>
      <c r="LA369" s="45" t="b">
        <v>1</v>
      </c>
      <c r="LB369" s="45" t="b">
        <v>1</v>
      </c>
      <c r="LC369" s="45" t="b">
        <v>1</v>
      </c>
      <c r="LD369" s="45"/>
      <c r="LE369" s="45"/>
      <c r="LF369" s="45"/>
      <c r="LG369" s="45" t="s">
        <v>720</v>
      </c>
      <c r="LH369" s="45" t="b">
        <v>1</v>
      </c>
      <c r="LI369" s="45"/>
      <c r="LJ369" s="45" t="b">
        <v>1</v>
      </c>
      <c r="LK369" s="45"/>
      <c r="LL369" s="45"/>
      <c r="LM369" s="45"/>
      <c r="LN369" s="45"/>
      <c r="LO369" s="45" t="s">
        <v>347</v>
      </c>
      <c r="LP369" s="45"/>
      <c r="LQ369" s="45" t="s">
        <v>706</v>
      </c>
      <c r="LR369" s="45"/>
      <c r="LS369" s="45"/>
      <c r="LT369" s="45"/>
      <c r="LU369" s="45"/>
      <c r="LV369" s="45"/>
      <c r="LW369" s="45"/>
      <c r="LX369" s="45"/>
      <c r="LY369" s="45"/>
      <c r="LZ369" s="45" t="b">
        <v>1</v>
      </c>
      <c r="MA369" s="45"/>
      <c r="MB369" s="45" t="s">
        <v>359</v>
      </c>
      <c r="MC369" s="45"/>
      <c r="MD369" s="45"/>
      <c r="ME369" s="45" t="s">
        <v>359</v>
      </c>
      <c r="MF369" s="45"/>
      <c r="MG369" s="45"/>
      <c r="MH369" s="45" t="s">
        <v>359</v>
      </c>
      <c r="MI369" s="45"/>
      <c r="MJ369" s="45" t="s">
        <v>4522</v>
      </c>
      <c r="MK369" s="45">
        <v>73219936</v>
      </c>
      <c r="ML369" s="45" t="s">
        <v>4523</v>
      </c>
      <c r="MM369" s="47">
        <v>44219.583414351851</v>
      </c>
      <c r="MN369" s="45">
        <v>371</v>
      </c>
      <c r="MO369" s="45"/>
      <c r="MP369" s="45">
        <v>-1</v>
      </c>
      <c r="MQ369" s="45"/>
      <c r="MR369" s="45"/>
      <c r="MS369" s="45" t="s">
        <v>376</v>
      </c>
      <c r="MT369" s="45">
        <v>10160</v>
      </c>
      <c r="MU369" s="45" t="s">
        <v>402</v>
      </c>
      <c r="MV369" s="45">
        <v>569832</v>
      </c>
    </row>
    <row r="370" spans="1:360" ht="15.6" hidden="1" thickTop="1" thickBot="1" x14ac:dyDescent="0.35">
      <c r="A370" s="48" t="s">
        <v>4524</v>
      </c>
      <c r="B370" s="37" t="s">
        <v>4525</v>
      </c>
      <c r="C370" s="37"/>
      <c r="D370" s="37" t="s">
        <v>3027</v>
      </c>
      <c r="E370" s="37" t="s">
        <v>830</v>
      </c>
      <c r="F370" s="37"/>
      <c r="G370" s="49">
        <v>44219</v>
      </c>
      <c r="H370" s="37" t="s">
        <v>2715</v>
      </c>
      <c r="I370" s="37" t="s">
        <v>832</v>
      </c>
      <c r="J370" s="37" t="s">
        <v>347</v>
      </c>
      <c r="K370" s="37">
        <v>33</v>
      </c>
      <c r="L370" s="37" t="str">
        <f>IF(data!$K370&lt;31,"18-30 Years",IF(data!$K370&lt;51,"31-50 Years",IF(data!$K370&lt;61,"51-60 Years",IF(data!$K370&gt;60,"Elderly&gt;60"))))</f>
        <v>31-50 Years</v>
      </c>
      <c r="M370" s="37" t="s">
        <v>405</v>
      </c>
      <c r="N370" s="37" t="s">
        <v>349</v>
      </c>
      <c r="O370" s="37" t="s">
        <v>350</v>
      </c>
      <c r="P370" s="49">
        <v>41467</v>
      </c>
      <c r="Q370" s="37">
        <v>0</v>
      </c>
      <c r="R370" s="37">
        <v>0</v>
      </c>
      <c r="S370" s="37" t="s">
        <v>347</v>
      </c>
      <c r="T370" s="37">
        <v>0</v>
      </c>
      <c r="U370" s="37">
        <v>0</v>
      </c>
      <c r="V370" s="37">
        <v>3</v>
      </c>
      <c r="W370" s="37" t="s">
        <v>455</v>
      </c>
      <c r="X370" s="37">
        <v>1</v>
      </c>
      <c r="Y370" s="37" t="s">
        <v>364</v>
      </c>
      <c r="Z370" s="37">
        <v>1</v>
      </c>
      <c r="AA370" s="52">
        <v>5</v>
      </c>
      <c r="AB370" s="37">
        <v>7</v>
      </c>
      <c r="AC370" s="37">
        <v>0</v>
      </c>
      <c r="AD370" s="37">
        <v>0</v>
      </c>
      <c r="AE370" s="37">
        <v>1</v>
      </c>
      <c r="AF370" s="37">
        <v>2000</v>
      </c>
      <c r="AG370" s="37">
        <v>900</v>
      </c>
      <c r="AH370" s="41">
        <f t="shared" si="5"/>
        <v>-1100</v>
      </c>
      <c r="AI370" s="37" t="s">
        <v>4526</v>
      </c>
      <c r="AJ370" s="37"/>
      <c r="AK370" s="37" t="s">
        <v>1400</v>
      </c>
      <c r="AL370" s="37" t="b">
        <v>1</v>
      </c>
      <c r="AM370" s="37" t="b">
        <v>1</v>
      </c>
      <c r="AN370" s="37" t="b">
        <v>1</v>
      </c>
      <c r="AO370" s="37" t="b">
        <v>1</v>
      </c>
      <c r="AP370" s="37"/>
      <c r="AQ370" s="37"/>
      <c r="AR370" s="37"/>
      <c r="AS370" s="37"/>
      <c r="AT370" s="37">
        <v>25</v>
      </c>
      <c r="AU370" s="37" t="s">
        <v>356</v>
      </c>
      <c r="AV370" s="37"/>
      <c r="AW370" s="37" t="s">
        <v>347</v>
      </c>
      <c r="AX370" s="41" t="s">
        <v>372</v>
      </c>
      <c r="AY370" s="37" t="s">
        <v>426</v>
      </c>
      <c r="AZ370" s="37"/>
      <c r="BA370" s="37"/>
      <c r="BB370" s="37"/>
      <c r="BC370" s="37" t="b">
        <v>1</v>
      </c>
      <c r="BD370" s="37"/>
      <c r="BE370" s="37"/>
      <c r="BF370" s="37"/>
      <c r="BG370" s="37"/>
      <c r="BH370" s="37"/>
      <c r="BI370" s="37"/>
      <c r="BJ370" s="37"/>
      <c r="BK370" s="37" t="s">
        <v>347</v>
      </c>
      <c r="BL370" s="37" t="s">
        <v>347</v>
      </c>
      <c r="BM370" s="37" t="s">
        <v>4527</v>
      </c>
      <c r="BN370" s="37" t="s">
        <v>359</v>
      </c>
      <c r="BO370" s="37"/>
      <c r="BP370" s="37" t="s">
        <v>359</v>
      </c>
      <c r="BQ370" s="37"/>
      <c r="BR370" s="37"/>
      <c r="BS370" s="37"/>
      <c r="BT370" s="37"/>
      <c r="BU370" s="37"/>
      <c r="BV370" s="37"/>
      <c r="BW370" s="37"/>
      <c r="BX370" s="37"/>
      <c r="BY370" s="37"/>
      <c r="BZ370" s="37"/>
      <c r="CA370" s="37"/>
      <c r="CB370" s="37"/>
      <c r="CC370" s="37"/>
      <c r="CD370" s="37"/>
      <c r="CE370" s="37"/>
      <c r="CF370" s="37" t="s">
        <v>1114</v>
      </c>
      <c r="CG370" s="37"/>
      <c r="CH370" s="37"/>
      <c r="CI370" s="37"/>
      <c r="CJ370" s="37"/>
      <c r="CK370" s="37"/>
      <c r="CL370" s="37"/>
      <c r="CM370" s="37" t="b">
        <v>1</v>
      </c>
      <c r="CN370" s="37"/>
      <c r="CO370" s="37" t="s">
        <v>347</v>
      </c>
      <c r="CP370" s="37"/>
      <c r="CQ370" s="37"/>
      <c r="CR370" s="37"/>
      <c r="CS370" s="37"/>
      <c r="CT370" s="37"/>
      <c r="CU370" s="37"/>
      <c r="CV370" s="37"/>
      <c r="CW370" s="37"/>
      <c r="CX370" s="37"/>
      <c r="CY370" s="37" t="s">
        <v>1539</v>
      </c>
      <c r="CZ370" s="37"/>
      <c r="DA370" s="37"/>
      <c r="DB370" s="37"/>
      <c r="DC370" s="37"/>
      <c r="DD370" s="37" t="b">
        <v>1</v>
      </c>
      <c r="DE370" s="37" t="b">
        <v>1</v>
      </c>
      <c r="DF370" s="37" t="b">
        <v>1</v>
      </c>
      <c r="DG370" s="37"/>
      <c r="DH370" s="37"/>
      <c r="DI370" s="37"/>
      <c r="DJ370" s="37"/>
      <c r="DK370" s="37"/>
      <c r="DL370" s="37"/>
      <c r="DM370" s="37"/>
      <c r="DN370" s="37"/>
      <c r="DO370" s="37"/>
      <c r="DP370" s="37"/>
      <c r="DQ370" s="37"/>
      <c r="DR370" s="37"/>
      <c r="DS370" s="37"/>
      <c r="DT370" s="37"/>
      <c r="DU370" s="37"/>
      <c r="DV370" s="37"/>
      <c r="DW370" s="37" t="s">
        <v>564</v>
      </c>
      <c r="DX370" s="37" t="s">
        <v>483</v>
      </c>
      <c r="DY370" s="37"/>
      <c r="DZ370" s="37"/>
      <c r="EA370" s="37"/>
      <c r="EB370" s="37"/>
      <c r="EC370" s="37"/>
      <c r="ED370" s="37"/>
      <c r="EE370" s="37"/>
      <c r="EF370" s="37"/>
      <c r="EG370" s="37"/>
      <c r="EH370" s="37"/>
      <c r="EI370" s="37"/>
      <c r="EJ370" s="37"/>
      <c r="EK370" s="37"/>
      <c r="EL370" s="37"/>
      <c r="EM370" s="37"/>
      <c r="EN370" s="37"/>
      <c r="EO370" s="37" t="s">
        <v>4528</v>
      </c>
      <c r="EP370" s="37" t="b">
        <v>1</v>
      </c>
      <c r="EQ370" s="37"/>
      <c r="ER370" s="37" t="b">
        <v>1</v>
      </c>
      <c r="ES370" s="37"/>
      <c r="ET370" s="37"/>
      <c r="EU370" s="37"/>
      <c r="EV370" s="37"/>
      <c r="EW370" s="37" t="b">
        <v>1</v>
      </c>
      <c r="EX370" s="37"/>
      <c r="EY370" s="37"/>
      <c r="EZ370" s="37"/>
      <c r="FA370" s="52">
        <v>3</v>
      </c>
      <c r="FB370" s="37" t="s">
        <v>365</v>
      </c>
      <c r="FC370" s="37" t="s">
        <v>347</v>
      </c>
      <c r="FD370" s="37"/>
      <c r="FE370" s="37" t="s">
        <v>367</v>
      </c>
      <c r="FF370" s="37"/>
      <c r="FG370" s="37" t="b">
        <v>1</v>
      </c>
      <c r="FH370" s="37"/>
      <c r="FI370" s="37"/>
      <c r="FJ370" s="37"/>
      <c r="FK370" s="37"/>
      <c r="FL370" s="37"/>
      <c r="FM370" s="37"/>
      <c r="FN370" s="37" t="s">
        <v>347</v>
      </c>
      <c r="FO370" s="37"/>
      <c r="FP370" s="37" t="s">
        <v>359</v>
      </c>
      <c r="FQ370" s="37"/>
      <c r="FR370" s="37"/>
      <c r="FS370" s="37"/>
      <c r="FT370" s="37"/>
      <c r="FU370" s="37"/>
      <c r="FV370" s="37"/>
      <c r="FW370" s="37"/>
      <c r="FX370" s="37" t="s">
        <v>368</v>
      </c>
      <c r="FY370" s="37" t="s">
        <v>347</v>
      </c>
      <c r="FZ370" s="37"/>
      <c r="GA370" s="37"/>
      <c r="GB370" s="37"/>
      <c r="GC370" s="37" t="s">
        <v>384</v>
      </c>
      <c r="GD370" s="37" t="s">
        <v>384</v>
      </c>
      <c r="GE370" s="37" t="s">
        <v>359</v>
      </c>
      <c r="GF370" s="37" t="s">
        <v>370</v>
      </c>
      <c r="GG370" s="37" t="s">
        <v>370</v>
      </c>
      <c r="GH370" s="37"/>
      <c r="GI370" s="37"/>
      <c r="GJ370" s="37"/>
      <c r="GK370" s="37"/>
      <c r="GL370" s="37"/>
      <c r="GM370" s="37"/>
      <c r="GN370" s="37"/>
      <c r="GO370" s="37"/>
      <c r="GP370" s="37"/>
      <c r="GQ370" s="37"/>
      <c r="GR370" s="37"/>
      <c r="GS370" s="37"/>
      <c r="GT370" s="37"/>
      <c r="GU370" s="37" t="s">
        <v>4529</v>
      </c>
      <c r="GV370" s="37" t="b">
        <v>1</v>
      </c>
      <c r="GW370" s="37"/>
      <c r="GX370" s="37" t="b">
        <v>1</v>
      </c>
      <c r="GY370" s="37"/>
      <c r="GZ370" s="37" t="b">
        <v>1</v>
      </c>
      <c r="HA370" s="37"/>
      <c r="HB370" s="37"/>
      <c r="HC370" s="37"/>
      <c r="HD370" s="37" t="b">
        <v>1</v>
      </c>
      <c r="HE370" s="37"/>
      <c r="HF370" s="37"/>
      <c r="HG370" s="37"/>
      <c r="HH370" s="37" t="b">
        <v>1</v>
      </c>
      <c r="HI370" s="37"/>
      <c r="HJ370" s="37"/>
      <c r="HK370" s="37"/>
      <c r="HL370" s="37"/>
      <c r="HM370" s="37"/>
      <c r="HN370" s="37" t="s">
        <v>2812</v>
      </c>
      <c r="HO370" s="37" t="b">
        <v>1</v>
      </c>
      <c r="HP370" s="37"/>
      <c r="HQ370" s="37" t="b">
        <v>1</v>
      </c>
      <c r="HR370" s="37" t="b">
        <v>1</v>
      </c>
      <c r="HS370" s="37" t="s">
        <v>4530</v>
      </c>
      <c r="HT370" s="37" t="s">
        <v>4531</v>
      </c>
      <c r="HU370" s="37" t="b">
        <v>1</v>
      </c>
      <c r="HV370" s="37" t="b">
        <v>1</v>
      </c>
      <c r="HW370" s="37" t="b">
        <v>1</v>
      </c>
      <c r="HX370" s="37"/>
      <c r="HY370" s="37"/>
      <c r="HZ370" s="37"/>
      <c r="IA370" s="37" t="b">
        <v>1</v>
      </c>
      <c r="IB370" s="37"/>
      <c r="IC370" s="37"/>
      <c r="ID370" s="37"/>
      <c r="IE370" s="37"/>
      <c r="IF370" s="37" t="s">
        <v>458</v>
      </c>
      <c r="IG370" s="37" t="b">
        <v>1</v>
      </c>
      <c r="IH370" s="37"/>
      <c r="II370" s="37"/>
      <c r="IJ370" s="37"/>
      <c r="IK370" s="37"/>
      <c r="IL370" s="37"/>
      <c r="IM370" s="37"/>
      <c r="IN370" s="37"/>
      <c r="IO370" s="37"/>
      <c r="IP370" s="37" t="s">
        <v>347</v>
      </c>
      <c r="IQ370" s="37"/>
      <c r="IR370" s="37" t="s">
        <v>985</v>
      </c>
      <c r="IS370" s="37"/>
      <c r="IT370" s="37" t="b">
        <v>1</v>
      </c>
      <c r="IU370" s="37" t="b">
        <v>1</v>
      </c>
      <c r="IV370" s="37"/>
      <c r="IW370" s="37"/>
      <c r="IX370" s="37"/>
      <c r="IY370" s="37"/>
      <c r="IZ370" s="37"/>
      <c r="JA370" s="37" t="s">
        <v>5165</v>
      </c>
      <c r="JB370" s="37" t="s">
        <v>1250</v>
      </c>
      <c r="JC370" s="37" t="b">
        <v>1</v>
      </c>
      <c r="JD370" s="37" t="b">
        <v>1</v>
      </c>
      <c r="JE370" s="37"/>
      <c r="JF370" s="37"/>
      <c r="JG370" s="37"/>
      <c r="JH370" s="37"/>
      <c r="JI370" s="37"/>
      <c r="JJ370" s="37"/>
      <c r="JK370" s="45" t="s">
        <v>5168</v>
      </c>
      <c r="JL370" s="37" t="s">
        <v>359</v>
      </c>
      <c r="JM370" s="37" t="s">
        <v>4532</v>
      </c>
      <c r="JN370" s="37" t="s">
        <v>4533</v>
      </c>
      <c r="JO370" s="37" t="b">
        <v>1</v>
      </c>
      <c r="JP370" s="37" t="b">
        <v>1</v>
      </c>
      <c r="JQ370" s="37"/>
      <c r="JR370" s="37" t="b">
        <v>1</v>
      </c>
      <c r="JS370" s="37"/>
      <c r="JT370" s="37"/>
      <c r="JU370" s="37" t="b">
        <v>1</v>
      </c>
      <c r="JV370" s="37"/>
      <c r="JW370" s="37" t="b">
        <v>1</v>
      </c>
      <c r="JX370" s="37"/>
      <c r="JY370" s="37" t="b">
        <v>1</v>
      </c>
      <c r="JZ370" s="37"/>
      <c r="KA370" s="37"/>
      <c r="KB370" s="37"/>
      <c r="KC370" s="37"/>
      <c r="KD370" s="37"/>
      <c r="KE370" s="37"/>
      <c r="KF370" s="37"/>
      <c r="KG370" s="37"/>
      <c r="KH370" s="37" t="s">
        <v>1937</v>
      </c>
      <c r="KI370" s="37"/>
      <c r="KJ370" s="37" t="b">
        <v>1</v>
      </c>
      <c r="KK370" s="37"/>
      <c r="KL370" s="37"/>
      <c r="KM370" s="37" t="b">
        <v>1</v>
      </c>
      <c r="KN370" s="37" t="b">
        <v>1</v>
      </c>
      <c r="KO370" s="37"/>
      <c r="KP370" s="37"/>
      <c r="KQ370" s="37"/>
      <c r="KR370" s="37"/>
      <c r="KS370" s="37"/>
      <c r="KT370" s="37"/>
      <c r="KU370" s="37"/>
      <c r="KV370" s="37"/>
      <c r="KW370" s="37" t="s">
        <v>2185</v>
      </c>
      <c r="KX370" s="37" t="b">
        <v>1</v>
      </c>
      <c r="KY370" s="37" t="b">
        <v>1</v>
      </c>
      <c r="KZ370" s="37" t="b">
        <v>1</v>
      </c>
      <c r="LA370" s="37"/>
      <c r="LB370" s="37"/>
      <c r="LC370" s="37"/>
      <c r="LD370" s="37"/>
      <c r="LE370" s="37"/>
      <c r="LF370" s="37"/>
      <c r="LG370" s="37" t="s">
        <v>1221</v>
      </c>
      <c r="LH370" s="37"/>
      <c r="LI370" s="37"/>
      <c r="LJ370" s="37"/>
      <c r="LK370" s="37" t="b">
        <v>1</v>
      </c>
      <c r="LL370" s="37"/>
      <c r="LM370" s="37"/>
      <c r="LN370" s="37"/>
      <c r="LO370" s="37" t="s">
        <v>347</v>
      </c>
      <c r="LP370" s="37"/>
      <c r="LQ370" s="37" t="s">
        <v>1109</v>
      </c>
      <c r="LR370" s="37"/>
      <c r="LS370" s="37"/>
      <c r="LT370" s="37"/>
      <c r="LU370" s="37" t="b">
        <v>1</v>
      </c>
      <c r="LV370" s="37"/>
      <c r="LW370" s="37"/>
      <c r="LX370" s="37"/>
      <c r="LY370" s="37"/>
      <c r="LZ370" s="37"/>
      <c r="MA370" s="37"/>
      <c r="MB370" s="37" t="s">
        <v>359</v>
      </c>
      <c r="MC370" s="37"/>
      <c r="MD370" s="37"/>
      <c r="ME370" s="37" t="s">
        <v>359</v>
      </c>
      <c r="MF370" s="37"/>
      <c r="MG370" s="37"/>
      <c r="MH370" s="37" t="s">
        <v>359</v>
      </c>
      <c r="MI370" s="37"/>
      <c r="MJ370" s="37" t="s">
        <v>4534</v>
      </c>
      <c r="MK370" s="37">
        <v>73219968</v>
      </c>
      <c r="ML370" s="37" t="s">
        <v>4535</v>
      </c>
      <c r="MM370" s="50">
        <v>44219.584849537037</v>
      </c>
      <c r="MN370" s="37">
        <v>372</v>
      </c>
      <c r="MO370" s="37"/>
      <c r="MP370" s="37">
        <v>-1</v>
      </c>
      <c r="MQ370" s="37"/>
      <c r="MR370" s="37"/>
      <c r="MS370" s="37" t="s">
        <v>376</v>
      </c>
      <c r="MT370" s="37">
        <v>2541</v>
      </c>
      <c r="MU370" s="37" t="s">
        <v>402</v>
      </c>
      <c r="MV370" s="37">
        <v>569832</v>
      </c>
    </row>
    <row r="371" spans="1:360" ht="15.6" thickTop="1" thickBot="1" x14ac:dyDescent="0.35">
      <c r="A371" s="44" t="s">
        <v>4536</v>
      </c>
      <c r="B371" s="45" t="s">
        <v>4537</v>
      </c>
      <c r="C371" s="45" t="s">
        <v>384</v>
      </c>
      <c r="D371" s="45" t="s">
        <v>2986</v>
      </c>
      <c r="E371" s="45" t="s">
        <v>830</v>
      </c>
      <c r="F371" s="45"/>
      <c r="G371" s="46">
        <v>44219</v>
      </c>
      <c r="H371" s="45" t="s">
        <v>2715</v>
      </c>
      <c r="I371" s="45" t="s">
        <v>832</v>
      </c>
      <c r="J371" s="45" t="s">
        <v>347</v>
      </c>
      <c r="K371" s="45">
        <v>30</v>
      </c>
      <c r="L371" s="45" t="str">
        <f>IF(data!$K371&lt;31,"18-30 Years",IF(data!$K371&lt;51,"31-50 Years",IF(data!$K371&lt;61,"51-60 Years",IF(data!$K371&gt;60,"Elderly&gt;60"))))</f>
        <v>18-30 Years</v>
      </c>
      <c r="M371" s="45" t="s">
        <v>405</v>
      </c>
      <c r="N371" s="45" t="s">
        <v>349</v>
      </c>
      <c r="O371" s="45" t="s">
        <v>350</v>
      </c>
      <c r="P371" s="46">
        <v>41047</v>
      </c>
      <c r="Q371" s="45">
        <v>1</v>
      </c>
      <c r="R371" s="45">
        <v>0</v>
      </c>
      <c r="S371" s="45" t="s">
        <v>347</v>
      </c>
      <c r="T371" s="45">
        <v>0</v>
      </c>
      <c r="U371" s="45">
        <v>1</v>
      </c>
      <c r="V371" s="45">
        <v>1</v>
      </c>
      <c r="W371" s="45" t="s">
        <v>406</v>
      </c>
      <c r="X371" s="45">
        <v>1</v>
      </c>
      <c r="Y371" s="45" t="s">
        <v>455</v>
      </c>
      <c r="Z371" s="45">
        <v>0</v>
      </c>
      <c r="AA371" s="51">
        <v>3</v>
      </c>
      <c r="AB371" s="45">
        <v>5</v>
      </c>
      <c r="AC371" s="45">
        <v>0</v>
      </c>
      <c r="AD371" s="45">
        <v>0</v>
      </c>
      <c r="AE371" s="45">
        <v>1</v>
      </c>
      <c r="AF371" s="45">
        <v>2500</v>
      </c>
      <c r="AG371" s="45">
        <v>1200</v>
      </c>
      <c r="AH371" s="41">
        <f t="shared" si="5"/>
        <v>-1300</v>
      </c>
      <c r="AI371" s="45" t="s">
        <v>4538</v>
      </c>
      <c r="AJ371" s="45"/>
      <c r="AK371" s="45" t="s">
        <v>1400</v>
      </c>
      <c r="AL371" s="45" t="b">
        <v>1</v>
      </c>
      <c r="AM371" s="45" t="b">
        <v>1</v>
      </c>
      <c r="AN371" s="45" t="b">
        <v>1</v>
      </c>
      <c r="AO371" s="45" t="b">
        <v>1</v>
      </c>
      <c r="AP371" s="45"/>
      <c r="AQ371" s="45"/>
      <c r="AR371" s="45"/>
      <c r="AS371" s="45"/>
      <c r="AT371" s="45">
        <v>10</v>
      </c>
      <c r="AU371" s="45" t="s">
        <v>356</v>
      </c>
      <c r="AV371" s="45"/>
      <c r="AW371" s="45" t="s">
        <v>347</v>
      </c>
      <c r="AX371" s="41" t="s">
        <v>372</v>
      </c>
      <c r="AY371" s="45" t="s">
        <v>426</v>
      </c>
      <c r="AZ371" s="45"/>
      <c r="BA371" s="45"/>
      <c r="BB371" s="45"/>
      <c r="BC371" s="45" t="b">
        <v>1</v>
      </c>
      <c r="BD371" s="45"/>
      <c r="BE371" s="45"/>
      <c r="BF371" s="45"/>
      <c r="BG371" s="45"/>
      <c r="BH371" s="45"/>
      <c r="BI371" s="45"/>
      <c r="BJ371" s="45"/>
      <c r="BK371" s="45" t="s">
        <v>359</v>
      </c>
      <c r="BL371" s="45"/>
      <c r="BM371" s="45"/>
      <c r="BN371" s="45"/>
      <c r="BO371" s="45"/>
      <c r="BP371" s="45" t="s">
        <v>347</v>
      </c>
      <c r="BQ371" s="45" t="s">
        <v>347</v>
      </c>
      <c r="BR371" s="45"/>
      <c r="BS371" s="45" t="s">
        <v>347</v>
      </c>
      <c r="BT371" s="45" t="s">
        <v>347</v>
      </c>
      <c r="BU371" s="45"/>
      <c r="BV371" s="45"/>
      <c r="BW371" s="45"/>
      <c r="BX371" s="45"/>
      <c r="BY371" s="45"/>
      <c r="BZ371" s="45"/>
      <c r="CA371" s="45"/>
      <c r="CB371" s="45"/>
      <c r="CC371" s="45"/>
      <c r="CD371" s="45"/>
      <c r="CE371" s="45"/>
      <c r="CF371" s="45" t="s">
        <v>1114</v>
      </c>
      <c r="CG371" s="45"/>
      <c r="CH371" s="45"/>
      <c r="CI371" s="45"/>
      <c r="CJ371" s="45"/>
      <c r="CK371" s="45"/>
      <c r="CL371" s="45"/>
      <c r="CM371" s="45" t="b">
        <v>1</v>
      </c>
      <c r="CN371" s="45"/>
      <c r="CO371" s="45" t="s">
        <v>347</v>
      </c>
      <c r="CP371" s="45"/>
      <c r="CQ371" s="45"/>
      <c r="CR371" s="45"/>
      <c r="CS371" s="45"/>
      <c r="CT371" s="45"/>
      <c r="CU371" s="45"/>
      <c r="CV371" s="45"/>
      <c r="CW371" s="45"/>
      <c r="CX371" s="45"/>
      <c r="CY371" s="45" t="s">
        <v>1539</v>
      </c>
      <c r="CZ371" s="45"/>
      <c r="DA371" s="45"/>
      <c r="DB371" s="45"/>
      <c r="DC371" s="45"/>
      <c r="DD371" s="45" t="b">
        <v>1</v>
      </c>
      <c r="DE371" s="45" t="b">
        <v>1</v>
      </c>
      <c r="DF371" s="45" t="b">
        <v>1</v>
      </c>
      <c r="DG371" s="45"/>
      <c r="DH371" s="45"/>
      <c r="DI371" s="45"/>
      <c r="DJ371" s="45"/>
      <c r="DK371" s="45"/>
      <c r="DL371" s="45"/>
      <c r="DM371" s="45"/>
      <c r="DN371" s="45"/>
      <c r="DO371" s="45"/>
      <c r="DP371" s="45"/>
      <c r="DQ371" s="45"/>
      <c r="DR371" s="45"/>
      <c r="DS371" s="45"/>
      <c r="DT371" s="45"/>
      <c r="DU371" s="45"/>
      <c r="DV371" s="45"/>
      <c r="DW371" s="45" t="s">
        <v>482</v>
      </c>
      <c r="DX371" s="45" t="s">
        <v>565</v>
      </c>
      <c r="DY371" s="45" t="s">
        <v>2106</v>
      </c>
      <c r="DZ371" s="45"/>
      <c r="EA371" s="45" t="s">
        <v>684</v>
      </c>
      <c r="EB371" s="45" t="b">
        <v>1</v>
      </c>
      <c r="EC371" s="45"/>
      <c r="ED371" s="45" t="b">
        <v>1</v>
      </c>
      <c r="EE371" s="45"/>
      <c r="EF371" s="45"/>
      <c r="EG371" s="45"/>
      <c r="EH371" s="45"/>
      <c r="EI371" s="45"/>
      <c r="EJ371" s="45"/>
      <c r="EK371" s="45"/>
      <c r="EL371" s="45" t="b">
        <v>1</v>
      </c>
      <c r="EM371" s="51">
        <v>3</v>
      </c>
      <c r="EN371" s="45" t="s">
        <v>365</v>
      </c>
      <c r="EO371" s="45" t="s">
        <v>1125</v>
      </c>
      <c r="EP371" s="45" t="b">
        <v>1</v>
      </c>
      <c r="EQ371" s="45"/>
      <c r="ER371" s="45" t="b">
        <v>1</v>
      </c>
      <c r="ES371" s="45"/>
      <c r="ET371" s="45"/>
      <c r="EU371" s="45"/>
      <c r="EV371" s="45"/>
      <c r="EW371" s="45"/>
      <c r="EX371" s="45"/>
      <c r="EY371" s="45"/>
      <c r="EZ371" s="45"/>
      <c r="FA371" s="51">
        <v>2</v>
      </c>
      <c r="FB371" s="45" t="s">
        <v>365</v>
      </c>
      <c r="FC371" s="45" t="s">
        <v>347</v>
      </c>
      <c r="FD371" s="45"/>
      <c r="FE371" s="45" t="s">
        <v>367</v>
      </c>
      <c r="FF371" s="45"/>
      <c r="FG371" s="45" t="b">
        <v>1</v>
      </c>
      <c r="FH371" s="45"/>
      <c r="FI371" s="45"/>
      <c r="FJ371" s="45"/>
      <c r="FK371" s="45"/>
      <c r="FL371" s="45"/>
      <c r="FM371" s="45"/>
      <c r="FN371" s="45" t="s">
        <v>347</v>
      </c>
      <c r="FO371" s="45"/>
      <c r="FP371" s="45" t="s">
        <v>347</v>
      </c>
      <c r="FQ371" s="45" t="s">
        <v>367</v>
      </c>
      <c r="FR371" s="45" t="b">
        <v>1</v>
      </c>
      <c r="FS371" s="45"/>
      <c r="FT371" s="45"/>
      <c r="FU371" s="45"/>
      <c r="FV371" s="45"/>
      <c r="FW371" s="45"/>
      <c r="FX371" s="45" t="s">
        <v>347</v>
      </c>
      <c r="FY371" s="45" t="s">
        <v>347</v>
      </c>
      <c r="FZ371" s="45"/>
      <c r="GA371" s="45"/>
      <c r="GB371" s="45"/>
      <c r="GC371" s="45" t="s">
        <v>351</v>
      </c>
      <c r="GD371" s="45" t="s">
        <v>351</v>
      </c>
      <c r="GE371" s="45" t="s">
        <v>359</v>
      </c>
      <c r="GF371" s="45" t="s">
        <v>370</v>
      </c>
      <c r="GG371" s="45" t="s">
        <v>370</v>
      </c>
      <c r="GH371" s="45"/>
      <c r="GI371" s="45"/>
      <c r="GJ371" s="45"/>
      <c r="GK371" s="45"/>
      <c r="GL371" s="45"/>
      <c r="GM371" s="45"/>
      <c r="GN371" s="45"/>
      <c r="GO371" s="45"/>
      <c r="GP371" s="45"/>
      <c r="GQ371" s="45"/>
      <c r="GR371" s="45"/>
      <c r="GS371" s="45"/>
      <c r="GT371" s="45"/>
      <c r="GU371" s="45" t="s">
        <v>4539</v>
      </c>
      <c r="GV371" s="45" t="b">
        <v>1</v>
      </c>
      <c r="GW371" s="45" t="b">
        <v>1</v>
      </c>
      <c r="GX371" s="45" t="b">
        <v>1</v>
      </c>
      <c r="GY371" s="45" t="b">
        <v>1</v>
      </c>
      <c r="GZ371" s="45"/>
      <c r="HA371" s="45" t="b">
        <v>1</v>
      </c>
      <c r="HB371" s="45" t="b">
        <v>1</v>
      </c>
      <c r="HC371" s="45"/>
      <c r="HD371" s="45"/>
      <c r="HE371" s="45" t="b">
        <v>1</v>
      </c>
      <c r="HF371" s="45"/>
      <c r="HG371" s="45"/>
      <c r="HH371" s="45" t="b">
        <v>1</v>
      </c>
      <c r="HI371" s="45"/>
      <c r="HJ371" s="45"/>
      <c r="HK371" s="45"/>
      <c r="HL371" s="45"/>
      <c r="HM371" s="45"/>
      <c r="HN371" s="45" t="s">
        <v>895</v>
      </c>
      <c r="HO371" s="45" t="b">
        <v>1</v>
      </c>
      <c r="HP371" s="45"/>
      <c r="HQ371" s="45" t="b">
        <v>1</v>
      </c>
      <c r="HR371" s="45"/>
      <c r="HS371" s="45" t="s">
        <v>4540</v>
      </c>
      <c r="HT371" s="45" t="s">
        <v>550</v>
      </c>
      <c r="HU371" s="45" t="b">
        <v>1</v>
      </c>
      <c r="HV371" s="45"/>
      <c r="HW371" s="45"/>
      <c r="HX371" s="45" t="b">
        <v>1</v>
      </c>
      <c r="HY371" s="45"/>
      <c r="HZ371" s="45"/>
      <c r="IA371" s="45"/>
      <c r="IB371" s="45"/>
      <c r="IC371" s="45"/>
      <c r="ID371" s="45"/>
      <c r="IE371" s="45"/>
      <c r="IF371" s="45" t="s">
        <v>441</v>
      </c>
      <c r="IG371" s="45"/>
      <c r="IH371" s="45" t="b">
        <v>1</v>
      </c>
      <c r="II371" s="45"/>
      <c r="IJ371" s="45"/>
      <c r="IK371" s="45"/>
      <c r="IL371" s="45"/>
      <c r="IM371" s="45"/>
      <c r="IN371" s="45"/>
      <c r="IO371" s="45"/>
      <c r="IP371" s="45" t="s">
        <v>347</v>
      </c>
      <c r="IQ371" s="45"/>
      <c r="IR371" s="45" t="s">
        <v>413</v>
      </c>
      <c r="IS371" s="45"/>
      <c r="IT371" s="45"/>
      <c r="IU371" s="45"/>
      <c r="IV371" s="45"/>
      <c r="IW371" s="45"/>
      <c r="IX371" s="45" t="b">
        <v>1</v>
      </c>
      <c r="IY371" s="45"/>
      <c r="IZ371" s="45"/>
      <c r="JA371" s="45"/>
      <c r="JB371" s="45" t="s">
        <v>1356</v>
      </c>
      <c r="JC371" s="45"/>
      <c r="JD371" s="45" t="b">
        <v>1</v>
      </c>
      <c r="JE371" s="45"/>
      <c r="JF371" s="45" t="b">
        <v>1</v>
      </c>
      <c r="JG371" s="45"/>
      <c r="JH371" s="45"/>
      <c r="JI371" s="45"/>
      <c r="JJ371" s="45"/>
      <c r="JK371" s="45" t="s">
        <v>5169</v>
      </c>
      <c r="JL371" s="45" t="s">
        <v>359</v>
      </c>
      <c r="JM371" s="45" t="s">
        <v>4541</v>
      </c>
      <c r="JN371" s="45" t="s">
        <v>4542</v>
      </c>
      <c r="JO371" s="45" t="b">
        <v>1</v>
      </c>
      <c r="JP371" s="45"/>
      <c r="JQ371" s="45" t="b">
        <v>1</v>
      </c>
      <c r="JR371" s="45" t="b">
        <v>1</v>
      </c>
      <c r="JS371" s="45"/>
      <c r="JT371" s="45"/>
      <c r="JU371" s="45"/>
      <c r="JV371" s="45"/>
      <c r="JW371" s="45"/>
      <c r="JX371" s="45"/>
      <c r="JY371" s="45" t="b">
        <v>1</v>
      </c>
      <c r="JZ371" s="45"/>
      <c r="KA371" s="45"/>
      <c r="KB371" s="45"/>
      <c r="KC371" s="45"/>
      <c r="KD371" s="45"/>
      <c r="KE371" s="45"/>
      <c r="KF371" s="45"/>
      <c r="KG371" s="45"/>
      <c r="KH371" s="45" t="s">
        <v>447</v>
      </c>
      <c r="KI371" s="45"/>
      <c r="KJ371" s="45"/>
      <c r="KK371" s="45"/>
      <c r="KL371" s="45"/>
      <c r="KM371" s="45" t="b">
        <v>1</v>
      </c>
      <c r="KN371" s="45"/>
      <c r="KO371" s="45"/>
      <c r="KP371" s="45"/>
      <c r="KQ371" s="45"/>
      <c r="KR371" s="45"/>
      <c r="KS371" s="45"/>
      <c r="KT371" s="45"/>
      <c r="KU371" s="45"/>
      <c r="KV371" s="45"/>
      <c r="KW371" s="45" t="s">
        <v>503</v>
      </c>
      <c r="KX371" s="45"/>
      <c r="KY371" s="45" t="b">
        <v>1</v>
      </c>
      <c r="KZ371" s="45" t="b">
        <v>1</v>
      </c>
      <c r="LA371" s="45"/>
      <c r="LB371" s="45"/>
      <c r="LC371" s="45"/>
      <c r="LD371" s="45"/>
      <c r="LE371" s="45"/>
      <c r="LF371" s="45"/>
      <c r="LG371" s="45" t="s">
        <v>504</v>
      </c>
      <c r="LH371" s="45"/>
      <c r="LI371" s="45"/>
      <c r="LJ371" s="45"/>
      <c r="LK371" s="45"/>
      <c r="LL371" s="45"/>
      <c r="LM371" s="45" t="b">
        <v>1</v>
      </c>
      <c r="LN371" s="45"/>
      <c r="LO371" s="45" t="s">
        <v>347</v>
      </c>
      <c r="LP371" s="45"/>
      <c r="LQ371" s="45" t="s">
        <v>1016</v>
      </c>
      <c r="LR371" s="45"/>
      <c r="LS371" s="45"/>
      <c r="LT371" s="45"/>
      <c r="LU371" s="45"/>
      <c r="LV371" s="45" t="b">
        <v>1</v>
      </c>
      <c r="LW371" s="45"/>
      <c r="LX371" s="45"/>
      <c r="LY371" s="45"/>
      <c r="LZ371" s="45"/>
      <c r="MA371" s="45"/>
      <c r="MB371" s="45" t="s">
        <v>359</v>
      </c>
      <c r="MC371" s="45"/>
      <c r="MD371" s="45"/>
      <c r="ME371" s="45"/>
      <c r="MF371" s="45"/>
      <c r="MG371" s="45"/>
      <c r="MH371" s="45" t="s">
        <v>359</v>
      </c>
      <c r="MI371" s="45"/>
      <c r="MJ371" s="45" t="s">
        <v>4543</v>
      </c>
      <c r="MK371" s="45">
        <v>73219970</v>
      </c>
      <c r="ML371" s="45" t="s">
        <v>4544</v>
      </c>
      <c r="MM371" s="47">
        <v>44219.584861111107</v>
      </c>
      <c r="MN371" s="45">
        <v>373</v>
      </c>
      <c r="MO371" s="45"/>
      <c r="MP371" s="45">
        <v>-1</v>
      </c>
      <c r="MQ371" s="45"/>
      <c r="MR371" s="45"/>
      <c r="MS371" s="45" t="s">
        <v>376</v>
      </c>
      <c r="MT371" s="45">
        <v>24382</v>
      </c>
      <c r="MU371" s="45" t="s">
        <v>402</v>
      </c>
      <c r="MV371" s="45">
        <v>569832</v>
      </c>
    </row>
    <row r="372" spans="1:360" ht="15.6" hidden="1" thickTop="1" thickBot="1" x14ac:dyDescent="0.35">
      <c r="A372" s="48" t="s">
        <v>4545</v>
      </c>
      <c r="B372" s="37" t="s">
        <v>4546</v>
      </c>
      <c r="C372" s="37" t="s">
        <v>384</v>
      </c>
      <c r="D372" s="37" t="s">
        <v>2986</v>
      </c>
      <c r="E372" s="37" t="s">
        <v>830</v>
      </c>
      <c r="F372" s="37"/>
      <c r="G372" s="49">
        <v>44219</v>
      </c>
      <c r="H372" s="37" t="s">
        <v>2715</v>
      </c>
      <c r="I372" s="37" t="s">
        <v>832</v>
      </c>
      <c r="J372" s="37" t="s">
        <v>347</v>
      </c>
      <c r="K372" s="37">
        <v>51</v>
      </c>
      <c r="L372" s="37" t="str">
        <f>IF(data!$K372&lt;31,"18-30 Years",IF(data!$K372&lt;51,"31-50 Years",IF(data!$K372&lt;61,"51-60 Years",IF(data!$K372&gt;60,"Elderly&gt;60"))))</f>
        <v>51-60 Years</v>
      </c>
      <c r="M372" s="37" t="s">
        <v>348</v>
      </c>
      <c r="N372" s="37" t="s">
        <v>349</v>
      </c>
      <c r="O372" s="37" t="s">
        <v>350</v>
      </c>
      <c r="P372" s="49">
        <v>41123</v>
      </c>
      <c r="Q372" s="37">
        <v>0</v>
      </c>
      <c r="R372" s="37">
        <v>1</v>
      </c>
      <c r="S372" s="37" t="s">
        <v>347</v>
      </c>
      <c r="T372" s="37">
        <v>0</v>
      </c>
      <c r="U372" s="37">
        <v>0</v>
      </c>
      <c r="V372" s="37">
        <v>0</v>
      </c>
      <c r="W372" s="37" t="s">
        <v>384</v>
      </c>
      <c r="X372" s="37">
        <v>0</v>
      </c>
      <c r="Y372" s="37" t="s">
        <v>384</v>
      </c>
      <c r="Z372" s="37">
        <v>0</v>
      </c>
      <c r="AA372" s="52">
        <v>0</v>
      </c>
      <c r="AB372" s="37">
        <v>3</v>
      </c>
      <c r="AC372" s="37">
        <v>1</v>
      </c>
      <c r="AD372" s="37"/>
      <c r="AE372" s="37">
        <v>0</v>
      </c>
      <c r="AF372" s="37">
        <v>800</v>
      </c>
      <c r="AG372" s="37">
        <v>350</v>
      </c>
      <c r="AH372" s="41">
        <f t="shared" si="5"/>
        <v>-450</v>
      </c>
      <c r="AI372" s="37" t="s">
        <v>4547</v>
      </c>
      <c r="AJ372" s="37"/>
      <c r="AK372" s="37" t="s">
        <v>1400</v>
      </c>
      <c r="AL372" s="37" t="b">
        <v>1</v>
      </c>
      <c r="AM372" s="37" t="b">
        <v>1</v>
      </c>
      <c r="AN372" s="37" t="b">
        <v>1</v>
      </c>
      <c r="AO372" s="37" t="b">
        <v>1</v>
      </c>
      <c r="AP372" s="37"/>
      <c r="AQ372" s="37"/>
      <c r="AR372" s="37"/>
      <c r="AS372" s="37"/>
      <c r="AT372" s="37">
        <v>30</v>
      </c>
      <c r="AU372" s="37" t="s">
        <v>356</v>
      </c>
      <c r="AV372" s="37"/>
      <c r="AW372" s="37" t="s">
        <v>347</v>
      </c>
      <c r="AX372" s="41" t="s">
        <v>372</v>
      </c>
      <c r="AY372" s="37" t="s">
        <v>426</v>
      </c>
      <c r="AZ372" s="37"/>
      <c r="BA372" s="37"/>
      <c r="BB372" s="37"/>
      <c r="BC372" s="37" t="b">
        <v>1</v>
      </c>
      <c r="BD372" s="37"/>
      <c r="BE372" s="37"/>
      <c r="BF372" s="37"/>
      <c r="BG372" s="37"/>
      <c r="BH372" s="37"/>
      <c r="BI372" s="37"/>
      <c r="BJ372" s="37"/>
      <c r="BK372" s="37" t="s">
        <v>347</v>
      </c>
      <c r="BL372" s="37" t="s">
        <v>347</v>
      </c>
      <c r="BM372" s="37" t="s">
        <v>4548</v>
      </c>
      <c r="BN372" s="37" t="s">
        <v>359</v>
      </c>
      <c r="BO372" s="37"/>
      <c r="BP372" s="37" t="s">
        <v>347</v>
      </c>
      <c r="BQ372" s="37" t="s">
        <v>347</v>
      </c>
      <c r="BR372" s="37"/>
      <c r="BS372" s="37" t="s">
        <v>347</v>
      </c>
      <c r="BT372" s="37" t="s">
        <v>347</v>
      </c>
      <c r="BU372" s="37"/>
      <c r="BV372" s="37"/>
      <c r="BW372" s="37"/>
      <c r="BX372" s="37"/>
      <c r="BY372" s="37"/>
      <c r="BZ372" s="37"/>
      <c r="CA372" s="37"/>
      <c r="CB372" s="37"/>
      <c r="CC372" s="37"/>
      <c r="CD372" s="37"/>
      <c r="CE372" s="37"/>
      <c r="CF372" s="37" t="s">
        <v>835</v>
      </c>
      <c r="CG372" s="37" t="b">
        <v>1</v>
      </c>
      <c r="CH372" s="37"/>
      <c r="CI372" s="37"/>
      <c r="CJ372" s="37"/>
      <c r="CK372" s="37"/>
      <c r="CL372" s="37"/>
      <c r="CM372" s="37"/>
      <c r="CN372" s="37"/>
      <c r="CO372" s="37" t="s">
        <v>347</v>
      </c>
      <c r="CP372" s="37"/>
      <c r="CQ372" s="37"/>
      <c r="CR372" s="37"/>
      <c r="CS372" s="37"/>
      <c r="CT372" s="37"/>
      <c r="CU372" s="37"/>
      <c r="CV372" s="37"/>
      <c r="CW372" s="37"/>
      <c r="CX372" s="37"/>
      <c r="CY372" s="37" t="s">
        <v>1539</v>
      </c>
      <c r="CZ372" s="37"/>
      <c r="DA372" s="37"/>
      <c r="DB372" s="37"/>
      <c r="DC372" s="37"/>
      <c r="DD372" s="37" t="b">
        <v>1</v>
      </c>
      <c r="DE372" s="37" t="b">
        <v>1</v>
      </c>
      <c r="DF372" s="37" t="b">
        <v>1</v>
      </c>
      <c r="DG372" s="37"/>
      <c r="DH372" s="37"/>
      <c r="DI372" s="37"/>
      <c r="DJ372" s="37"/>
      <c r="DK372" s="37"/>
      <c r="DL372" s="37"/>
      <c r="DM372" s="37"/>
      <c r="DN372" s="37"/>
      <c r="DO372" s="37"/>
      <c r="DP372" s="37"/>
      <c r="DQ372" s="37"/>
      <c r="DR372" s="37"/>
      <c r="DS372" s="37"/>
      <c r="DT372" s="37"/>
      <c r="DU372" s="37"/>
      <c r="DV372" s="37"/>
      <c r="DW372" s="37" t="s">
        <v>427</v>
      </c>
      <c r="DX372" s="37"/>
      <c r="DY372" s="37"/>
      <c r="DZ372" s="37"/>
      <c r="EA372" s="37"/>
      <c r="EB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c r="EZ372" s="37"/>
      <c r="FA372" s="37"/>
      <c r="FB372" s="37"/>
      <c r="FC372" s="37" t="s">
        <v>347</v>
      </c>
      <c r="FD372" s="37"/>
      <c r="FE372" s="37" t="s">
        <v>367</v>
      </c>
      <c r="FF372" s="37"/>
      <c r="FG372" s="37" t="b">
        <v>1</v>
      </c>
      <c r="FH372" s="37"/>
      <c r="FI372" s="37"/>
      <c r="FJ372" s="37"/>
      <c r="FK372" s="37"/>
      <c r="FL372" s="37"/>
      <c r="FM372" s="37"/>
      <c r="FN372" s="37" t="s">
        <v>347</v>
      </c>
      <c r="FO372" s="37"/>
      <c r="FP372" s="37" t="s">
        <v>347</v>
      </c>
      <c r="FQ372" s="37" t="s">
        <v>367</v>
      </c>
      <c r="FR372" s="37" t="b">
        <v>1</v>
      </c>
      <c r="FS372" s="37"/>
      <c r="FT372" s="37"/>
      <c r="FU372" s="37"/>
      <c r="FV372" s="37"/>
      <c r="FW372" s="37"/>
      <c r="FX372" s="37"/>
      <c r="FY372" s="37"/>
      <c r="FZ372" s="37"/>
      <c r="GA372" s="37"/>
      <c r="GB372" s="37"/>
      <c r="GC372" s="37" t="s">
        <v>384</v>
      </c>
      <c r="GD372" s="37" t="s">
        <v>384</v>
      </c>
      <c r="GE372" s="37" t="s">
        <v>347</v>
      </c>
      <c r="GF372" s="37"/>
      <c r="GG372" s="37"/>
      <c r="GH372" s="37" t="s">
        <v>489</v>
      </c>
      <c r="GI372" s="37" t="s">
        <v>359</v>
      </c>
      <c r="GJ372" s="37"/>
      <c r="GK372" s="37"/>
      <c r="GL372" s="37"/>
      <c r="GM372" s="37"/>
      <c r="GN372" s="37"/>
      <c r="GO372" s="37"/>
      <c r="GP372" s="37"/>
      <c r="GQ372" s="37"/>
      <c r="GR372" s="37"/>
      <c r="GS372" s="37" t="s">
        <v>1064</v>
      </c>
      <c r="GT372" s="37"/>
      <c r="GU372" s="37" t="s">
        <v>4549</v>
      </c>
      <c r="GV372" s="37" t="b">
        <v>1</v>
      </c>
      <c r="GW372" s="37" t="b">
        <v>1</v>
      </c>
      <c r="GX372" s="37" t="b">
        <v>1</v>
      </c>
      <c r="GY372" s="37" t="b">
        <v>1</v>
      </c>
      <c r="GZ372" s="37"/>
      <c r="HA372" s="37" t="b">
        <v>1</v>
      </c>
      <c r="HB372" s="37" t="b">
        <v>1</v>
      </c>
      <c r="HC372" s="37"/>
      <c r="HD372" s="37"/>
      <c r="HE372" s="37"/>
      <c r="HF372" s="37"/>
      <c r="HG372" s="37"/>
      <c r="HH372" s="37"/>
      <c r="HI372" s="37"/>
      <c r="HJ372" s="37"/>
      <c r="HK372" s="37"/>
      <c r="HL372" s="37"/>
      <c r="HM372" s="37"/>
      <c r="HN372" s="37" t="s">
        <v>438</v>
      </c>
      <c r="HO372" s="37" t="b">
        <v>1</v>
      </c>
      <c r="HP372" s="37"/>
      <c r="HQ372" s="37"/>
      <c r="HR372" s="37"/>
      <c r="HS372" s="37" t="s">
        <v>4550</v>
      </c>
      <c r="HT372" s="37" t="s">
        <v>623</v>
      </c>
      <c r="HU372" s="37" t="b">
        <v>1</v>
      </c>
      <c r="HV372" s="37"/>
      <c r="HW372" s="37"/>
      <c r="HX372" s="37"/>
      <c r="HY372" s="37"/>
      <c r="HZ372" s="37"/>
      <c r="IA372" s="37"/>
      <c r="IB372" s="37"/>
      <c r="IC372" s="37"/>
      <c r="ID372" s="37"/>
      <c r="IE372" s="37"/>
      <c r="IF372" s="37" t="s">
        <v>1160</v>
      </c>
      <c r="IG372" s="37"/>
      <c r="IH372" s="37"/>
      <c r="II372" s="37" t="b">
        <v>1</v>
      </c>
      <c r="IJ372" s="37"/>
      <c r="IK372" s="37"/>
      <c r="IL372" s="37"/>
      <c r="IM372" s="37"/>
      <c r="IN372" s="37"/>
      <c r="IO372" s="37"/>
      <c r="IP372" s="37" t="s">
        <v>347</v>
      </c>
      <c r="IQ372" s="37"/>
      <c r="IR372" s="37" t="s">
        <v>937</v>
      </c>
      <c r="IS372" s="37"/>
      <c r="IT372" s="37"/>
      <c r="IU372" s="37" t="b">
        <v>1</v>
      </c>
      <c r="IV372" s="37" t="b">
        <v>1</v>
      </c>
      <c r="IW372" s="37"/>
      <c r="IX372" s="37"/>
      <c r="IY372" s="37"/>
      <c r="IZ372" s="37"/>
      <c r="JA372" s="37" t="s">
        <v>5161</v>
      </c>
      <c r="JB372" s="37" t="s">
        <v>4551</v>
      </c>
      <c r="JC372" s="37" t="b">
        <v>1</v>
      </c>
      <c r="JD372" s="37" t="b">
        <v>1</v>
      </c>
      <c r="JE372" s="37" t="b">
        <v>1</v>
      </c>
      <c r="JF372" s="37" t="b">
        <v>1</v>
      </c>
      <c r="JG372" s="37"/>
      <c r="JH372" s="37"/>
      <c r="JI372" s="37"/>
      <c r="JJ372" s="37"/>
      <c r="JK372" s="45" t="s">
        <v>5168</v>
      </c>
      <c r="JL372" s="37" t="s">
        <v>359</v>
      </c>
      <c r="JM372" s="37" t="s">
        <v>461</v>
      </c>
      <c r="JN372" s="37" t="s">
        <v>4552</v>
      </c>
      <c r="JO372" s="37" t="b">
        <v>1</v>
      </c>
      <c r="JP372" s="37"/>
      <c r="JQ372" s="37"/>
      <c r="JR372" s="37"/>
      <c r="JS372" s="37"/>
      <c r="JT372" s="37"/>
      <c r="JU372" s="37" t="b">
        <v>1</v>
      </c>
      <c r="JV372" s="37" t="b">
        <v>1</v>
      </c>
      <c r="JW372" s="37"/>
      <c r="JX372" s="37" t="b">
        <v>1</v>
      </c>
      <c r="JY372" s="37"/>
      <c r="JZ372" s="37"/>
      <c r="KA372" s="37"/>
      <c r="KB372" s="37"/>
      <c r="KC372" s="37"/>
      <c r="KD372" s="37"/>
      <c r="KE372" s="37"/>
      <c r="KF372" s="37"/>
      <c r="KG372" s="37"/>
      <c r="KH372" s="37" t="s">
        <v>859</v>
      </c>
      <c r="KI372" s="37"/>
      <c r="KJ372" s="37"/>
      <c r="KK372" s="37"/>
      <c r="KL372" s="37"/>
      <c r="KM372" s="37" t="b">
        <v>1</v>
      </c>
      <c r="KN372" s="37" t="b">
        <v>1</v>
      </c>
      <c r="KO372" s="37"/>
      <c r="KP372" s="37"/>
      <c r="KQ372" s="37"/>
      <c r="KR372" s="37"/>
      <c r="KS372" s="37"/>
      <c r="KT372" s="37"/>
      <c r="KU372" s="37"/>
      <c r="KV372" s="37"/>
      <c r="KW372" s="37" t="s">
        <v>464</v>
      </c>
      <c r="KX372" s="37"/>
      <c r="KY372" s="37" t="b">
        <v>1</v>
      </c>
      <c r="KZ372" s="37"/>
      <c r="LA372" s="37"/>
      <c r="LB372" s="37"/>
      <c r="LC372" s="37"/>
      <c r="LD372" s="37"/>
      <c r="LE372" s="37"/>
      <c r="LF372" s="37"/>
      <c r="LG372" s="37" t="s">
        <v>504</v>
      </c>
      <c r="LH372" s="37"/>
      <c r="LI372" s="37"/>
      <c r="LJ372" s="37"/>
      <c r="LK372" s="37"/>
      <c r="LL372" s="37"/>
      <c r="LM372" s="37" t="b">
        <v>1</v>
      </c>
      <c r="LN372" s="37"/>
      <c r="LO372" s="37"/>
      <c r="LP372" s="37"/>
      <c r="LQ372" s="37"/>
      <c r="LR372" s="37"/>
      <c r="LS372" s="37"/>
      <c r="LT372" s="37"/>
      <c r="LU372" s="37"/>
      <c r="LV372" s="37"/>
      <c r="LW372" s="37"/>
      <c r="LX372" s="37"/>
      <c r="LY372" s="37"/>
      <c r="LZ372" s="37"/>
      <c r="MA372" s="37"/>
      <c r="MB372" s="37"/>
      <c r="MC372" s="37"/>
      <c r="MD372" s="37"/>
      <c r="ME372" s="37"/>
      <c r="MF372" s="37"/>
      <c r="MG372" s="37"/>
      <c r="MH372" s="37"/>
      <c r="MI372" s="37"/>
      <c r="MJ372" s="37" t="s">
        <v>4553</v>
      </c>
      <c r="MK372" s="37">
        <v>73219971</v>
      </c>
      <c r="ML372" s="37" t="s">
        <v>4554</v>
      </c>
      <c r="MM372" s="50">
        <v>44219.584872685176</v>
      </c>
      <c r="MN372" s="37">
        <v>374</v>
      </c>
      <c r="MO372" s="37"/>
      <c r="MP372" s="37">
        <v>-1</v>
      </c>
      <c r="MQ372" s="37"/>
      <c r="MR372" s="37"/>
      <c r="MS372" s="37" t="s">
        <v>376</v>
      </c>
      <c r="MT372" s="37">
        <v>22143</v>
      </c>
      <c r="MU372" s="37" t="s">
        <v>402</v>
      </c>
      <c r="MV372" s="37">
        <v>569832</v>
      </c>
    </row>
    <row r="373" spans="1:360" ht="15.6" thickTop="1" thickBot="1" x14ac:dyDescent="0.35">
      <c r="A373" s="44" t="s">
        <v>4555</v>
      </c>
      <c r="B373" s="45" t="s">
        <v>4556</v>
      </c>
      <c r="C373" s="45" t="s">
        <v>384</v>
      </c>
      <c r="D373" s="45" t="s">
        <v>2986</v>
      </c>
      <c r="E373" s="45" t="s">
        <v>830</v>
      </c>
      <c r="F373" s="45"/>
      <c r="G373" s="46">
        <v>44219</v>
      </c>
      <c r="H373" s="45" t="s">
        <v>2715</v>
      </c>
      <c r="I373" s="45" t="s">
        <v>832</v>
      </c>
      <c r="J373" s="45" t="s">
        <v>347</v>
      </c>
      <c r="K373" s="45">
        <v>25</v>
      </c>
      <c r="L373" s="45" t="str">
        <f>IF(data!$K373&lt;31,"18-30 Years",IF(data!$K373&lt;51,"31-50 Years",IF(data!$K373&lt;61,"51-60 Years",IF(data!$K373&gt;60,"Elderly&gt;60"))))</f>
        <v>18-30 Years</v>
      </c>
      <c r="M373" s="45" t="s">
        <v>348</v>
      </c>
      <c r="N373" s="45" t="s">
        <v>349</v>
      </c>
      <c r="O373" s="45" t="s">
        <v>350</v>
      </c>
      <c r="P373" s="46">
        <v>42166</v>
      </c>
      <c r="Q373" s="45">
        <v>1</v>
      </c>
      <c r="R373" s="45">
        <v>0</v>
      </c>
      <c r="S373" s="45" t="s">
        <v>347</v>
      </c>
      <c r="T373" s="45">
        <v>0</v>
      </c>
      <c r="U373" s="45">
        <v>0</v>
      </c>
      <c r="V373" s="45">
        <v>2</v>
      </c>
      <c r="W373" s="45" t="s">
        <v>406</v>
      </c>
      <c r="X373" s="45">
        <v>0</v>
      </c>
      <c r="Y373" s="45" t="s">
        <v>406</v>
      </c>
      <c r="Z373" s="45">
        <v>0</v>
      </c>
      <c r="AA373" s="51">
        <v>2</v>
      </c>
      <c r="AB373" s="45">
        <v>4</v>
      </c>
      <c r="AC373" s="45">
        <v>0</v>
      </c>
      <c r="AD373" s="45">
        <v>0</v>
      </c>
      <c r="AE373" s="45">
        <v>0</v>
      </c>
      <c r="AF373" s="45">
        <v>500</v>
      </c>
      <c r="AG373" s="45">
        <v>170</v>
      </c>
      <c r="AH373" s="41">
        <f t="shared" si="5"/>
        <v>-330</v>
      </c>
      <c r="AI373" s="45" t="s">
        <v>4547</v>
      </c>
      <c r="AJ373" s="45"/>
      <c r="AK373" s="45" t="s">
        <v>1400</v>
      </c>
      <c r="AL373" s="45" t="b">
        <v>1</v>
      </c>
      <c r="AM373" s="45" t="b">
        <v>1</v>
      </c>
      <c r="AN373" s="45" t="b">
        <v>1</v>
      </c>
      <c r="AO373" s="45" t="b">
        <v>1</v>
      </c>
      <c r="AP373" s="45"/>
      <c r="AQ373" s="45"/>
      <c r="AR373" s="45"/>
      <c r="AS373" s="45"/>
      <c r="AT373" s="45">
        <v>35</v>
      </c>
      <c r="AU373" s="45" t="s">
        <v>356</v>
      </c>
      <c r="AV373" s="45"/>
      <c r="AW373" s="45" t="s">
        <v>347</v>
      </c>
      <c r="AX373" s="41" t="s">
        <v>372</v>
      </c>
      <c r="AY373" s="45" t="s">
        <v>426</v>
      </c>
      <c r="AZ373" s="45"/>
      <c r="BA373" s="45"/>
      <c r="BB373" s="45"/>
      <c r="BC373" s="45" t="b">
        <v>1</v>
      </c>
      <c r="BD373" s="45"/>
      <c r="BE373" s="45"/>
      <c r="BF373" s="45"/>
      <c r="BG373" s="45"/>
      <c r="BH373" s="45"/>
      <c r="BI373" s="45"/>
      <c r="BJ373" s="45"/>
      <c r="BK373" s="45" t="s">
        <v>359</v>
      </c>
      <c r="BL373" s="45"/>
      <c r="BM373" s="45"/>
      <c r="BN373" s="45"/>
      <c r="BO373" s="45"/>
      <c r="BP373" s="45" t="s">
        <v>359</v>
      </c>
      <c r="BQ373" s="45"/>
      <c r="BR373" s="45"/>
      <c r="BS373" s="45"/>
      <c r="BT373" s="45"/>
      <c r="BU373" s="45"/>
      <c r="BV373" s="45"/>
      <c r="BW373" s="45"/>
      <c r="BX373" s="45"/>
      <c r="BY373" s="45"/>
      <c r="BZ373" s="45"/>
      <c r="CA373" s="45"/>
      <c r="CB373" s="45"/>
      <c r="CC373" s="45"/>
      <c r="CD373" s="45"/>
      <c r="CE373" s="45"/>
      <c r="CF373" s="45" t="s">
        <v>1114</v>
      </c>
      <c r="CG373" s="45"/>
      <c r="CH373" s="45"/>
      <c r="CI373" s="45"/>
      <c r="CJ373" s="45"/>
      <c r="CK373" s="45"/>
      <c r="CL373" s="45"/>
      <c r="CM373" s="45" t="b">
        <v>1</v>
      </c>
      <c r="CN373" s="45"/>
      <c r="CO373" s="45" t="s">
        <v>347</v>
      </c>
      <c r="CP373" s="45"/>
      <c r="CQ373" s="45"/>
      <c r="CR373" s="45"/>
      <c r="CS373" s="45"/>
      <c r="CT373" s="45"/>
      <c r="CU373" s="45"/>
      <c r="CV373" s="45"/>
      <c r="CW373" s="45"/>
      <c r="CX373" s="45"/>
      <c r="CY373" s="45" t="s">
        <v>1539</v>
      </c>
      <c r="CZ373" s="45"/>
      <c r="DA373" s="45"/>
      <c r="DB373" s="45"/>
      <c r="DC373" s="45"/>
      <c r="DD373" s="45" t="b">
        <v>1</v>
      </c>
      <c r="DE373" s="45" t="b">
        <v>1</v>
      </c>
      <c r="DF373" s="45" t="b">
        <v>1</v>
      </c>
      <c r="DG373" s="45"/>
      <c r="DH373" s="45"/>
      <c r="DI373" s="45"/>
      <c r="DJ373" s="45"/>
      <c r="DK373" s="45"/>
      <c r="DL373" s="45"/>
      <c r="DM373" s="45"/>
      <c r="DN373" s="45"/>
      <c r="DO373" s="45"/>
      <c r="DP373" s="45"/>
      <c r="DQ373" s="45"/>
      <c r="DR373" s="45"/>
      <c r="DS373" s="45"/>
      <c r="DT373" s="45"/>
      <c r="DU373" s="45"/>
      <c r="DV373" s="45"/>
      <c r="DW373" s="45" t="s">
        <v>564</v>
      </c>
      <c r="DX373" s="45" t="s">
        <v>565</v>
      </c>
      <c r="DY373" s="45" t="s">
        <v>2106</v>
      </c>
      <c r="DZ373" s="45"/>
      <c r="EA373" s="45" t="s">
        <v>981</v>
      </c>
      <c r="EB373" s="45" t="b">
        <v>1</v>
      </c>
      <c r="EC373" s="45" t="b">
        <v>1</v>
      </c>
      <c r="ED373" s="45"/>
      <c r="EE373" s="45"/>
      <c r="EF373" s="45"/>
      <c r="EG373" s="45"/>
      <c r="EH373" s="45"/>
      <c r="EI373" s="45"/>
      <c r="EJ373" s="45"/>
      <c r="EK373" s="45"/>
      <c r="EL373" s="45"/>
      <c r="EM373" s="51">
        <v>2</v>
      </c>
      <c r="EN373" s="45" t="s">
        <v>365</v>
      </c>
      <c r="EO373" s="45" t="s">
        <v>1944</v>
      </c>
      <c r="EP373" s="45" t="b">
        <v>1</v>
      </c>
      <c r="EQ373" s="45"/>
      <c r="ER373" s="45"/>
      <c r="ES373" s="45"/>
      <c r="ET373" s="45"/>
      <c r="EU373" s="45"/>
      <c r="EV373" s="45"/>
      <c r="EW373" s="45" t="b">
        <v>1</v>
      </c>
      <c r="EX373" s="45"/>
      <c r="EY373" s="45"/>
      <c r="EZ373" s="45"/>
      <c r="FA373" s="51">
        <v>2</v>
      </c>
      <c r="FB373" s="45" t="s">
        <v>365</v>
      </c>
      <c r="FC373" s="45" t="s">
        <v>347</v>
      </c>
      <c r="FD373" s="45"/>
      <c r="FE373" s="45" t="s">
        <v>367</v>
      </c>
      <c r="FF373" s="45"/>
      <c r="FG373" s="45" t="b">
        <v>1</v>
      </c>
      <c r="FH373" s="45"/>
      <c r="FI373" s="45"/>
      <c r="FJ373" s="45"/>
      <c r="FK373" s="45"/>
      <c r="FL373" s="45"/>
      <c r="FM373" s="45"/>
      <c r="FN373" s="45" t="s">
        <v>347</v>
      </c>
      <c r="FO373" s="45"/>
      <c r="FP373" s="45" t="s">
        <v>347</v>
      </c>
      <c r="FQ373" s="45" t="s">
        <v>367</v>
      </c>
      <c r="FR373" s="45" t="b">
        <v>1</v>
      </c>
      <c r="FS373" s="45"/>
      <c r="FT373" s="45"/>
      <c r="FU373" s="45"/>
      <c r="FV373" s="45"/>
      <c r="FW373" s="45"/>
      <c r="FX373" s="45" t="s">
        <v>347</v>
      </c>
      <c r="FY373" s="45" t="s">
        <v>347</v>
      </c>
      <c r="FZ373" s="45"/>
      <c r="GA373" s="45"/>
      <c r="GB373" s="45"/>
      <c r="GC373" s="45" t="s">
        <v>384</v>
      </c>
      <c r="GD373" s="45" t="s">
        <v>351</v>
      </c>
      <c r="GE373" s="45" t="s">
        <v>359</v>
      </c>
      <c r="GF373" s="45" t="s">
        <v>370</v>
      </c>
      <c r="GG373" s="45" t="s">
        <v>370</v>
      </c>
      <c r="GH373" s="45"/>
      <c r="GI373" s="45"/>
      <c r="GJ373" s="45"/>
      <c r="GK373" s="45"/>
      <c r="GL373" s="45"/>
      <c r="GM373" s="45"/>
      <c r="GN373" s="45"/>
      <c r="GO373" s="45"/>
      <c r="GP373" s="45"/>
      <c r="GQ373" s="45"/>
      <c r="GR373" s="45"/>
      <c r="GS373" s="45"/>
      <c r="GT373" s="45"/>
      <c r="GU373" s="45" t="s">
        <v>4557</v>
      </c>
      <c r="GV373" s="45" t="b">
        <v>1</v>
      </c>
      <c r="GW373" s="45"/>
      <c r="GX373" s="45" t="b">
        <v>1</v>
      </c>
      <c r="GY373" s="45"/>
      <c r="GZ373" s="45" t="b">
        <v>1</v>
      </c>
      <c r="HA373" s="45" t="b">
        <v>1</v>
      </c>
      <c r="HB373" s="45"/>
      <c r="HC373" s="45"/>
      <c r="HD373" s="45"/>
      <c r="HE373" s="45"/>
      <c r="HF373" s="45"/>
      <c r="HG373" s="45"/>
      <c r="HH373" s="45" t="b">
        <v>1</v>
      </c>
      <c r="HI373" s="45"/>
      <c r="HJ373" s="45"/>
      <c r="HK373" s="45"/>
      <c r="HL373" s="45"/>
      <c r="HM373" s="45"/>
      <c r="HN373" s="45" t="s">
        <v>438</v>
      </c>
      <c r="HO373" s="45" t="b">
        <v>1</v>
      </c>
      <c r="HP373" s="45"/>
      <c r="HQ373" s="45"/>
      <c r="HR373" s="45"/>
      <c r="HS373" s="45" t="s">
        <v>4558</v>
      </c>
      <c r="HT373" s="45" t="s">
        <v>623</v>
      </c>
      <c r="HU373" s="45" t="b">
        <v>1</v>
      </c>
      <c r="HV373" s="45"/>
      <c r="HW373" s="45"/>
      <c r="HX373" s="45"/>
      <c r="HY373" s="45"/>
      <c r="HZ373" s="45"/>
      <c r="IA373" s="45"/>
      <c r="IB373" s="45"/>
      <c r="IC373" s="45"/>
      <c r="ID373" s="45"/>
      <c r="IE373" s="45"/>
      <c r="IF373" s="45" t="s">
        <v>441</v>
      </c>
      <c r="IG373" s="45"/>
      <c r="IH373" s="45" t="b">
        <v>1</v>
      </c>
      <c r="II373" s="45"/>
      <c r="IJ373" s="45"/>
      <c r="IK373" s="45"/>
      <c r="IL373" s="45"/>
      <c r="IM373" s="45"/>
      <c r="IN373" s="45"/>
      <c r="IO373" s="45"/>
      <c r="IP373" s="45" t="s">
        <v>347</v>
      </c>
      <c r="IQ373" s="45"/>
      <c r="IR373" s="45" t="s">
        <v>413</v>
      </c>
      <c r="IS373" s="45"/>
      <c r="IT373" s="45"/>
      <c r="IU373" s="45"/>
      <c r="IV373" s="45"/>
      <c r="IW373" s="45"/>
      <c r="IX373" s="45" t="b">
        <v>1</v>
      </c>
      <c r="IY373" s="45"/>
      <c r="IZ373" s="45"/>
      <c r="JA373" s="45"/>
      <c r="JB373" s="45" t="s">
        <v>459</v>
      </c>
      <c r="JC373" s="45" t="b">
        <v>1</v>
      </c>
      <c r="JD373" s="45"/>
      <c r="JE373" s="45"/>
      <c r="JF373" s="45"/>
      <c r="JG373" s="45"/>
      <c r="JH373" s="45"/>
      <c r="JI373" s="45"/>
      <c r="JJ373" s="45"/>
      <c r="JK373" s="45" t="s">
        <v>5169</v>
      </c>
      <c r="JL373" s="45" t="s">
        <v>359</v>
      </c>
      <c r="JM373" s="45" t="s">
        <v>4559</v>
      </c>
      <c r="JN373" s="45" t="s">
        <v>4560</v>
      </c>
      <c r="JO373" s="45" t="b">
        <v>1</v>
      </c>
      <c r="JP373" s="45" t="b">
        <v>1</v>
      </c>
      <c r="JQ373" s="45"/>
      <c r="JR373" s="45"/>
      <c r="JS373" s="45"/>
      <c r="JT373" s="45"/>
      <c r="JU373" s="45"/>
      <c r="JV373" s="45"/>
      <c r="JW373" s="45" t="b">
        <v>1</v>
      </c>
      <c r="JX373" s="45"/>
      <c r="JY373" s="45"/>
      <c r="JZ373" s="45"/>
      <c r="KA373" s="45"/>
      <c r="KB373" s="45"/>
      <c r="KC373" s="45"/>
      <c r="KD373" s="45"/>
      <c r="KE373" s="45"/>
      <c r="KF373" s="45"/>
      <c r="KG373" s="45"/>
      <c r="KH373" s="45" t="s">
        <v>3554</v>
      </c>
      <c r="KI373" s="45"/>
      <c r="KJ373" s="45" t="b">
        <v>1</v>
      </c>
      <c r="KK373" s="45"/>
      <c r="KL373" s="45"/>
      <c r="KM373" s="45" t="b">
        <v>1</v>
      </c>
      <c r="KN373" s="45" t="b">
        <v>1</v>
      </c>
      <c r="KO373" s="45"/>
      <c r="KP373" s="45"/>
      <c r="KQ373" s="45"/>
      <c r="KR373" s="45"/>
      <c r="KS373" s="45"/>
      <c r="KT373" s="45"/>
      <c r="KU373" s="45"/>
      <c r="KV373" s="45"/>
      <c r="KW373" s="45" t="s">
        <v>1542</v>
      </c>
      <c r="KX373" s="45" t="b">
        <v>1</v>
      </c>
      <c r="KY373" s="45" t="b">
        <v>1</v>
      </c>
      <c r="KZ373" s="45"/>
      <c r="LA373" s="45"/>
      <c r="LB373" s="45"/>
      <c r="LC373" s="45"/>
      <c r="LD373" s="45"/>
      <c r="LE373" s="45"/>
      <c r="LF373" s="45"/>
      <c r="LG373" s="45" t="s">
        <v>504</v>
      </c>
      <c r="LH373" s="45"/>
      <c r="LI373" s="45"/>
      <c r="LJ373" s="45"/>
      <c r="LK373" s="45"/>
      <c r="LL373" s="45"/>
      <c r="LM373" s="45" t="b">
        <v>1</v>
      </c>
      <c r="LN373" s="45"/>
      <c r="LO373" s="45" t="s">
        <v>347</v>
      </c>
      <c r="LP373" s="45"/>
      <c r="LQ373" s="45" t="s">
        <v>372</v>
      </c>
      <c r="LR373" s="45"/>
      <c r="LS373" s="45"/>
      <c r="LT373" s="45"/>
      <c r="LU373" s="45"/>
      <c r="LV373" s="45"/>
      <c r="LW373" s="45"/>
      <c r="LX373" s="45"/>
      <c r="LY373" s="45" t="b">
        <v>1</v>
      </c>
      <c r="LZ373" s="45"/>
      <c r="MA373" s="45"/>
      <c r="MB373" s="45" t="s">
        <v>359</v>
      </c>
      <c r="MC373" s="45"/>
      <c r="MD373" s="45"/>
      <c r="ME373" s="45"/>
      <c r="MF373" s="45"/>
      <c r="MG373" s="45"/>
      <c r="MH373" s="45" t="s">
        <v>359</v>
      </c>
      <c r="MI373" s="45"/>
      <c r="MJ373" s="45" t="s">
        <v>4561</v>
      </c>
      <c r="MK373" s="45">
        <v>73219972</v>
      </c>
      <c r="ML373" s="45" t="s">
        <v>4562</v>
      </c>
      <c r="MM373" s="47">
        <v>44219.58488425926</v>
      </c>
      <c r="MN373" s="45">
        <v>375</v>
      </c>
      <c r="MO373" s="45"/>
      <c r="MP373" s="45">
        <v>-1</v>
      </c>
      <c r="MQ373" s="45"/>
      <c r="MR373" s="45"/>
      <c r="MS373" s="45" t="s">
        <v>376</v>
      </c>
      <c r="MT373" s="45">
        <v>19170</v>
      </c>
      <c r="MU373" s="45" t="s">
        <v>402</v>
      </c>
      <c r="MV373" s="45">
        <v>569832</v>
      </c>
    </row>
    <row r="374" spans="1:360" ht="15.6" hidden="1" thickTop="1" thickBot="1" x14ac:dyDescent="0.35">
      <c r="A374" s="48" t="s">
        <v>4563</v>
      </c>
      <c r="B374" s="37" t="s">
        <v>4564</v>
      </c>
      <c r="C374" s="37" t="s">
        <v>384</v>
      </c>
      <c r="D374" s="37" t="s">
        <v>2986</v>
      </c>
      <c r="E374" s="37" t="s">
        <v>830</v>
      </c>
      <c r="F374" s="37"/>
      <c r="G374" s="49">
        <v>44219</v>
      </c>
      <c r="H374" s="37" t="s">
        <v>2715</v>
      </c>
      <c r="I374" s="37" t="s">
        <v>832</v>
      </c>
      <c r="J374" s="37" t="s">
        <v>347</v>
      </c>
      <c r="K374" s="37">
        <v>41</v>
      </c>
      <c r="L374" s="37" t="str">
        <f>IF(data!$K374&lt;31,"18-30 Years",IF(data!$K374&lt;51,"31-50 Years",IF(data!$K374&lt;61,"51-60 Years",IF(data!$K374&gt;60,"Elderly&gt;60"))))</f>
        <v>31-50 Years</v>
      </c>
      <c r="M374" s="37" t="s">
        <v>405</v>
      </c>
      <c r="N374" s="37" t="s">
        <v>976</v>
      </c>
      <c r="O374" s="37" t="s">
        <v>350</v>
      </c>
      <c r="P374" s="49">
        <v>42467</v>
      </c>
      <c r="Q374" s="37">
        <v>0</v>
      </c>
      <c r="R374" s="37">
        <v>0</v>
      </c>
      <c r="S374" s="37" t="s">
        <v>347</v>
      </c>
      <c r="T374" s="37">
        <v>0</v>
      </c>
      <c r="U374" s="37">
        <v>0</v>
      </c>
      <c r="V374" s="37">
        <v>0</v>
      </c>
      <c r="W374" s="37" t="s">
        <v>384</v>
      </c>
      <c r="X374" s="37">
        <v>2</v>
      </c>
      <c r="Y374" s="37" t="s">
        <v>406</v>
      </c>
      <c r="Z374" s="37">
        <v>3</v>
      </c>
      <c r="AA374" s="52">
        <v>5</v>
      </c>
      <c r="AB374" s="37">
        <v>6</v>
      </c>
      <c r="AC374" s="37">
        <v>1</v>
      </c>
      <c r="AD374" s="37">
        <v>0</v>
      </c>
      <c r="AE374" s="37">
        <v>0</v>
      </c>
      <c r="AF374" s="37">
        <v>2000</v>
      </c>
      <c r="AG374" s="37">
        <v>900</v>
      </c>
      <c r="AH374" s="41">
        <f t="shared" si="5"/>
        <v>-1100</v>
      </c>
      <c r="AI374" s="37" t="s">
        <v>4565</v>
      </c>
      <c r="AJ374" s="37"/>
      <c r="AK374" s="37" t="s">
        <v>1400</v>
      </c>
      <c r="AL374" s="37" t="b">
        <v>1</v>
      </c>
      <c r="AM374" s="37" t="b">
        <v>1</v>
      </c>
      <c r="AN374" s="37" t="b">
        <v>1</v>
      </c>
      <c r="AO374" s="37" t="b">
        <v>1</v>
      </c>
      <c r="AP374" s="37"/>
      <c r="AQ374" s="37"/>
      <c r="AR374" s="37"/>
      <c r="AS374" s="37"/>
      <c r="AT374" s="37">
        <v>35</v>
      </c>
      <c r="AU374" s="37" t="s">
        <v>1333</v>
      </c>
      <c r="AV374" s="37"/>
      <c r="AW374" s="37" t="s">
        <v>347</v>
      </c>
      <c r="AX374" s="37" t="s">
        <v>4566</v>
      </c>
      <c r="AY374" s="37" t="s">
        <v>426</v>
      </c>
      <c r="AZ374" s="37"/>
      <c r="BA374" s="37"/>
      <c r="BB374" s="37"/>
      <c r="BC374" s="37" t="b">
        <v>1</v>
      </c>
      <c r="BD374" s="37"/>
      <c r="BE374" s="37"/>
      <c r="BF374" s="37"/>
      <c r="BG374" s="37"/>
      <c r="BH374" s="37"/>
      <c r="BI374" s="37"/>
      <c r="BJ374" s="37"/>
      <c r="BK374" s="37" t="s">
        <v>359</v>
      </c>
      <c r="BL374" s="37"/>
      <c r="BM374" s="37"/>
      <c r="BN374" s="37"/>
      <c r="BO374" s="37"/>
      <c r="BP374" s="37" t="s">
        <v>347</v>
      </c>
      <c r="BQ374" s="37" t="s">
        <v>347</v>
      </c>
      <c r="BR374" s="37"/>
      <c r="BS374" s="37" t="s">
        <v>347</v>
      </c>
      <c r="BT374" s="37" t="s">
        <v>347</v>
      </c>
      <c r="BU374" s="37"/>
      <c r="BV374" s="37"/>
      <c r="BW374" s="37"/>
      <c r="BX374" s="37"/>
      <c r="BY374" s="37"/>
      <c r="BZ374" s="37"/>
      <c r="CA374" s="37"/>
      <c r="CB374" s="37"/>
      <c r="CC374" s="37"/>
      <c r="CD374" s="37"/>
      <c r="CE374" s="37"/>
      <c r="CF374" s="37" t="s">
        <v>835</v>
      </c>
      <c r="CG374" s="37" t="b">
        <v>1</v>
      </c>
      <c r="CH374" s="37"/>
      <c r="CI374" s="37"/>
      <c r="CJ374" s="37"/>
      <c r="CK374" s="37"/>
      <c r="CL374" s="37"/>
      <c r="CM374" s="37"/>
      <c r="CN374" s="37"/>
      <c r="CO374" s="37" t="s">
        <v>347</v>
      </c>
      <c r="CP374" s="37"/>
      <c r="CQ374" s="37"/>
      <c r="CR374" s="37"/>
      <c r="CS374" s="37"/>
      <c r="CT374" s="37"/>
      <c r="CU374" s="37"/>
      <c r="CV374" s="37"/>
      <c r="CW374" s="37"/>
      <c r="CX374" s="37"/>
      <c r="CY374" s="37" t="s">
        <v>1539</v>
      </c>
      <c r="CZ374" s="37"/>
      <c r="DA374" s="37"/>
      <c r="DB374" s="37"/>
      <c r="DC374" s="37"/>
      <c r="DD374" s="37" t="b">
        <v>1</v>
      </c>
      <c r="DE374" s="37" t="b">
        <v>1</v>
      </c>
      <c r="DF374" s="37" t="b">
        <v>1</v>
      </c>
      <c r="DG374" s="37"/>
      <c r="DH374" s="37"/>
      <c r="DI374" s="37"/>
      <c r="DJ374" s="37"/>
      <c r="DK374" s="37"/>
      <c r="DL374" s="37"/>
      <c r="DM374" s="37"/>
      <c r="DN374" s="37"/>
      <c r="DO374" s="37"/>
      <c r="DP374" s="37"/>
      <c r="DQ374" s="37"/>
      <c r="DR374" s="37"/>
      <c r="DS374" s="37"/>
      <c r="DT374" s="37"/>
      <c r="DU374" s="37"/>
      <c r="DV374" s="37"/>
      <c r="DW374" s="37" t="s">
        <v>362</v>
      </c>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t="s">
        <v>372</v>
      </c>
      <c r="FD374" s="37"/>
      <c r="FE374" s="37" t="s">
        <v>367</v>
      </c>
      <c r="FF374" s="37"/>
      <c r="FG374" s="37" t="b">
        <v>1</v>
      </c>
      <c r="FH374" s="37"/>
      <c r="FI374" s="37"/>
      <c r="FJ374" s="37"/>
      <c r="FK374" s="37"/>
      <c r="FL374" s="37"/>
      <c r="FM374" s="37"/>
      <c r="FN374" s="37" t="s">
        <v>347</v>
      </c>
      <c r="FO374" s="37"/>
      <c r="FP374" s="37" t="s">
        <v>347</v>
      </c>
      <c r="FQ374" s="37" t="s">
        <v>367</v>
      </c>
      <c r="FR374" s="37" t="b">
        <v>1</v>
      </c>
      <c r="FS374" s="37"/>
      <c r="FT374" s="37"/>
      <c r="FU374" s="37"/>
      <c r="FV374" s="37"/>
      <c r="FW374" s="37"/>
      <c r="FX374" s="37"/>
      <c r="FY374" s="37"/>
      <c r="FZ374" s="37"/>
      <c r="GA374" s="37"/>
      <c r="GB374" s="37"/>
      <c r="GC374" s="37" t="s">
        <v>384</v>
      </c>
      <c r="GD374" s="37" t="s">
        <v>384</v>
      </c>
      <c r="GE374" s="37" t="s">
        <v>347</v>
      </c>
      <c r="GF374" s="37"/>
      <c r="GG374" s="37"/>
      <c r="GH374" s="37" t="s">
        <v>371</v>
      </c>
      <c r="GI374" s="37" t="s">
        <v>359</v>
      </c>
      <c r="GJ374" s="37"/>
      <c r="GK374" s="37"/>
      <c r="GL374" s="37"/>
      <c r="GM374" s="37"/>
      <c r="GN374" s="37"/>
      <c r="GO374" s="37"/>
      <c r="GP374" s="37"/>
      <c r="GQ374" s="37"/>
      <c r="GR374" s="37"/>
      <c r="GS374" s="37" t="s">
        <v>1064</v>
      </c>
      <c r="GT374" s="37"/>
      <c r="GU374" s="37" t="s">
        <v>4567</v>
      </c>
      <c r="GV374" s="37" t="b">
        <v>1</v>
      </c>
      <c r="GW374" s="37" t="b">
        <v>1</v>
      </c>
      <c r="GX374" s="37" t="b">
        <v>1</v>
      </c>
      <c r="GY374" s="37"/>
      <c r="GZ374" s="37" t="b">
        <v>1</v>
      </c>
      <c r="HA374" s="37" t="b">
        <v>1</v>
      </c>
      <c r="HB374" s="37" t="b">
        <v>1</v>
      </c>
      <c r="HC374" s="37"/>
      <c r="HD374" s="37"/>
      <c r="HE374" s="37" t="b">
        <v>1</v>
      </c>
      <c r="HF374" s="37"/>
      <c r="HG374" s="37"/>
      <c r="HH374" s="37"/>
      <c r="HI374" s="37"/>
      <c r="HJ374" s="37"/>
      <c r="HK374" s="37"/>
      <c r="HL374" s="37"/>
      <c r="HM374" s="37"/>
      <c r="HN374" s="37" t="s">
        <v>895</v>
      </c>
      <c r="HO374" s="37" t="b">
        <v>1</v>
      </c>
      <c r="HP374" s="37"/>
      <c r="HQ374" s="37" t="b">
        <v>1</v>
      </c>
      <c r="HR374" s="37"/>
      <c r="HS374" s="37" t="s">
        <v>4568</v>
      </c>
      <c r="HT374" s="37" t="s">
        <v>623</v>
      </c>
      <c r="HU374" s="37" t="b">
        <v>1</v>
      </c>
      <c r="HV374" s="37"/>
      <c r="HW374" s="37"/>
      <c r="HX374" s="37"/>
      <c r="HY374" s="37"/>
      <c r="HZ374" s="37"/>
      <c r="IA374" s="37"/>
      <c r="IB374" s="37"/>
      <c r="IC374" s="37"/>
      <c r="ID374" s="37"/>
      <c r="IE374" s="37"/>
      <c r="IF374" s="37" t="s">
        <v>458</v>
      </c>
      <c r="IG374" s="37" t="b">
        <v>1</v>
      </c>
      <c r="IH374" s="37"/>
      <c r="II374" s="37"/>
      <c r="IJ374" s="37"/>
      <c r="IK374" s="37"/>
      <c r="IL374" s="37"/>
      <c r="IM374" s="37"/>
      <c r="IN374" s="37"/>
      <c r="IO374" s="37"/>
      <c r="IP374" s="37" t="s">
        <v>347</v>
      </c>
      <c r="IQ374" s="37"/>
      <c r="IR374" s="37" t="s">
        <v>857</v>
      </c>
      <c r="IS374" s="37" t="b">
        <v>1</v>
      </c>
      <c r="IT374" s="37" t="b">
        <v>1</v>
      </c>
      <c r="IU374" s="37"/>
      <c r="IV374" s="37" t="b">
        <v>1</v>
      </c>
      <c r="IW374" s="37"/>
      <c r="IX374" s="37"/>
      <c r="IY374" s="37"/>
      <c r="IZ374" s="37"/>
      <c r="JA374" s="37" t="s">
        <v>5161</v>
      </c>
      <c r="JB374" s="37" t="s">
        <v>372</v>
      </c>
      <c r="JC374" s="37"/>
      <c r="JD374" s="37"/>
      <c r="JE374" s="37"/>
      <c r="JF374" s="37"/>
      <c r="JG374" s="37"/>
      <c r="JH374" s="37"/>
      <c r="JI374" s="37" t="b">
        <v>1</v>
      </c>
      <c r="JJ374" s="37"/>
      <c r="JK374" s="37"/>
      <c r="JL374" s="37" t="s">
        <v>359</v>
      </c>
      <c r="JM374" s="37" t="s">
        <v>4569</v>
      </c>
      <c r="JN374" s="37" t="s">
        <v>4570</v>
      </c>
      <c r="JO374" s="37" t="b">
        <v>1</v>
      </c>
      <c r="JP374" s="37" t="b">
        <v>1</v>
      </c>
      <c r="JQ374" s="37"/>
      <c r="JR374" s="37" t="b">
        <v>1</v>
      </c>
      <c r="JS374" s="37"/>
      <c r="JT374" s="37"/>
      <c r="JU374" s="37"/>
      <c r="JV374" s="37" t="b">
        <v>1</v>
      </c>
      <c r="JW374" s="37" t="b">
        <v>1</v>
      </c>
      <c r="JX374" s="37" t="b">
        <v>1</v>
      </c>
      <c r="JY374" s="37"/>
      <c r="JZ374" s="37"/>
      <c r="KA374" s="37"/>
      <c r="KB374" s="37"/>
      <c r="KC374" s="37"/>
      <c r="KD374" s="37"/>
      <c r="KE374" s="37"/>
      <c r="KF374" s="37"/>
      <c r="KG374" s="37"/>
      <c r="KH374" s="37" t="s">
        <v>859</v>
      </c>
      <c r="KI374" s="37"/>
      <c r="KJ374" s="37"/>
      <c r="KK374" s="37"/>
      <c r="KL374" s="37"/>
      <c r="KM374" s="37" t="b">
        <v>1</v>
      </c>
      <c r="KN374" s="37" t="b">
        <v>1</v>
      </c>
      <c r="KO374" s="37"/>
      <c r="KP374" s="37"/>
      <c r="KQ374" s="37"/>
      <c r="KR374" s="37"/>
      <c r="KS374" s="37"/>
      <c r="KT374" s="37"/>
      <c r="KU374" s="37"/>
      <c r="KV374" s="37"/>
      <c r="KW374" s="37" t="s">
        <v>4571</v>
      </c>
      <c r="KX374" s="37" t="b">
        <v>1</v>
      </c>
      <c r="KY374" s="37" t="b">
        <v>1</v>
      </c>
      <c r="KZ374" s="37" t="b">
        <v>1</v>
      </c>
      <c r="LA374" s="37" t="b">
        <v>1</v>
      </c>
      <c r="LB374" s="37"/>
      <c r="LC374" s="37"/>
      <c r="LD374" s="37"/>
      <c r="LE374" s="37"/>
      <c r="LF374" s="37"/>
      <c r="LG374" s="37" t="s">
        <v>1221</v>
      </c>
      <c r="LH374" s="37"/>
      <c r="LI374" s="37"/>
      <c r="LJ374" s="37"/>
      <c r="LK374" s="37" t="b">
        <v>1</v>
      </c>
      <c r="LL374" s="37"/>
      <c r="LM374" s="37"/>
      <c r="LN374" s="37"/>
      <c r="LO374" s="37" t="s">
        <v>347</v>
      </c>
      <c r="LP374" s="37"/>
      <c r="LQ374" s="37" t="s">
        <v>1016</v>
      </c>
      <c r="LR374" s="37"/>
      <c r="LS374" s="37"/>
      <c r="LT374" s="37"/>
      <c r="LU374" s="37"/>
      <c r="LV374" s="37" t="b">
        <v>1</v>
      </c>
      <c r="LW374" s="37"/>
      <c r="LX374" s="37"/>
      <c r="LY374" s="37"/>
      <c r="LZ374" s="37"/>
      <c r="MA374" s="37"/>
      <c r="MB374" s="37" t="s">
        <v>359</v>
      </c>
      <c r="MC374" s="37"/>
      <c r="MD374" s="37"/>
      <c r="ME374" s="37" t="s">
        <v>359</v>
      </c>
      <c r="MF374" s="37"/>
      <c r="MG374" s="37"/>
      <c r="MH374" s="37" t="s">
        <v>359</v>
      </c>
      <c r="MI374" s="37"/>
      <c r="MJ374" s="37" t="s">
        <v>4572</v>
      </c>
      <c r="MK374" s="37">
        <v>73219973</v>
      </c>
      <c r="ML374" s="37" t="s">
        <v>4573</v>
      </c>
      <c r="MM374" s="50">
        <v>44219.58489583333</v>
      </c>
      <c r="MN374" s="37">
        <v>376</v>
      </c>
      <c r="MO374" s="37"/>
      <c r="MP374" s="37">
        <v>-1</v>
      </c>
      <c r="MQ374" s="37"/>
      <c r="MR374" s="37"/>
      <c r="MS374" s="37" t="s">
        <v>376</v>
      </c>
      <c r="MT374" s="37">
        <v>12175</v>
      </c>
      <c r="MU374" s="37" t="s">
        <v>402</v>
      </c>
      <c r="MV374" s="37">
        <v>569832</v>
      </c>
    </row>
    <row r="375" spans="1:360" ht="15.6" hidden="1" thickTop="1" thickBot="1" x14ac:dyDescent="0.35">
      <c r="A375" s="44" t="s">
        <v>4574</v>
      </c>
      <c r="B375" s="45" t="s">
        <v>4575</v>
      </c>
      <c r="C375" s="45" t="s">
        <v>384</v>
      </c>
      <c r="D375" s="45" t="s">
        <v>2986</v>
      </c>
      <c r="E375" s="45" t="s">
        <v>830</v>
      </c>
      <c r="F375" s="45"/>
      <c r="G375" s="46">
        <v>44219</v>
      </c>
      <c r="H375" s="45" t="s">
        <v>2715</v>
      </c>
      <c r="I375" s="45" t="s">
        <v>832</v>
      </c>
      <c r="J375" s="45" t="s">
        <v>347</v>
      </c>
      <c r="K375" s="45">
        <v>62</v>
      </c>
      <c r="L375" s="45" t="str">
        <f>IF(data!$K375&lt;31,"18-30 Years",IF(data!$K375&lt;51,"31-50 Years",IF(data!$K375&lt;61,"51-60 Years",IF(data!$K375&gt;60,"Elderly&gt;60"))))</f>
        <v>Elderly&gt;60</v>
      </c>
      <c r="M375" s="45" t="s">
        <v>405</v>
      </c>
      <c r="N375" s="45" t="s">
        <v>349</v>
      </c>
      <c r="O375" s="45" t="s">
        <v>350</v>
      </c>
      <c r="P375" s="46">
        <v>41465</v>
      </c>
      <c r="Q375" s="45">
        <v>0</v>
      </c>
      <c r="R375" s="45">
        <v>2</v>
      </c>
      <c r="S375" s="45" t="s">
        <v>359</v>
      </c>
      <c r="T375" s="45"/>
      <c r="U375" s="45"/>
      <c r="V375" s="45"/>
      <c r="W375" s="45"/>
      <c r="X375" s="45"/>
      <c r="Y375" s="45"/>
      <c r="Z375" s="45"/>
      <c r="AA375" s="45"/>
      <c r="AB375" s="45">
        <v>2</v>
      </c>
      <c r="AC375" s="45">
        <v>2</v>
      </c>
      <c r="AD375" s="45"/>
      <c r="AE375" s="45">
        <v>0</v>
      </c>
      <c r="AF375" s="45">
        <v>500</v>
      </c>
      <c r="AG375" s="45">
        <v>150</v>
      </c>
      <c r="AH375" s="41">
        <f t="shared" si="5"/>
        <v>-350</v>
      </c>
      <c r="AI375" s="45" t="s">
        <v>4547</v>
      </c>
      <c r="AJ375" s="45"/>
      <c r="AK375" s="45" t="s">
        <v>3029</v>
      </c>
      <c r="AL375" s="45" t="b">
        <v>1</v>
      </c>
      <c r="AM375" s="45" t="b">
        <v>1</v>
      </c>
      <c r="AN375" s="45" t="b">
        <v>1</v>
      </c>
      <c r="AO375" s="45" t="b">
        <v>1</v>
      </c>
      <c r="AP375" s="45"/>
      <c r="AQ375" s="45"/>
      <c r="AR375" s="45"/>
      <c r="AS375" s="45"/>
      <c r="AT375" s="45">
        <v>40</v>
      </c>
      <c r="AU375" s="45" t="s">
        <v>356</v>
      </c>
      <c r="AV375" s="45"/>
      <c r="AW375" s="45" t="s">
        <v>347</v>
      </c>
      <c r="AX375" s="41" t="s">
        <v>372</v>
      </c>
      <c r="AY375" s="45" t="s">
        <v>1383</v>
      </c>
      <c r="AZ375" s="45"/>
      <c r="BA375" s="45" t="b">
        <v>1</v>
      </c>
      <c r="BB375" s="45"/>
      <c r="BC375" s="45" t="b">
        <v>1</v>
      </c>
      <c r="BD375" s="45"/>
      <c r="BE375" s="45"/>
      <c r="BF375" s="45"/>
      <c r="BG375" s="45"/>
      <c r="BH375" s="45"/>
      <c r="BI375" s="45"/>
      <c r="BJ375" s="45"/>
      <c r="BK375" s="45" t="s">
        <v>359</v>
      </c>
      <c r="BL375" s="45"/>
      <c r="BM375" s="45"/>
      <c r="BN375" s="45"/>
      <c r="BO375" s="45"/>
      <c r="BP375" s="45" t="s">
        <v>359</v>
      </c>
      <c r="BQ375" s="45"/>
      <c r="BR375" s="45"/>
      <c r="BS375" s="45"/>
      <c r="BT375" s="45"/>
      <c r="BU375" s="45"/>
      <c r="BV375" s="45"/>
      <c r="BW375" s="45"/>
      <c r="BX375" s="45"/>
      <c r="BY375" s="45"/>
      <c r="BZ375" s="45"/>
      <c r="CA375" s="45"/>
      <c r="CB375" s="45"/>
      <c r="CC375" s="45"/>
      <c r="CD375" s="45"/>
      <c r="CE375" s="45"/>
      <c r="CF375" s="45" t="s">
        <v>835</v>
      </c>
      <c r="CG375" s="45" t="b">
        <v>1</v>
      </c>
      <c r="CH375" s="45"/>
      <c r="CI375" s="45"/>
      <c r="CJ375" s="45"/>
      <c r="CK375" s="45"/>
      <c r="CL375" s="45"/>
      <c r="CM375" s="45"/>
      <c r="CN375" s="45"/>
      <c r="CO375" s="45" t="s">
        <v>347</v>
      </c>
      <c r="CP375" s="45"/>
      <c r="CQ375" s="45"/>
      <c r="CR375" s="45"/>
      <c r="CS375" s="45"/>
      <c r="CT375" s="45"/>
      <c r="CU375" s="45"/>
      <c r="CV375" s="45"/>
      <c r="CW375" s="45"/>
      <c r="CX375" s="45"/>
      <c r="CY375" s="45" t="s">
        <v>4576</v>
      </c>
      <c r="CZ375" s="45"/>
      <c r="DA375" s="45" t="b">
        <v>1</v>
      </c>
      <c r="DB375" s="45"/>
      <c r="DC375" s="45"/>
      <c r="DD375" s="45" t="b">
        <v>1</v>
      </c>
      <c r="DE375" s="45" t="b">
        <v>1</v>
      </c>
      <c r="DF375" s="45" t="b">
        <v>1</v>
      </c>
      <c r="DG375" s="45"/>
      <c r="DH375" s="45"/>
      <c r="DI375" s="45"/>
      <c r="DJ375" s="37" t="s">
        <v>5139</v>
      </c>
      <c r="DK375" s="45"/>
      <c r="DL375" s="45"/>
      <c r="DM375" s="45"/>
      <c r="DN375" s="45"/>
      <c r="DO375" s="45"/>
      <c r="DP375" s="45"/>
      <c r="DQ375" s="45"/>
      <c r="DR375" s="45"/>
      <c r="DS375" s="45"/>
      <c r="DT375" s="45"/>
      <c r="DU375" s="45"/>
      <c r="DV375" s="45"/>
      <c r="DW375" s="45" t="s">
        <v>427</v>
      </c>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45"/>
      <c r="EW375" s="45"/>
      <c r="EX375" s="45"/>
      <c r="EY375" s="45"/>
      <c r="EZ375" s="45"/>
      <c r="FA375" s="45"/>
      <c r="FB375" s="45"/>
      <c r="FC375" s="45" t="s">
        <v>347</v>
      </c>
      <c r="FD375" s="45"/>
      <c r="FE375" s="45" t="s">
        <v>914</v>
      </c>
      <c r="FF375" s="45"/>
      <c r="FG375" s="45" t="b">
        <v>1</v>
      </c>
      <c r="FH375" s="45"/>
      <c r="FI375" s="45" t="b">
        <v>1</v>
      </c>
      <c r="FJ375" s="45"/>
      <c r="FK375" s="45"/>
      <c r="FL375" s="45"/>
      <c r="FM375" s="45"/>
      <c r="FN375" s="45" t="s">
        <v>347</v>
      </c>
      <c r="FO375" s="45"/>
      <c r="FP375" s="45" t="s">
        <v>347</v>
      </c>
      <c r="FQ375" s="45" t="s">
        <v>367</v>
      </c>
      <c r="FR375" s="45" t="b">
        <v>1</v>
      </c>
      <c r="FS375" s="45"/>
      <c r="FT375" s="45"/>
      <c r="FU375" s="45"/>
      <c r="FV375" s="45"/>
      <c r="FW375" s="45"/>
      <c r="FX375" s="45"/>
      <c r="FY375" s="45"/>
      <c r="FZ375" s="45"/>
      <c r="GA375" s="45"/>
      <c r="GB375" s="45"/>
      <c r="GC375" s="45"/>
      <c r="GD375" s="45" t="s">
        <v>384</v>
      </c>
      <c r="GE375" s="45" t="s">
        <v>359</v>
      </c>
      <c r="GF375" s="45" t="s">
        <v>369</v>
      </c>
      <c r="GG375" s="45" t="s">
        <v>369</v>
      </c>
      <c r="GH375" s="45" t="s">
        <v>489</v>
      </c>
      <c r="GI375" s="45" t="s">
        <v>359</v>
      </c>
      <c r="GJ375" s="45"/>
      <c r="GK375" s="45"/>
      <c r="GL375" s="45"/>
      <c r="GM375" s="45"/>
      <c r="GN375" s="45"/>
      <c r="GO375" s="45"/>
      <c r="GP375" s="45"/>
      <c r="GQ375" s="45"/>
      <c r="GR375" s="45"/>
      <c r="GS375" s="45" t="s">
        <v>373</v>
      </c>
      <c r="GT375" s="45"/>
      <c r="GU375" s="45" t="s">
        <v>1932</v>
      </c>
      <c r="GV375" s="45" t="b">
        <v>1</v>
      </c>
      <c r="GW375" s="45"/>
      <c r="GX375" s="45" t="b">
        <v>1</v>
      </c>
      <c r="GY375" s="45"/>
      <c r="GZ375" s="45"/>
      <c r="HA375" s="45"/>
      <c r="HB375" s="45"/>
      <c r="HC375" s="45"/>
      <c r="HD375" s="45"/>
      <c r="HE375" s="45" t="b">
        <v>1</v>
      </c>
      <c r="HF375" s="45"/>
      <c r="HG375" s="45"/>
      <c r="HH375" s="45" t="b">
        <v>1</v>
      </c>
      <c r="HI375" s="45"/>
      <c r="HJ375" s="45"/>
      <c r="HK375" s="45"/>
      <c r="HL375" s="45"/>
      <c r="HM375" s="45"/>
      <c r="HN375" s="45" t="s">
        <v>471</v>
      </c>
      <c r="HO375" s="45"/>
      <c r="HP375" s="45"/>
      <c r="HQ375" s="45"/>
      <c r="HR375" s="45" t="b">
        <v>1</v>
      </c>
      <c r="HS375" s="45" t="s">
        <v>4577</v>
      </c>
      <c r="HT375" s="45" t="s">
        <v>550</v>
      </c>
      <c r="HU375" s="45" t="b">
        <v>1</v>
      </c>
      <c r="HV375" s="45"/>
      <c r="HW375" s="45"/>
      <c r="HX375" s="45" t="b">
        <v>1</v>
      </c>
      <c r="HY375" s="45"/>
      <c r="HZ375" s="45"/>
      <c r="IA375" s="45"/>
      <c r="IB375" s="45"/>
      <c r="IC375" s="45"/>
      <c r="ID375" s="45"/>
      <c r="IE375" s="45"/>
      <c r="IF375" s="45" t="s">
        <v>441</v>
      </c>
      <c r="IG375" s="45"/>
      <c r="IH375" s="45" t="b">
        <v>1</v>
      </c>
      <c r="II375" s="45"/>
      <c r="IJ375" s="45"/>
      <c r="IK375" s="45"/>
      <c r="IL375" s="45"/>
      <c r="IM375" s="45"/>
      <c r="IN375" s="45"/>
      <c r="IO375" s="45"/>
      <c r="IP375" s="45" t="s">
        <v>347</v>
      </c>
      <c r="IQ375" s="45"/>
      <c r="IR375" s="45" t="s">
        <v>413</v>
      </c>
      <c r="IS375" s="45"/>
      <c r="IT375" s="45"/>
      <c r="IU375" s="45"/>
      <c r="IV375" s="45"/>
      <c r="IW375" s="45"/>
      <c r="IX375" s="45" t="b">
        <v>1</v>
      </c>
      <c r="IY375" s="45"/>
      <c r="IZ375" s="45"/>
      <c r="JA375" s="45"/>
      <c r="JB375" s="45" t="s">
        <v>372</v>
      </c>
      <c r="JC375" s="45"/>
      <c r="JD375" s="45"/>
      <c r="JE375" s="45"/>
      <c r="JF375" s="45"/>
      <c r="JG375" s="45"/>
      <c r="JH375" s="45"/>
      <c r="JI375" s="45" t="b">
        <v>1</v>
      </c>
      <c r="JJ375" s="45"/>
      <c r="JK375" s="45"/>
      <c r="JL375" s="45" t="s">
        <v>359</v>
      </c>
      <c r="JM375" s="45" t="s">
        <v>4578</v>
      </c>
      <c r="JN375" s="45" t="s">
        <v>4579</v>
      </c>
      <c r="JO375" s="45" t="b">
        <v>1</v>
      </c>
      <c r="JP375" s="45" t="b">
        <v>1</v>
      </c>
      <c r="JQ375" s="45"/>
      <c r="JR375" s="45" t="b">
        <v>1</v>
      </c>
      <c r="JS375" s="45" t="b">
        <v>1</v>
      </c>
      <c r="JT375" s="45"/>
      <c r="JU375" s="45" t="b">
        <v>1</v>
      </c>
      <c r="JV375" s="45" t="b">
        <v>1</v>
      </c>
      <c r="JW375" s="45" t="b">
        <v>1</v>
      </c>
      <c r="JX375" s="45"/>
      <c r="JY375" s="45" t="b">
        <v>1</v>
      </c>
      <c r="JZ375" s="45"/>
      <c r="KA375" s="45"/>
      <c r="KB375" s="45"/>
      <c r="KC375" s="45"/>
      <c r="KD375" s="45"/>
      <c r="KE375" s="45"/>
      <c r="KF375" s="45"/>
      <c r="KG375" s="45" t="s">
        <v>4580</v>
      </c>
      <c r="KH375" s="45" t="s">
        <v>718</v>
      </c>
      <c r="KI375" s="45"/>
      <c r="KJ375" s="45"/>
      <c r="KK375" s="45"/>
      <c r="KL375" s="45"/>
      <c r="KM375" s="45" t="b">
        <v>1</v>
      </c>
      <c r="KN375" s="45"/>
      <c r="KO375" s="45"/>
      <c r="KP375" s="45" t="b">
        <v>1</v>
      </c>
      <c r="KQ375" s="45"/>
      <c r="KR375" s="45"/>
      <c r="KS375" s="45"/>
      <c r="KT375" s="45"/>
      <c r="KU375" s="45"/>
      <c r="KV375" s="45"/>
      <c r="KW375" s="45" t="s">
        <v>4581</v>
      </c>
      <c r="KX375" s="45" t="b">
        <v>1</v>
      </c>
      <c r="KY375" s="45"/>
      <c r="KZ375" s="45" t="b">
        <v>1</v>
      </c>
      <c r="LA375" s="45" t="b">
        <v>1</v>
      </c>
      <c r="LB375" s="45" t="b">
        <v>1</v>
      </c>
      <c r="LC375" s="45"/>
      <c r="LD375" s="45"/>
      <c r="LE375" s="45"/>
      <c r="LF375" s="45"/>
      <c r="LG375" s="45" t="s">
        <v>1221</v>
      </c>
      <c r="LH375" s="45"/>
      <c r="LI375" s="45"/>
      <c r="LJ375" s="45"/>
      <c r="LK375" s="45" t="b">
        <v>1</v>
      </c>
      <c r="LL375" s="45"/>
      <c r="LM375" s="45"/>
      <c r="LN375" s="45"/>
      <c r="LO375" s="45"/>
      <c r="LP375" s="45"/>
      <c r="LQ375" s="45"/>
      <c r="LR375" s="45"/>
      <c r="LS375" s="45"/>
      <c r="LT375" s="45"/>
      <c r="LU375" s="45"/>
      <c r="LV375" s="45"/>
      <c r="LW375" s="45"/>
      <c r="LX375" s="45"/>
      <c r="LY375" s="45"/>
      <c r="LZ375" s="45"/>
      <c r="MA375" s="45"/>
      <c r="MB375" s="45"/>
      <c r="MC375" s="45"/>
      <c r="MD375" s="45"/>
      <c r="ME375" s="45"/>
      <c r="MF375" s="45"/>
      <c r="MG375" s="45"/>
      <c r="MH375" s="45"/>
      <c r="MI375" s="45"/>
      <c r="MJ375" s="45" t="s">
        <v>4582</v>
      </c>
      <c r="MK375" s="45">
        <v>73219975</v>
      </c>
      <c r="ML375" s="45" t="s">
        <v>4583</v>
      </c>
      <c r="MM375" s="47">
        <v>44219.584907407407</v>
      </c>
      <c r="MN375" s="45">
        <v>377</v>
      </c>
      <c r="MO375" s="45"/>
      <c r="MP375" s="45">
        <v>-1</v>
      </c>
      <c r="MQ375" s="45"/>
      <c r="MR375" s="45"/>
      <c r="MS375" s="45" t="s">
        <v>376</v>
      </c>
      <c r="MT375" s="45">
        <v>9797</v>
      </c>
      <c r="MU375" s="45" t="s">
        <v>402</v>
      </c>
      <c r="MV375" s="45">
        <v>569832</v>
      </c>
    </row>
    <row r="376" spans="1:360" ht="15.6" hidden="1" thickTop="1" thickBot="1" x14ac:dyDescent="0.35">
      <c r="A376" s="48" t="s">
        <v>4584</v>
      </c>
      <c r="B376" s="37" t="s">
        <v>4585</v>
      </c>
      <c r="C376" s="37"/>
      <c r="D376" s="37" t="s">
        <v>3027</v>
      </c>
      <c r="E376" s="37" t="s">
        <v>830</v>
      </c>
      <c r="F376" s="37"/>
      <c r="G376" s="49">
        <v>44219</v>
      </c>
      <c r="H376" s="37" t="s">
        <v>2715</v>
      </c>
      <c r="I376" s="37" t="s">
        <v>832</v>
      </c>
      <c r="J376" s="37" t="s">
        <v>347</v>
      </c>
      <c r="K376" s="37">
        <v>46</v>
      </c>
      <c r="L376" s="37" t="str">
        <f>IF(data!$K376&lt;31,"18-30 Years",IF(data!$K376&lt;51,"31-50 Years",IF(data!$K376&lt;61,"51-60 Years",IF(data!$K376&gt;60,"Elderly&gt;60"))))</f>
        <v>31-50 Years</v>
      </c>
      <c r="M376" s="37" t="s">
        <v>405</v>
      </c>
      <c r="N376" s="37" t="s">
        <v>349</v>
      </c>
      <c r="O376" s="37" t="s">
        <v>383</v>
      </c>
      <c r="P376" s="37"/>
      <c r="Q376" s="37">
        <v>0</v>
      </c>
      <c r="R376" s="37">
        <v>0</v>
      </c>
      <c r="S376" s="37" t="s">
        <v>347</v>
      </c>
      <c r="T376" s="37">
        <v>0</v>
      </c>
      <c r="U376" s="37">
        <v>0</v>
      </c>
      <c r="V376" s="37">
        <v>1</v>
      </c>
      <c r="W376" s="37" t="s">
        <v>351</v>
      </c>
      <c r="X376" s="37">
        <v>1</v>
      </c>
      <c r="Y376" s="37" t="s">
        <v>406</v>
      </c>
      <c r="Z376" s="37">
        <v>0</v>
      </c>
      <c r="AA376" s="52">
        <v>2</v>
      </c>
      <c r="AB376" s="37">
        <v>4</v>
      </c>
      <c r="AC376" s="37">
        <v>0</v>
      </c>
      <c r="AD376" s="37">
        <v>0</v>
      </c>
      <c r="AE376" s="37">
        <v>1</v>
      </c>
      <c r="AF376" s="37">
        <v>4500</v>
      </c>
      <c r="AG376" s="37">
        <v>2000</v>
      </c>
      <c r="AH376" s="41">
        <f t="shared" si="5"/>
        <v>-2500</v>
      </c>
      <c r="AI376" s="37" t="s">
        <v>4586</v>
      </c>
      <c r="AJ376" s="37"/>
      <c r="AK376" s="37" t="s">
        <v>1400</v>
      </c>
      <c r="AL376" s="37" t="b">
        <v>1</v>
      </c>
      <c r="AM376" s="37" t="b">
        <v>1</v>
      </c>
      <c r="AN376" s="37" t="b">
        <v>1</v>
      </c>
      <c r="AO376" s="37" t="b">
        <v>1</v>
      </c>
      <c r="AP376" s="37"/>
      <c r="AQ376" s="37"/>
      <c r="AR376" s="37"/>
      <c r="AS376" s="37"/>
      <c r="AT376" s="37">
        <v>10</v>
      </c>
      <c r="AU376" s="37" t="s">
        <v>1154</v>
      </c>
      <c r="AV376" s="37"/>
      <c r="AW376" s="37" t="s">
        <v>347</v>
      </c>
      <c r="AX376" s="41" t="s">
        <v>372</v>
      </c>
      <c r="AY376" s="37" t="s">
        <v>993</v>
      </c>
      <c r="AZ376" s="37"/>
      <c r="BA376" s="37"/>
      <c r="BB376" s="37"/>
      <c r="BC376" s="37"/>
      <c r="BD376" s="37"/>
      <c r="BE376" s="37"/>
      <c r="BF376" s="37"/>
      <c r="BG376" s="37"/>
      <c r="BH376" s="37"/>
      <c r="BI376" s="37" t="b">
        <v>1</v>
      </c>
      <c r="BJ376" s="37"/>
      <c r="BK376" s="37" t="s">
        <v>359</v>
      </c>
      <c r="BL376" s="37"/>
      <c r="BM376" s="37"/>
      <c r="BN376" s="37"/>
      <c r="BO376" s="37"/>
      <c r="BP376" s="37" t="s">
        <v>359</v>
      </c>
      <c r="BQ376" s="37"/>
      <c r="BR376" s="37"/>
      <c r="BS376" s="37"/>
      <c r="BT376" s="37"/>
      <c r="BU376" s="37"/>
      <c r="BV376" s="37"/>
      <c r="BW376" s="37"/>
      <c r="BX376" s="37"/>
      <c r="BY376" s="37"/>
      <c r="BZ376" s="37"/>
      <c r="CA376" s="37"/>
      <c r="CB376" s="37"/>
      <c r="CC376" s="37"/>
      <c r="CD376" s="37"/>
      <c r="CE376" s="37"/>
      <c r="CF376" s="37" t="s">
        <v>427</v>
      </c>
      <c r="CG376" s="37"/>
      <c r="CH376" s="37"/>
      <c r="CI376" s="37"/>
      <c r="CJ376" s="37"/>
      <c r="CK376" s="37"/>
      <c r="CL376" s="37" t="b">
        <v>1</v>
      </c>
      <c r="CM376" s="37"/>
      <c r="CN376" s="37"/>
      <c r="CO376" s="37" t="s">
        <v>347</v>
      </c>
      <c r="CP376" s="37"/>
      <c r="CQ376" s="37"/>
      <c r="CR376" s="37"/>
      <c r="CS376" s="37"/>
      <c r="CT376" s="37"/>
      <c r="CU376" s="37"/>
      <c r="CV376" s="37"/>
      <c r="CW376" s="37"/>
      <c r="CX376" s="37"/>
      <c r="CY376" s="37" t="s">
        <v>1539</v>
      </c>
      <c r="CZ376" s="37"/>
      <c r="DA376" s="37"/>
      <c r="DB376" s="37"/>
      <c r="DC376" s="37"/>
      <c r="DD376" s="37" t="b">
        <v>1</v>
      </c>
      <c r="DE376" s="37" t="b">
        <v>1</v>
      </c>
      <c r="DF376" s="37" t="b">
        <v>1</v>
      </c>
      <c r="DG376" s="37"/>
      <c r="DH376" s="37"/>
      <c r="DI376" s="37"/>
      <c r="DJ376" s="37"/>
      <c r="DK376" s="37"/>
      <c r="DL376" s="37"/>
      <c r="DM376" s="37"/>
      <c r="DN376" s="37"/>
      <c r="DO376" s="37"/>
      <c r="DP376" s="37"/>
      <c r="DQ376" s="37"/>
      <c r="DR376" s="37"/>
      <c r="DS376" s="37"/>
      <c r="DT376" s="37"/>
      <c r="DU376" s="37"/>
      <c r="DV376" s="37"/>
      <c r="DW376" s="37" t="s">
        <v>646</v>
      </c>
      <c r="DX376" s="37"/>
      <c r="DY376" s="37"/>
      <c r="DZ376" s="37"/>
      <c r="EA376" s="37"/>
      <c r="EB376" s="37"/>
      <c r="EC376" s="37"/>
      <c r="ED376" s="37"/>
      <c r="EE376" s="37"/>
      <c r="EF376" s="37"/>
      <c r="EG376" s="37"/>
      <c r="EH376" s="37"/>
      <c r="EI376" s="37"/>
      <c r="EJ376" s="37"/>
      <c r="EK376" s="37"/>
      <c r="EL376" s="37"/>
      <c r="EM376" s="37"/>
      <c r="EN376" s="37"/>
      <c r="EO376" s="37" t="s">
        <v>4587</v>
      </c>
      <c r="EP376" s="37" t="b">
        <v>1</v>
      </c>
      <c r="EQ376" s="37" t="b">
        <v>1</v>
      </c>
      <c r="ER376" s="37" t="b">
        <v>1</v>
      </c>
      <c r="ES376" s="37" t="b">
        <v>1</v>
      </c>
      <c r="ET376" s="37"/>
      <c r="EU376" s="37"/>
      <c r="EV376" s="37"/>
      <c r="EW376" s="37"/>
      <c r="EX376" s="37"/>
      <c r="EY376" s="37"/>
      <c r="EZ376" s="37"/>
      <c r="FA376" s="52">
        <v>4</v>
      </c>
      <c r="FB376" s="37" t="s">
        <v>366</v>
      </c>
      <c r="FC376" s="37" t="s">
        <v>347</v>
      </c>
      <c r="FD376" s="37"/>
      <c r="FE376" s="37" t="s">
        <v>367</v>
      </c>
      <c r="FF376" s="37"/>
      <c r="FG376" s="37" t="b">
        <v>1</v>
      </c>
      <c r="FH376" s="37"/>
      <c r="FI376" s="37"/>
      <c r="FJ376" s="37"/>
      <c r="FK376" s="37"/>
      <c r="FL376" s="37"/>
      <c r="FM376" s="37"/>
      <c r="FN376" s="37" t="s">
        <v>347</v>
      </c>
      <c r="FO376" s="37"/>
      <c r="FP376" s="37" t="s">
        <v>347</v>
      </c>
      <c r="FQ376" s="37" t="s">
        <v>367</v>
      </c>
      <c r="FR376" s="37" t="b">
        <v>1</v>
      </c>
      <c r="FS376" s="37"/>
      <c r="FT376" s="37"/>
      <c r="FU376" s="37"/>
      <c r="FV376" s="37"/>
      <c r="FW376" s="37"/>
      <c r="FX376" s="37" t="s">
        <v>656</v>
      </c>
      <c r="FY376" s="37" t="s">
        <v>359</v>
      </c>
      <c r="FZ376" s="37"/>
      <c r="GA376" s="37"/>
      <c r="GB376" s="37"/>
      <c r="GC376" s="37" t="s">
        <v>384</v>
      </c>
      <c r="GD376" s="37" t="s">
        <v>384</v>
      </c>
      <c r="GE376" s="37" t="s">
        <v>359</v>
      </c>
      <c r="GF376" s="37" t="s">
        <v>370</v>
      </c>
      <c r="GG376" s="37" t="s">
        <v>370</v>
      </c>
      <c r="GH376" s="37"/>
      <c r="GI376" s="37"/>
      <c r="GJ376" s="37"/>
      <c r="GK376" s="37"/>
      <c r="GL376" s="37"/>
      <c r="GM376" s="37"/>
      <c r="GN376" s="37"/>
      <c r="GO376" s="37"/>
      <c r="GP376" s="37"/>
      <c r="GQ376" s="37"/>
      <c r="GR376" s="37"/>
      <c r="GS376" s="37"/>
      <c r="GT376" s="37"/>
      <c r="GU376" s="37" t="s">
        <v>4588</v>
      </c>
      <c r="GV376" s="37" t="b">
        <v>1</v>
      </c>
      <c r="GW376" s="37" t="b">
        <v>1</v>
      </c>
      <c r="GX376" s="37"/>
      <c r="GY376" s="37" t="b">
        <v>1</v>
      </c>
      <c r="GZ376" s="37" t="b">
        <v>1</v>
      </c>
      <c r="HA376" s="37" t="b">
        <v>1</v>
      </c>
      <c r="HB376" s="37"/>
      <c r="HC376" s="37"/>
      <c r="HD376" s="37"/>
      <c r="HE376" s="37"/>
      <c r="HF376" s="37"/>
      <c r="HG376" s="37"/>
      <c r="HH376" s="37" t="b">
        <v>1</v>
      </c>
      <c r="HI376" s="37"/>
      <c r="HJ376" s="37"/>
      <c r="HK376" s="37"/>
      <c r="HL376" s="37"/>
      <c r="HM376" s="37"/>
      <c r="HN376" s="37" t="s">
        <v>4589</v>
      </c>
      <c r="HO376" s="37" t="b">
        <v>1</v>
      </c>
      <c r="HP376" s="37"/>
      <c r="HQ376" s="37" t="b">
        <v>1</v>
      </c>
      <c r="HR376" s="37" t="b">
        <v>1</v>
      </c>
      <c r="HS376" s="37" t="s">
        <v>4590</v>
      </c>
      <c r="HT376" s="37" t="s">
        <v>623</v>
      </c>
      <c r="HU376" s="37" t="b">
        <v>1</v>
      </c>
      <c r="HV376" s="37"/>
      <c r="HW376" s="37"/>
      <c r="HX376" s="37"/>
      <c r="HY376" s="37"/>
      <c r="HZ376" s="37"/>
      <c r="IA376" s="37"/>
      <c r="IB376" s="37"/>
      <c r="IC376" s="37"/>
      <c r="ID376" s="37"/>
      <c r="IE376" s="37"/>
      <c r="IF376" s="37" t="s">
        <v>458</v>
      </c>
      <c r="IG376" s="37" t="b">
        <v>1</v>
      </c>
      <c r="IH376" s="37"/>
      <c r="II376" s="37"/>
      <c r="IJ376" s="37"/>
      <c r="IK376" s="37"/>
      <c r="IL376" s="37"/>
      <c r="IM376" s="37"/>
      <c r="IN376" s="37"/>
      <c r="IO376" s="37"/>
      <c r="IP376" s="37" t="s">
        <v>442</v>
      </c>
      <c r="IQ376" s="37"/>
      <c r="IR376" s="37" t="s">
        <v>1250</v>
      </c>
      <c r="IS376" s="37" t="b">
        <v>1</v>
      </c>
      <c r="IT376" s="37" t="b">
        <v>1</v>
      </c>
      <c r="IU376" s="37"/>
      <c r="IV376" s="37"/>
      <c r="IW376" s="37"/>
      <c r="IX376" s="37"/>
      <c r="IY376" s="37"/>
      <c r="IZ376" s="37"/>
      <c r="JA376" s="45" t="s">
        <v>5162</v>
      </c>
      <c r="JB376" s="37" t="s">
        <v>857</v>
      </c>
      <c r="JC376" s="37" t="b">
        <v>1</v>
      </c>
      <c r="JD376" s="37" t="b">
        <v>1</v>
      </c>
      <c r="JE376" s="37"/>
      <c r="JF376" s="37" t="b">
        <v>1</v>
      </c>
      <c r="JG376" s="37"/>
      <c r="JH376" s="37"/>
      <c r="JI376" s="37"/>
      <c r="JJ376" s="37"/>
      <c r="JK376" s="45" t="s">
        <v>5168</v>
      </c>
      <c r="JL376" s="37" t="s">
        <v>359</v>
      </c>
      <c r="JM376" s="37" t="s">
        <v>4591</v>
      </c>
      <c r="JN376" s="37" t="s">
        <v>4592</v>
      </c>
      <c r="JO376" s="37" t="b">
        <v>1</v>
      </c>
      <c r="JP376" s="37" t="b">
        <v>1</v>
      </c>
      <c r="JQ376" s="37"/>
      <c r="JR376" s="37" t="b">
        <v>1</v>
      </c>
      <c r="JS376" s="37"/>
      <c r="JT376" s="37" t="b">
        <v>1</v>
      </c>
      <c r="JU376" s="37" t="b">
        <v>1</v>
      </c>
      <c r="JV376" s="37" t="b">
        <v>1</v>
      </c>
      <c r="JW376" s="37" t="b">
        <v>1</v>
      </c>
      <c r="JX376" s="37"/>
      <c r="JY376" s="37" t="b">
        <v>1</v>
      </c>
      <c r="JZ376" s="37"/>
      <c r="KA376" s="37"/>
      <c r="KB376" s="37"/>
      <c r="KC376" s="37"/>
      <c r="KD376" s="37"/>
      <c r="KE376" s="37"/>
      <c r="KF376" s="37"/>
      <c r="KG376" s="37"/>
      <c r="KH376" s="37" t="s">
        <v>447</v>
      </c>
      <c r="KI376" s="37"/>
      <c r="KJ376" s="37"/>
      <c r="KK376" s="37"/>
      <c r="KL376" s="37"/>
      <c r="KM376" s="37" t="b">
        <v>1</v>
      </c>
      <c r="KN376" s="37"/>
      <c r="KO376" s="37"/>
      <c r="KP376" s="37"/>
      <c r="KQ376" s="37"/>
      <c r="KR376" s="37"/>
      <c r="KS376" s="37"/>
      <c r="KT376" s="37"/>
      <c r="KU376" s="37"/>
      <c r="KV376" s="37"/>
      <c r="KW376" s="37" t="s">
        <v>503</v>
      </c>
      <c r="KX376" s="37"/>
      <c r="KY376" s="37" t="b">
        <v>1</v>
      </c>
      <c r="KZ376" s="37" t="b">
        <v>1</v>
      </c>
      <c r="LA376" s="37"/>
      <c r="LB376" s="37"/>
      <c r="LC376" s="37"/>
      <c r="LD376" s="37"/>
      <c r="LE376" s="37"/>
      <c r="LF376" s="37"/>
      <c r="LG376" s="37" t="s">
        <v>427</v>
      </c>
      <c r="LH376" s="37"/>
      <c r="LI376" s="37"/>
      <c r="LJ376" s="37"/>
      <c r="LK376" s="37"/>
      <c r="LL376" s="37"/>
      <c r="LM376" s="37"/>
      <c r="LN376" s="37" t="b">
        <v>1</v>
      </c>
      <c r="LO376" s="37" t="s">
        <v>347</v>
      </c>
      <c r="LP376" s="37"/>
      <c r="LQ376" s="37" t="s">
        <v>1016</v>
      </c>
      <c r="LR376" s="37"/>
      <c r="LS376" s="37"/>
      <c r="LT376" s="37"/>
      <c r="LU376" s="37"/>
      <c r="LV376" s="37" t="b">
        <v>1</v>
      </c>
      <c r="LW376" s="37"/>
      <c r="LX376" s="37"/>
      <c r="LY376" s="37"/>
      <c r="LZ376" s="37"/>
      <c r="MA376" s="37"/>
      <c r="MB376" s="37" t="s">
        <v>359</v>
      </c>
      <c r="MC376" s="37"/>
      <c r="MD376" s="37"/>
      <c r="ME376" s="37"/>
      <c r="MF376" s="37"/>
      <c r="MG376" s="37"/>
      <c r="MH376" s="37" t="s">
        <v>359</v>
      </c>
      <c r="MI376" s="37"/>
      <c r="MJ376" s="37" t="s">
        <v>4593</v>
      </c>
      <c r="MK376" s="37">
        <v>73219977</v>
      </c>
      <c r="ML376" s="37" t="s">
        <v>4594</v>
      </c>
      <c r="MM376" s="50">
        <v>44219.584918981483</v>
      </c>
      <c r="MN376" s="37">
        <v>378</v>
      </c>
      <c r="MO376" s="37"/>
      <c r="MP376" s="37">
        <v>-1</v>
      </c>
      <c r="MQ376" s="37"/>
      <c r="MR376" s="37"/>
      <c r="MS376" s="37" t="s">
        <v>376</v>
      </c>
      <c r="MT376" s="37">
        <v>1713</v>
      </c>
      <c r="MU376" s="37" t="s">
        <v>402</v>
      </c>
      <c r="MV376" s="37">
        <v>569832</v>
      </c>
    </row>
    <row r="377" spans="1:360" ht="15.6" thickTop="1" thickBot="1" x14ac:dyDescent="0.35">
      <c r="A377" s="44" t="s">
        <v>4595</v>
      </c>
      <c r="B377" s="45" t="s">
        <v>4596</v>
      </c>
      <c r="C377" s="45" t="s">
        <v>384</v>
      </c>
      <c r="D377" s="45" t="s">
        <v>4597</v>
      </c>
      <c r="E377" s="45" t="s">
        <v>830</v>
      </c>
      <c r="F377" s="45"/>
      <c r="G377" s="46">
        <v>44219</v>
      </c>
      <c r="H377" s="45" t="s">
        <v>2715</v>
      </c>
      <c r="I377" s="45" t="s">
        <v>832</v>
      </c>
      <c r="J377" s="45" t="s">
        <v>347</v>
      </c>
      <c r="K377" s="45">
        <v>351</v>
      </c>
      <c r="L377" s="45" t="str">
        <f>IF(data!$K377&lt;31,"18-30 Years",IF(data!$K377&lt;51,"31-50 Years",IF(data!$K377&lt;61,"51-60 Years",IF(data!$K377&gt;60,"Elderly&gt;60"))))</f>
        <v>Elderly&gt;60</v>
      </c>
      <c r="M377" s="45" t="s">
        <v>348</v>
      </c>
      <c r="N377" s="45" t="s">
        <v>349</v>
      </c>
      <c r="O377" s="45" t="s">
        <v>350</v>
      </c>
      <c r="P377" s="46">
        <v>42522</v>
      </c>
      <c r="Q377" s="45">
        <v>1</v>
      </c>
      <c r="R377" s="45">
        <v>0</v>
      </c>
      <c r="S377" s="45" t="s">
        <v>347</v>
      </c>
      <c r="T377" s="45">
        <v>0</v>
      </c>
      <c r="U377" s="45">
        <v>1</v>
      </c>
      <c r="V377" s="45">
        <v>1</v>
      </c>
      <c r="W377" s="45" t="s">
        <v>406</v>
      </c>
      <c r="X377" s="45">
        <v>1</v>
      </c>
      <c r="Y377" s="45" t="s">
        <v>455</v>
      </c>
      <c r="Z377" s="45">
        <v>0</v>
      </c>
      <c r="AA377" s="51">
        <v>3</v>
      </c>
      <c r="AB377" s="45">
        <v>5</v>
      </c>
      <c r="AC377" s="45">
        <v>0</v>
      </c>
      <c r="AD377" s="45">
        <v>0</v>
      </c>
      <c r="AE377" s="45">
        <v>1</v>
      </c>
      <c r="AF377" s="45">
        <v>1100</v>
      </c>
      <c r="AG377" s="45">
        <v>600</v>
      </c>
      <c r="AH377" s="41">
        <f t="shared" si="5"/>
        <v>-500</v>
      </c>
      <c r="AI377" s="45" t="s">
        <v>4598</v>
      </c>
      <c r="AJ377" s="45"/>
      <c r="AK377" s="45" t="s">
        <v>1400</v>
      </c>
      <c r="AL377" s="45" t="b">
        <v>1</v>
      </c>
      <c r="AM377" s="45" t="b">
        <v>1</v>
      </c>
      <c r="AN377" s="45" t="b">
        <v>1</v>
      </c>
      <c r="AO377" s="45" t="b">
        <v>1</v>
      </c>
      <c r="AP377" s="45"/>
      <c r="AQ377" s="45"/>
      <c r="AR377" s="45"/>
      <c r="AS377" s="45"/>
      <c r="AT377" s="45">
        <v>40</v>
      </c>
      <c r="AU377" s="45" t="s">
        <v>356</v>
      </c>
      <c r="AV377" s="45"/>
      <c r="AW377" s="45" t="s">
        <v>347</v>
      </c>
      <c r="AX377" s="41" t="s">
        <v>372</v>
      </c>
      <c r="AY377" s="45" t="s">
        <v>2192</v>
      </c>
      <c r="AZ377" s="45"/>
      <c r="BA377" s="45"/>
      <c r="BB377" s="45"/>
      <c r="BC377" s="45"/>
      <c r="BD377" s="45"/>
      <c r="BE377" s="45" t="b">
        <v>1</v>
      </c>
      <c r="BF377" s="45"/>
      <c r="BG377" s="45"/>
      <c r="BH377" s="45"/>
      <c r="BI377" s="45"/>
      <c r="BJ377" s="45"/>
      <c r="BK377" s="45" t="s">
        <v>347</v>
      </c>
      <c r="BL377" s="45" t="s">
        <v>347</v>
      </c>
      <c r="BM377" s="45" t="s">
        <v>4599</v>
      </c>
      <c r="BN377" s="45" t="s">
        <v>359</v>
      </c>
      <c r="BO377" s="45"/>
      <c r="BP377" s="45" t="s">
        <v>347</v>
      </c>
      <c r="BQ377" s="45" t="s">
        <v>347</v>
      </c>
      <c r="BR377" s="45"/>
      <c r="BS377" s="45" t="s">
        <v>347</v>
      </c>
      <c r="BT377" s="45" t="s">
        <v>347</v>
      </c>
      <c r="BU377" s="45"/>
      <c r="BV377" s="45"/>
      <c r="BW377" s="45"/>
      <c r="BX377" s="45"/>
      <c r="BY377" s="45"/>
      <c r="BZ377" s="45"/>
      <c r="CA377" s="45"/>
      <c r="CB377" s="45"/>
      <c r="CC377" s="45"/>
      <c r="CD377" s="45"/>
      <c r="CE377" s="45"/>
      <c r="CF377" s="45" t="s">
        <v>1114</v>
      </c>
      <c r="CG377" s="45"/>
      <c r="CH377" s="45"/>
      <c r="CI377" s="45"/>
      <c r="CJ377" s="45"/>
      <c r="CK377" s="45"/>
      <c r="CL377" s="45"/>
      <c r="CM377" s="45" t="b">
        <v>1</v>
      </c>
      <c r="CN377" s="45"/>
      <c r="CO377" s="45" t="s">
        <v>347</v>
      </c>
      <c r="CP377" s="45"/>
      <c r="CQ377" s="45"/>
      <c r="CR377" s="45"/>
      <c r="CS377" s="45"/>
      <c r="CT377" s="45"/>
      <c r="CU377" s="45"/>
      <c r="CV377" s="45"/>
      <c r="CW377" s="45"/>
      <c r="CX377" s="45"/>
      <c r="CY377" s="45" t="s">
        <v>361</v>
      </c>
      <c r="CZ377" s="45"/>
      <c r="DA377" s="45"/>
      <c r="DB377" s="45"/>
      <c r="DC377" s="45"/>
      <c r="DD377" s="45"/>
      <c r="DE377" s="45" t="b">
        <v>1</v>
      </c>
      <c r="DF377" s="45" t="b">
        <v>1</v>
      </c>
      <c r="DG377" s="45"/>
      <c r="DH377" s="45"/>
      <c r="DI377" s="45"/>
      <c r="DJ377" s="45"/>
      <c r="DK377" s="45"/>
      <c r="DL377" s="45"/>
      <c r="DM377" s="45"/>
      <c r="DN377" s="45"/>
      <c r="DO377" s="45"/>
      <c r="DP377" s="45"/>
      <c r="DQ377" s="45"/>
      <c r="DR377" s="45"/>
      <c r="DS377" s="45"/>
      <c r="DT377" s="45"/>
      <c r="DU377" s="45"/>
      <c r="DV377" s="45"/>
      <c r="DW377" s="45" t="s">
        <v>564</v>
      </c>
      <c r="DX377" s="45" t="s">
        <v>565</v>
      </c>
      <c r="DY377" s="45" t="s">
        <v>2106</v>
      </c>
      <c r="DZ377" s="45"/>
      <c r="EA377" s="45" t="s">
        <v>4528</v>
      </c>
      <c r="EB377" s="45" t="b">
        <v>1</v>
      </c>
      <c r="EC377" s="45"/>
      <c r="ED377" s="45" t="b">
        <v>1</v>
      </c>
      <c r="EE377" s="45"/>
      <c r="EF377" s="45"/>
      <c r="EG377" s="45"/>
      <c r="EH377" s="45"/>
      <c r="EI377" s="45" t="b">
        <v>1</v>
      </c>
      <c r="EJ377" s="45"/>
      <c r="EK377" s="45"/>
      <c r="EL377" s="45"/>
      <c r="EM377" s="51">
        <v>3</v>
      </c>
      <c r="EN377" s="45" t="s">
        <v>365</v>
      </c>
      <c r="EO377" s="45" t="s">
        <v>1031</v>
      </c>
      <c r="EP377" s="45" t="b">
        <v>1</v>
      </c>
      <c r="EQ377" s="45" t="b">
        <v>1</v>
      </c>
      <c r="ER377" s="45" t="b">
        <v>1</v>
      </c>
      <c r="ES377" s="45"/>
      <c r="ET377" s="45"/>
      <c r="EU377" s="45"/>
      <c r="EV377" s="45"/>
      <c r="EW377" s="45"/>
      <c r="EX377" s="45"/>
      <c r="EY377" s="45"/>
      <c r="EZ377" s="45"/>
      <c r="FA377" s="51">
        <v>3</v>
      </c>
      <c r="FB377" s="45" t="s">
        <v>365</v>
      </c>
      <c r="FC377" s="45" t="s">
        <v>359</v>
      </c>
      <c r="FD377" s="37" t="s">
        <v>5149</v>
      </c>
      <c r="FE377" s="45" t="s">
        <v>1637</v>
      </c>
      <c r="FF377" s="45"/>
      <c r="FG377" s="45"/>
      <c r="FH377" s="45"/>
      <c r="FI377" s="45" t="b">
        <v>1</v>
      </c>
      <c r="FJ377" s="45"/>
      <c r="FK377" s="45"/>
      <c r="FL377" s="45"/>
      <c r="FM377" s="45"/>
      <c r="FN377" s="45" t="s">
        <v>347</v>
      </c>
      <c r="FO377" s="45"/>
      <c r="FP377" s="45" t="s">
        <v>359</v>
      </c>
      <c r="FQ377" s="45"/>
      <c r="FR377" s="45"/>
      <c r="FS377" s="45"/>
      <c r="FT377" s="45"/>
      <c r="FU377" s="45"/>
      <c r="FV377" s="45"/>
      <c r="FW377" s="45"/>
      <c r="FX377" s="45" t="s">
        <v>372</v>
      </c>
      <c r="FY377" s="45" t="s">
        <v>347</v>
      </c>
      <c r="FZ377" s="45"/>
      <c r="GA377" s="45"/>
      <c r="GB377" s="45"/>
      <c r="GC377" s="45" t="s">
        <v>351</v>
      </c>
      <c r="GD377" s="45" t="s">
        <v>351</v>
      </c>
      <c r="GE377" s="45" t="s">
        <v>359</v>
      </c>
      <c r="GF377" s="45" t="s">
        <v>370</v>
      </c>
      <c r="GG377" s="45" t="s">
        <v>370</v>
      </c>
      <c r="GH377" s="45"/>
      <c r="GI377" s="45"/>
      <c r="GJ377" s="45"/>
      <c r="GK377" s="45"/>
      <c r="GL377" s="45"/>
      <c r="GM377" s="45"/>
      <c r="GN377" s="45"/>
      <c r="GO377" s="45"/>
      <c r="GP377" s="45"/>
      <c r="GQ377" s="45"/>
      <c r="GR377" s="45"/>
      <c r="GS377" s="45"/>
      <c r="GT377" s="45"/>
      <c r="GU377" s="45" t="s">
        <v>1843</v>
      </c>
      <c r="GV377" s="45" t="b">
        <v>1</v>
      </c>
      <c r="GW377" s="45" t="b">
        <v>1</v>
      </c>
      <c r="GX377" s="45"/>
      <c r="GY377" s="45"/>
      <c r="GZ377" s="45"/>
      <c r="HA377" s="45"/>
      <c r="HB377" s="45" t="b">
        <v>1</v>
      </c>
      <c r="HC377" s="45"/>
      <c r="HD377" s="45"/>
      <c r="HE377" s="45"/>
      <c r="HF377" s="45"/>
      <c r="HG377" s="45"/>
      <c r="HH377" s="45"/>
      <c r="HI377" s="45"/>
      <c r="HJ377" s="45"/>
      <c r="HK377" s="45"/>
      <c r="HL377" s="45"/>
      <c r="HM377" s="45"/>
      <c r="HN377" s="45" t="s">
        <v>497</v>
      </c>
      <c r="HO377" s="45"/>
      <c r="HP377" s="45" t="b">
        <v>1</v>
      </c>
      <c r="HQ377" s="45"/>
      <c r="HR377" s="45"/>
      <c r="HS377" s="45" t="s">
        <v>4600</v>
      </c>
      <c r="HT377" s="45" t="s">
        <v>1310</v>
      </c>
      <c r="HU377" s="45" t="b">
        <v>1</v>
      </c>
      <c r="HV377" s="45"/>
      <c r="HW377" s="45"/>
      <c r="HX377" s="45"/>
      <c r="HY377" s="45"/>
      <c r="HZ377" s="45"/>
      <c r="IA377" s="45" t="b">
        <v>1</v>
      </c>
      <c r="IB377" s="45"/>
      <c r="IC377" s="45"/>
      <c r="ID377" s="45"/>
      <c r="IE377" s="45"/>
      <c r="IF377" s="45" t="s">
        <v>372</v>
      </c>
      <c r="IG377" s="45"/>
      <c r="IH377" s="45"/>
      <c r="II377" s="45"/>
      <c r="IJ377" s="45"/>
      <c r="IK377" s="45"/>
      <c r="IL377" s="45"/>
      <c r="IM377" s="45" t="b">
        <v>1</v>
      </c>
      <c r="IN377" s="45"/>
      <c r="IO377" s="45"/>
      <c r="IP377" s="45" t="s">
        <v>359</v>
      </c>
      <c r="IQ377" s="45" t="s">
        <v>4601</v>
      </c>
      <c r="IR377" s="45" t="s">
        <v>3643</v>
      </c>
      <c r="IS377" s="45"/>
      <c r="IT377" s="45" t="b">
        <v>1</v>
      </c>
      <c r="IU377" s="45"/>
      <c r="IV377" s="45" t="b">
        <v>1</v>
      </c>
      <c r="IW377" s="45"/>
      <c r="IX377" s="45"/>
      <c r="IY377" s="45"/>
      <c r="IZ377" s="45"/>
      <c r="JA377" s="45" t="s">
        <v>5162</v>
      </c>
      <c r="JB377" s="45" t="s">
        <v>1656</v>
      </c>
      <c r="JC377" s="45"/>
      <c r="JD377" s="45" t="b">
        <v>1</v>
      </c>
      <c r="JE377" s="45" t="b">
        <v>1</v>
      </c>
      <c r="JF377" s="45" t="b">
        <v>1</v>
      </c>
      <c r="JG377" s="45"/>
      <c r="JH377" s="45"/>
      <c r="JI377" s="45"/>
      <c r="JJ377" s="45"/>
      <c r="JK377" s="45" t="s">
        <v>5168</v>
      </c>
      <c r="JL377" s="45" t="s">
        <v>359</v>
      </c>
      <c r="JM377" s="45" t="s">
        <v>2120</v>
      </c>
      <c r="JN377" s="45" t="s">
        <v>2514</v>
      </c>
      <c r="JO377" s="45" t="b">
        <v>1</v>
      </c>
      <c r="JP377" s="45"/>
      <c r="JQ377" s="45"/>
      <c r="JR377" s="45" t="b">
        <v>1</v>
      </c>
      <c r="JS377" s="45"/>
      <c r="JT377" s="45"/>
      <c r="JU377" s="45"/>
      <c r="JV377" s="45"/>
      <c r="JW377" s="45" t="b">
        <v>1</v>
      </c>
      <c r="JX377" s="45"/>
      <c r="JY377" s="45" t="b">
        <v>1</v>
      </c>
      <c r="JZ377" s="45"/>
      <c r="KA377" s="45"/>
      <c r="KB377" s="45"/>
      <c r="KC377" s="45"/>
      <c r="KD377" s="45"/>
      <c r="KE377" s="45"/>
      <c r="KF377" s="45"/>
      <c r="KG377" s="45"/>
      <c r="KH377" s="45" t="s">
        <v>4602</v>
      </c>
      <c r="KI377" s="45" t="b">
        <v>1</v>
      </c>
      <c r="KJ377" s="45"/>
      <c r="KK377" s="45"/>
      <c r="KL377" s="45" t="b">
        <v>1</v>
      </c>
      <c r="KM377" s="45" t="b">
        <v>1</v>
      </c>
      <c r="KN377" s="45" t="b">
        <v>1</v>
      </c>
      <c r="KO377" s="45"/>
      <c r="KP377" s="45"/>
      <c r="KQ377" s="45"/>
      <c r="KR377" s="45"/>
      <c r="KS377" s="45"/>
      <c r="KT377" s="45"/>
      <c r="KU377" s="45"/>
      <c r="KV377" s="45"/>
      <c r="KW377" s="45" t="s">
        <v>3313</v>
      </c>
      <c r="KX377" s="45" t="b">
        <v>1</v>
      </c>
      <c r="KY377" s="45" t="b">
        <v>1</v>
      </c>
      <c r="KZ377" s="45" t="b">
        <v>1</v>
      </c>
      <c r="LA377" s="45"/>
      <c r="LB377" s="45"/>
      <c r="LC377" s="45" t="b">
        <v>1</v>
      </c>
      <c r="LD377" s="45"/>
      <c r="LE377" s="45"/>
      <c r="LF377" s="45"/>
      <c r="LG377" s="45" t="s">
        <v>1343</v>
      </c>
      <c r="LH377" s="45"/>
      <c r="LI377" s="45" t="b">
        <v>1</v>
      </c>
      <c r="LJ377" s="45" t="b">
        <v>1</v>
      </c>
      <c r="LK377" s="45"/>
      <c r="LL377" s="45"/>
      <c r="LM377" s="45"/>
      <c r="LN377" s="45"/>
      <c r="LO377" s="45" t="s">
        <v>347</v>
      </c>
      <c r="LP377" s="45"/>
      <c r="LQ377" s="45" t="s">
        <v>527</v>
      </c>
      <c r="LR377" s="45"/>
      <c r="LS377" s="45"/>
      <c r="LT377" s="45" t="b">
        <v>1</v>
      </c>
      <c r="LU377" s="45"/>
      <c r="LV377" s="45"/>
      <c r="LW377" s="45"/>
      <c r="LX377" s="45"/>
      <c r="LY377" s="45"/>
      <c r="LZ377" s="45"/>
      <c r="MA377" s="45"/>
      <c r="MB377" s="45" t="s">
        <v>359</v>
      </c>
      <c r="MC377" s="45"/>
      <c r="MD377" s="45"/>
      <c r="ME377" s="45"/>
      <c r="MF377" s="45"/>
      <c r="MG377" s="45"/>
      <c r="MH377" s="45" t="s">
        <v>359</v>
      </c>
      <c r="MI377" s="45"/>
      <c r="MJ377" s="45" t="s">
        <v>4603</v>
      </c>
      <c r="MK377" s="45">
        <v>73220034</v>
      </c>
      <c r="ML377" s="45" t="s">
        <v>4604</v>
      </c>
      <c r="MM377" s="47">
        <v>44219.586539351847</v>
      </c>
      <c r="MN377" s="45">
        <v>379</v>
      </c>
      <c r="MO377" s="45"/>
      <c r="MP377" s="45">
        <v>-1</v>
      </c>
      <c r="MQ377" s="45"/>
      <c r="MR377" s="45"/>
      <c r="MS377" s="45" t="s">
        <v>376</v>
      </c>
      <c r="MT377" s="45">
        <v>2421</v>
      </c>
      <c r="MU377" s="45" t="s">
        <v>402</v>
      </c>
      <c r="MV377" s="45">
        <v>569832</v>
      </c>
    </row>
    <row r="378" spans="1:360" ht="15.6" thickTop="1" thickBot="1" x14ac:dyDescent="0.35">
      <c r="A378" s="48" t="s">
        <v>4605</v>
      </c>
      <c r="B378" s="37" t="s">
        <v>4606</v>
      </c>
      <c r="C378" s="37"/>
      <c r="D378" s="37" t="s">
        <v>4607</v>
      </c>
      <c r="E378" s="37" t="s">
        <v>830</v>
      </c>
      <c r="F378" s="37"/>
      <c r="G378" s="49">
        <v>44219</v>
      </c>
      <c r="H378" s="37" t="s">
        <v>2715</v>
      </c>
      <c r="I378" s="37" t="s">
        <v>832</v>
      </c>
      <c r="J378" s="37" t="s">
        <v>347</v>
      </c>
      <c r="K378" s="37">
        <v>22</v>
      </c>
      <c r="L378" s="37" t="str">
        <f>IF(data!$K378&lt;31,"18-30 Years",IF(data!$K378&lt;51,"31-50 Years",IF(data!$K378&lt;61,"51-60 Years",IF(data!$K378&gt;60,"Elderly&gt;60"))))</f>
        <v>18-30 Years</v>
      </c>
      <c r="M378" s="37" t="s">
        <v>348</v>
      </c>
      <c r="N378" s="37" t="s">
        <v>349</v>
      </c>
      <c r="O378" s="37" t="s">
        <v>350</v>
      </c>
      <c r="P378" s="49">
        <v>42156</v>
      </c>
      <c r="Q378" s="37">
        <v>1</v>
      </c>
      <c r="R378" s="37">
        <v>1</v>
      </c>
      <c r="S378" s="37" t="s">
        <v>347</v>
      </c>
      <c r="T378" s="37">
        <v>0</v>
      </c>
      <c r="U378" s="37">
        <v>1</v>
      </c>
      <c r="V378" s="37">
        <v>0</v>
      </c>
      <c r="W378" s="37" t="s">
        <v>351</v>
      </c>
      <c r="X378" s="37">
        <v>1</v>
      </c>
      <c r="Y378" s="37" t="s">
        <v>406</v>
      </c>
      <c r="Z378" s="37">
        <v>0</v>
      </c>
      <c r="AA378" s="52">
        <v>2</v>
      </c>
      <c r="AB378" s="37">
        <v>4</v>
      </c>
      <c r="AC378" s="37">
        <v>0</v>
      </c>
      <c r="AD378" s="37">
        <v>0</v>
      </c>
      <c r="AE378" s="37">
        <v>1</v>
      </c>
      <c r="AF378" s="37">
        <v>800</v>
      </c>
      <c r="AG378" s="37">
        <v>300</v>
      </c>
      <c r="AH378" s="41">
        <f t="shared" si="5"/>
        <v>-500</v>
      </c>
      <c r="AI378" s="37" t="s">
        <v>4608</v>
      </c>
      <c r="AJ378" s="37"/>
      <c r="AK378" s="37" t="s">
        <v>1400</v>
      </c>
      <c r="AL378" s="37" t="b">
        <v>1</v>
      </c>
      <c r="AM378" s="37" t="b">
        <v>1</v>
      </c>
      <c r="AN378" s="37" t="b">
        <v>1</v>
      </c>
      <c r="AO378" s="37" t="b">
        <v>1</v>
      </c>
      <c r="AP378" s="37"/>
      <c r="AQ378" s="37"/>
      <c r="AR378" s="37"/>
      <c r="AS378" s="37"/>
      <c r="AT378" s="37">
        <v>30</v>
      </c>
      <c r="AU378" s="37" t="s">
        <v>356</v>
      </c>
      <c r="AV378" s="37"/>
      <c r="AW378" s="37" t="s">
        <v>347</v>
      </c>
      <c r="AX378" s="37" t="s">
        <v>4609</v>
      </c>
      <c r="AY378" s="37" t="s">
        <v>993</v>
      </c>
      <c r="AZ378" s="37"/>
      <c r="BA378" s="37"/>
      <c r="BB378" s="37"/>
      <c r="BC378" s="37"/>
      <c r="BD378" s="37"/>
      <c r="BE378" s="37"/>
      <c r="BF378" s="37"/>
      <c r="BG378" s="37"/>
      <c r="BH378" s="37"/>
      <c r="BI378" s="37" t="b">
        <v>1</v>
      </c>
      <c r="BJ378" s="37"/>
      <c r="BK378" s="37" t="s">
        <v>347</v>
      </c>
      <c r="BL378" s="37" t="s">
        <v>347</v>
      </c>
      <c r="BM378" s="37" t="s">
        <v>4610</v>
      </c>
      <c r="BN378" s="37" t="s">
        <v>359</v>
      </c>
      <c r="BO378" s="37"/>
      <c r="BP378" s="37" t="s">
        <v>347</v>
      </c>
      <c r="BQ378" s="37" t="s">
        <v>347</v>
      </c>
      <c r="BR378" s="37"/>
      <c r="BS378" s="37" t="s">
        <v>347</v>
      </c>
      <c r="BT378" s="37" t="s">
        <v>347</v>
      </c>
      <c r="BU378" s="37"/>
      <c r="BV378" s="37"/>
      <c r="BW378" s="37"/>
      <c r="BX378" s="37"/>
      <c r="BY378" s="37"/>
      <c r="BZ378" s="37"/>
      <c r="CA378" s="37"/>
      <c r="CB378" s="37"/>
      <c r="CC378" s="37"/>
      <c r="CD378" s="37"/>
      <c r="CE378" s="37"/>
      <c r="CF378" s="37" t="s">
        <v>1114</v>
      </c>
      <c r="CG378" s="37"/>
      <c r="CH378" s="37"/>
      <c r="CI378" s="37"/>
      <c r="CJ378" s="37"/>
      <c r="CK378" s="37"/>
      <c r="CL378" s="37"/>
      <c r="CM378" s="37" t="b">
        <v>1</v>
      </c>
      <c r="CN378" s="37"/>
      <c r="CO378" s="37" t="s">
        <v>347</v>
      </c>
      <c r="CP378" s="37"/>
      <c r="CQ378" s="37"/>
      <c r="CR378" s="37"/>
      <c r="CS378" s="37"/>
      <c r="CT378" s="37"/>
      <c r="CU378" s="37"/>
      <c r="CV378" s="37"/>
      <c r="CW378" s="37"/>
      <c r="CX378" s="37"/>
      <c r="CY378" s="37" t="s">
        <v>361</v>
      </c>
      <c r="CZ378" s="37"/>
      <c r="DA378" s="37"/>
      <c r="DB378" s="37"/>
      <c r="DC378" s="37"/>
      <c r="DD378" s="37"/>
      <c r="DE378" s="37" t="b">
        <v>1</v>
      </c>
      <c r="DF378" s="37" t="b">
        <v>1</v>
      </c>
      <c r="DG378" s="37"/>
      <c r="DH378" s="37"/>
      <c r="DI378" s="37"/>
      <c r="DJ378" s="37"/>
      <c r="DK378" s="37"/>
      <c r="DL378" s="37"/>
      <c r="DM378" s="37"/>
      <c r="DN378" s="37"/>
      <c r="DO378" s="37"/>
      <c r="DP378" s="37"/>
      <c r="DQ378" s="37"/>
      <c r="DR378" s="37"/>
      <c r="DS378" s="37"/>
      <c r="DT378" s="37"/>
      <c r="DU378" s="37"/>
      <c r="DV378" s="37"/>
      <c r="DW378" s="37" t="s">
        <v>482</v>
      </c>
      <c r="DX378" s="37" t="s">
        <v>565</v>
      </c>
      <c r="DY378" s="37" t="s">
        <v>566</v>
      </c>
      <c r="DZ378" s="37"/>
      <c r="EA378" s="37" t="s">
        <v>2298</v>
      </c>
      <c r="EB378" s="37" t="b">
        <v>1</v>
      </c>
      <c r="EC378" s="37"/>
      <c r="ED378" s="37" t="b">
        <v>1</v>
      </c>
      <c r="EE378" s="37"/>
      <c r="EF378" s="37"/>
      <c r="EG378" s="37"/>
      <c r="EH378" s="37"/>
      <c r="EI378" s="37"/>
      <c r="EJ378" s="37"/>
      <c r="EK378" s="37" t="b">
        <v>1</v>
      </c>
      <c r="EL378" s="37"/>
      <c r="EM378" s="52">
        <v>3</v>
      </c>
      <c r="EN378" s="37" t="s">
        <v>365</v>
      </c>
      <c r="EO378" s="37" t="s">
        <v>2385</v>
      </c>
      <c r="EP378" s="37"/>
      <c r="EQ378" s="37" t="b">
        <v>1</v>
      </c>
      <c r="ER378" s="37" t="b">
        <v>1</v>
      </c>
      <c r="ES378" s="37"/>
      <c r="ET378" s="37"/>
      <c r="EU378" s="37"/>
      <c r="EV378" s="37"/>
      <c r="EW378" s="37" t="b">
        <v>1</v>
      </c>
      <c r="EX378" s="37"/>
      <c r="EY378" s="37"/>
      <c r="EZ378" s="37"/>
      <c r="FA378" s="52">
        <v>3</v>
      </c>
      <c r="FB378" s="37" t="s">
        <v>365</v>
      </c>
      <c r="FC378" s="37" t="s">
        <v>372</v>
      </c>
      <c r="FD378" s="37"/>
      <c r="FE378" s="37" t="s">
        <v>367</v>
      </c>
      <c r="FF378" s="37"/>
      <c r="FG378" s="37" t="b">
        <v>1</v>
      </c>
      <c r="FH378" s="37"/>
      <c r="FI378" s="37"/>
      <c r="FJ378" s="37"/>
      <c r="FK378" s="37"/>
      <c r="FL378" s="37"/>
      <c r="FM378" s="37"/>
      <c r="FN378" s="37" t="s">
        <v>347</v>
      </c>
      <c r="FO378" s="37"/>
      <c r="FP378" s="37" t="s">
        <v>359</v>
      </c>
      <c r="FQ378" s="37"/>
      <c r="FR378" s="37"/>
      <c r="FS378" s="37"/>
      <c r="FT378" s="37"/>
      <c r="FU378" s="37"/>
      <c r="FV378" s="37"/>
      <c r="FW378" s="37"/>
      <c r="FX378" s="37" t="s">
        <v>347</v>
      </c>
      <c r="FY378" s="37" t="s">
        <v>347</v>
      </c>
      <c r="FZ378" s="37"/>
      <c r="GA378" s="37"/>
      <c r="GB378" s="37"/>
      <c r="GC378" s="37" t="s">
        <v>351</v>
      </c>
      <c r="GD378" s="37" t="s">
        <v>351</v>
      </c>
      <c r="GE378" s="37" t="s">
        <v>359</v>
      </c>
      <c r="GF378" s="37" t="s">
        <v>370</v>
      </c>
      <c r="GG378" s="37" t="s">
        <v>370</v>
      </c>
      <c r="GH378" s="37"/>
      <c r="GI378" s="37"/>
      <c r="GJ378" s="37"/>
      <c r="GK378" s="37"/>
      <c r="GL378" s="37"/>
      <c r="GM378" s="37"/>
      <c r="GN378" s="37"/>
      <c r="GO378" s="37"/>
      <c r="GP378" s="37"/>
      <c r="GQ378" s="37"/>
      <c r="GR378" s="37"/>
      <c r="GS378" s="37"/>
      <c r="GT378" s="37"/>
      <c r="GU378" s="37" t="s">
        <v>4611</v>
      </c>
      <c r="GV378" s="37" t="b">
        <v>1</v>
      </c>
      <c r="GW378" s="37"/>
      <c r="GX378" s="37" t="b">
        <v>1</v>
      </c>
      <c r="GY378" s="37"/>
      <c r="GZ378" s="37"/>
      <c r="HA378" s="37"/>
      <c r="HB378" s="37"/>
      <c r="HC378" s="37" t="b">
        <v>1</v>
      </c>
      <c r="HD378" s="37"/>
      <c r="HE378" s="37" t="b">
        <v>1</v>
      </c>
      <c r="HF378" s="37"/>
      <c r="HG378" s="37"/>
      <c r="HH378" s="37"/>
      <c r="HI378" s="37"/>
      <c r="HJ378" s="37"/>
      <c r="HK378" s="37"/>
      <c r="HL378" s="37"/>
      <c r="HM378" s="37"/>
      <c r="HN378" s="37" t="s">
        <v>497</v>
      </c>
      <c r="HO378" s="37"/>
      <c r="HP378" s="37" t="b">
        <v>1</v>
      </c>
      <c r="HQ378" s="37"/>
      <c r="HR378" s="37"/>
      <c r="HS378" s="37" t="s">
        <v>4612</v>
      </c>
      <c r="HT378" s="37" t="s">
        <v>1689</v>
      </c>
      <c r="HU378" s="37"/>
      <c r="HV378" s="37" t="b">
        <v>1</v>
      </c>
      <c r="HW378" s="37"/>
      <c r="HX378" s="37"/>
      <c r="HY378" s="37"/>
      <c r="HZ378" s="37"/>
      <c r="IA378" s="37" t="b">
        <v>1</v>
      </c>
      <c r="IB378" s="37"/>
      <c r="IC378" s="37"/>
      <c r="ID378" s="37"/>
      <c r="IE378" s="37"/>
      <c r="IF378" s="37" t="s">
        <v>458</v>
      </c>
      <c r="IG378" s="37" t="b">
        <v>1</v>
      </c>
      <c r="IH378" s="37"/>
      <c r="II378" s="37"/>
      <c r="IJ378" s="37"/>
      <c r="IK378" s="37"/>
      <c r="IL378" s="37"/>
      <c r="IM378" s="37"/>
      <c r="IN378" s="37"/>
      <c r="IO378" s="37"/>
      <c r="IP378" s="37" t="s">
        <v>442</v>
      </c>
      <c r="IQ378" s="37"/>
      <c r="IR378" s="37" t="s">
        <v>1176</v>
      </c>
      <c r="IS378" s="37"/>
      <c r="IT378" s="37"/>
      <c r="IU378" s="37" t="b">
        <v>1</v>
      </c>
      <c r="IV378" s="37" t="b">
        <v>1</v>
      </c>
      <c r="IW378" s="37"/>
      <c r="IX378" s="37"/>
      <c r="IY378" s="37"/>
      <c r="IZ378" s="37"/>
      <c r="JA378" s="37" t="s">
        <v>5165</v>
      </c>
      <c r="JB378" s="37" t="s">
        <v>392</v>
      </c>
      <c r="JC378" s="37"/>
      <c r="JD378" s="37"/>
      <c r="JE378" s="37"/>
      <c r="JF378" s="37" t="b">
        <v>1</v>
      </c>
      <c r="JG378" s="37"/>
      <c r="JH378" s="37"/>
      <c r="JI378" s="37"/>
      <c r="JJ378" s="37"/>
      <c r="JK378" s="45" t="s">
        <v>5168</v>
      </c>
      <c r="JL378" s="37" t="s">
        <v>359</v>
      </c>
      <c r="JM378" s="37" t="s">
        <v>4613</v>
      </c>
      <c r="JN378" s="37" t="s">
        <v>4614</v>
      </c>
      <c r="JO378" s="37" t="b">
        <v>1</v>
      </c>
      <c r="JP378" s="37"/>
      <c r="JQ378" s="37"/>
      <c r="JR378" s="37" t="b">
        <v>1</v>
      </c>
      <c r="JS378" s="37"/>
      <c r="JT378" s="37"/>
      <c r="JU378" s="37" t="b">
        <v>1</v>
      </c>
      <c r="JV378" s="37"/>
      <c r="JW378" s="37" t="b">
        <v>1</v>
      </c>
      <c r="JX378" s="37"/>
      <c r="JY378" s="37" t="b">
        <v>1</v>
      </c>
      <c r="JZ378" s="37"/>
      <c r="KA378" s="37"/>
      <c r="KB378" s="37"/>
      <c r="KC378" s="37"/>
      <c r="KD378" s="37"/>
      <c r="KE378" s="37"/>
      <c r="KF378" s="37"/>
      <c r="KG378" s="37"/>
      <c r="KH378" s="37" t="s">
        <v>4615</v>
      </c>
      <c r="KI378" s="37" t="b">
        <v>1</v>
      </c>
      <c r="KJ378" s="37"/>
      <c r="KK378" s="37"/>
      <c r="KL378" s="37"/>
      <c r="KM378" s="37" t="b">
        <v>1</v>
      </c>
      <c r="KN378" s="37" t="b">
        <v>1</v>
      </c>
      <c r="KO378" s="37"/>
      <c r="KP378" s="37"/>
      <c r="KQ378" s="37"/>
      <c r="KR378" s="37" t="b">
        <v>1</v>
      </c>
      <c r="KS378" s="37"/>
      <c r="KT378" s="37"/>
      <c r="KU378" s="37"/>
      <c r="KV378" s="37"/>
      <c r="KW378" s="37" t="s">
        <v>3694</v>
      </c>
      <c r="KX378" s="37" t="b">
        <v>1</v>
      </c>
      <c r="KY378" s="37"/>
      <c r="KZ378" s="37" t="b">
        <v>1</v>
      </c>
      <c r="LA378" s="37" t="b">
        <v>1</v>
      </c>
      <c r="LB378" s="37" t="b">
        <v>1</v>
      </c>
      <c r="LC378" s="37"/>
      <c r="LD378" s="37"/>
      <c r="LE378" s="37"/>
      <c r="LF378" s="37"/>
      <c r="LG378" s="37" t="s">
        <v>4616</v>
      </c>
      <c r="LH378" s="37"/>
      <c r="LI378" s="37" t="b">
        <v>1</v>
      </c>
      <c r="LJ378" s="37" t="b">
        <v>1</v>
      </c>
      <c r="LK378" s="37"/>
      <c r="LL378" s="37" t="b">
        <v>1</v>
      </c>
      <c r="LM378" s="37"/>
      <c r="LN378" s="37"/>
      <c r="LO378" s="37" t="s">
        <v>359</v>
      </c>
      <c r="LP378" s="45" t="s">
        <v>5170</v>
      </c>
      <c r="LQ378" s="37" t="s">
        <v>1109</v>
      </c>
      <c r="LR378" s="37"/>
      <c r="LS378" s="37"/>
      <c r="LT378" s="37"/>
      <c r="LU378" s="37" t="b">
        <v>1</v>
      </c>
      <c r="LV378" s="37"/>
      <c r="LW378" s="37"/>
      <c r="LX378" s="37"/>
      <c r="LY378" s="37"/>
      <c r="LZ378" s="37"/>
      <c r="MA378" s="37"/>
      <c r="MB378" s="37" t="s">
        <v>359</v>
      </c>
      <c r="MC378" s="37"/>
      <c r="MD378" s="37"/>
      <c r="ME378" s="37"/>
      <c r="MF378" s="37"/>
      <c r="MG378" s="37"/>
      <c r="MH378" s="37" t="s">
        <v>359</v>
      </c>
      <c r="MI378" s="37"/>
      <c r="MJ378" s="37" t="s">
        <v>4617</v>
      </c>
      <c r="MK378" s="37">
        <v>73220035</v>
      </c>
      <c r="ML378" s="37" t="s">
        <v>4618</v>
      </c>
      <c r="MM378" s="50">
        <v>44219.586550925917</v>
      </c>
      <c r="MN378" s="37">
        <v>380</v>
      </c>
      <c r="MO378" s="37"/>
      <c r="MP378" s="37">
        <v>-1</v>
      </c>
      <c r="MQ378" s="37"/>
      <c r="MR378" s="37"/>
      <c r="MS378" s="37" t="s">
        <v>376</v>
      </c>
      <c r="MT378" s="37">
        <v>1687</v>
      </c>
      <c r="MU378" s="37" t="s">
        <v>402</v>
      </c>
      <c r="MV378" s="37">
        <v>569832</v>
      </c>
    </row>
    <row r="379" spans="1:360" ht="15.6" hidden="1" thickTop="1" thickBot="1" x14ac:dyDescent="0.35">
      <c r="A379" s="44" t="s">
        <v>4619</v>
      </c>
      <c r="B379" s="45" t="s">
        <v>4620</v>
      </c>
      <c r="C379" s="45"/>
      <c r="D379" s="45" t="s">
        <v>4607</v>
      </c>
      <c r="E379" s="45" t="s">
        <v>830</v>
      </c>
      <c r="F379" s="45"/>
      <c r="G379" s="46">
        <v>44219</v>
      </c>
      <c r="H379" s="45" t="s">
        <v>2715</v>
      </c>
      <c r="I379" s="45" t="s">
        <v>832</v>
      </c>
      <c r="J379" s="45" t="s">
        <v>347</v>
      </c>
      <c r="K379" s="45">
        <v>43</v>
      </c>
      <c r="L379" s="45" t="str">
        <f>IF(data!$K379&lt;31,"18-30 Years",IF(data!$K379&lt;51,"31-50 Years",IF(data!$K379&lt;61,"51-60 Years",IF(data!$K379&gt;60,"Elderly&gt;60"))))</f>
        <v>31-50 Years</v>
      </c>
      <c r="M379" s="45" t="s">
        <v>405</v>
      </c>
      <c r="N379" s="45" t="s">
        <v>349</v>
      </c>
      <c r="O379" s="45" t="s">
        <v>350</v>
      </c>
      <c r="P379" s="46">
        <v>41487</v>
      </c>
      <c r="Q379" s="45">
        <v>0</v>
      </c>
      <c r="R379" s="45">
        <v>1</v>
      </c>
      <c r="S379" s="45" t="s">
        <v>347</v>
      </c>
      <c r="T379" s="45">
        <v>0</v>
      </c>
      <c r="U379" s="45">
        <v>0</v>
      </c>
      <c r="V379" s="45">
        <v>1</v>
      </c>
      <c r="W379" s="45" t="s">
        <v>351</v>
      </c>
      <c r="X379" s="45">
        <v>2</v>
      </c>
      <c r="Y379" s="45" t="s">
        <v>455</v>
      </c>
      <c r="Z379" s="45">
        <v>0</v>
      </c>
      <c r="AA379" s="51">
        <v>3</v>
      </c>
      <c r="AB379" s="45">
        <v>6</v>
      </c>
      <c r="AC379" s="45">
        <v>1</v>
      </c>
      <c r="AD379" s="45">
        <v>0</v>
      </c>
      <c r="AE379" s="45">
        <v>1</v>
      </c>
      <c r="AF379" s="45">
        <v>1500</v>
      </c>
      <c r="AG379" s="45">
        <v>800</v>
      </c>
      <c r="AH379" s="41">
        <f t="shared" si="5"/>
        <v>-700</v>
      </c>
      <c r="AI379" s="45" t="s">
        <v>4621</v>
      </c>
      <c r="AJ379" s="45"/>
      <c r="AK379" s="45" t="s">
        <v>1400</v>
      </c>
      <c r="AL379" s="45" t="b">
        <v>1</v>
      </c>
      <c r="AM379" s="45" t="b">
        <v>1</v>
      </c>
      <c r="AN379" s="45" t="b">
        <v>1</v>
      </c>
      <c r="AO379" s="45" t="b">
        <v>1</v>
      </c>
      <c r="AP379" s="45"/>
      <c r="AQ379" s="45"/>
      <c r="AR379" s="45"/>
      <c r="AS379" s="45"/>
      <c r="AT379" s="45">
        <v>25</v>
      </c>
      <c r="AU379" s="45" t="s">
        <v>356</v>
      </c>
      <c r="AV379" s="45"/>
      <c r="AW379" s="45" t="s">
        <v>347</v>
      </c>
      <c r="AX379" s="41" t="s">
        <v>372</v>
      </c>
      <c r="AY379" s="45" t="s">
        <v>4622</v>
      </c>
      <c r="AZ379" s="45"/>
      <c r="BA379" s="45"/>
      <c r="BB379" s="45"/>
      <c r="BC379" s="45" t="b">
        <v>1</v>
      </c>
      <c r="BD379" s="45" t="b">
        <v>1</v>
      </c>
      <c r="BE379" s="45" t="b">
        <v>1</v>
      </c>
      <c r="BF379" s="45"/>
      <c r="BG379" s="45"/>
      <c r="BH379" s="45"/>
      <c r="BI379" s="45"/>
      <c r="BJ379" s="45"/>
      <c r="BK379" s="45" t="s">
        <v>347</v>
      </c>
      <c r="BL379" s="45" t="s">
        <v>347</v>
      </c>
      <c r="BM379" s="45" t="s">
        <v>4623</v>
      </c>
      <c r="BN379" s="45" t="s">
        <v>359</v>
      </c>
      <c r="BO379" s="45"/>
      <c r="BP379" s="45" t="s">
        <v>347</v>
      </c>
      <c r="BQ379" s="45" t="s">
        <v>347</v>
      </c>
      <c r="BR379" s="45"/>
      <c r="BS379" s="45" t="s">
        <v>347</v>
      </c>
      <c r="BT379" s="45" t="s">
        <v>347</v>
      </c>
      <c r="BU379" s="45"/>
      <c r="BV379" s="45"/>
      <c r="BW379" s="45"/>
      <c r="BX379" s="45"/>
      <c r="BY379" s="45"/>
      <c r="BZ379" s="45"/>
      <c r="CA379" s="45"/>
      <c r="CB379" s="45"/>
      <c r="CC379" s="45"/>
      <c r="CD379" s="45"/>
      <c r="CE379" s="45"/>
      <c r="CF379" s="45" t="s">
        <v>1114</v>
      </c>
      <c r="CG379" s="45"/>
      <c r="CH379" s="45"/>
      <c r="CI379" s="45"/>
      <c r="CJ379" s="45"/>
      <c r="CK379" s="45"/>
      <c r="CL379" s="45"/>
      <c r="CM379" s="45" t="b">
        <v>1</v>
      </c>
      <c r="CN379" s="45"/>
      <c r="CO379" s="45" t="s">
        <v>347</v>
      </c>
      <c r="CP379" s="45"/>
      <c r="CQ379" s="45"/>
      <c r="CR379" s="45"/>
      <c r="CS379" s="45"/>
      <c r="CT379" s="45"/>
      <c r="CU379" s="45"/>
      <c r="CV379" s="45"/>
      <c r="CW379" s="45"/>
      <c r="CX379" s="45"/>
      <c r="CY379" s="45" t="s">
        <v>361</v>
      </c>
      <c r="CZ379" s="45"/>
      <c r="DA379" s="45"/>
      <c r="DB379" s="45"/>
      <c r="DC379" s="45"/>
      <c r="DD379" s="45"/>
      <c r="DE379" s="45" t="b">
        <v>1</v>
      </c>
      <c r="DF379" s="45" t="b">
        <v>1</v>
      </c>
      <c r="DG379" s="45"/>
      <c r="DH379" s="45"/>
      <c r="DI379" s="45"/>
      <c r="DJ379" s="45"/>
      <c r="DK379" s="45"/>
      <c r="DL379" s="45"/>
      <c r="DM379" s="45"/>
      <c r="DN379" s="45"/>
      <c r="DO379" s="45"/>
      <c r="DP379" s="45"/>
      <c r="DQ379" s="45"/>
      <c r="DR379" s="45"/>
      <c r="DS379" s="45"/>
      <c r="DT379" s="45"/>
      <c r="DU379" s="45"/>
      <c r="DV379" s="45"/>
      <c r="DW379" s="45" t="s">
        <v>482</v>
      </c>
      <c r="DX379" s="45" t="s">
        <v>565</v>
      </c>
      <c r="DY379" s="45" t="s">
        <v>2106</v>
      </c>
      <c r="DZ379" s="45"/>
      <c r="EA379" s="45"/>
      <c r="EB379" s="45"/>
      <c r="EC379" s="45"/>
      <c r="ED379" s="45"/>
      <c r="EE379" s="45"/>
      <c r="EF379" s="45"/>
      <c r="EG379" s="45"/>
      <c r="EH379" s="45"/>
      <c r="EI379" s="45"/>
      <c r="EJ379" s="45"/>
      <c r="EK379" s="45"/>
      <c r="EL379" s="45"/>
      <c r="EM379" s="45"/>
      <c r="EN379" s="45"/>
      <c r="EO379" s="45" t="s">
        <v>4624</v>
      </c>
      <c r="EP379" s="45" t="b">
        <v>1</v>
      </c>
      <c r="EQ379" s="45" t="b">
        <v>1</v>
      </c>
      <c r="ER379" s="45" t="b">
        <v>1</v>
      </c>
      <c r="ES379" s="45"/>
      <c r="ET379" s="45"/>
      <c r="EU379" s="45"/>
      <c r="EV379" s="45"/>
      <c r="EW379" s="45"/>
      <c r="EX379" s="45"/>
      <c r="EY379" s="45"/>
      <c r="EZ379" s="45"/>
      <c r="FA379" s="51">
        <v>3</v>
      </c>
      <c r="FB379" s="45" t="s">
        <v>365</v>
      </c>
      <c r="FC379" s="45" t="s">
        <v>347</v>
      </c>
      <c r="FD379" s="45"/>
      <c r="FE379" s="45" t="s">
        <v>367</v>
      </c>
      <c r="FF379" s="45"/>
      <c r="FG379" s="45" t="b">
        <v>1</v>
      </c>
      <c r="FH379" s="45"/>
      <c r="FI379" s="45"/>
      <c r="FJ379" s="45"/>
      <c r="FK379" s="45"/>
      <c r="FL379" s="45"/>
      <c r="FM379" s="45"/>
      <c r="FN379" s="45" t="s">
        <v>372</v>
      </c>
      <c r="FO379" s="45"/>
      <c r="FP379" s="45" t="s">
        <v>372</v>
      </c>
      <c r="FQ379" s="45"/>
      <c r="FR379" s="45"/>
      <c r="FS379" s="45"/>
      <c r="FT379" s="45"/>
      <c r="FU379" s="45"/>
      <c r="FV379" s="45"/>
      <c r="FW379" s="45"/>
      <c r="FX379" s="45" t="s">
        <v>368</v>
      </c>
      <c r="FY379" s="45" t="s">
        <v>347</v>
      </c>
      <c r="FZ379" s="45"/>
      <c r="GA379" s="45"/>
      <c r="GB379" s="45"/>
      <c r="GC379" s="45" t="s">
        <v>384</v>
      </c>
      <c r="GD379" s="45" t="s">
        <v>384</v>
      </c>
      <c r="GE379" s="45" t="s">
        <v>347</v>
      </c>
      <c r="GF379" s="45"/>
      <c r="GG379" s="45"/>
      <c r="GH379" s="45" t="s">
        <v>489</v>
      </c>
      <c r="GI379" s="45" t="s">
        <v>347</v>
      </c>
      <c r="GJ379" s="45" t="s">
        <v>784</v>
      </c>
      <c r="GK379" s="45"/>
      <c r="GL379" s="45" t="b">
        <v>1</v>
      </c>
      <c r="GM379" s="45"/>
      <c r="GN379" s="45"/>
      <c r="GO379" s="45"/>
      <c r="GP379" s="45"/>
      <c r="GQ379" s="45"/>
      <c r="GR379" s="45"/>
      <c r="GS379" s="45" t="s">
        <v>373</v>
      </c>
      <c r="GT379" s="45"/>
      <c r="GU379" s="45" t="s">
        <v>4625</v>
      </c>
      <c r="GV379" s="45" t="b">
        <v>1</v>
      </c>
      <c r="GW379" s="45" t="b">
        <v>1</v>
      </c>
      <c r="GX379" s="45" t="b">
        <v>1</v>
      </c>
      <c r="GY379" s="45"/>
      <c r="GZ379" s="45"/>
      <c r="HA379" s="45" t="b">
        <v>1</v>
      </c>
      <c r="HB379" s="45"/>
      <c r="HC379" s="45"/>
      <c r="HD379" s="45"/>
      <c r="HE379" s="45"/>
      <c r="HF379" s="45" t="b">
        <v>1</v>
      </c>
      <c r="HG379" s="45"/>
      <c r="HH379" s="45"/>
      <c r="HI379" s="45"/>
      <c r="HJ379" s="45"/>
      <c r="HK379" s="45"/>
      <c r="HL379" s="45"/>
      <c r="HM379" s="45"/>
      <c r="HN379" s="45" t="s">
        <v>713</v>
      </c>
      <c r="HO379" s="45" t="b">
        <v>1</v>
      </c>
      <c r="HP379" s="45" t="b">
        <v>1</v>
      </c>
      <c r="HQ379" s="45"/>
      <c r="HR379" s="45"/>
      <c r="HS379" s="45" t="s">
        <v>4626</v>
      </c>
      <c r="HT379" s="45" t="s">
        <v>4627</v>
      </c>
      <c r="HU379" s="45" t="b">
        <v>1</v>
      </c>
      <c r="HV379" s="45" t="b">
        <v>1</v>
      </c>
      <c r="HW379" s="45"/>
      <c r="HX379" s="45" t="b">
        <v>1</v>
      </c>
      <c r="HY379" s="45"/>
      <c r="HZ379" s="45"/>
      <c r="IA379" s="45"/>
      <c r="IB379" s="45"/>
      <c r="IC379" s="45"/>
      <c r="ID379" s="45"/>
      <c r="IE379" s="45"/>
      <c r="IF379" s="45" t="s">
        <v>458</v>
      </c>
      <c r="IG379" s="45" t="b">
        <v>1</v>
      </c>
      <c r="IH379" s="45"/>
      <c r="II379" s="45"/>
      <c r="IJ379" s="45"/>
      <c r="IK379" s="45"/>
      <c r="IL379" s="45"/>
      <c r="IM379" s="45"/>
      <c r="IN379" s="45"/>
      <c r="IO379" s="45"/>
      <c r="IP379" s="45" t="s">
        <v>347</v>
      </c>
      <c r="IQ379" s="45"/>
      <c r="IR379" s="45" t="s">
        <v>413</v>
      </c>
      <c r="IS379" s="45"/>
      <c r="IT379" s="45"/>
      <c r="IU379" s="45"/>
      <c r="IV379" s="45"/>
      <c r="IW379" s="45"/>
      <c r="IX379" s="45" t="b">
        <v>1</v>
      </c>
      <c r="IY379" s="45"/>
      <c r="IZ379" s="45"/>
      <c r="JA379" s="45"/>
      <c r="JB379" s="45" t="s">
        <v>413</v>
      </c>
      <c r="JC379" s="45"/>
      <c r="JD379" s="45"/>
      <c r="JE379" s="45"/>
      <c r="JF379" s="45"/>
      <c r="JG379" s="45"/>
      <c r="JH379" s="45" t="b">
        <v>1</v>
      </c>
      <c r="JI379" s="45"/>
      <c r="JJ379" s="45"/>
      <c r="JK379" s="45"/>
      <c r="JL379" s="45" t="s">
        <v>359</v>
      </c>
      <c r="JM379" s="45" t="s">
        <v>4628</v>
      </c>
      <c r="JN379" s="45" t="s">
        <v>4629</v>
      </c>
      <c r="JO379" s="45" t="b">
        <v>1</v>
      </c>
      <c r="JP379" s="45"/>
      <c r="JQ379" s="45" t="b">
        <v>1</v>
      </c>
      <c r="JR379" s="45" t="b">
        <v>1</v>
      </c>
      <c r="JS379" s="45"/>
      <c r="JT379" s="45"/>
      <c r="JU379" s="45"/>
      <c r="JV379" s="45"/>
      <c r="JW379" s="45" t="b">
        <v>1</v>
      </c>
      <c r="JX379" s="45"/>
      <c r="JY379" s="45" t="b">
        <v>1</v>
      </c>
      <c r="JZ379" s="45"/>
      <c r="KA379" s="45" t="b">
        <v>1</v>
      </c>
      <c r="KB379" s="45"/>
      <c r="KC379" s="45"/>
      <c r="KD379" s="45"/>
      <c r="KE379" s="45"/>
      <c r="KF379" s="45"/>
      <c r="KG379" s="45"/>
      <c r="KH379" s="45" t="s">
        <v>1143</v>
      </c>
      <c r="KI379" s="45"/>
      <c r="KJ379" s="45"/>
      <c r="KK379" s="45"/>
      <c r="KL379" s="45"/>
      <c r="KM379" s="45" t="b">
        <v>1</v>
      </c>
      <c r="KN379" s="45" t="b">
        <v>1</v>
      </c>
      <c r="KO379" s="45"/>
      <c r="KP379" s="45" t="b">
        <v>1</v>
      </c>
      <c r="KQ379" s="45"/>
      <c r="KR379" s="45"/>
      <c r="KS379" s="45"/>
      <c r="KT379" s="45"/>
      <c r="KU379" s="45"/>
      <c r="KV379" s="45"/>
      <c r="KW379" s="45" t="s">
        <v>610</v>
      </c>
      <c r="KX379" s="45"/>
      <c r="KY379" s="45" t="b">
        <v>1</v>
      </c>
      <c r="KZ379" s="45" t="b">
        <v>1</v>
      </c>
      <c r="LA379" s="45"/>
      <c r="LB379" s="45" t="b">
        <v>1</v>
      </c>
      <c r="LC379" s="45" t="b">
        <v>1</v>
      </c>
      <c r="LD379" s="45"/>
      <c r="LE379" s="45"/>
      <c r="LF379" s="45"/>
      <c r="LG379" s="45" t="s">
        <v>4616</v>
      </c>
      <c r="LH379" s="45"/>
      <c r="LI379" s="45" t="b">
        <v>1</v>
      </c>
      <c r="LJ379" s="45" t="b">
        <v>1</v>
      </c>
      <c r="LK379" s="45"/>
      <c r="LL379" s="45" t="b">
        <v>1</v>
      </c>
      <c r="LM379" s="45"/>
      <c r="LN379" s="45"/>
      <c r="LO379" s="45" t="s">
        <v>347</v>
      </c>
      <c r="LP379" s="45"/>
      <c r="LQ379" s="45" t="s">
        <v>1109</v>
      </c>
      <c r="LR379" s="45"/>
      <c r="LS379" s="45"/>
      <c r="LT379" s="45"/>
      <c r="LU379" s="45" t="b">
        <v>1</v>
      </c>
      <c r="LV379" s="45"/>
      <c r="LW379" s="45"/>
      <c r="LX379" s="45"/>
      <c r="LY379" s="45"/>
      <c r="LZ379" s="45"/>
      <c r="MA379" s="45"/>
      <c r="MB379" s="45" t="s">
        <v>359</v>
      </c>
      <c r="MC379" s="45"/>
      <c r="MD379" s="45"/>
      <c r="ME379" s="45"/>
      <c r="MF379" s="45"/>
      <c r="MG379" s="45"/>
      <c r="MH379" s="45" t="s">
        <v>359</v>
      </c>
      <c r="MI379" s="45"/>
      <c r="MJ379" s="45" t="s">
        <v>4630</v>
      </c>
      <c r="MK379" s="45">
        <v>73220036</v>
      </c>
      <c r="ML379" s="45" t="s">
        <v>4631</v>
      </c>
      <c r="MM379" s="47">
        <v>44219.586550925917</v>
      </c>
      <c r="MN379" s="45">
        <v>381</v>
      </c>
      <c r="MO379" s="45"/>
      <c r="MP379" s="45">
        <v>-1</v>
      </c>
      <c r="MQ379" s="45"/>
      <c r="MR379" s="45"/>
      <c r="MS379" s="45" t="s">
        <v>376</v>
      </c>
      <c r="MT379" s="45">
        <v>1384</v>
      </c>
      <c r="MU379" s="45" t="s">
        <v>402</v>
      </c>
      <c r="MV379" s="45">
        <v>569832</v>
      </c>
    </row>
    <row r="380" spans="1:360" ht="15.6" hidden="1" thickTop="1" thickBot="1" x14ac:dyDescent="0.35">
      <c r="A380" s="48" t="s">
        <v>4632</v>
      </c>
      <c r="B380" s="37" t="s">
        <v>4633</v>
      </c>
      <c r="C380" s="37"/>
      <c r="D380" s="37" t="s">
        <v>4607</v>
      </c>
      <c r="E380" s="37" t="s">
        <v>830</v>
      </c>
      <c r="F380" s="37"/>
      <c r="G380" s="49">
        <v>44219</v>
      </c>
      <c r="H380" s="37" t="s">
        <v>2715</v>
      </c>
      <c r="I380" s="37" t="s">
        <v>832</v>
      </c>
      <c r="J380" s="37" t="s">
        <v>347</v>
      </c>
      <c r="K380" s="37">
        <v>21</v>
      </c>
      <c r="L380" s="37" t="str">
        <f>IF(data!$K380&lt;31,"18-30 Years",IF(data!$K380&lt;51,"31-50 Years",IF(data!$K380&lt;61,"51-60 Years",IF(data!$K380&gt;60,"Elderly&gt;60"))))</f>
        <v>18-30 Years</v>
      </c>
      <c r="M380" s="37" t="s">
        <v>348</v>
      </c>
      <c r="N380" s="37" t="s">
        <v>976</v>
      </c>
      <c r="O380" s="37" t="s">
        <v>350</v>
      </c>
      <c r="P380" s="49">
        <v>43191</v>
      </c>
      <c r="Q380" s="37">
        <v>0</v>
      </c>
      <c r="R380" s="37">
        <v>0</v>
      </c>
      <c r="S380" s="37" t="s">
        <v>347</v>
      </c>
      <c r="T380" s="37">
        <v>0</v>
      </c>
      <c r="U380" s="37">
        <v>0</v>
      </c>
      <c r="V380" s="37">
        <v>2</v>
      </c>
      <c r="W380" s="37" t="s">
        <v>406</v>
      </c>
      <c r="X380" s="37">
        <v>0</v>
      </c>
      <c r="Y380" s="37" t="s">
        <v>406</v>
      </c>
      <c r="Z380" s="37">
        <v>0</v>
      </c>
      <c r="AA380" s="52">
        <v>2</v>
      </c>
      <c r="AB380" s="37">
        <v>3</v>
      </c>
      <c r="AC380" s="37">
        <v>0</v>
      </c>
      <c r="AD380" s="37">
        <v>0</v>
      </c>
      <c r="AE380" s="37">
        <v>0</v>
      </c>
      <c r="AF380" s="37">
        <v>700</v>
      </c>
      <c r="AG380" s="37">
        <v>300</v>
      </c>
      <c r="AH380" s="41">
        <f t="shared" si="5"/>
        <v>-400</v>
      </c>
      <c r="AI380" s="37" t="s">
        <v>4634</v>
      </c>
      <c r="AJ380" s="37"/>
      <c r="AK380" s="37" t="s">
        <v>1400</v>
      </c>
      <c r="AL380" s="37" t="b">
        <v>1</v>
      </c>
      <c r="AM380" s="37" t="b">
        <v>1</v>
      </c>
      <c r="AN380" s="37" t="b">
        <v>1</v>
      </c>
      <c r="AO380" s="37" t="b">
        <v>1</v>
      </c>
      <c r="AP380" s="37"/>
      <c r="AQ380" s="37"/>
      <c r="AR380" s="37"/>
      <c r="AS380" s="37"/>
      <c r="AT380" s="37">
        <v>30</v>
      </c>
      <c r="AU380" s="37" t="s">
        <v>356</v>
      </c>
      <c r="AV380" s="37"/>
      <c r="AW380" s="37" t="s">
        <v>347</v>
      </c>
      <c r="AX380" s="41" t="s">
        <v>372</v>
      </c>
      <c r="AY380" s="37" t="s">
        <v>1481</v>
      </c>
      <c r="AZ380" s="37"/>
      <c r="BA380" s="37"/>
      <c r="BB380" s="37"/>
      <c r="BC380" s="37" t="b">
        <v>1</v>
      </c>
      <c r="BD380" s="37"/>
      <c r="BE380" s="37" t="b">
        <v>1</v>
      </c>
      <c r="BF380" s="37"/>
      <c r="BG380" s="37"/>
      <c r="BH380" s="37"/>
      <c r="BI380" s="37"/>
      <c r="BJ380" s="37"/>
      <c r="BK380" s="37" t="s">
        <v>347</v>
      </c>
      <c r="BL380" s="37" t="s">
        <v>347</v>
      </c>
      <c r="BM380" s="37" t="s">
        <v>4635</v>
      </c>
      <c r="BN380" s="37" t="s">
        <v>359</v>
      </c>
      <c r="BO380" s="37"/>
      <c r="BP380" s="37" t="s">
        <v>347</v>
      </c>
      <c r="BQ380" s="37" t="s">
        <v>347</v>
      </c>
      <c r="BR380" s="37"/>
      <c r="BS380" s="37" t="s">
        <v>347</v>
      </c>
      <c r="BT380" s="37" t="s">
        <v>359</v>
      </c>
      <c r="BU380" s="37" t="s">
        <v>2582</v>
      </c>
      <c r="BV380" s="37"/>
      <c r="BW380" s="37"/>
      <c r="BX380" s="37"/>
      <c r="BY380" s="37" t="b">
        <v>1</v>
      </c>
      <c r="BZ380" s="37" t="b">
        <v>1</v>
      </c>
      <c r="CA380" s="37"/>
      <c r="CB380" s="37"/>
      <c r="CC380" s="37"/>
      <c r="CD380" s="37"/>
      <c r="CE380" s="37"/>
      <c r="CF380" s="37" t="s">
        <v>427</v>
      </c>
      <c r="CG380" s="37"/>
      <c r="CH380" s="37"/>
      <c r="CI380" s="37"/>
      <c r="CJ380" s="37"/>
      <c r="CK380" s="37"/>
      <c r="CL380" s="37" t="b">
        <v>1</v>
      </c>
      <c r="CM380" s="37"/>
      <c r="CN380" s="37"/>
      <c r="CO380" s="37" t="s">
        <v>347</v>
      </c>
      <c r="CP380" s="37"/>
      <c r="CQ380" s="37"/>
      <c r="CR380" s="37"/>
      <c r="CS380" s="37"/>
      <c r="CT380" s="37"/>
      <c r="CU380" s="37"/>
      <c r="CV380" s="37"/>
      <c r="CW380" s="37"/>
      <c r="CX380" s="37"/>
      <c r="CY380" s="37" t="s">
        <v>361</v>
      </c>
      <c r="CZ380" s="37"/>
      <c r="DA380" s="37"/>
      <c r="DB380" s="37"/>
      <c r="DC380" s="37"/>
      <c r="DD380" s="37"/>
      <c r="DE380" s="37" t="b">
        <v>1</v>
      </c>
      <c r="DF380" s="37" t="b">
        <v>1</v>
      </c>
      <c r="DG380" s="37"/>
      <c r="DH380" s="37"/>
      <c r="DI380" s="37"/>
      <c r="DJ380" s="37"/>
      <c r="DK380" s="37"/>
      <c r="DL380" s="37"/>
      <c r="DM380" s="37"/>
      <c r="DN380" s="37"/>
      <c r="DO380" s="37"/>
      <c r="DP380" s="37"/>
      <c r="DQ380" s="37"/>
      <c r="DR380" s="37"/>
      <c r="DS380" s="37"/>
      <c r="DT380" s="37"/>
      <c r="DU380" s="37"/>
      <c r="DV380" s="37"/>
      <c r="DW380" s="37" t="s">
        <v>564</v>
      </c>
      <c r="DX380" s="37" t="s">
        <v>483</v>
      </c>
      <c r="DY380" s="37"/>
      <c r="DZ380" s="37"/>
      <c r="EA380" s="37"/>
      <c r="EB380" s="37"/>
      <c r="EC380" s="37"/>
      <c r="ED380" s="37"/>
      <c r="EE380" s="37"/>
      <c r="EF380" s="37"/>
      <c r="EG380" s="37"/>
      <c r="EH380" s="37"/>
      <c r="EI380" s="37"/>
      <c r="EJ380" s="37"/>
      <c r="EK380" s="37"/>
      <c r="EL380" s="37"/>
      <c r="EM380" s="37"/>
      <c r="EN380" s="37"/>
      <c r="EO380" s="37" t="s">
        <v>1125</v>
      </c>
      <c r="EP380" s="37" t="b">
        <v>1</v>
      </c>
      <c r="EQ380" s="37"/>
      <c r="ER380" s="37" t="b">
        <v>1</v>
      </c>
      <c r="ES380" s="37"/>
      <c r="ET380" s="37"/>
      <c r="EU380" s="37"/>
      <c r="EV380" s="37"/>
      <c r="EW380" s="37"/>
      <c r="EX380" s="37"/>
      <c r="EY380" s="37"/>
      <c r="EZ380" s="37"/>
      <c r="FA380" s="52">
        <v>2</v>
      </c>
      <c r="FB380" s="37" t="s">
        <v>365</v>
      </c>
      <c r="FC380" s="37" t="s">
        <v>359</v>
      </c>
      <c r="FD380" s="37" t="s">
        <v>4636</v>
      </c>
      <c r="FE380" s="37" t="s">
        <v>367</v>
      </c>
      <c r="FF380" s="37"/>
      <c r="FG380" s="37" t="b">
        <v>1</v>
      </c>
      <c r="FH380" s="37"/>
      <c r="FI380" s="37"/>
      <c r="FJ380" s="37"/>
      <c r="FK380" s="37"/>
      <c r="FL380" s="37"/>
      <c r="FM380" s="37"/>
      <c r="FN380" s="37" t="s">
        <v>347</v>
      </c>
      <c r="FO380" s="37"/>
      <c r="FP380" s="37" t="s">
        <v>347</v>
      </c>
      <c r="FQ380" s="37" t="s">
        <v>367</v>
      </c>
      <c r="FR380" s="37" t="b">
        <v>1</v>
      </c>
      <c r="FS380" s="37"/>
      <c r="FT380" s="37"/>
      <c r="FU380" s="37"/>
      <c r="FV380" s="37"/>
      <c r="FW380" s="37"/>
      <c r="FX380" s="37" t="s">
        <v>368</v>
      </c>
      <c r="FY380" s="37" t="s">
        <v>347</v>
      </c>
      <c r="FZ380" s="37"/>
      <c r="GA380" s="37"/>
      <c r="GB380" s="37"/>
      <c r="GC380" s="37" t="s">
        <v>384</v>
      </c>
      <c r="GD380" s="37" t="s">
        <v>384</v>
      </c>
      <c r="GE380" s="37" t="s">
        <v>359</v>
      </c>
      <c r="GF380" s="37" t="s">
        <v>370</v>
      </c>
      <c r="GG380" s="37" t="s">
        <v>370</v>
      </c>
      <c r="GH380" s="37"/>
      <c r="GI380" s="37"/>
      <c r="GJ380" s="37"/>
      <c r="GK380" s="37"/>
      <c r="GL380" s="37"/>
      <c r="GM380" s="37"/>
      <c r="GN380" s="37"/>
      <c r="GO380" s="37"/>
      <c r="GP380" s="37"/>
      <c r="GQ380" s="37"/>
      <c r="GR380" s="37"/>
      <c r="GS380" s="37"/>
      <c r="GT380" s="37"/>
      <c r="GU380" s="37" t="s">
        <v>4637</v>
      </c>
      <c r="GV380" s="37"/>
      <c r="GW380" s="37" t="b">
        <v>1</v>
      </c>
      <c r="GX380" s="37" t="b">
        <v>1</v>
      </c>
      <c r="GY380" s="37"/>
      <c r="GZ380" s="37"/>
      <c r="HA380" s="37" t="b">
        <v>1</v>
      </c>
      <c r="HB380" s="37"/>
      <c r="HC380" s="37"/>
      <c r="HD380" s="37"/>
      <c r="HE380" s="37" t="b">
        <v>1</v>
      </c>
      <c r="HF380" s="37"/>
      <c r="HG380" s="37"/>
      <c r="HH380" s="37"/>
      <c r="HI380" s="37"/>
      <c r="HJ380" s="37"/>
      <c r="HK380" s="37"/>
      <c r="HL380" s="37"/>
      <c r="HM380" s="37"/>
      <c r="HN380" s="37" t="s">
        <v>438</v>
      </c>
      <c r="HO380" s="37" t="b">
        <v>1</v>
      </c>
      <c r="HP380" s="37"/>
      <c r="HQ380" s="37"/>
      <c r="HR380" s="37"/>
      <c r="HS380" s="37" t="s">
        <v>4638</v>
      </c>
      <c r="HT380" s="37" t="s">
        <v>936</v>
      </c>
      <c r="HU380" s="37"/>
      <c r="HV380" s="37" t="b">
        <v>1</v>
      </c>
      <c r="HW380" s="37"/>
      <c r="HX380" s="37" t="b">
        <v>1</v>
      </c>
      <c r="HY380" s="37"/>
      <c r="HZ380" s="37"/>
      <c r="IA380" s="37"/>
      <c r="IB380" s="37"/>
      <c r="IC380" s="37"/>
      <c r="ID380" s="37"/>
      <c r="IE380" s="37"/>
      <c r="IF380" s="37" t="s">
        <v>458</v>
      </c>
      <c r="IG380" s="37" t="b">
        <v>1</v>
      </c>
      <c r="IH380" s="37"/>
      <c r="II380" s="37"/>
      <c r="IJ380" s="37"/>
      <c r="IK380" s="37"/>
      <c r="IL380" s="37"/>
      <c r="IM380" s="37"/>
      <c r="IN380" s="37"/>
      <c r="IO380" s="37"/>
      <c r="IP380" s="37" t="s">
        <v>442</v>
      </c>
      <c r="IQ380" s="37"/>
      <c r="IR380" s="37" t="s">
        <v>392</v>
      </c>
      <c r="IS380" s="37"/>
      <c r="IT380" s="37"/>
      <c r="IU380" s="37"/>
      <c r="IV380" s="37" t="b">
        <v>1</v>
      </c>
      <c r="IW380" s="37"/>
      <c r="IX380" s="37"/>
      <c r="IY380" s="37"/>
      <c r="IZ380" s="37"/>
      <c r="JA380" s="37" t="s">
        <v>5161</v>
      </c>
      <c r="JB380" s="37" t="s">
        <v>392</v>
      </c>
      <c r="JC380" s="37"/>
      <c r="JD380" s="37"/>
      <c r="JE380" s="37"/>
      <c r="JF380" s="37" t="b">
        <v>1</v>
      </c>
      <c r="JG380" s="37"/>
      <c r="JH380" s="37"/>
      <c r="JI380" s="37"/>
      <c r="JJ380" s="37"/>
      <c r="JK380" s="45" t="s">
        <v>5168</v>
      </c>
      <c r="JL380" s="37" t="s">
        <v>359</v>
      </c>
      <c r="JM380" s="37" t="s">
        <v>4639</v>
      </c>
      <c r="JN380" s="37" t="s">
        <v>4640</v>
      </c>
      <c r="JO380" s="37" t="b">
        <v>1</v>
      </c>
      <c r="JP380" s="37"/>
      <c r="JQ380" s="37"/>
      <c r="JR380" s="37"/>
      <c r="JS380" s="37"/>
      <c r="JT380" s="37"/>
      <c r="JU380" s="37" t="b">
        <v>1</v>
      </c>
      <c r="JV380" s="37" t="b">
        <v>1</v>
      </c>
      <c r="JW380" s="37" t="b">
        <v>1</v>
      </c>
      <c r="JX380" s="37"/>
      <c r="JY380" s="37"/>
      <c r="JZ380" s="37"/>
      <c r="KA380" s="37"/>
      <c r="KB380" s="37"/>
      <c r="KC380" s="37"/>
      <c r="KD380" s="37"/>
      <c r="KE380" s="37"/>
      <c r="KF380" s="37"/>
      <c r="KG380" s="37"/>
      <c r="KH380" s="37" t="s">
        <v>4246</v>
      </c>
      <c r="KI380" s="37"/>
      <c r="KJ380" s="37"/>
      <c r="KK380" s="37"/>
      <c r="KL380" s="37" t="b">
        <v>1</v>
      </c>
      <c r="KM380" s="37" t="b">
        <v>1</v>
      </c>
      <c r="KN380" s="37"/>
      <c r="KO380" s="37"/>
      <c r="KP380" s="37" t="b">
        <v>1</v>
      </c>
      <c r="KQ380" s="37"/>
      <c r="KR380" s="37" t="b">
        <v>1</v>
      </c>
      <c r="KS380" s="37"/>
      <c r="KT380" s="37"/>
      <c r="KU380" s="37"/>
      <c r="KV380" s="37"/>
      <c r="KW380" s="37" t="s">
        <v>4641</v>
      </c>
      <c r="KX380" s="37"/>
      <c r="KY380" s="37" t="b">
        <v>1</v>
      </c>
      <c r="KZ380" s="37" t="b">
        <v>1</v>
      </c>
      <c r="LA380" s="37" t="b">
        <v>1</v>
      </c>
      <c r="LB380" s="37" t="b">
        <v>1</v>
      </c>
      <c r="LC380" s="37" t="b">
        <v>1</v>
      </c>
      <c r="LD380" s="37"/>
      <c r="LE380" s="37"/>
      <c r="LF380" s="37"/>
      <c r="LG380" s="37" t="s">
        <v>449</v>
      </c>
      <c r="LH380" s="37"/>
      <c r="LI380" s="37"/>
      <c r="LJ380" s="37" t="b">
        <v>1</v>
      </c>
      <c r="LK380" s="37"/>
      <c r="LL380" s="37"/>
      <c r="LM380" s="37"/>
      <c r="LN380" s="37"/>
      <c r="LO380" s="37" t="s">
        <v>359</v>
      </c>
      <c r="LP380" s="45" t="s">
        <v>5170</v>
      </c>
      <c r="LQ380" s="37" t="s">
        <v>397</v>
      </c>
      <c r="LR380" s="37"/>
      <c r="LS380" s="37" t="b">
        <v>1</v>
      </c>
      <c r="LT380" s="37" t="b">
        <v>1</v>
      </c>
      <c r="LU380" s="37"/>
      <c r="LV380" s="37"/>
      <c r="LW380" s="37"/>
      <c r="LX380" s="37"/>
      <c r="LY380" s="37"/>
      <c r="LZ380" s="37"/>
      <c r="MA380" s="37"/>
      <c r="MB380" s="37" t="s">
        <v>359</v>
      </c>
      <c r="MC380" s="37"/>
      <c r="MD380" s="37"/>
      <c r="ME380" s="37"/>
      <c r="MF380" s="37"/>
      <c r="MG380" s="37"/>
      <c r="MH380" s="37" t="s">
        <v>359</v>
      </c>
      <c r="MI380" s="37"/>
      <c r="MJ380" s="37" t="s">
        <v>4642</v>
      </c>
      <c r="MK380" s="37">
        <v>73220037</v>
      </c>
      <c r="ML380" s="37" t="s">
        <v>4643</v>
      </c>
      <c r="MM380" s="50">
        <v>44219.586562500001</v>
      </c>
      <c r="MN380" s="37">
        <v>382</v>
      </c>
      <c r="MO380" s="37"/>
      <c r="MP380" s="37">
        <v>-1</v>
      </c>
      <c r="MQ380" s="37"/>
      <c r="MR380" s="37"/>
      <c r="MS380" s="37" t="s">
        <v>376</v>
      </c>
      <c r="MT380" s="37">
        <v>1877</v>
      </c>
      <c r="MU380" s="37" t="s">
        <v>402</v>
      </c>
      <c r="MV380" s="37">
        <v>569832</v>
      </c>
    </row>
    <row r="381" spans="1:360" ht="15.6" thickTop="1" thickBot="1" x14ac:dyDescent="0.35">
      <c r="A381" s="44" t="s">
        <v>4644</v>
      </c>
      <c r="B381" s="45" t="s">
        <v>4645</v>
      </c>
      <c r="C381" s="45"/>
      <c r="D381" s="45" t="s">
        <v>4607</v>
      </c>
      <c r="E381" s="45" t="s">
        <v>830</v>
      </c>
      <c r="F381" s="45"/>
      <c r="G381" s="46">
        <v>44219</v>
      </c>
      <c r="H381" s="45" t="s">
        <v>2715</v>
      </c>
      <c r="I381" s="45" t="s">
        <v>832</v>
      </c>
      <c r="J381" s="45" t="s">
        <v>347</v>
      </c>
      <c r="K381" s="45">
        <v>35</v>
      </c>
      <c r="L381" s="45" t="str">
        <f>IF(data!$K381&lt;31,"18-30 Years",IF(data!$K381&lt;51,"31-50 Years",IF(data!$K381&lt;61,"51-60 Years",IF(data!$K381&gt;60,"Elderly&gt;60"))))</f>
        <v>31-50 Years</v>
      </c>
      <c r="M381" s="45" t="s">
        <v>348</v>
      </c>
      <c r="N381" s="45" t="s">
        <v>349</v>
      </c>
      <c r="O381" s="45" t="s">
        <v>350</v>
      </c>
      <c r="P381" s="46">
        <v>41821</v>
      </c>
      <c r="Q381" s="45">
        <v>1</v>
      </c>
      <c r="R381" s="45">
        <v>1</v>
      </c>
      <c r="S381" s="45" t="s">
        <v>347</v>
      </c>
      <c r="T381" s="45">
        <v>1</v>
      </c>
      <c r="U381" s="45">
        <v>0</v>
      </c>
      <c r="V381" s="45">
        <v>1</v>
      </c>
      <c r="W381" s="45" t="s">
        <v>351</v>
      </c>
      <c r="X381" s="45">
        <v>2</v>
      </c>
      <c r="Y381" s="45" t="s">
        <v>364</v>
      </c>
      <c r="Z381" s="45">
        <v>0</v>
      </c>
      <c r="AA381" s="51">
        <v>4</v>
      </c>
      <c r="AB381" s="45">
        <v>7</v>
      </c>
      <c r="AC381" s="45">
        <v>1</v>
      </c>
      <c r="AD381" s="45">
        <v>1</v>
      </c>
      <c r="AE381" s="45">
        <v>1</v>
      </c>
      <c r="AF381" s="45">
        <v>1800</v>
      </c>
      <c r="AG381" s="45">
        <v>700</v>
      </c>
      <c r="AH381" s="41">
        <f t="shared" si="5"/>
        <v>-1100</v>
      </c>
      <c r="AI381" s="45" t="s">
        <v>4646</v>
      </c>
      <c r="AJ381" s="45"/>
      <c r="AK381" s="45" t="s">
        <v>1400</v>
      </c>
      <c r="AL381" s="45" t="b">
        <v>1</v>
      </c>
      <c r="AM381" s="45" t="b">
        <v>1</v>
      </c>
      <c r="AN381" s="45" t="b">
        <v>1</v>
      </c>
      <c r="AO381" s="45" t="b">
        <v>1</v>
      </c>
      <c r="AP381" s="45"/>
      <c r="AQ381" s="45"/>
      <c r="AR381" s="45"/>
      <c r="AS381" s="45"/>
      <c r="AT381" s="45">
        <v>40</v>
      </c>
      <c r="AU381" s="45" t="s">
        <v>356</v>
      </c>
      <c r="AV381" s="45"/>
      <c r="AW381" s="45" t="s">
        <v>347</v>
      </c>
      <c r="AX381" s="41" t="s">
        <v>372</v>
      </c>
      <c r="AY381" s="45" t="s">
        <v>1481</v>
      </c>
      <c r="AZ381" s="45"/>
      <c r="BA381" s="45"/>
      <c r="BB381" s="45"/>
      <c r="BC381" s="45" t="b">
        <v>1</v>
      </c>
      <c r="BD381" s="45"/>
      <c r="BE381" s="45" t="b">
        <v>1</v>
      </c>
      <c r="BF381" s="45"/>
      <c r="BG381" s="45"/>
      <c r="BH381" s="45"/>
      <c r="BI381" s="45"/>
      <c r="BJ381" s="45"/>
      <c r="BK381" s="45" t="s">
        <v>347</v>
      </c>
      <c r="BL381" s="45" t="s">
        <v>347</v>
      </c>
      <c r="BM381" s="45" t="s">
        <v>4647</v>
      </c>
      <c r="BN381" s="45" t="s">
        <v>359</v>
      </c>
      <c r="BO381" s="45"/>
      <c r="BP381" s="45" t="s">
        <v>347</v>
      </c>
      <c r="BQ381" s="45" t="s">
        <v>347</v>
      </c>
      <c r="BR381" s="45"/>
      <c r="BS381" s="45" t="s">
        <v>347</v>
      </c>
      <c r="BT381" s="45" t="s">
        <v>347</v>
      </c>
      <c r="BU381" s="45"/>
      <c r="BV381" s="45"/>
      <c r="BW381" s="45"/>
      <c r="BX381" s="45"/>
      <c r="BY381" s="45"/>
      <c r="BZ381" s="45"/>
      <c r="CA381" s="45"/>
      <c r="CB381" s="45"/>
      <c r="CC381" s="45"/>
      <c r="CD381" s="45"/>
      <c r="CE381" s="45"/>
      <c r="CF381" s="45" t="s">
        <v>835</v>
      </c>
      <c r="CG381" s="45" t="b">
        <v>1</v>
      </c>
      <c r="CH381" s="45"/>
      <c r="CI381" s="45"/>
      <c r="CJ381" s="45"/>
      <c r="CK381" s="45"/>
      <c r="CL381" s="45"/>
      <c r="CM381" s="45"/>
      <c r="CN381" s="45"/>
      <c r="CO381" s="45" t="s">
        <v>347</v>
      </c>
      <c r="CP381" s="45"/>
      <c r="CQ381" s="45"/>
      <c r="CR381" s="45"/>
      <c r="CS381" s="45"/>
      <c r="CT381" s="45"/>
      <c r="CU381" s="45"/>
      <c r="CV381" s="45"/>
      <c r="CW381" s="45"/>
      <c r="CX381" s="45"/>
      <c r="CY381" s="45" t="s">
        <v>361</v>
      </c>
      <c r="CZ381" s="45"/>
      <c r="DA381" s="45"/>
      <c r="DB381" s="45"/>
      <c r="DC381" s="45"/>
      <c r="DD381" s="45"/>
      <c r="DE381" s="45" t="b">
        <v>1</v>
      </c>
      <c r="DF381" s="45" t="b">
        <v>1</v>
      </c>
      <c r="DG381" s="45"/>
      <c r="DH381" s="45"/>
      <c r="DI381" s="45"/>
      <c r="DJ381" s="45"/>
      <c r="DK381" s="45" t="s">
        <v>359</v>
      </c>
      <c r="DL381" s="45"/>
      <c r="DM381" s="45"/>
      <c r="DN381" s="45"/>
      <c r="DO381" s="45"/>
      <c r="DP381" s="45"/>
      <c r="DQ381" s="45"/>
      <c r="DR381" s="45"/>
      <c r="DS381" s="45"/>
      <c r="DT381" s="45"/>
      <c r="DU381" s="45"/>
      <c r="DV381" s="45"/>
      <c r="DW381" s="45" t="s">
        <v>482</v>
      </c>
      <c r="DX381" s="45" t="s">
        <v>565</v>
      </c>
      <c r="DY381" s="45" t="s">
        <v>2106</v>
      </c>
      <c r="DZ381" s="45"/>
      <c r="EA381" s="45" t="s">
        <v>684</v>
      </c>
      <c r="EB381" s="45" t="b">
        <v>1</v>
      </c>
      <c r="EC381" s="45"/>
      <c r="ED381" s="45" t="b">
        <v>1</v>
      </c>
      <c r="EE381" s="45"/>
      <c r="EF381" s="45"/>
      <c r="EG381" s="45"/>
      <c r="EH381" s="45"/>
      <c r="EI381" s="45"/>
      <c r="EJ381" s="45"/>
      <c r="EK381" s="45"/>
      <c r="EL381" s="45" t="b">
        <v>1</v>
      </c>
      <c r="EM381" s="51">
        <v>3</v>
      </c>
      <c r="EN381" s="45" t="s">
        <v>365</v>
      </c>
      <c r="EO381" s="45" t="s">
        <v>2085</v>
      </c>
      <c r="EP381" s="45"/>
      <c r="EQ381" s="45" t="b">
        <v>1</v>
      </c>
      <c r="ER381" s="45" t="b">
        <v>1</v>
      </c>
      <c r="ES381" s="45"/>
      <c r="ET381" s="45"/>
      <c r="EU381" s="45"/>
      <c r="EV381" s="45"/>
      <c r="EW381" s="45"/>
      <c r="EX381" s="45"/>
      <c r="EY381" s="45"/>
      <c r="EZ381" s="45"/>
      <c r="FA381" s="51">
        <v>2</v>
      </c>
      <c r="FB381" s="45" t="s">
        <v>365</v>
      </c>
      <c r="FC381" s="45" t="s">
        <v>347</v>
      </c>
      <c r="FD381" s="45"/>
      <c r="FE381" s="45" t="s">
        <v>429</v>
      </c>
      <c r="FF381" s="45"/>
      <c r="FG381" s="45" t="b">
        <v>1</v>
      </c>
      <c r="FH381" s="45" t="b">
        <v>1</v>
      </c>
      <c r="FI381" s="45"/>
      <c r="FJ381" s="45"/>
      <c r="FK381" s="45"/>
      <c r="FL381" s="45"/>
      <c r="FM381" s="45"/>
      <c r="FN381" s="45" t="s">
        <v>347</v>
      </c>
      <c r="FO381" s="45"/>
      <c r="FP381" s="45" t="s">
        <v>347</v>
      </c>
      <c r="FQ381" s="45" t="s">
        <v>367</v>
      </c>
      <c r="FR381" s="45" t="b">
        <v>1</v>
      </c>
      <c r="FS381" s="45"/>
      <c r="FT381" s="45"/>
      <c r="FU381" s="45"/>
      <c r="FV381" s="45"/>
      <c r="FW381" s="45"/>
      <c r="FX381" s="45" t="s">
        <v>368</v>
      </c>
      <c r="FY381" s="45" t="s">
        <v>347</v>
      </c>
      <c r="FZ381" s="45" t="s">
        <v>359</v>
      </c>
      <c r="GA381" s="45"/>
      <c r="GB381" s="45"/>
      <c r="GC381" s="45" t="s">
        <v>384</v>
      </c>
      <c r="GD381" s="45" t="s">
        <v>351</v>
      </c>
      <c r="GE381" s="45" t="s">
        <v>359</v>
      </c>
      <c r="GF381" s="45" t="s">
        <v>370</v>
      </c>
      <c r="GG381" s="45" t="s">
        <v>370</v>
      </c>
      <c r="GH381" s="45"/>
      <c r="GI381" s="45"/>
      <c r="GJ381" s="45"/>
      <c r="GK381" s="45"/>
      <c r="GL381" s="45"/>
      <c r="GM381" s="45"/>
      <c r="GN381" s="45"/>
      <c r="GO381" s="45"/>
      <c r="GP381" s="45"/>
      <c r="GQ381" s="45"/>
      <c r="GR381" s="45"/>
      <c r="GS381" s="45"/>
      <c r="GT381" s="45"/>
      <c r="GU381" s="45" t="s">
        <v>4648</v>
      </c>
      <c r="GV381" s="45" t="b">
        <v>1</v>
      </c>
      <c r="GW381" s="45" t="b">
        <v>1</v>
      </c>
      <c r="GX381" s="45"/>
      <c r="GY381" s="45"/>
      <c r="GZ381" s="45"/>
      <c r="HA381" s="45"/>
      <c r="HB381" s="45" t="b">
        <v>1</v>
      </c>
      <c r="HC381" s="45"/>
      <c r="HD381" s="45" t="b">
        <v>1</v>
      </c>
      <c r="HE381" s="45"/>
      <c r="HF381" s="45"/>
      <c r="HG381" s="45"/>
      <c r="HH381" s="45"/>
      <c r="HI381" s="45"/>
      <c r="HJ381" s="45"/>
      <c r="HK381" s="45"/>
      <c r="HL381" s="45"/>
      <c r="HM381" s="45"/>
      <c r="HN381" s="45" t="s">
        <v>497</v>
      </c>
      <c r="HO381" s="45"/>
      <c r="HP381" s="45" t="b">
        <v>1</v>
      </c>
      <c r="HQ381" s="45"/>
      <c r="HR381" s="45"/>
      <c r="HS381" s="45" t="s">
        <v>4649</v>
      </c>
      <c r="HT381" s="45" t="s">
        <v>1689</v>
      </c>
      <c r="HU381" s="45"/>
      <c r="HV381" s="45" t="b">
        <v>1</v>
      </c>
      <c r="HW381" s="45"/>
      <c r="HX381" s="45"/>
      <c r="HY381" s="45"/>
      <c r="HZ381" s="45"/>
      <c r="IA381" s="45" t="b">
        <v>1</v>
      </c>
      <c r="IB381" s="45"/>
      <c r="IC381" s="45"/>
      <c r="ID381" s="45"/>
      <c r="IE381" s="45"/>
      <c r="IF381" s="45" t="s">
        <v>458</v>
      </c>
      <c r="IG381" s="45" t="b">
        <v>1</v>
      </c>
      <c r="IH381" s="45"/>
      <c r="II381" s="45"/>
      <c r="IJ381" s="45"/>
      <c r="IK381" s="45"/>
      <c r="IL381" s="45"/>
      <c r="IM381" s="45"/>
      <c r="IN381" s="45"/>
      <c r="IO381" s="45"/>
      <c r="IP381" s="45" t="s">
        <v>347</v>
      </c>
      <c r="IQ381" s="45"/>
      <c r="IR381" s="45" t="s">
        <v>953</v>
      </c>
      <c r="IS381" s="45"/>
      <c r="IT381" s="45" t="b">
        <v>1</v>
      </c>
      <c r="IU381" s="45" t="b">
        <v>1</v>
      </c>
      <c r="IV381" s="45" t="b">
        <v>1</v>
      </c>
      <c r="IW381" s="45"/>
      <c r="IX381" s="45"/>
      <c r="IY381" s="45"/>
      <c r="IZ381" s="45"/>
      <c r="JA381" s="37" t="s">
        <v>5165</v>
      </c>
      <c r="JB381" s="45" t="s">
        <v>937</v>
      </c>
      <c r="JC381" s="45"/>
      <c r="JD381" s="45"/>
      <c r="JE381" s="45" t="b">
        <v>1</v>
      </c>
      <c r="JF381" s="45" t="b">
        <v>1</v>
      </c>
      <c r="JG381" s="45"/>
      <c r="JH381" s="45"/>
      <c r="JI381" s="45"/>
      <c r="JJ381" s="45"/>
      <c r="JK381" s="45" t="s">
        <v>5168</v>
      </c>
      <c r="JL381" s="45" t="s">
        <v>359</v>
      </c>
      <c r="JM381" s="45" t="s">
        <v>4650</v>
      </c>
      <c r="JN381" s="45" t="s">
        <v>4651</v>
      </c>
      <c r="JO381" s="45" t="b">
        <v>1</v>
      </c>
      <c r="JP381" s="45"/>
      <c r="JQ381" s="45"/>
      <c r="JR381" s="45" t="b">
        <v>1</v>
      </c>
      <c r="JS381" s="45"/>
      <c r="JT381" s="45"/>
      <c r="JU381" s="45" t="b">
        <v>1</v>
      </c>
      <c r="JV381" s="45" t="b">
        <v>1</v>
      </c>
      <c r="JW381" s="45" t="b">
        <v>1</v>
      </c>
      <c r="JX381" s="45"/>
      <c r="JY381" s="45" t="b">
        <v>1</v>
      </c>
      <c r="JZ381" s="45"/>
      <c r="KA381" s="45"/>
      <c r="KB381" s="45"/>
      <c r="KC381" s="45"/>
      <c r="KD381" s="45"/>
      <c r="KE381" s="45"/>
      <c r="KF381" s="45"/>
      <c r="KG381" s="45"/>
      <c r="KH381" s="45" t="s">
        <v>4652</v>
      </c>
      <c r="KI381" s="45" t="b">
        <v>1</v>
      </c>
      <c r="KJ381" s="45"/>
      <c r="KK381" s="45"/>
      <c r="KL381" s="45" t="b">
        <v>1</v>
      </c>
      <c r="KM381" s="45" t="b">
        <v>1</v>
      </c>
      <c r="KN381" s="45" t="b">
        <v>1</v>
      </c>
      <c r="KO381" s="45"/>
      <c r="KP381" s="45" t="b">
        <v>1</v>
      </c>
      <c r="KQ381" s="45"/>
      <c r="KR381" s="45" t="b">
        <v>1</v>
      </c>
      <c r="KS381" s="45"/>
      <c r="KT381" s="45"/>
      <c r="KU381" s="45"/>
      <c r="KV381" s="45"/>
      <c r="KW381" s="45" t="s">
        <v>4653</v>
      </c>
      <c r="KX381" s="45" t="b">
        <v>1</v>
      </c>
      <c r="KY381" s="45" t="b">
        <v>1</v>
      </c>
      <c r="KZ381" s="45" t="b">
        <v>1</v>
      </c>
      <c r="LA381" s="45"/>
      <c r="LB381" s="45" t="b">
        <v>1</v>
      </c>
      <c r="LC381" s="45" t="b">
        <v>1</v>
      </c>
      <c r="LD381" s="45"/>
      <c r="LE381" s="45"/>
      <c r="LF381" s="45"/>
      <c r="LG381" s="45" t="s">
        <v>4616</v>
      </c>
      <c r="LH381" s="45"/>
      <c r="LI381" s="45" t="b">
        <v>1</v>
      </c>
      <c r="LJ381" s="45" t="b">
        <v>1</v>
      </c>
      <c r="LK381" s="45"/>
      <c r="LL381" s="45" t="b">
        <v>1</v>
      </c>
      <c r="LM381" s="45"/>
      <c r="LN381" s="45"/>
      <c r="LO381" s="45" t="s">
        <v>347</v>
      </c>
      <c r="LP381" s="45"/>
      <c r="LQ381" s="45" t="s">
        <v>706</v>
      </c>
      <c r="LR381" s="45"/>
      <c r="LS381" s="45"/>
      <c r="LT381" s="45"/>
      <c r="LU381" s="45"/>
      <c r="LV381" s="45"/>
      <c r="LW381" s="45"/>
      <c r="LX381" s="45"/>
      <c r="LY381" s="45"/>
      <c r="LZ381" s="45" t="b">
        <v>1</v>
      </c>
      <c r="MA381" s="45"/>
      <c r="MB381" s="45" t="s">
        <v>359</v>
      </c>
      <c r="MC381" s="45"/>
      <c r="MD381" s="45"/>
      <c r="ME381" s="45"/>
      <c r="MF381" s="45"/>
      <c r="MG381" s="45"/>
      <c r="MH381" s="45" t="s">
        <v>359</v>
      </c>
      <c r="MI381" s="45"/>
      <c r="MJ381" s="45" t="s">
        <v>4654</v>
      </c>
      <c r="MK381" s="45">
        <v>73220038</v>
      </c>
      <c r="ML381" s="45" t="s">
        <v>4655</v>
      </c>
      <c r="MM381" s="47">
        <v>44219.586574074077</v>
      </c>
      <c r="MN381" s="45">
        <v>383</v>
      </c>
      <c r="MO381" s="45"/>
      <c r="MP381" s="45">
        <v>-1</v>
      </c>
      <c r="MQ381" s="45"/>
      <c r="MR381" s="45"/>
      <c r="MS381" s="45" t="s">
        <v>376</v>
      </c>
      <c r="MT381" s="45">
        <v>1488</v>
      </c>
      <c r="MU381" s="45" t="s">
        <v>402</v>
      </c>
      <c r="MV381" s="45">
        <v>569832</v>
      </c>
    </row>
    <row r="382" spans="1:360" ht="15.6" thickTop="1" thickBot="1" x14ac:dyDescent="0.35">
      <c r="A382" s="48" t="s">
        <v>4656</v>
      </c>
      <c r="B382" s="37" t="s">
        <v>4657</v>
      </c>
      <c r="C382" s="37" t="s">
        <v>384</v>
      </c>
      <c r="D382" s="37" t="s">
        <v>2879</v>
      </c>
      <c r="E382" s="37" t="s">
        <v>830</v>
      </c>
      <c r="F382" s="37"/>
      <c r="G382" s="49">
        <v>44219</v>
      </c>
      <c r="H382" s="37" t="s">
        <v>2715</v>
      </c>
      <c r="I382" s="37" t="s">
        <v>832</v>
      </c>
      <c r="J382" s="37" t="s">
        <v>347</v>
      </c>
      <c r="K382" s="37">
        <v>39</v>
      </c>
      <c r="L382" s="37" t="str">
        <f>IF(data!$K382&lt;31,"18-30 Years",IF(data!$K382&lt;51,"31-50 Years",IF(data!$K382&lt;61,"51-60 Years",IF(data!$K382&gt;60,"Elderly&gt;60"))))</f>
        <v>31-50 Years</v>
      </c>
      <c r="M382" s="37" t="s">
        <v>405</v>
      </c>
      <c r="N382" s="37" t="s">
        <v>349</v>
      </c>
      <c r="O382" s="37" t="s">
        <v>350</v>
      </c>
      <c r="P382" s="49">
        <v>42491</v>
      </c>
      <c r="Q382" s="37">
        <v>1</v>
      </c>
      <c r="R382" s="37">
        <v>0</v>
      </c>
      <c r="S382" s="37" t="s">
        <v>347</v>
      </c>
      <c r="T382" s="37">
        <v>0</v>
      </c>
      <c r="U382" s="37">
        <v>1</v>
      </c>
      <c r="V382" s="37">
        <v>1</v>
      </c>
      <c r="W382" s="37" t="s">
        <v>406</v>
      </c>
      <c r="X382" s="37">
        <v>1</v>
      </c>
      <c r="Y382" s="37" t="s">
        <v>455</v>
      </c>
      <c r="Z382" s="37">
        <v>0</v>
      </c>
      <c r="AA382" s="52">
        <v>3</v>
      </c>
      <c r="AB382" s="37">
        <v>5</v>
      </c>
      <c r="AC382" s="37">
        <v>0</v>
      </c>
      <c r="AD382" s="37">
        <v>0</v>
      </c>
      <c r="AE382" s="37">
        <v>1</v>
      </c>
      <c r="AF382" s="37">
        <v>1000</v>
      </c>
      <c r="AG382" s="37">
        <v>450</v>
      </c>
      <c r="AH382" s="41">
        <f t="shared" si="5"/>
        <v>-550</v>
      </c>
      <c r="AI382" s="37" t="s">
        <v>4658</v>
      </c>
      <c r="AJ382" s="37"/>
      <c r="AK382" s="37" t="s">
        <v>1400</v>
      </c>
      <c r="AL382" s="37" t="b">
        <v>1</v>
      </c>
      <c r="AM382" s="37" t="b">
        <v>1</v>
      </c>
      <c r="AN382" s="37" t="b">
        <v>1</v>
      </c>
      <c r="AO382" s="37" t="b">
        <v>1</v>
      </c>
      <c r="AP382" s="37"/>
      <c r="AQ382" s="37"/>
      <c r="AR382" s="37"/>
      <c r="AS382" s="37"/>
      <c r="AT382" s="37">
        <v>20</v>
      </c>
      <c r="AU382" s="37" t="s">
        <v>356</v>
      </c>
      <c r="AV382" s="37"/>
      <c r="AW382" s="37" t="s">
        <v>347</v>
      </c>
      <c r="AX382" s="37" t="s">
        <v>4659</v>
      </c>
      <c r="AY382" s="37" t="s">
        <v>4622</v>
      </c>
      <c r="AZ382" s="37"/>
      <c r="BA382" s="37"/>
      <c r="BB382" s="37"/>
      <c r="BC382" s="37" t="b">
        <v>1</v>
      </c>
      <c r="BD382" s="37" t="b">
        <v>1</v>
      </c>
      <c r="BE382" s="37" t="b">
        <v>1</v>
      </c>
      <c r="BF382" s="37"/>
      <c r="BG382" s="37"/>
      <c r="BH382" s="37"/>
      <c r="BI382" s="37"/>
      <c r="BJ382" s="37"/>
      <c r="BK382" s="37" t="s">
        <v>347</v>
      </c>
      <c r="BL382" s="37" t="s">
        <v>347</v>
      </c>
      <c r="BM382" s="37" t="s">
        <v>4660</v>
      </c>
      <c r="BN382" s="37" t="s">
        <v>359</v>
      </c>
      <c r="BO382" s="37"/>
      <c r="BP382" s="37" t="s">
        <v>347</v>
      </c>
      <c r="BQ382" s="37" t="s">
        <v>347</v>
      </c>
      <c r="BR382" s="37"/>
      <c r="BS382" s="37" t="s">
        <v>347</v>
      </c>
      <c r="BT382" s="37" t="s">
        <v>347</v>
      </c>
      <c r="BU382" s="37"/>
      <c r="BV382" s="37"/>
      <c r="BW382" s="37"/>
      <c r="BX382" s="37"/>
      <c r="BY382" s="37"/>
      <c r="BZ382" s="37"/>
      <c r="CA382" s="37"/>
      <c r="CB382" s="37"/>
      <c r="CC382" s="37"/>
      <c r="CD382" s="37"/>
      <c r="CE382" s="37"/>
      <c r="CF382" s="37" t="s">
        <v>854</v>
      </c>
      <c r="CG382" s="37" t="b">
        <v>1</v>
      </c>
      <c r="CH382" s="37"/>
      <c r="CI382" s="37"/>
      <c r="CJ382" s="37" t="b">
        <v>1</v>
      </c>
      <c r="CK382" s="37"/>
      <c r="CL382" s="37"/>
      <c r="CM382" s="37"/>
      <c r="CN382" s="37"/>
      <c r="CO382" s="37" t="s">
        <v>347</v>
      </c>
      <c r="CP382" s="37"/>
      <c r="CQ382" s="37"/>
      <c r="CR382" s="37"/>
      <c r="CS382" s="37"/>
      <c r="CT382" s="37"/>
      <c r="CU382" s="37"/>
      <c r="CV382" s="37"/>
      <c r="CW382" s="37"/>
      <c r="CX382" s="37"/>
      <c r="CY382" s="37" t="s">
        <v>361</v>
      </c>
      <c r="CZ382" s="37"/>
      <c r="DA382" s="37"/>
      <c r="DB382" s="37"/>
      <c r="DC382" s="37"/>
      <c r="DD382" s="37"/>
      <c r="DE382" s="37" t="b">
        <v>1</v>
      </c>
      <c r="DF382" s="37" t="b">
        <v>1</v>
      </c>
      <c r="DG382" s="37"/>
      <c r="DH382" s="37"/>
      <c r="DI382" s="37"/>
      <c r="DJ382" s="37"/>
      <c r="DK382" s="37"/>
      <c r="DL382" s="37"/>
      <c r="DM382" s="37"/>
      <c r="DN382" s="37"/>
      <c r="DO382" s="37"/>
      <c r="DP382" s="37"/>
      <c r="DQ382" s="37"/>
      <c r="DR382" s="37"/>
      <c r="DS382" s="37"/>
      <c r="DT382" s="37"/>
      <c r="DU382" s="37"/>
      <c r="DV382" s="37"/>
      <c r="DW382" s="37" t="s">
        <v>564</v>
      </c>
      <c r="DX382" s="37" t="s">
        <v>565</v>
      </c>
      <c r="DY382" s="37" t="s">
        <v>566</v>
      </c>
      <c r="DZ382" s="37"/>
      <c r="EA382" s="37" t="s">
        <v>4661</v>
      </c>
      <c r="EB382" s="37" t="b">
        <v>1</v>
      </c>
      <c r="EC382" s="37"/>
      <c r="ED382" s="37" t="b">
        <v>1</v>
      </c>
      <c r="EE382" s="37"/>
      <c r="EF382" s="37"/>
      <c r="EG382" s="37"/>
      <c r="EH382" s="37" t="b">
        <v>1</v>
      </c>
      <c r="EI382" s="37"/>
      <c r="EJ382" s="37"/>
      <c r="EK382" s="37" t="b">
        <v>1</v>
      </c>
      <c r="EL382" s="37"/>
      <c r="EM382" s="52">
        <v>4</v>
      </c>
      <c r="EN382" s="37" t="s">
        <v>365</v>
      </c>
      <c r="EO382" s="37" t="s">
        <v>1572</v>
      </c>
      <c r="EP382" s="37" t="b">
        <v>1</v>
      </c>
      <c r="EQ382" s="37"/>
      <c r="ER382" s="37" t="b">
        <v>1</v>
      </c>
      <c r="ES382" s="37"/>
      <c r="ET382" s="37"/>
      <c r="EU382" s="37"/>
      <c r="EV382" s="37"/>
      <c r="EW382" s="37"/>
      <c r="EX382" s="37"/>
      <c r="EY382" s="37"/>
      <c r="EZ382" s="37"/>
      <c r="FA382" s="52">
        <v>2</v>
      </c>
      <c r="FB382" s="37" t="s">
        <v>365</v>
      </c>
      <c r="FC382" s="37" t="s">
        <v>347</v>
      </c>
      <c r="FD382" s="37"/>
      <c r="FE382" s="37" t="s">
        <v>367</v>
      </c>
      <c r="FF382" s="37"/>
      <c r="FG382" s="37" t="b">
        <v>1</v>
      </c>
      <c r="FH382" s="37"/>
      <c r="FI382" s="37"/>
      <c r="FJ382" s="37"/>
      <c r="FK382" s="37"/>
      <c r="FL382" s="37"/>
      <c r="FM382" s="37"/>
      <c r="FN382" s="37" t="s">
        <v>347</v>
      </c>
      <c r="FO382" s="37"/>
      <c r="FP382" s="37" t="s">
        <v>347</v>
      </c>
      <c r="FQ382" s="37" t="s">
        <v>367</v>
      </c>
      <c r="FR382" s="37" t="b">
        <v>1</v>
      </c>
      <c r="FS382" s="37"/>
      <c r="FT382" s="37"/>
      <c r="FU382" s="37"/>
      <c r="FV382" s="37"/>
      <c r="FW382" s="37"/>
      <c r="FX382" s="37" t="s">
        <v>347</v>
      </c>
      <c r="FY382" s="37" t="s">
        <v>347</v>
      </c>
      <c r="FZ382" s="37"/>
      <c r="GA382" s="37"/>
      <c r="GB382" s="37"/>
      <c r="GC382" s="37" t="s">
        <v>351</v>
      </c>
      <c r="GD382" s="37" t="s">
        <v>351</v>
      </c>
      <c r="GE382" s="37" t="s">
        <v>359</v>
      </c>
      <c r="GF382" s="37" t="s">
        <v>370</v>
      </c>
      <c r="GG382" s="37" t="s">
        <v>370</v>
      </c>
      <c r="GH382" s="37"/>
      <c r="GI382" s="37"/>
      <c r="GJ382" s="37"/>
      <c r="GK382" s="37"/>
      <c r="GL382" s="37"/>
      <c r="GM382" s="37"/>
      <c r="GN382" s="37"/>
      <c r="GO382" s="37"/>
      <c r="GP382" s="37"/>
      <c r="GQ382" s="37"/>
      <c r="GR382" s="37"/>
      <c r="GS382" s="37"/>
      <c r="GT382" s="37"/>
      <c r="GU382" s="37" t="s">
        <v>4662</v>
      </c>
      <c r="GV382" s="37" t="b">
        <v>1</v>
      </c>
      <c r="GW382" s="37" t="b">
        <v>1</v>
      </c>
      <c r="GX382" s="37"/>
      <c r="GY382" s="37" t="b">
        <v>1</v>
      </c>
      <c r="GZ382" s="37"/>
      <c r="HA382" s="37" t="b">
        <v>1</v>
      </c>
      <c r="HB382" s="37" t="b">
        <v>1</v>
      </c>
      <c r="HC382" s="37"/>
      <c r="HD382" s="37"/>
      <c r="HE382" s="37"/>
      <c r="HF382" s="37"/>
      <c r="HG382" s="37"/>
      <c r="HH382" s="37"/>
      <c r="HI382" s="37"/>
      <c r="HJ382" s="37"/>
      <c r="HK382" s="37"/>
      <c r="HL382" s="37"/>
      <c r="HM382" s="37"/>
      <c r="HN382" s="37" t="s">
        <v>471</v>
      </c>
      <c r="HO382" s="37"/>
      <c r="HP382" s="37"/>
      <c r="HQ382" s="37"/>
      <c r="HR382" s="37" t="b">
        <v>1</v>
      </c>
      <c r="HS382" s="37" t="s">
        <v>4663</v>
      </c>
      <c r="HT382" s="37" t="s">
        <v>536</v>
      </c>
      <c r="HU382" s="37" t="b">
        <v>1</v>
      </c>
      <c r="HV382" s="37" t="b">
        <v>1</v>
      </c>
      <c r="HW382" s="37"/>
      <c r="HX382" s="37" t="b">
        <v>1</v>
      </c>
      <c r="HY382" s="37"/>
      <c r="HZ382" s="37"/>
      <c r="IA382" s="37"/>
      <c r="IB382" s="37"/>
      <c r="IC382" s="37"/>
      <c r="ID382" s="37"/>
      <c r="IE382" s="37"/>
      <c r="IF382" s="37" t="s">
        <v>441</v>
      </c>
      <c r="IG382" s="37"/>
      <c r="IH382" s="37" t="b">
        <v>1</v>
      </c>
      <c r="II382" s="37"/>
      <c r="IJ382" s="37"/>
      <c r="IK382" s="37"/>
      <c r="IL382" s="37"/>
      <c r="IM382" s="37"/>
      <c r="IN382" s="37"/>
      <c r="IO382" s="37"/>
      <c r="IP382" s="37" t="s">
        <v>442</v>
      </c>
      <c r="IQ382" s="37"/>
      <c r="IR382" s="37" t="s">
        <v>3732</v>
      </c>
      <c r="IS382" s="37" t="b">
        <v>1</v>
      </c>
      <c r="IT382" s="37" t="b">
        <v>1</v>
      </c>
      <c r="IU382" s="37" t="b">
        <v>1</v>
      </c>
      <c r="IV382" s="37" t="b">
        <v>1</v>
      </c>
      <c r="IW382" s="37"/>
      <c r="IX382" s="37"/>
      <c r="IY382" s="37"/>
      <c r="IZ382" s="37"/>
      <c r="JA382" s="45" t="s">
        <v>5162</v>
      </c>
      <c r="JB382" s="37" t="s">
        <v>937</v>
      </c>
      <c r="JC382" s="37"/>
      <c r="JD382" s="37"/>
      <c r="JE382" s="37" t="b">
        <v>1</v>
      </c>
      <c r="JF382" s="37" t="b">
        <v>1</v>
      </c>
      <c r="JG382" s="37"/>
      <c r="JH382" s="37"/>
      <c r="JI382" s="37"/>
      <c r="JJ382" s="37"/>
      <c r="JK382" s="45" t="s">
        <v>5168</v>
      </c>
      <c r="JL382" s="37" t="s">
        <v>359</v>
      </c>
      <c r="JM382" s="37" t="s">
        <v>4664</v>
      </c>
      <c r="JN382" s="37" t="s">
        <v>4665</v>
      </c>
      <c r="JO382" s="37" t="b">
        <v>1</v>
      </c>
      <c r="JP382" s="37"/>
      <c r="JQ382" s="37"/>
      <c r="JR382" s="37" t="b">
        <v>1</v>
      </c>
      <c r="JS382" s="37"/>
      <c r="JT382" s="37" t="b">
        <v>1</v>
      </c>
      <c r="JU382" s="37" t="b">
        <v>1</v>
      </c>
      <c r="JV382" s="37" t="b">
        <v>1</v>
      </c>
      <c r="JW382" s="37" t="b">
        <v>1</v>
      </c>
      <c r="JX382" s="37"/>
      <c r="JY382" s="37" t="b">
        <v>1</v>
      </c>
      <c r="JZ382" s="37"/>
      <c r="KA382" s="37" t="b">
        <v>1</v>
      </c>
      <c r="KB382" s="37" t="b">
        <v>1</v>
      </c>
      <c r="KC382" s="37"/>
      <c r="KD382" s="37"/>
      <c r="KE382" s="37"/>
      <c r="KF382" s="37"/>
      <c r="KG382" s="37"/>
      <c r="KH382" s="37" t="s">
        <v>2798</v>
      </c>
      <c r="KI382" s="37"/>
      <c r="KJ382" s="37"/>
      <c r="KK382" s="37"/>
      <c r="KL382" s="37" t="b">
        <v>1</v>
      </c>
      <c r="KM382" s="37" t="b">
        <v>1</v>
      </c>
      <c r="KN382" s="37" t="b">
        <v>1</v>
      </c>
      <c r="KO382" s="37"/>
      <c r="KP382" s="37" t="b">
        <v>1</v>
      </c>
      <c r="KQ382" s="37"/>
      <c r="KR382" s="37" t="b">
        <v>1</v>
      </c>
      <c r="KS382" s="37"/>
      <c r="KT382" s="37"/>
      <c r="KU382" s="37"/>
      <c r="KV382" s="37"/>
      <c r="KW382" s="37" t="s">
        <v>2785</v>
      </c>
      <c r="KX382" s="37"/>
      <c r="KY382" s="37" t="b">
        <v>1</v>
      </c>
      <c r="KZ382" s="37" t="b">
        <v>1</v>
      </c>
      <c r="LA382" s="37" t="b">
        <v>1</v>
      </c>
      <c r="LB382" s="37" t="b">
        <v>1</v>
      </c>
      <c r="LC382" s="37" t="b">
        <v>1</v>
      </c>
      <c r="LD382" s="37"/>
      <c r="LE382" s="37"/>
      <c r="LF382" s="37"/>
      <c r="LG382" s="37" t="s">
        <v>1343</v>
      </c>
      <c r="LH382" s="37"/>
      <c r="LI382" s="37" t="b">
        <v>1</v>
      </c>
      <c r="LJ382" s="37" t="b">
        <v>1</v>
      </c>
      <c r="LK382" s="37"/>
      <c r="LL382" s="37"/>
      <c r="LM382" s="37"/>
      <c r="LN382" s="37"/>
      <c r="LO382" s="37" t="s">
        <v>347</v>
      </c>
      <c r="LP382" s="37"/>
      <c r="LQ382" s="37" t="s">
        <v>706</v>
      </c>
      <c r="LR382" s="37"/>
      <c r="LS382" s="37"/>
      <c r="LT382" s="37"/>
      <c r="LU382" s="37"/>
      <c r="LV382" s="37"/>
      <c r="LW382" s="37"/>
      <c r="LX382" s="37"/>
      <c r="LY382" s="37"/>
      <c r="LZ382" s="37" t="b">
        <v>1</v>
      </c>
      <c r="MA382" s="37"/>
      <c r="MB382" s="37" t="s">
        <v>359</v>
      </c>
      <c r="MC382" s="37"/>
      <c r="MD382" s="37"/>
      <c r="ME382" s="37"/>
      <c r="MF382" s="37"/>
      <c r="MG382" s="37"/>
      <c r="MH382" s="37" t="s">
        <v>359</v>
      </c>
      <c r="MI382" s="37"/>
      <c r="MJ382" s="37" t="s">
        <v>4666</v>
      </c>
      <c r="MK382" s="37">
        <v>73220039</v>
      </c>
      <c r="ML382" s="37" t="s">
        <v>4667</v>
      </c>
      <c r="MM382" s="50">
        <v>44219.586574074077</v>
      </c>
      <c r="MN382" s="37">
        <v>384</v>
      </c>
      <c r="MO382" s="37"/>
      <c r="MP382" s="37">
        <v>-1</v>
      </c>
      <c r="MQ382" s="37"/>
      <c r="MR382" s="37"/>
      <c r="MS382" s="37" t="s">
        <v>376</v>
      </c>
      <c r="MT382" s="37">
        <v>12304</v>
      </c>
      <c r="MU382" s="37" t="s">
        <v>402</v>
      </c>
      <c r="MV382" s="37">
        <v>569832</v>
      </c>
    </row>
    <row r="383" spans="1:360" ht="15.6" thickTop="1" thickBot="1" x14ac:dyDescent="0.35">
      <c r="A383" s="44" t="s">
        <v>4668</v>
      </c>
      <c r="B383" s="45" t="s">
        <v>4669</v>
      </c>
      <c r="C383" s="45"/>
      <c r="D383" s="45" t="s">
        <v>4670</v>
      </c>
      <c r="E383" s="45" t="s">
        <v>830</v>
      </c>
      <c r="F383" s="45"/>
      <c r="G383" s="46">
        <v>44219</v>
      </c>
      <c r="H383" s="45" t="s">
        <v>2715</v>
      </c>
      <c r="I383" s="45" t="s">
        <v>832</v>
      </c>
      <c r="J383" s="45" t="s">
        <v>347</v>
      </c>
      <c r="K383" s="45">
        <v>33</v>
      </c>
      <c r="L383" s="45" t="str">
        <f>IF(data!$K383&lt;31,"18-30 Years",IF(data!$K383&lt;51,"31-50 Years",IF(data!$K383&lt;61,"51-60 Years",IF(data!$K383&gt;60,"Elderly&gt;60"))))</f>
        <v>31-50 Years</v>
      </c>
      <c r="M383" s="45" t="s">
        <v>348</v>
      </c>
      <c r="N383" s="45" t="s">
        <v>349</v>
      </c>
      <c r="O383" s="45" t="s">
        <v>350</v>
      </c>
      <c r="P383" s="46">
        <v>42856</v>
      </c>
      <c r="Q383" s="45">
        <v>1</v>
      </c>
      <c r="R383" s="45">
        <v>1</v>
      </c>
      <c r="S383" s="45" t="s">
        <v>347</v>
      </c>
      <c r="T383" s="45">
        <v>1</v>
      </c>
      <c r="U383" s="45">
        <v>0</v>
      </c>
      <c r="V383" s="45">
        <v>1</v>
      </c>
      <c r="W383" s="45" t="s">
        <v>351</v>
      </c>
      <c r="X383" s="45">
        <v>1</v>
      </c>
      <c r="Y383" s="45" t="s">
        <v>455</v>
      </c>
      <c r="Z383" s="45">
        <v>1</v>
      </c>
      <c r="AA383" s="51">
        <v>4</v>
      </c>
      <c r="AB383" s="45">
        <v>7</v>
      </c>
      <c r="AC383" s="45">
        <v>0</v>
      </c>
      <c r="AD383" s="45">
        <v>0</v>
      </c>
      <c r="AE383" s="45">
        <v>0</v>
      </c>
      <c r="AF383" s="45">
        <v>1500</v>
      </c>
      <c r="AG383" s="45">
        <v>350</v>
      </c>
      <c r="AH383" s="41">
        <f t="shared" si="5"/>
        <v>-1150</v>
      </c>
      <c r="AI383" s="45" t="s">
        <v>4671</v>
      </c>
      <c r="AJ383" s="45"/>
      <c r="AK383" s="45" t="s">
        <v>4672</v>
      </c>
      <c r="AL383" s="45" t="b">
        <v>1</v>
      </c>
      <c r="AM383" s="45" t="b">
        <v>1</v>
      </c>
      <c r="AN383" s="45" t="b">
        <v>1</v>
      </c>
      <c r="AO383" s="45" t="b">
        <v>1</v>
      </c>
      <c r="AP383" s="45"/>
      <c r="AQ383" s="45"/>
      <c r="AR383" s="45"/>
      <c r="AS383" s="45"/>
      <c r="AT383" s="45">
        <v>48</v>
      </c>
      <c r="AU383" s="45" t="s">
        <v>356</v>
      </c>
      <c r="AV383" s="45"/>
      <c r="AW383" s="45" t="s">
        <v>347</v>
      </c>
      <c r="AX383" s="41" t="s">
        <v>372</v>
      </c>
      <c r="AY383" s="45" t="s">
        <v>993</v>
      </c>
      <c r="AZ383" s="45"/>
      <c r="BA383" s="45"/>
      <c r="BB383" s="45"/>
      <c r="BC383" s="45"/>
      <c r="BD383" s="45"/>
      <c r="BE383" s="45"/>
      <c r="BF383" s="45"/>
      <c r="BG383" s="45"/>
      <c r="BH383" s="45"/>
      <c r="BI383" s="45" t="b">
        <v>1</v>
      </c>
      <c r="BJ383" s="45"/>
      <c r="BK383" s="45" t="s">
        <v>347</v>
      </c>
      <c r="BL383" s="45" t="s">
        <v>347</v>
      </c>
      <c r="BM383" s="45" t="s">
        <v>4673</v>
      </c>
      <c r="BN383" s="45" t="s">
        <v>359</v>
      </c>
      <c r="BO383" s="45"/>
      <c r="BP383" s="45" t="s">
        <v>359</v>
      </c>
      <c r="BQ383" s="45"/>
      <c r="BR383" s="45"/>
      <c r="BS383" s="45"/>
      <c r="BT383" s="45"/>
      <c r="BU383" s="45"/>
      <c r="BV383" s="45"/>
      <c r="BW383" s="45"/>
      <c r="BX383" s="45"/>
      <c r="BY383" s="45"/>
      <c r="BZ383" s="45"/>
      <c r="CA383" s="45"/>
      <c r="CB383" s="45"/>
      <c r="CC383" s="45"/>
      <c r="CD383" s="45"/>
      <c r="CE383" s="45"/>
      <c r="CF383" s="45" t="s">
        <v>1114</v>
      </c>
      <c r="CG383" s="45"/>
      <c r="CH383" s="45"/>
      <c r="CI383" s="45"/>
      <c r="CJ383" s="45"/>
      <c r="CK383" s="45"/>
      <c r="CL383" s="45"/>
      <c r="CM383" s="45" t="b">
        <v>1</v>
      </c>
      <c r="CN383" s="45"/>
      <c r="CO383" s="45" t="s">
        <v>347</v>
      </c>
      <c r="CP383" s="45"/>
      <c r="CQ383" s="45"/>
      <c r="CR383" s="45"/>
      <c r="CS383" s="45"/>
      <c r="CT383" s="45"/>
      <c r="CU383" s="45"/>
      <c r="CV383" s="45"/>
      <c r="CW383" s="45"/>
      <c r="CX383" s="45"/>
      <c r="CY383" s="45" t="s">
        <v>836</v>
      </c>
      <c r="CZ383" s="45"/>
      <c r="DA383" s="45"/>
      <c r="DB383" s="45"/>
      <c r="DC383" s="45"/>
      <c r="DD383" s="45"/>
      <c r="DE383" s="45" t="b">
        <v>1</v>
      </c>
      <c r="DF383" s="45"/>
      <c r="DG383" s="45"/>
      <c r="DH383" s="45"/>
      <c r="DI383" s="45"/>
      <c r="DJ383" s="45"/>
      <c r="DK383" s="45" t="s">
        <v>347</v>
      </c>
      <c r="DL383" s="45" t="s">
        <v>980</v>
      </c>
      <c r="DM383" s="45"/>
      <c r="DN383" s="45"/>
      <c r="DO383" s="45"/>
      <c r="DP383" s="45" t="b">
        <v>1</v>
      </c>
      <c r="DQ383" s="45"/>
      <c r="DR383" s="45"/>
      <c r="DS383" s="45"/>
      <c r="DT383" s="45"/>
      <c r="DU383" s="45"/>
      <c r="DV383" s="45"/>
      <c r="DW383" s="45" t="s">
        <v>564</v>
      </c>
      <c r="DX383" s="45" t="s">
        <v>565</v>
      </c>
      <c r="DY383" s="45" t="s">
        <v>2106</v>
      </c>
      <c r="DZ383" s="45"/>
      <c r="EA383" s="45" t="s">
        <v>1125</v>
      </c>
      <c r="EB383" s="45" t="b">
        <v>1</v>
      </c>
      <c r="EC383" s="45"/>
      <c r="ED383" s="45" t="b">
        <v>1</v>
      </c>
      <c r="EE383" s="45"/>
      <c r="EF383" s="45"/>
      <c r="EG383" s="45"/>
      <c r="EH383" s="45"/>
      <c r="EI383" s="45"/>
      <c r="EJ383" s="45"/>
      <c r="EK383" s="45"/>
      <c r="EL383" s="45"/>
      <c r="EM383" s="51">
        <v>2</v>
      </c>
      <c r="EN383" s="45" t="s">
        <v>365</v>
      </c>
      <c r="EO383" s="45" t="s">
        <v>1202</v>
      </c>
      <c r="EP383" s="45"/>
      <c r="EQ383" s="45" t="b">
        <v>1</v>
      </c>
      <c r="ER383" s="45"/>
      <c r="ES383" s="45"/>
      <c r="ET383" s="45"/>
      <c r="EU383" s="45"/>
      <c r="EV383" s="45"/>
      <c r="EW383" s="45"/>
      <c r="EX383" s="45"/>
      <c r="EY383" s="45"/>
      <c r="EZ383" s="45"/>
      <c r="FA383" s="51">
        <v>1</v>
      </c>
      <c r="FB383" s="45" t="s">
        <v>365</v>
      </c>
      <c r="FC383" s="45" t="s">
        <v>359</v>
      </c>
      <c r="FD383" s="37" t="s">
        <v>5149</v>
      </c>
      <c r="FE383" s="45" t="s">
        <v>367</v>
      </c>
      <c r="FF383" s="45"/>
      <c r="FG383" s="45" t="b">
        <v>1</v>
      </c>
      <c r="FH383" s="45"/>
      <c r="FI383" s="45"/>
      <c r="FJ383" s="45"/>
      <c r="FK383" s="45"/>
      <c r="FL383" s="45"/>
      <c r="FM383" s="45"/>
      <c r="FN383" s="45" t="s">
        <v>347</v>
      </c>
      <c r="FO383" s="45"/>
      <c r="FP383" s="45" t="s">
        <v>347</v>
      </c>
      <c r="FQ383" s="45" t="s">
        <v>367</v>
      </c>
      <c r="FR383" s="45" t="b">
        <v>1</v>
      </c>
      <c r="FS383" s="45"/>
      <c r="FT383" s="45"/>
      <c r="FU383" s="45"/>
      <c r="FV383" s="45"/>
      <c r="FW383" s="45"/>
      <c r="FX383" s="45" t="s">
        <v>368</v>
      </c>
      <c r="FY383" s="45" t="s">
        <v>347</v>
      </c>
      <c r="FZ383" s="45" t="s">
        <v>359</v>
      </c>
      <c r="GA383" s="45"/>
      <c r="GB383" s="45"/>
      <c r="GC383" s="45" t="s">
        <v>384</v>
      </c>
      <c r="GD383" s="45" t="s">
        <v>351</v>
      </c>
      <c r="GE383" s="45" t="s">
        <v>359</v>
      </c>
      <c r="GF383" s="45" t="s">
        <v>370</v>
      </c>
      <c r="GG383" s="45" t="s">
        <v>370</v>
      </c>
      <c r="GH383" s="45"/>
      <c r="GI383" s="45"/>
      <c r="GJ383" s="45"/>
      <c r="GK383" s="45"/>
      <c r="GL383" s="45"/>
      <c r="GM383" s="45"/>
      <c r="GN383" s="45"/>
      <c r="GO383" s="45"/>
      <c r="GP383" s="45"/>
      <c r="GQ383" s="45"/>
      <c r="GR383" s="45"/>
      <c r="GS383" s="45"/>
      <c r="GT383" s="45"/>
      <c r="GU383" s="45" t="s">
        <v>4674</v>
      </c>
      <c r="GV383" s="45" t="b">
        <v>1</v>
      </c>
      <c r="GW383" s="45" t="b">
        <v>1</v>
      </c>
      <c r="GX383" s="45"/>
      <c r="GY383" s="45" t="b">
        <v>1</v>
      </c>
      <c r="GZ383" s="45"/>
      <c r="HA383" s="45" t="b">
        <v>1</v>
      </c>
      <c r="HB383" s="45"/>
      <c r="HC383" s="45"/>
      <c r="HD383" s="45"/>
      <c r="HE383" s="45"/>
      <c r="HF383" s="45"/>
      <c r="HG383" s="45"/>
      <c r="HH383" s="45"/>
      <c r="HI383" s="45"/>
      <c r="HJ383" s="45"/>
      <c r="HK383" s="45"/>
      <c r="HL383" s="45"/>
      <c r="HM383" s="45"/>
      <c r="HN383" s="45" t="s">
        <v>2663</v>
      </c>
      <c r="HO383" s="45" t="b">
        <v>1</v>
      </c>
      <c r="HP383" s="45" t="b">
        <v>1</v>
      </c>
      <c r="HQ383" s="45"/>
      <c r="HR383" s="45" t="b">
        <v>1</v>
      </c>
      <c r="HS383" s="45" t="s">
        <v>4675</v>
      </c>
      <c r="HT383" s="45" t="s">
        <v>4676</v>
      </c>
      <c r="HU383" s="45" t="b">
        <v>1</v>
      </c>
      <c r="HV383" s="45"/>
      <c r="HW383" s="45"/>
      <c r="HX383" s="45"/>
      <c r="HY383" s="45" t="b">
        <v>1</v>
      </c>
      <c r="HZ383" s="45"/>
      <c r="IA383" s="45"/>
      <c r="IB383" s="45"/>
      <c r="IC383" s="45"/>
      <c r="ID383" s="45"/>
      <c r="IE383" s="45"/>
      <c r="IF383" s="45" t="s">
        <v>458</v>
      </c>
      <c r="IG383" s="45" t="b">
        <v>1</v>
      </c>
      <c r="IH383" s="45"/>
      <c r="II383" s="45"/>
      <c r="IJ383" s="45"/>
      <c r="IK383" s="45"/>
      <c r="IL383" s="45"/>
      <c r="IM383" s="45"/>
      <c r="IN383" s="45"/>
      <c r="IO383" s="45"/>
      <c r="IP383" s="45" t="s">
        <v>347</v>
      </c>
      <c r="IQ383" s="45"/>
      <c r="IR383" s="45" t="s">
        <v>413</v>
      </c>
      <c r="IS383" s="45"/>
      <c r="IT383" s="45"/>
      <c r="IU383" s="45"/>
      <c r="IV383" s="45"/>
      <c r="IW383" s="45"/>
      <c r="IX383" s="45" t="b">
        <v>1</v>
      </c>
      <c r="IY383" s="45"/>
      <c r="IZ383" s="45"/>
      <c r="JA383" s="45"/>
      <c r="JB383" s="45" t="s">
        <v>413</v>
      </c>
      <c r="JC383" s="45"/>
      <c r="JD383" s="45"/>
      <c r="JE383" s="45"/>
      <c r="JF383" s="45"/>
      <c r="JG383" s="45"/>
      <c r="JH383" s="45" t="b">
        <v>1</v>
      </c>
      <c r="JI383" s="45"/>
      <c r="JJ383" s="45"/>
      <c r="JK383" s="45"/>
      <c r="JL383" s="45" t="s">
        <v>347</v>
      </c>
      <c r="JM383" s="45"/>
      <c r="JN383" s="45" t="s">
        <v>4677</v>
      </c>
      <c r="JO383" s="45"/>
      <c r="JP383" s="45" t="b">
        <v>1</v>
      </c>
      <c r="JQ383" s="45"/>
      <c r="JR383" s="45" t="b">
        <v>1</v>
      </c>
      <c r="JS383" s="45"/>
      <c r="JT383" s="45"/>
      <c r="JU383" s="45"/>
      <c r="JV383" s="45"/>
      <c r="JW383" s="45" t="b">
        <v>1</v>
      </c>
      <c r="JX383" s="45"/>
      <c r="JY383" s="45"/>
      <c r="JZ383" s="45"/>
      <c r="KA383" s="45"/>
      <c r="KB383" s="45"/>
      <c r="KC383" s="45"/>
      <c r="KD383" s="45"/>
      <c r="KE383" s="45"/>
      <c r="KF383" s="45"/>
      <c r="KG383" s="45"/>
      <c r="KH383" s="45" t="s">
        <v>718</v>
      </c>
      <c r="KI383" s="45"/>
      <c r="KJ383" s="45"/>
      <c r="KK383" s="45"/>
      <c r="KL383" s="45"/>
      <c r="KM383" s="45" t="b">
        <v>1</v>
      </c>
      <c r="KN383" s="45"/>
      <c r="KO383" s="45"/>
      <c r="KP383" s="45" t="b">
        <v>1</v>
      </c>
      <c r="KQ383" s="45"/>
      <c r="KR383" s="45"/>
      <c r="KS383" s="45"/>
      <c r="KT383" s="45"/>
      <c r="KU383" s="45"/>
      <c r="KV383" s="45"/>
      <c r="KW383" s="45" t="s">
        <v>3625</v>
      </c>
      <c r="KX383" s="45"/>
      <c r="KY383" s="45"/>
      <c r="KZ383" s="45" t="b">
        <v>1</v>
      </c>
      <c r="LA383" s="45"/>
      <c r="LB383" s="45"/>
      <c r="LC383" s="45" t="b">
        <v>1</v>
      </c>
      <c r="LD383" s="45"/>
      <c r="LE383" s="45"/>
      <c r="LF383" s="45"/>
      <c r="LG383" s="45" t="s">
        <v>1136</v>
      </c>
      <c r="LH383" s="45" t="b">
        <v>1</v>
      </c>
      <c r="LI383" s="45"/>
      <c r="LJ383" s="45"/>
      <c r="LK383" s="45"/>
      <c r="LL383" s="45" t="b">
        <v>1</v>
      </c>
      <c r="LM383" s="45"/>
      <c r="LN383" s="45"/>
      <c r="LO383" s="45" t="s">
        <v>347</v>
      </c>
      <c r="LP383" s="45"/>
      <c r="LQ383" s="45" t="s">
        <v>1182</v>
      </c>
      <c r="LR383" s="45" t="b">
        <v>1</v>
      </c>
      <c r="LS383" s="45"/>
      <c r="LT383" s="45" t="b">
        <v>1</v>
      </c>
      <c r="LU383" s="45"/>
      <c r="LV383" s="45"/>
      <c r="LW383" s="45"/>
      <c r="LX383" s="45"/>
      <c r="LY383" s="45"/>
      <c r="LZ383" s="45"/>
      <c r="MA383" s="45"/>
      <c r="MB383" s="45" t="s">
        <v>359</v>
      </c>
      <c r="MC383" s="45"/>
      <c r="MD383" s="45"/>
      <c r="ME383" s="45" t="s">
        <v>359</v>
      </c>
      <c r="MF383" s="45"/>
      <c r="MG383" s="45"/>
      <c r="MH383" s="45" t="s">
        <v>359</v>
      </c>
      <c r="MI383" s="45"/>
      <c r="MJ383" s="45" t="s">
        <v>4678</v>
      </c>
      <c r="MK383" s="45">
        <v>73220400</v>
      </c>
      <c r="ML383" s="45" t="s">
        <v>4679</v>
      </c>
      <c r="MM383" s="47">
        <v>44219.593958333331</v>
      </c>
      <c r="MN383" s="45">
        <v>385</v>
      </c>
      <c r="MO383" s="45"/>
      <c r="MP383" s="45">
        <v>-1</v>
      </c>
      <c r="MQ383" s="45"/>
      <c r="MR383" s="45"/>
      <c r="MS383" s="45" t="s">
        <v>376</v>
      </c>
      <c r="MT383" s="45">
        <v>2736</v>
      </c>
      <c r="MU383" s="45" t="s">
        <v>402</v>
      </c>
      <c r="MV383" s="45">
        <v>569832</v>
      </c>
    </row>
    <row r="384" spans="1:360" ht="15.6" hidden="1" thickTop="1" thickBot="1" x14ac:dyDescent="0.35">
      <c r="A384" s="48" t="s">
        <v>4680</v>
      </c>
      <c r="B384" s="37" t="s">
        <v>4681</v>
      </c>
      <c r="C384" s="37"/>
      <c r="D384" s="37" t="s">
        <v>4670</v>
      </c>
      <c r="E384" s="37" t="s">
        <v>830</v>
      </c>
      <c r="F384" s="37"/>
      <c r="G384" s="49">
        <v>44219</v>
      </c>
      <c r="H384" s="37" t="s">
        <v>2715</v>
      </c>
      <c r="I384" s="37" t="s">
        <v>832</v>
      </c>
      <c r="J384" s="37" t="s">
        <v>347</v>
      </c>
      <c r="K384" s="37">
        <v>46</v>
      </c>
      <c r="L384" s="37" t="str">
        <f>IF(data!$K384&lt;31,"18-30 Years",IF(data!$K384&lt;51,"31-50 Years",IF(data!$K384&lt;61,"51-60 Years",IF(data!$K384&gt;60,"Elderly&gt;60"))))</f>
        <v>31-50 Years</v>
      </c>
      <c r="M384" s="37" t="s">
        <v>405</v>
      </c>
      <c r="N384" s="37" t="s">
        <v>349</v>
      </c>
      <c r="O384" s="37" t="s">
        <v>350</v>
      </c>
      <c r="P384" s="49">
        <v>41889</v>
      </c>
      <c r="Q384" s="37">
        <v>0</v>
      </c>
      <c r="R384" s="37">
        <v>0</v>
      </c>
      <c r="S384" s="37" t="s">
        <v>347</v>
      </c>
      <c r="T384" s="37">
        <v>0</v>
      </c>
      <c r="U384" s="37">
        <v>0</v>
      </c>
      <c r="V384" s="37">
        <v>1</v>
      </c>
      <c r="W384" s="37" t="s">
        <v>351</v>
      </c>
      <c r="X384" s="37">
        <v>0</v>
      </c>
      <c r="Y384" s="37" t="s">
        <v>351</v>
      </c>
      <c r="Z384" s="37">
        <v>2</v>
      </c>
      <c r="AA384" s="52">
        <v>3</v>
      </c>
      <c r="AB384" s="37">
        <v>4</v>
      </c>
      <c r="AC384" s="37">
        <v>0</v>
      </c>
      <c r="AD384" s="37">
        <v>0</v>
      </c>
      <c r="AE384" s="37">
        <v>1</v>
      </c>
      <c r="AF384" s="37">
        <v>1300</v>
      </c>
      <c r="AG384" s="37">
        <v>500</v>
      </c>
      <c r="AH384" s="41">
        <f t="shared" si="5"/>
        <v>-800</v>
      </c>
      <c r="AI384" s="37" t="s">
        <v>4682</v>
      </c>
      <c r="AJ384" s="37"/>
      <c r="AK384" s="37" t="s">
        <v>1400</v>
      </c>
      <c r="AL384" s="37" t="b">
        <v>1</v>
      </c>
      <c r="AM384" s="37" t="b">
        <v>1</v>
      </c>
      <c r="AN384" s="37" t="b">
        <v>1</v>
      </c>
      <c r="AO384" s="37" t="b">
        <v>1</v>
      </c>
      <c r="AP384" s="37"/>
      <c r="AQ384" s="37"/>
      <c r="AR384" s="37"/>
      <c r="AS384" s="37"/>
      <c r="AT384" s="37">
        <v>24</v>
      </c>
      <c r="AU384" s="37" t="s">
        <v>356</v>
      </c>
      <c r="AV384" s="37"/>
      <c r="AW384" s="37" t="s">
        <v>347</v>
      </c>
      <c r="AX384" s="41" t="s">
        <v>372</v>
      </c>
      <c r="AY384" s="37" t="s">
        <v>993</v>
      </c>
      <c r="AZ384" s="37"/>
      <c r="BA384" s="37"/>
      <c r="BB384" s="37"/>
      <c r="BC384" s="37"/>
      <c r="BD384" s="37"/>
      <c r="BE384" s="37"/>
      <c r="BF384" s="37"/>
      <c r="BG384" s="37"/>
      <c r="BH384" s="37"/>
      <c r="BI384" s="37" t="b">
        <v>1</v>
      </c>
      <c r="BJ384" s="37"/>
      <c r="BK384" s="37" t="s">
        <v>347</v>
      </c>
      <c r="BL384" s="37" t="s">
        <v>347</v>
      </c>
      <c r="BM384" s="37" t="s">
        <v>4683</v>
      </c>
      <c r="BN384" s="37" t="s">
        <v>359</v>
      </c>
      <c r="BO384" s="37"/>
      <c r="BP384" s="37" t="s">
        <v>347</v>
      </c>
      <c r="BQ384" s="37" t="s">
        <v>347</v>
      </c>
      <c r="BR384" s="37"/>
      <c r="BS384" s="37" t="s">
        <v>347</v>
      </c>
      <c r="BT384" s="37" t="s">
        <v>347</v>
      </c>
      <c r="BU384" s="37"/>
      <c r="BV384" s="37"/>
      <c r="BW384" s="37"/>
      <c r="BX384" s="37"/>
      <c r="BY384" s="37"/>
      <c r="BZ384" s="37"/>
      <c r="CA384" s="37"/>
      <c r="CB384" s="37"/>
      <c r="CC384" s="37"/>
      <c r="CD384" s="37"/>
      <c r="CE384" s="37"/>
      <c r="CF384" s="37" t="s">
        <v>1114</v>
      </c>
      <c r="CG384" s="37"/>
      <c r="CH384" s="37"/>
      <c r="CI384" s="37"/>
      <c r="CJ384" s="37"/>
      <c r="CK384" s="37"/>
      <c r="CL384" s="37"/>
      <c r="CM384" s="37" t="b">
        <v>1</v>
      </c>
      <c r="CN384" s="37"/>
      <c r="CO384" s="37" t="s">
        <v>347</v>
      </c>
      <c r="CP384" s="37"/>
      <c r="CQ384" s="37"/>
      <c r="CR384" s="37"/>
      <c r="CS384" s="37"/>
      <c r="CT384" s="37"/>
      <c r="CU384" s="37"/>
      <c r="CV384" s="37"/>
      <c r="CW384" s="37"/>
      <c r="CX384" s="37"/>
      <c r="CY384" s="37" t="s">
        <v>361</v>
      </c>
      <c r="CZ384" s="37"/>
      <c r="DA384" s="37"/>
      <c r="DB384" s="37"/>
      <c r="DC384" s="37"/>
      <c r="DD384" s="37"/>
      <c r="DE384" s="37" t="b">
        <v>1</v>
      </c>
      <c r="DF384" s="37" t="b">
        <v>1</v>
      </c>
      <c r="DG384" s="37"/>
      <c r="DH384" s="37"/>
      <c r="DI384" s="37"/>
      <c r="DJ384" s="37"/>
      <c r="DK384" s="37"/>
      <c r="DL384" s="37"/>
      <c r="DM384" s="37"/>
      <c r="DN384" s="37"/>
      <c r="DO384" s="37"/>
      <c r="DP384" s="37"/>
      <c r="DQ384" s="37"/>
      <c r="DR384" s="37"/>
      <c r="DS384" s="37"/>
      <c r="DT384" s="37"/>
      <c r="DU384" s="37"/>
      <c r="DV384" s="37"/>
      <c r="DW384" s="37" t="s">
        <v>482</v>
      </c>
      <c r="DX384" s="37" t="s">
        <v>483</v>
      </c>
      <c r="DY384" s="37"/>
      <c r="DZ384" s="37"/>
      <c r="EA384" s="37"/>
      <c r="EB384" s="37"/>
      <c r="EC384" s="37"/>
      <c r="ED384" s="37"/>
      <c r="EE384" s="37"/>
      <c r="EF384" s="37"/>
      <c r="EG384" s="37"/>
      <c r="EH384" s="37"/>
      <c r="EI384" s="37"/>
      <c r="EJ384" s="37"/>
      <c r="EK384" s="37"/>
      <c r="EL384" s="37"/>
      <c r="EM384" s="37"/>
      <c r="EN384" s="37"/>
      <c r="EO384" s="37" t="s">
        <v>1125</v>
      </c>
      <c r="EP384" s="37" t="b">
        <v>1</v>
      </c>
      <c r="EQ384" s="37"/>
      <c r="ER384" s="37" t="b">
        <v>1</v>
      </c>
      <c r="ES384" s="37"/>
      <c r="ET384" s="37"/>
      <c r="EU384" s="37"/>
      <c r="EV384" s="37"/>
      <c r="EW384" s="37"/>
      <c r="EX384" s="37"/>
      <c r="EY384" s="37"/>
      <c r="EZ384" s="37"/>
      <c r="FA384" s="52">
        <v>2</v>
      </c>
      <c r="FB384" s="37" t="s">
        <v>365</v>
      </c>
      <c r="FC384" s="37" t="s">
        <v>347</v>
      </c>
      <c r="FD384" s="37"/>
      <c r="FE384" s="37" t="s">
        <v>367</v>
      </c>
      <c r="FF384" s="37"/>
      <c r="FG384" s="37" t="b">
        <v>1</v>
      </c>
      <c r="FH384" s="37"/>
      <c r="FI384" s="37"/>
      <c r="FJ384" s="37"/>
      <c r="FK384" s="37"/>
      <c r="FL384" s="37"/>
      <c r="FM384" s="37"/>
      <c r="FN384" s="37" t="s">
        <v>372</v>
      </c>
      <c r="FO384" s="37"/>
      <c r="FP384" s="37" t="s">
        <v>347</v>
      </c>
      <c r="FQ384" s="37" t="s">
        <v>367</v>
      </c>
      <c r="FR384" s="37" t="b">
        <v>1</v>
      </c>
      <c r="FS384" s="37"/>
      <c r="FT384" s="37"/>
      <c r="FU384" s="37"/>
      <c r="FV384" s="37"/>
      <c r="FW384" s="37"/>
      <c r="FX384" s="37" t="s">
        <v>368</v>
      </c>
      <c r="FY384" s="37" t="s">
        <v>347</v>
      </c>
      <c r="FZ384" s="37"/>
      <c r="GA384" s="37"/>
      <c r="GB384" s="37"/>
      <c r="GC384" s="37" t="s">
        <v>384</v>
      </c>
      <c r="GD384" s="37" t="s">
        <v>384</v>
      </c>
      <c r="GE384" s="37" t="s">
        <v>359</v>
      </c>
      <c r="GF384" s="37" t="s">
        <v>370</v>
      </c>
      <c r="GG384" s="37" t="s">
        <v>370</v>
      </c>
      <c r="GH384" s="37"/>
      <c r="GI384" s="37"/>
      <c r="GJ384" s="37"/>
      <c r="GK384" s="37"/>
      <c r="GL384" s="37"/>
      <c r="GM384" s="37"/>
      <c r="GN384" s="37"/>
      <c r="GO384" s="37"/>
      <c r="GP384" s="37"/>
      <c r="GQ384" s="37"/>
      <c r="GR384" s="37"/>
      <c r="GS384" s="37"/>
      <c r="GT384" s="37"/>
      <c r="GU384" s="37" t="s">
        <v>4684</v>
      </c>
      <c r="GV384" s="37" t="b">
        <v>1</v>
      </c>
      <c r="GW384" s="37" t="b">
        <v>1</v>
      </c>
      <c r="GX384" s="37"/>
      <c r="GY384" s="37" t="b">
        <v>1</v>
      </c>
      <c r="GZ384" s="37"/>
      <c r="HA384" s="37"/>
      <c r="HB384" s="37"/>
      <c r="HC384" s="37"/>
      <c r="HD384" s="37" t="b">
        <v>1</v>
      </c>
      <c r="HE384" s="37"/>
      <c r="HF384" s="37"/>
      <c r="HG384" s="37"/>
      <c r="HH384" s="37"/>
      <c r="HI384" s="37"/>
      <c r="HJ384" s="37"/>
      <c r="HK384" s="37"/>
      <c r="HL384" s="37"/>
      <c r="HM384" s="37"/>
      <c r="HN384" s="37" t="s">
        <v>713</v>
      </c>
      <c r="HO384" s="37" t="b">
        <v>1</v>
      </c>
      <c r="HP384" s="37" t="b">
        <v>1</v>
      </c>
      <c r="HQ384" s="37"/>
      <c r="HR384" s="37"/>
      <c r="HS384" s="37" t="s">
        <v>4685</v>
      </c>
      <c r="HT384" s="37" t="s">
        <v>4686</v>
      </c>
      <c r="HU384" s="37" t="b">
        <v>1</v>
      </c>
      <c r="HV384" s="37"/>
      <c r="HW384" s="37"/>
      <c r="HX384" s="37"/>
      <c r="HY384" s="37" t="b">
        <v>1</v>
      </c>
      <c r="HZ384" s="37"/>
      <c r="IA384" s="37" t="b">
        <v>1</v>
      </c>
      <c r="IB384" s="37"/>
      <c r="IC384" s="37"/>
      <c r="ID384" s="37"/>
      <c r="IE384" s="37"/>
      <c r="IF384" s="37" t="s">
        <v>1091</v>
      </c>
      <c r="IG384" s="37"/>
      <c r="IH384" s="37"/>
      <c r="II384" s="37"/>
      <c r="IJ384" s="37"/>
      <c r="IK384" s="37"/>
      <c r="IL384" s="37"/>
      <c r="IM384" s="37"/>
      <c r="IN384" s="37" t="b">
        <v>1</v>
      </c>
      <c r="IO384" s="37"/>
      <c r="IP384" s="37" t="s">
        <v>442</v>
      </c>
      <c r="IQ384" s="37"/>
      <c r="IR384" s="37" t="s">
        <v>413</v>
      </c>
      <c r="IS384" s="37"/>
      <c r="IT384" s="37"/>
      <c r="IU384" s="37"/>
      <c r="IV384" s="37"/>
      <c r="IW384" s="37"/>
      <c r="IX384" s="37" t="b">
        <v>1</v>
      </c>
      <c r="IY384" s="37"/>
      <c r="IZ384" s="37"/>
      <c r="JA384" s="37"/>
      <c r="JB384" s="37" t="s">
        <v>413</v>
      </c>
      <c r="JC384" s="37"/>
      <c r="JD384" s="37"/>
      <c r="JE384" s="37"/>
      <c r="JF384" s="37"/>
      <c r="JG384" s="37"/>
      <c r="JH384" s="37" t="b">
        <v>1</v>
      </c>
      <c r="JI384" s="37"/>
      <c r="JJ384" s="37"/>
      <c r="JK384" s="37"/>
      <c r="JL384" s="37" t="s">
        <v>347</v>
      </c>
      <c r="JM384" s="37"/>
      <c r="JN384" s="37" t="s">
        <v>4687</v>
      </c>
      <c r="JO384" s="37"/>
      <c r="JP384" s="37"/>
      <c r="JQ384" s="37"/>
      <c r="JR384" s="37"/>
      <c r="JS384" s="37"/>
      <c r="JT384" s="37" t="b">
        <v>1</v>
      </c>
      <c r="JU384" s="37"/>
      <c r="JV384" s="37"/>
      <c r="JW384" s="37" t="b">
        <v>1</v>
      </c>
      <c r="JX384" s="37"/>
      <c r="JY384" s="37" t="b">
        <v>1</v>
      </c>
      <c r="JZ384" s="37"/>
      <c r="KA384" s="37"/>
      <c r="KB384" s="37"/>
      <c r="KC384" s="37"/>
      <c r="KD384" s="37"/>
      <c r="KE384" s="37"/>
      <c r="KF384" s="37"/>
      <c r="KG384" s="37"/>
      <c r="KH384" s="37" t="s">
        <v>1775</v>
      </c>
      <c r="KI384" s="37"/>
      <c r="KJ384" s="37"/>
      <c r="KK384" s="37"/>
      <c r="KL384" s="37" t="b">
        <v>1</v>
      </c>
      <c r="KM384" s="37" t="b">
        <v>1</v>
      </c>
      <c r="KN384" s="37"/>
      <c r="KO384" s="37"/>
      <c r="KP384" s="37"/>
      <c r="KQ384" s="37"/>
      <c r="KR384" s="37"/>
      <c r="KS384" s="37"/>
      <c r="KT384" s="37"/>
      <c r="KU384" s="37"/>
      <c r="KV384" s="37"/>
      <c r="KW384" s="37" t="s">
        <v>4688</v>
      </c>
      <c r="KX384" s="37" t="b">
        <v>1</v>
      </c>
      <c r="KY384" s="37"/>
      <c r="KZ384" s="37" t="b">
        <v>1</v>
      </c>
      <c r="LA384" s="37"/>
      <c r="LB384" s="37" t="b">
        <v>1</v>
      </c>
      <c r="LC384" s="37"/>
      <c r="LD384" s="37"/>
      <c r="LE384" s="37"/>
      <c r="LF384" s="37"/>
      <c r="LG384" s="37" t="s">
        <v>427</v>
      </c>
      <c r="LH384" s="37"/>
      <c r="LI384" s="37"/>
      <c r="LJ384" s="37"/>
      <c r="LK384" s="37"/>
      <c r="LL384" s="37"/>
      <c r="LM384" s="37"/>
      <c r="LN384" s="37" t="b">
        <v>1</v>
      </c>
      <c r="LO384" s="37" t="s">
        <v>347</v>
      </c>
      <c r="LP384" s="37"/>
      <c r="LQ384" s="37" t="s">
        <v>706</v>
      </c>
      <c r="LR384" s="37"/>
      <c r="LS384" s="37"/>
      <c r="LT384" s="37"/>
      <c r="LU384" s="37"/>
      <c r="LV384" s="37"/>
      <c r="LW384" s="37"/>
      <c r="LX384" s="37"/>
      <c r="LY384" s="37"/>
      <c r="LZ384" s="37" t="b">
        <v>1</v>
      </c>
      <c r="MA384" s="37"/>
      <c r="MB384" s="37" t="s">
        <v>359</v>
      </c>
      <c r="MC384" s="37"/>
      <c r="MD384" s="37"/>
      <c r="ME384" s="37" t="s">
        <v>359</v>
      </c>
      <c r="MF384" s="37"/>
      <c r="MG384" s="37"/>
      <c r="MH384" s="37" t="s">
        <v>359</v>
      </c>
      <c r="MI384" s="37"/>
      <c r="MJ384" s="37" t="s">
        <v>4689</v>
      </c>
      <c r="MK384" s="37">
        <v>73220403</v>
      </c>
      <c r="ML384" s="37" t="s">
        <v>4690</v>
      </c>
      <c r="MM384" s="50">
        <v>44219.593981481477</v>
      </c>
      <c r="MN384" s="37">
        <v>386</v>
      </c>
      <c r="MO384" s="37"/>
      <c r="MP384" s="37">
        <v>-1</v>
      </c>
      <c r="MQ384" s="37"/>
      <c r="MR384" s="37"/>
      <c r="MS384" s="37" t="s">
        <v>376</v>
      </c>
      <c r="MT384" s="37">
        <v>2190</v>
      </c>
      <c r="MU384" s="37" t="s">
        <v>402</v>
      </c>
      <c r="MV384" s="37">
        <v>569832</v>
      </c>
    </row>
    <row r="385" spans="1:360" ht="15.6" thickTop="1" thickBot="1" x14ac:dyDescent="0.35">
      <c r="A385" s="44" t="s">
        <v>4691</v>
      </c>
      <c r="B385" s="45" t="s">
        <v>4692</v>
      </c>
      <c r="C385" s="45"/>
      <c r="D385" s="45" t="s">
        <v>4670</v>
      </c>
      <c r="E385" s="45" t="s">
        <v>830</v>
      </c>
      <c r="F385" s="45"/>
      <c r="G385" s="46">
        <v>44219</v>
      </c>
      <c r="H385" s="45" t="s">
        <v>2715</v>
      </c>
      <c r="I385" s="45" t="s">
        <v>832</v>
      </c>
      <c r="J385" s="45" t="s">
        <v>347</v>
      </c>
      <c r="K385" s="45">
        <v>40</v>
      </c>
      <c r="L385" s="45" t="str">
        <f>IF(data!$K385&lt;31,"18-30 Years",IF(data!$K385&lt;51,"31-50 Years",IF(data!$K385&lt;61,"51-60 Years",IF(data!$K385&gt;60,"Elderly&gt;60"))))</f>
        <v>31-50 Years</v>
      </c>
      <c r="M385" s="45" t="s">
        <v>348</v>
      </c>
      <c r="N385" s="45" t="s">
        <v>349</v>
      </c>
      <c r="O385" s="45" t="s">
        <v>350</v>
      </c>
      <c r="P385" s="46">
        <v>42844</v>
      </c>
      <c r="Q385" s="45">
        <v>1</v>
      </c>
      <c r="R385" s="45">
        <v>0</v>
      </c>
      <c r="S385" s="45" t="s">
        <v>347</v>
      </c>
      <c r="T385" s="45">
        <v>0</v>
      </c>
      <c r="U385" s="45">
        <v>0</v>
      </c>
      <c r="V385" s="45">
        <v>1</v>
      </c>
      <c r="W385" s="45" t="s">
        <v>351</v>
      </c>
      <c r="X385" s="45">
        <v>1</v>
      </c>
      <c r="Y385" s="45" t="s">
        <v>406</v>
      </c>
      <c r="Z385" s="45">
        <v>3</v>
      </c>
      <c r="AA385" s="51">
        <v>5</v>
      </c>
      <c r="AB385" s="45">
        <v>7</v>
      </c>
      <c r="AC385" s="45">
        <v>0</v>
      </c>
      <c r="AD385" s="45">
        <v>1</v>
      </c>
      <c r="AE385" s="45">
        <v>0</v>
      </c>
      <c r="AF385" s="45">
        <v>1350</v>
      </c>
      <c r="AG385" s="45">
        <v>200</v>
      </c>
      <c r="AH385" s="41">
        <f t="shared" si="5"/>
        <v>-1150</v>
      </c>
      <c r="AI385" s="45" t="s">
        <v>4671</v>
      </c>
      <c r="AJ385" s="45"/>
      <c r="AK385" s="45" t="s">
        <v>4693</v>
      </c>
      <c r="AL385" s="45" t="b">
        <v>1</v>
      </c>
      <c r="AM385" s="45" t="b">
        <v>1</v>
      </c>
      <c r="AN385" s="45" t="b">
        <v>1</v>
      </c>
      <c r="AO385" s="45" t="b">
        <v>1</v>
      </c>
      <c r="AP385" s="45"/>
      <c r="AQ385" s="45"/>
      <c r="AR385" s="45"/>
      <c r="AS385" s="45"/>
      <c r="AT385" s="45">
        <v>10</v>
      </c>
      <c r="AU385" s="45" t="s">
        <v>356</v>
      </c>
      <c r="AV385" s="45"/>
      <c r="AW385" s="45" t="s">
        <v>347</v>
      </c>
      <c r="AX385" s="41" t="s">
        <v>372</v>
      </c>
      <c r="AY385" s="45" t="s">
        <v>993</v>
      </c>
      <c r="AZ385" s="45"/>
      <c r="BA385" s="45"/>
      <c r="BB385" s="45"/>
      <c r="BC385" s="45"/>
      <c r="BD385" s="45"/>
      <c r="BE385" s="45"/>
      <c r="BF385" s="45"/>
      <c r="BG385" s="45"/>
      <c r="BH385" s="45"/>
      <c r="BI385" s="45" t="b">
        <v>1</v>
      </c>
      <c r="BJ385" s="45"/>
      <c r="BK385" s="45" t="s">
        <v>347</v>
      </c>
      <c r="BL385" s="45" t="s">
        <v>347</v>
      </c>
      <c r="BM385" s="45" t="s">
        <v>4694</v>
      </c>
      <c r="BN385" s="45" t="s">
        <v>359</v>
      </c>
      <c r="BO385" s="45"/>
      <c r="BP385" s="45" t="s">
        <v>359</v>
      </c>
      <c r="BQ385" s="45"/>
      <c r="BR385" s="45"/>
      <c r="BS385" s="45"/>
      <c r="BT385" s="45"/>
      <c r="BU385" s="45"/>
      <c r="BV385" s="45"/>
      <c r="BW385" s="45"/>
      <c r="BX385" s="45"/>
      <c r="BY385" s="45"/>
      <c r="BZ385" s="45"/>
      <c r="CA385" s="45"/>
      <c r="CB385" s="45"/>
      <c r="CC385" s="45"/>
      <c r="CD385" s="45"/>
      <c r="CE385" s="45"/>
      <c r="CF385" s="45" t="s">
        <v>1114</v>
      </c>
      <c r="CG385" s="45"/>
      <c r="CH385" s="45"/>
      <c r="CI385" s="45"/>
      <c r="CJ385" s="45"/>
      <c r="CK385" s="45"/>
      <c r="CL385" s="45"/>
      <c r="CM385" s="45" t="b">
        <v>1</v>
      </c>
      <c r="CN385" s="45"/>
      <c r="CO385" s="45" t="s">
        <v>347</v>
      </c>
      <c r="CP385" s="45"/>
      <c r="CQ385" s="45"/>
      <c r="CR385" s="45"/>
      <c r="CS385" s="45"/>
      <c r="CT385" s="45"/>
      <c r="CU385" s="45"/>
      <c r="CV385" s="45"/>
      <c r="CW385" s="45"/>
      <c r="CX385" s="45"/>
      <c r="CY385" s="45" t="s">
        <v>361</v>
      </c>
      <c r="CZ385" s="45"/>
      <c r="DA385" s="45"/>
      <c r="DB385" s="45"/>
      <c r="DC385" s="45"/>
      <c r="DD385" s="45"/>
      <c r="DE385" s="45" t="b">
        <v>1</v>
      </c>
      <c r="DF385" s="45" t="b">
        <v>1</v>
      </c>
      <c r="DG385" s="45"/>
      <c r="DH385" s="45"/>
      <c r="DI385" s="45"/>
      <c r="DJ385" s="45"/>
      <c r="DK385" s="45"/>
      <c r="DL385" s="45"/>
      <c r="DM385" s="45"/>
      <c r="DN385" s="45"/>
      <c r="DO385" s="45"/>
      <c r="DP385" s="45"/>
      <c r="DQ385" s="45"/>
      <c r="DR385" s="45"/>
      <c r="DS385" s="45"/>
      <c r="DT385" s="45"/>
      <c r="DU385" s="45"/>
      <c r="DV385" s="45"/>
      <c r="DW385" s="45" t="s">
        <v>482</v>
      </c>
      <c r="DX385" s="45" t="s">
        <v>565</v>
      </c>
      <c r="DY385" s="45" t="s">
        <v>566</v>
      </c>
      <c r="DZ385" s="45"/>
      <c r="EA385" s="45" t="s">
        <v>1125</v>
      </c>
      <c r="EB385" s="45" t="b">
        <v>1</v>
      </c>
      <c r="EC385" s="45"/>
      <c r="ED385" s="45" t="b">
        <v>1</v>
      </c>
      <c r="EE385" s="45"/>
      <c r="EF385" s="45"/>
      <c r="EG385" s="45"/>
      <c r="EH385" s="45"/>
      <c r="EI385" s="45"/>
      <c r="EJ385" s="45"/>
      <c r="EK385" s="45"/>
      <c r="EL385" s="45"/>
      <c r="EM385" s="51">
        <v>2</v>
      </c>
      <c r="EN385" s="45" t="s">
        <v>365</v>
      </c>
      <c r="EO385" s="45" t="s">
        <v>2631</v>
      </c>
      <c r="EP385" s="45"/>
      <c r="EQ385" s="45"/>
      <c r="ER385" s="45" t="b">
        <v>1</v>
      </c>
      <c r="ES385" s="45"/>
      <c r="ET385" s="45"/>
      <c r="EU385" s="45"/>
      <c r="EV385" s="45"/>
      <c r="EW385" s="45"/>
      <c r="EX385" s="45"/>
      <c r="EY385" s="45"/>
      <c r="EZ385" s="45"/>
      <c r="FA385" s="51">
        <v>1</v>
      </c>
      <c r="FB385" s="45" t="s">
        <v>365</v>
      </c>
      <c r="FC385" s="45" t="s">
        <v>359</v>
      </c>
      <c r="FD385" s="45" t="s">
        <v>4695</v>
      </c>
      <c r="FE385" s="45" t="s">
        <v>367</v>
      </c>
      <c r="FF385" s="45"/>
      <c r="FG385" s="45" t="b">
        <v>1</v>
      </c>
      <c r="FH385" s="45"/>
      <c r="FI385" s="45"/>
      <c r="FJ385" s="45"/>
      <c r="FK385" s="45"/>
      <c r="FL385" s="45"/>
      <c r="FM385" s="45"/>
      <c r="FN385" s="45" t="s">
        <v>347</v>
      </c>
      <c r="FO385" s="45"/>
      <c r="FP385" s="45" t="s">
        <v>347</v>
      </c>
      <c r="FQ385" s="45" t="s">
        <v>367</v>
      </c>
      <c r="FR385" s="45" t="b">
        <v>1</v>
      </c>
      <c r="FS385" s="45"/>
      <c r="FT385" s="45"/>
      <c r="FU385" s="45"/>
      <c r="FV385" s="45"/>
      <c r="FW385" s="45"/>
      <c r="FX385" s="45" t="s">
        <v>368</v>
      </c>
      <c r="FY385" s="45" t="s">
        <v>359</v>
      </c>
      <c r="FZ385" s="45"/>
      <c r="GA385" s="45"/>
      <c r="GB385" s="45"/>
      <c r="GC385" s="45" t="s">
        <v>384</v>
      </c>
      <c r="GD385" s="45" t="s">
        <v>351</v>
      </c>
      <c r="GE385" s="45" t="s">
        <v>873</v>
      </c>
      <c r="GF385" s="45"/>
      <c r="GG385" s="45"/>
      <c r="GH385" s="45"/>
      <c r="GI385" s="45"/>
      <c r="GJ385" s="45"/>
      <c r="GK385" s="45"/>
      <c r="GL385" s="45"/>
      <c r="GM385" s="45"/>
      <c r="GN385" s="45"/>
      <c r="GO385" s="45"/>
      <c r="GP385" s="45"/>
      <c r="GQ385" s="45"/>
      <c r="GR385" s="45"/>
      <c r="GS385" s="45"/>
      <c r="GT385" s="45"/>
      <c r="GU385" s="45" t="s">
        <v>4696</v>
      </c>
      <c r="GV385" s="45" t="b">
        <v>1</v>
      </c>
      <c r="GW385" s="45"/>
      <c r="GX385" s="45" t="b">
        <v>1</v>
      </c>
      <c r="GY385" s="45" t="b">
        <v>1</v>
      </c>
      <c r="GZ385" s="45"/>
      <c r="HA385" s="45" t="b">
        <v>1</v>
      </c>
      <c r="HB385" s="45" t="b">
        <v>1</v>
      </c>
      <c r="HC385" s="45"/>
      <c r="HD385" s="45"/>
      <c r="HE385" s="45"/>
      <c r="HF385" s="45"/>
      <c r="HG385" s="45"/>
      <c r="HH385" s="45"/>
      <c r="HI385" s="45"/>
      <c r="HJ385" s="45"/>
      <c r="HK385" s="45"/>
      <c r="HL385" s="45"/>
      <c r="HM385" s="45"/>
      <c r="HN385" s="45" t="s">
        <v>2207</v>
      </c>
      <c r="HO385" s="45" t="b">
        <v>1</v>
      </c>
      <c r="HP385" s="45" t="b">
        <v>1</v>
      </c>
      <c r="HQ385" s="45"/>
      <c r="HR385" s="45"/>
      <c r="HS385" s="45" t="s">
        <v>4697</v>
      </c>
      <c r="HT385" s="45" t="s">
        <v>4698</v>
      </c>
      <c r="HU385" s="45"/>
      <c r="HV385" s="45"/>
      <c r="HW385" s="45"/>
      <c r="HX385" s="45" t="b">
        <v>1</v>
      </c>
      <c r="HY385" s="45"/>
      <c r="HZ385" s="45"/>
      <c r="IA385" s="45"/>
      <c r="IB385" s="45"/>
      <c r="IC385" s="45"/>
      <c r="ID385" s="45" t="b">
        <v>1</v>
      </c>
      <c r="IE385" s="45" t="s">
        <v>4699</v>
      </c>
      <c r="IF385" s="45" t="s">
        <v>1091</v>
      </c>
      <c r="IG385" s="45"/>
      <c r="IH385" s="45"/>
      <c r="II385" s="45"/>
      <c r="IJ385" s="45"/>
      <c r="IK385" s="45"/>
      <c r="IL385" s="45"/>
      <c r="IM385" s="45"/>
      <c r="IN385" s="45" t="b">
        <v>1</v>
      </c>
      <c r="IO385" s="45"/>
      <c r="IP385" s="45" t="s">
        <v>442</v>
      </c>
      <c r="IQ385" s="45"/>
      <c r="IR385" s="45" t="s">
        <v>372</v>
      </c>
      <c r="IS385" s="45"/>
      <c r="IT385" s="45"/>
      <c r="IU385" s="45"/>
      <c r="IV385" s="45"/>
      <c r="IW385" s="45"/>
      <c r="IX385" s="45"/>
      <c r="IY385" s="45" t="b">
        <v>1</v>
      </c>
      <c r="IZ385" s="45"/>
      <c r="JA385" s="45"/>
      <c r="JB385" s="45" t="s">
        <v>413</v>
      </c>
      <c r="JC385" s="45"/>
      <c r="JD385" s="45"/>
      <c r="JE385" s="45"/>
      <c r="JF385" s="45"/>
      <c r="JG385" s="45"/>
      <c r="JH385" s="45" t="b">
        <v>1</v>
      </c>
      <c r="JI385" s="45"/>
      <c r="JJ385" s="45"/>
      <c r="JK385" s="45"/>
      <c r="JL385" s="45" t="s">
        <v>347</v>
      </c>
      <c r="JM385" s="45"/>
      <c r="JN385" s="45" t="s">
        <v>4700</v>
      </c>
      <c r="JO385" s="45"/>
      <c r="JP385" s="45"/>
      <c r="JQ385" s="45"/>
      <c r="JR385" s="45"/>
      <c r="JS385" s="45"/>
      <c r="JT385" s="45"/>
      <c r="JU385" s="45" t="b">
        <v>1</v>
      </c>
      <c r="JV385" s="45"/>
      <c r="JW385" s="45" t="b">
        <v>1</v>
      </c>
      <c r="JX385" s="45"/>
      <c r="JY385" s="45" t="b">
        <v>1</v>
      </c>
      <c r="JZ385" s="45"/>
      <c r="KA385" s="45"/>
      <c r="KB385" s="45"/>
      <c r="KC385" s="45"/>
      <c r="KD385" s="45"/>
      <c r="KE385" s="45"/>
      <c r="KF385" s="45"/>
      <c r="KG385" s="45"/>
      <c r="KH385" s="45" t="s">
        <v>899</v>
      </c>
      <c r="KI385" s="45"/>
      <c r="KJ385" s="45"/>
      <c r="KK385" s="45"/>
      <c r="KL385" s="45" t="b">
        <v>1</v>
      </c>
      <c r="KM385" s="45"/>
      <c r="KN385" s="45"/>
      <c r="KO385" s="45"/>
      <c r="KP385" s="45"/>
      <c r="KQ385" s="45"/>
      <c r="KR385" s="45" t="b">
        <v>1</v>
      </c>
      <c r="KS385" s="45"/>
      <c r="KT385" s="45"/>
      <c r="KU385" s="45"/>
      <c r="KV385" s="45"/>
      <c r="KW385" s="45" t="s">
        <v>3360</v>
      </c>
      <c r="KX385" s="45" t="b">
        <v>1</v>
      </c>
      <c r="KY385" s="45"/>
      <c r="KZ385" s="45" t="b">
        <v>1</v>
      </c>
      <c r="LA385" s="45"/>
      <c r="LB385" s="45"/>
      <c r="LC385" s="45" t="b">
        <v>1</v>
      </c>
      <c r="LD385" s="45"/>
      <c r="LE385" s="45"/>
      <c r="LF385" s="45"/>
      <c r="LG385" s="45" t="s">
        <v>732</v>
      </c>
      <c r="LH385" s="45" t="b">
        <v>1</v>
      </c>
      <c r="LI385" s="45"/>
      <c r="LJ385" s="45" t="b">
        <v>1</v>
      </c>
      <c r="LK385" s="45" t="b">
        <v>1</v>
      </c>
      <c r="LL385" s="45"/>
      <c r="LM385" s="45"/>
      <c r="LN385" s="45"/>
      <c r="LO385" s="45" t="s">
        <v>347</v>
      </c>
      <c r="LP385" s="45"/>
      <c r="LQ385" s="45" t="s">
        <v>706</v>
      </c>
      <c r="LR385" s="45"/>
      <c r="LS385" s="45"/>
      <c r="LT385" s="45"/>
      <c r="LU385" s="45"/>
      <c r="LV385" s="45"/>
      <c r="LW385" s="45"/>
      <c r="LX385" s="45"/>
      <c r="LY385" s="45"/>
      <c r="LZ385" s="45" t="b">
        <v>1</v>
      </c>
      <c r="MA385" s="45"/>
      <c r="MB385" s="45" t="s">
        <v>359</v>
      </c>
      <c r="MC385" s="45"/>
      <c r="MD385" s="45"/>
      <c r="ME385" s="45" t="s">
        <v>359</v>
      </c>
      <c r="MF385" s="45"/>
      <c r="MG385" s="45"/>
      <c r="MH385" s="45" t="s">
        <v>359</v>
      </c>
      <c r="MI385" s="45"/>
      <c r="MJ385" s="45" t="s">
        <v>4701</v>
      </c>
      <c r="MK385" s="45">
        <v>73220407</v>
      </c>
      <c r="ML385" s="45" t="s">
        <v>4702</v>
      </c>
      <c r="MM385" s="47">
        <v>44219.593993055547</v>
      </c>
      <c r="MN385" s="45">
        <v>387</v>
      </c>
      <c r="MO385" s="45"/>
      <c r="MP385" s="45">
        <v>-1</v>
      </c>
      <c r="MQ385" s="45"/>
      <c r="MR385" s="45"/>
      <c r="MS385" s="45" t="s">
        <v>376</v>
      </c>
      <c r="MT385" s="45">
        <v>4755</v>
      </c>
      <c r="MU385" s="45" t="s">
        <v>402</v>
      </c>
      <c r="MV385" s="45">
        <v>569832</v>
      </c>
    </row>
    <row r="386" spans="1:360" ht="15.6" hidden="1" thickTop="1" thickBot="1" x14ac:dyDescent="0.35">
      <c r="A386" s="48" t="s">
        <v>4703</v>
      </c>
      <c r="B386" s="37" t="s">
        <v>4704</v>
      </c>
      <c r="C386" s="37"/>
      <c r="D386" s="37" t="s">
        <v>4670</v>
      </c>
      <c r="E386" s="37" t="s">
        <v>830</v>
      </c>
      <c r="F386" s="37"/>
      <c r="G386" s="49">
        <v>44219</v>
      </c>
      <c r="H386" s="37" t="s">
        <v>2715</v>
      </c>
      <c r="I386" s="37" t="s">
        <v>832</v>
      </c>
      <c r="J386" s="37" t="s">
        <v>347</v>
      </c>
      <c r="K386" s="37">
        <v>19</v>
      </c>
      <c r="L386" s="37" t="str">
        <f>IF(data!$K386&lt;31,"18-30 Years",IF(data!$K386&lt;51,"31-50 Years",IF(data!$K386&lt;61,"51-60 Years",IF(data!$K386&gt;60,"Elderly&gt;60"))))</f>
        <v>18-30 Years</v>
      </c>
      <c r="M386" s="37" t="s">
        <v>348</v>
      </c>
      <c r="N386" s="37" t="s">
        <v>1398</v>
      </c>
      <c r="O386" s="37" t="s">
        <v>350</v>
      </c>
      <c r="P386" s="49">
        <v>42523</v>
      </c>
      <c r="Q386" s="37">
        <v>0</v>
      </c>
      <c r="R386" s="37">
        <v>2</v>
      </c>
      <c r="S386" s="37" t="s">
        <v>347</v>
      </c>
      <c r="T386" s="37">
        <v>0</v>
      </c>
      <c r="U386" s="37">
        <v>1</v>
      </c>
      <c r="V386" s="37">
        <v>1</v>
      </c>
      <c r="W386" s="37" t="s">
        <v>406</v>
      </c>
      <c r="X386" s="37">
        <v>2</v>
      </c>
      <c r="Y386" s="37" t="s">
        <v>364</v>
      </c>
      <c r="Z386" s="37">
        <v>2</v>
      </c>
      <c r="AA386" s="52">
        <v>6</v>
      </c>
      <c r="AB386" s="37">
        <v>8</v>
      </c>
      <c r="AC386" s="37">
        <v>0</v>
      </c>
      <c r="AD386" s="37">
        <v>0</v>
      </c>
      <c r="AE386" s="37">
        <v>0</v>
      </c>
      <c r="AF386" s="37">
        <v>1700</v>
      </c>
      <c r="AG386" s="37">
        <v>500</v>
      </c>
      <c r="AH386" s="41">
        <f t="shared" si="5"/>
        <v>-1200</v>
      </c>
      <c r="AI386" s="37" t="s">
        <v>4705</v>
      </c>
      <c r="AJ386" s="37"/>
      <c r="AK386" s="37" t="s">
        <v>1400</v>
      </c>
      <c r="AL386" s="37" t="b">
        <v>1</v>
      </c>
      <c r="AM386" s="37" t="b">
        <v>1</v>
      </c>
      <c r="AN386" s="37" t="b">
        <v>1</v>
      </c>
      <c r="AO386" s="37" t="b">
        <v>1</v>
      </c>
      <c r="AP386" s="37"/>
      <c r="AQ386" s="37"/>
      <c r="AR386" s="37"/>
      <c r="AS386" s="37"/>
      <c r="AT386" s="37">
        <v>55</v>
      </c>
      <c r="AU386" s="37" t="s">
        <v>356</v>
      </c>
      <c r="AV386" s="37"/>
      <c r="AW386" s="37" t="s">
        <v>347</v>
      </c>
      <c r="AX386" s="41" t="s">
        <v>372</v>
      </c>
      <c r="AY386" s="37" t="s">
        <v>4706</v>
      </c>
      <c r="AZ386" s="37"/>
      <c r="BA386" s="37"/>
      <c r="BB386" s="37"/>
      <c r="BC386" s="37"/>
      <c r="BD386" s="37"/>
      <c r="BE386" s="37"/>
      <c r="BF386" s="37"/>
      <c r="BG386" s="37" t="b">
        <v>1</v>
      </c>
      <c r="BH386" s="37"/>
      <c r="BI386" s="37"/>
      <c r="BJ386" s="37" t="s">
        <v>4707</v>
      </c>
      <c r="BK386" s="37" t="s">
        <v>347</v>
      </c>
      <c r="BL386" s="37" t="s">
        <v>347</v>
      </c>
      <c r="BM386" s="37" t="s">
        <v>4708</v>
      </c>
      <c r="BN386" s="37" t="s">
        <v>372</v>
      </c>
      <c r="BO386" s="37"/>
      <c r="BP386" s="37" t="s">
        <v>347</v>
      </c>
      <c r="BQ386" s="37" t="s">
        <v>347</v>
      </c>
      <c r="BR386" s="37"/>
      <c r="BS386" s="37" t="s">
        <v>347</v>
      </c>
      <c r="BT386" s="37" t="s">
        <v>347</v>
      </c>
      <c r="BU386" s="37"/>
      <c r="BV386" s="37"/>
      <c r="BW386" s="37"/>
      <c r="BX386" s="37"/>
      <c r="BY386" s="37"/>
      <c r="BZ386" s="37"/>
      <c r="CA386" s="37"/>
      <c r="CB386" s="37"/>
      <c r="CC386" s="37"/>
      <c r="CD386" s="37"/>
      <c r="CE386" s="37"/>
      <c r="CF386" s="37" t="s">
        <v>1114</v>
      </c>
      <c r="CG386" s="37"/>
      <c r="CH386" s="37"/>
      <c r="CI386" s="37"/>
      <c r="CJ386" s="37"/>
      <c r="CK386" s="37"/>
      <c r="CL386" s="37"/>
      <c r="CM386" s="37" t="b">
        <v>1</v>
      </c>
      <c r="CN386" s="37"/>
      <c r="CO386" s="37" t="s">
        <v>347</v>
      </c>
      <c r="CP386" s="37"/>
      <c r="CQ386" s="37"/>
      <c r="CR386" s="37"/>
      <c r="CS386" s="37"/>
      <c r="CT386" s="37"/>
      <c r="CU386" s="37"/>
      <c r="CV386" s="37"/>
      <c r="CW386" s="37"/>
      <c r="CX386" s="37"/>
      <c r="CY386" s="37" t="s">
        <v>361</v>
      </c>
      <c r="CZ386" s="37"/>
      <c r="DA386" s="37"/>
      <c r="DB386" s="37"/>
      <c r="DC386" s="37"/>
      <c r="DD386" s="37"/>
      <c r="DE386" s="37" t="b">
        <v>1</v>
      </c>
      <c r="DF386" s="37" t="b">
        <v>1</v>
      </c>
      <c r="DG386" s="37"/>
      <c r="DH386" s="37"/>
      <c r="DI386" s="37"/>
      <c r="DJ386" s="37"/>
      <c r="DK386" s="37"/>
      <c r="DL386" s="37"/>
      <c r="DM386" s="37"/>
      <c r="DN386" s="37"/>
      <c r="DO386" s="37"/>
      <c r="DP386" s="37"/>
      <c r="DQ386" s="37"/>
      <c r="DR386" s="37"/>
      <c r="DS386" s="37"/>
      <c r="DT386" s="37"/>
      <c r="DU386" s="37"/>
      <c r="DV386" s="37"/>
      <c r="DW386" s="37" t="s">
        <v>482</v>
      </c>
      <c r="DX386" s="37" t="s">
        <v>483</v>
      </c>
      <c r="DY386" s="37"/>
      <c r="DZ386" s="37"/>
      <c r="EA386" s="37"/>
      <c r="EB386" s="37"/>
      <c r="EC386" s="37"/>
      <c r="ED386" s="37"/>
      <c r="EE386" s="37"/>
      <c r="EF386" s="37"/>
      <c r="EG386" s="37"/>
      <c r="EH386" s="37"/>
      <c r="EI386" s="37"/>
      <c r="EJ386" s="37"/>
      <c r="EK386" s="37"/>
      <c r="EL386" s="37"/>
      <c r="EM386" s="37"/>
      <c r="EN386" s="37"/>
      <c r="EO386" s="37" t="s">
        <v>2631</v>
      </c>
      <c r="EP386" s="37"/>
      <c r="EQ386" s="37"/>
      <c r="ER386" s="37" t="b">
        <v>1</v>
      </c>
      <c r="ES386" s="37"/>
      <c r="ET386" s="37"/>
      <c r="EU386" s="37"/>
      <c r="EV386" s="37"/>
      <c r="EW386" s="37"/>
      <c r="EX386" s="37"/>
      <c r="EY386" s="37"/>
      <c r="EZ386" s="37"/>
      <c r="FA386" s="52">
        <v>1</v>
      </c>
      <c r="FB386" s="37" t="s">
        <v>365</v>
      </c>
      <c r="FC386" s="37" t="s">
        <v>347</v>
      </c>
      <c r="FD386" s="37"/>
      <c r="FE386" s="37" t="s">
        <v>429</v>
      </c>
      <c r="FF386" s="37"/>
      <c r="FG386" s="37" t="b">
        <v>1</v>
      </c>
      <c r="FH386" s="37" t="b">
        <v>1</v>
      </c>
      <c r="FI386" s="37"/>
      <c r="FJ386" s="37"/>
      <c r="FK386" s="37"/>
      <c r="FL386" s="37"/>
      <c r="FM386" s="37"/>
      <c r="FN386" s="37" t="s">
        <v>372</v>
      </c>
      <c r="FO386" s="37"/>
      <c r="FP386" s="37" t="s">
        <v>347</v>
      </c>
      <c r="FQ386" s="37" t="s">
        <v>367</v>
      </c>
      <c r="FR386" s="37" t="b">
        <v>1</v>
      </c>
      <c r="FS386" s="37"/>
      <c r="FT386" s="37"/>
      <c r="FU386" s="37"/>
      <c r="FV386" s="37"/>
      <c r="FW386" s="37"/>
      <c r="FX386" s="37" t="s">
        <v>372</v>
      </c>
      <c r="FY386" s="37" t="s">
        <v>347</v>
      </c>
      <c r="FZ386" s="37"/>
      <c r="GA386" s="37"/>
      <c r="GB386" s="37"/>
      <c r="GC386" s="37" t="s">
        <v>351</v>
      </c>
      <c r="GD386" s="37" t="s">
        <v>384</v>
      </c>
      <c r="GE386" s="37" t="s">
        <v>359</v>
      </c>
      <c r="GF386" s="37" t="s">
        <v>370</v>
      </c>
      <c r="GG386" s="37" t="s">
        <v>370</v>
      </c>
      <c r="GH386" s="37"/>
      <c r="GI386" s="37"/>
      <c r="GJ386" s="37"/>
      <c r="GK386" s="37"/>
      <c r="GL386" s="37"/>
      <c r="GM386" s="37"/>
      <c r="GN386" s="37"/>
      <c r="GO386" s="37"/>
      <c r="GP386" s="37"/>
      <c r="GQ386" s="37"/>
      <c r="GR386" s="37"/>
      <c r="GS386" s="37"/>
      <c r="GT386" s="37"/>
      <c r="GU386" s="37" t="s">
        <v>4709</v>
      </c>
      <c r="GV386" s="37" t="b">
        <v>1</v>
      </c>
      <c r="GW386" s="37" t="b">
        <v>1</v>
      </c>
      <c r="GX386" s="37" t="b">
        <v>1</v>
      </c>
      <c r="GY386" s="37"/>
      <c r="GZ386" s="37"/>
      <c r="HA386" s="37"/>
      <c r="HB386" s="37"/>
      <c r="HC386" s="37"/>
      <c r="HD386" s="37" t="b">
        <v>1</v>
      </c>
      <c r="HE386" s="37"/>
      <c r="HF386" s="37"/>
      <c r="HG386" s="37"/>
      <c r="HH386" s="37"/>
      <c r="HI386" s="37"/>
      <c r="HJ386" s="37"/>
      <c r="HK386" s="37"/>
      <c r="HL386" s="37"/>
      <c r="HM386" s="37"/>
      <c r="HN386" s="37" t="s">
        <v>387</v>
      </c>
      <c r="HO386" s="37"/>
      <c r="HP386" s="37"/>
      <c r="HQ386" s="37" t="b">
        <v>1</v>
      </c>
      <c r="HR386" s="37"/>
      <c r="HS386" s="37" t="s">
        <v>4710</v>
      </c>
      <c r="HT386" s="37" t="s">
        <v>3752</v>
      </c>
      <c r="HU386" s="37"/>
      <c r="HV386" s="37" t="b">
        <v>1</v>
      </c>
      <c r="HW386" s="37"/>
      <c r="HX386" s="37"/>
      <c r="HY386" s="37"/>
      <c r="HZ386" s="37"/>
      <c r="IA386" s="37"/>
      <c r="IB386" s="37"/>
      <c r="IC386" s="37" t="b">
        <v>1</v>
      </c>
      <c r="ID386" s="37"/>
      <c r="IE386" s="37"/>
      <c r="IF386" s="37" t="s">
        <v>1091</v>
      </c>
      <c r="IG386" s="37"/>
      <c r="IH386" s="37"/>
      <c r="II386" s="37"/>
      <c r="IJ386" s="37"/>
      <c r="IK386" s="37"/>
      <c r="IL386" s="37"/>
      <c r="IM386" s="37"/>
      <c r="IN386" s="37" t="b">
        <v>1</v>
      </c>
      <c r="IO386" s="37"/>
      <c r="IP386" s="37" t="s">
        <v>347</v>
      </c>
      <c r="IQ386" s="37"/>
      <c r="IR386" s="37" t="s">
        <v>413</v>
      </c>
      <c r="IS386" s="37"/>
      <c r="IT386" s="37"/>
      <c r="IU386" s="37"/>
      <c r="IV386" s="37"/>
      <c r="IW386" s="37"/>
      <c r="IX386" s="37" t="b">
        <v>1</v>
      </c>
      <c r="IY386" s="37"/>
      <c r="IZ386" s="37"/>
      <c r="JA386" s="37"/>
      <c r="JB386" s="37" t="s">
        <v>413</v>
      </c>
      <c r="JC386" s="37"/>
      <c r="JD386" s="37"/>
      <c r="JE386" s="37"/>
      <c r="JF386" s="37"/>
      <c r="JG386" s="37"/>
      <c r="JH386" s="37" t="b">
        <v>1</v>
      </c>
      <c r="JI386" s="37"/>
      <c r="JJ386" s="37"/>
      <c r="JK386" s="37"/>
      <c r="JL386" s="37" t="s">
        <v>347</v>
      </c>
      <c r="JM386" s="37"/>
      <c r="JN386" s="37" t="s">
        <v>4711</v>
      </c>
      <c r="JO386" s="37"/>
      <c r="JP386" s="37"/>
      <c r="JQ386" s="37"/>
      <c r="JR386" s="37"/>
      <c r="JS386" s="37"/>
      <c r="JT386" s="37"/>
      <c r="JU386" s="37"/>
      <c r="JV386" s="37"/>
      <c r="JW386" s="37" t="b">
        <v>1</v>
      </c>
      <c r="JX386" s="37"/>
      <c r="JY386" s="37" t="b">
        <v>1</v>
      </c>
      <c r="JZ386" s="37"/>
      <c r="KA386" s="37"/>
      <c r="KB386" s="37" t="b">
        <v>1</v>
      </c>
      <c r="KC386" s="37"/>
      <c r="KD386" s="37"/>
      <c r="KE386" s="37"/>
      <c r="KF386" s="37"/>
      <c r="KG386" s="37"/>
      <c r="KH386" s="37" t="s">
        <v>1921</v>
      </c>
      <c r="KI386" s="37"/>
      <c r="KJ386" s="37" t="b">
        <v>1</v>
      </c>
      <c r="KK386" s="37"/>
      <c r="KL386" s="37"/>
      <c r="KM386" s="37" t="b">
        <v>1</v>
      </c>
      <c r="KN386" s="37"/>
      <c r="KO386" s="37"/>
      <c r="KP386" s="37"/>
      <c r="KQ386" s="37"/>
      <c r="KR386" s="37" t="b">
        <v>1</v>
      </c>
      <c r="KS386" s="37"/>
      <c r="KT386" s="37"/>
      <c r="KU386" s="37"/>
      <c r="KV386" s="37"/>
      <c r="KW386" s="37" t="s">
        <v>3022</v>
      </c>
      <c r="KX386" s="37" t="b">
        <v>1</v>
      </c>
      <c r="KY386" s="37"/>
      <c r="KZ386" s="37" t="b">
        <v>1</v>
      </c>
      <c r="LA386" s="37"/>
      <c r="LB386" s="37"/>
      <c r="LC386" s="37" t="b">
        <v>1</v>
      </c>
      <c r="LD386" s="37"/>
      <c r="LE386" s="37"/>
      <c r="LF386" s="37"/>
      <c r="LG386" s="37" t="s">
        <v>4712</v>
      </c>
      <c r="LH386" s="37" t="b">
        <v>1</v>
      </c>
      <c r="LI386" s="37"/>
      <c r="LJ386" s="37" t="b">
        <v>1</v>
      </c>
      <c r="LK386" s="37" t="b">
        <v>1</v>
      </c>
      <c r="LL386" s="37"/>
      <c r="LM386" s="37"/>
      <c r="LN386" s="37"/>
      <c r="LO386" s="37" t="s">
        <v>347</v>
      </c>
      <c r="LP386" s="37"/>
      <c r="LQ386" s="37" t="s">
        <v>706</v>
      </c>
      <c r="LR386" s="37"/>
      <c r="LS386" s="37"/>
      <c r="LT386" s="37"/>
      <c r="LU386" s="37"/>
      <c r="LV386" s="37"/>
      <c r="LW386" s="37"/>
      <c r="LX386" s="37"/>
      <c r="LY386" s="37"/>
      <c r="LZ386" s="37" t="b">
        <v>1</v>
      </c>
      <c r="MA386" s="37"/>
      <c r="MB386" s="37" t="s">
        <v>359</v>
      </c>
      <c r="MC386" s="37"/>
      <c r="MD386" s="37"/>
      <c r="ME386" s="37" t="s">
        <v>359</v>
      </c>
      <c r="MF386" s="37"/>
      <c r="MG386" s="37"/>
      <c r="MH386" s="37" t="s">
        <v>359</v>
      </c>
      <c r="MI386" s="37"/>
      <c r="MJ386" s="37" t="s">
        <v>4713</v>
      </c>
      <c r="MK386" s="37">
        <v>73220409</v>
      </c>
      <c r="ML386" s="37" t="s">
        <v>4714</v>
      </c>
      <c r="MM386" s="50">
        <v>44219.594004629631</v>
      </c>
      <c r="MN386" s="37">
        <v>388</v>
      </c>
      <c r="MO386" s="37"/>
      <c r="MP386" s="37">
        <v>-1</v>
      </c>
      <c r="MQ386" s="37"/>
      <c r="MR386" s="37"/>
      <c r="MS386" s="37" t="s">
        <v>376</v>
      </c>
      <c r="MT386" s="37">
        <v>3727</v>
      </c>
      <c r="MU386" s="37" t="s">
        <v>402</v>
      </c>
      <c r="MV386" s="37">
        <v>569832</v>
      </c>
    </row>
    <row r="387" spans="1:360" ht="15.6" thickTop="1" thickBot="1" x14ac:dyDescent="0.35">
      <c r="A387" s="44" t="s">
        <v>4715</v>
      </c>
      <c r="B387" s="45" t="s">
        <v>4716</v>
      </c>
      <c r="C387" s="45"/>
      <c r="D387" s="45" t="s">
        <v>4670</v>
      </c>
      <c r="E387" s="45" t="s">
        <v>830</v>
      </c>
      <c r="F387" s="45"/>
      <c r="G387" s="46">
        <v>44219</v>
      </c>
      <c r="H387" s="45" t="s">
        <v>2715</v>
      </c>
      <c r="I387" s="45" t="s">
        <v>832</v>
      </c>
      <c r="J387" s="45" t="s">
        <v>347</v>
      </c>
      <c r="K387" s="45">
        <v>29</v>
      </c>
      <c r="L387" s="45" t="str">
        <f>IF(data!$K387&lt;31,"18-30 Years",IF(data!$K387&lt;51,"31-50 Years",IF(data!$K387&lt;61,"51-60 Years",IF(data!$K387&gt;60,"Elderly&gt;60"))))</f>
        <v>18-30 Years</v>
      </c>
      <c r="M387" s="45" t="s">
        <v>348</v>
      </c>
      <c r="N387" s="45" t="s">
        <v>349</v>
      </c>
      <c r="O387" s="45" t="s">
        <v>350</v>
      </c>
      <c r="P387" s="46">
        <v>43571</v>
      </c>
      <c r="Q387" s="45">
        <v>1</v>
      </c>
      <c r="R387" s="45">
        <v>2</v>
      </c>
      <c r="S387" s="45" t="s">
        <v>347</v>
      </c>
      <c r="T387" s="45">
        <v>0</v>
      </c>
      <c r="U387" s="45">
        <v>0</v>
      </c>
      <c r="V387" s="45">
        <v>1</v>
      </c>
      <c r="W387" s="45" t="s">
        <v>351</v>
      </c>
      <c r="X387" s="45">
        <v>0</v>
      </c>
      <c r="Y387" s="45" t="s">
        <v>351</v>
      </c>
      <c r="Z387" s="45">
        <v>2</v>
      </c>
      <c r="AA387" s="51">
        <v>3</v>
      </c>
      <c r="AB387" s="45">
        <v>7</v>
      </c>
      <c r="AC387" s="45">
        <v>2</v>
      </c>
      <c r="AD387" s="45">
        <v>0</v>
      </c>
      <c r="AE387" s="45">
        <v>0</v>
      </c>
      <c r="AF387" s="45">
        <v>1200</v>
      </c>
      <c r="AG387" s="45">
        <v>450</v>
      </c>
      <c r="AH387" s="41">
        <f t="shared" ref="AH387:AH404" si="6">AG387-AF387</f>
        <v>-750</v>
      </c>
      <c r="AI387" s="45" t="s">
        <v>4671</v>
      </c>
      <c r="AJ387" s="45"/>
      <c r="AK387" s="45" t="s">
        <v>4717</v>
      </c>
      <c r="AL387" s="45" t="b">
        <v>1</v>
      </c>
      <c r="AM387" s="45" t="b">
        <v>1</v>
      </c>
      <c r="AN387" s="45" t="b">
        <v>1</v>
      </c>
      <c r="AO387" s="45" t="b">
        <v>1</v>
      </c>
      <c r="AP387" s="45"/>
      <c r="AQ387" s="45"/>
      <c r="AR387" s="45"/>
      <c r="AS387" s="45"/>
      <c r="AT387" s="45">
        <v>20</v>
      </c>
      <c r="AU387" s="45" t="s">
        <v>356</v>
      </c>
      <c r="AV387" s="45"/>
      <c r="AW387" s="45" t="s">
        <v>347</v>
      </c>
      <c r="AX387" s="41" t="s">
        <v>372</v>
      </c>
      <c r="AY387" s="45" t="s">
        <v>993</v>
      </c>
      <c r="AZ387" s="45"/>
      <c r="BA387" s="45"/>
      <c r="BB387" s="45"/>
      <c r="BC387" s="45"/>
      <c r="BD387" s="45"/>
      <c r="BE387" s="45"/>
      <c r="BF387" s="45"/>
      <c r="BG387" s="45"/>
      <c r="BH387" s="45"/>
      <c r="BI387" s="45" t="b">
        <v>1</v>
      </c>
      <c r="BJ387" s="45"/>
      <c r="BK387" s="45" t="s">
        <v>372</v>
      </c>
      <c r="BL387" s="45"/>
      <c r="BM387" s="45"/>
      <c r="BN387" s="45"/>
      <c r="BO387" s="45"/>
      <c r="BP387" s="45" t="s">
        <v>347</v>
      </c>
      <c r="BQ387" s="45" t="s">
        <v>347</v>
      </c>
      <c r="BR387" s="45"/>
      <c r="BS387" s="45" t="s">
        <v>347</v>
      </c>
      <c r="BT387" s="45" t="s">
        <v>347</v>
      </c>
      <c r="BU387" s="45"/>
      <c r="BV387" s="45"/>
      <c r="BW387" s="45"/>
      <c r="BX387" s="45"/>
      <c r="BY387" s="45"/>
      <c r="BZ387" s="45"/>
      <c r="CA387" s="45"/>
      <c r="CB387" s="45"/>
      <c r="CC387" s="45"/>
      <c r="CD387" s="45"/>
      <c r="CE387" s="45"/>
      <c r="CF387" s="45" t="s">
        <v>1114</v>
      </c>
      <c r="CG387" s="45"/>
      <c r="CH387" s="45"/>
      <c r="CI387" s="45"/>
      <c r="CJ387" s="45"/>
      <c r="CK387" s="45"/>
      <c r="CL387" s="45"/>
      <c r="CM387" s="45" t="b">
        <v>1</v>
      </c>
      <c r="CN387" s="45"/>
      <c r="CO387" s="45" t="s">
        <v>347</v>
      </c>
      <c r="CP387" s="45"/>
      <c r="CQ387" s="45"/>
      <c r="CR387" s="45"/>
      <c r="CS387" s="45"/>
      <c r="CT387" s="45"/>
      <c r="CU387" s="45"/>
      <c r="CV387" s="45"/>
      <c r="CW387" s="45"/>
      <c r="CX387" s="45"/>
      <c r="CY387" s="45" t="s">
        <v>1493</v>
      </c>
      <c r="CZ387" s="45"/>
      <c r="DA387" s="45"/>
      <c r="DB387" s="45"/>
      <c r="DC387" s="45"/>
      <c r="DD387" s="45"/>
      <c r="DE387" s="45" t="b">
        <v>1</v>
      </c>
      <c r="DF387" s="45" t="b">
        <v>1</v>
      </c>
      <c r="DG387" s="45"/>
      <c r="DH387" s="45"/>
      <c r="DI387" s="45"/>
      <c r="DJ387" s="45"/>
      <c r="DK387" s="45"/>
      <c r="DL387" s="45"/>
      <c r="DM387" s="45"/>
      <c r="DN387" s="45"/>
      <c r="DO387" s="45"/>
      <c r="DP387" s="45"/>
      <c r="DQ387" s="45"/>
      <c r="DR387" s="45"/>
      <c r="DS387" s="45"/>
      <c r="DT387" s="45"/>
      <c r="DU387" s="45"/>
      <c r="DV387" s="45"/>
      <c r="DW387" s="45" t="s">
        <v>482</v>
      </c>
      <c r="DX387" s="45" t="s">
        <v>565</v>
      </c>
      <c r="DY387" s="45" t="s">
        <v>566</v>
      </c>
      <c r="DZ387" s="45"/>
      <c r="EA387" s="45" t="s">
        <v>1572</v>
      </c>
      <c r="EB387" s="45" t="b">
        <v>1</v>
      </c>
      <c r="EC387" s="45"/>
      <c r="ED387" s="45" t="b">
        <v>1</v>
      </c>
      <c r="EE387" s="45"/>
      <c r="EF387" s="45"/>
      <c r="EG387" s="45"/>
      <c r="EH387" s="45"/>
      <c r="EI387" s="45"/>
      <c r="EJ387" s="45"/>
      <c r="EK387" s="45"/>
      <c r="EL387" s="45"/>
      <c r="EM387" s="51">
        <v>2</v>
      </c>
      <c r="EN387" s="45" t="s">
        <v>365</v>
      </c>
      <c r="EO387" s="45" t="s">
        <v>2631</v>
      </c>
      <c r="EP387" s="45"/>
      <c r="EQ387" s="45"/>
      <c r="ER387" s="45" t="b">
        <v>1</v>
      </c>
      <c r="ES387" s="45"/>
      <c r="ET387" s="45"/>
      <c r="EU387" s="45"/>
      <c r="EV387" s="45"/>
      <c r="EW387" s="45"/>
      <c r="EX387" s="45"/>
      <c r="EY387" s="45"/>
      <c r="EZ387" s="45"/>
      <c r="FA387" s="51">
        <v>1</v>
      </c>
      <c r="FB387" s="45" t="s">
        <v>365</v>
      </c>
      <c r="FC387" s="45" t="s">
        <v>347</v>
      </c>
      <c r="FD387" s="45"/>
      <c r="FE387" s="45" t="s">
        <v>367</v>
      </c>
      <c r="FF387" s="45"/>
      <c r="FG387" s="45" t="b">
        <v>1</v>
      </c>
      <c r="FH387" s="45"/>
      <c r="FI387" s="45"/>
      <c r="FJ387" s="45"/>
      <c r="FK387" s="45"/>
      <c r="FL387" s="45"/>
      <c r="FM387" s="45"/>
      <c r="FN387" s="45" t="s">
        <v>347</v>
      </c>
      <c r="FO387" s="45"/>
      <c r="FP387" s="45" t="s">
        <v>347</v>
      </c>
      <c r="FQ387" s="45" t="s">
        <v>367</v>
      </c>
      <c r="FR387" s="45" t="b">
        <v>1</v>
      </c>
      <c r="FS387" s="45"/>
      <c r="FT387" s="45"/>
      <c r="FU387" s="45"/>
      <c r="FV387" s="45"/>
      <c r="FW387" s="45"/>
      <c r="FX387" s="45" t="s">
        <v>368</v>
      </c>
      <c r="FY387" s="45" t="s">
        <v>359</v>
      </c>
      <c r="FZ387" s="45"/>
      <c r="GA387" s="45"/>
      <c r="GB387" s="45"/>
      <c r="GC387" s="45" t="s">
        <v>384</v>
      </c>
      <c r="GD387" s="45" t="s">
        <v>351</v>
      </c>
      <c r="GE387" s="45" t="s">
        <v>359</v>
      </c>
      <c r="GF387" s="45" t="s">
        <v>370</v>
      </c>
      <c r="GG387" s="45" t="s">
        <v>370</v>
      </c>
      <c r="GH387" s="45"/>
      <c r="GI387" s="45"/>
      <c r="GJ387" s="45"/>
      <c r="GK387" s="45"/>
      <c r="GL387" s="45"/>
      <c r="GM387" s="45"/>
      <c r="GN387" s="45"/>
      <c r="GO387" s="45"/>
      <c r="GP387" s="45"/>
      <c r="GQ387" s="45"/>
      <c r="GR387" s="45"/>
      <c r="GS387" s="45"/>
      <c r="GT387" s="45"/>
      <c r="GU387" s="45" t="s">
        <v>4718</v>
      </c>
      <c r="GV387" s="45" t="b">
        <v>1</v>
      </c>
      <c r="GW387" s="45" t="b">
        <v>1</v>
      </c>
      <c r="GX387" s="45"/>
      <c r="GY387" s="45" t="b">
        <v>1</v>
      </c>
      <c r="GZ387" s="45"/>
      <c r="HA387" s="45"/>
      <c r="HB387" s="45"/>
      <c r="HC387" s="45"/>
      <c r="HD387" s="45"/>
      <c r="HE387" s="45"/>
      <c r="HF387" s="45"/>
      <c r="HG387" s="45"/>
      <c r="HH387" s="45"/>
      <c r="HI387" s="45"/>
      <c r="HJ387" s="45"/>
      <c r="HK387" s="45"/>
      <c r="HL387" s="45"/>
      <c r="HM387" s="45"/>
      <c r="HN387" s="45" t="s">
        <v>471</v>
      </c>
      <c r="HO387" s="45"/>
      <c r="HP387" s="45"/>
      <c r="HQ387" s="45"/>
      <c r="HR387" s="45" t="b">
        <v>1</v>
      </c>
      <c r="HS387" s="45" t="s">
        <v>4719</v>
      </c>
      <c r="HT387" s="45" t="s">
        <v>4720</v>
      </c>
      <c r="HU387" s="45" t="b">
        <v>1</v>
      </c>
      <c r="HV387" s="45"/>
      <c r="HW387" s="45"/>
      <c r="HX387" s="45" t="b">
        <v>1</v>
      </c>
      <c r="HY387" s="45" t="b">
        <v>1</v>
      </c>
      <c r="HZ387" s="45"/>
      <c r="IA387" s="45"/>
      <c r="IB387" s="45"/>
      <c r="IC387" s="45"/>
      <c r="ID387" s="45"/>
      <c r="IE387" s="45"/>
      <c r="IF387" s="45" t="s">
        <v>1091</v>
      </c>
      <c r="IG387" s="45"/>
      <c r="IH387" s="45"/>
      <c r="II387" s="45"/>
      <c r="IJ387" s="45"/>
      <c r="IK387" s="45"/>
      <c r="IL387" s="45"/>
      <c r="IM387" s="45"/>
      <c r="IN387" s="45" t="b">
        <v>1</v>
      </c>
      <c r="IO387" s="45"/>
      <c r="IP387" s="45" t="s">
        <v>347</v>
      </c>
      <c r="IQ387" s="45"/>
      <c r="IR387" s="45" t="s">
        <v>413</v>
      </c>
      <c r="IS387" s="45"/>
      <c r="IT387" s="45"/>
      <c r="IU387" s="45"/>
      <c r="IV387" s="45"/>
      <c r="IW387" s="45"/>
      <c r="IX387" s="45" t="b">
        <v>1</v>
      </c>
      <c r="IY387" s="45"/>
      <c r="IZ387" s="45"/>
      <c r="JA387" s="45"/>
      <c r="JB387" s="45" t="s">
        <v>413</v>
      </c>
      <c r="JC387" s="45"/>
      <c r="JD387" s="45"/>
      <c r="JE387" s="45"/>
      <c r="JF387" s="45"/>
      <c r="JG387" s="45"/>
      <c r="JH387" s="45" t="b">
        <v>1</v>
      </c>
      <c r="JI387" s="45"/>
      <c r="JJ387" s="45"/>
      <c r="JK387" s="45"/>
      <c r="JL387" s="45" t="s">
        <v>347</v>
      </c>
      <c r="JM387" s="45"/>
      <c r="JN387" s="45" t="s">
        <v>858</v>
      </c>
      <c r="JO387" s="45" t="b">
        <v>1</v>
      </c>
      <c r="JP387" s="45"/>
      <c r="JQ387" s="45"/>
      <c r="JR387" s="45" t="b">
        <v>1</v>
      </c>
      <c r="JS387" s="45"/>
      <c r="JT387" s="45"/>
      <c r="JU387" s="45"/>
      <c r="JV387" s="45"/>
      <c r="JW387" s="45" t="b">
        <v>1</v>
      </c>
      <c r="JX387" s="45"/>
      <c r="JY387" s="45"/>
      <c r="JZ387" s="45"/>
      <c r="KA387" s="45"/>
      <c r="KB387" s="45" t="b">
        <v>1</v>
      </c>
      <c r="KC387" s="45"/>
      <c r="KD387" s="45"/>
      <c r="KE387" s="45"/>
      <c r="KF387" s="45"/>
      <c r="KG387" s="45"/>
      <c r="KH387" s="45" t="s">
        <v>4721</v>
      </c>
      <c r="KI387" s="45"/>
      <c r="KJ387" s="45"/>
      <c r="KK387" s="45"/>
      <c r="KL387" s="45"/>
      <c r="KM387" s="45" t="b">
        <v>1</v>
      </c>
      <c r="KN387" s="45"/>
      <c r="KO387" s="45"/>
      <c r="KP387" s="45"/>
      <c r="KQ387" s="45" t="b">
        <v>1</v>
      </c>
      <c r="KR387" s="45" t="b">
        <v>1</v>
      </c>
      <c r="KS387" s="45"/>
      <c r="KT387" s="45"/>
      <c r="KU387" s="45"/>
      <c r="KV387" s="45"/>
      <c r="KW387" s="45" t="s">
        <v>3625</v>
      </c>
      <c r="KX387" s="45"/>
      <c r="KY387" s="45"/>
      <c r="KZ387" s="45" t="b">
        <v>1</v>
      </c>
      <c r="LA387" s="45"/>
      <c r="LB387" s="45"/>
      <c r="LC387" s="45" t="b">
        <v>1</v>
      </c>
      <c r="LD387" s="45"/>
      <c r="LE387" s="45"/>
      <c r="LF387" s="45"/>
      <c r="LG387" s="45" t="s">
        <v>541</v>
      </c>
      <c r="LH387" s="45"/>
      <c r="LI387" s="45"/>
      <c r="LJ387" s="45" t="b">
        <v>1</v>
      </c>
      <c r="LK387" s="45" t="b">
        <v>1</v>
      </c>
      <c r="LL387" s="45"/>
      <c r="LM387" s="45"/>
      <c r="LN387" s="45"/>
      <c r="LO387" s="45" t="s">
        <v>347</v>
      </c>
      <c r="LP387" s="45"/>
      <c r="LQ387" s="45" t="s">
        <v>527</v>
      </c>
      <c r="LR387" s="45"/>
      <c r="LS387" s="45"/>
      <c r="LT387" s="45" t="b">
        <v>1</v>
      </c>
      <c r="LU387" s="45"/>
      <c r="LV387" s="45"/>
      <c r="LW387" s="45"/>
      <c r="LX387" s="45"/>
      <c r="LY387" s="45"/>
      <c r="LZ387" s="45"/>
      <c r="MA387" s="45"/>
      <c r="MB387" s="45" t="s">
        <v>359</v>
      </c>
      <c r="MC387" s="45"/>
      <c r="MD387" s="45"/>
      <c r="ME387" s="45" t="s">
        <v>359</v>
      </c>
      <c r="MF387" s="45"/>
      <c r="MG387" s="45"/>
      <c r="MH387" s="45" t="s">
        <v>359</v>
      </c>
      <c r="MI387" s="45"/>
      <c r="MJ387" s="45" t="s">
        <v>4722</v>
      </c>
      <c r="MK387" s="45">
        <v>73220413</v>
      </c>
      <c r="ML387" s="45" t="s">
        <v>4723</v>
      </c>
      <c r="MM387" s="47">
        <v>44219.594027777777</v>
      </c>
      <c r="MN387" s="45">
        <v>389</v>
      </c>
      <c r="MO387" s="45"/>
      <c r="MP387" s="45">
        <v>-1</v>
      </c>
      <c r="MQ387" s="45"/>
      <c r="MR387" s="45"/>
      <c r="MS387" s="45" t="s">
        <v>376</v>
      </c>
      <c r="MT387" s="45">
        <v>1851</v>
      </c>
      <c r="MU387" s="45" t="s">
        <v>402</v>
      </c>
      <c r="MV387" s="45">
        <v>569832</v>
      </c>
    </row>
    <row r="388" spans="1:360" ht="15.6" thickTop="1" thickBot="1" x14ac:dyDescent="0.35">
      <c r="A388" s="48" t="s">
        <v>4724</v>
      </c>
      <c r="B388" s="37" t="s">
        <v>4725</v>
      </c>
      <c r="C388" s="37"/>
      <c r="D388" s="37" t="s">
        <v>4670</v>
      </c>
      <c r="E388" s="37" t="s">
        <v>830</v>
      </c>
      <c r="F388" s="37"/>
      <c r="G388" s="49">
        <v>44219</v>
      </c>
      <c r="H388" s="37" t="s">
        <v>2715</v>
      </c>
      <c r="I388" s="37" t="s">
        <v>832</v>
      </c>
      <c r="J388" s="37" t="s">
        <v>347</v>
      </c>
      <c r="K388" s="37">
        <v>21</v>
      </c>
      <c r="L388" s="37" t="str">
        <f>IF(data!$K388&lt;31,"18-30 Years",IF(data!$K388&lt;51,"31-50 Years",IF(data!$K388&lt;61,"51-60 Years",IF(data!$K388&gt;60,"Elderly&gt;60"))))</f>
        <v>18-30 Years</v>
      </c>
      <c r="M388" s="37" t="s">
        <v>348</v>
      </c>
      <c r="N388" s="37" t="s">
        <v>349</v>
      </c>
      <c r="O388" s="37" t="s">
        <v>350</v>
      </c>
      <c r="P388" s="49">
        <v>41858</v>
      </c>
      <c r="Q388" s="37">
        <v>1</v>
      </c>
      <c r="R388" s="37">
        <v>0</v>
      </c>
      <c r="S388" s="37" t="s">
        <v>347</v>
      </c>
      <c r="T388" s="37">
        <v>0</v>
      </c>
      <c r="U388" s="37">
        <v>1</v>
      </c>
      <c r="V388" s="37">
        <v>0</v>
      </c>
      <c r="W388" s="37" t="s">
        <v>351</v>
      </c>
      <c r="X388" s="37">
        <v>1</v>
      </c>
      <c r="Y388" s="37" t="s">
        <v>406</v>
      </c>
      <c r="Z388" s="37">
        <v>1</v>
      </c>
      <c r="AA388" s="52">
        <v>3</v>
      </c>
      <c r="AB388" s="37">
        <v>5</v>
      </c>
      <c r="AC388" s="37">
        <v>0</v>
      </c>
      <c r="AD388" s="37">
        <v>0</v>
      </c>
      <c r="AE388" s="37">
        <v>0</v>
      </c>
      <c r="AF388" s="37">
        <v>1000</v>
      </c>
      <c r="AG388" s="37">
        <v>350</v>
      </c>
      <c r="AH388" s="41">
        <f t="shared" si="6"/>
        <v>-650</v>
      </c>
      <c r="AI388" s="37" t="s">
        <v>4671</v>
      </c>
      <c r="AJ388" s="37"/>
      <c r="AK388" s="37" t="s">
        <v>1400</v>
      </c>
      <c r="AL388" s="37" t="b">
        <v>1</v>
      </c>
      <c r="AM388" s="37" t="b">
        <v>1</v>
      </c>
      <c r="AN388" s="37" t="b">
        <v>1</v>
      </c>
      <c r="AO388" s="37" t="b">
        <v>1</v>
      </c>
      <c r="AP388" s="37"/>
      <c r="AQ388" s="37"/>
      <c r="AR388" s="37"/>
      <c r="AS388" s="37"/>
      <c r="AT388" s="37">
        <v>999</v>
      </c>
      <c r="AU388" s="37" t="s">
        <v>1333</v>
      </c>
      <c r="AV388" s="37"/>
      <c r="AW388" s="37" t="s">
        <v>347</v>
      </c>
      <c r="AX388" s="41" t="s">
        <v>372</v>
      </c>
      <c r="AY388" s="37" t="s">
        <v>993</v>
      </c>
      <c r="AZ388" s="37"/>
      <c r="BA388" s="37"/>
      <c r="BB388" s="37"/>
      <c r="BC388" s="37"/>
      <c r="BD388" s="37"/>
      <c r="BE388" s="37"/>
      <c r="BF388" s="37"/>
      <c r="BG388" s="37"/>
      <c r="BH388" s="37"/>
      <c r="BI388" s="37" t="b">
        <v>1</v>
      </c>
      <c r="BJ388" s="37"/>
      <c r="BK388" s="37" t="s">
        <v>372</v>
      </c>
      <c r="BL388" s="37"/>
      <c r="BM388" s="37"/>
      <c r="BN388" s="37"/>
      <c r="BO388" s="37"/>
      <c r="BP388" s="37" t="s">
        <v>359</v>
      </c>
      <c r="BQ388" s="37"/>
      <c r="BR388" s="37"/>
      <c r="BS388" s="37"/>
      <c r="BT388" s="37"/>
      <c r="BU388" s="37"/>
      <c r="BV388" s="37"/>
      <c r="BW388" s="37"/>
      <c r="BX388" s="37"/>
      <c r="BY388" s="37"/>
      <c r="BZ388" s="37"/>
      <c r="CA388" s="37"/>
      <c r="CB388" s="37"/>
      <c r="CC388" s="37"/>
      <c r="CD388" s="37"/>
      <c r="CE388" s="37"/>
      <c r="CF388" s="37" t="s">
        <v>1114</v>
      </c>
      <c r="CG388" s="37"/>
      <c r="CH388" s="37"/>
      <c r="CI388" s="37"/>
      <c r="CJ388" s="37"/>
      <c r="CK388" s="37"/>
      <c r="CL388" s="37"/>
      <c r="CM388" s="37" t="b">
        <v>1</v>
      </c>
      <c r="CN388" s="37"/>
      <c r="CO388" s="37" t="s">
        <v>347</v>
      </c>
      <c r="CP388" s="37"/>
      <c r="CQ388" s="37"/>
      <c r="CR388" s="37"/>
      <c r="CS388" s="37"/>
      <c r="CT388" s="37"/>
      <c r="CU388" s="37"/>
      <c r="CV388" s="37"/>
      <c r="CW388" s="37"/>
      <c r="CX388" s="37"/>
      <c r="CY388" s="37" t="s">
        <v>836</v>
      </c>
      <c r="CZ388" s="37"/>
      <c r="DA388" s="37"/>
      <c r="DB388" s="37"/>
      <c r="DC388" s="37"/>
      <c r="DD388" s="37"/>
      <c r="DE388" s="37" t="b">
        <v>1</v>
      </c>
      <c r="DF388" s="37"/>
      <c r="DG388" s="37"/>
      <c r="DH388" s="37"/>
      <c r="DI388" s="37"/>
      <c r="DJ388" s="37"/>
      <c r="DK388" s="37"/>
      <c r="DL388" s="37"/>
      <c r="DM388" s="37"/>
      <c r="DN388" s="37"/>
      <c r="DO388" s="37"/>
      <c r="DP388" s="37"/>
      <c r="DQ388" s="37"/>
      <c r="DR388" s="37"/>
      <c r="DS388" s="37"/>
      <c r="DT388" s="37"/>
      <c r="DU388" s="37"/>
      <c r="DV388" s="37"/>
      <c r="DW388" s="37" t="s">
        <v>564</v>
      </c>
      <c r="DX388" s="37" t="s">
        <v>565</v>
      </c>
      <c r="DY388" s="37" t="s">
        <v>1230</v>
      </c>
      <c r="DZ388" s="37"/>
      <c r="EA388" s="37" t="s">
        <v>3633</v>
      </c>
      <c r="EB388" s="37" t="b">
        <v>1</v>
      </c>
      <c r="EC388" s="37"/>
      <c r="ED388" s="37" t="b">
        <v>1</v>
      </c>
      <c r="EE388" s="37"/>
      <c r="EF388" s="37"/>
      <c r="EG388" s="37"/>
      <c r="EH388" s="37"/>
      <c r="EI388" s="37"/>
      <c r="EJ388" s="37"/>
      <c r="EK388" s="37" t="b">
        <v>1</v>
      </c>
      <c r="EL388" s="37" t="b">
        <v>1</v>
      </c>
      <c r="EM388" s="52">
        <v>4</v>
      </c>
      <c r="EN388" s="37" t="s">
        <v>365</v>
      </c>
      <c r="EO388" s="37" t="s">
        <v>2631</v>
      </c>
      <c r="EP388" s="37"/>
      <c r="EQ388" s="37"/>
      <c r="ER388" s="37" t="b">
        <v>1</v>
      </c>
      <c r="ES388" s="37"/>
      <c r="ET388" s="37"/>
      <c r="EU388" s="37"/>
      <c r="EV388" s="37"/>
      <c r="EW388" s="37"/>
      <c r="EX388" s="37"/>
      <c r="EY388" s="37"/>
      <c r="EZ388" s="37"/>
      <c r="FA388" s="52">
        <v>1</v>
      </c>
      <c r="FB388" s="37" t="s">
        <v>365</v>
      </c>
      <c r="FC388" s="37" t="s">
        <v>359</v>
      </c>
      <c r="FD388" s="37" t="s">
        <v>5149</v>
      </c>
      <c r="FE388" s="37" t="s">
        <v>367</v>
      </c>
      <c r="FF388" s="37"/>
      <c r="FG388" s="37" t="b">
        <v>1</v>
      </c>
      <c r="FH388" s="37"/>
      <c r="FI388" s="37"/>
      <c r="FJ388" s="37"/>
      <c r="FK388" s="37"/>
      <c r="FL388" s="37"/>
      <c r="FM388" s="37"/>
      <c r="FN388" s="37" t="s">
        <v>347</v>
      </c>
      <c r="FO388" s="37"/>
      <c r="FP388" s="37" t="s">
        <v>347</v>
      </c>
      <c r="FQ388" s="37" t="s">
        <v>367</v>
      </c>
      <c r="FR388" s="37" t="b">
        <v>1</v>
      </c>
      <c r="FS388" s="37"/>
      <c r="FT388" s="37"/>
      <c r="FU388" s="37"/>
      <c r="FV388" s="37"/>
      <c r="FW388" s="37"/>
      <c r="FX388" s="37" t="s">
        <v>347</v>
      </c>
      <c r="FY388" s="37" t="s">
        <v>347</v>
      </c>
      <c r="FZ388" s="37"/>
      <c r="GA388" s="37"/>
      <c r="GB388" s="37"/>
      <c r="GC388" s="37" t="s">
        <v>351</v>
      </c>
      <c r="GD388" s="37" t="s">
        <v>351</v>
      </c>
      <c r="GE388" s="37" t="s">
        <v>873</v>
      </c>
      <c r="GF388" s="37"/>
      <c r="GG388" s="37"/>
      <c r="GH388" s="37"/>
      <c r="GI388" s="37"/>
      <c r="GJ388" s="37"/>
      <c r="GK388" s="37"/>
      <c r="GL388" s="37"/>
      <c r="GM388" s="37"/>
      <c r="GN388" s="37"/>
      <c r="GO388" s="37"/>
      <c r="GP388" s="37"/>
      <c r="GQ388" s="37"/>
      <c r="GR388" s="37"/>
      <c r="GS388" s="37"/>
      <c r="GT388" s="37"/>
      <c r="GU388" s="37" t="s">
        <v>3017</v>
      </c>
      <c r="GV388" s="37" t="b">
        <v>1</v>
      </c>
      <c r="GW388" s="37"/>
      <c r="GX388" s="37" t="b">
        <v>1</v>
      </c>
      <c r="GY388" s="37"/>
      <c r="GZ388" s="37"/>
      <c r="HA388" s="37" t="b">
        <v>1</v>
      </c>
      <c r="HB388" s="37"/>
      <c r="HC388" s="37"/>
      <c r="HD388" s="37"/>
      <c r="HE388" s="37"/>
      <c r="HF388" s="37"/>
      <c r="HG388" s="37"/>
      <c r="HH388" s="37"/>
      <c r="HI388" s="37"/>
      <c r="HJ388" s="37"/>
      <c r="HK388" s="37"/>
      <c r="HL388" s="37"/>
      <c r="HM388" s="37"/>
      <c r="HN388" s="37" t="s">
        <v>1511</v>
      </c>
      <c r="HO388" s="37"/>
      <c r="HP388" s="37" t="b">
        <v>1</v>
      </c>
      <c r="HQ388" s="37"/>
      <c r="HR388" s="37" t="b">
        <v>1</v>
      </c>
      <c r="HS388" s="37" t="s">
        <v>4726</v>
      </c>
      <c r="HT388" s="37" t="s">
        <v>4727</v>
      </c>
      <c r="HU388" s="37" t="b">
        <v>1</v>
      </c>
      <c r="HV388" s="37"/>
      <c r="HW388" s="37"/>
      <c r="HX388" s="37"/>
      <c r="HY388" s="37" t="b">
        <v>1</v>
      </c>
      <c r="HZ388" s="37"/>
      <c r="IA388" s="37" t="b">
        <v>1</v>
      </c>
      <c r="IB388" s="37"/>
      <c r="IC388" s="37"/>
      <c r="ID388" s="37"/>
      <c r="IE388" s="37"/>
      <c r="IF388" s="37" t="s">
        <v>1091</v>
      </c>
      <c r="IG388" s="37"/>
      <c r="IH388" s="37"/>
      <c r="II388" s="37"/>
      <c r="IJ388" s="37"/>
      <c r="IK388" s="37"/>
      <c r="IL388" s="37"/>
      <c r="IM388" s="37"/>
      <c r="IN388" s="37" t="b">
        <v>1</v>
      </c>
      <c r="IO388" s="37"/>
      <c r="IP388" s="37" t="s">
        <v>347</v>
      </c>
      <c r="IQ388" s="37"/>
      <c r="IR388" s="37" t="s">
        <v>413</v>
      </c>
      <c r="IS388" s="37"/>
      <c r="IT388" s="37"/>
      <c r="IU388" s="37"/>
      <c r="IV388" s="37"/>
      <c r="IW388" s="37"/>
      <c r="IX388" s="37" t="b">
        <v>1</v>
      </c>
      <c r="IY388" s="37"/>
      <c r="IZ388" s="37"/>
      <c r="JA388" s="37"/>
      <c r="JB388" s="37" t="s">
        <v>413</v>
      </c>
      <c r="JC388" s="37"/>
      <c r="JD388" s="37"/>
      <c r="JE388" s="37"/>
      <c r="JF388" s="37"/>
      <c r="JG388" s="37"/>
      <c r="JH388" s="37" t="b">
        <v>1</v>
      </c>
      <c r="JI388" s="37"/>
      <c r="JJ388" s="37"/>
      <c r="JK388" s="37"/>
      <c r="JL388" s="37" t="s">
        <v>347</v>
      </c>
      <c r="JM388" s="37"/>
      <c r="JN388" s="37" t="s">
        <v>4728</v>
      </c>
      <c r="JO388" s="37"/>
      <c r="JP388" s="37"/>
      <c r="JQ388" s="37"/>
      <c r="JR388" s="37" t="b">
        <v>1</v>
      </c>
      <c r="JS388" s="37"/>
      <c r="JT388" s="37"/>
      <c r="JU388" s="37" t="b">
        <v>1</v>
      </c>
      <c r="JV388" s="37"/>
      <c r="JW388" s="37" t="b">
        <v>1</v>
      </c>
      <c r="JX388" s="37"/>
      <c r="JY388" s="37" t="b">
        <v>1</v>
      </c>
      <c r="JZ388" s="37"/>
      <c r="KA388" s="37"/>
      <c r="KB388" s="37" t="b">
        <v>1</v>
      </c>
      <c r="KC388" s="37"/>
      <c r="KD388" s="37"/>
      <c r="KE388" s="37"/>
      <c r="KF388" s="37"/>
      <c r="KG388" s="37"/>
      <c r="KH388" s="37" t="s">
        <v>4729</v>
      </c>
      <c r="KI388" s="37"/>
      <c r="KJ388" s="37"/>
      <c r="KK388" s="37"/>
      <c r="KL388" s="37"/>
      <c r="KM388" s="37" t="b">
        <v>1</v>
      </c>
      <c r="KN388" s="37"/>
      <c r="KO388" s="37"/>
      <c r="KP388" s="37" t="b">
        <v>1</v>
      </c>
      <c r="KQ388" s="37"/>
      <c r="KR388" s="37" t="b">
        <v>1</v>
      </c>
      <c r="KS388" s="37"/>
      <c r="KT388" s="37"/>
      <c r="KU388" s="37"/>
      <c r="KV388" s="37"/>
      <c r="KW388" s="37" t="s">
        <v>3022</v>
      </c>
      <c r="KX388" s="37" t="b">
        <v>1</v>
      </c>
      <c r="KY388" s="37"/>
      <c r="KZ388" s="37" t="b">
        <v>1</v>
      </c>
      <c r="LA388" s="37"/>
      <c r="LB388" s="37"/>
      <c r="LC388" s="37" t="b">
        <v>1</v>
      </c>
      <c r="LD388" s="37"/>
      <c r="LE388" s="37"/>
      <c r="LF388" s="37"/>
      <c r="LG388" s="37" t="s">
        <v>449</v>
      </c>
      <c r="LH388" s="37"/>
      <c r="LI388" s="37"/>
      <c r="LJ388" s="37" t="b">
        <v>1</v>
      </c>
      <c r="LK388" s="37"/>
      <c r="LL388" s="37"/>
      <c r="LM388" s="37"/>
      <c r="LN388" s="37"/>
      <c r="LO388" s="37" t="s">
        <v>347</v>
      </c>
      <c r="LP388" s="37"/>
      <c r="LQ388" s="37" t="s">
        <v>706</v>
      </c>
      <c r="LR388" s="37"/>
      <c r="LS388" s="37"/>
      <c r="LT388" s="37"/>
      <c r="LU388" s="37"/>
      <c r="LV388" s="37"/>
      <c r="LW388" s="37"/>
      <c r="LX388" s="37"/>
      <c r="LY388" s="37"/>
      <c r="LZ388" s="37" t="b">
        <v>1</v>
      </c>
      <c r="MA388" s="37"/>
      <c r="MB388" s="37" t="s">
        <v>359</v>
      </c>
      <c r="MC388" s="37"/>
      <c r="MD388" s="37"/>
      <c r="ME388" s="37" t="s">
        <v>359</v>
      </c>
      <c r="MF388" s="37"/>
      <c r="MG388" s="37"/>
      <c r="MH388" s="37" t="s">
        <v>359</v>
      </c>
      <c r="MI388" s="37"/>
      <c r="MJ388" s="37" t="s">
        <v>4730</v>
      </c>
      <c r="MK388" s="37">
        <v>73220415</v>
      </c>
      <c r="ML388" s="37" t="s">
        <v>4731</v>
      </c>
      <c r="MM388" s="50">
        <v>44219.594027777777</v>
      </c>
      <c r="MN388" s="37">
        <v>390</v>
      </c>
      <c r="MO388" s="37"/>
      <c r="MP388" s="37">
        <v>-1</v>
      </c>
      <c r="MQ388" s="37"/>
      <c r="MR388" s="37"/>
      <c r="MS388" s="37" t="s">
        <v>376</v>
      </c>
      <c r="MT388" s="37">
        <v>1363</v>
      </c>
      <c r="MU388" s="37" t="s">
        <v>402</v>
      </c>
      <c r="MV388" s="37">
        <v>569832</v>
      </c>
    </row>
    <row r="389" spans="1:360" ht="15.6" thickTop="1" thickBot="1" x14ac:dyDescent="0.35">
      <c r="A389" s="44" t="s">
        <v>4732</v>
      </c>
      <c r="B389" s="45" t="s">
        <v>4733</v>
      </c>
      <c r="C389" s="45"/>
      <c r="D389" s="45" t="s">
        <v>4670</v>
      </c>
      <c r="E389" s="45" t="s">
        <v>830</v>
      </c>
      <c r="F389" s="45"/>
      <c r="G389" s="46">
        <v>44219</v>
      </c>
      <c r="H389" s="45" t="s">
        <v>2715</v>
      </c>
      <c r="I389" s="45" t="s">
        <v>832</v>
      </c>
      <c r="J389" s="45" t="s">
        <v>347</v>
      </c>
      <c r="K389" s="45">
        <v>28</v>
      </c>
      <c r="L389" s="45" t="str">
        <f>IF(data!$K389&lt;31,"18-30 Years",IF(data!$K389&lt;51,"31-50 Years",IF(data!$K389&lt;61,"51-60 Years",IF(data!$K389&gt;60,"Elderly&gt;60"))))</f>
        <v>18-30 Years</v>
      </c>
      <c r="M389" s="45" t="s">
        <v>348</v>
      </c>
      <c r="N389" s="45" t="s">
        <v>349</v>
      </c>
      <c r="O389" s="45" t="s">
        <v>350</v>
      </c>
      <c r="P389" s="46">
        <v>41855</v>
      </c>
      <c r="Q389" s="45">
        <v>1</v>
      </c>
      <c r="R389" s="45">
        <v>0</v>
      </c>
      <c r="S389" s="45" t="s">
        <v>347</v>
      </c>
      <c r="T389" s="45">
        <v>0</v>
      </c>
      <c r="U389" s="45">
        <v>1</v>
      </c>
      <c r="V389" s="45">
        <v>1</v>
      </c>
      <c r="W389" s="45" t="s">
        <v>406</v>
      </c>
      <c r="X389" s="45">
        <v>1</v>
      </c>
      <c r="Y389" s="45" t="s">
        <v>455</v>
      </c>
      <c r="Z389" s="45">
        <v>2</v>
      </c>
      <c r="AA389" s="51">
        <v>5</v>
      </c>
      <c r="AB389" s="45">
        <v>7</v>
      </c>
      <c r="AC389" s="45">
        <v>1</v>
      </c>
      <c r="AD389" s="45">
        <v>0</v>
      </c>
      <c r="AE389" s="45">
        <v>1</v>
      </c>
      <c r="AF389" s="45">
        <v>1200</v>
      </c>
      <c r="AG389" s="45">
        <v>500</v>
      </c>
      <c r="AH389" s="41">
        <f t="shared" si="6"/>
        <v>-700</v>
      </c>
      <c r="AI389" s="45" t="s">
        <v>4734</v>
      </c>
      <c r="AJ389" s="45"/>
      <c r="AK389" s="45" t="s">
        <v>1400</v>
      </c>
      <c r="AL389" s="45" t="b">
        <v>1</v>
      </c>
      <c r="AM389" s="45" t="b">
        <v>1</v>
      </c>
      <c r="AN389" s="45" t="b">
        <v>1</v>
      </c>
      <c r="AO389" s="45" t="b">
        <v>1</v>
      </c>
      <c r="AP389" s="45"/>
      <c r="AQ389" s="45"/>
      <c r="AR389" s="45"/>
      <c r="AS389" s="45"/>
      <c r="AT389" s="45">
        <v>32</v>
      </c>
      <c r="AU389" s="45" t="s">
        <v>356</v>
      </c>
      <c r="AV389" s="45"/>
      <c r="AW389" s="45" t="s">
        <v>347</v>
      </c>
      <c r="AX389" s="41" t="s">
        <v>372</v>
      </c>
      <c r="AY389" s="45" t="s">
        <v>993</v>
      </c>
      <c r="AZ389" s="45"/>
      <c r="BA389" s="45"/>
      <c r="BB389" s="45"/>
      <c r="BC389" s="45"/>
      <c r="BD389" s="45"/>
      <c r="BE389" s="45"/>
      <c r="BF389" s="45"/>
      <c r="BG389" s="45"/>
      <c r="BH389" s="45"/>
      <c r="BI389" s="45" t="b">
        <v>1</v>
      </c>
      <c r="BJ389" s="45"/>
      <c r="BK389" s="45" t="s">
        <v>347</v>
      </c>
      <c r="BL389" s="45" t="s">
        <v>347</v>
      </c>
      <c r="BM389" s="45" t="s">
        <v>4735</v>
      </c>
      <c r="BN389" s="45" t="s">
        <v>359</v>
      </c>
      <c r="BO389" s="45"/>
      <c r="BP389" s="45" t="s">
        <v>347</v>
      </c>
      <c r="BQ389" s="45" t="s">
        <v>347</v>
      </c>
      <c r="BR389" s="45"/>
      <c r="BS389" s="45" t="s">
        <v>347</v>
      </c>
      <c r="BT389" s="45" t="s">
        <v>347</v>
      </c>
      <c r="BU389" s="45"/>
      <c r="BV389" s="45"/>
      <c r="BW389" s="45"/>
      <c r="BX389" s="45"/>
      <c r="BY389" s="45"/>
      <c r="BZ389" s="45"/>
      <c r="CA389" s="45"/>
      <c r="CB389" s="45"/>
      <c r="CC389" s="45"/>
      <c r="CD389" s="45"/>
      <c r="CE389" s="45"/>
      <c r="CF389" s="45" t="s">
        <v>1114</v>
      </c>
      <c r="CG389" s="45"/>
      <c r="CH389" s="45"/>
      <c r="CI389" s="45"/>
      <c r="CJ389" s="45"/>
      <c r="CK389" s="45"/>
      <c r="CL389" s="45"/>
      <c r="CM389" s="45" t="b">
        <v>1</v>
      </c>
      <c r="CN389" s="45"/>
      <c r="CO389" s="45" t="s">
        <v>347</v>
      </c>
      <c r="CP389" s="45"/>
      <c r="CQ389" s="45"/>
      <c r="CR389" s="45"/>
      <c r="CS389" s="45"/>
      <c r="CT389" s="45"/>
      <c r="CU389" s="45"/>
      <c r="CV389" s="45"/>
      <c r="CW389" s="45"/>
      <c r="CX389" s="45"/>
      <c r="CY389" s="45" t="s">
        <v>361</v>
      </c>
      <c r="CZ389" s="45"/>
      <c r="DA389" s="45"/>
      <c r="DB389" s="45"/>
      <c r="DC389" s="45"/>
      <c r="DD389" s="45"/>
      <c r="DE389" s="45" t="b">
        <v>1</v>
      </c>
      <c r="DF389" s="45" t="b">
        <v>1</v>
      </c>
      <c r="DG389" s="45"/>
      <c r="DH389" s="45"/>
      <c r="DI389" s="45"/>
      <c r="DJ389" s="45"/>
      <c r="DK389" s="45"/>
      <c r="DL389" s="45"/>
      <c r="DM389" s="45"/>
      <c r="DN389" s="45"/>
      <c r="DO389" s="45"/>
      <c r="DP389" s="45"/>
      <c r="DQ389" s="45"/>
      <c r="DR389" s="45"/>
      <c r="DS389" s="45"/>
      <c r="DT389" s="45"/>
      <c r="DU389" s="45"/>
      <c r="DV389" s="45"/>
      <c r="DW389" s="45" t="s">
        <v>482</v>
      </c>
      <c r="DX389" s="45" t="s">
        <v>565</v>
      </c>
      <c r="DY389" s="45" t="s">
        <v>2106</v>
      </c>
      <c r="DZ389" s="45"/>
      <c r="EA389" s="45" t="s">
        <v>4736</v>
      </c>
      <c r="EB389" s="45" t="b">
        <v>1</v>
      </c>
      <c r="EC389" s="45" t="b">
        <v>1</v>
      </c>
      <c r="ED389" s="45" t="b">
        <v>1</v>
      </c>
      <c r="EE389" s="45"/>
      <c r="EF389" s="45"/>
      <c r="EG389" s="45"/>
      <c r="EH389" s="45"/>
      <c r="EI389" s="45"/>
      <c r="EJ389" s="45"/>
      <c r="EK389" s="45" t="b">
        <v>1</v>
      </c>
      <c r="EL389" s="45" t="b">
        <v>1</v>
      </c>
      <c r="EM389" s="51">
        <v>5</v>
      </c>
      <c r="EN389" s="45" t="s">
        <v>366</v>
      </c>
      <c r="EO389" s="45" t="s">
        <v>2631</v>
      </c>
      <c r="EP389" s="45"/>
      <c r="EQ389" s="45"/>
      <c r="ER389" s="45" t="b">
        <v>1</v>
      </c>
      <c r="ES389" s="45"/>
      <c r="ET389" s="45"/>
      <c r="EU389" s="45"/>
      <c r="EV389" s="45"/>
      <c r="EW389" s="45"/>
      <c r="EX389" s="45"/>
      <c r="EY389" s="45"/>
      <c r="EZ389" s="45"/>
      <c r="FA389" s="51">
        <v>1</v>
      </c>
      <c r="FB389" s="45" t="s">
        <v>365</v>
      </c>
      <c r="FC389" s="45" t="s">
        <v>347</v>
      </c>
      <c r="FD389" s="45"/>
      <c r="FE389" s="45" t="s">
        <v>824</v>
      </c>
      <c r="FF389" s="45"/>
      <c r="FG389" s="45" t="b">
        <v>1</v>
      </c>
      <c r="FH389" s="45"/>
      <c r="FI389" s="45"/>
      <c r="FJ389" s="45"/>
      <c r="FK389" s="45" t="b">
        <v>1</v>
      </c>
      <c r="FL389" s="45"/>
      <c r="FM389" s="45"/>
      <c r="FN389" s="45" t="s">
        <v>347</v>
      </c>
      <c r="FO389" s="45"/>
      <c r="FP389" s="45" t="s">
        <v>347</v>
      </c>
      <c r="FQ389" s="45" t="s">
        <v>367</v>
      </c>
      <c r="FR389" s="45" t="b">
        <v>1</v>
      </c>
      <c r="FS389" s="45"/>
      <c r="FT389" s="45"/>
      <c r="FU389" s="45"/>
      <c r="FV389" s="45"/>
      <c r="FW389" s="45"/>
      <c r="FX389" s="45" t="s">
        <v>347</v>
      </c>
      <c r="FY389" s="45" t="s">
        <v>347</v>
      </c>
      <c r="FZ389" s="45"/>
      <c r="GA389" s="45"/>
      <c r="GB389" s="45"/>
      <c r="GC389" s="45" t="s">
        <v>351</v>
      </c>
      <c r="GD389" s="45" t="s">
        <v>351</v>
      </c>
      <c r="GE389" s="45" t="s">
        <v>873</v>
      </c>
      <c r="GF389" s="45"/>
      <c r="GG389" s="45"/>
      <c r="GH389" s="45"/>
      <c r="GI389" s="45"/>
      <c r="GJ389" s="45"/>
      <c r="GK389" s="45"/>
      <c r="GL389" s="45"/>
      <c r="GM389" s="45"/>
      <c r="GN389" s="45"/>
      <c r="GO389" s="45"/>
      <c r="GP389" s="45"/>
      <c r="GQ389" s="45"/>
      <c r="GR389" s="45"/>
      <c r="GS389" s="45"/>
      <c r="GT389" s="45"/>
      <c r="GU389" s="45" t="s">
        <v>4737</v>
      </c>
      <c r="GV389" s="45" t="b">
        <v>1</v>
      </c>
      <c r="GW389" s="45"/>
      <c r="GX389" s="45"/>
      <c r="GY389" s="45" t="b">
        <v>1</v>
      </c>
      <c r="GZ389" s="45"/>
      <c r="HA389" s="45" t="b">
        <v>1</v>
      </c>
      <c r="HB389" s="45"/>
      <c r="HC389" s="45"/>
      <c r="HD389" s="45"/>
      <c r="HE389" s="45"/>
      <c r="HF389" s="45" t="b">
        <v>1</v>
      </c>
      <c r="HG389" s="45"/>
      <c r="HH389" s="45"/>
      <c r="HI389" s="45"/>
      <c r="HJ389" s="45"/>
      <c r="HK389" s="45"/>
      <c r="HL389" s="45"/>
      <c r="HM389" s="45"/>
      <c r="HN389" s="45" t="s">
        <v>2207</v>
      </c>
      <c r="HO389" s="45" t="b">
        <v>1</v>
      </c>
      <c r="HP389" s="45" t="b">
        <v>1</v>
      </c>
      <c r="HQ389" s="45"/>
      <c r="HR389" s="45"/>
      <c r="HS389" s="45" t="s">
        <v>4738</v>
      </c>
      <c r="HT389" s="45" t="s">
        <v>4739</v>
      </c>
      <c r="HU389" s="45" t="b">
        <v>1</v>
      </c>
      <c r="HV389" s="45"/>
      <c r="HW389" s="45" t="b">
        <v>1</v>
      </c>
      <c r="HX389" s="45"/>
      <c r="HY389" s="45" t="b">
        <v>1</v>
      </c>
      <c r="HZ389" s="45"/>
      <c r="IA389" s="45" t="b">
        <v>1</v>
      </c>
      <c r="IB389" s="45"/>
      <c r="IC389" s="45"/>
      <c r="ID389" s="45"/>
      <c r="IE389" s="45"/>
      <c r="IF389" s="45" t="s">
        <v>1091</v>
      </c>
      <c r="IG389" s="45"/>
      <c r="IH389" s="45"/>
      <c r="II389" s="45"/>
      <c r="IJ389" s="45"/>
      <c r="IK389" s="45"/>
      <c r="IL389" s="45"/>
      <c r="IM389" s="45"/>
      <c r="IN389" s="45" t="b">
        <v>1</v>
      </c>
      <c r="IO389" s="45"/>
      <c r="IP389" s="45" t="s">
        <v>442</v>
      </c>
      <c r="IQ389" s="45"/>
      <c r="IR389" s="45" t="s">
        <v>413</v>
      </c>
      <c r="IS389" s="45"/>
      <c r="IT389" s="45"/>
      <c r="IU389" s="45"/>
      <c r="IV389" s="45"/>
      <c r="IW389" s="45"/>
      <c r="IX389" s="45" t="b">
        <v>1</v>
      </c>
      <c r="IY389" s="45"/>
      <c r="IZ389" s="45"/>
      <c r="JA389" s="45"/>
      <c r="JB389" s="45" t="s">
        <v>413</v>
      </c>
      <c r="JC389" s="45"/>
      <c r="JD389" s="45"/>
      <c r="JE389" s="45"/>
      <c r="JF389" s="45"/>
      <c r="JG389" s="45"/>
      <c r="JH389" s="45" t="b">
        <v>1</v>
      </c>
      <c r="JI389" s="45"/>
      <c r="JJ389" s="45"/>
      <c r="JK389" s="45"/>
      <c r="JL389" s="45" t="s">
        <v>347</v>
      </c>
      <c r="JM389" s="45"/>
      <c r="JN389" s="45" t="s">
        <v>4740</v>
      </c>
      <c r="JO389" s="45"/>
      <c r="JP389" s="45"/>
      <c r="JQ389" s="45"/>
      <c r="JR389" s="45" t="b">
        <v>1</v>
      </c>
      <c r="JS389" s="45"/>
      <c r="JT389" s="45"/>
      <c r="JU389" s="45"/>
      <c r="JV389" s="45"/>
      <c r="JW389" s="45" t="b">
        <v>1</v>
      </c>
      <c r="JX389" s="45"/>
      <c r="JY389" s="45" t="b">
        <v>1</v>
      </c>
      <c r="JZ389" s="45"/>
      <c r="KA389" s="45" t="b">
        <v>1</v>
      </c>
      <c r="KB389" s="45"/>
      <c r="KC389" s="45"/>
      <c r="KD389" s="45"/>
      <c r="KE389" s="45"/>
      <c r="KF389" s="45"/>
      <c r="KG389" s="45"/>
      <c r="KH389" s="45" t="s">
        <v>4741</v>
      </c>
      <c r="KI389" s="45"/>
      <c r="KJ389" s="45" t="b">
        <v>1</v>
      </c>
      <c r="KK389" s="45"/>
      <c r="KL389" s="45"/>
      <c r="KM389" s="45" t="b">
        <v>1</v>
      </c>
      <c r="KN389" s="45"/>
      <c r="KO389" s="45"/>
      <c r="KP389" s="45"/>
      <c r="KQ389" s="45"/>
      <c r="KR389" s="45" t="b">
        <v>1</v>
      </c>
      <c r="KS389" s="45"/>
      <c r="KT389" s="45"/>
      <c r="KU389" s="45"/>
      <c r="KV389" s="45"/>
      <c r="KW389" s="45" t="s">
        <v>3022</v>
      </c>
      <c r="KX389" s="45" t="b">
        <v>1</v>
      </c>
      <c r="KY389" s="45"/>
      <c r="KZ389" s="45" t="b">
        <v>1</v>
      </c>
      <c r="LA389" s="45"/>
      <c r="LB389" s="45"/>
      <c r="LC389" s="45" t="b">
        <v>1</v>
      </c>
      <c r="LD389" s="45"/>
      <c r="LE389" s="45"/>
      <c r="LF389" s="45"/>
      <c r="LG389" s="45" t="s">
        <v>1641</v>
      </c>
      <c r="LH389" s="45" t="b">
        <v>1</v>
      </c>
      <c r="LI389" s="45"/>
      <c r="LJ389" s="45"/>
      <c r="LK389" s="45" t="b">
        <v>1</v>
      </c>
      <c r="LL389" s="45" t="b">
        <v>1</v>
      </c>
      <c r="LM389" s="45"/>
      <c r="LN389" s="45"/>
      <c r="LO389" s="45" t="s">
        <v>347</v>
      </c>
      <c r="LP389" s="45"/>
      <c r="LQ389" s="45" t="s">
        <v>706</v>
      </c>
      <c r="LR389" s="45"/>
      <c r="LS389" s="45"/>
      <c r="LT389" s="45"/>
      <c r="LU389" s="45"/>
      <c r="LV389" s="45"/>
      <c r="LW389" s="45"/>
      <c r="LX389" s="45"/>
      <c r="LY389" s="45"/>
      <c r="LZ389" s="45" t="b">
        <v>1</v>
      </c>
      <c r="MA389" s="45"/>
      <c r="MB389" s="45" t="s">
        <v>359</v>
      </c>
      <c r="MC389" s="45"/>
      <c r="MD389" s="45"/>
      <c r="ME389" s="45" t="s">
        <v>359</v>
      </c>
      <c r="MF389" s="45"/>
      <c r="MG389" s="45"/>
      <c r="MH389" s="45" t="s">
        <v>359</v>
      </c>
      <c r="MI389" s="45"/>
      <c r="MJ389" s="45" t="s">
        <v>4742</v>
      </c>
      <c r="MK389" s="45">
        <v>73220419</v>
      </c>
      <c r="ML389" s="45" t="s">
        <v>4743</v>
      </c>
      <c r="MM389" s="47">
        <v>44219.594050925924</v>
      </c>
      <c r="MN389" s="45">
        <v>391</v>
      </c>
      <c r="MO389" s="45"/>
      <c r="MP389" s="45">
        <v>-1</v>
      </c>
      <c r="MQ389" s="45"/>
      <c r="MR389" s="45"/>
      <c r="MS389" s="45" t="s">
        <v>376</v>
      </c>
      <c r="MT389" s="45">
        <v>4735</v>
      </c>
      <c r="MU389" s="45" t="s">
        <v>402</v>
      </c>
      <c r="MV389" s="45">
        <v>569832</v>
      </c>
    </row>
    <row r="390" spans="1:360" ht="15.6" thickTop="1" thickBot="1" x14ac:dyDescent="0.35">
      <c r="A390" s="48" t="s">
        <v>4744</v>
      </c>
      <c r="B390" s="37" t="s">
        <v>4745</v>
      </c>
      <c r="C390" s="37"/>
      <c r="D390" s="37" t="s">
        <v>2714</v>
      </c>
      <c r="E390" s="37" t="s">
        <v>830</v>
      </c>
      <c r="F390" s="37"/>
      <c r="G390" s="49">
        <v>44219</v>
      </c>
      <c r="H390" s="37" t="s">
        <v>2715</v>
      </c>
      <c r="I390" s="37" t="s">
        <v>832</v>
      </c>
      <c r="J390" s="37" t="s">
        <v>347</v>
      </c>
      <c r="K390" s="37">
        <v>271</v>
      </c>
      <c r="L390" s="37" t="str">
        <f>IF(data!$K390&lt;31,"18-30 Years",IF(data!$K390&lt;51,"31-50 Years",IF(data!$K390&lt;61,"51-60 Years",IF(data!$K390&gt;60,"Elderly&gt;60"))))</f>
        <v>Elderly&gt;60</v>
      </c>
      <c r="M390" s="37" t="s">
        <v>405</v>
      </c>
      <c r="N390" s="37" t="s">
        <v>349</v>
      </c>
      <c r="O390" s="37" t="s">
        <v>350</v>
      </c>
      <c r="P390" s="49">
        <v>43525</v>
      </c>
      <c r="Q390" s="37">
        <v>1</v>
      </c>
      <c r="R390" s="37">
        <v>2</v>
      </c>
      <c r="S390" s="37" t="s">
        <v>347</v>
      </c>
      <c r="T390" s="37">
        <v>0</v>
      </c>
      <c r="U390" s="37">
        <v>1</v>
      </c>
      <c r="V390" s="37">
        <v>1</v>
      </c>
      <c r="W390" s="37" t="s">
        <v>406</v>
      </c>
      <c r="X390" s="37">
        <v>0</v>
      </c>
      <c r="Y390" s="37" t="s">
        <v>406</v>
      </c>
      <c r="Z390" s="37">
        <v>0</v>
      </c>
      <c r="AA390" s="52">
        <v>2</v>
      </c>
      <c r="AB390" s="37">
        <v>7</v>
      </c>
      <c r="AC390" s="37">
        <v>2</v>
      </c>
      <c r="AD390" s="37">
        <v>0</v>
      </c>
      <c r="AE390" s="37">
        <v>1</v>
      </c>
      <c r="AF390" s="37">
        <v>2800</v>
      </c>
      <c r="AG390" s="37">
        <v>1500</v>
      </c>
      <c r="AH390" s="41">
        <f t="shared" si="6"/>
        <v>-1300</v>
      </c>
      <c r="AI390" s="37" t="s">
        <v>4746</v>
      </c>
      <c r="AJ390" s="37"/>
      <c r="AK390" s="37" t="s">
        <v>355</v>
      </c>
      <c r="AL390" s="37"/>
      <c r="AM390" s="37" t="b">
        <v>1</v>
      </c>
      <c r="AN390" s="37"/>
      <c r="AO390" s="37"/>
      <c r="AP390" s="37"/>
      <c r="AQ390" s="37"/>
      <c r="AR390" s="37"/>
      <c r="AS390" s="37"/>
      <c r="AT390" s="37">
        <v>10</v>
      </c>
      <c r="AU390" s="37" t="s">
        <v>356</v>
      </c>
      <c r="AV390" s="37"/>
      <c r="AW390" s="37" t="s">
        <v>347</v>
      </c>
      <c r="AX390" s="37" t="s">
        <v>4747</v>
      </c>
      <c r="AY390" s="37" t="s">
        <v>480</v>
      </c>
      <c r="AZ390" s="37" t="b">
        <v>1</v>
      </c>
      <c r="BA390" s="37"/>
      <c r="BB390" s="37"/>
      <c r="BC390" s="37" t="b">
        <v>1</v>
      </c>
      <c r="BD390" s="37"/>
      <c r="BE390" s="37"/>
      <c r="BF390" s="37"/>
      <c r="BG390" s="37"/>
      <c r="BH390" s="37"/>
      <c r="BI390" s="37"/>
      <c r="BJ390" s="37"/>
      <c r="BK390" s="37" t="s">
        <v>359</v>
      </c>
      <c r="BL390" s="37"/>
      <c r="BM390" s="37"/>
      <c r="BN390" s="37"/>
      <c r="BO390" s="37"/>
      <c r="BP390" s="37" t="s">
        <v>359</v>
      </c>
      <c r="BQ390" s="37"/>
      <c r="BR390" s="37"/>
      <c r="BS390" s="37"/>
      <c r="BT390" s="37"/>
      <c r="BU390" s="37"/>
      <c r="BV390" s="37"/>
      <c r="BW390" s="37"/>
      <c r="BX390" s="37"/>
      <c r="BY390" s="37"/>
      <c r="BZ390" s="37"/>
      <c r="CA390" s="37"/>
      <c r="CB390" s="37"/>
      <c r="CC390" s="37"/>
      <c r="CD390" s="37"/>
      <c r="CE390" s="37"/>
      <c r="CF390" s="37" t="s">
        <v>815</v>
      </c>
      <c r="CG390" s="37" t="b">
        <v>1</v>
      </c>
      <c r="CH390" s="37" t="b">
        <v>1</v>
      </c>
      <c r="CI390" s="37" t="b">
        <v>1</v>
      </c>
      <c r="CJ390" s="37"/>
      <c r="CK390" s="37"/>
      <c r="CL390" s="37"/>
      <c r="CM390" s="37"/>
      <c r="CN390" s="37"/>
      <c r="CO390" s="37" t="s">
        <v>347</v>
      </c>
      <c r="CP390" s="37"/>
      <c r="CQ390" s="37"/>
      <c r="CR390" s="37"/>
      <c r="CS390" s="37"/>
      <c r="CT390" s="37"/>
      <c r="CU390" s="37"/>
      <c r="CV390" s="37"/>
      <c r="CW390" s="37"/>
      <c r="CX390" s="37"/>
      <c r="CY390" s="37" t="s">
        <v>932</v>
      </c>
      <c r="CZ390" s="37"/>
      <c r="DA390" s="37"/>
      <c r="DB390" s="37"/>
      <c r="DC390" s="37"/>
      <c r="DD390" s="37"/>
      <c r="DE390" s="37"/>
      <c r="DF390" s="37" t="b">
        <v>1</v>
      </c>
      <c r="DG390" s="37"/>
      <c r="DH390" s="37"/>
      <c r="DI390" s="37"/>
      <c r="DJ390" s="37"/>
      <c r="DK390" s="37"/>
      <c r="DL390" s="37"/>
      <c r="DM390" s="37"/>
      <c r="DN390" s="37"/>
      <c r="DO390" s="37"/>
      <c r="DP390" s="37"/>
      <c r="DQ390" s="37"/>
      <c r="DR390" s="37"/>
      <c r="DS390" s="37"/>
      <c r="DT390" s="37"/>
      <c r="DU390" s="37"/>
      <c r="DV390" s="37"/>
      <c r="DW390" s="37" t="s">
        <v>564</v>
      </c>
      <c r="DX390" s="37" t="s">
        <v>565</v>
      </c>
      <c r="DY390" s="37" t="s">
        <v>2106</v>
      </c>
      <c r="DZ390" s="37"/>
      <c r="EA390" s="37" t="s">
        <v>1031</v>
      </c>
      <c r="EB390" s="37" t="b">
        <v>1</v>
      </c>
      <c r="EC390" s="37" t="b">
        <v>1</v>
      </c>
      <c r="ED390" s="37" t="b">
        <v>1</v>
      </c>
      <c r="EE390" s="37"/>
      <c r="EF390" s="37"/>
      <c r="EG390" s="37"/>
      <c r="EH390" s="37"/>
      <c r="EI390" s="37"/>
      <c r="EJ390" s="37"/>
      <c r="EK390" s="37"/>
      <c r="EL390" s="37"/>
      <c r="EM390" s="52">
        <v>3</v>
      </c>
      <c r="EN390" s="37" t="s">
        <v>365</v>
      </c>
      <c r="EO390" s="37" t="s">
        <v>2746</v>
      </c>
      <c r="EP390" s="37"/>
      <c r="EQ390" s="37"/>
      <c r="ER390" s="37" t="b">
        <v>1</v>
      </c>
      <c r="ES390" s="37" t="b">
        <v>1</v>
      </c>
      <c r="ET390" s="37"/>
      <c r="EU390" s="37"/>
      <c r="EV390" s="37"/>
      <c r="EW390" s="37"/>
      <c r="EX390" s="37"/>
      <c r="EY390" s="37"/>
      <c r="EZ390" s="37"/>
      <c r="FA390" s="52">
        <v>2</v>
      </c>
      <c r="FB390" s="37" t="s">
        <v>365</v>
      </c>
      <c r="FC390" s="37" t="s">
        <v>347</v>
      </c>
      <c r="FD390" s="37"/>
      <c r="FE390" s="37" t="s">
        <v>367</v>
      </c>
      <c r="FF390" s="37"/>
      <c r="FG390" s="37" t="b">
        <v>1</v>
      </c>
      <c r="FH390" s="37"/>
      <c r="FI390" s="37"/>
      <c r="FJ390" s="37"/>
      <c r="FK390" s="37"/>
      <c r="FL390" s="37"/>
      <c r="FM390" s="37"/>
      <c r="FN390" s="37" t="s">
        <v>347</v>
      </c>
      <c r="FO390" s="37"/>
      <c r="FP390" s="37" t="s">
        <v>347</v>
      </c>
      <c r="FQ390" s="37" t="s">
        <v>1638</v>
      </c>
      <c r="FR390" s="37" t="b">
        <v>1</v>
      </c>
      <c r="FS390" s="37"/>
      <c r="FT390" s="37" t="b">
        <v>1</v>
      </c>
      <c r="FU390" s="37"/>
      <c r="FV390" s="37"/>
      <c r="FW390" s="37"/>
      <c r="FX390" s="37" t="s">
        <v>347</v>
      </c>
      <c r="FY390" s="37" t="s">
        <v>347</v>
      </c>
      <c r="FZ390" s="37"/>
      <c r="GA390" s="37"/>
      <c r="GB390" s="37"/>
      <c r="GC390" s="37" t="s">
        <v>351</v>
      </c>
      <c r="GD390" s="37" t="s">
        <v>351</v>
      </c>
      <c r="GE390" s="37" t="s">
        <v>359</v>
      </c>
      <c r="GF390" s="37" t="s">
        <v>369</v>
      </c>
      <c r="GG390" s="37" t="s">
        <v>369</v>
      </c>
      <c r="GH390" s="37" t="s">
        <v>3764</v>
      </c>
      <c r="GI390" s="37" t="s">
        <v>359</v>
      </c>
      <c r="GJ390" s="37"/>
      <c r="GK390" s="37"/>
      <c r="GL390" s="37"/>
      <c r="GM390" s="37"/>
      <c r="GN390" s="37"/>
      <c r="GO390" s="37"/>
      <c r="GP390" s="37"/>
      <c r="GQ390" s="37"/>
      <c r="GR390" s="37"/>
      <c r="GS390" s="37" t="s">
        <v>373</v>
      </c>
      <c r="GT390" s="37"/>
      <c r="GU390" s="37" t="s">
        <v>2183</v>
      </c>
      <c r="GV390" s="37" t="b">
        <v>1</v>
      </c>
      <c r="GW390" s="37"/>
      <c r="GX390" s="37" t="b">
        <v>1</v>
      </c>
      <c r="GY390" s="37"/>
      <c r="GZ390" s="37"/>
      <c r="HA390" s="37"/>
      <c r="HB390" s="37"/>
      <c r="HC390" s="37"/>
      <c r="HD390" s="37"/>
      <c r="HE390" s="37"/>
      <c r="HF390" s="37"/>
      <c r="HG390" s="37"/>
      <c r="HH390" s="37"/>
      <c r="HI390" s="37"/>
      <c r="HJ390" s="37"/>
      <c r="HK390" s="37"/>
      <c r="HL390" s="37"/>
      <c r="HM390" s="37"/>
      <c r="HN390" s="37" t="s">
        <v>605</v>
      </c>
      <c r="HO390" s="37" t="b">
        <v>1</v>
      </c>
      <c r="HP390" s="37" t="b">
        <v>1</v>
      </c>
      <c r="HQ390" s="37" t="b">
        <v>1</v>
      </c>
      <c r="HR390" s="37" t="b">
        <v>1</v>
      </c>
      <c r="HS390" s="37" t="s">
        <v>4748</v>
      </c>
      <c r="HT390" s="37" t="s">
        <v>1433</v>
      </c>
      <c r="HU390" s="37" t="b">
        <v>1</v>
      </c>
      <c r="HV390" s="37" t="b">
        <v>1</v>
      </c>
      <c r="HW390" s="37"/>
      <c r="HX390" s="37" t="b">
        <v>1</v>
      </c>
      <c r="HY390" s="37"/>
      <c r="HZ390" s="37"/>
      <c r="IA390" s="37"/>
      <c r="IB390" s="37"/>
      <c r="IC390" s="37"/>
      <c r="ID390" s="37"/>
      <c r="IE390" s="37"/>
      <c r="IF390" s="37" t="s">
        <v>1091</v>
      </c>
      <c r="IG390" s="37"/>
      <c r="IH390" s="37"/>
      <c r="II390" s="37"/>
      <c r="IJ390" s="37"/>
      <c r="IK390" s="37"/>
      <c r="IL390" s="37"/>
      <c r="IM390" s="37"/>
      <c r="IN390" s="37" t="b">
        <v>1</v>
      </c>
      <c r="IO390" s="37"/>
      <c r="IP390" s="37" t="s">
        <v>347</v>
      </c>
      <c r="IQ390" s="37"/>
      <c r="IR390" s="37" t="s">
        <v>413</v>
      </c>
      <c r="IS390" s="37"/>
      <c r="IT390" s="37"/>
      <c r="IU390" s="37"/>
      <c r="IV390" s="37"/>
      <c r="IW390" s="37"/>
      <c r="IX390" s="37" t="b">
        <v>1</v>
      </c>
      <c r="IY390" s="37"/>
      <c r="IZ390" s="37"/>
      <c r="JA390" s="37"/>
      <c r="JB390" s="37" t="s">
        <v>413</v>
      </c>
      <c r="JC390" s="37"/>
      <c r="JD390" s="37"/>
      <c r="JE390" s="37"/>
      <c r="JF390" s="37"/>
      <c r="JG390" s="37"/>
      <c r="JH390" s="37" t="b">
        <v>1</v>
      </c>
      <c r="JI390" s="37"/>
      <c r="JJ390" s="37"/>
      <c r="JK390" s="37"/>
      <c r="JL390" s="37" t="s">
        <v>347</v>
      </c>
      <c r="JM390" s="37"/>
      <c r="JN390" s="37" t="s">
        <v>4749</v>
      </c>
      <c r="JO390" s="37" t="b">
        <v>1</v>
      </c>
      <c r="JP390" s="37"/>
      <c r="JQ390" s="37"/>
      <c r="JR390" s="37" t="b">
        <v>1</v>
      </c>
      <c r="JS390" s="37" t="b">
        <v>1</v>
      </c>
      <c r="JT390" s="37" t="b">
        <v>1</v>
      </c>
      <c r="JU390" s="37" t="b">
        <v>1</v>
      </c>
      <c r="JV390" s="37"/>
      <c r="JW390" s="37" t="b">
        <v>1</v>
      </c>
      <c r="JX390" s="37"/>
      <c r="JY390" s="37" t="b">
        <v>1</v>
      </c>
      <c r="JZ390" s="37"/>
      <c r="KA390" s="37" t="b">
        <v>1</v>
      </c>
      <c r="KB390" s="37" t="b">
        <v>1</v>
      </c>
      <c r="KC390" s="37"/>
      <c r="KD390" s="37"/>
      <c r="KE390" s="37"/>
      <c r="KF390" s="37"/>
      <c r="KG390" s="37" t="s">
        <v>4750</v>
      </c>
      <c r="KH390" s="37" t="s">
        <v>2980</v>
      </c>
      <c r="KI390" s="37"/>
      <c r="KJ390" s="37" t="b">
        <v>1</v>
      </c>
      <c r="KK390" s="37"/>
      <c r="KL390" s="37" t="b">
        <v>1</v>
      </c>
      <c r="KM390" s="37" t="b">
        <v>1</v>
      </c>
      <c r="KN390" s="37"/>
      <c r="KO390" s="37"/>
      <c r="KP390" s="37"/>
      <c r="KQ390" s="37"/>
      <c r="KR390" s="37"/>
      <c r="KS390" s="37"/>
      <c r="KT390" s="37"/>
      <c r="KU390" s="37"/>
      <c r="KV390" s="37"/>
      <c r="KW390" s="37" t="s">
        <v>705</v>
      </c>
      <c r="KX390" s="37" t="b">
        <v>1</v>
      </c>
      <c r="KY390" s="37" t="b">
        <v>1</v>
      </c>
      <c r="KZ390" s="37" t="b">
        <v>1</v>
      </c>
      <c r="LA390" s="37" t="b">
        <v>1</v>
      </c>
      <c r="LB390" s="37" t="b">
        <v>1</v>
      </c>
      <c r="LC390" s="37" t="b">
        <v>1</v>
      </c>
      <c r="LD390" s="37"/>
      <c r="LE390" s="37"/>
      <c r="LF390" s="37"/>
      <c r="LG390" s="37" t="s">
        <v>1052</v>
      </c>
      <c r="LH390" s="37" t="b">
        <v>1</v>
      </c>
      <c r="LI390" s="37" t="b">
        <v>1</v>
      </c>
      <c r="LJ390" s="37" t="b">
        <v>1</v>
      </c>
      <c r="LK390" s="37" t="b">
        <v>1</v>
      </c>
      <c r="LL390" s="37"/>
      <c r="LM390" s="37"/>
      <c r="LN390" s="37"/>
      <c r="LO390" s="37" t="s">
        <v>359</v>
      </c>
      <c r="LP390" s="45" t="s">
        <v>5170</v>
      </c>
      <c r="LQ390" s="37" t="s">
        <v>554</v>
      </c>
      <c r="LR390" s="37"/>
      <c r="LS390" s="37" t="b">
        <v>1</v>
      </c>
      <c r="LT390" s="37" t="b">
        <v>1</v>
      </c>
      <c r="LU390" s="37"/>
      <c r="LV390" s="37"/>
      <c r="LW390" s="37"/>
      <c r="LX390" s="37"/>
      <c r="LY390" s="37"/>
      <c r="LZ390" s="37"/>
      <c r="MA390" s="37"/>
      <c r="MB390" s="37" t="s">
        <v>359</v>
      </c>
      <c r="MC390" s="37"/>
      <c r="MD390" s="37"/>
      <c r="ME390" s="37"/>
      <c r="MF390" s="37"/>
      <c r="MG390" s="37"/>
      <c r="MH390" s="37" t="s">
        <v>359</v>
      </c>
      <c r="MI390" s="37"/>
      <c r="MJ390" s="37" t="s">
        <v>4751</v>
      </c>
      <c r="MK390" s="37">
        <v>73220489</v>
      </c>
      <c r="ML390" s="37" t="s">
        <v>4752</v>
      </c>
      <c r="MM390" s="50">
        <v>44219.595254629632</v>
      </c>
      <c r="MN390" s="37">
        <v>392</v>
      </c>
      <c r="MO390" s="37"/>
      <c r="MP390" s="37">
        <v>-1</v>
      </c>
      <c r="MQ390" s="37"/>
      <c r="MR390" s="37"/>
      <c r="MS390" s="37" t="s">
        <v>376</v>
      </c>
      <c r="MT390" s="37">
        <v>900</v>
      </c>
      <c r="MU390" s="37" t="s">
        <v>402</v>
      </c>
      <c r="MV390" s="37">
        <v>569832</v>
      </c>
    </row>
    <row r="391" spans="1:360" ht="15.6" thickTop="1" thickBot="1" x14ac:dyDescent="0.35">
      <c r="A391" s="44" t="s">
        <v>4753</v>
      </c>
      <c r="B391" s="45" t="s">
        <v>4754</v>
      </c>
      <c r="C391" s="45"/>
      <c r="D391" s="45" t="s">
        <v>2714</v>
      </c>
      <c r="E391" s="45" t="s">
        <v>830</v>
      </c>
      <c r="F391" s="45"/>
      <c r="G391" s="46">
        <v>44219</v>
      </c>
      <c r="H391" s="45" t="s">
        <v>2715</v>
      </c>
      <c r="I391" s="45" t="s">
        <v>832</v>
      </c>
      <c r="J391" s="45" t="s">
        <v>347</v>
      </c>
      <c r="K391" s="45">
        <v>32</v>
      </c>
      <c r="L391" s="45" t="str">
        <f>IF(data!$K391&lt;31,"18-30 Years",IF(data!$K391&lt;51,"31-50 Years",IF(data!$K391&lt;61,"51-60 Years",IF(data!$K391&gt;60,"Elderly&gt;60"))))</f>
        <v>31-50 Years</v>
      </c>
      <c r="M391" s="45" t="s">
        <v>405</v>
      </c>
      <c r="N391" s="45" t="s">
        <v>349</v>
      </c>
      <c r="O391" s="45" t="s">
        <v>350</v>
      </c>
      <c r="P391" s="46">
        <v>42005</v>
      </c>
      <c r="Q391" s="45">
        <v>1</v>
      </c>
      <c r="R391" s="45">
        <v>0</v>
      </c>
      <c r="S391" s="45" t="s">
        <v>347</v>
      </c>
      <c r="T391" s="45">
        <v>0</v>
      </c>
      <c r="U391" s="45">
        <v>1</v>
      </c>
      <c r="V391" s="45">
        <v>2</v>
      </c>
      <c r="W391" s="45" t="s">
        <v>455</v>
      </c>
      <c r="X391" s="45">
        <v>1</v>
      </c>
      <c r="Y391" s="45" t="s">
        <v>364</v>
      </c>
      <c r="Z391" s="45">
        <v>0</v>
      </c>
      <c r="AA391" s="51">
        <v>4</v>
      </c>
      <c r="AB391" s="45">
        <v>6</v>
      </c>
      <c r="AC391" s="45">
        <v>0</v>
      </c>
      <c r="AD391" s="45">
        <v>0</v>
      </c>
      <c r="AE391" s="45">
        <v>1</v>
      </c>
      <c r="AF391" s="45">
        <v>1500</v>
      </c>
      <c r="AG391" s="45">
        <v>160</v>
      </c>
      <c r="AH391" s="41">
        <f t="shared" si="6"/>
        <v>-1340</v>
      </c>
      <c r="AI391" s="45" t="s">
        <v>4755</v>
      </c>
      <c r="AJ391" s="45"/>
      <c r="AK391" s="45" t="s">
        <v>355</v>
      </c>
      <c r="AL391" s="45"/>
      <c r="AM391" s="45" t="b">
        <v>1</v>
      </c>
      <c r="AN391" s="45"/>
      <c r="AO391" s="45"/>
      <c r="AP391" s="45"/>
      <c r="AQ391" s="45"/>
      <c r="AR391" s="45"/>
      <c r="AS391" s="45"/>
      <c r="AT391" s="45">
        <v>15</v>
      </c>
      <c r="AU391" s="45" t="s">
        <v>356</v>
      </c>
      <c r="AV391" s="45"/>
      <c r="AW391" s="45" t="s">
        <v>372</v>
      </c>
      <c r="AX391" s="45" t="s">
        <v>4756</v>
      </c>
      <c r="AY391" s="45" t="s">
        <v>480</v>
      </c>
      <c r="AZ391" s="45" t="b">
        <v>1</v>
      </c>
      <c r="BA391" s="45"/>
      <c r="BB391" s="45"/>
      <c r="BC391" s="45" t="b">
        <v>1</v>
      </c>
      <c r="BD391" s="45"/>
      <c r="BE391" s="45"/>
      <c r="BF391" s="45"/>
      <c r="BG391" s="45"/>
      <c r="BH391" s="45"/>
      <c r="BI391" s="45"/>
      <c r="BJ391" s="45"/>
      <c r="BK391" s="45" t="s">
        <v>359</v>
      </c>
      <c r="BL391" s="45"/>
      <c r="BM391" s="45"/>
      <c r="BN391" s="45"/>
      <c r="BO391" s="45"/>
      <c r="BP391" s="45" t="s">
        <v>359</v>
      </c>
      <c r="BQ391" s="45"/>
      <c r="BR391" s="45"/>
      <c r="BS391" s="45"/>
      <c r="BT391" s="45"/>
      <c r="BU391" s="45"/>
      <c r="BV391" s="45"/>
      <c r="BW391" s="45"/>
      <c r="BX391" s="45"/>
      <c r="BY391" s="45"/>
      <c r="BZ391" s="45"/>
      <c r="CA391" s="45"/>
      <c r="CB391" s="45"/>
      <c r="CC391" s="45"/>
      <c r="CD391" s="45"/>
      <c r="CE391" s="45"/>
      <c r="CF391" s="45" t="s">
        <v>815</v>
      </c>
      <c r="CG391" s="45" t="b">
        <v>1</v>
      </c>
      <c r="CH391" s="45" t="b">
        <v>1</v>
      </c>
      <c r="CI391" s="45" t="b">
        <v>1</v>
      </c>
      <c r="CJ391" s="45"/>
      <c r="CK391" s="45"/>
      <c r="CL391" s="45"/>
      <c r="CM391" s="45"/>
      <c r="CN391" s="45"/>
      <c r="CO391" s="45" t="s">
        <v>347</v>
      </c>
      <c r="CP391" s="45"/>
      <c r="CQ391" s="45"/>
      <c r="CR391" s="45"/>
      <c r="CS391" s="45"/>
      <c r="CT391" s="45"/>
      <c r="CU391" s="45"/>
      <c r="CV391" s="45"/>
      <c r="CW391" s="45"/>
      <c r="CX391" s="45"/>
      <c r="CY391" s="45" t="s">
        <v>836</v>
      </c>
      <c r="CZ391" s="45"/>
      <c r="DA391" s="45"/>
      <c r="DB391" s="45"/>
      <c r="DC391" s="45"/>
      <c r="DD391" s="45"/>
      <c r="DE391" s="45" t="b">
        <v>1</v>
      </c>
      <c r="DF391" s="45"/>
      <c r="DG391" s="45"/>
      <c r="DH391" s="45"/>
      <c r="DI391" s="45"/>
      <c r="DJ391" s="45"/>
      <c r="DK391" s="45"/>
      <c r="DL391" s="45"/>
      <c r="DM391" s="45"/>
      <c r="DN391" s="45"/>
      <c r="DO391" s="45"/>
      <c r="DP391" s="45"/>
      <c r="DQ391" s="45"/>
      <c r="DR391" s="45"/>
      <c r="DS391" s="45"/>
      <c r="DT391" s="45"/>
      <c r="DU391" s="45"/>
      <c r="DV391" s="45"/>
      <c r="DW391" s="45" t="s">
        <v>427</v>
      </c>
      <c r="DX391" s="45"/>
      <c r="DY391" s="45"/>
      <c r="DZ391" s="45"/>
      <c r="EA391" s="45" t="s">
        <v>1031</v>
      </c>
      <c r="EB391" s="45" t="b">
        <v>1</v>
      </c>
      <c r="EC391" s="45" t="b">
        <v>1</v>
      </c>
      <c r="ED391" s="45" t="b">
        <v>1</v>
      </c>
      <c r="EE391" s="45"/>
      <c r="EF391" s="45"/>
      <c r="EG391" s="45"/>
      <c r="EH391" s="45"/>
      <c r="EI391" s="45"/>
      <c r="EJ391" s="45"/>
      <c r="EK391" s="45"/>
      <c r="EL391" s="45"/>
      <c r="EM391" s="51">
        <v>3</v>
      </c>
      <c r="EN391" s="45" t="s">
        <v>365</v>
      </c>
      <c r="EO391" s="45" t="s">
        <v>1031</v>
      </c>
      <c r="EP391" s="45" t="b">
        <v>1</v>
      </c>
      <c r="EQ391" s="45" t="b">
        <v>1</v>
      </c>
      <c r="ER391" s="45" t="b">
        <v>1</v>
      </c>
      <c r="ES391" s="45"/>
      <c r="ET391" s="45"/>
      <c r="EU391" s="45"/>
      <c r="EV391" s="45"/>
      <c r="EW391" s="45"/>
      <c r="EX391" s="45"/>
      <c r="EY391" s="45"/>
      <c r="EZ391" s="45"/>
      <c r="FA391" s="51">
        <v>3</v>
      </c>
      <c r="FB391" s="45" t="s">
        <v>365</v>
      </c>
      <c r="FC391" s="45" t="s">
        <v>347</v>
      </c>
      <c r="FD391" s="45"/>
      <c r="FE391" s="45" t="s">
        <v>367</v>
      </c>
      <c r="FF391" s="45"/>
      <c r="FG391" s="45" t="b">
        <v>1</v>
      </c>
      <c r="FH391" s="45"/>
      <c r="FI391" s="45"/>
      <c r="FJ391" s="45"/>
      <c r="FK391" s="45"/>
      <c r="FL391" s="45"/>
      <c r="FM391" s="45"/>
      <c r="FN391" s="45" t="s">
        <v>347</v>
      </c>
      <c r="FO391" s="45"/>
      <c r="FP391" s="45" t="s">
        <v>347</v>
      </c>
      <c r="FQ391" s="45" t="s">
        <v>367</v>
      </c>
      <c r="FR391" s="45" t="b">
        <v>1</v>
      </c>
      <c r="FS391" s="45"/>
      <c r="FT391" s="45"/>
      <c r="FU391" s="45"/>
      <c r="FV391" s="45"/>
      <c r="FW391" s="45"/>
      <c r="FX391" s="45" t="s">
        <v>368</v>
      </c>
      <c r="FY391" s="45" t="s">
        <v>347</v>
      </c>
      <c r="FZ391" s="45"/>
      <c r="GA391" s="45"/>
      <c r="GB391" s="45"/>
      <c r="GC391" s="45" t="s">
        <v>351</v>
      </c>
      <c r="GD391" s="45" t="s">
        <v>351</v>
      </c>
      <c r="GE391" s="45" t="s">
        <v>359</v>
      </c>
      <c r="GF391" s="45" t="s">
        <v>370</v>
      </c>
      <c r="GG391" s="45" t="s">
        <v>370</v>
      </c>
      <c r="GH391" s="45"/>
      <c r="GI391" s="45"/>
      <c r="GJ391" s="45"/>
      <c r="GK391" s="45"/>
      <c r="GL391" s="45"/>
      <c r="GM391" s="45"/>
      <c r="GN391" s="45"/>
      <c r="GO391" s="45"/>
      <c r="GP391" s="45"/>
      <c r="GQ391" s="45"/>
      <c r="GR391" s="45"/>
      <c r="GS391" s="45"/>
      <c r="GT391" s="45"/>
      <c r="GU391" s="45" t="s">
        <v>4718</v>
      </c>
      <c r="GV391" s="45" t="b">
        <v>1</v>
      </c>
      <c r="GW391" s="45" t="b">
        <v>1</v>
      </c>
      <c r="GX391" s="45"/>
      <c r="GY391" s="45" t="b">
        <v>1</v>
      </c>
      <c r="GZ391" s="45"/>
      <c r="HA391" s="45"/>
      <c r="HB391" s="45"/>
      <c r="HC391" s="45"/>
      <c r="HD391" s="45"/>
      <c r="HE391" s="45"/>
      <c r="HF391" s="45"/>
      <c r="HG391" s="45"/>
      <c r="HH391" s="45"/>
      <c r="HI391" s="45"/>
      <c r="HJ391" s="45"/>
      <c r="HK391" s="45"/>
      <c r="HL391" s="45"/>
      <c r="HM391" s="45"/>
      <c r="HN391" s="45" t="s">
        <v>497</v>
      </c>
      <c r="HO391" s="45"/>
      <c r="HP391" s="45" t="b">
        <v>1</v>
      </c>
      <c r="HQ391" s="45"/>
      <c r="HR391" s="45"/>
      <c r="HS391" s="45" t="s">
        <v>4757</v>
      </c>
      <c r="HT391" s="45" t="s">
        <v>3182</v>
      </c>
      <c r="HU391" s="45" t="b">
        <v>1</v>
      </c>
      <c r="HV391" s="45" t="b">
        <v>1</v>
      </c>
      <c r="HW391" s="45"/>
      <c r="HX391" s="45"/>
      <c r="HY391" s="45"/>
      <c r="HZ391" s="45"/>
      <c r="IA391" s="45"/>
      <c r="IB391" s="45"/>
      <c r="IC391" s="45"/>
      <c r="ID391" s="45"/>
      <c r="IE391" s="45"/>
      <c r="IF391" s="45" t="s">
        <v>511</v>
      </c>
      <c r="IG391" s="45"/>
      <c r="IH391" s="45"/>
      <c r="II391" s="45"/>
      <c r="IJ391" s="45"/>
      <c r="IK391" s="45" t="b">
        <v>1</v>
      </c>
      <c r="IL391" s="45"/>
      <c r="IM391" s="45"/>
      <c r="IN391" s="45"/>
      <c r="IO391" s="45"/>
      <c r="IP391" s="45" t="s">
        <v>442</v>
      </c>
      <c r="IQ391" s="45"/>
      <c r="IR391" s="45" t="s">
        <v>413</v>
      </c>
      <c r="IS391" s="45"/>
      <c r="IT391" s="45"/>
      <c r="IU391" s="45"/>
      <c r="IV391" s="45"/>
      <c r="IW391" s="45"/>
      <c r="IX391" s="45" t="b">
        <v>1</v>
      </c>
      <c r="IY391" s="45"/>
      <c r="IZ391" s="45"/>
      <c r="JA391" s="45"/>
      <c r="JB391" s="45" t="s">
        <v>413</v>
      </c>
      <c r="JC391" s="45"/>
      <c r="JD391" s="45"/>
      <c r="JE391" s="45"/>
      <c r="JF391" s="45"/>
      <c r="JG391" s="45"/>
      <c r="JH391" s="45" t="b">
        <v>1</v>
      </c>
      <c r="JI391" s="45"/>
      <c r="JJ391" s="45"/>
      <c r="JK391" s="45"/>
      <c r="JL391" s="45" t="s">
        <v>347</v>
      </c>
      <c r="JM391" s="45"/>
      <c r="JN391" s="45" t="s">
        <v>4758</v>
      </c>
      <c r="JO391" s="45" t="b">
        <v>1</v>
      </c>
      <c r="JP391" s="45"/>
      <c r="JQ391" s="45" t="b">
        <v>1</v>
      </c>
      <c r="JR391" s="45" t="b">
        <v>1</v>
      </c>
      <c r="JS391" s="45"/>
      <c r="JT391" s="45"/>
      <c r="JU391" s="45"/>
      <c r="JV391" s="45"/>
      <c r="JW391" s="45"/>
      <c r="JX391" s="45"/>
      <c r="JY391" s="45"/>
      <c r="JZ391" s="45"/>
      <c r="KA391" s="45"/>
      <c r="KB391" s="45"/>
      <c r="KC391" s="45"/>
      <c r="KD391" s="45"/>
      <c r="KE391" s="45"/>
      <c r="KF391" s="45"/>
      <c r="KG391" s="45"/>
      <c r="KH391" s="45" t="s">
        <v>525</v>
      </c>
      <c r="KI391" s="45"/>
      <c r="KJ391" s="45"/>
      <c r="KK391" s="45"/>
      <c r="KL391" s="45" t="b">
        <v>1</v>
      </c>
      <c r="KM391" s="45" t="b">
        <v>1</v>
      </c>
      <c r="KN391" s="45"/>
      <c r="KO391" s="45"/>
      <c r="KP391" s="45"/>
      <c r="KQ391" s="45"/>
      <c r="KR391" s="45"/>
      <c r="KS391" s="45"/>
      <c r="KT391" s="45"/>
      <c r="KU391" s="45"/>
      <c r="KV391" s="45"/>
      <c r="KW391" s="45" t="s">
        <v>4453</v>
      </c>
      <c r="KX391" s="45" t="b">
        <v>1</v>
      </c>
      <c r="KY391" s="45" t="b">
        <v>1</v>
      </c>
      <c r="KZ391" s="45" t="b">
        <v>1</v>
      </c>
      <c r="LA391" s="45" t="b">
        <v>1</v>
      </c>
      <c r="LB391" s="45" t="b">
        <v>1</v>
      </c>
      <c r="LC391" s="45" t="b">
        <v>1</v>
      </c>
      <c r="LD391" s="45"/>
      <c r="LE391" s="45"/>
      <c r="LF391" s="45"/>
      <c r="LG391" s="45" t="s">
        <v>4759</v>
      </c>
      <c r="LH391" s="45" t="b">
        <v>1</v>
      </c>
      <c r="LI391" s="45" t="b">
        <v>1</v>
      </c>
      <c r="LJ391" s="45" t="b">
        <v>1</v>
      </c>
      <c r="LK391" s="45" t="b">
        <v>1</v>
      </c>
      <c r="LL391" s="45" t="b">
        <v>1</v>
      </c>
      <c r="LM391" s="45"/>
      <c r="LN391" s="45"/>
      <c r="LO391" s="45" t="s">
        <v>347</v>
      </c>
      <c r="LP391" s="45"/>
      <c r="LQ391" s="45" t="s">
        <v>4760</v>
      </c>
      <c r="LR391" s="45" t="b">
        <v>1</v>
      </c>
      <c r="LS391" s="45" t="b">
        <v>1</v>
      </c>
      <c r="LT391" s="45" t="b">
        <v>1</v>
      </c>
      <c r="LU391" s="45"/>
      <c r="LV391" s="45"/>
      <c r="LW391" s="45"/>
      <c r="LX391" s="45"/>
      <c r="LY391" s="45"/>
      <c r="LZ391" s="45"/>
      <c r="MA391" s="45"/>
      <c r="MB391" s="45" t="s">
        <v>359</v>
      </c>
      <c r="MC391" s="45"/>
      <c r="MD391" s="45"/>
      <c r="ME391" s="45"/>
      <c r="MF391" s="45"/>
      <c r="MG391" s="45"/>
      <c r="MH391" s="45" t="s">
        <v>359</v>
      </c>
      <c r="MI391" s="45"/>
      <c r="MJ391" s="45" t="s">
        <v>4761</v>
      </c>
      <c r="MK391" s="45">
        <v>73220490</v>
      </c>
      <c r="ML391" s="45" t="s">
        <v>4762</v>
      </c>
      <c r="MM391" s="47">
        <v>44219.595266203702</v>
      </c>
      <c r="MN391" s="45">
        <v>393</v>
      </c>
      <c r="MO391" s="45"/>
      <c r="MP391" s="45">
        <v>-1</v>
      </c>
      <c r="MQ391" s="45"/>
      <c r="MR391" s="45"/>
      <c r="MS391" s="45" t="s">
        <v>376</v>
      </c>
      <c r="MT391" s="45">
        <v>2080</v>
      </c>
      <c r="MU391" s="45" t="s">
        <v>402</v>
      </c>
      <c r="MV391" s="45">
        <v>569832</v>
      </c>
    </row>
    <row r="392" spans="1:360" ht="15" thickTop="1" x14ac:dyDescent="0.3">
      <c r="A392" s="48" t="s">
        <v>4763</v>
      </c>
      <c r="B392" s="37" t="s">
        <v>4764</v>
      </c>
      <c r="C392" s="37"/>
      <c r="D392" s="37" t="s">
        <v>2714</v>
      </c>
      <c r="E392" s="37" t="s">
        <v>830</v>
      </c>
      <c r="F392" s="37"/>
      <c r="G392" s="49">
        <v>44219</v>
      </c>
      <c r="H392" s="37" t="s">
        <v>2715</v>
      </c>
      <c r="I392" s="37" t="s">
        <v>832</v>
      </c>
      <c r="J392" s="37" t="s">
        <v>347</v>
      </c>
      <c r="K392" s="37">
        <v>40</v>
      </c>
      <c r="L392" s="37" t="str">
        <f>IF(data!$K392&lt;31,"18-30 Years",IF(data!$K392&lt;51,"31-50 Years",IF(data!$K392&lt;61,"51-60 Years",IF(data!$K392&gt;60,"Elderly&gt;60"))))</f>
        <v>31-50 Years</v>
      </c>
      <c r="M392" s="37" t="s">
        <v>405</v>
      </c>
      <c r="N392" s="37" t="s">
        <v>349</v>
      </c>
      <c r="O392" s="37" t="s">
        <v>350</v>
      </c>
      <c r="P392" s="49">
        <v>42736</v>
      </c>
      <c r="Q392" s="37">
        <v>1</v>
      </c>
      <c r="R392" s="37">
        <v>0</v>
      </c>
      <c r="S392" s="37" t="s">
        <v>347</v>
      </c>
      <c r="T392" s="37">
        <v>1</v>
      </c>
      <c r="U392" s="37">
        <v>2</v>
      </c>
      <c r="V392" s="37">
        <v>0</v>
      </c>
      <c r="W392" s="37" t="s">
        <v>406</v>
      </c>
      <c r="X392" s="37">
        <v>3</v>
      </c>
      <c r="Y392" s="37" t="s">
        <v>353</v>
      </c>
      <c r="Z392" s="37">
        <v>2</v>
      </c>
      <c r="AA392" s="52">
        <v>8</v>
      </c>
      <c r="AB392" s="37">
        <v>10</v>
      </c>
      <c r="AC392" s="37">
        <v>0</v>
      </c>
      <c r="AD392" s="37">
        <v>0</v>
      </c>
      <c r="AE392" s="37">
        <v>1</v>
      </c>
      <c r="AF392" s="37">
        <v>3500</v>
      </c>
      <c r="AG392" s="37">
        <v>1500</v>
      </c>
      <c r="AH392" s="41">
        <f t="shared" si="6"/>
        <v>-2000</v>
      </c>
      <c r="AI392" s="37" t="s">
        <v>4765</v>
      </c>
      <c r="AJ392" s="37"/>
      <c r="AK392" s="37" t="s">
        <v>355</v>
      </c>
      <c r="AL392" s="37"/>
      <c r="AM392" s="37" t="b">
        <v>1</v>
      </c>
      <c r="AN392" s="37"/>
      <c r="AO392" s="37"/>
      <c r="AP392" s="37"/>
      <c r="AQ392" s="37"/>
      <c r="AR392" s="37"/>
      <c r="AS392" s="37"/>
      <c r="AT392" s="37">
        <v>20</v>
      </c>
      <c r="AU392" s="37" t="s">
        <v>356</v>
      </c>
      <c r="AV392" s="37"/>
      <c r="AW392" s="37" t="s">
        <v>359</v>
      </c>
      <c r="AX392" s="41" t="s">
        <v>372</v>
      </c>
      <c r="AY392" s="37" t="s">
        <v>480</v>
      </c>
      <c r="AZ392" s="37" t="b">
        <v>1</v>
      </c>
      <c r="BA392" s="37"/>
      <c r="BB392" s="37"/>
      <c r="BC392" s="37" t="b">
        <v>1</v>
      </c>
      <c r="BD392" s="37"/>
      <c r="BE392" s="37"/>
      <c r="BF392" s="37"/>
      <c r="BG392" s="37"/>
      <c r="BH392" s="37"/>
      <c r="BI392" s="37"/>
      <c r="BJ392" s="37"/>
      <c r="BK392" s="37" t="s">
        <v>359</v>
      </c>
      <c r="BL392" s="37"/>
      <c r="BM392" s="37"/>
      <c r="BN392" s="37"/>
      <c r="BO392" s="37"/>
      <c r="BP392" s="37" t="s">
        <v>359</v>
      </c>
      <c r="BQ392" s="37"/>
      <c r="BR392" s="37"/>
      <c r="BS392" s="37"/>
      <c r="BT392" s="37"/>
      <c r="BU392" s="37"/>
      <c r="BV392" s="37"/>
      <c r="BW392" s="37"/>
      <c r="BX392" s="37"/>
      <c r="BY392" s="37"/>
      <c r="BZ392" s="37"/>
      <c r="CA392" s="37"/>
      <c r="CB392" s="37"/>
      <c r="CC392" s="37"/>
      <c r="CD392" s="37"/>
      <c r="CE392" s="37"/>
      <c r="CF392" s="37" t="s">
        <v>870</v>
      </c>
      <c r="CG392" s="37" t="b">
        <v>1</v>
      </c>
      <c r="CH392" s="37" t="b">
        <v>1</v>
      </c>
      <c r="CI392" s="37"/>
      <c r="CJ392" s="37"/>
      <c r="CK392" s="37"/>
      <c r="CL392" s="37"/>
      <c r="CM392" s="37"/>
      <c r="CN392" s="37"/>
      <c r="CO392" s="37" t="s">
        <v>347</v>
      </c>
      <c r="CP392" s="37"/>
      <c r="CQ392" s="37"/>
      <c r="CR392" s="37"/>
      <c r="CS392" s="37"/>
      <c r="CT392" s="37"/>
      <c r="CU392" s="37"/>
      <c r="CV392" s="37"/>
      <c r="CW392" s="37"/>
      <c r="CX392" s="37"/>
      <c r="CY392" s="37" t="s">
        <v>836</v>
      </c>
      <c r="CZ392" s="37"/>
      <c r="DA392" s="37"/>
      <c r="DB392" s="37"/>
      <c r="DC392" s="37"/>
      <c r="DD392" s="37"/>
      <c r="DE392" s="37" t="b">
        <v>1</v>
      </c>
      <c r="DF392" s="37"/>
      <c r="DG392" s="37"/>
      <c r="DH392" s="37"/>
      <c r="DI392" s="37"/>
      <c r="DJ392" s="37"/>
      <c r="DK392" s="37" t="s">
        <v>359</v>
      </c>
      <c r="DL392" s="37"/>
      <c r="DM392" s="37"/>
      <c r="DN392" s="37"/>
      <c r="DO392" s="37"/>
      <c r="DP392" s="37"/>
      <c r="DQ392" s="37"/>
      <c r="DR392" s="37"/>
      <c r="DS392" s="37"/>
      <c r="DT392" s="37"/>
      <c r="DU392" s="37"/>
      <c r="DV392" s="37"/>
      <c r="DW392" s="37" t="s">
        <v>646</v>
      </c>
      <c r="DX392" s="37"/>
      <c r="DY392" s="37"/>
      <c r="DZ392" s="37"/>
      <c r="EA392" s="37" t="s">
        <v>1031</v>
      </c>
      <c r="EB392" s="37" t="b">
        <v>1</v>
      </c>
      <c r="EC392" s="37" t="b">
        <v>1</v>
      </c>
      <c r="ED392" s="37" t="b">
        <v>1</v>
      </c>
      <c r="EE392" s="37"/>
      <c r="EF392" s="37"/>
      <c r="EG392" s="37"/>
      <c r="EH392" s="37"/>
      <c r="EI392" s="37"/>
      <c r="EJ392" s="37"/>
      <c r="EK392" s="37"/>
      <c r="EL392" s="37"/>
      <c r="EM392" s="52">
        <v>3</v>
      </c>
      <c r="EN392" s="37" t="s">
        <v>365</v>
      </c>
      <c r="EO392" s="37" t="s">
        <v>1031</v>
      </c>
      <c r="EP392" s="37" t="b">
        <v>1</v>
      </c>
      <c r="EQ392" s="37" t="b">
        <v>1</v>
      </c>
      <c r="ER392" s="37" t="b">
        <v>1</v>
      </c>
      <c r="ES392" s="37"/>
      <c r="ET392" s="37"/>
      <c r="EU392" s="37"/>
      <c r="EV392" s="37"/>
      <c r="EW392" s="37"/>
      <c r="EX392" s="37"/>
      <c r="EY392" s="37"/>
      <c r="EZ392" s="37"/>
      <c r="FA392" s="52">
        <v>3</v>
      </c>
      <c r="FB392" s="37" t="s">
        <v>365</v>
      </c>
      <c r="FC392" s="37" t="s">
        <v>347</v>
      </c>
      <c r="FD392" s="37"/>
      <c r="FE392" s="37" t="s">
        <v>367</v>
      </c>
      <c r="FF392" s="37"/>
      <c r="FG392" s="37" t="b">
        <v>1</v>
      </c>
      <c r="FH392" s="37"/>
      <c r="FI392" s="37"/>
      <c r="FJ392" s="37"/>
      <c r="FK392" s="37"/>
      <c r="FL392" s="37"/>
      <c r="FM392" s="37"/>
      <c r="FN392" s="37" t="s">
        <v>347</v>
      </c>
      <c r="FO392" s="37"/>
      <c r="FP392" s="37" t="s">
        <v>347</v>
      </c>
      <c r="FQ392" s="37" t="s">
        <v>367</v>
      </c>
      <c r="FR392" s="37" t="b">
        <v>1</v>
      </c>
      <c r="FS392" s="37"/>
      <c r="FT392" s="37"/>
      <c r="FU392" s="37"/>
      <c r="FV392" s="37"/>
      <c r="FW392" s="37"/>
      <c r="FX392" s="37" t="s">
        <v>368</v>
      </c>
      <c r="FY392" s="37" t="s">
        <v>347</v>
      </c>
      <c r="FZ392" s="37" t="s">
        <v>359</v>
      </c>
      <c r="GA392" s="37"/>
      <c r="GB392" s="37"/>
      <c r="GC392" s="37" t="s">
        <v>406</v>
      </c>
      <c r="GD392" s="37" t="s">
        <v>351</v>
      </c>
      <c r="GE392" s="37" t="s">
        <v>359</v>
      </c>
      <c r="GF392" s="37" t="s">
        <v>370</v>
      </c>
      <c r="GG392" s="37" t="s">
        <v>370</v>
      </c>
      <c r="GH392" s="37"/>
      <c r="GI392" s="37"/>
      <c r="GJ392" s="37"/>
      <c r="GK392" s="37"/>
      <c r="GL392" s="37"/>
      <c r="GM392" s="37"/>
      <c r="GN392" s="37"/>
      <c r="GO392" s="37"/>
      <c r="GP392" s="37"/>
      <c r="GQ392" s="37"/>
      <c r="GR392" s="37"/>
      <c r="GS392" s="37"/>
      <c r="GT392" s="37"/>
      <c r="GU392" s="37" t="s">
        <v>4766</v>
      </c>
      <c r="GV392" s="37" t="b">
        <v>1</v>
      </c>
      <c r="GW392" s="37"/>
      <c r="GX392" s="37"/>
      <c r="GY392" s="37" t="b">
        <v>1</v>
      </c>
      <c r="GZ392" s="37" t="b">
        <v>1</v>
      </c>
      <c r="HA392" s="37" t="b">
        <v>1</v>
      </c>
      <c r="HB392" s="37"/>
      <c r="HC392" s="37"/>
      <c r="HD392" s="37"/>
      <c r="HE392" s="37"/>
      <c r="HF392" s="37"/>
      <c r="HG392" s="37"/>
      <c r="HH392" s="37"/>
      <c r="HI392" s="37"/>
      <c r="HJ392" s="37"/>
      <c r="HK392" s="37"/>
      <c r="HL392" s="37"/>
      <c r="HM392" s="37"/>
      <c r="HN392" s="37" t="s">
        <v>497</v>
      </c>
      <c r="HO392" s="37"/>
      <c r="HP392" s="37" t="b">
        <v>1</v>
      </c>
      <c r="HQ392" s="37"/>
      <c r="HR392" s="37"/>
      <c r="HS392" s="37" t="s">
        <v>4767</v>
      </c>
      <c r="HT392" s="37" t="s">
        <v>4768</v>
      </c>
      <c r="HU392" s="37" t="b">
        <v>1</v>
      </c>
      <c r="HV392" s="37" t="b">
        <v>1</v>
      </c>
      <c r="HW392" s="37" t="b">
        <v>1</v>
      </c>
      <c r="HX392" s="37" t="b">
        <v>1</v>
      </c>
      <c r="HY392" s="37"/>
      <c r="HZ392" s="37"/>
      <c r="IA392" s="37"/>
      <c r="IB392" s="37"/>
      <c r="IC392" s="37"/>
      <c r="ID392" s="37"/>
      <c r="IE392" s="37"/>
      <c r="IF392" s="37" t="s">
        <v>1160</v>
      </c>
      <c r="IG392" s="37"/>
      <c r="IH392" s="37"/>
      <c r="II392" s="37" t="b">
        <v>1</v>
      </c>
      <c r="IJ392" s="37"/>
      <c r="IK392" s="37"/>
      <c r="IL392" s="37"/>
      <c r="IM392" s="37"/>
      <c r="IN392" s="37"/>
      <c r="IO392" s="37"/>
      <c r="IP392" s="37" t="s">
        <v>442</v>
      </c>
      <c r="IQ392" s="37"/>
      <c r="IR392" s="37" t="s">
        <v>4105</v>
      </c>
      <c r="IS392" s="37" t="b">
        <v>1</v>
      </c>
      <c r="IT392" s="37" t="b">
        <v>1</v>
      </c>
      <c r="IU392" s="37" t="b">
        <v>1</v>
      </c>
      <c r="IV392" s="37" t="b">
        <v>1</v>
      </c>
      <c r="IW392" s="37"/>
      <c r="IX392" s="37"/>
      <c r="IY392" s="37"/>
      <c r="IZ392" s="37"/>
      <c r="JA392" s="37" t="s">
        <v>5160</v>
      </c>
      <c r="JB392" s="37" t="s">
        <v>937</v>
      </c>
      <c r="JC392" s="37"/>
      <c r="JD392" s="37"/>
      <c r="JE392" s="37" t="b">
        <v>1</v>
      </c>
      <c r="JF392" s="37" t="b">
        <v>1</v>
      </c>
      <c r="JG392" s="37"/>
      <c r="JH392" s="37"/>
      <c r="JI392" s="37"/>
      <c r="JJ392" s="37"/>
      <c r="JK392" s="45" t="s">
        <v>5169</v>
      </c>
      <c r="JL392" s="37" t="s">
        <v>347</v>
      </c>
      <c r="JM392" s="37"/>
      <c r="JN392" s="37" t="s">
        <v>4769</v>
      </c>
      <c r="JO392" s="37"/>
      <c r="JP392" s="37"/>
      <c r="JQ392" s="37"/>
      <c r="JR392" s="37" t="b">
        <v>1</v>
      </c>
      <c r="JS392" s="37"/>
      <c r="JT392" s="37" t="b">
        <v>1</v>
      </c>
      <c r="JU392" s="37"/>
      <c r="JV392" s="37"/>
      <c r="JW392" s="37"/>
      <c r="JX392" s="37"/>
      <c r="JY392" s="37" t="b">
        <v>1</v>
      </c>
      <c r="JZ392" s="37"/>
      <c r="KA392" s="37"/>
      <c r="KB392" s="37"/>
      <c r="KC392" s="37"/>
      <c r="KD392" s="37"/>
      <c r="KE392" s="37"/>
      <c r="KF392" s="37"/>
      <c r="KG392" s="37"/>
      <c r="KH392" s="37" t="s">
        <v>525</v>
      </c>
      <c r="KI392" s="37"/>
      <c r="KJ392" s="37"/>
      <c r="KK392" s="37"/>
      <c r="KL392" s="37" t="b">
        <v>1</v>
      </c>
      <c r="KM392" s="37" t="b">
        <v>1</v>
      </c>
      <c r="KN392" s="37"/>
      <c r="KO392" s="37"/>
      <c r="KP392" s="37"/>
      <c r="KQ392" s="37"/>
      <c r="KR392" s="37"/>
      <c r="KS392" s="37"/>
      <c r="KT392" s="37"/>
      <c r="KU392" s="37"/>
      <c r="KV392" s="37"/>
      <c r="KW392" s="37" t="s">
        <v>4770</v>
      </c>
      <c r="KX392" s="37" t="b">
        <v>1</v>
      </c>
      <c r="KY392" s="37" t="b">
        <v>1</v>
      </c>
      <c r="KZ392" s="37" t="b">
        <v>1</v>
      </c>
      <c r="LA392" s="37" t="b">
        <v>1</v>
      </c>
      <c r="LB392" s="37"/>
      <c r="LC392" s="37"/>
      <c r="LD392" s="37"/>
      <c r="LE392" s="37"/>
      <c r="LF392" s="37"/>
      <c r="LG392" s="37" t="s">
        <v>1052</v>
      </c>
      <c r="LH392" s="37" t="b">
        <v>1</v>
      </c>
      <c r="LI392" s="37" t="b">
        <v>1</v>
      </c>
      <c r="LJ392" s="37" t="b">
        <v>1</v>
      </c>
      <c r="LK392" s="37" t="b">
        <v>1</v>
      </c>
      <c r="LL392" s="37"/>
      <c r="LM392" s="37"/>
      <c r="LN392" s="37"/>
      <c r="LO392" s="37" t="s">
        <v>347</v>
      </c>
      <c r="LP392" s="37"/>
      <c r="LQ392" s="37" t="s">
        <v>397</v>
      </c>
      <c r="LR392" s="37"/>
      <c r="LS392" s="37" t="b">
        <v>1</v>
      </c>
      <c r="LT392" s="37" t="b">
        <v>1</v>
      </c>
      <c r="LU392" s="37"/>
      <c r="LV392" s="37"/>
      <c r="LW392" s="37"/>
      <c r="LX392" s="37"/>
      <c r="LY392" s="37"/>
      <c r="LZ392" s="37"/>
      <c r="MA392" s="37"/>
      <c r="MB392" s="37" t="s">
        <v>359</v>
      </c>
      <c r="MC392" s="37"/>
      <c r="MD392" s="37"/>
      <c r="ME392" s="37" t="s">
        <v>347</v>
      </c>
      <c r="MF392" s="37">
        <v>4</v>
      </c>
      <c r="MG392" s="37" t="s">
        <v>4771</v>
      </c>
      <c r="MH392" s="37" t="s">
        <v>359</v>
      </c>
      <c r="MI392" s="37"/>
      <c r="MJ392" s="37" t="s">
        <v>4772</v>
      </c>
      <c r="MK392" s="37">
        <v>73220491</v>
      </c>
      <c r="ML392" s="37" t="s">
        <v>4773</v>
      </c>
      <c r="MM392" s="50">
        <v>44219.595266203702</v>
      </c>
      <c r="MN392" s="37">
        <v>394</v>
      </c>
      <c r="MO392" s="37"/>
      <c r="MP392" s="37">
        <v>-1</v>
      </c>
      <c r="MQ392" s="37"/>
      <c r="MR392" s="37"/>
      <c r="MS392" s="37" t="s">
        <v>376</v>
      </c>
      <c r="MT392" s="37">
        <v>1682</v>
      </c>
      <c r="MU392" s="37" t="s">
        <v>402</v>
      </c>
      <c r="MV392" s="37">
        <v>569832</v>
      </c>
    </row>
    <row r="393" spans="1:360" ht="15" hidden="1" thickTop="1" x14ac:dyDescent="0.3">
      <c r="A393" s="44" t="s">
        <v>4774</v>
      </c>
      <c r="B393" s="45" t="s">
        <v>4775</v>
      </c>
      <c r="C393" s="45"/>
      <c r="D393" s="45" t="s">
        <v>2714</v>
      </c>
      <c r="E393" s="45" t="s">
        <v>830</v>
      </c>
      <c r="F393" s="45"/>
      <c r="G393" s="46">
        <v>44219</v>
      </c>
      <c r="H393" s="45" t="s">
        <v>2715</v>
      </c>
      <c r="I393" s="45" t="s">
        <v>832</v>
      </c>
      <c r="J393" s="45" t="s">
        <v>347</v>
      </c>
      <c r="K393" s="45">
        <v>35</v>
      </c>
      <c r="L393" s="45" t="str">
        <f>IF(data!$K393&lt;31,"18-30 Years",IF(data!$K393&lt;51,"31-50 Years",IF(data!$K393&lt;61,"51-60 Years",IF(data!$K393&gt;60,"Elderly&gt;60"))))</f>
        <v>31-50 Years</v>
      </c>
      <c r="M393" s="45" t="s">
        <v>405</v>
      </c>
      <c r="N393" s="45" t="s">
        <v>349</v>
      </c>
      <c r="O393" s="45" t="s">
        <v>350</v>
      </c>
      <c r="P393" s="46">
        <v>43497</v>
      </c>
      <c r="Q393" s="45">
        <v>0</v>
      </c>
      <c r="R393" s="45">
        <v>0</v>
      </c>
      <c r="S393" s="45" t="s">
        <v>347</v>
      </c>
      <c r="T393" s="45">
        <v>0</v>
      </c>
      <c r="U393" s="45">
        <v>0</v>
      </c>
      <c r="V393" s="45">
        <v>1</v>
      </c>
      <c r="W393" s="45" t="s">
        <v>351</v>
      </c>
      <c r="X393" s="45">
        <v>2</v>
      </c>
      <c r="Y393" s="45" t="s">
        <v>455</v>
      </c>
      <c r="Z393" s="45">
        <v>1</v>
      </c>
      <c r="AA393" s="51">
        <v>4</v>
      </c>
      <c r="AB393" s="45">
        <v>6</v>
      </c>
      <c r="AC393" s="45">
        <v>0</v>
      </c>
      <c r="AD393" s="45">
        <v>0</v>
      </c>
      <c r="AE393" s="45">
        <v>1</v>
      </c>
      <c r="AF393" s="45">
        <v>2100</v>
      </c>
      <c r="AG393" s="45">
        <v>1500</v>
      </c>
      <c r="AH393" s="41">
        <f t="shared" si="6"/>
        <v>-600</v>
      </c>
      <c r="AI393" s="45" t="s">
        <v>4776</v>
      </c>
      <c r="AJ393" s="45"/>
      <c r="AK393" s="45" t="s">
        <v>355</v>
      </c>
      <c r="AL393" s="45"/>
      <c r="AM393" s="45" t="b">
        <v>1</v>
      </c>
      <c r="AN393" s="45"/>
      <c r="AO393" s="45"/>
      <c r="AP393" s="45"/>
      <c r="AQ393" s="45"/>
      <c r="AR393" s="45"/>
      <c r="AS393" s="45"/>
      <c r="AT393" s="45">
        <v>15</v>
      </c>
      <c r="AU393" s="45" t="s">
        <v>356</v>
      </c>
      <c r="AV393" s="45"/>
      <c r="AW393" s="45" t="s">
        <v>372</v>
      </c>
      <c r="AX393" s="45" t="s">
        <v>4777</v>
      </c>
      <c r="AY393" s="45" t="s">
        <v>480</v>
      </c>
      <c r="AZ393" s="45" t="b">
        <v>1</v>
      </c>
      <c r="BA393" s="45"/>
      <c r="BB393" s="45"/>
      <c r="BC393" s="45" t="b">
        <v>1</v>
      </c>
      <c r="BD393" s="45"/>
      <c r="BE393" s="45"/>
      <c r="BF393" s="45"/>
      <c r="BG393" s="45"/>
      <c r="BH393" s="45"/>
      <c r="BI393" s="45"/>
      <c r="BJ393" s="45"/>
      <c r="BK393" s="45" t="s">
        <v>359</v>
      </c>
      <c r="BL393" s="45"/>
      <c r="BM393" s="45"/>
      <c r="BN393" s="45"/>
      <c r="BO393" s="45"/>
      <c r="BP393" s="45" t="s">
        <v>359</v>
      </c>
      <c r="BQ393" s="45"/>
      <c r="BR393" s="45"/>
      <c r="BS393" s="45"/>
      <c r="BT393" s="45"/>
      <c r="BU393" s="45"/>
      <c r="BV393" s="45"/>
      <c r="BW393" s="45"/>
      <c r="BX393" s="45"/>
      <c r="BY393" s="45"/>
      <c r="BZ393" s="45"/>
      <c r="CA393" s="45"/>
      <c r="CB393" s="45"/>
      <c r="CC393" s="45"/>
      <c r="CD393" s="45"/>
      <c r="CE393" s="45"/>
      <c r="CF393" s="45" t="s">
        <v>870</v>
      </c>
      <c r="CG393" s="45" t="b">
        <v>1</v>
      </c>
      <c r="CH393" s="45" t="b">
        <v>1</v>
      </c>
      <c r="CI393" s="45"/>
      <c r="CJ393" s="45"/>
      <c r="CK393" s="45"/>
      <c r="CL393" s="45"/>
      <c r="CM393" s="45"/>
      <c r="CN393" s="45"/>
      <c r="CO393" s="45" t="s">
        <v>347</v>
      </c>
      <c r="CP393" s="45"/>
      <c r="CQ393" s="45"/>
      <c r="CR393" s="45"/>
      <c r="CS393" s="45"/>
      <c r="CT393" s="45"/>
      <c r="CU393" s="45"/>
      <c r="CV393" s="45"/>
      <c r="CW393" s="45"/>
      <c r="CX393" s="45"/>
      <c r="CY393" s="45" t="s">
        <v>836</v>
      </c>
      <c r="CZ393" s="45"/>
      <c r="DA393" s="45"/>
      <c r="DB393" s="45"/>
      <c r="DC393" s="45"/>
      <c r="DD393" s="45"/>
      <c r="DE393" s="45" t="b">
        <v>1</v>
      </c>
      <c r="DF393" s="45"/>
      <c r="DG393" s="45"/>
      <c r="DH393" s="45"/>
      <c r="DI393" s="45"/>
      <c r="DJ393" s="45"/>
      <c r="DK393" s="45"/>
      <c r="DL393" s="45"/>
      <c r="DM393" s="45"/>
      <c r="DN393" s="45"/>
      <c r="DO393" s="45"/>
      <c r="DP393" s="45"/>
      <c r="DQ393" s="45"/>
      <c r="DR393" s="45"/>
      <c r="DS393" s="45"/>
      <c r="DT393" s="45"/>
      <c r="DU393" s="45"/>
      <c r="DV393" s="45"/>
      <c r="DW393" s="45" t="s">
        <v>646</v>
      </c>
      <c r="DX393" s="45"/>
      <c r="DY393" s="45"/>
      <c r="DZ393" s="45"/>
      <c r="EA393" s="45"/>
      <c r="EB393" s="45"/>
      <c r="EC393" s="45"/>
      <c r="ED393" s="45"/>
      <c r="EE393" s="45"/>
      <c r="EF393" s="45"/>
      <c r="EG393" s="45"/>
      <c r="EH393" s="45"/>
      <c r="EI393" s="45"/>
      <c r="EJ393" s="45"/>
      <c r="EK393" s="45"/>
      <c r="EL393" s="45"/>
      <c r="EM393" s="45"/>
      <c r="EN393" s="45"/>
      <c r="EO393" s="45" t="s">
        <v>981</v>
      </c>
      <c r="EP393" s="45" t="b">
        <v>1</v>
      </c>
      <c r="EQ393" s="45" t="b">
        <v>1</v>
      </c>
      <c r="ER393" s="45"/>
      <c r="ES393" s="45"/>
      <c r="ET393" s="45"/>
      <c r="EU393" s="45"/>
      <c r="EV393" s="45"/>
      <c r="EW393" s="45"/>
      <c r="EX393" s="45"/>
      <c r="EY393" s="45"/>
      <c r="EZ393" s="45"/>
      <c r="FA393" s="51">
        <v>2</v>
      </c>
      <c r="FB393" s="45" t="s">
        <v>365</v>
      </c>
      <c r="FC393" s="45" t="s">
        <v>347</v>
      </c>
      <c r="FD393" s="45"/>
      <c r="FE393" s="45" t="s">
        <v>367</v>
      </c>
      <c r="FF393" s="45"/>
      <c r="FG393" s="45" t="b">
        <v>1</v>
      </c>
      <c r="FH393" s="45"/>
      <c r="FI393" s="45"/>
      <c r="FJ393" s="45"/>
      <c r="FK393" s="45"/>
      <c r="FL393" s="45"/>
      <c r="FM393" s="45"/>
      <c r="FN393" s="45" t="s">
        <v>347</v>
      </c>
      <c r="FO393" s="45"/>
      <c r="FP393" s="45" t="s">
        <v>347</v>
      </c>
      <c r="FQ393" s="45" t="s">
        <v>367</v>
      </c>
      <c r="FR393" s="45" t="b">
        <v>1</v>
      </c>
      <c r="FS393" s="45"/>
      <c r="FT393" s="45"/>
      <c r="FU393" s="45"/>
      <c r="FV393" s="45"/>
      <c r="FW393" s="45"/>
      <c r="FX393" s="45" t="s">
        <v>368</v>
      </c>
      <c r="FY393" s="45" t="s">
        <v>347</v>
      </c>
      <c r="FZ393" s="45"/>
      <c r="GA393" s="45"/>
      <c r="GB393" s="45"/>
      <c r="GC393" s="45" t="s">
        <v>384</v>
      </c>
      <c r="GD393" s="45" t="s">
        <v>384</v>
      </c>
      <c r="GE393" s="45" t="s">
        <v>359</v>
      </c>
      <c r="GF393" s="45" t="s">
        <v>370</v>
      </c>
      <c r="GG393" s="45" t="s">
        <v>370</v>
      </c>
      <c r="GH393" s="45"/>
      <c r="GI393" s="45"/>
      <c r="GJ393" s="45"/>
      <c r="GK393" s="45"/>
      <c r="GL393" s="45"/>
      <c r="GM393" s="45"/>
      <c r="GN393" s="45"/>
      <c r="GO393" s="45"/>
      <c r="GP393" s="45"/>
      <c r="GQ393" s="45"/>
      <c r="GR393" s="45"/>
      <c r="GS393" s="45"/>
      <c r="GT393" s="45"/>
      <c r="GU393" s="45" t="s">
        <v>1284</v>
      </c>
      <c r="GV393" s="45" t="b">
        <v>1</v>
      </c>
      <c r="GW393" s="45"/>
      <c r="GX393" s="45"/>
      <c r="GY393" s="45"/>
      <c r="GZ393" s="45"/>
      <c r="HA393" s="45"/>
      <c r="HB393" s="45"/>
      <c r="HC393" s="45"/>
      <c r="HD393" s="45"/>
      <c r="HE393" s="45"/>
      <c r="HF393" s="45"/>
      <c r="HG393" s="45"/>
      <c r="HH393" s="45"/>
      <c r="HI393" s="45"/>
      <c r="HJ393" s="45"/>
      <c r="HK393" s="45"/>
      <c r="HL393" s="45"/>
      <c r="HM393" s="45"/>
      <c r="HN393" s="45" t="s">
        <v>2674</v>
      </c>
      <c r="HO393" s="45" t="b">
        <v>1</v>
      </c>
      <c r="HP393" s="45"/>
      <c r="HQ393" s="45" t="b">
        <v>1</v>
      </c>
      <c r="HR393" s="45" t="b">
        <v>1</v>
      </c>
      <c r="HS393" s="45" t="s">
        <v>4778</v>
      </c>
      <c r="HT393" s="45" t="s">
        <v>3182</v>
      </c>
      <c r="HU393" s="45" t="b">
        <v>1</v>
      </c>
      <c r="HV393" s="45" t="b">
        <v>1</v>
      </c>
      <c r="HW393" s="45"/>
      <c r="HX393" s="45"/>
      <c r="HY393" s="45"/>
      <c r="HZ393" s="45"/>
      <c r="IA393" s="45"/>
      <c r="IB393" s="45"/>
      <c r="IC393" s="45"/>
      <c r="ID393" s="45"/>
      <c r="IE393" s="45"/>
      <c r="IF393" s="45" t="s">
        <v>1091</v>
      </c>
      <c r="IG393" s="45"/>
      <c r="IH393" s="45"/>
      <c r="II393" s="45"/>
      <c r="IJ393" s="45"/>
      <c r="IK393" s="45"/>
      <c r="IL393" s="45"/>
      <c r="IM393" s="45"/>
      <c r="IN393" s="45" t="b">
        <v>1</v>
      </c>
      <c r="IO393" s="45"/>
      <c r="IP393" s="45" t="s">
        <v>442</v>
      </c>
      <c r="IQ393" s="45"/>
      <c r="IR393" s="45" t="s">
        <v>413</v>
      </c>
      <c r="IS393" s="45"/>
      <c r="IT393" s="45"/>
      <c r="IU393" s="45"/>
      <c r="IV393" s="45"/>
      <c r="IW393" s="45"/>
      <c r="IX393" s="45" t="b">
        <v>1</v>
      </c>
      <c r="IY393" s="45"/>
      <c r="IZ393" s="45"/>
      <c r="JA393" s="45"/>
      <c r="JB393" s="45" t="s">
        <v>413</v>
      </c>
      <c r="JC393" s="45"/>
      <c r="JD393" s="45"/>
      <c r="JE393" s="45"/>
      <c r="JF393" s="45"/>
      <c r="JG393" s="45"/>
      <c r="JH393" s="45" t="b">
        <v>1</v>
      </c>
      <c r="JI393" s="45"/>
      <c r="JJ393" s="45"/>
      <c r="JK393" s="45"/>
      <c r="JL393" s="45" t="s">
        <v>347</v>
      </c>
      <c r="JM393" s="45"/>
      <c r="JN393" s="45" t="s">
        <v>446</v>
      </c>
      <c r="JO393" s="45"/>
      <c r="JP393" s="45"/>
      <c r="JQ393" s="45"/>
      <c r="JR393" s="45" t="b">
        <v>1</v>
      </c>
      <c r="JS393" s="45"/>
      <c r="JT393" s="45"/>
      <c r="JU393" s="45"/>
      <c r="JV393" s="45"/>
      <c r="JW393" s="45"/>
      <c r="JX393" s="45"/>
      <c r="JY393" s="45"/>
      <c r="JZ393" s="45"/>
      <c r="KA393" s="45"/>
      <c r="KB393" s="45"/>
      <c r="KC393" s="45"/>
      <c r="KD393" s="45"/>
      <c r="KE393" s="45"/>
      <c r="KF393" s="45"/>
      <c r="KG393" s="45"/>
      <c r="KH393" s="45" t="s">
        <v>447</v>
      </c>
      <c r="KI393" s="45"/>
      <c r="KJ393" s="45"/>
      <c r="KK393" s="45"/>
      <c r="KL393" s="45"/>
      <c r="KM393" s="45" t="b">
        <v>1</v>
      </c>
      <c r="KN393" s="45"/>
      <c r="KO393" s="45"/>
      <c r="KP393" s="45"/>
      <c r="KQ393" s="45"/>
      <c r="KR393" s="45"/>
      <c r="KS393" s="45"/>
      <c r="KT393" s="45"/>
      <c r="KU393" s="45"/>
      <c r="KV393" s="45"/>
      <c r="KW393" s="45" t="s">
        <v>1253</v>
      </c>
      <c r="KX393" s="45" t="b">
        <v>1</v>
      </c>
      <c r="KY393" s="45" t="b">
        <v>1</v>
      </c>
      <c r="KZ393" s="45"/>
      <c r="LA393" s="45"/>
      <c r="LB393" s="45"/>
      <c r="LC393" s="45"/>
      <c r="LD393" s="45"/>
      <c r="LE393" s="45"/>
      <c r="LF393" s="45"/>
      <c r="LG393" s="45" t="s">
        <v>396</v>
      </c>
      <c r="LH393" s="45" t="b">
        <v>1</v>
      </c>
      <c r="LI393" s="45" t="b">
        <v>1</v>
      </c>
      <c r="LJ393" s="45" t="b">
        <v>1</v>
      </c>
      <c r="LK393" s="45" t="b">
        <v>1</v>
      </c>
      <c r="LL393" s="45" t="b">
        <v>1</v>
      </c>
      <c r="LM393" s="45"/>
      <c r="LN393" s="45"/>
      <c r="LO393" s="45" t="s">
        <v>347</v>
      </c>
      <c r="LP393" s="45"/>
      <c r="LQ393" s="45" t="s">
        <v>706</v>
      </c>
      <c r="LR393" s="45"/>
      <c r="LS393" s="45"/>
      <c r="LT393" s="45"/>
      <c r="LU393" s="45"/>
      <c r="LV393" s="45"/>
      <c r="LW393" s="45"/>
      <c r="LX393" s="45"/>
      <c r="LY393" s="45"/>
      <c r="LZ393" s="45" t="b">
        <v>1</v>
      </c>
      <c r="MA393" s="45"/>
      <c r="MB393" s="45" t="s">
        <v>359</v>
      </c>
      <c r="MC393" s="45"/>
      <c r="MD393" s="45"/>
      <c r="ME393" s="45" t="s">
        <v>359</v>
      </c>
      <c r="MF393" s="45"/>
      <c r="MG393" s="45"/>
      <c r="MH393" s="45" t="s">
        <v>359</v>
      </c>
      <c r="MI393" s="45"/>
      <c r="MJ393" s="45" t="s">
        <v>4779</v>
      </c>
      <c r="MK393" s="45">
        <v>73220492</v>
      </c>
      <c r="ML393" s="45" t="s">
        <v>4780</v>
      </c>
      <c r="MM393" s="47">
        <v>44219.595277777778</v>
      </c>
      <c r="MN393" s="45">
        <v>395</v>
      </c>
      <c r="MO393" s="45"/>
      <c r="MP393" s="45">
        <v>-1</v>
      </c>
      <c r="MQ393" s="45"/>
      <c r="MR393" s="45"/>
      <c r="MS393" s="45" t="s">
        <v>376</v>
      </c>
      <c r="MT393" s="45">
        <v>2493</v>
      </c>
      <c r="MU393" s="45" t="s">
        <v>402</v>
      </c>
      <c r="MV393" s="45">
        <v>569832</v>
      </c>
    </row>
    <row r="394" spans="1:360" ht="15" hidden="1" thickTop="1" x14ac:dyDescent="0.3">
      <c r="A394" s="48" t="s">
        <v>4781</v>
      </c>
      <c r="B394" s="37" t="s">
        <v>4782</v>
      </c>
      <c r="C394" s="37"/>
      <c r="D394" s="37" t="s">
        <v>3181</v>
      </c>
      <c r="E394" s="37" t="s">
        <v>830</v>
      </c>
      <c r="F394" s="37"/>
      <c r="G394" s="49">
        <v>44219</v>
      </c>
      <c r="H394" s="37" t="s">
        <v>1958</v>
      </c>
      <c r="I394" s="37" t="s">
        <v>832</v>
      </c>
      <c r="J394" s="37" t="s">
        <v>347</v>
      </c>
      <c r="K394" s="37">
        <v>45</v>
      </c>
      <c r="L394" s="37" t="str">
        <f>IF(data!$K394&lt;31,"18-30 Years",IF(data!$K394&lt;51,"31-50 Years",IF(data!$K394&lt;61,"51-60 Years",IF(data!$K394&gt;60,"Elderly&gt;60"))))</f>
        <v>31-50 Years</v>
      </c>
      <c r="M394" s="37" t="s">
        <v>405</v>
      </c>
      <c r="N394" s="37" t="s">
        <v>349</v>
      </c>
      <c r="O394" s="37" t="s">
        <v>350</v>
      </c>
      <c r="P394" s="49">
        <v>41856</v>
      </c>
      <c r="Q394" s="37">
        <v>0</v>
      </c>
      <c r="R394" s="37">
        <v>0</v>
      </c>
      <c r="S394" s="37" t="s">
        <v>347</v>
      </c>
      <c r="T394" s="37">
        <v>0</v>
      </c>
      <c r="U394" s="37">
        <v>0</v>
      </c>
      <c r="V394" s="37">
        <v>0</v>
      </c>
      <c r="W394" s="37" t="s">
        <v>384</v>
      </c>
      <c r="X394" s="37">
        <v>4</v>
      </c>
      <c r="Y394" s="37" t="s">
        <v>364</v>
      </c>
      <c r="Z394" s="37">
        <v>2</v>
      </c>
      <c r="AA394" s="52">
        <v>6</v>
      </c>
      <c r="AB394" s="37">
        <v>9</v>
      </c>
      <c r="AC394" s="37">
        <v>0</v>
      </c>
      <c r="AD394" s="37">
        <v>0</v>
      </c>
      <c r="AE394" s="37">
        <v>1</v>
      </c>
      <c r="AF394" s="37">
        <v>1300</v>
      </c>
      <c r="AG394" s="37">
        <v>500</v>
      </c>
      <c r="AH394" s="41">
        <f t="shared" si="6"/>
        <v>-800</v>
      </c>
      <c r="AI394" s="37" t="s">
        <v>1624</v>
      </c>
      <c r="AJ394" s="37"/>
      <c r="AK394" s="37" t="s">
        <v>4783</v>
      </c>
      <c r="AL394" s="37" t="b">
        <v>1</v>
      </c>
      <c r="AM394" s="37" t="b">
        <v>1</v>
      </c>
      <c r="AN394" s="37"/>
      <c r="AO394" s="37" t="b">
        <v>1</v>
      </c>
      <c r="AP394" s="37"/>
      <c r="AQ394" s="37"/>
      <c r="AR394" s="37"/>
      <c r="AS394" s="37"/>
      <c r="AT394" s="37">
        <v>30</v>
      </c>
      <c r="AU394" s="37" t="s">
        <v>356</v>
      </c>
      <c r="AV394" s="37"/>
      <c r="AW394" s="37" t="s">
        <v>347</v>
      </c>
      <c r="AX394" s="45" t="s">
        <v>5131</v>
      </c>
      <c r="AY394" s="37" t="s">
        <v>426</v>
      </c>
      <c r="AZ394" s="37"/>
      <c r="BA394" s="37"/>
      <c r="BB394" s="37"/>
      <c r="BC394" s="37" t="b">
        <v>1</v>
      </c>
      <c r="BD394" s="37"/>
      <c r="BE394" s="37"/>
      <c r="BF394" s="37"/>
      <c r="BG394" s="37"/>
      <c r="BH394" s="37"/>
      <c r="BI394" s="37"/>
      <c r="BJ394" s="37"/>
      <c r="BK394" s="37" t="s">
        <v>359</v>
      </c>
      <c r="BL394" s="37"/>
      <c r="BM394" s="37"/>
      <c r="BN394" s="37"/>
      <c r="BO394" s="37"/>
      <c r="BP394" s="37" t="s">
        <v>359</v>
      </c>
      <c r="BQ394" s="37"/>
      <c r="BR394" s="37"/>
      <c r="BS394" s="37"/>
      <c r="BT394" s="37"/>
      <c r="BU394" s="37"/>
      <c r="BV394" s="37"/>
      <c r="BW394" s="37"/>
      <c r="BX394" s="37"/>
      <c r="BY394" s="37"/>
      <c r="BZ394" s="37"/>
      <c r="CA394" s="37"/>
      <c r="CB394" s="37"/>
      <c r="CC394" s="37"/>
      <c r="CD394" s="37"/>
      <c r="CE394" s="37"/>
      <c r="CF394" s="37" t="s">
        <v>1975</v>
      </c>
      <c r="CG394" s="37" t="b">
        <v>1</v>
      </c>
      <c r="CH394" s="37" t="b">
        <v>1</v>
      </c>
      <c r="CI394" s="37"/>
      <c r="CJ394" s="37"/>
      <c r="CK394" s="37"/>
      <c r="CL394" s="37"/>
      <c r="CM394" s="37"/>
      <c r="CN394" s="37"/>
      <c r="CO394" s="37" t="s">
        <v>347</v>
      </c>
      <c r="CP394" s="37"/>
      <c r="CQ394" s="37"/>
      <c r="CR394" s="37"/>
      <c r="CS394" s="37"/>
      <c r="CT394" s="37"/>
      <c r="CU394" s="37"/>
      <c r="CV394" s="37"/>
      <c r="CW394" s="37"/>
      <c r="CX394" s="37"/>
      <c r="CY394" s="37" t="s">
        <v>1807</v>
      </c>
      <c r="CZ394" s="37"/>
      <c r="DA394" s="37"/>
      <c r="DB394" s="37"/>
      <c r="DC394" s="37" t="b">
        <v>1</v>
      </c>
      <c r="DD394" s="37"/>
      <c r="DE394" s="37"/>
      <c r="DF394" s="37"/>
      <c r="DG394" s="37"/>
      <c r="DH394" s="37"/>
      <c r="DI394" s="37"/>
      <c r="DJ394" s="37"/>
      <c r="DK394" s="37"/>
      <c r="DL394" s="37"/>
      <c r="DM394" s="37"/>
      <c r="DN394" s="37"/>
      <c r="DO394" s="37"/>
      <c r="DP394" s="37"/>
      <c r="DQ394" s="37"/>
      <c r="DR394" s="37"/>
      <c r="DS394" s="37"/>
      <c r="DT394" s="37"/>
      <c r="DU394" s="37"/>
      <c r="DV394" s="37"/>
      <c r="DW394" s="37" t="s">
        <v>646</v>
      </c>
      <c r="DX394" s="37"/>
      <c r="DY394" s="37"/>
      <c r="DZ394" s="37"/>
      <c r="EA394" s="37"/>
      <c r="EB394" s="37"/>
      <c r="EC394" s="37"/>
      <c r="ED394" s="37"/>
      <c r="EE394" s="37"/>
      <c r="EF394" s="37"/>
      <c r="EG394" s="37"/>
      <c r="EH394" s="37"/>
      <c r="EI394" s="37"/>
      <c r="EJ394" s="37"/>
      <c r="EK394" s="37"/>
      <c r="EL394" s="37"/>
      <c r="EM394" s="37"/>
      <c r="EN394" s="37"/>
      <c r="EO394" s="37"/>
      <c r="EP394" s="37"/>
      <c r="EQ394" s="37"/>
      <c r="ER394" s="37"/>
      <c r="ES394" s="37"/>
      <c r="ET394" s="37"/>
      <c r="EU394" s="37"/>
      <c r="EV394" s="37"/>
      <c r="EW394" s="37"/>
      <c r="EX394" s="37"/>
      <c r="EY394" s="37"/>
      <c r="EZ394" s="37"/>
      <c r="FA394" s="37"/>
      <c r="FB394" s="37"/>
      <c r="FC394" s="37" t="s">
        <v>347</v>
      </c>
      <c r="FD394" s="37"/>
      <c r="FE394" s="37" t="s">
        <v>367</v>
      </c>
      <c r="FF394" s="37"/>
      <c r="FG394" s="37" t="b">
        <v>1</v>
      </c>
      <c r="FH394" s="37"/>
      <c r="FI394" s="37"/>
      <c r="FJ394" s="37"/>
      <c r="FK394" s="37"/>
      <c r="FL394" s="37"/>
      <c r="FM394" s="37"/>
      <c r="FN394" s="37" t="s">
        <v>347</v>
      </c>
      <c r="FO394" s="37"/>
      <c r="FP394" s="37" t="s">
        <v>347</v>
      </c>
      <c r="FQ394" s="37" t="s">
        <v>367</v>
      </c>
      <c r="FR394" s="37" t="b">
        <v>1</v>
      </c>
      <c r="FS394" s="37"/>
      <c r="FT394" s="37"/>
      <c r="FU394" s="37"/>
      <c r="FV394" s="37"/>
      <c r="FW394" s="37"/>
      <c r="FX394" s="37"/>
      <c r="FY394" s="37"/>
      <c r="FZ394" s="37"/>
      <c r="GA394" s="37"/>
      <c r="GB394" s="37"/>
      <c r="GC394" s="37" t="s">
        <v>384</v>
      </c>
      <c r="GD394" s="37" t="s">
        <v>384</v>
      </c>
      <c r="GE394" s="37" t="s">
        <v>359</v>
      </c>
      <c r="GF394" s="37" t="s">
        <v>370</v>
      </c>
      <c r="GG394" s="37" t="s">
        <v>370</v>
      </c>
      <c r="GH394" s="37"/>
      <c r="GI394" s="37"/>
      <c r="GJ394" s="37"/>
      <c r="GK394" s="37"/>
      <c r="GL394" s="37"/>
      <c r="GM394" s="37"/>
      <c r="GN394" s="37"/>
      <c r="GO394" s="37"/>
      <c r="GP394" s="37"/>
      <c r="GQ394" s="37"/>
      <c r="GR394" s="37"/>
      <c r="GS394" s="37"/>
      <c r="GT394" s="37"/>
      <c r="GU394" s="37" t="s">
        <v>4784</v>
      </c>
      <c r="GV394" s="37" t="b">
        <v>1</v>
      </c>
      <c r="GW394" s="37" t="b">
        <v>1</v>
      </c>
      <c r="GX394" s="37"/>
      <c r="GY394" s="37" t="b">
        <v>1</v>
      </c>
      <c r="GZ394" s="37"/>
      <c r="HA394" s="37"/>
      <c r="HB394" s="37" t="b">
        <v>1</v>
      </c>
      <c r="HC394" s="37"/>
      <c r="HD394" s="37"/>
      <c r="HE394" s="37" t="b">
        <v>1</v>
      </c>
      <c r="HF394" s="37"/>
      <c r="HG394" s="37"/>
      <c r="HH394" s="37"/>
      <c r="HI394" s="37"/>
      <c r="HJ394" s="37"/>
      <c r="HK394" s="37"/>
      <c r="HL394" s="37"/>
      <c r="HM394" s="37"/>
      <c r="HN394" s="37" t="s">
        <v>387</v>
      </c>
      <c r="HO394" s="37"/>
      <c r="HP394" s="37"/>
      <c r="HQ394" s="37" t="b">
        <v>1</v>
      </c>
      <c r="HR394" s="37"/>
      <c r="HS394" s="37" t="s">
        <v>4785</v>
      </c>
      <c r="HT394" s="37" t="s">
        <v>936</v>
      </c>
      <c r="HU394" s="37"/>
      <c r="HV394" s="37" t="b">
        <v>1</v>
      </c>
      <c r="HW394" s="37"/>
      <c r="HX394" s="37" t="b">
        <v>1</v>
      </c>
      <c r="HY394" s="37"/>
      <c r="HZ394" s="37"/>
      <c r="IA394" s="37"/>
      <c r="IB394" s="37"/>
      <c r="IC394" s="37"/>
      <c r="ID394" s="37"/>
      <c r="IE394" s="37"/>
      <c r="IF394" s="37" t="s">
        <v>592</v>
      </c>
      <c r="IG394" s="37"/>
      <c r="IH394" s="37"/>
      <c r="II394" s="37"/>
      <c r="IJ394" s="37" t="b">
        <v>1</v>
      </c>
      <c r="IK394" s="37" t="b">
        <v>1</v>
      </c>
      <c r="IL394" s="37"/>
      <c r="IM394" s="37"/>
      <c r="IN394" s="37"/>
      <c r="IO394" s="37"/>
      <c r="IP394" s="37" t="s">
        <v>347</v>
      </c>
      <c r="IQ394" s="37"/>
      <c r="IR394" s="37" t="s">
        <v>443</v>
      </c>
      <c r="IS394" s="37"/>
      <c r="IT394" s="37" t="b">
        <v>1</v>
      </c>
      <c r="IU394" s="37"/>
      <c r="IV394" s="37"/>
      <c r="IW394" s="37"/>
      <c r="IX394" s="37"/>
      <c r="IY394" s="37"/>
      <c r="IZ394" s="37"/>
      <c r="JA394" s="37" t="s">
        <v>5161</v>
      </c>
      <c r="JB394" s="37" t="s">
        <v>537</v>
      </c>
      <c r="JC394" s="37"/>
      <c r="JD394" s="37" t="b">
        <v>1</v>
      </c>
      <c r="JE394" s="37" t="b">
        <v>1</v>
      </c>
      <c r="JF394" s="37"/>
      <c r="JG394" s="37"/>
      <c r="JH394" s="37"/>
      <c r="JI394" s="37"/>
      <c r="JJ394" s="37"/>
      <c r="JK394" s="45" t="s">
        <v>5169</v>
      </c>
      <c r="JL394" s="37" t="s">
        <v>359</v>
      </c>
      <c r="JM394" s="37" t="s">
        <v>4786</v>
      </c>
      <c r="JN394" s="37" t="s">
        <v>4787</v>
      </c>
      <c r="JO394" s="37" t="b">
        <v>1</v>
      </c>
      <c r="JP394" s="37"/>
      <c r="JQ394" s="37"/>
      <c r="JR394" s="37" t="b">
        <v>1</v>
      </c>
      <c r="JS394" s="37"/>
      <c r="JT394" s="37"/>
      <c r="JU394" s="37"/>
      <c r="JV394" s="37" t="b">
        <v>1</v>
      </c>
      <c r="JW394" s="37"/>
      <c r="JX394" s="37"/>
      <c r="JY394" s="37" t="b">
        <v>1</v>
      </c>
      <c r="JZ394" s="37"/>
      <c r="KA394" s="37"/>
      <c r="KB394" s="37" t="b">
        <v>1</v>
      </c>
      <c r="KC394" s="37"/>
      <c r="KD394" s="37"/>
      <c r="KE394" s="37"/>
      <c r="KF394" s="37"/>
      <c r="KG394" s="37"/>
      <c r="KH394" s="37" t="s">
        <v>1602</v>
      </c>
      <c r="KI394" s="37"/>
      <c r="KJ394" s="37" t="b">
        <v>1</v>
      </c>
      <c r="KK394" s="37"/>
      <c r="KL394" s="37"/>
      <c r="KM394" s="37" t="b">
        <v>1</v>
      </c>
      <c r="KN394" s="37"/>
      <c r="KO394" s="37"/>
      <c r="KP394" s="37"/>
      <c r="KQ394" s="37"/>
      <c r="KR394" s="37"/>
      <c r="KS394" s="37"/>
      <c r="KT394" s="37"/>
      <c r="KU394" s="37"/>
      <c r="KV394" s="37"/>
      <c r="KW394" s="37" t="s">
        <v>2689</v>
      </c>
      <c r="KX394" s="37"/>
      <c r="KY394" s="37"/>
      <c r="KZ394" s="37"/>
      <c r="LA394" s="37" t="b">
        <v>1</v>
      </c>
      <c r="LB394" s="37" t="b">
        <v>1</v>
      </c>
      <c r="LC394" s="37" t="b">
        <v>1</v>
      </c>
      <c r="LD394" s="37"/>
      <c r="LE394" s="37"/>
      <c r="LF394" s="37"/>
      <c r="LG394" s="37" t="s">
        <v>3683</v>
      </c>
      <c r="LH394" s="37" t="b">
        <v>1</v>
      </c>
      <c r="LI394" s="37"/>
      <c r="LJ394" s="37" t="b">
        <v>1</v>
      </c>
      <c r="LK394" s="37"/>
      <c r="LL394" s="37"/>
      <c r="LM394" s="37"/>
      <c r="LN394" s="37"/>
      <c r="LO394" s="37" t="s">
        <v>347</v>
      </c>
      <c r="LP394" s="37"/>
      <c r="LQ394" s="37" t="s">
        <v>514</v>
      </c>
      <c r="LR394" s="37" t="b">
        <v>1</v>
      </c>
      <c r="LS394" s="37"/>
      <c r="LT394" s="37"/>
      <c r="LU394" s="37"/>
      <c r="LV394" s="37"/>
      <c r="LW394" s="37"/>
      <c r="LX394" s="37"/>
      <c r="LY394" s="37"/>
      <c r="LZ394" s="37"/>
      <c r="MA394" s="37"/>
      <c r="MB394" s="37" t="s">
        <v>359</v>
      </c>
      <c r="MC394" s="37"/>
      <c r="MD394" s="37"/>
      <c r="ME394" s="37" t="s">
        <v>359</v>
      </c>
      <c r="MF394" s="37"/>
      <c r="MG394" s="37"/>
      <c r="MH394" s="37" t="s">
        <v>359</v>
      </c>
      <c r="MI394" s="37"/>
      <c r="MJ394" s="37" t="s">
        <v>4788</v>
      </c>
      <c r="MK394" s="37">
        <v>73221050</v>
      </c>
      <c r="ML394" s="37" t="s">
        <v>4789</v>
      </c>
      <c r="MM394" s="50">
        <v>44219.607812499999</v>
      </c>
      <c r="MN394" s="37">
        <v>398</v>
      </c>
      <c r="MO394" s="37"/>
      <c r="MP394" s="37">
        <v>-1</v>
      </c>
      <c r="MQ394" s="37"/>
      <c r="MR394" s="37"/>
      <c r="MS394" s="37" t="s">
        <v>376</v>
      </c>
      <c r="MT394" s="37">
        <v>687</v>
      </c>
      <c r="MU394" s="37" t="s">
        <v>402</v>
      </c>
      <c r="MV394" s="37">
        <v>569832</v>
      </c>
    </row>
    <row r="395" spans="1:360" ht="15" hidden="1" thickTop="1" x14ac:dyDescent="0.3">
      <c r="A395" s="44" t="s">
        <v>4957</v>
      </c>
      <c r="B395" s="45" t="s">
        <v>4958</v>
      </c>
      <c r="C395" s="45" t="s">
        <v>384</v>
      </c>
      <c r="D395" s="45" t="s">
        <v>2553</v>
      </c>
      <c r="E395" s="45" t="s">
        <v>830</v>
      </c>
      <c r="F395" s="45"/>
      <c r="G395" s="46">
        <v>44221</v>
      </c>
      <c r="H395" s="45" t="s">
        <v>4959</v>
      </c>
      <c r="I395" s="45" t="s">
        <v>382</v>
      </c>
      <c r="J395" s="45" t="s">
        <v>347</v>
      </c>
      <c r="K395" s="45">
        <v>37</v>
      </c>
      <c r="L395" s="45" t="str">
        <f>IF(data!$K395&lt;31,"18-30 Years",IF(data!$K395&lt;51,"31-50 Years",IF(data!$K395&lt;61,"51-60 Years",IF(data!$K395&gt;60,"Elderly&gt;60"))))</f>
        <v>31-50 Years</v>
      </c>
      <c r="M395" s="45" t="s">
        <v>348</v>
      </c>
      <c r="N395" s="45" t="s">
        <v>349</v>
      </c>
      <c r="O395" s="45" t="s">
        <v>383</v>
      </c>
      <c r="P395" s="45"/>
      <c r="Q395" s="45"/>
      <c r="R395" s="45">
        <v>0</v>
      </c>
      <c r="S395" s="45" t="s">
        <v>359</v>
      </c>
      <c r="T395" s="45"/>
      <c r="U395" s="45"/>
      <c r="V395" s="45"/>
      <c r="W395" s="45"/>
      <c r="X395" s="45"/>
      <c r="Y395" s="45"/>
      <c r="Z395" s="45"/>
      <c r="AA395" s="45"/>
      <c r="AB395" s="45">
        <v>5</v>
      </c>
      <c r="AC395" s="45">
        <v>0</v>
      </c>
      <c r="AD395" s="45"/>
      <c r="AE395" s="45">
        <v>1</v>
      </c>
      <c r="AF395" s="45">
        <v>1500</v>
      </c>
      <c r="AG395" s="45">
        <v>1000</v>
      </c>
      <c r="AH395" s="41">
        <f t="shared" si="6"/>
        <v>-500</v>
      </c>
      <c r="AI395" s="45" t="s">
        <v>4992</v>
      </c>
      <c r="AJ395" s="45"/>
      <c r="AK395" s="45"/>
      <c r="AL395" s="45"/>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s="45"/>
      <c r="BM395" s="45"/>
      <c r="BN395" s="45"/>
      <c r="BO395" s="45"/>
      <c r="BP395" s="45"/>
      <c r="BQ395" s="45"/>
      <c r="BR395" s="45"/>
      <c r="BS395" s="45"/>
      <c r="BT395" s="45"/>
      <c r="BU395" s="45"/>
      <c r="BV395" s="45"/>
      <c r="BW395" s="45"/>
      <c r="BX395" s="45"/>
      <c r="BY395" s="45"/>
      <c r="BZ395" s="45"/>
      <c r="CA395" s="45"/>
      <c r="CB395" s="45"/>
      <c r="CC395" s="45"/>
      <c r="CD395" s="45"/>
      <c r="CE395" s="45"/>
      <c r="CF395" s="45"/>
      <c r="CG395" s="45"/>
      <c r="CH395" s="45"/>
      <c r="CI395" s="45"/>
      <c r="CJ395" s="45"/>
      <c r="CK395" s="45"/>
      <c r="CL395" s="45"/>
      <c r="CM395" s="45"/>
      <c r="CN395" s="45"/>
      <c r="CO395" s="45"/>
      <c r="CP395" s="45"/>
      <c r="CQ395" s="45"/>
      <c r="CR395" s="45"/>
      <c r="CS395" s="45"/>
      <c r="CT395" s="45"/>
      <c r="CU395" s="45"/>
      <c r="CV395" s="45"/>
      <c r="CW395" s="45"/>
      <c r="CX395" s="45"/>
      <c r="CY395" s="45"/>
      <c r="CZ395" s="45"/>
      <c r="DA395" s="45"/>
      <c r="DB395" s="45"/>
      <c r="DC395" s="45"/>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45"/>
      <c r="EW395" s="45"/>
      <c r="EX395" s="45"/>
      <c r="EY395" s="45"/>
      <c r="EZ395" s="45"/>
      <c r="FA395" s="45"/>
      <c r="FB395" s="45"/>
      <c r="FC395" s="45"/>
      <c r="FD395" s="45"/>
      <c r="FE395" s="45"/>
      <c r="FF395" s="45"/>
      <c r="FG395" s="45"/>
      <c r="FH395" s="45"/>
      <c r="FI395" s="45"/>
      <c r="FJ395" s="45"/>
      <c r="FK395" s="45"/>
      <c r="FL395" s="45"/>
      <c r="FM395" s="45"/>
      <c r="FN395" s="45"/>
      <c r="FO395" s="45"/>
      <c r="FP395" s="45"/>
      <c r="FQ395" s="45"/>
      <c r="FR395" s="45"/>
      <c r="FS395" s="45"/>
      <c r="FT395" s="45"/>
      <c r="FU395" s="45"/>
      <c r="FV395" s="45"/>
      <c r="FW395" s="45"/>
      <c r="FX395" s="45"/>
      <c r="FY395" s="45"/>
      <c r="FZ395" s="45"/>
      <c r="GA395" s="45"/>
      <c r="GB395" s="45"/>
      <c r="GC395" s="45"/>
      <c r="GD395" s="45"/>
      <c r="GE395" s="45"/>
      <c r="GF395" s="45"/>
      <c r="GG395" s="45"/>
      <c r="GH395" s="45"/>
      <c r="GI395" s="45"/>
      <c r="GJ395" s="45"/>
      <c r="GK395" s="45"/>
      <c r="GL395" s="45"/>
      <c r="GM395" s="45"/>
      <c r="GN395" s="45"/>
      <c r="GO395" s="45"/>
      <c r="GP395" s="45"/>
      <c r="GQ395" s="45"/>
      <c r="GR395" s="45"/>
      <c r="GS395" s="45"/>
      <c r="GT395" s="45"/>
      <c r="GU395" s="45" t="s">
        <v>4993</v>
      </c>
      <c r="GV395" s="45"/>
      <c r="GW395" s="45"/>
      <c r="GX395" s="45" t="b">
        <v>1</v>
      </c>
      <c r="GY395" s="45"/>
      <c r="GZ395" s="45"/>
      <c r="HA395" s="45"/>
      <c r="HB395" s="45"/>
      <c r="HC395" s="45"/>
      <c r="HD395" s="45"/>
      <c r="HE395" s="45"/>
      <c r="HF395" s="45" t="b">
        <v>1</v>
      </c>
      <c r="HG395" s="45"/>
      <c r="HH395" s="45"/>
      <c r="HI395" s="45"/>
      <c r="HJ395" s="45"/>
      <c r="HK395" s="45"/>
      <c r="HL395" s="45"/>
      <c r="HM395" s="45"/>
      <c r="HN395" s="45" t="s">
        <v>438</v>
      </c>
      <c r="HO395" s="45" t="b">
        <v>1</v>
      </c>
      <c r="HP395" s="45"/>
      <c r="HQ395" s="45"/>
      <c r="HR395" s="45"/>
      <c r="HS395" s="45" t="s">
        <v>4994</v>
      </c>
      <c r="HT395" s="45" t="s">
        <v>840</v>
      </c>
      <c r="HU395" s="45"/>
      <c r="HV395" s="45"/>
      <c r="HW395" s="45"/>
      <c r="HX395" s="45" t="b">
        <v>1</v>
      </c>
      <c r="HY395" s="45" t="b">
        <v>1</v>
      </c>
      <c r="HZ395" s="45"/>
      <c r="IA395" s="45"/>
      <c r="IB395" s="45"/>
      <c r="IC395" s="45"/>
      <c r="ID395" s="45"/>
      <c r="IE395" s="45"/>
      <c r="IF395" s="45" t="s">
        <v>877</v>
      </c>
      <c r="IG395" s="45" t="b">
        <v>1</v>
      </c>
      <c r="IH395" s="45"/>
      <c r="II395" s="45"/>
      <c r="IJ395" s="45"/>
      <c r="IK395" s="45" t="b">
        <v>1</v>
      </c>
      <c r="IL395" s="45"/>
      <c r="IM395" s="45"/>
      <c r="IN395" s="45"/>
      <c r="IO395" s="45"/>
      <c r="IP395" s="45" t="s">
        <v>442</v>
      </c>
      <c r="IQ395" s="45"/>
      <c r="IR395" s="45" t="s">
        <v>500</v>
      </c>
      <c r="IS395" s="45"/>
      <c r="IT395" s="45"/>
      <c r="IU395" s="45" t="b">
        <v>1</v>
      </c>
      <c r="IV395" s="45"/>
      <c r="IW395" s="45"/>
      <c r="IX395" s="45"/>
      <c r="IY395" s="45"/>
      <c r="IZ395" s="45"/>
      <c r="JA395" s="37" t="s">
        <v>5161</v>
      </c>
      <c r="JB395" s="45" t="s">
        <v>413</v>
      </c>
      <c r="JC395" s="45"/>
      <c r="JD395" s="45"/>
      <c r="JE395" s="45"/>
      <c r="JF395" s="45"/>
      <c r="JG395" s="45"/>
      <c r="JH395" s="45" t="b">
        <v>1</v>
      </c>
      <c r="JI395" s="45"/>
      <c r="JJ395" s="45"/>
      <c r="JK395" s="45"/>
      <c r="JL395" s="45" t="s">
        <v>359</v>
      </c>
      <c r="JM395" s="45" t="s">
        <v>2873</v>
      </c>
      <c r="JN395" s="45" t="s">
        <v>4995</v>
      </c>
      <c r="JO395" s="45" t="b">
        <v>1</v>
      </c>
      <c r="JP395" s="45"/>
      <c r="JQ395" s="45"/>
      <c r="JR395" s="45" t="b">
        <v>1</v>
      </c>
      <c r="JS395" s="45"/>
      <c r="JT395" s="45"/>
      <c r="JU395" s="45" t="b">
        <v>1</v>
      </c>
      <c r="JV395" s="45"/>
      <c r="JW395" s="45"/>
      <c r="JX395" s="45" t="b">
        <v>1</v>
      </c>
      <c r="JY395" s="45"/>
      <c r="JZ395" s="45"/>
      <c r="KA395" s="45" t="b">
        <v>1</v>
      </c>
      <c r="KB395" s="45" t="b">
        <v>1</v>
      </c>
      <c r="KC395" s="45"/>
      <c r="KD395" s="45"/>
      <c r="KE395" s="45"/>
      <c r="KF395" s="45"/>
      <c r="KG395" s="45"/>
      <c r="KH395" s="45" t="s">
        <v>4996</v>
      </c>
      <c r="KI395" s="45"/>
      <c r="KJ395" s="45"/>
      <c r="KK395" s="45"/>
      <c r="KL395" s="45"/>
      <c r="KM395" s="45" t="b">
        <v>1</v>
      </c>
      <c r="KN395" s="45" t="b">
        <v>1</v>
      </c>
      <c r="KO395" s="45" t="b">
        <v>1</v>
      </c>
      <c r="KP395" s="45" t="b">
        <v>1</v>
      </c>
      <c r="KQ395" s="45"/>
      <c r="KR395" s="45"/>
      <c r="KS395" s="45"/>
      <c r="KT395" s="45"/>
      <c r="KU395" s="45"/>
      <c r="KV395" s="45"/>
      <c r="KW395" s="45" t="s">
        <v>1128</v>
      </c>
      <c r="KX395" s="45" t="b">
        <v>1</v>
      </c>
      <c r="KY395" s="45" t="b">
        <v>1</v>
      </c>
      <c r="KZ395" s="45"/>
      <c r="LA395" s="45" t="b">
        <v>1</v>
      </c>
      <c r="LB395" s="45"/>
      <c r="LC395" s="45" t="b">
        <v>1</v>
      </c>
      <c r="LD395" s="45"/>
      <c r="LE395" s="45"/>
      <c r="LF395" s="45"/>
      <c r="LG395" s="45" t="s">
        <v>396</v>
      </c>
      <c r="LH395" s="45" t="b">
        <v>1</v>
      </c>
      <c r="LI395" s="45" t="b">
        <v>1</v>
      </c>
      <c r="LJ395" s="45" t="b">
        <v>1</v>
      </c>
      <c r="LK395" s="45" t="b">
        <v>1</v>
      </c>
      <c r="LL395" s="45" t="b">
        <v>1</v>
      </c>
      <c r="LM395" s="45"/>
      <c r="LN395" s="45"/>
      <c r="LO395" s="45"/>
      <c r="LP395" s="45"/>
      <c r="LQ395" s="45"/>
      <c r="LR395" s="45"/>
      <c r="LS395" s="45"/>
      <c r="LT395" s="45"/>
      <c r="LU395" s="45"/>
      <c r="LV395" s="45"/>
      <c r="LW395" s="45"/>
      <c r="LX395" s="45"/>
      <c r="LY395" s="45"/>
      <c r="LZ395" s="45"/>
      <c r="MA395" s="45"/>
      <c r="MB395" s="45"/>
      <c r="MC395" s="45"/>
      <c r="MD395" s="45"/>
      <c r="ME395" s="45"/>
      <c r="MF395" s="45"/>
      <c r="MG395" s="45"/>
      <c r="MH395" s="45"/>
      <c r="MI395" s="45"/>
      <c r="MJ395" s="45" t="s">
        <v>4997</v>
      </c>
      <c r="MK395" s="45">
        <v>73333387</v>
      </c>
      <c r="ML395" s="45" t="s">
        <v>4998</v>
      </c>
      <c r="MM395" s="47">
        <v>44221.521631944437</v>
      </c>
      <c r="MN395" s="45">
        <v>399</v>
      </c>
      <c r="MO395" s="45"/>
      <c r="MP395" s="45">
        <v>-1</v>
      </c>
      <c r="MQ395" s="45"/>
      <c r="MR395" s="45"/>
      <c r="MS395" s="45" t="s">
        <v>4999</v>
      </c>
      <c r="MT395" s="45">
        <v>6782</v>
      </c>
      <c r="MU395" s="45" t="s">
        <v>402</v>
      </c>
      <c r="MV395" s="45">
        <v>569832</v>
      </c>
    </row>
    <row r="396" spans="1:360" ht="15" hidden="1" thickTop="1" x14ac:dyDescent="0.3">
      <c r="A396" s="48" t="s">
        <v>4960</v>
      </c>
      <c r="B396" s="37" t="s">
        <v>4961</v>
      </c>
      <c r="C396" s="37" t="s">
        <v>384</v>
      </c>
      <c r="D396" s="37" t="s">
        <v>2553</v>
      </c>
      <c r="E396" s="37" t="s">
        <v>830</v>
      </c>
      <c r="F396" s="37"/>
      <c r="G396" s="49">
        <v>44221</v>
      </c>
      <c r="H396" s="37" t="s">
        <v>4959</v>
      </c>
      <c r="I396" s="37" t="s">
        <v>382</v>
      </c>
      <c r="J396" s="37" t="s">
        <v>347</v>
      </c>
      <c r="K396" s="37">
        <v>22</v>
      </c>
      <c r="L396" s="37" t="str">
        <f>IF(data!$K396&lt;31,"18-30 Years",IF(data!$K396&lt;51,"31-50 Years",IF(data!$K396&lt;61,"51-60 Years",IF(data!$K396&gt;60,"Elderly&gt;60"))))</f>
        <v>18-30 Years</v>
      </c>
      <c r="M396" s="37" t="s">
        <v>348</v>
      </c>
      <c r="N396" s="37" t="s">
        <v>349</v>
      </c>
      <c r="O396" s="37" t="s">
        <v>383</v>
      </c>
      <c r="P396" s="37"/>
      <c r="Q396" s="37"/>
      <c r="R396" s="37">
        <v>0</v>
      </c>
      <c r="S396" s="37" t="s">
        <v>347</v>
      </c>
      <c r="T396" s="37">
        <v>1</v>
      </c>
      <c r="U396" s="37">
        <v>1</v>
      </c>
      <c r="V396" s="37">
        <v>1</v>
      </c>
      <c r="W396" s="37" t="s">
        <v>406</v>
      </c>
      <c r="X396" s="37">
        <v>0</v>
      </c>
      <c r="Y396" s="37" t="s">
        <v>455</v>
      </c>
      <c r="Z396" s="37">
        <v>0</v>
      </c>
      <c r="AA396" s="52">
        <v>3</v>
      </c>
      <c r="AB396" s="37">
        <v>5</v>
      </c>
      <c r="AC396" s="37">
        <v>0</v>
      </c>
      <c r="AD396" s="37">
        <v>0</v>
      </c>
      <c r="AE396" s="37">
        <v>1</v>
      </c>
      <c r="AF396" s="37">
        <v>1500</v>
      </c>
      <c r="AG396" s="37">
        <v>1200</v>
      </c>
      <c r="AH396" s="41">
        <f t="shared" si="6"/>
        <v>-300</v>
      </c>
      <c r="AI396" s="37" t="s">
        <v>1332</v>
      </c>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c r="DR396" s="37"/>
      <c r="DS396" s="37"/>
      <c r="DT396" s="37"/>
      <c r="DU396" s="37"/>
      <c r="DV396" s="37"/>
      <c r="DW396" s="37"/>
      <c r="DX396" s="37"/>
      <c r="DY396" s="37"/>
      <c r="DZ396" s="37"/>
      <c r="EA396" s="37"/>
      <c r="EB396" s="37"/>
      <c r="EC396" s="37"/>
      <c r="ED396" s="37"/>
      <c r="EE396" s="37"/>
      <c r="EF396" s="37"/>
      <c r="EG396" s="37"/>
      <c r="EH396" s="37"/>
      <c r="EI396" s="37"/>
      <c r="EJ396" s="37"/>
      <c r="EK396" s="37"/>
      <c r="EL396" s="37"/>
      <c r="EM396" s="37"/>
      <c r="EN396" s="37"/>
      <c r="EO396" s="37"/>
      <c r="EP396" s="37"/>
      <c r="EQ396" s="37"/>
      <c r="ER396" s="37"/>
      <c r="ES396" s="37"/>
      <c r="ET396" s="37"/>
      <c r="EU396" s="37"/>
      <c r="EV396" s="37"/>
      <c r="EW396" s="37"/>
      <c r="EX396" s="37"/>
      <c r="EY396" s="37"/>
      <c r="EZ396" s="37"/>
      <c r="FA396" s="37"/>
      <c r="FB396" s="37"/>
      <c r="FC396" s="37"/>
      <c r="FD396" s="37"/>
      <c r="FE396" s="37"/>
      <c r="FF396" s="37"/>
      <c r="FG396" s="37"/>
      <c r="FH396" s="37"/>
      <c r="FI396" s="37"/>
      <c r="FJ396" s="37"/>
      <c r="FK396" s="37"/>
      <c r="FL396" s="37"/>
      <c r="FM396" s="37"/>
      <c r="FN396" s="37"/>
      <c r="FO396" s="37"/>
      <c r="FP396" s="37"/>
      <c r="FQ396" s="37"/>
      <c r="FR396" s="37"/>
      <c r="FS396" s="37"/>
      <c r="FT396" s="37"/>
      <c r="FU396" s="37"/>
      <c r="FV396" s="37"/>
      <c r="FW396" s="37"/>
      <c r="FX396" s="37"/>
      <c r="FY396" s="37"/>
      <c r="FZ396" s="37"/>
      <c r="GA396" s="37"/>
      <c r="GB396" s="37"/>
      <c r="GC396" s="37"/>
      <c r="GD396" s="37"/>
      <c r="GE396" s="37"/>
      <c r="GF396" s="37"/>
      <c r="GG396" s="37"/>
      <c r="GH396" s="37"/>
      <c r="GI396" s="37"/>
      <c r="GJ396" s="37"/>
      <c r="GK396" s="37"/>
      <c r="GL396" s="37"/>
      <c r="GM396" s="37"/>
      <c r="GN396" s="37"/>
      <c r="GO396" s="37"/>
      <c r="GP396" s="37"/>
      <c r="GQ396" s="37"/>
      <c r="GR396" s="37"/>
      <c r="GS396" s="37"/>
      <c r="GT396" s="37"/>
      <c r="GU396" s="37" t="s">
        <v>5000</v>
      </c>
      <c r="GV396" s="37"/>
      <c r="GW396" s="37"/>
      <c r="GX396" s="37"/>
      <c r="GY396" s="37" t="b">
        <v>1</v>
      </c>
      <c r="GZ396" s="37"/>
      <c r="HA396" s="37"/>
      <c r="HB396" s="37"/>
      <c r="HC396" s="37"/>
      <c r="HD396" s="37"/>
      <c r="HE396" s="37" t="b">
        <v>1</v>
      </c>
      <c r="HF396" s="37"/>
      <c r="HG396" s="37" t="b">
        <v>1</v>
      </c>
      <c r="HH396" s="37"/>
      <c r="HI396" s="37"/>
      <c r="HJ396" s="37"/>
      <c r="HK396" s="37"/>
      <c r="HL396" s="37"/>
      <c r="HM396" s="37"/>
      <c r="HN396" s="37" t="s">
        <v>438</v>
      </c>
      <c r="HO396" s="37" t="b">
        <v>1</v>
      </c>
      <c r="HP396" s="37"/>
      <c r="HQ396" s="37"/>
      <c r="HR396" s="37"/>
      <c r="HS396" s="37" t="s">
        <v>5001</v>
      </c>
      <c r="HT396" s="37" t="s">
        <v>1576</v>
      </c>
      <c r="HU396" s="37"/>
      <c r="HV396" s="37" t="b">
        <v>1</v>
      </c>
      <c r="HW396" s="37"/>
      <c r="HX396" s="37" t="b">
        <v>1</v>
      </c>
      <c r="HY396" s="37"/>
      <c r="HZ396" s="37"/>
      <c r="IA396" s="37"/>
      <c r="IB396" s="37"/>
      <c r="IC396" s="37"/>
      <c r="ID396" s="37"/>
      <c r="IE396" s="37"/>
      <c r="IF396" s="37" t="s">
        <v>743</v>
      </c>
      <c r="IG396" s="37" t="b">
        <v>1</v>
      </c>
      <c r="IH396" s="37"/>
      <c r="II396" s="37"/>
      <c r="IJ396" s="37"/>
      <c r="IK396" s="37" t="b">
        <v>1</v>
      </c>
      <c r="IL396" s="37"/>
      <c r="IM396" s="37"/>
      <c r="IN396" s="37"/>
      <c r="IO396" s="37"/>
      <c r="IP396" s="37" t="s">
        <v>347</v>
      </c>
      <c r="IQ396" s="37"/>
      <c r="IR396" s="37" t="s">
        <v>500</v>
      </c>
      <c r="IS396" s="37"/>
      <c r="IT396" s="37"/>
      <c r="IU396" s="37" t="b">
        <v>1</v>
      </c>
      <c r="IV396" s="37"/>
      <c r="IW396" s="37"/>
      <c r="IX396" s="37"/>
      <c r="IY396" s="37"/>
      <c r="IZ396" s="37"/>
      <c r="JA396" s="37" t="s">
        <v>5160</v>
      </c>
      <c r="JB396" s="37" t="s">
        <v>1176</v>
      </c>
      <c r="JC396" s="37"/>
      <c r="JD396" s="37"/>
      <c r="JE396" s="37" t="b">
        <v>1</v>
      </c>
      <c r="JF396" s="37" t="b">
        <v>1</v>
      </c>
      <c r="JG396" s="37"/>
      <c r="JH396" s="37"/>
      <c r="JI396" s="37"/>
      <c r="JJ396" s="37"/>
      <c r="JK396" s="45" t="s">
        <v>5169</v>
      </c>
      <c r="JL396" s="37" t="s">
        <v>359</v>
      </c>
      <c r="JM396" s="37" t="s">
        <v>5002</v>
      </c>
      <c r="JN396" s="37" t="s">
        <v>5003</v>
      </c>
      <c r="JO396" s="37" t="b">
        <v>1</v>
      </c>
      <c r="JP396" s="37"/>
      <c r="JQ396" s="37" t="b">
        <v>1</v>
      </c>
      <c r="JR396" s="37" t="b">
        <v>1</v>
      </c>
      <c r="JS396" s="37" t="b">
        <v>1</v>
      </c>
      <c r="JT396" s="37"/>
      <c r="JU396" s="37" t="b">
        <v>1</v>
      </c>
      <c r="JV396" s="37" t="b">
        <v>1</v>
      </c>
      <c r="JW396" s="37"/>
      <c r="JX396" s="37"/>
      <c r="JY396" s="37" t="b">
        <v>1</v>
      </c>
      <c r="JZ396" s="37"/>
      <c r="KA396" s="37"/>
      <c r="KB396" s="37"/>
      <c r="KC396" s="37"/>
      <c r="KD396" s="37"/>
      <c r="KE396" s="37"/>
      <c r="KF396" s="37"/>
      <c r="KG396" s="37" t="s">
        <v>5004</v>
      </c>
      <c r="KH396" s="37" t="s">
        <v>921</v>
      </c>
      <c r="KI396" s="37"/>
      <c r="KJ396" s="37"/>
      <c r="KK396" s="37"/>
      <c r="KL396" s="37" t="b">
        <v>1</v>
      </c>
      <c r="KM396" s="37" t="b">
        <v>1</v>
      </c>
      <c r="KN396" s="37" t="b">
        <v>1</v>
      </c>
      <c r="KO396" s="37"/>
      <c r="KP396" s="37"/>
      <c r="KQ396" s="37"/>
      <c r="KR396" s="37"/>
      <c r="KS396" s="37"/>
      <c r="KT396" s="37"/>
      <c r="KU396" s="37"/>
      <c r="KV396" s="37"/>
      <c r="KW396" s="37" t="s">
        <v>2065</v>
      </c>
      <c r="KX396" s="37" t="b">
        <v>1</v>
      </c>
      <c r="KY396" s="37" t="b">
        <v>1</v>
      </c>
      <c r="KZ396" s="37" t="b">
        <v>1</v>
      </c>
      <c r="LA396" s="37" t="b">
        <v>1</v>
      </c>
      <c r="LB396" s="37" t="b">
        <v>1</v>
      </c>
      <c r="LC396" s="37" t="b">
        <v>1</v>
      </c>
      <c r="LD396" s="37"/>
      <c r="LE396" s="37"/>
      <c r="LF396" s="37"/>
      <c r="LG396" s="37" t="s">
        <v>5005</v>
      </c>
      <c r="LH396" s="37" t="b">
        <v>1</v>
      </c>
      <c r="LI396" s="37" t="b">
        <v>1</v>
      </c>
      <c r="LJ396" s="37" t="b">
        <v>1</v>
      </c>
      <c r="LK396" s="37" t="b">
        <v>1</v>
      </c>
      <c r="LL396" s="37" t="b">
        <v>1</v>
      </c>
      <c r="LM396" s="37"/>
      <c r="LN396" s="37"/>
      <c r="LO396" s="37" t="s">
        <v>359</v>
      </c>
      <c r="LP396" s="45" t="s">
        <v>5170</v>
      </c>
      <c r="LQ396" s="37" t="s">
        <v>514</v>
      </c>
      <c r="LR396" s="37" t="b">
        <v>1</v>
      </c>
      <c r="LS396" s="37"/>
      <c r="LT396" s="37"/>
      <c r="LU396" s="37"/>
      <c r="LV396" s="37"/>
      <c r="LW396" s="37"/>
      <c r="LX396" s="37"/>
      <c r="LY396" s="37"/>
      <c r="LZ396" s="37"/>
      <c r="MA396" s="37"/>
      <c r="MB396" s="37" t="s">
        <v>359</v>
      </c>
      <c r="MC396" s="37"/>
      <c r="MD396" s="37"/>
      <c r="ME396" s="37"/>
      <c r="MF396" s="37"/>
      <c r="MG396" s="37"/>
      <c r="MH396" s="37" t="s">
        <v>359</v>
      </c>
      <c r="MI396" s="37"/>
      <c r="MJ396" s="37" t="s">
        <v>5006</v>
      </c>
      <c r="MK396" s="37">
        <v>73333388</v>
      </c>
      <c r="ML396" s="37" t="s">
        <v>5007</v>
      </c>
      <c r="MM396" s="50">
        <v>44221.521643518521</v>
      </c>
      <c r="MN396" s="37">
        <v>400</v>
      </c>
      <c r="MO396" s="37"/>
      <c r="MP396" s="37">
        <v>-1</v>
      </c>
      <c r="MQ396" s="37"/>
      <c r="MR396" s="37"/>
      <c r="MS396" s="37" t="s">
        <v>4999</v>
      </c>
      <c r="MT396" s="37">
        <v>3106</v>
      </c>
      <c r="MU396" s="37" t="s">
        <v>402</v>
      </c>
      <c r="MV396" s="37">
        <v>569832</v>
      </c>
    </row>
    <row r="397" spans="1:360" ht="15" hidden="1" thickTop="1" x14ac:dyDescent="0.3">
      <c r="A397" s="44" t="s">
        <v>4962</v>
      </c>
      <c r="B397" s="45" t="s">
        <v>4963</v>
      </c>
      <c r="C397" s="45"/>
      <c r="D397" s="45" t="s">
        <v>3699</v>
      </c>
      <c r="E397" s="45" t="s">
        <v>830</v>
      </c>
      <c r="F397" s="45"/>
      <c r="G397" s="46">
        <v>44221</v>
      </c>
      <c r="H397" s="45" t="s">
        <v>4959</v>
      </c>
      <c r="I397" s="45" t="s">
        <v>382</v>
      </c>
      <c r="J397" s="45" t="s">
        <v>347</v>
      </c>
      <c r="K397" s="45">
        <v>45</v>
      </c>
      <c r="L397" s="45" t="str">
        <f>IF(data!$K397&lt;31,"18-30 Years",IF(data!$K397&lt;51,"31-50 Years",IF(data!$K397&lt;61,"51-60 Years",IF(data!$K397&gt;60,"Elderly&gt;60"))))</f>
        <v>31-50 Years</v>
      </c>
      <c r="M397" s="45" t="s">
        <v>405</v>
      </c>
      <c r="N397" s="45" t="s">
        <v>349</v>
      </c>
      <c r="O397" s="45" t="s">
        <v>350</v>
      </c>
      <c r="P397" s="46">
        <v>43200</v>
      </c>
      <c r="Q397" s="45"/>
      <c r="R397" s="45">
        <v>0</v>
      </c>
      <c r="S397" s="45" t="s">
        <v>347</v>
      </c>
      <c r="T397" s="45">
        <v>0</v>
      </c>
      <c r="U397" s="45">
        <v>0</v>
      </c>
      <c r="V397" s="45">
        <v>1</v>
      </c>
      <c r="W397" s="45" t="s">
        <v>351</v>
      </c>
      <c r="X397" s="45">
        <v>1</v>
      </c>
      <c r="Y397" s="45" t="s">
        <v>406</v>
      </c>
      <c r="Z397" s="45">
        <v>1</v>
      </c>
      <c r="AA397" s="51">
        <v>3</v>
      </c>
      <c r="AB397" s="45">
        <v>5</v>
      </c>
      <c r="AC397" s="45">
        <v>0</v>
      </c>
      <c r="AD397" s="45">
        <v>0</v>
      </c>
      <c r="AE397" s="45">
        <v>1</v>
      </c>
      <c r="AF397" s="45">
        <v>500</v>
      </c>
      <c r="AG397" s="45">
        <v>600</v>
      </c>
      <c r="AH397" s="41">
        <f t="shared" si="6"/>
        <v>100</v>
      </c>
      <c r="AI397" s="45" t="s">
        <v>5008</v>
      </c>
      <c r="AJ397" s="45"/>
      <c r="AK397" s="45"/>
      <c r="AL397" s="45"/>
      <c r="AM397" s="45"/>
      <c r="AN397" s="45"/>
      <c r="AO397" s="45"/>
      <c r="AP397" s="45"/>
      <c r="AQ397" s="45"/>
      <c r="AR397" s="45"/>
      <c r="AS397" s="45"/>
      <c r="AT397" s="45"/>
      <c r="AU397" s="45"/>
      <c r="AV397" s="45"/>
      <c r="AW397" s="45"/>
      <c r="AX397" s="45"/>
      <c r="AY397" s="45"/>
      <c r="AZ397" s="45"/>
      <c r="BA397" s="45"/>
      <c r="BB397" s="45"/>
      <c r="BC397" s="45"/>
      <c r="BD397" s="45"/>
      <c r="BE397" s="45"/>
      <c r="BF397" s="45"/>
      <c r="BG397" s="45"/>
      <c r="BH397" s="45"/>
      <c r="BI397" s="45"/>
      <c r="BJ397" s="45"/>
      <c r="BK397" s="45"/>
      <c r="BL397" s="45"/>
      <c r="BM397" s="45"/>
      <c r="BN397" s="45"/>
      <c r="BO397" s="45"/>
      <c r="BP397" s="45"/>
      <c r="BQ397" s="45"/>
      <c r="BR397" s="45"/>
      <c r="BS397" s="45"/>
      <c r="BT397" s="45"/>
      <c r="BU397" s="45"/>
      <c r="BV397" s="45"/>
      <c r="BW397" s="45"/>
      <c r="BX397" s="45"/>
      <c r="BY397" s="45"/>
      <c r="BZ397" s="45"/>
      <c r="CA397" s="45"/>
      <c r="CB397" s="45"/>
      <c r="CC397" s="45"/>
      <c r="CD397" s="45"/>
      <c r="CE397" s="45"/>
      <c r="CF397" s="45"/>
      <c r="CG397" s="45"/>
      <c r="CH397" s="45"/>
      <c r="CI397" s="45"/>
      <c r="CJ397" s="45"/>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45"/>
      <c r="EW397" s="45"/>
      <c r="EX397" s="45"/>
      <c r="EY397" s="45"/>
      <c r="EZ397" s="45"/>
      <c r="FA397" s="45"/>
      <c r="FB397" s="45"/>
      <c r="FC397" s="45"/>
      <c r="FD397" s="45"/>
      <c r="FE397" s="45"/>
      <c r="FF397" s="45"/>
      <c r="FG397" s="45"/>
      <c r="FH397" s="45"/>
      <c r="FI397" s="45"/>
      <c r="FJ397" s="45"/>
      <c r="FK397" s="45"/>
      <c r="FL397" s="45"/>
      <c r="FM397" s="45"/>
      <c r="FN397" s="45"/>
      <c r="FO397" s="45"/>
      <c r="FP397" s="45"/>
      <c r="FQ397" s="45"/>
      <c r="FR397" s="45"/>
      <c r="FS397" s="45"/>
      <c r="FT397" s="45"/>
      <c r="FU397" s="45"/>
      <c r="FV397" s="45"/>
      <c r="FW397" s="45"/>
      <c r="FX397" s="45"/>
      <c r="FY397" s="45"/>
      <c r="FZ397" s="45"/>
      <c r="GA397" s="45"/>
      <c r="GB397" s="45"/>
      <c r="GC397" s="45"/>
      <c r="GD397" s="45"/>
      <c r="GE397" s="45"/>
      <c r="GF397" s="45"/>
      <c r="GG397" s="45"/>
      <c r="GH397" s="45"/>
      <c r="GI397" s="45"/>
      <c r="GJ397" s="45"/>
      <c r="GK397" s="45"/>
      <c r="GL397" s="45"/>
      <c r="GM397" s="45"/>
      <c r="GN397" s="45"/>
      <c r="GO397" s="45"/>
      <c r="GP397" s="45"/>
      <c r="GQ397" s="45"/>
      <c r="GR397" s="45"/>
      <c r="GS397" s="45"/>
      <c r="GT397" s="45"/>
      <c r="GU397" s="45" t="s">
        <v>5009</v>
      </c>
      <c r="GV397" s="45" t="b">
        <v>1</v>
      </c>
      <c r="GW397" s="45" t="b">
        <v>1</v>
      </c>
      <c r="GX397" s="45"/>
      <c r="GY397" s="45"/>
      <c r="GZ397" s="45" t="b">
        <v>1</v>
      </c>
      <c r="HA397" s="45"/>
      <c r="HB397" s="45"/>
      <c r="HC397" s="45"/>
      <c r="HD397" s="45"/>
      <c r="HE397" s="45"/>
      <c r="HF397" s="45"/>
      <c r="HG397" s="45"/>
      <c r="HH397" s="45"/>
      <c r="HI397" s="45"/>
      <c r="HJ397" s="45"/>
      <c r="HK397" s="45"/>
      <c r="HL397" s="45"/>
      <c r="HM397" s="45"/>
      <c r="HN397" s="45" t="s">
        <v>387</v>
      </c>
      <c r="HO397" s="45"/>
      <c r="HP397" s="45"/>
      <c r="HQ397" s="45" t="b">
        <v>1</v>
      </c>
      <c r="HR397" s="45"/>
      <c r="HS397" s="45" t="s">
        <v>5010</v>
      </c>
      <c r="HT397" s="45" t="s">
        <v>591</v>
      </c>
      <c r="HU397" s="45" t="b">
        <v>1</v>
      </c>
      <c r="HV397" s="45"/>
      <c r="HW397" s="45"/>
      <c r="HX397" s="45" t="b">
        <v>1</v>
      </c>
      <c r="HY397" s="45"/>
      <c r="HZ397" s="45"/>
      <c r="IA397" s="45"/>
      <c r="IB397" s="45"/>
      <c r="IC397" s="45"/>
      <c r="ID397" s="45"/>
      <c r="IE397" s="45"/>
      <c r="IF397" s="45" t="s">
        <v>511</v>
      </c>
      <c r="IG397" s="45"/>
      <c r="IH397" s="45"/>
      <c r="II397" s="45"/>
      <c r="IJ397" s="45"/>
      <c r="IK397" s="45" t="b">
        <v>1</v>
      </c>
      <c r="IL397" s="45"/>
      <c r="IM397" s="45"/>
      <c r="IN397" s="45"/>
      <c r="IO397" s="45"/>
      <c r="IP397" s="45" t="s">
        <v>347</v>
      </c>
      <c r="IQ397" s="45"/>
      <c r="IR397" s="45" t="s">
        <v>937</v>
      </c>
      <c r="IS397" s="45"/>
      <c r="IT397" s="45"/>
      <c r="IU397" s="45" t="b">
        <v>1</v>
      </c>
      <c r="IV397" s="45" t="b">
        <v>1</v>
      </c>
      <c r="IW397" s="45"/>
      <c r="IX397" s="45"/>
      <c r="IY397" s="45"/>
      <c r="IZ397" s="45"/>
      <c r="JA397" s="45"/>
      <c r="JB397" s="45" t="s">
        <v>937</v>
      </c>
      <c r="JC397" s="45"/>
      <c r="JD397" s="45"/>
      <c r="JE397" s="45" t="b">
        <v>1</v>
      </c>
      <c r="JF397" s="45" t="b">
        <v>1</v>
      </c>
      <c r="JG397" s="45"/>
      <c r="JH397" s="45"/>
      <c r="JI397" s="45"/>
      <c r="JJ397" s="45"/>
      <c r="JK397" s="45"/>
      <c r="JL397" s="45" t="s">
        <v>347</v>
      </c>
      <c r="JM397" s="45"/>
      <c r="JN397" s="45" t="s">
        <v>5011</v>
      </c>
      <c r="JO397" s="45"/>
      <c r="JP397" s="45"/>
      <c r="JQ397" s="45"/>
      <c r="JR397" s="45" t="b">
        <v>1</v>
      </c>
      <c r="JS397" s="45"/>
      <c r="JT397" s="45"/>
      <c r="JU397" s="45" t="b">
        <v>1</v>
      </c>
      <c r="JV397" s="45"/>
      <c r="JW397" s="45" t="b">
        <v>1</v>
      </c>
      <c r="JX397" s="45"/>
      <c r="JY397" s="45"/>
      <c r="JZ397" s="45"/>
      <c r="KA397" s="45"/>
      <c r="KB397" s="45" t="b">
        <v>1</v>
      </c>
      <c r="KC397" s="45"/>
      <c r="KD397" s="45"/>
      <c r="KE397" s="45"/>
      <c r="KF397" s="45"/>
      <c r="KG397" s="45"/>
      <c r="KH397" s="45" t="s">
        <v>5012</v>
      </c>
      <c r="KI397" s="45"/>
      <c r="KJ397" s="45"/>
      <c r="KK397" s="45"/>
      <c r="KL397" s="45" t="b">
        <v>1</v>
      </c>
      <c r="KM397" s="45" t="b">
        <v>1</v>
      </c>
      <c r="KN397" s="45"/>
      <c r="KO397" s="45"/>
      <c r="KP397" s="45"/>
      <c r="KQ397" s="45"/>
      <c r="KR397" s="45" t="b">
        <v>1</v>
      </c>
      <c r="KS397" s="45"/>
      <c r="KT397" s="45"/>
      <c r="KU397" s="45"/>
      <c r="KV397" s="45"/>
      <c r="KW397" s="45" t="s">
        <v>395</v>
      </c>
      <c r="KX397" s="45"/>
      <c r="KY397" s="45"/>
      <c r="KZ397" s="45"/>
      <c r="LA397" s="45" t="b">
        <v>1</v>
      </c>
      <c r="LB397" s="45" t="b">
        <v>1</v>
      </c>
      <c r="LC397" s="45"/>
      <c r="LD397" s="45"/>
      <c r="LE397" s="45"/>
      <c r="LF397" s="45"/>
      <c r="LG397" s="45" t="s">
        <v>449</v>
      </c>
      <c r="LH397" s="45"/>
      <c r="LI397" s="45"/>
      <c r="LJ397" s="45" t="b">
        <v>1</v>
      </c>
      <c r="LK397" s="45"/>
      <c r="LL397" s="45"/>
      <c r="LM397" s="45"/>
      <c r="LN397" s="45"/>
      <c r="LO397" s="45" t="s">
        <v>359</v>
      </c>
      <c r="LP397" s="45" t="s">
        <v>3714</v>
      </c>
      <c r="LQ397" s="45" t="s">
        <v>1273</v>
      </c>
      <c r="LR397" s="45" t="b">
        <v>1</v>
      </c>
      <c r="LS397" s="45"/>
      <c r="LT397" s="45" t="b">
        <v>1</v>
      </c>
      <c r="LU397" s="45"/>
      <c r="LV397" s="45"/>
      <c r="LW397" s="45"/>
      <c r="LX397" s="45"/>
      <c r="LY397" s="45"/>
      <c r="LZ397" s="45"/>
      <c r="MA397" s="45"/>
      <c r="MB397" s="45" t="s">
        <v>359</v>
      </c>
      <c r="MC397" s="45"/>
      <c r="MD397" s="45"/>
      <c r="ME397" s="45" t="s">
        <v>359</v>
      </c>
      <c r="MF397" s="45"/>
      <c r="MG397" s="45"/>
      <c r="MH397" s="45" t="s">
        <v>359</v>
      </c>
      <c r="MI397" s="45"/>
      <c r="MJ397" s="45" t="s">
        <v>5013</v>
      </c>
      <c r="MK397" s="45">
        <v>73333395</v>
      </c>
      <c r="ML397" s="45" t="s">
        <v>5014</v>
      </c>
      <c r="MM397" s="47">
        <v>44221.521944444437</v>
      </c>
      <c r="MN397" s="45">
        <v>401</v>
      </c>
      <c r="MO397" s="45"/>
      <c r="MP397" s="45">
        <v>-1</v>
      </c>
      <c r="MQ397" s="45"/>
      <c r="MR397" s="45"/>
      <c r="MS397" s="45" t="s">
        <v>4999</v>
      </c>
      <c r="MT397" s="45">
        <v>1420</v>
      </c>
      <c r="MU397" s="45" t="s">
        <v>402</v>
      </c>
      <c r="MV397" s="45">
        <v>569832</v>
      </c>
    </row>
    <row r="398" spans="1:360" ht="15" hidden="1" thickTop="1" x14ac:dyDescent="0.3">
      <c r="A398" s="48" t="s">
        <v>4964</v>
      </c>
      <c r="B398" s="37" t="s">
        <v>4965</v>
      </c>
      <c r="C398" s="37"/>
      <c r="D398" s="37" t="s">
        <v>3699</v>
      </c>
      <c r="E398" s="37" t="s">
        <v>830</v>
      </c>
      <c r="F398" s="37"/>
      <c r="G398" s="49">
        <v>44221</v>
      </c>
      <c r="H398" s="37" t="s">
        <v>4959</v>
      </c>
      <c r="I398" s="37" t="s">
        <v>382</v>
      </c>
      <c r="J398" s="37" t="s">
        <v>347</v>
      </c>
      <c r="K398" s="37">
        <v>29</v>
      </c>
      <c r="L398" s="37" t="str">
        <f>IF(data!$K398&lt;31,"18-30 Years",IF(data!$K398&lt;51,"31-50 Years",IF(data!$K398&lt;61,"51-60 Years",IF(data!$K398&gt;60,"Elderly&gt;60"))))</f>
        <v>18-30 Years</v>
      </c>
      <c r="M398" s="37" t="s">
        <v>405</v>
      </c>
      <c r="N398" s="37" t="s">
        <v>349</v>
      </c>
      <c r="O398" s="37" t="s">
        <v>350</v>
      </c>
      <c r="P398" s="49">
        <v>43774</v>
      </c>
      <c r="Q398" s="37"/>
      <c r="R398" s="37">
        <v>0</v>
      </c>
      <c r="S398" s="37" t="s">
        <v>347</v>
      </c>
      <c r="T398" s="37">
        <v>1</v>
      </c>
      <c r="U398" s="37">
        <v>1</v>
      </c>
      <c r="V398" s="37">
        <v>0</v>
      </c>
      <c r="W398" s="37" t="s">
        <v>351</v>
      </c>
      <c r="X398" s="37">
        <v>0</v>
      </c>
      <c r="Y398" s="37" t="s">
        <v>406</v>
      </c>
      <c r="Z398" s="37">
        <v>0</v>
      </c>
      <c r="AA398" s="52">
        <v>2</v>
      </c>
      <c r="AB398" s="37">
        <v>4</v>
      </c>
      <c r="AC398" s="37">
        <v>0</v>
      </c>
      <c r="AD398" s="37">
        <v>0</v>
      </c>
      <c r="AE398" s="37">
        <v>1</v>
      </c>
      <c r="AF398" s="37">
        <v>400</v>
      </c>
      <c r="AG398" s="37">
        <v>400</v>
      </c>
      <c r="AH398" s="41">
        <f t="shared" si="6"/>
        <v>0</v>
      </c>
      <c r="AI398" s="37" t="s">
        <v>5015</v>
      </c>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c r="DR398" s="37"/>
      <c r="DS398" s="37"/>
      <c r="DT398" s="37"/>
      <c r="DU398" s="37"/>
      <c r="DV398" s="37"/>
      <c r="DW398" s="37"/>
      <c r="DX398" s="37"/>
      <c r="DY398" s="37"/>
      <c r="DZ398" s="37"/>
      <c r="EA398" s="37"/>
      <c r="EB398" s="37"/>
      <c r="EC398" s="37"/>
      <c r="ED398" s="37"/>
      <c r="EE398" s="37"/>
      <c r="EF398" s="37"/>
      <c r="EG398" s="37"/>
      <c r="EH398" s="37"/>
      <c r="EI398" s="37"/>
      <c r="EJ398" s="37"/>
      <c r="EK398" s="37"/>
      <c r="EL398" s="37"/>
      <c r="EM398" s="37"/>
      <c r="EN398" s="37"/>
      <c r="EO398" s="37"/>
      <c r="EP398" s="37"/>
      <c r="EQ398" s="37"/>
      <c r="ER398" s="37"/>
      <c r="ES398" s="37"/>
      <c r="ET398" s="37"/>
      <c r="EU398" s="37"/>
      <c r="EV398" s="37"/>
      <c r="EW398" s="37"/>
      <c r="EX398" s="37"/>
      <c r="EY398" s="37"/>
      <c r="EZ398" s="37"/>
      <c r="FA398" s="37"/>
      <c r="FB398" s="37"/>
      <c r="FC398" s="37"/>
      <c r="FD398" s="37"/>
      <c r="FE398" s="37"/>
      <c r="FF398" s="37"/>
      <c r="FG398" s="37"/>
      <c r="FH398" s="37"/>
      <c r="FI398" s="37"/>
      <c r="FJ398" s="37"/>
      <c r="FK398" s="37"/>
      <c r="FL398" s="37"/>
      <c r="FM398" s="37"/>
      <c r="FN398" s="37"/>
      <c r="FO398" s="37"/>
      <c r="FP398" s="37"/>
      <c r="FQ398" s="37"/>
      <c r="FR398" s="37"/>
      <c r="FS398" s="37"/>
      <c r="FT398" s="37"/>
      <c r="FU398" s="37"/>
      <c r="FV398" s="37"/>
      <c r="FW398" s="37"/>
      <c r="FX398" s="37"/>
      <c r="FY398" s="37"/>
      <c r="FZ398" s="37"/>
      <c r="GA398" s="37"/>
      <c r="GB398" s="37"/>
      <c r="GC398" s="37"/>
      <c r="GD398" s="37"/>
      <c r="GE398" s="37"/>
      <c r="GF398" s="37"/>
      <c r="GG398" s="37"/>
      <c r="GH398" s="37"/>
      <c r="GI398" s="37"/>
      <c r="GJ398" s="37"/>
      <c r="GK398" s="37"/>
      <c r="GL398" s="37"/>
      <c r="GM398" s="37"/>
      <c r="GN398" s="37"/>
      <c r="GO398" s="37"/>
      <c r="GP398" s="37"/>
      <c r="GQ398" s="37"/>
      <c r="GR398" s="37"/>
      <c r="GS398" s="37"/>
      <c r="GT398" s="37"/>
      <c r="GU398" s="37" t="s">
        <v>1855</v>
      </c>
      <c r="GV398" s="37" t="b">
        <v>1</v>
      </c>
      <c r="GW398" s="37"/>
      <c r="GX398" s="37" t="b">
        <v>1</v>
      </c>
      <c r="GY398" s="37"/>
      <c r="GZ398" s="37" t="b">
        <v>1</v>
      </c>
      <c r="HA398" s="37"/>
      <c r="HB398" s="37"/>
      <c r="HC398" s="37"/>
      <c r="HD398" s="37"/>
      <c r="HE398" s="37"/>
      <c r="HF398" s="37"/>
      <c r="HG398" s="37"/>
      <c r="HH398" s="37"/>
      <c r="HI398" s="37"/>
      <c r="HJ398" s="37"/>
      <c r="HK398" s="37"/>
      <c r="HL398" s="37"/>
      <c r="HM398" s="37"/>
      <c r="HN398" s="37" t="s">
        <v>713</v>
      </c>
      <c r="HO398" s="37" t="b">
        <v>1</v>
      </c>
      <c r="HP398" s="37" t="b">
        <v>1</v>
      </c>
      <c r="HQ398" s="37"/>
      <c r="HR398" s="37"/>
      <c r="HS398" s="37" t="s">
        <v>5016</v>
      </c>
      <c r="HT398" s="37" t="s">
        <v>968</v>
      </c>
      <c r="HU398" s="37" t="b">
        <v>1</v>
      </c>
      <c r="HV398" s="37"/>
      <c r="HW398" s="37"/>
      <c r="HX398" s="37" t="b">
        <v>1</v>
      </c>
      <c r="HY398" s="37"/>
      <c r="HZ398" s="37"/>
      <c r="IA398" s="37" t="b">
        <v>1</v>
      </c>
      <c r="IB398" s="37"/>
      <c r="IC398" s="37"/>
      <c r="ID398" s="37"/>
      <c r="IE398" s="37"/>
      <c r="IF398" s="37" t="s">
        <v>1286</v>
      </c>
      <c r="IG398" s="37"/>
      <c r="IH398" s="37"/>
      <c r="II398" s="37" t="b">
        <v>1</v>
      </c>
      <c r="IJ398" s="37"/>
      <c r="IK398" s="37" t="b">
        <v>1</v>
      </c>
      <c r="IL398" s="37"/>
      <c r="IM398" s="37"/>
      <c r="IN398" s="37"/>
      <c r="IO398" s="37"/>
      <c r="IP398" s="37" t="s">
        <v>347</v>
      </c>
      <c r="IQ398" s="37"/>
      <c r="IR398" s="37" t="s">
        <v>937</v>
      </c>
      <c r="IS398" s="37"/>
      <c r="IT398" s="37"/>
      <c r="IU398" s="37" t="b">
        <v>1</v>
      </c>
      <c r="IV398" s="37" t="b">
        <v>1</v>
      </c>
      <c r="IW398" s="37"/>
      <c r="IX398" s="37"/>
      <c r="IY398" s="37"/>
      <c r="IZ398" s="37"/>
      <c r="JA398" s="37"/>
      <c r="JB398" s="37" t="s">
        <v>937</v>
      </c>
      <c r="JC398" s="37"/>
      <c r="JD398" s="37"/>
      <c r="JE398" s="37" t="b">
        <v>1</v>
      </c>
      <c r="JF398" s="37" t="b">
        <v>1</v>
      </c>
      <c r="JG398" s="37"/>
      <c r="JH398" s="37"/>
      <c r="JI398" s="37"/>
      <c r="JJ398" s="37"/>
      <c r="JK398" s="37"/>
      <c r="JL398" s="37" t="s">
        <v>347</v>
      </c>
      <c r="JM398" s="37"/>
      <c r="JN398" s="37" t="s">
        <v>5017</v>
      </c>
      <c r="JO398" s="37"/>
      <c r="JP398" s="37"/>
      <c r="JQ398" s="37"/>
      <c r="JR398" s="37" t="b">
        <v>1</v>
      </c>
      <c r="JS398" s="37"/>
      <c r="JT398" s="37" t="b">
        <v>1</v>
      </c>
      <c r="JU398" s="37" t="b">
        <v>1</v>
      </c>
      <c r="JV398" s="37"/>
      <c r="JW398" s="37" t="b">
        <v>1</v>
      </c>
      <c r="JX398" s="37"/>
      <c r="JY398" s="37"/>
      <c r="JZ398" s="37"/>
      <c r="KA398" s="37"/>
      <c r="KB398" s="37" t="b">
        <v>1</v>
      </c>
      <c r="KC398" s="37"/>
      <c r="KD398" s="37"/>
      <c r="KE398" s="37"/>
      <c r="KF398" s="37"/>
      <c r="KG398" s="37"/>
      <c r="KH398" s="37" t="s">
        <v>5018</v>
      </c>
      <c r="KI398" s="37"/>
      <c r="KJ398" s="37" t="b">
        <v>1</v>
      </c>
      <c r="KK398" s="37" t="b">
        <v>1</v>
      </c>
      <c r="KL398" s="37" t="b">
        <v>1</v>
      </c>
      <c r="KM398" s="37" t="b">
        <v>1</v>
      </c>
      <c r="KN398" s="37"/>
      <c r="KO398" s="37"/>
      <c r="KP398" s="37"/>
      <c r="KQ398" s="37"/>
      <c r="KR398" s="37"/>
      <c r="KS398" s="37"/>
      <c r="KT398" s="37"/>
      <c r="KU398" s="37"/>
      <c r="KV398" s="37"/>
      <c r="KW398" s="37" t="s">
        <v>526</v>
      </c>
      <c r="KX398" s="37"/>
      <c r="KY398" s="37" t="b">
        <v>1</v>
      </c>
      <c r="KZ398" s="37" t="b">
        <v>1</v>
      </c>
      <c r="LA398" s="37"/>
      <c r="LB398" s="37" t="b">
        <v>1</v>
      </c>
      <c r="LC398" s="37"/>
      <c r="LD398" s="37"/>
      <c r="LE398" s="37"/>
      <c r="LF398" s="37"/>
      <c r="LG398" s="37" t="s">
        <v>449</v>
      </c>
      <c r="LH398" s="37"/>
      <c r="LI398" s="37"/>
      <c r="LJ398" s="37" t="b">
        <v>1</v>
      </c>
      <c r="LK398" s="37"/>
      <c r="LL398" s="37"/>
      <c r="LM398" s="37"/>
      <c r="LN398" s="37"/>
      <c r="LO398" s="37" t="s">
        <v>359</v>
      </c>
      <c r="LP398" s="45" t="s">
        <v>5170</v>
      </c>
      <c r="LQ398" s="37" t="s">
        <v>2719</v>
      </c>
      <c r="LR398" s="37" t="b">
        <v>1</v>
      </c>
      <c r="LS398" s="37" t="b">
        <v>1</v>
      </c>
      <c r="LT398" s="37" t="b">
        <v>1</v>
      </c>
      <c r="LU398" s="37"/>
      <c r="LV398" s="37"/>
      <c r="LW398" s="37"/>
      <c r="LX398" s="37"/>
      <c r="LY398" s="37"/>
      <c r="LZ398" s="37"/>
      <c r="MA398" s="37"/>
      <c r="MB398" s="37" t="s">
        <v>359</v>
      </c>
      <c r="MC398" s="37"/>
      <c r="MD398" s="37"/>
      <c r="ME398" s="37"/>
      <c r="MF398" s="37"/>
      <c r="MG398" s="37"/>
      <c r="MH398" s="37" t="s">
        <v>359</v>
      </c>
      <c r="MI398" s="37"/>
      <c r="MJ398" s="37" t="s">
        <v>5019</v>
      </c>
      <c r="MK398" s="37">
        <v>73333397</v>
      </c>
      <c r="ML398" s="37" t="s">
        <v>5020</v>
      </c>
      <c r="MM398" s="50">
        <v>44221.521956018521</v>
      </c>
      <c r="MN398" s="37">
        <v>402</v>
      </c>
      <c r="MO398" s="37"/>
      <c r="MP398" s="37">
        <v>-1</v>
      </c>
      <c r="MQ398" s="37"/>
      <c r="MR398" s="37"/>
      <c r="MS398" s="37" t="s">
        <v>4999</v>
      </c>
      <c r="MT398" s="37">
        <v>2406</v>
      </c>
      <c r="MU398" s="37" t="s">
        <v>402</v>
      </c>
      <c r="MV398" s="37">
        <v>569832</v>
      </c>
    </row>
    <row r="399" spans="1:360" ht="15" hidden="1" thickTop="1" x14ac:dyDescent="0.3">
      <c r="A399" s="44" t="s">
        <v>4966</v>
      </c>
      <c r="B399" s="45" t="s">
        <v>4967</v>
      </c>
      <c r="C399" s="45"/>
      <c r="D399" s="45" t="s">
        <v>3699</v>
      </c>
      <c r="E399" s="45" t="s">
        <v>830</v>
      </c>
      <c r="F399" s="45"/>
      <c r="G399" s="46">
        <v>44221</v>
      </c>
      <c r="H399" s="45" t="s">
        <v>4959</v>
      </c>
      <c r="I399" s="45" t="s">
        <v>382</v>
      </c>
      <c r="J399" s="45" t="s">
        <v>347</v>
      </c>
      <c r="K399" s="45">
        <v>50</v>
      </c>
      <c r="L399" s="51" t="str">
        <f>IF(data!$K399&lt;31,"18-30 Years",IF(data!$K399&lt;51,"31-50 Years",IF(data!$K399&lt;61,"51-60 Years",IF(data!$K399&gt;60,"Elderly&gt;60"))))</f>
        <v>31-50 Years</v>
      </c>
      <c r="M399" s="45" t="s">
        <v>405</v>
      </c>
      <c r="N399" s="45" t="s">
        <v>349</v>
      </c>
      <c r="O399" s="45" t="s">
        <v>350</v>
      </c>
      <c r="P399" s="46">
        <v>43221</v>
      </c>
      <c r="Q399" s="45"/>
      <c r="R399" s="45">
        <v>0</v>
      </c>
      <c r="S399" s="45" t="s">
        <v>359</v>
      </c>
      <c r="T399" s="45"/>
      <c r="U399" s="45"/>
      <c r="V399" s="45"/>
      <c r="W399" s="45"/>
      <c r="X399" s="45"/>
      <c r="Y399" s="45"/>
      <c r="Z399" s="45"/>
      <c r="AA399" s="45"/>
      <c r="AB399" s="45">
        <v>3</v>
      </c>
      <c r="AC399" s="45">
        <v>1</v>
      </c>
      <c r="AD399" s="45"/>
      <c r="AE399" s="45">
        <v>2</v>
      </c>
      <c r="AF399" s="45">
        <v>600</v>
      </c>
      <c r="AG399" s="45">
        <v>800</v>
      </c>
      <c r="AH399" s="41">
        <f t="shared" si="6"/>
        <v>200</v>
      </c>
      <c r="AI399" s="45" t="s">
        <v>1509</v>
      </c>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s="45"/>
      <c r="BM399" s="45"/>
      <c r="BN399" s="45"/>
      <c r="BO399" s="45"/>
      <c r="BP399" s="45"/>
      <c r="BQ399" s="45"/>
      <c r="BR399" s="45"/>
      <c r="BS399" s="45"/>
      <c r="BT399" s="45"/>
      <c r="BU399" s="45"/>
      <c r="BV399" s="45"/>
      <c r="BW399" s="45"/>
      <c r="BX399" s="45"/>
      <c r="BY399" s="45"/>
      <c r="BZ399" s="45"/>
      <c r="CA399" s="45"/>
      <c r="CB399" s="45"/>
      <c r="CC399" s="45"/>
      <c r="CD399" s="45"/>
      <c r="CE399" s="45"/>
      <c r="CF399" s="45"/>
      <c r="CG399" s="45"/>
      <c r="CH399" s="45"/>
      <c r="CI399" s="45"/>
      <c r="CJ399" s="45"/>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45"/>
      <c r="EW399" s="45"/>
      <c r="EX399" s="45"/>
      <c r="EY399" s="45"/>
      <c r="EZ399" s="45"/>
      <c r="FA399" s="45"/>
      <c r="FB399" s="45"/>
      <c r="FC399" s="45"/>
      <c r="FD399" s="45"/>
      <c r="FE399" s="45"/>
      <c r="FF399" s="45"/>
      <c r="FG399" s="45"/>
      <c r="FH399" s="45"/>
      <c r="FI399" s="45"/>
      <c r="FJ399" s="45"/>
      <c r="FK399" s="45"/>
      <c r="FL399" s="45"/>
      <c r="FM399" s="45"/>
      <c r="FN399" s="45"/>
      <c r="FO399" s="45"/>
      <c r="FP399" s="45"/>
      <c r="FQ399" s="45"/>
      <c r="FR399" s="45"/>
      <c r="FS399" s="45"/>
      <c r="FT399" s="45"/>
      <c r="FU399" s="45"/>
      <c r="FV399" s="45"/>
      <c r="FW399" s="45"/>
      <c r="FX399" s="45"/>
      <c r="FY399" s="45"/>
      <c r="FZ399" s="45"/>
      <c r="GA399" s="45"/>
      <c r="GB399" s="45"/>
      <c r="GC399" s="45"/>
      <c r="GD399" s="45"/>
      <c r="GE399" s="45"/>
      <c r="GF399" s="45"/>
      <c r="GG399" s="45"/>
      <c r="GH399" s="45"/>
      <c r="GI399" s="45"/>
      <c r="GJ399" s="45"/>
      <c r="GK399" s="45"/>
      <c r="GL399" s="45"/>
      <c r="GM399" s="45"/>
      <c r="GN399" s="45"/>
      <c r="GO399" s="45"/>
      <c r="GP399" s="45"/>
      <c r="GQ399" s="45"/>
      <c r="GR399" s="45"/>
      <c r="GS399" s="45"/>
      <c r="GT399" s="45"/>
      <c r="GU399" s="45" t="s">
        <v>5021</v>
      </c>
      <c r="GV399" s="45" t="b">
        <v>1</v>
      </c>
      <c r="GW399" s="45"/>
      <c r="GX399" s="45" t="b">
        <v>1</v>
      </c>
      <c r="GY399" s="45"/>
      <c r="GZ399" s="45" t="b">
        <v>1</v>
      </c>
      <c r="HA399" s="45"/>
      <c r="HB399" s="45"/>
      <c r="HC399" s="45"/>
      <c r="HD399" s="45"/>
      <c r="HE399" s="45"/>
      <c r="HF399" s="45"/>
      <c r="HG399" s="45"/>
      <c r="HH399" s="45"/>
      <c r="HI399" s="45"/>
      <c r="HJ399" s="45"/>
      <c r="HK399" s="45"/>
      <c r="HL399" s="45"/>
      <c r="HM399" s="45"/>
      <c r="HN399" s="45" t="s">
        <v>438</v>
      </c>
      <c r="HO399" s="45" t="b">
        <v>1</v>
      </c>
      <c r="HP399" s="45"/>
      <c r="HQ399" s="45"/>
      <c r="HR399" s="45"/>
      <c r="HS399" s="45" t="s">
        <v>5022</v>
      </c>
      <c r="HT399" s="45" t="s">
        <v>1978</v>
      </c>
      <c r="HU399" s="45"/>
      <c r="HV399" s="45" t="b">
        <v>1</v>
      </c>
      <c r="HW399" s="45"/>
      <c r="HX399" s="45" t="b">
        <v>1</v>
      </c>
      <c r="HY399" s="45"/>
      <c r="HZ399" s="45"/>
      <c r="IA399" s="45" t="b">
        <v>1</v>
      </c>
      <c r="IB399" s="45"/>
      <c r="IC399" s="45"/>
      <c r="ID399" s="45"/>
      <c r="IE399" s="45"/>
      <c r="IF399" s="45" t="s">
        <v>1785</v>
      </c>
      <c r="IG399" s="45"/>
      <c r="IH399" s="45"/>
      <c r="II399" s="45" t="b">
        <v>1</v>
      </c>
      <c r="IJ399" s="45" t="b">
        <v>1</v>
      </c>
      <c r="IK399" s="45"/>
      <c r="IL399" s="45"/>
      <c r="IM399" s="45"/>
      <c r="IN399" s="45"/>
      <c r="IO399" s="45"/>
      <c r="IP399" s="45" t="s">
        <v>347</v>
      </c>
      <c r="IQ399" s="45"/>
      <c r="IR399" s="45" t="s">
        <v>937</v>
      </c>
      <c r="IS399" s="45"/>
      <c r="IT399" s="45"/>
      <c r="IU399" s="45" t="b">
        <v>1</v>
      </c>
      <c r="IV399" s="45" t="b">
        <v>1</v>
      </c>
      <c r="IW399" s="45"/>
      <c r="IX399" s="45"/>
      <c r="IY399" s="45"/>
      <c r="IZ399" s="45"/>
      <c r="JA399" s="45"/>
      <c r="JB399" s="45" t="s">
        <v>937</v>
      </c>
      <c r="JC399" s="45"/>
      <c r="JD399" s="45"/>
      <c r="JE399" s="45" t="b">
        <v>1</v>
      </c>
      <c r="JF399" s="45" t="b">
        <v>1</v>
      </c>
      <c r="JG399" s="45"/>
      <c r="JH399" s="45"/>
      <c r="JI399" s="45"/>
      <c r="JJ399" s="45"/>
      <c r="JK399" s="45"/>
      <c r="JL399" s="45" t="s">
        <v>347</v>
      </c>
      <c r="JM399" s="45"/>
      <c r="JN399" s="45" t="s">
        <v>3712</v>
      </c>
      <c r="JO399" s="45"/>
      <c r="JP399" s="45"/>
      <c r="JQ399" s="45"/>
      <c r="JR399" s="45" t="b">
        <v>1</v>
      </c>
      <c r="JS399" s="45"/>
      <c r="JT399" s="45"/>
      <c r="JU399" s="45" t="b">
        <v>1</v>
      </c>
      <c r="JV399" s="45"/>
      <c r="JW399" s="45"/>
      <c r="JX399" s="45"/>
      <c r="JY399" s="45"/>
      <c r="JZ399" s="45"/>
      <c r="KA399" s="45"/>
      <c r="KB399" s="45" t="b">
        <v>1</v>
      </c>
      <c r="KC399" s="45"/>
      <c r="KD399" s="45"/>
      <c r="KE399" s="45"/>
      <c r="KF399" s="45"/>
      <c r="KG399" s="45"/>
      <c r="KH399" s="45" t="s">
        <v>5023</v>
      </c>
      <c r="KI399" s="45"/>
      <c r="KJ399" s="45"/>
      <c r="KK399" s="45" t="b">
        <v>1</v>
      </c>
      <c r="KL399" s="45"/>
      <c r="KM399" s="45" t="b">
        <v>1</v>
      </c>
      <c r="KN399" s="45"/>
      <c r="KO399" s="45"/>
      <c r="KP399" s="45"/>
      <c r="KQ399" s="45" t="b">
        <v>1</v>
      </c>
      <c r="KR399" s="45"/>
      <c r="KS399" s="45"/>
      <c r="KT399" s="45"/>
      <c r="KU399" s="45"/>
      <c r="KV399" s="45"/>
      <c r="KW399" s="45" t="s">
        <v>5024</v>
      </c>
      <c r="KX399" s="45"/>
      <c r="KY399" s="45"/>
      <c r="KZ399" s="45" t="b">
        <v>1</v>
      </c>
      <c r="LA399" s="45" t="b">
        <v>1</v>
      </c>
      <c r="LB399" s="45" t="b">
        <v>1</v>
      </c>
      <c r="LC399" s="45"/>
      <c r="LD399" s="45"/>
      <c r="LE399" s="45"/>
      <c r="LF399" s="45"/>
      <c r="LG399" s="45" t="s">
        <v>449</v>
      </c>
      <c r="LH399" s="45"/>
      <c r="LI399" s="45"/>
      <c r="LJ399" s="45" t="b">
        <v>1</v>
      </c>
      <c r="LK399" s="45"/>
      <c r="LL399" s="45"/>
      <c r="LM399" s="45"/>
      <c r="LN399" s="45"/>
      <c r="LO399" s="45"/>
      <c r="LP399" s="45"/>
      <c r="LQ399" s="45"/>
      <c r="LR399" s="45"/>
      <c r="LS399" s="45"/>
      <c r="LT399" s="45"/>
      <c r="LU399" s="45"/>
      <c r="LV399" s="45"/>
      <c r="LW399" s="45"/>
      <c r="LX399" s="45"/>
      <c r="LY399" s="45"/>
      <c r="LZ399" s="45"/>
      <c r="MA399" s="45"/>
      <c r="MB399" s="45"/>
      <c r="MC399" s="45"/>
      <c r="MD399" s="45"/>
      <c r="ME399" s="45"/>
      <c r="MF399" s="45"/>
      <c r="MG399" s="45"/>
      <c r="MH399" s="45"/>
      <c r="MI399" s="45"/>
      <c r="MJ399" s="45" t="s">
        <v>5025</v>
      </c>
      <c r="MK399" s="45">
        <v>73333398</v>
      </c>
      <c r="ML399" s="45" t="s">
        <v>5026</v>
      </c>
      <c r="MM399" s="47">
        <v>44221.521956018521</v>
      </c>
      <c r="MN399" s="45">
        <v>403</v>
      </c>
      <c r="MO399" s="45"/>
      <c r="MP399" s="45">
        <v>-1</v>
      </c>
      <c r="MQ399" s="45"/>
      <c r="MR399" s="45"/>
      <c r="MS399" s="45" t="s">
        <v>4999</v>
      </c>
      <c r="MT399" s="45">
        <v>1260</v>
      </c>
      <c r="MU399" s="45" t="s">
        <v>402</v>
      </c>
      <c r="MV399" s="45">
        <v>569832</v>
      </c>
    </row>
    <row r="400" spans="1:360" ht="15" hidden="1" thickTop="1" x14ac:dyDescent="0.3">
      <c r="A400" s="48" t="s">
        <v>4968</v>
      </c>
      <c r="B400" s="37" t="s">
        <v>4969</v>
      </c>
      <c r="C400" s="37" t="s">
        <v>384</v>
      </c>
      <c r="D400" s="37" t="s">
        <v>3546</v>
      </c>
      <c r="E400" s="37" t="s">
        <v>830</v>
      </c>
      <c r="F400" s="37"/>
      <c r="G400" s="49">
        <v>44221</v>
      </c>
      <c r="H400" s="37" t="s">
        <v>4959</v>
      </c>
      <c r="I400" s="37" t="s">
        <v>382</v>
      </c>
      <c r="J400" s="37" t="s">
        <v>347</v>
      </c>
      <c r="K400" s="37">
        <v>33</v>
      </c>
      <c r="L400" s="52" t="str">
        <f>IF(data!$K400&lt;31,"18-30 Years",IF(data!$K400&lt;51,"31-50 Years",IF(data!$K400&lt;61,"51-60 Years",IF(data!$K400&gt;60,"Elderly&gt;60"))))</f>
        <v>31-50 Years</v>
      </c>
      <c r="M400" s="37" t="s">
        <v>348</v>
      </c>
      <c r="N400" s="37" t="s">
        <v>349</v>
      </c>
      <c r="O400" s="37" t="s">
        <v>383</v>
      </c>
      <c r="P400" s="37"/>
      <c r="Q400" s="37"/>
      <c r="R400" s="37">
        <v>0</v>
      </c>
      <c r="S400" s="37" t="s">
        <v>347</v>
      </c>
      <c r="T400" s="37">
        <v>1</v>
      </c>
      <c r="U400" s="37">
        <v>0</v>
      </c>
      <c r="V400" s="37">
        <v>1</v>
      </c>
      <c r="W400" s="37" t="s">
        <v>351</v>
      </c>
      <c r="X400" s="37">
        <v>0</v>
      </c>
      <c r="Y400" s="37" t="s">
        <v>406</v>
      </c>
      <c r="Z400" s="37">
        <v>2</v>
      </c>
      <c r="AA400" s="52">
        <v>4</v>
      </c>
      <c r="AB400" s="37">
        <v>6</v>
      </c>
      <c r="AC400" s="37">
        <v>0</v>
      </c>
      <c r="AD400" s="37">
        <v>0</v>
      </c>
      <c r="AE400" s="37">
        <v>1</v>
      </c>
      <c r="AF400" s="37">
        <v>800</v>
      </c>
      <c r="AG400" s="37">
        <v>400</v>
      </c>
      <c r="AH400" s="41">
        <f t="shared" si="6"/>
        <v>-400</v>
      </c>
      <c r="AI400" s="37" t="s">
        <v>5027</v>
      </c>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c r="DR400" s="37"/>
      <c r="DS400" s="37"/>
      <c r="DT400" s="37"/>
      <c r="DU400" s="37"/>
      <c r="DV400" s="37"/>
      <c r="DW400" s="37"/>
      <c r="DX400" s="37"/>
      <c r="DY400" s="37"/>
      <c r="DZ400" s="37"/>
      <c r="EA400" s="37"/>
      <c r="EB400" s="37"/>
      <c r="EC400" s="37"/>
      <c r="ED400" s="37"/>
      <c r="EE400" s="37"/>
      <c r="EF400" s="37"/>
      <c r="EG400" s="37"/>
      <c r="EH400" s="37"/>
      <c r="EI400" s="37"/>
      <c r="EJ400" s="37"/>
      <c r="EK400" s="37"/>
      <c r="EL400" s="37"/>
      <c r="EM400" s="37"/>
      <c r="EN400" s="37"/>
      <c r="EO400" s="37"/>
      <c r="EP400" s="37"/>
      <c r="EQ400" s="37"/>
      <c r="ER400" s="37"/>
      <c r="ES400" s="37"/>
      <c r="ET400" s="37"/>
      <c r="EU400" s="37"/>
      <c r="EV400" s="37"/>
      <c r="EW400" s="37"/>
      <c r="EX400" s="37"/>
      <c r="EY400" s="37"/>
      <c r="EZ400" s="37"/>
      <c r="FA400" s="37"/>
      <c r="FB400" s="37"/>
      <c r="FC400" s="37"/>
      <c r="FD400" s="37"/>
      <c r="FE400" s="37"/>
      <c r="FF400" s="37"/>
      <c r="FG400" s="37"/>
      <c r="FH400" s="37"/>
      <c r="FI400" s="37"/>
      <c r="FJ400" s="37"/>
      <c r="FK400" s="37"/>
      <c r="FL400" s="37"/>
      <c r="FM400" s="37"/>
      <c r="FN400" s="37"/>
      <c r="FO400" s="37"/>
      <c r="FP400" s="37"/>
      <c r="FQ400" s="37"/>
      <c r="FR400" s="37"/>
      <c r="FS400" s="37"/>
      <c r="FT400" s="37"/>
      <c r="FU400" s="37"/>
      <c r="FV400" s="37"/>
      <c r="FW400" s="37"/>
      <c r="FX400" s="37"/>
      <c r="FY400" s="37"/>
      <c r="FZ400" s="37"/>
      <c r="GA400" s="37"/>
      <c r="GB400" s="37"/>
      <c r="GC400" s="37"/>
      <c r="GD400" s="37"/>
      <c r="GE400" s="37"/>
      <c r="GF400" s="37"/>
      <c r="GG400" s="37"/>
      <c r="GH400" s="37"/>
      <c r="GI400" s="37"/>
      <c r="GJ400" s="37"/>
      <c r="GK400" s="37"/>
      <c r="GL400" s="37"/>
      <c r="GM400" s="37"/>
      <c r="GN400" s="37"/>
      <c r="GO400" s="37"/>
      <c r="GP400" s="37"/>
      <c r="GQ400" s="37"/>
      <c r="GR400" s="37"/>
      <c r="GS400" s="37"/>
      <c r="GT400" s="37"/>
      <c r="GU400" s="37" t="s">
        <v>5028</v>
      </c>
      <c r="GV400" s="37"/>
      <c r="GW400" s="37"/>
      <c r="GX400" s="37"/>
      <c r="GY400" s="37"/>
      <c r="GZ400" s="37" t="b">
        <v>1</v>
      </c>
      <c r="HA400" s="37"/>
      <c r="HB400" s="37" t="b">
        <v>1</v>
      </c>
      <c r="HC400" s="37"/>
      <c r="HD400" s="37"/>
      <c r="HE400" s="37"/>
      <c r="HF400" s="37" t="b">
        <v>1</v>
      </c>
      <c r="HG400" s="37"/>
      <c r="HH400" s="37"/>
      <c r="HI400" s="37"/>
      <c r="HJ400" s="37"/>
      <c r="HK400" s="37"/>
      <c r="HL400" s="37"/>
      <c r="HM400" s="37"/>
      <c r="HN400" s="37" t="s">
        <v>438</v>
      </c>
      <c r="HO400" s="37" t="b">
        <v>1</v>
      </c>
      <c r="HP400" s="37"/>
      <c r="HQ400" s="37"/>
      <c r="HR400" s="37"/>
      <c r="HS400" s="37" t="s">
        <v>5029</v>
      </c>
      <c r="HT400" s="37" t="s">
        <v>5030</v>
      </c>
      <c r="HU400" s="37"/>
      <c r="HV400" s="37"/>
      <c r="HW400" s="37"/>
      <c r="HX400" s="37" t="b">
        <v>1</v>
      </c>
      <c r="HY400" s="37"/>
      <c r="HZ400" s="37" t="b">
        <v>1</v>
      </c>
      <c r="IA400" s="37"/>
      <c r="IB400" s="37"/>
      <c r="IC400" s="37"/>
      <c r="ID400" s="37"/>
      <c r="IE400" s="37"/>
      <c r="IF400" s="37" t="s">
        <v>458</v>
      </c>
      <c r="IG400" s="37" t="b">
        <v>1</v>
      </c>
      <c r="IH400" s="37"/>
      <c r="II400" s="37"/>
      <c r="IJ400" s="37"/>
      <c r="IK400" s="37"/>
      <c r="IL400" s="37"/>
      <c r="IM400" s="37"/>
      <c r="IN400" s="37"/>
      <c r="IO400" s="37"/>
      <c r="IP400" s="37" t="s">
        <v>359</v>
      </c>
      <c r="IQ400" s="37" t="s">
        <v>5031</v>
      </c>
      <c r="IR400" s="37" t="s">
        <v>537</v>
      </c>
      <c r="IS400" s="37"/>
      <c r="IT400" s="37" t="b">
        <v>1</v>
      </c>
      <c r="IU400" s="37" t="b">
        <v>1</v>
      </c>
      <c r="IV400" s="37"/>
      <c r="IW400" s="37"/>
      <c r="IX400" s="37"/>
      <c r="IY400" s="37"/>
      <c r="IZ400" s="37"/>
      <c r="JA400" s="37" t="s">
        <v>5161</v>
      </c>
      <c r="JB400" s="37" t="s">
        <v>5032</v>
      </c>
      <c r="JC400" s="37" t="b">
        <v>1</v>
      </c>
      <c r="JD400" s="37"/>
      <c r="JE400" s="37" t="b">
        <v>1</v>
      </c>
      <c r="JF400" s="37" t="b">
        <v>1</v>
      </c>
      <c r="JG400" s="37"/>
      <c r="JH400" s="37"/>
      <c r="JI400" s="37"/>
      <c r="JJ400" s="37"/>
      <c r="JK400" s="45" t="s">
        <v>5168</v>
      </c>
      <c r="JL400" s="37" t="s">
        <v>347</v>
      </c>
      <c r="JM400" s="37"/>
      <c r="JN400" s="37" t="s">
        <v>5033</v>
      </c>
      <c r="JO400" s="37" t="b">
        <v>1</v>
      </c>
      <c r="JP400" s="37"/>
      <c r="JQ400" s="37" t="b">
        <v>1</v>
      </c>
      <c r="JR400" s="37" t="b">
        <v>1</v>
      </c>
      <c r="JS400" s="37"/>
      <c r="JT400" s="37"/>
      <c r="JU400" s="37" t="b">
        <v>1</v>
      </c>
      <c r="JV400" s="37"/>
      <c r="JW400" s="37"/>
      <c r="JX400" s="37"/>
      <c r="JY400" s="37" t="b">
        <v>1</v>
      </c>
      <c r="JZ400" s="37"/>
      <c r="KA400" s="37"/>
      <c r="KB400" s="37"/>
      <c r="KC400" s="37"/>
      <c r="KD400" s="37"/>
      <c r="KE400" s="37"/>
      <c r="KF400" s="37"/>
      <c r="KG400" s="37"/>
      <c r="KH400" s="37" t="s">
        <v>447</v>
      </c>
      <c r="KI400" s="37"/>
      <c r="KJ400" s="37"/>
      <c r="KK400" s="37"/>
      <c r="KL400" s="37"/>
      <c r="KM400" s="37" t="b">
        <v>1</v>
      </c>
      <c r="KN400" s="37"/>
      <c r="KO400" s="37"/>
      <c r="KP400" s="37"/>
      <c r="KQ400" s="37"/>
      <c r="KR400" s="37"/>
      <c r="KS400" s="37"/>
      <c r="KT400" s="37"/>
      <c r="KU400" s="37"/>
      <c r="KV400" s="37"/>
      <c r="KW400" s="37" t="s">
        <v>2065</v>
      </c>
      <c r="KX400" s="37" t="b">
        <v>1</v>
      </c>
      <c r="KY400" s="37" t="b">
        <v>1</v>
      </c>
      <c r="KZ400" s="37" t="b">
        <v>1</v>
      </c>
      <c r="LA400" s="37" t="b">
        <v>1</v>
      </c>
      <c r="LB400" s="37" t="b">
        <v>1</v>
      </c>
      <c r="LC400" s="37" t="b">
        <v>1</v>
      </c>
      <c r="LD400" s="37"/>
      <c r="LE400" s="37"/>
      <c r="LF400" s="37"/>
      <c r="LG400" s="37" t="s">
        <v>5034</v>
      </c>
      <c r="LH400" s="37" t="b">
        <v>1</v>
      </c>
      <c r="LI400" s="37" t="b">
        <v>1</v>
      </c>
      <c r="LJ400" s="37" t="b">
        <v>1</v>
      </c>
      <c r="LK400" s="37" t="b">
        <v>1</v>
      </c>
      <c r="LL400" s="37" t="b">
        <v>1</v>
      </c>
      <c r="LM400" s="37"/>
      <c r="LN400" s="37"/>
      <c r="LO400" s="37" t="s">
        <v>347</v>
      </c>
      <c r="LP400" s="37"/>
      <c r="LQ400" s="37" t="s">
        <v>640</v>
      </c>
      <c r="LR400" s="37"/>
      <c r="LS400" s="37"/>
      <c r="LT400" s="37"/>
      <c r="LU400" s="37"/>
      <c r="LV400" s="37"/>
      <c r="LW400" s="37" t="b">
        <v>1</v>
      </c>
      <c r="LX400" s="37"/>
      <c r="LY400" s="37"/>
      <c r="LZ400" s="37"/>
      <c r="MA400" s="37"/>
      <c r="MB400" s="37" t="s">
        <v>359</v>
      </c>
      <c r="MC400" s="37"/>
      <c r="MD400" s="37"/>
      <c r="ME400" s="37" t="s">
        <v>359</v>
      </c>
      <c r="MF400" s="37"/>
      <c r="MG400" s="37"/>
      <c r="MH400" s="37" t="s">
        <v>347</v>
      </c>
      <c r="MI400" s="37" t="s">
        <v>5035</v>
      </c>
      <c r="MJ400" s="37" t="s">
        <v>5036</v>
      </c>
      <c r="MK400" s="37">
        <v>73333414</v>
      </c>
      <c r="ML400" s="37" t="s">
        <v>5037</v>
      </c>
      <c r="MM400" s="50">
        <v>44221.522418981483</v>
      </c>
      <c r="MN400" s="37">
        <v>404</v>
      </c>
      <c r="MO400" s="37"/>
      <c r="MP400" s="37">
        <v>-1</v>
      </c>
      <c r="MQ400" s="37"/>
      <c r="MR400" s="37"/>
      <c r="MS400" s="37" t="s">
        <v>4999</v>
      </c>
      <c r="MT400" s="37">
        <v>7714</v>
      </c>
      <c r="MU400" s="37" t="s">
        <v>402</v>
      </c>
      <c r="MV400" s="37">
        <v>569832</v>
      </c>
    </row>
    <row r="401" spans="1:360" ht="15" hidden="1" thickTop="1" x14ac:dyDescent="0.3">
      <c r="A401" s="44" t="s">
        <v>4970</v>
      </c>
      <c r="B401" s="45" t="s">
        <v>4971</v>
      </c>
      <c r="C401" s="45" t="s">
        <v>384</v>
      </c>
      <c r="D401" s="45" t="s">
        <v>3546</v>
      </c>
      <c r="E401" s="45" t="s">
        <v>830</v>
      </c>
      <c r="F401" s="45"/>
      <c r="G401" s="46">
        <v>44221</v>
      </c>
      <c r="H401" s="45" t="s">
        <v>4959</v>
      </c>
      <c r="I401" s="45" t="s">
        <v>382</v>
      </c>
      <c r="J401" s="45" t="s">
        <v>347</v>
      </c>
      <c r="K401" s="45">
        <v>61</v>
      </c>
      <c r="L401" s="51" t="str">
        <f>IF(data!$K401&lt;31,"18-30 Years",IF(data!$K401&lt;51,"31-50 Years",IF(data!$K401&lt;61,"51-60 Years",IF(data!$K401&gt;60,"Elderly&gt;60"))))</f>
        <v>Elderly&gt;60</v>
      </c>
      <c r="M401" s="45" t="s">
        <v>348</v>
      </c>
      <c r="N401" s="45" t="s">
        <v>976</v>
      </c>
      <c r="O401" s="45" t="s">
        <v>383</v>
      </c>
      <c r="P401" s="45"/>
      <c r="Q401" s="45"/>
      <c r="R401" s="45">
        <v>1</v>
      </c>
      <c r="S401" s="45" t="s">
        <v>359</v>
      </c>
      <c r="T401" s="45"/>
      <c r="U401" s="45"/>
      <c r="V401" s="45"/>
      <c r="W401" s="45"/>
      <c r="X401" s="45"/>
      <c r="Y401" s="45"/>
      <c r="Z401" s="45"/>
      <c r="AA401" s="45"/>
      <c r="AB401" s="45">
        <v>2</v>
      </c>
      <c r="AC401" s="45">
        <v>1</v>
      </c>
      <c r="AD401" s="45"/>
      <c r="AE401" s="45">
        <v>0</v>
      </c>
      <c r="AF401" s="45">
        <v>500</v>
      </c>
      <c r="AG401" s="45">
        <v>300</v>
      </c>
      <c r="AH401" s="41">
        <f t="shared" si="6"/>
        <v>-200</v>
      </c>
      <c r="AI401" s="45" t="s">
        <v>5038</v>
      </c>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s="45"/>
      <c r="BM401" s="45"/>
      <c r="BN401" s="45"/>
      <c r="BO401" s="45"/>
      <c r="BP401" s="45"/>
      <c r="BQ401" s="45"/>
      <c r="BR401" s="45"/>
      <c r="BS401" s="45"/>
      <c r="BT401" s="45"/>
      <c r="BU401" s="45"/>
      <c r="BV401" s="45"/>
      <c r="BW401" s="45"/>
      <c r="BX401" s="45"/>
      <c r="BY401" s="45"/>
      <c r="BZ401" s="45"/>
      <c r="CA401" s="45"/>
      <c r="CB401" s="45"/>
      <c r="CC401" s="45"/>
      <c r="CD401" s="45"/>
      <c r="CE401" s="45"/>
      <c r="CF401" s="45"/>
      <c r="CG401" s="45"/>
      <c r="CH401" s="45"/>
      <c r="CI401" s="45"/>
      <c r="CJ401" s="45"/>
      <c r="CK401" s="45"/>
      <c r="CL401" s="45"/>
      <c r="CM401" s="45"/>
      <c r="CN401" s="45"/>
      <c r="CO401" s="45"/>
      <c r="CP401" s="45"/>
      <c r="CQ401" s="45"/>
      <c r="CR401" s="45"/>
      <c r="CS401" s="45"/>
      <c r="CT401" s="45"/>
      <c r="CU401" s="45"/>
      <c r="CV401" s="45"/>
      <c r="CW401" s="45"/>
      <c r="CX401" s="45"/>
      <c r="CY401" s="45"/>
      <c r="CZ401" s="45"/>
      <c r="DA401" s="45"/>
      <c r="DB401" s="45"/>
      <c r="DC401" s="45"/>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45"/>
      <c r="EW401" s="45"/>
      <c r="EX401" s="45"/>
      <c r="EY401" s="45"/>
      <c r="EZ401" s="45"/>
      <c r="FA401" s="45"/>
      <c r="FB401" s="45"/>
      <c r="FC401" s="45"/>
      <c r="FD401" s="45"/>
      <c r="FE401" s="45"/>
      <c r="FF401" s="45"/>
      <c r="FG401" s="45"/>
      <c r="FH401" s="45"/>
      <c r="FI401" s="45"/>
      <c r="FJ401" s="45"/>
      <c r="FK401" s="45"/>
      <c r="FL401" s="45"/>
      <c r="FM401" s="45"/>
      <c r="FN401" s="45"/>
      <c r="FO401" s="45"/>
      <c r="FP401" s="45"/>
      <c r="FQ401" s="45"/>
      <c r="FR401" s="45"/>
      <c r="FS401" s="45"/>
      <c r="FT401" s="45"/>
      <c r="FU401" s="45"/>
      <c r="FV401" s="45"/>
      <c r="FW401" s="45"/>
      <c r="FX401" s="45"/>
      <c r="FY401" s="45"/>
      <c r="FZ401" s="45"/>
      <c r="GA401" s="45"/>
      <c r="GB401" s="45"/>
      <c r="GC401" s="45"/>
      <c r="GD401" s="45"/>
      <c r="GE401" s="45"/>
      <c r="GF401" s="45"/>
      <c r="GG401" s="45"/>
      <c r="GH401" s="45"/>
      <c r="GI401" s="45"/>
      <c r="GJ401" s="45"/>
      <c r="GK401" s="45"/>
      <c r="GL401" s="45"/>
      <c r="GM401" s="45"/>
      <c r="GN401" s="45"/>
      <c r="GO401" s="45"/>
      <c r="GP401" s="45"/>
      <c r="GQ401" s="45"/>
      <c r="GR401" s="45"/>
      <c r="GS401" s="45"/>
      <c r="GT401" s="45"/>
      <c r="GU401" s="45" t="s">
        <v>5039</v>
      </c>
      <c r="GV401" s="45"/>
      <c r="GW401" s="45"/>
      <c r="GX401" s="45"/>
      <c r="GY401" s="45"/>
      <c r="GZ401" s="45" t="b">
        <v>1</v>
      </c>
      <c r="HA401" s="45"/>
      <c r="HB401" s="45"/>
      <c r="HC401" s="45"/>
      <c r="HD401" s="45"/>
      <c r="HE401" s="45" t="b">
        <v>1</v>
      </c>
      <c r="HF401" s="45"/>
      <c r="HG401" s="45" t="b">
        <v>1</v>
      </c>
      <c r="HH401" s="45"/>
      <c r="HI401" s="45"/>
      <c r="HJ401" s="45"/>
      <c r="HK401" s="45"/>
      <c r="HL401" s="45"/>
      <c r="HM401" s="45"/>
      <c r="HN401" s="45" t="s">
        <v>438</v>
      </c>
      <c r="HO401" s="45" t="b">
        <v>1</v>
      </c>
      <c r="HP401" s="45"/>
      <c r="HQ401" s="45"/>
      <c r="HR401" s="45"/>
      <c r="HS401" s="45" t="s">
        <v>5040</v>
      </c>
      <c r="HT401" s="45" t="s">
        <v>440</v>
      </c>
      <c r="HU401" s="45"/>
      <c r="HV401" s="45"/>
      <c r="HW401" s="45"/>
      <c r="HX401" s="45" t="b">
        <v>1</v>
      </c>
      <c r="HY401" s="45"/>
      <c r="HZ401" s="45"/>
      <c r="IA401" s="45"/>
      <c r="IB401" s="45"/>
      <c r="IC401" s="45"/>
      <c r="ID401" s="45"/>
      <c r="IE401" s="45"/>
      <c r="IF401" s="45" t="s">
        <v>511</v>
      </c>
      <c r="IG401" s="45"/>
      <c r="IH401" s="45"/>
      <c r="II401" s="45"/>
      <c r="IJ401" s="45"/>
      <c r="IK401" s="45" t="b">
        <v>1</v>
      </c>
      <c r="IL401" s="45"/>
      <c r="IM401" s="45"/>
      <c r="IN401" s="45"/>
      <c r="IO401" s="45"/>
      <c r="IP401" s="45" t="s">
        <v>347</v>
      </c>
      <c r="IQ401" s="45"/>
      <c r="IR401" s="45" t="s">
        <v>372</v>
      </c>
      <c r="IS401" s="45"/>
      <c r="IT401" s="45"/>
      <c r="IU401" s="45"/>
      <c r="IV401" s="45"/>
      <c r="IW401" s="45"/>
      <c r="IX401" s="45"/>
      <c r="IY401" s="45" t="b">
        <v>1</v>
      </c>
      <c r="IZ401" s="45"/>
      <c r="JA401" s="45"/>
      <c r="JB401" s="45" t="s">
        <v>372</v>
      </c>
      <c r="JC401" s="45"/>
      <c r="JD401" s="45"/>
      <c r="JE401" s="45"/>
      <c r="JF401" s="45"/>
      <c r="JG401" s="45"/>
      <c r="JH401" s="45"/>
      <c r="JI401" s="45" t="b">
        <v>1</v>
      </c>
      <c r="JJ401" s="45"/>
      <c r="JK401" s="45"/>
      <c r="JL401" s="45" t="s">
        <v>347</v>
      </c>
      <c r="JM401" s="45"/>
      <c r="JN401" s="45" t="s">
        <v>5041</v>
      </c>
      <c r="JO401" s="45" t="b">
        <v>1</v>
      </c>
      <c r="JP401" s="45"/>
      <c r="JQ401" s="45" t="b">
        <v>1</v>
      </c>
      <c r="JR401" s="45" t="b">
        <v>1</v>
      </c>
      <c r="JS401" s="45"/>
      <c r="JT401" s="45" t="b">
        <v>1</v>
      </c>
      <c r="JU401" s="45"/>
      <c r="JV401" s="45"/>
      <c r="JW401" s="45"/>
      <c r="JX401" s="45"/>
      <c r="JY401" s="45"/>
      <c r="JZ401" s="45"/>
      <c r="KA401" s="45"/>
      <c r="KB401" s="45"/>
      <c r="KC401" s="45"/>
      <c r="KD401" s="45"/>
      <c r="KE401" s="45"/>
      <c r="KF401" s="45"/>
      <c r="KG401" s="45"/>
      <c r="KH401" s="45" t="s">
        <v>447</v>
      </c>
      <c r="KI401" s="45"/>
      <c r="KJ401" s="45"/>
      <c r="KK401" s="45"/>
      <c r="KL401" s="45"/>
      <c r="KM401" s="45" t="b">
        <v>1</v>
      </c>
      <c r="KN401" s="45"/>
      <c r="KO401" s="45"/>
      <c r="KP401" s="45"/>
      <c r="KQ401" s="45"/>
      <c r="KR401" s="45"/>
      <c r="KS401" s="45"/>
      <c r="KT401" s="45"/>
      <c r="KU401" s="45"/>
      <c r="KV401" s="45"/>
      <c r="KW401" s="45" t="s">
        <v>972</v>
      </c>
      <c r="KX401" s="45" t="b">
        <v>1</v>
      </c>
      <c r="KY401" s="45" t="b">
        <v>1</v>
      </c>
      <c r="KZ401" s="45" t="b">
        <v>1</v>
      </c>
      <c r="LA401" s="45" t="b">
        <v>1</v>
      </c>
      <c r="LB401" s="45" t="b">
        <v>1</v>
      </c>
      <c r="LC401" s="45"/>
      <c r="LD401" s="45"/>
      <c r="LE401" s="45"/>
      <c r="LF401" s="45"/>
      <c r="LG401" s="45" t="s">
        <v>427</v>
      </c>
      <c r="LH401" s="45"/>
      <c r="LI401" s="45"/>
      <c r="LJ401" s="45"/>
      <c r="LK401" s="45"/>
      <c r="LL401" s="45"/>
      <c r="LM401" s="45"/>
      <c r="LN401" s="45" t="b">
        <v>1</v>
      </c>
      <c r="LO401" s="45"/>
      <c r="LP401" s="45"/>
      <c r="LQ401" s="45"/>
      <c r="LR401" s="45"/>
      <c r="LS401" s="45"/>
      <c r="LT401" s="45"/>
      <c r="LU401" s="45"/>
      <c r="LV401" s="45"/>
      <c r="LW401" s="45"/>
      <c r="LX401" s="45"/>
      <c r="LY401" s="45"/>
      <c r="LZ401" s="45"/>
      <c r="MA401" s="45"/>
      <c r="MB401" s="45"/>
      <c r="MC401" s="45"/>
      <c r="MD401" s="45"/>
      <c r="ME401" s="45"/>
      <c r="MF401" s="45"/>
      <c r="MG401" s="45"/>
      <c r="MH401" s="45"/>
      <c r="MI401" s="45"/>
      <c r="MJ401" s="45" t="s">
        <v>5042</v>
      </c>
      <c r="MK401" s="45">
        <v>73333415</v>
      </c>
      <c r="ML401" s="45" t="s">
        <v>5043</v>
      </c>
      <c r="MM401" s="47">
        <v>44221.522418981483</v>
      </c>
      <c r="MN401" s="45">
        <v>405</v>
      </c>
      <c r="MO401" s="45"/>
      <c r="MP401" s="45">
        <v>-1</v>
      </c>
      <c r="MQ401" s="45"/>
      <c r="MR401" s="45"/>
      <c r="MS401" s="45" t="s">
        <v>4999</v>
      </c>
      <c r="MT401" s="45">
        <v>4440</v>
      </c>
      <c r="MU401" s="45" t="s">
        <v>402</v>
      </c>
      <c r="MV401" s="45">
        <v>569832</v>
      </c>
    </row>
    <row r="402" spans="1:360" ht="15" hidden="1" thickTop="1" x14ac:dyDescent="0.3">
      <c r="A402" s="48" t="s">
        <v>4972</v>
      </c>
      <c r="B402" s="37" t="s">
        <v>4973</v>
      </c>
      <c r="C402" s="37" t="s">
        <v>384</v>
      </c>
      <c r="D402" s="37" t="s">
        <v>2382</v>
      </c>
      <c r="E402" s="37" t="s">
        <v>830</v>
      </c>
      <c r="F402" s="37"/>
      <c r="G402" s="49">
        <v>44221</v>
      </c>
      <c r="H402" s="37" t="s">
        <v>4959</v>
      </c>
      <c r="I402" s="37" t="s">
        <v>382</v>
      </c>
      <c r="J402" s="37" t="s">
        <v>347</v>
      </c>
      <c r="K402" s="37">
        <v>40</v>
      </c>
      <c r="L402" s="52" t="str">
        <f>IF(data!$K402&lt;31,"18-30 Years",IF(data!$K402&lt;51,"31-50 Years",IF(data!$K402&lt;61,"51-60 Years",IF(data!$K402&gt;60,"Elderly&gt;60"))))</f>
        <v>31-50 Years</v>
      </c>
      <c r="M402" s="37" t="s">
        <v>405</v>
      </c>
      <c r="N402" s="37" t="s">
        <v>349</v>
      </c>
      <c r="O402" s="37" t="s">
        <v>350</v>
      </c>
      <c r="P402" s="49">
        <v>43855</v>
      </c>
      <c r="Q402" s="37"/>
      <c r="R402" s="37">
        <v>0</v>
      </c>
      <c r="S402" s="37" t="s">
        <v>347</v>
      </c>
      <c r="T402" s="37">
        <v>0</v>
      </c>
      <c r="U402" s="37">
        <v>0</v>
      </c>
      <c r="V402" s="37">
        <v>0</v>
      </c>
      <c r="W402" s="37" t="s">
        <v>384</v>
      </c>
      <c r="X402" s="37">
        <v>3</v>
      </c>
      <c r="Y402" s="37" t="s">
        <v>455</v>
      </c>
      <c r="Z402" s="37">
        <v>1</v>
      </c>
      <c r="AA402" s="52">
        <v>4</v>
      </c>
      <c r="AB402" s="37">
        <v>6</v>
      </c>
      <c r="AC402" s="37">
        <v>0</v>
      </c>
      <c r="AD402" s="37">
        <v>2</v>
      </c>
      <c r="AE402" s="37">
        <v>0</v>
      </c>
      <c r="AF402" s="37">
        <v>700</v>
      </c>
      <c r="AG402" s="37">
        <v>0</v>
      </c>
      <c r="AH402" s="41">
        <f t="shared" si="6"/>
        <v>-700</v>
      </c>
      <c r="AI402" s="37"/>
      <c r="AJ402" s="37" t="s">
        <v>5044</v>
      </c>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c r="DR402" s="37"/>
      <c r="DS402" s="37"/>
      <c r="DT402" s="37"/>
      <c r="DU402" s="37"/>
      <c r="DV402" s="37"/>
      <c r="DW402" s="37"/>
      <c r="DX402" s="37"/>
      <c r="DY402" s="37"/>
      <c r="DZ402" s="37"/>
      <c r="EA402" s="37"/>
      <c r="EB402" s="37"/>
      <c r="EC402" s="37"/>
      <c r="ED402" s="37"/>
      <c r="EE402" s="37"/>
      <c r="EF402" s="37"/>
      <c r="EG402" s="37"/>
      <c r="EH402" s="37"/>
      <c r="EI402" s="37"/>
      <c r="EJ402" s="37"/>
      <c r="EK402" s="37"/>
      <c r="EL402" s="37"/>
      <c r="EM402" s="37"/>
      <c r="EN402" s="37"/>
      <c r="EO402" s="37"/>
      <c r="EP402" s="37"/>
      <c r="EQ402" s="37"/>
      <c r="ER402" s="37"/>
      <c r="ES402" s="37"/>
      <c r="ET402" s="37"/>
      <c r="EU402" s="37"/>
      <c r="EV402" s="37"/>
      <c r="EW402" s="37"/>
      <c r="EX402" s="37"/>
      <c r="EY402" s="37"/>
      <c r="EZ402" s="37"/>
      <c r="FA402" s="37"/>
      <c r="FB402" s="37"/>
      <c r="FC402" s="37"/>
      <c r="FD402" s="37"/>
      <c r="FE402" s="37"/>
      <c r="FF402" s="37"/>
      <c r="FG402" s="37"/>
      <c r="FH402" s="37"/>
      <c r="FI402" s="37"/>
      <c r="FJ402" s="37"/>
      <c r="FK402" s="37"/>
      <c r="FL402" s="37"/>
      <c r="FM402" s="37"/>
      <c r="FN402" s="37"/>
      <c r="FO402" s="37"/>
      <c r="FP402" s="37"/>
      <c r="FQ402" s="37"/>
      <c r="FR402" s="37"/>
      <c r="FS402" s="37"/>
      <c r="FT402" s="37"/>
      <c r="FU402" s="37"/>
      <c r="FV402" s="37"/>
      <c r="FW402" s="37"/>
      <c r="FX402" s="37"/>
      <c r="FY402" s="37"/>
      <c r="FZ402" s="37"/>
      <c r="GA402" s="37"/>
      <c r="GB402" s="37"/>
      <c r="GC402" s="37"/>
      <c r="GD402" s="37"/>
      <c r="GE402" s="37"/>
      <c r="GF402" s="37"/>
      <c r="GG402" s="37"/>
      <c r="GH402" s="37"/>
      <c r="GI402" s="37"/>
      <c r="GJ402" s="37"/>
      <c r="GK402" s="37"/>
      <c r="GL402" s="37"/>
      <c r="GM402" s="37"/>
      <c r="GN402" s="37"/>
      <c r="GO402" s="37"/>
      <c r="GP402" s="37"/>
      <c r="GQ402" s="37"/>
      <c r="GR402" s="37"/>
      <c r="GS402" s="37"/>
      <c r="GT402" s="37"/>
      <c r="GU402" s="37" t="s">
        <v>5045</v>
      </c>
      <c r="GV402" s="37" t="b">
        <v>1</v>
      </c>
      <c r="GW402" s="37" t="b">
        <v>1</v>
      </c>
      <c r="GX402" s="37" t="b">
        <v>1</v>
      </c>
      <c r="GY402" s="37" t="b">
        <v>1</v>
      </c>
      <c r="GZ402" s="37" t="b">
        <v>1</v>
      </c>
      <c r="HA402" s="37" t="b">
        <v>1</v>
      </c>
      <c r="HB402" s="37" t="b">
        <v>1</v>
      </c>
      <c r="HC402" s="37" t="b">
        <v>1</v>
      </c>
      <c r="HD402" s="37" t="b">
        <v>1</v>
      </c>
      <c r="HE402" s="37" t="b">
        <v>1</v>
      </c>
      <c r="HF402" s="37" t="b">
        <v>1</v>
      </c>
      <c r="HG402" s="37" t="b">
        <v>1</v>
      </c>
      <c r="HH402" s="37" t="b">
        <v>1</v>
      </c>
      <c r="HI402" s="37"/>
      <c r="HJ402" s="37" t="b">
        <v>1</v>
      </c>
      <c r="HK402" s="37"/>
      <c r="HL402" s="37"/>
      <c r="HM402" s="37" t="s">
        <v>5046</v>
      </c>
      <c r="HN402" s="37" t="s">
        <v>387</v>
      </c>
      <c r="HO402" s="37"/>
      <c r="HP402" s="37"/>
      <c r="HQ402" s="37" t="b">
        <v>1</v>
      </c>
      <c r="HR402" s="37"/>
      <c r="HS402" s="37" t="s">
        <v>5047</v>
      </c>
      <c r="HT402" s="37" t="s">
        <v>5048</v>
      </c>
      <c r="HU402" s="37" t="b">
        <v>1</v>
      </c>
      <c r="HV402" s="37" t="b">
        <v>1</v>
      </c>
      <c r="HW402" s="37" t="b">
        <v>1</v>
      </c>
      <c r="HX402" s="37" t="b">
        <v>1</v>
      </c>
      <c r="HY402" s="37" t="b">
        <v>1</v>
      </c>
      <c r="HZ402" s="37" t="b">
        <v>1</v>
      </c>
      <c r="IA402" s="37" t="b">
        <v>1</v>
      </c>
      <c r="IB402" s="37"/>
      <c r="IC402" s="37" t="b">
        <v>1</v>
      </c>
      <c r="ID402" s="37"/>
      <c r="IE402" s="37"/>
      <c r="IF402" s="37" t="s">
        <v>743</v>
      </c>
      <c r="IG402" s="37" t="b">
        <v>1</v>
      </c>
      <c r="IH402" s="37"/>
      <c r="II402" s="37"/>
      <c r="IJ402" s="37"/>
      <c r="IK402" s="37" t="b">
        <v>1</v>
      </c>
      <c r="IL402" s="37"/>
      <c r="IM402" s="37"/>
      <c r="IN402" s="37"/>
      <c r="IO402" s="37"/>
      <c r="IP402" s="37" t="s">
        <v>347</v>
      </c>
      <c r="IQ402" s="37"/>
      <c r="IR402" s="37" t="s">
        <v>919</v>
      </c>
      <c r="IS402" s="37" t="b">
        <v>1</v>
      </c>
      <c r="IT402" s="37" t="b">
        <v>1</v>
      </c>
      <c r="IU402" s="37" t="b">
        <v>1</v>
      </c>
      <c r="IV402" s="37" t="b">
        <v>1</v>
      </c>
      <c r="IW402" s="37"/>
      <c r="IX402" s="37"/>
      <c r="IY402" s="37"/>
      <c r="IZ402" s="37"/>
      <c r="JA402" s="37" t="s">
        <v>5160</v>
      </c>
      <c r="JB402" s="37" t="s">
        <v>537</v>
      </c>
      <c r="JC402" s="37"/>
      <c r="JD402" s="37" t="b">
        <v>1</v>
      </c>
      <c r="JE402" s="37" t="b">
        <v>1</v>
      </c>
      <c r="JF402" s="37"/>
      <c r="JG402" s="37"/>
      <c r="JH402" s="37"/>
      <c r="JI402" s="37"/>
      <c r="JJ402" s="37"/>
      <c r="JK402" s="45" t="s">
        <v>5168</v>
      </c>
      <c r="JL402" s="37" t="s">
        <v>359</v>
      </c>
      <c r="JM402" s="37" t="s">
        <v>5049</v>
      </c>
      <c r="JN402" s="37" t="s">
        <v>879</v>
      </c>
      <c r="JO402" s="37" t="b">
        <v>1</v>
      </c>
      <c r="JP402" s="37" t="b">
        <v>1</v>
      </c>
      <c r="JQ402" s="37" t="b">
        <v>1</v>
      </c>
      <c r="JR402" s="37" t="b">
        <v>1</v>
      </c>
      <c r="JS402" s="37" t="b">
        <v>1</v>
      </c>
      <c r="JT402" s="37" t="b">
        <v>1</v>
      </c>
      <c r="JU402" s="37" t="b">
        <v>1</v>
      </c>
      <c r="JV402" s="37" t="b">
        <v>1</v>
      </c>
      <c r="JW402" s="37" t="b">
        <v>1</v>
      </c>
      <c r="JX402" s="37" t="b">
        <v>1</v>
      </c>
      <c r="JY402" s="37" t="b">
        <v>1</v>
      </c>
      <c r="JZ402" s="37" t="b">
        <v>1</v>
      </c>
      <c r="KA402" s="37" t="b">
        <v>1</v>
      </c>
      <c r="KB402" s="37" t="b">
        <v>1</v>
      </c>
      <c r="KC402" s="37"/>
      <c r="KD402" s="37"/>
      <c r="KE402" s="37"/>
      <c r="KF402" s="37"/>
      <c r="KG402" s="37" t="s">
        <v>5050</v>
      </c>
      <c r="KH402" s="37" t="s">
        <v>4274</v>
      </c>
      <c r="KI402" s="37"/>
      <c r="KJ402" s="37"/>
      <c r="KK402" s="37"/>
      <c r="KL402" s="37" t="b">
        <v>1</v>
      </c>
      <c r="KM402" s="37"/>
      <c r="KN402" s="37"/>
      <c r="KO402" s="37"/>
      <c r="KP402" s="37" t="b">
        <v>1</v>
      </c>
      <c r="KQ402" s="37"/>
      <c r="KR402" s="37"/>
      <c r="KS402" s="37"/>
      <c r="KT402" s="37"/>
      <c r="KU402" s="37"/>
      <c r="KV402" s="37"/>
      <c r="KW402" s="37" t="s">
        <v>1342</v>
      </c>
      <c r="KX402" s="37"/>
      <c r="KY402" s="37"/>
      <c r="KZ402" s="37"/>
      <c r="LA402" s="37"/>
      <c r="LB402" s="37" t="b">
        <v>1</v>
      </c>
      <c r="LC402" s="37"/>
      <c r="LD402" s="37"/>
      <c r="LE402" s="37"/>
      <c r="LF402" s="37"/>
      <c r="LG402" s="37" t="s">
        <v>1641</v>
      </c>
      <c r="LH402" s="37" t="b">
        <v>1</v>
      </c>
      <c r="LI402" s="37"/>
      <c r="LJ402" s="37"/>
      <c r="LK402" s="37" t="b">
        <v>1</v>
      </c>
      <c r="LL402" s="37" t="b">
        <v>1</v>
      </c>
      <c r="LM402" s="37"/>
      <c r="LN402" s="37"/>
      <c r="LO402" s="37" t="s">
        <v>347</v>
      </c>
      <c r="LP402" s="37"/>
      <c r="LQ402" s="37" t="s">
        <v>5051</v>
      </c>
      <c r="LR402" s="37"/>
      <c r="LS402" s="37" t="b">
        <v>1</v>
      </c>
      <c r="LT402" s="37"/>
      <c r="LU402" s="37"/>
      <c r="LV402" s="37"/>
      <c r="LW402" s="37"/>
      <c r="LX402" s="37" t="b">
        <v>1</v>
      </c>
      <c r="LY402" s="37"/>
      <c r="LZ402" s="37"/>
      <c r="MA402" s="37" t="s">
        <v>5052</v>
      </c>
      <c r="MB402" s="37" t="s">
        <v>359</v>
      </c>
      <c r="MC402" s="37"/>
      <c r="MD402" s="37"/>
      <c r="ME402" s="37" t="s">
        <v>359</v>
      </c>
      <c r="MF402" s="37"/>
      <c r="MG402" s="37"/>
      <c r="MH402" s="37" t="s">
        <v>359</v>
      </c>
      <c r="MI402" s="37"/>
      <c r="MJ402" s="37" t="s">
        <v>5053</v>
      </c>
      <c r="MK402" s="37">
        <v>73333484</v>
      </c>
      <c r="ML402" s="37" t="s">
        <v>5054</v>
      </c>
      <c r="MM402" s="50">
        <v>44221.523668981477</v>
      </c>
      <c r="MN402" s="37">
        <v>406</v>
      </c>
      <c r="MO402" s="37"/>
      <c r="MP402" s="37">
        <v>-1</v>
      </c>
      <c r="MQ402" s="37"/>
      <c r="MR402" s="37"/>
      <c r="MS402" s="37" t="s">
        <v>4999</v>
      </c>
      <c r="MT402" s="37">
        <v>8536</v>
      </c>
      <c r="MU402" s="37" t="s">
        <v>402</v>
      </c>
      <c r="MV402" s="37">
        <v>569832</v>
      </c>
    </row>
    <row r="403" spans="1:360" ht="15" hidden="1" thickTop="1" x14ac:dyDescent="0.3">
      <c r="A403" s="44" t="s">
        <v>4974</v>
      </c>
      <c r="B403" s="45" t="s">
        <v>4975</v>
      </c>
      <c r="C403" s="45"/>
      <c r="D403" s="45" t="s">
        <v>2382</v>
      </c>
      <c r="E403" s="45" t="s">
        <v>830</v>
      </c>
      <c r="F403" s="45"/>
      <c r="G403" s="46">
        <v>44221</v>
      </c>
      <c r="H403" s="45" t="s">
        <v>4959</v>
      </c>
      <c r="I403" s="45" t="s">
        <v>382</v>
      </c>
      <c r="J403" s="45" t="s">
        <v>347</v>
      </c>
      <c r="K403" s="45">
        <v>46</v>
      </c>
      <c r="L403" s="51" t="str">
        <f>IF(data!$K403&lt;31,"18-30 Years",IF(data!$K403&lt;51,"31-50 Years",IF(data!$K403&lt;61,"51-60 Years",IF(data!$K403&gt;60,"Elderly&gt;60"))))</f>
        <v>31-50 Years</v>
      </c>
      <c r="M403" s="45" t="s">
        <v>405</v>
      </c>
      <c r="N403" s="45" t="s">
        <v>349</v>
      </c>
      <c r="O403" s="45" t="s">
        <v>350</v>
      </c>
      <c r="P403" s="46">
        <v>43855</v>
      </c>
      <c r="Q403" s="45"/>
      <c r="R403" s="45">
        <v>0</v>
      </c>
      <c r="S403" s="45" t="s">
        <v>347</v>
      </c>
      <c r="T403" s="45">
        <v>0</v>
      </c>
      <c r="U403" s="45">
        <v>0</v>
      </c>
      <c r="V403" s="45">
        <v>0</v>
      </c>
      <c r="W403" s="45" t="s">
        <v>384</v>
      </c>
      <c r="X403" s="45">
        <v>1</v>
      </c>
      <c r="Y403" s="45" t="s">
        <v>351</v>
      </c>
      <c r="Z403" s="45">
        <v>2</v>
      </c>
      <c r="AA403" s="51">
        <v>3</v>
      </c>
      <c r="AB403" s="45">
        <v>7</v>
      </c>
      <c r="AC403" s="45">
        <v>1</v>
      </c>
      <c r="AD403" s="45">
        <v>0</v>
      </c>
      <c r="AE403" s="45">
        <v>0</v>
      </c>
      <c r="AF403" s="45">
        <v>500</v>
      </c>
      <c r="AG403" s="45">
        <v>0</v>
      </c>
      <c r="AH403" s="41">
        <f t="shared" si="6"/>
        <v>-500</v>
      </c>
      <c r="AI403" s="45"/>
      <c r="AJ403" s="45" t="s">
        <v>5055</v>
      </c>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s="45"/>
      <c r="BM403" s="45"/>
      <c r="BN403" s="45"/>
      <c r="BO403" s="45"/>
      <c r="BP403" s="45"/>
      <c r="BQ403" s="45"/>
      <c r="BR403" s="45"/>
      <c r="BS403" s="45"/>
      <c r="BT403" s="45"/>
      <c r="BU403" s="45"/>
      <c r="BV403" s="45"/>
      <c r="BW403" s="45"/>
      <c r="BX403" s="45"/>
      <c r="BY403" s="45"/>
      <c r="BZ403" s="45"/>
      <c r="CA403" s="45"/>
      <c r="CB403" s="45"/>
      <c r="CC403" s="45"/>
      <c r="CD403" s="45"/>
      <c r="CE403" s="45"/>
      <c r="CF403" s="45"/>
      <c r="CG403" s="45"/>
      <c r="CH403" s="45"/>
      <c r="CI403" s="45"/>
      <c r="CJ403" s="45"/>
      <c r="CK403" s="45"/>
      <c r="CL403" s="45"/>
      <c r="CM403" s="45"/>
      <c r="CN403" s="45"/>
      <c r="CO403" s="45"/>
      <c r="CP403" s="45"/>
      <c r="CQ403" s="45"/>
      <c r="CR403" s="45"/>
      <c r="CS403" s="45"/>
      <c r="CT403" s="45"/>
      <c r="CU403" s="45"/>
      <c r="CV403" s="45"/>
      <c r="CW403" s="45"/>
      <c r="CX403" s="45"/>
      <c r="CY403" s="45"/>
      <c r="CZ403" s="45"/>
      <c r="DA403" s="45"/>
      <c r="DB403" s="45"/>
      <c r="DC403" s="45"/>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45"/>
      <c r="EW403" s="45"/>
      <c r="EX403" s="45"/>
      <c r="EY403" s="45"/>
      <c r="EZ403" s="45"/>
      <c r="FA403" s="45"/>
      <c r="FB403" s="45"/>
      <c r="FC403" s="45"/>
      <c r="FD403" s="45"/>
      <c r="FE403" s="45"/>
      <c r="FF403" s="45"/>
      <c r="FG403" s="45"/>
      <c r="FH403" s="45"/>
      <c r="FI403" s="45"/>
      <c r="FJ403" s="45"/>
      <c r="FK403" s="45"/>
      <c r="FL403" s="45"/>
      <c r="FM403" s="45"/>
      <c r="FN403" s="45"/>
      <c r="FO403" s="45"/>
      <c r="FP403" s="45"/>
      <c r="FQ403" s="45"/>
      <c r="FR403" s="45"/>
      <c r="FS403" s="45"/>
      <c r="FT403" s="45"/>
      <c r="FU403" s="45"/>
      <c r="FV403" s="45"/>
      <c r="FW403" s="45"/>
      <c r="FX403" s="45"/>
      <c r="FY403" s="45"/>
      <c r="FZ403" s="45"/>
      <c r="GA403" s="45"/>
      <c r="GB403" s="45"/>
      <c r="GC403" s="45"/>
      <c r="GD403" s="45"/>
      <c r="GE403" s="45"/>
      <c r="GF403" s="45"/>
      <c r="GG403" s="45"/>
      <c r="GH403" s="45"/>
      <c r="GI403" s="45"/>
      <c r="GJ403" s="45"/>
      <c r="GK403" s="45"/>
      <c r="GL403" s="45"/>
      <c r="GM403" s="45"/>
      <c r="GN403" s="45"/>
      <c r="GO403" s="45"/>
      <c r="GP403" s="45"/>
      <c r="GQ403" s="45"/>
      <c r="GR403" s="45"/>
      <c r="GS403" s="45"/>
      <c r="GT403" s="45"/>
      <c r="GU403" s="45" t="s">
        <v>5056</v>
      </c>
      <c r="GV403" s="45" t="b">
        <v>1</v>
      </c>
      <c r="GW403" s="45" t="b">
        <v>1</v>
      </c>
      <c r="GX403" s="45" t="b">
        <v>1</v>
      </c>
      <c r="GY403" s="45"/>
      <c r="GZ403" s="45" t="b">
        <v>1</v>
      </c>
      <c r="HA403" s="45"/>
      <c r="HB403" s="45" t="b">
        <v>1</v>
      </c>
      <c r="HC403" s="45"/>
      <c r="HD403" s="45"/>
      <c r="HE403" s="45"/>
      <c r="HF403" s="45" t="b">
        <v>1</v>
      </c>
      <c r="HG403" s="45"/>
      <c r="HH403" s="45"/>
      <c r="HI403" s="45"/>
      <c r="HJ403" s="45" t="b">
        <v>1</v>
      </c>
      <c r="HK403" s="45"/>
      <c r="HL403" s="45"/>
      <c r="HM403" s="45" t="s">
        <v>5057</v>
      </c>
      <c r="HN403" s="45" t="s">
        <v>497</v>
      </c>
      <c r="HO403" s="45"/>
      <c r="HP403" s="45" t="b">
        <v>1</v>
      </c>
      <c r="HQ403" s="45"/>
      <c r="HR403" s="45"/>
      <c r="HS403" s="45" t="s">
        <v>5058</v>
      </c>
      <c r="HT403" s="45" t="s">
        <v>936</v>
      </c>
      <c r="HU403" s="45"/>
      <c r="HV403" s="45" t="b">
        <v>1</v>
      </c>
      <c r="HW403" s="45"/>
      <c r="HX403" s="45" t="b">
        <v>1</v>
      </c>
      <c r="HY403" s="45"/>
      <c r="HZ403" s="45"/>
      <c r="IA403" s="45"/>
      <c r="IB403" s="45"/>
      <c r="IC403" s="45"/>
      <c r="ID403" s="45"/>
      <c r="IE403" s="45"/>
      <c r="IF403" s="45" t="s">
        <v>2227</v>
      </c>
      <c r="IG403" s="45" t="b">
        <v>1</v>
      </c>
      <c r="IH403" s="45"/>
      <c r="II403" s="45"/>
      <c r="IJ403" s="45"/>
      <c r="IK403" s="45"/>
      <c r="IL403" s="45" t="b">
        <v>1</v>
      </c>
      <c r="IM403" s="45"/>
      <c r="IN403" s="45"/>
      <c r="IO403" s="45" t="s">
        <v>5059</v>
      </c>
      <c r="IP403" s="45" t="s">
        <v>347</v>
      </c>
      <c r="IQ403" s="45"/>
      <c r="IR403" s="45" t="s">
        <v>413</v>
      </c>
      <c r="IS403" s="45"/>
      <c r="IT403" s="45"/>
      <c r="IU403" s="45"/>
      <c r="IV403" s="45"/>
      <c r="IW403" s="45"/>
      <c r="IX403" s="45" t="b">
        <v>1</v>
      </c>
      <c r="IY403" s="45"/>
      <c r="IZ403" s="45"/>
      <c r="JA403" s="45"/>
      <c r="JB403" s="45" t="s">
        <v>537</v>
      </c>
      <c r="JC403" s="45"/>
      <c r="JD403" s="45" t="b">
        <v>1</v>
      </c>
      <c r="JE403" s="45" t="b">
        <v>1</v>
      </c>
      <c r="JF403" s="45"/>
      <c r="JG403" s="45"/>
      <c r="JH403" s="45"/>
      <c r="JI403" s="45"/>
      <c r="JJ403" s="45"/>
      <c r="JK403" s="45" t="s">
        <v>5169</v>
      </c>
      <c r="JL403" s="45" t="s">
        <v>359</v>
      </c>
      <c r="JM403" s="45" t="s">
        <v>5060</v>
      </c>
      <c r="JN403" s="45" t="s">
        <v>5061</v>
      </c>
      <c r="JO403" s="45" t="b">
        <v>1</v>
      </c>
      <c r="JP403" s="45" t="b">
        <v>1</v>
      </c>
      <c r="JQ403" s="45" t="b">
        <v>1</v>
      </c>
      <c r="JR403" s="45" t="b">
        <v>1</v>
      </c>
      <c r="JS403" s="45" t="b">
        <v>1</v>
      </c>
      <c r="JT403" s="45" t="b">
        <v>1</v>
      </c>
      <c r="JU403" s="45" t="b">
        <v>1</v>
      </c>
      <c r="JV403" s="45" t="b">
        <v>1</v>
      </c>
      <c r="JW403" s="45" t="b">
        <v>1</v>
      </c>
      <c r="JX403" s="45" t="b">
        <v>1</v>
      </c>
      <c r="JY403" s="45" t="b">
        <v>1</v>
      </c>
      <c r="JZ403" s="45"/>
      <c r="KA403" s="45" t="b">
        <v>1</v>
      </c>
      <c r="KB403" s="45" t="b">
        <v>1</v>
      </c>
      <c r="KC403" s="45"/>
      <c r="KD403" s="45"/>
      <c r="KE403" s="45"/>
      <c r="KF403" s="45"/>
      <c r="KG403" s="45" t="s">
        <v>5062</v>
      </c>
      <c r="KH403" s="45" t="s">
        <v>5063</v>
      </c>
      <c r="KI403" s="45"/>
      <c r="KJ403" s="45" t="b">
        <v>1</v>
      </c>
      <c r="KK403" s="45"/>
      <c r="KL403" s="45" t="b">
        <v>1</v>
      </c>
      <c r="KM403" s="45" t="b">
        <v>1</v>
      </c>
      <c r="KN403" s="45" t="b">
        <v>1</v>
      </c>
      <c r="KO403" s="45"/>
      <c r="KP403" s="45"/>
      <c r="KQ403" s="45"/>
      <c r="KR403" s="45"/>
      <c r="KS403" s="45"/>
      <c r="KT403" s="45"/>
      <c r="KU403" s="45"/>
      <c r="KV403" s="45"/>
      <c r="KW403" s="45" t="s">
        <v>5064</v>
      </c>
      <c r="KX403" s="45" t="b">
        <v>1</v>
      </c>
      <c r="KY403" s="45" t="b">
        <v>1</v>
      </c>
      <c r="KZ403" s="45"/>
      <c r="LA403" s="45"/>
      <c r="LB403" s="45"/>
      <c r="LC403" s="45"/>
      <c r="LD403" s="45" t="b">
        <v>1</v>
      </c>
      <c r="LE403" s="45"/>
      <c r="LF403" s="45" t="s">
        <v>5065</v>
      </c>
      <c r="LG403" s="45" t="s">
        <v>611</v>
      </c>
      <c r="LH403" s="45" t="b">
        <v>1</v>
      </c>
      <c r="LI403" s="45"/>
      <c r="LJ403" s="45" t="b">
        <v>1</v>
      </c>
      <c r="LK403" s="45" t="b">
        <v>1</v>
      </c>
      <c r="LL403" s="45" t="b">
        <v>1</v>
      </c>
      <c r="LM403" s="45"/>
      <c r="LN403" s="45"/>
      <c r="LO403" s="45" t="s">
        <v>359</v>
      </c>
      <c r="LP403" s="45" t="s">
        <v>5066</v>
      </c>
      <c r="LQ403" s="45" t="s">
        <v>5067</v>
      </c>
      <c r="LR403" s="45" t="b">
        <v>1</v>
      </c>
      <c r="LS403" s="45" t="b">
        <v>1</v>
      </c>
      <c r="LT403" s="45" t="b">
        <v>1</v>
      </c>
      <c r="LU403" s="45"/>
      <c r="LV403" s="45"/>
      <c r="LW403" s="45"/>
      <c r="LX403" s="45" t="b">
        <v>1</v>
      </c>
      <c r="LY403" s="45"/>
      <c r="LZ403" s="45"/>
      <c r="MA403" s="45" t="s">
        <v>5068</v>
      </c>
      <c r="MB403" s="45" t="s">
        <v>359</v>
      </c>
      <c r="MC403" s="45"/>
      <c r="MD403" s="45"/>
      <c r="ME403" s="45" t="s">
        <v>359</v>
      </c>
      <c r="MF403" s="45"/>
      <c r="MG403" s="45"/>
      <c r="MH403" s="45" t="s">
        <v>359</v>
      </c>
      <c r="MI403" s="45"/>
      <c r="MJ403" s="45" t="s">
        <v>5069</v>
      </c>
      <c r="MK403" s="45">
        <v>73333486</v>
      </c>
      <c r="ML403" s="45" t="s">
        <v>5070</v>
      </c>
      <c r="MM403" s="47">
        <v>44221.523680555547</v>
      </c>
      <c r="MN403" s="45">
        <v>407</v>
      </c>
      <c r="MO403" s="45"/>
      <c r="MP403" s="45">
        <v>-1</v>
      </c>
      <c r="MQ403" s="45"/>
      <c r="MR403" s="45"/>
      <c r="MS403" s="45" t="s">
        <v>4999</v>
      </c>
      <c r="MT403" s="45">
        <v>1296</v>
      </c>
      <c r="MU403" s="45" t="s">
        <v>402</v>
      </c>
      <c r="MV403" s="45">
        <v>569832</v>
      </c>
    </row>
    <row r="404" spans="1:360" ht="15" hidden="1" thickTop="1" x14ac:dyDescent="0.3">
      <c r="A404" s="48" t="s">
        <v>4976</v>
      </c>
      <c r="B404" s="37" t="s">
        <v>4977</v>
      </c>
      <c r="C404" s="37"/>
      <c r="D404" s="37" t="s">
        <v>4978</v>
      </c>
      <c r="E404" s="37" t="s">
        <v>830</v>
      </c>
      <c r="F404" s="37"/>
      <c r="G404" s="49">
        <v>44221</v>
      </c>
      <c r="H404" s="37" t="s">
        <v>2581</v>
      </c>
      <c r="I404" s="37" t="s">
        <v>832</v>
      </c>
      <c r="J404" s="37" t="s">
        <v>347</v>
      </c>
      <c r="K404" s="37">
        <v>31</v>
      </c>
      <c r="L404" s="52" t="str">
        <f>IF(data!$K404&lt;31,"18-30 Years",IF(data!$K404&lt;51,"31-50 Years",IF(data!$K404&lt;61,"51-60 Years",IF(data!$K404&gt;60,"Elderly&gt;60"))))</f>
        <v>31-50 Years</v>
      </c>
      <c r="M404" s="37" t="s">
        <v>348</v>
      </c>
      <c r="N404" s="37" t="s">
        <v>349</v>
      </c>
      <c r="O404" s="37" t="s">
        <v>350</v>
      </c>
      <c r="P404" s="49">
        <v>43113</v>
      </c>
      <c r="Q404" s="37">
        <v>0</v>
      </c>
      <c r="R404" s="37">
        <v>1</v>
      </c>
      <c r="S404" s="37" t="s">
        <v>347</v>
      </c>
      <c r="T404" s="37">
        <v>0</v>
      </c>
      <c r="U404" s="37">
        <v>0</v>
      </c>
      <c r="V404" s="37">
        <v>1</v>
      </c>
      <c r="W404" s="37" t="s">
        <v>351</v>
      </c>
      <c r="X404" s="37">
        <v>3</v>
      </c>
      <c r="Y404" s="37" t="s">
        <v>364</v>
      </c>
      <c r="Z404" s="37">
        <v>0</v>
      </c>
      <c r="AA404" s="52">
        <v>4</v>
      </c>
      <c r="AB404" s="37">
        <v>7</v>
      </c>
      <c r="AC404" s="37">
        <v>1</v>
      </c>
      <c r="AD404" s="37">
        <v>0</v>
      </c>
      <c r="AE404" s="37">
        <v>0</v>
      </c>
      <c r="AF404" s="37">
        <v>1500</v>
      </c>
      <c r="AG404" s="37">
        <v>300</v>
      </c>
      <c r="AH404" s="41">
        <f t="shared" si="6"/>
        <v>-1200</v>
      </c>
      <c r="AI404" s="37" t="s">
        <v>5071</v>
      </c>
      <c r="AJ404" s="37"/>
      <c r="AK404" s="37" t="s">
        <v>355</v>
      </c>
      <c r="AL404" s="37"/>
      <c r="AM404" s="37" t="b">
        <v>1</v>
      </c>
      <c r="AN404" s="37"/>
      <c r="AO404" s="37"/>
      <c r="AP404" s="37"/>
      <c r="AQ404" s="37"/>
      <c r="AR404" s="37"/>
      <c r="AS404" s="37"/>
      <c r="AT404" s="37">
        <v>999</v>
      </c>
      <c r="AU404" s="37" t="s">
        <v>1333</v>
      </c>
      <c r="AV404" s="37"/>
      <c r="AW404" s="37" t="s">
        <v>359</v>
      </c>
      <c r="AX404" s="41" t="s">
        <v>372</v>
      </c>
      <c r="AY404" s="37" t="s">
        <v>480</v>
      </c>
      <c r="AZ404" s="37" t="b">
        <v>1</v>
      </c>
      <c r="BA404" s="37"/>
      <c r="BB404" s="37"/>
      <c r="BC404" s="37" t="b">
        <v>1</v>
      </c>
      <c r="BD404" s="37"/>
      <c r="BE404" s="37"/>
      <c r="BF404" s="37"/>
      <c r="BG404" s="37"/>
      <c r="BH404" s="37"/>
      <c r="BI404" s="37"/>
      <c r="BJ404" s="37"/>
      <c r="BK404" s="37" t="s">
        <v>359</v>
      </c>
      <c r="BL404" s="37"/>
      <c r="BM404" s="37"/>
      <c r="BN404" s="37"/>
      <c r="BO404" s="37"/>
      <c r="BP404" s="37" t="s">
        <v>359</v>
      </c>
      <c r="BQ404" s="37"/>
      <c r="BR404" s="37"/>
      <c r="BS404" s="37"/>
      <c r="BT404" s="37"/>
      <c r="BU404" s="37"/>
      <c r="BV404" s="37"/>
      <c r="BW404" s="37"/>
      <c r="BX404" s="37"/>
      <c r="BY404" s="37"/>
      <c r="BZ404" s="37"/>
      <c r="CA404" s="37"/>
      <c r="CB404" s="37"/>
      <c r="CC404" s="37"/>
      <c r="CD404" s="37"/>
      <c r="CE404" s="37"/>
      <c r="CF404" s="37" t="s">
        <v>870</v>
      </c>
      <c r="CG404" s="37" t="b">
        <v>1</v>
      </c>
      <c r="CH404" s="37" t="b">
        <v>1</v>
      </c>
      <c r="CI404" s="37"/>
      <c r="CJ404" s="37"/>
      <c r="CK404" s="37"/>
      <c r="CL404" s="37"/>
      <c r="CM404" s="37"/>
      <c r="CN404" s="37"/>
      <c r="CO404" s="37" t="s">
        <v>359</v>
      </c>
      <c r="CP404" s="37" t="s">
        <v>1243</v>
      </c>
      <c r="CQ404" s="37" t="b">
        <v>1</v>
      </c>
      <c r="CR404" s="37"/>
      <c r="CS404" s="37"/>
      <c r="CT404" s="37" t="b">
        <v>1</v>
      </c>
      <c r="CU404" s="37"/>
      <c r="CV404" s="37"/>
      <c r="CW404" s="37"/>
      <c r="CX404" s="37"/>
      <c r="CY404" s="37" t="s">
        <v>1807</v>
      </c>
      <c r="CZ404" s="37"/>
      <c r="DA404" s="37"/>
      <c r="DB404" s="37"/>
      <c r="DC404" s="37" t="b">
        <v>1</v>
      </c>
      <c r="DD404" s="37"/>
      <c r="DE404" s="37"/>
      <c r="DF404" s="37"/>
      <c r="DG404" s="37"/>
      <c r="DH404" s="37"/>
      <c r="DI404" s="37"/>
      <c r="DJ404" s="37"/>
      <c r="DK404" s="37"/>
      <c r="DL404" s="37"/>
      <c r="DM404" s="37"/>
      <c r="DN404" s="37"/>
      <c r="DO404" s="37"/>
      <c r="DP404" s="37"/>
      <c r="DQ404" s="37"/>
      <c r="DR404" s="37"/>
      <c r="DS404" s="37"/>
      <c r="DT404" s="37"/>
      <c r="DU404" s="37"/>
      <c r="DV404" s="37"/>
      <c r="DW404" s="37" t="s">
        <v>482</v>
      </c>
      <c r="DX404" s="37" t="s">
        <v>483</v>
      </c>
      <c r="DY404" s="37"/>
      <c r="DZ404" s="37"/>
      <c r="EA404" s="37"/>
      <c r="EB404" s="37"/>
      <c r="EC404" s="37"/>
      <c r="ED404" s="37"/>
      <c r="EE404" s="37"/>
      <c r="EF404" s="37"/>
      <c r="EG404" s="37"/>
      <c r="EH404" s="37"/>
      <c r="EI404" s="37"/>
      <c r="EJ404" s="37"/>
      <c r="EK404" s="37"/>
      <c r="EL404" s="37"/>
      <c r="EM404" s="37"/>
      <c r="EN404" s="37"/>
      <c r="EO404" s="37" t="s">
        <v>568</v>
      </c>
      <c r="EP404" s="37" t="b">
        <v>1</v>
      </c>
      <c r="EQ404" s="37"/>
      <c r="ER404" s="37"/>
      <c r="ES404" s="37"/>
      <c r="ET404" s="37"/>
      <c r="EU404" s="37"/>
      <c r="EV404" s="37"/>
      <c r="EW404" s="37"/>
      <c r="EX404" s="37"/>
      <c r="EY404" s="37"/>
      <c r="EZ404" s="37"/>
      <c r="FA404" s="52">
        <v>1</v>
      </c>
      <c r="FB404" s="37" t="s">
        <v>365</v>
      </c>
      <c r="FC404" s="37" t="s">
        <v>347</v>
      </c>
      <c r="FD404" s="37"/>
      <c r="FE404" s="37" t="s">
        <v>367</v>
      </c>
      <c r="FF404" s="37"/>
      <c r="FG404" s="37" t="b">
        <v>1</v>
      </c>
      <c r="FH404" s="37"/>
      <c r="FI404" s="37"/>
      <c r="FJ404" s="37"/>
      <c r="FK404" s="37"/>
      <c r="FL404" s="37"/>
      <c r="FM404" s="37"/>
      <c r="FN404" s="37" t="s">
        <v>359</v>
      </c>
      <c r="FO404" s="37" t="s">
        <v>5072</v>
      </c>
      <c r="FP404" s="37" t="s">
        <v>347</v>
      </c>
      <c r="FQ404" s="37" t="s">
        <v>367</v>
      </c>
      <c r="FR404" s="37" t="b">
        <v>1</v>
      </c>
      <c r="FS404" s="37"/>
      <c r="FT404" s="37"/>
      <c r="FU404" s="37"/>
      <c r="FV404" s="37"/>
      <c r="FW404" s="37"/>
      <c r="FX404" s="37" t="s">
        <v>656</v>
      </c>
      <c r="FY404" s="37" t="s">
        <v>359</v>
      </c>
      <c r="FZ404" s="37"/>
      <c r="GA404" s="37"/>
      <c r="GB404" s="37"/>
      <c r="GC404" s="37" t="s">
        <v>384</v>
      </c>
      <c r="GD404" s="37" t="s">
        <v>384</v>
      </c>
      <c r="GE404" s="37" t="s">
        <v>347</v>
      </c>
      <c r="GF404" s="37"/>
      <c r="GG404" s="37"/>
      <c r="GH404" s="37" t="s">
        <v>489</v>
      </c>
      <c r="GI404" s="37" t="s">
        <v>359</v>
      </c>
      <c r="GJ404" s="37"/>
      <c r="GK404" s="37"/>
      <c r="GL404" s="37"/>
      <c r="GM404" s="37"/>
      <c r="GN404" s="37"/>
      <c r="GO404" s="37"/>
      <c r="GP404" s="37"/>
      <c r="GQ404" s="37"/>
      <c r="GR404" s="37"/>
      <c r="GS404" s="37" t="s">
        <v>1064</v>
      </c>
      <c r="GT404" s="37"/>
      <c r="GU404" s="37" t="s">
        <v>5073</v>
      </c>
      <c r="GV404" s="37"/>
      <c r="GW404" s="37" t="b">
        <v>1</v>
      </c>
      <c r="GX404" s="37" t="b">
        <v>1</v>
      </c>
      <c r="GY404" s="37" t="b">
        <v>1</v>
      </c>
      <c r="GZ404" s="37"/>
      <c r="HA404" s="37" t="b">
        <v>1</v>
      </c>
      <c r="HB404" s="37"/>
      <c r="HC404" s="37"/>
      <c r="HD404" s="37"/>
      <c r="HE404" s="37" t="b">
        <v>1</v>
      </c>
      <c r="HF404" s="37"/>
      <c r="HG404" s="37"/>
      <c r="HH404" s="37"/>
      <c r="HI404" s="37"/>
      <c r="HJ404" s="37"/>
      <c r="HK404" s="37"/>
      <c r="HL404" s="37"/>
      <c r="HM404" s="37"/>
      <c r="HN404" s="37" t="s">
        <v>438</v>
      </c>
      <c r="HO404" s="37" t="b">
        <v>1</v>
      </c>
      <c r="HP404" s="37"/>
      <c r="HQ404" s="37"/>
      <c r="HR404" s="37"/>
      <c r="HS404" s="37" t="s">
        <v>2685</v>
      </c>
      <c r="HT404" s="37" t="s">
        <v>623</v>
      </c>
      <c r="HU404" s="37" t="b">
        <v>1</v>
      </c>
      <c r="HV404" s="37"/>
      <c r="HW404" s="37"/>
      <c r="HX404" s="37"/>
      <c r="HY404" s="37"/>
      <c r="HZ404" s="37"/>
      <c r="IA404" s="37"/>
      <c r="IB404" s="37"/>
      <c r="IC404" s="37"/>
      <c r="ID404" s="37"/>
      <c r="IE404" s="37"/>
      <c r="IF404" s="37" t="s">
        <v>511</v>
      </c>
      <c r="IG404" s="37"/>
      <c r="IH404" s="37"/>
      <c r="II404" s="37"/>
      <c r="IJ404" s="37"/>
      <c r="IK404" s="37" t="b">
        <v>1</v>
      </c>
      <c r="IL404" s="37"/>
      <c r="IM404" s="37"/>
      <c r="IN404" s="37"/>
      <c r="IO404" s="37"/>
      <c r="IP404" s="37" t="s">
        <v>347</v>
      </c>
      <c r="IQ404" s="37"/>
      <c r="IR404" s="37" t="s">
        <v>1250</v>
      </c>
      <c r="IS404" s="37" t="b">
        <v>1</v>
      </c>
      <c r="IT404" s="37" t="b">
        <v>1</v>
      </c>
      <c r="IU404" s="37"/>
      <c r="IV404" s="37"/>
      <c r="IW404" s="37"/>
      <c r="IX404" s="37"/>
      <c r="IY404" s="37"/>
      <c r="IZ404" s="37"/>
      <c r="JA404" s="37" t="s">
        <v>5165</v>
      </c>
      <c r="JB404" s="37" t="s">
        <v>985</v>
      </c>
      <c r="JC404" s="37"/>
      <c r="JD404" s="37" t="b">
        <v>1</v>
      </c>
      <c r="JE404" s="37" t="b">
        <v>1</v>
      </c>
      <c r="JF404" s="37"/>
      <c r="JG404" s="37"/>
      <c r="JH404" s="37"/>
      <c r="JI404" s="37"/>
      <c r="JJ404" s="37"/>
      <c r="JK404" s="37" t="s">
        <v>5167</v>
      </c>
      <c r="JL404" s="37" t="s">
        <v>347</v>
      </c>
      <c r="JM404" s="37"/>
      <c r="JN404" s="37" t="s">
        <v>2109</v>
      </c>
      <c r="JO404" s="37" t="b">
        <v>1</v>
      </c>
      <c r="JP404" s="37"/>
      <c r="JQ404" s="37"/>
      <c r="JR404" s="37" t="b">
        <v>1</v>
      </c>
      <c r="JS404" s="37"/>
      <c r="JT404" s="37"/>
      <c r="JU404" s="37"/>
      <c r="JV404" s="37"/>
      <c r="JW404" s="37"/>
      <c r="JX404" s="37"/>
      <c r="JY404" s="37"/>
      <c r="JZ404" s="37"/>
      <c r="KA404" s="37"/>
      <c r="KB404" s="37"/>
      <c r="KC404" s="37"/>
      <c r="KD404" s="37"/>
      <c r="KE404" s="37"/>
      <c r="KF404" s="37"/>
      <c r="KG404" s="37"/>
      <c r="KH404" s="37" t="s">
        <v>1602</v>
      </c>
      <c r="KI404" s="37"/>
      <c r="KJ404" s="37" t="b">
        <v>1</v>
      </c>
      <c r="KK404" s="37"/>
      <c r="KL404" s="37"/>
      <c r="KM404" s="37" t="b">
        <v>1</v>
      </c>
      <c r="KN404" s="37"/>
      <c r="KO404" s="37"/>
      <c r="KP404" s="37"/>
      <c r="KQ404" s="37"/>
      <c r="KR404" s="37"/>
      <c r="KS404" s="37"/>
      <c r="KT404" s="37"/>
      <c r="KU404" s="37"/>
      <c r="KV404" s="37"/>
      <c r="KW404" s="37" t="s">
        <v>1196</v>
      </c>
      <c r="KX404" s="37"/>
      <c r="KY404" s="37"/>
      <c r="KZ404" s="37"/>
      <c r="LA404" s="37"/>
      <c r="LB404" s="37" t="b">
        <v>1</v>
      </c>
      <c r="LC404" s="37" t="b">
        <v>1</v>
      </c>
      <c r="LD404" s="37"/>
      <c r="LE404" s="37"/>
      <c r="LF404" s="37"/>
      <c r="LG404" s="37" t="s">
        <v>504</v>
      </c>
      <c r="LH404" s="37"/>
      <c r="LI404" s="37"/>
      <c r="LJ404" s="37"/>
      <c r="LK404" s="37"/>
      <c r="LL404" s="37"/>
      <c r="LM404" s="37" t="b">
        <v>1</v>
      </c>
      <c r="LN404" s="37"/>
      <c r="LO404" s="37" t="s">
        <v>347</v>
      </c>
      <c r="LP404" s="37"/>
      <c r="LQ404" s="37" t="s">
        <v>397</v>
      </c>
      <c r="LR404" s="37"/>
      <c r="LS404" s="37" t="b">
        <v>1</v>
      </c>
      <c r="LT404" s="37" t="b">
        <v>1</v>
      </c>
      <c r="LU404" s="37"/>
      <c r="LV404" s="37"/>
      <c r="LW404" s="37"/>
      <c r="LX404" s="37"/>
      <c r="LY404" s="37"/>
      <c r="LZ404" s="37"/>
      <c r="MA404" s="37"/>
      <c r="MB404" s="37" t="s">
        <v>347</v>
      </c>
      <c r="MC404" s="37">
        <v>9</v>
      </c>
      <c r="MD404" s="37" t="s">
        <v>5074</v>
      </c>
      <c r="ME404" s="37"/>
      <c r="MF404" s="37"/>
      <c r="MG404" s="37"/>
      <c r="MH404" s="37" t="s">
        <v>359</v>
      </c>
      <c r="MI404" s="37"/>
      <c r="MJ404" s="37" t="s">
        <v>5075</v>
      </c>
      <c r="MK404" s="37">
        <v>73333854</v>
      </c>
      <c r="ML404" s="37" t="s">
        <v>5076</v>
      </c>
      <c r="MM404" s="50">
        <v>44221.533958333333</v>
      </c>
      <c r="MN404" s="37">
        <v>408</v>
      </c>
      <c r="MO404" s="37"/>
      <c r="MP404" s="37">
        <v>-1</v>
      </c>
      <c r="MQ404" s="37"/>
      <c r="MR404" s="37"/>
      <c r="MS404" s="37" t="s">
        <v>376</v>
      </c>
      <c r="MT404" s="37">
        <v>2055</v>
      </c>
      <c r="MU404" s="37" t="s">
        <v>402</v>
      </c>
      <c r="MV404" s="37">
        <v>569832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024"/>
  <sheetViews>
    <sheetView topLeftCell="A1456" workbookViewId="0">
      <selection activeCell="P1512" sqref="P1512"/>
    </sheetView>
  </sheetViews>
  <sheetFormatPr defaultRowHeight="14.4" x14ac:dyDescent="0.3"/>
  <cols>
    <col min="1" max="1" width="21.44140625" bestFit="1" customWidth="1"/>
    <col min="2" max="2" width="15.5546875" bestFit="1" customWidth="1"/>
    <col min="3" max="3" width="12.44140625" bestFit="1" customWidth="1"/>
    <col min="4" max="4" width="10.77734375" bestFit="1" customWidth="1"/>
  </cols>
  <sheetData>
    <row r="1" spans="1:25" x14ac:dyDescent="0.3">
      <c r="B1" s="2" t="s">
        <v>4817</v>
      </c>
    </row>
    <row r="2" spans="1:25" x14ac:dyDescent="0.3">
      <c r="B2" t="s">
        <v>830</v>
      </c>
      <c r="C2" t="s">
        <v>343</v>
      </c>
      <c r="D2" t="s">
        <v>4816</v>
      </c>
    </row>
    <row r="3" spans="1:25" x14ac:dyDescent="0.3">
      <c r="A3" t="s">
        <v>5105</v>
      </c>
      <c r="B3" s="4">
        <v>359</v>
      </c>
      <c r="C3" s="4">
        <v>44</v>
      </c>
      <c r="D3" s="4">
        <v>403</v>
      </c>
    </row>
    <row r="13" spans="1:25" x14ac:dyDescent="0.3">
      <c r="A13" s="2" t="s">
        <v>5077</v>
      </c>
      <c r="B13" s="2" t="s">
        <v>4817</v>
      </c>
    </row>
    <row r="14" spans="1:25" x14ac:dyDescent="0.3">
      <c r="A14" s="2" t="s">
        <v>4815</v>
      </c>
      <c r="B14" t="s">
        <v>359</v>
      </c>
      <c r="C14" t="s">
        <v>347</v>
      </c>
      <c r="D14" t="s">
        <v>4816</v>
      </c>
    </row>
    <row r="15" spans="1:25" x14ac:dyDescent="0.3">
      <c r="A15" s="3" t="s">
        <v>698</v>
      </c>
      <c r="B15" s="4"/>
      <c r="C15" s="4">
        <v>5</v>
      </c>
      <c r="D15" s="4">
        <v>5</v>
      </c>
      <c r="J15" s="2"/>
      <c r="K15" s="2"/>
      <c r="L15" s="2"/>
      <c r="M15" s="2"/>
      <c r="N15" s="2"/>
      <c r="O15" s="2"/>
      <c r="P15" s="2"/>
      <c r="Q15" s="2"/>
      <c r="R15" s="2"/>
      <c r="S15" s="2"/>
      <c r="T15" s="2"/>
      <c r="U15" s="2"/>
      <c r="V15" s="2"/>
      <c r="W15" s="2"/>
      <c r="X15" s="2"/>
      <c r="Y15" s="2"/>
    </row>
    <row r="16" spans="1:25" x14ac:dyDescent="0.3">
      <c r="A16" s="3" t="s">
        <v>2715</v>
      </c>
      <c r="B16" s="4"/>
      <c r="C16" s="4">
        <v>57</v>
      </c>
      <c r="D16" s="4">
        <v>57</v>
      </c>
    </row>
    <row r="17" spans="1:4" x14ac:dyDescent="0.3">
      <c r="A17" s="3" t="s">
        <v>1958</v>
      </c>
      <c r="B17" s="4"/>
      <c r="C17" s="4">
        <v>36</v>
      </c>
      <c r="D17" s="4">
        <v>36</v>
      </c>
    </row>
    <row r="18" spans="1:4" x14ac:dyDescent="0.3">
      <c r="A18" s="3" t="s">
        <v>1928</v>
      </c>
      <c r="B18" s="4">
        <v>3</v>
      </c>
      <c r="C18" s="4">
        <v>47</v>
      </c>
      <c r="D18" s="4">
        <v>50</v>
      </c>
    </row>
    <row r="19" spans="1:4" x14ac:dyDescent="0.3">
      <c r="A19" s="3" t="s">
        <v>2383</v>
      </c>
      <c r="B19" s="4"/>
      <c r="C19" s="4">
        <v>19</v>
      </c>
      <c r="D19" s="4">
        <v>19</v>
      </c>
    </row>
    <row r="20" spans="1:4" x14ac:dyDescent="0.3">
      <c r="A20" s="3" t="s">
        <v>2335</v>
      </c>
      <c r="B20" s="4"/>
      <c r="C20" s="4">
        <v>7</v>
      </c>
      <c r="D20" s="4">
        <v>7</v>
      </c>
    </row>
    <row r="21" spans="1:4" x14ac:dyDescent="0.3">
      <c r="A21" s="3" t="s">
        <v>831</v>
      </c>
      <c r="B21" s="4">
        <v>3</v>
      </c>
      <c r="C21" s="4">
        <v>77</v>
      </c>
      <c r="D21" s="4">
        <v>80</v>
      </c>
    </row>
    <row r="22" spans="1:4" x14ac:dyDescent="0.3">
      <c r="A22" s="3" t="s">
        <v>381</v>
      </c>
      <c r="B22" s="4"/>
      <c r="C22" s="4">
        <v>15</v>
      </c>
      <c r="D22" s="4">
        <v>15</v>
      </c>
    </row>
    <row r="23" spans="1:4" x14ac:dyDescent="0.3">
      <c r="A23" s="3" t="s">
        <v>1889</v>
      </c>
      <c r="B23" s="4"/>
      <c r="C23" s="4">
        <v>6</v>
      </c>
      <c r="D23" s="4">
        <v>6</v>
      </c>
    </row>
    <row r="24" spans="1:4" x14ac:dyDescent="0.3">
      <c r="A24" s="3" t="s">
        <v>1861</v>
      </c>
      <c r="B24" s="4"/>
      <c r="C24" s="4">
        <v>14</v>
      </c>
      <c r="D24" s="4">
        <v>14</v>
      </c>
    </row>
    <row r="25" spans="1:4" x14ac:dyDescent="0.3">
      <c r="A25" s="3" t="s">
        <v>3759</v>
      </c>
      <c r="B25" s="4"/>
      <c r="C25" s="4">
        <v>2</v>
      </c>
      <c r="D25" s="4">
        <v>2</v>
      </c>
    </row>
    <row r="26" spans="1:4" x14ac:dyDescent="0.3">
      <c r="A26" s="3" t="s">
        <v>3222</v>
      </c>
      <c r="B26" s="4"/>
      <c r="C26" s="4">
        <v>36</v>
      </c>
      <c r="D26" s="4">
        <v>36</v>
      </c>
    </row>
    <row r="27" spans="1:4" x14ac:dyDescent="0.3">
      <c r="A27" s="3" t="s">
        <v>2581</v>
      </c>
      <c r="B27" s="4"/>
      <c r="C27" s="4">
        <v>43</v>
      </c>
      <c r="D27" s="4">
        <v>43</v>
      </c>
    </row>
    <row r="28" spans="1:4" x14ac:dyDescent="0.3">
      <c r="A28" s="3" t="s">
        <v>345</v>
      </c>
      <c r="B28" s="4"/>
      <c r="C28" s="4">
        <v>18</v>
      </c>
      <c r="D28" s="4">
        <v>18</v>
      </c>
    </row>
    <row r="29" spans="1:4" x14ac:dyDescent="0.3">
      <c r="A29" s="3" t="s">
        <v>1490</v>
      </c>
      <c r="B29" s="4"/>
      <c r="C29" s="4">
        <v>6</v>
      </c>
      <c r="D29" s="4">
        <v>6</v>
      </c>
    </row>
    <row r="30" spans="1:4" x14ac:dyDescent="0.3">
      <c r="A30" s="3" t="s">
        <v>4959</v>
      </c>
      <c r="B30" s="4"/>
      <c r="C30" s="4">
        <v>9</v>
      </c>
      <c r="D30" s="4">
        <v>9</v>
      </c>
    </row>
    <row r="31" spans="1:4" x14ac:dyDescent="0.3">
      <c r="A31" s="3" t="s">
        <v>4816</v>
      </c>
      <c r="B31" s="4">
        <v>6</v>
      </c>
      <c r="C31" s="4">
        <v>397</v>
      </c>
      <c r="D31" s="4">
        <v>403</v>
      </c>
    </row>
    <row r="36" spans="1:25" x14ac:dyDescent="0.3">
      <c r="A36" s="2" t="s">
        <v>5107</v>
      </c>
      <c r="B36" s="2" t="s">
        <v>4817</v>
      </c>
    </row>
    <row r="37" spans="1:25" x14ac:dyDescent="0.3">
      <c r="A37" s="2" t="s">
        <v>4815</v>
      </c>
      <c r="B37" t="s">
        <v>4824</v>
      </c>
      <c r="C37" t="s">
        <v>4825</v>
      </c>
      <c r="D37" t="s">
        <v>4826</v>
      </c>
      <c r="E37" t="s">
        <v>4827</v>
      </c>
      <c r="F37" t="s">
        <v>4816</v>
      </c>
    </row>
    <row r="38" spans="1:25" x14ac:dyDescent="0.3">
      <c r="A38" s="3" t="s">
        <v>405</v>
      </c>
      <c r="B38" s="5">
        <v>0.17880794701986755</v>
      </c>
      <c r="C38" s="5">
        <v>0.62251655629139069</v>
      </c>
      <c r="D38" s="5">
        <v>0.11258278145695365</v>
      </c>
      <c r="E38" s="5">
        <v>8.6092715231788075E-2</v>
      </c>
      <c r="F38" s="5">
        <v>1</v>
      </c>
      <c r="O38" s="2"/>
      <c r="P38" s="2"/>
      <c r="Q38" s="2"/>
      <c r="R38" s="2"/>
      <c r="S38" s="2"/>
      <c r="T38" s="2"/>
      <c r="U38" s="2"/>
      <c r="V38" s="2"/>
      <c r="W38" s="2"/>
      <c r="X38" s="2"/>
      <c r="Y38" s="2"/>
    </row>
    <row r="39" spans="1:25" x14ac:dyDescent="0.3">
      <c r="A39" s="3" t="s">
        <v>348</v>
      </c>
      <c r="B39" s="5">
        <v>0.41869918699186992</v>
      </c>
      <c r="C39" s="5">
        <v>0.47560975609756095</v>
      </c>
      <c r="D39" s="5">
        <v>6.5040650406504072E-2</v>
      </c>
      <c r="E39" s="5">
        <v>4.065040650406504E-2</v>
      </c>
      <c r="F39" s="5">
        <v>1</v>
      </c>
    </row>
    <row r="40" spans="1:25" x14ac:dyDescent="0.3">
      <c r="A40" s="3" t="s">
        <v>4816</v>
      </c>
      <c r="B40" s="5">
        <v>0.32745591939546598</v>
      </c>
      <c r="C40" s="5">
        <v>0.53148614609571787</v>
      </c>
      <c r="D40" s="5">
        <v>8.3123425692695208E-2</v>
      </c>
      <c r="E40" s="5">
        <v>5.793450881612091E-2</v>
      </c>
      <c r="F40" s="5">
        <v>1</v>
      </c>
    </row>
    <row r="59" spans="1:9" x14ac:dyDescent="0.3">
      <c r="A59" t="s">
        <v>4814</v>
      </c>
    </row>
    <row r="60" spans="1:9" x14ac:dyDescent="0.3">
      <c r="B60" s="2" t="s">
        <v>4817</v>
      </c>
    </row>
    <row r="61" spans="1:9" x14ac:dyDescent="0.3">
      <c r="B61" t="s">
        <v>405</v>
      </c>
      <c r="D61" t="s">
        <v>348</v>
      </c>
      <c r="F61" t="s">
        <v>4818</v>
      </c>
      <c r="H61" t="s">
        <v>4820</v>
      </c>
      <c r="I61" t="s">
        <v>4821</v>
      </c>
    </row>
    <row r="62" spans="1:9" x14ac:dyDescent="0.3">
      <c r="A62" s="2" t="s">
        <v>4815</v>
      </c>
      <c r="B62" t="s">
        <v>4819</v>
      </c>
      <c r="C62" t="s">
        <v>4822</v>
      </c>
      <c r="D62" t="s">
        <v>4819</v>
      </c>
      <c r="E62" t="s">
        <v>4822</v>
      </c>
      <c r="F62" t="s">
        <v>4819</v>
      </c>
      <c r="G62" t="s">
        <v>4822</v>
      </c>
    </row>
    <row r="63" spans="1:9" x14ac:dyDescent="0.3">
      <c r="A63" s="3" t="s">
        <v>698</v>
      </c>
      <c r="B63" s="4">
        <v>5</v>
      </c>
      <c r="C63" s="5">
        <v>1</v>
      </c>
      <c r="D63" s="4"/>
      <c r="E63" s="5">
        <v>0</v>
      </c>
      <c r="F63" s="4"/>
      <c r="G63" s="5">
        <v>0</v>
      </c>
      <c r="H63" s="4">
        <v>5</v>
      </c>
      <c r="I63" s="5">
        <v>1</v>
      </c>
    </row>
    <row r="64" spans="1:9" x14ac:dyDescent="0.3">
      <c r="A64" s="3" t="s">
        <v>2715</v>
      </c>
      <c r="B64" s="4">
        <v>20</v>
      </c>
      <c r="C64" s="5">
        <v>0.35087719298245612</v>
      </c>
      <c r="D64" s="4">
        <v>37</v>
      </c>
      <c r="E64" s="5">
        <v>0.64912280701754388</v>
      </c>
      <c r="F64" s="4"/>
      <c r="G64" s="5">
        <v>0</v>
      </c>
      <c r="H64" s="4">
        <v>57</v>
      </c>
      <c r="I64" s="5">
        <v>1</v>
      </c>
    </row>
    <row r="65" spans="1:9" x14ac:dyDescent="0.3">
      <c r="A65" s="3" t="s">
        <v>1958</v>
      </c>
      <c r="B65" s="4">
        <v>16</v>
      </c>
      <c r="C65" s="5">
        <v>0.44444444444444442</v>
      </c>
      <c r="D65" s="4">
        <v>20</v>
      </c>
      <c r="E65" s="5">
        <v>0.55555555555555558</v>
      </c>
      <c r="F65" s="4"/>
      <c r="G65" s="5">
        <v>0</v>
      </c>
      <c r="H65" s="4">
        <v>36</v>
      </c>
      <c r="I65" s="5">
        <v>1</v>
      </c>
    </row>
    <row r="66" spans="1:9" x14ac:dyDescent="0.3">
      <c r="A66" s="3" t="s">
        <v>1928</v>
      </c>
      <c r="B66" s="4">
        <v>15</v>
      </c>
      <c r="C66" s="5">
        <v>0.31914893617021278</v>
      </c>
      <c r="D66" s="4">
        <v>32</v>
      </c>
      <c r="E66" s="5">
        <v>0.68085106382978722</v>
      </c>
      <c r="F66" s="4"/>
      <c r="G66" s="5">
        <v>0</v>
      </c>
      <c r="H66" s="4">
        <v>47</v>
      </c>
      <c r="I66" s="5">
        <v>1</v>
      </c>
    </row>
    <row r="67" spans="1:9" x14ac:dyDescent="0.3">
      <c r="A67" s="3" t="s">
        <v>2383</v>
      </c>
      <c r="B67" s="4">
        <v>3</v>
      </c>
      <c r="C67" s="5">
        <v>0.15789473684210525</v>
      </c>
      <c r="D67" s="4">
        <v>16</v>
      </c>
      <c r="E67" s="5">
        <v>0.84210526315789469</v>
      </c>
      <c r="F67" s="4"/>
      <c r="G67" s="5">
        <v>0</v>
      </c>
      <c r="H67" s="4">
        <v>19</v>
      </c>
      <c r="I67" s="5">
        <v>1</v>
      </c>
    </row>
    <row r="68" spans="1:9" x14ac:dyDescent="0.3">
      <c r="A68" s="3" t="s">
        <v>2335</v>
      </c>
      <c r="B68" s="4">
        <v>4</v>
      </c>
      <c r="C68" s="5">
        <v>0.5714285714285714</v>
      </c>
      <c r="D68" s="4">
        <v>3</v>
      </c>
      <c r="E68" s="5">
        <v>0.42857142857142855</v>
      </c>
      <c r="F68" s="4"/>
      <c r="G68" s="5">
        <v>0</v>
      </c>
      <c r="H68" s="4">
        <v>7</v>
      </c>
      <c r="I68" s="5">
        <v>1</v>
      </c>
    </row>
    <row r="69" spans="1:9" x14ac:dyDescent="0.3">
      <c r="A69" s="3" t="s">
        <v>831</v>
      </c>
      <c r="B69" s="4">
        <v>20</v>
      </c>
      <c r="C69" s="5">
        <v>0.25974025974025972</v>
      </c>
      <c r="D69" s="4">
        <v>57</v>
      </c>
      <c r="E69" s="5">
        <v>0.74025974025974028</v>
      </c>
      <c r="F69" s="4"/>
      <c r="G69" s="5">
        <v>0</v>
      </c>
      <c r="H69" s="4">
        <v>77</v>
      </c>
      <c r="I69" s="5">
        <v>1</v>
      </c>
    </row>
    <row r="70" spans="1:9" x14ac:dyDescent="0.3">
      <c r="A70" s="3" t="s">
        <v>381</v>
      </c>
      <c r="B70" s="4">
        <v>11</v>
      </c>
      <c r="C70" s="5">
        <v>0.73333333333333328</v>
      </c>
      <c r="D70" s="4">
        <v>4</v>
      </c>
      <c r="E70" s="5">
        <v>0.26666666666666666</v>
      </c>
      <c r="F70" s="4"/>
      <c r="G70" s="5">
        <v>0</v>
      </c>
      <c r="H70" s="4">
        <v>15</v>
      </c>
      <c r="I70" s="5">
        <v>1</v>
      </c>
    </row>
    <row r="71" spans="1:9" x14ac:dyDescent="0.3">
      <c r="A71" s="3" t="s">
        <v>1889</v>
      </c>
      <c r="B71" s="4"/>
      <c r="C71" s="5">
        <v>0</v>
      </c>
      <c r="D71" s="4">
        <v>6</v>
      </c>
      <c r="E71" s="5">
        <v>1</v>
      </c>
      <c r="F71" s="4"/>
      <c r="G71" s="5">
        <v>0</v>
      </c>
      <c r="H71" s="4">
        <v>6</v>
      </c>
      <c r="I71" s="5">
        <v>1</v>
      </c>
    </row>
    <row r="72" spans="1:9" x14ac:dyDescent="0.3">
      <c r="A72" s="3" t="s">
        <v>1861</v>
      </c>
      <c r="B72" s="4">
        <v>5</v>
      </c>
      <c r="C72" s="5">
        <v>0.35714285714285715</v>
      </c>
      <c r="D72" s="4">
        <v>9</v>
      </c>
      <c r="E72" s="5">
        <v>0.6428571428571429</v>
      </c>
      <c r="F72" s="4"/>
      <c r="G72" s="5">
        <v>0</v>
      </c>
      <c r="H72" s="4">
        <v>14</v>
      </c>
      <c r="I72" s="5">
        <v>1</v>
      </c>
    </row>
    <row r="73" spans="1:9" x14ac:dyDescent="0.3">
      <c r="A73" s="3" t="s">
        <v>3759</v>
      </c>
      <c r="B73" s="4">
        <v>2</v>
      </c>
      <c r="C73" s="5">
        <v>1</v>
      </c>
      <c r="D73" s="4"/>
      <c r="E73" s="5">
        <v>0</v>
      </c>
      <c r="F73" s="4"/>
      <c r="G73" s="5">
        <v>0</v>
      </c>
      <c r="H73" s="4">
        <v>2</v>
      </c>
      <c r="I73" s="5">
        <v>1</v>
      </c>
    </row>
    <row r="74" spans="1:9" x14ac:dyDescent="0.3">
      <c r="A74" s="3" t="s">
        <v>3222</v>
      </c>
      <c r="B74" s="4">
        <v>16</v>
      </c>
      <c r="C74" s="5">
        <v>0.44444444444444442</v>
      </c>
      <c r="D74" s="4">
        <v>20</v>
      </c>
      <c r="E74" s="5">
        <v>0.55555555555555558</v>
      </c>
      <c r="F74" s="4"/>
      <c r="G74" s="5">
        <v>0</v>
      </c>
      <c r="H74" s="4">
        <v>36</v>
      </c>
      <c r="I74" s="5">
        <v>1</v>
      </c>
    </row>
    <row r="75" spans="1:9" x14ac:dyDescent="0.3">
      <c r="A75" s="3" t="s">
        <v>2581</v>
      </c>
      <c r="B75" s="4">
        <v>17</v>
      </c>
      <c r="C75" s="5">
        <v>0.39534883720930231</v>
      </c>
      <c r="D75" s="4">
        <v>26</v>
      </c>
      <c r="E75" s="5">
        <v>0.60465116279069764</v>
      </c>
      <c r="F75" s="4"/>
      <c r="G75" s="5">
        <v>0</v>
      </c>
      <c r="H75" s="4">
        <v>43</v>
      </c>
      <c r="I75" s="5">
        <v>1</v>
      </c>
    </row>
    <row r="76" spans="1:9" x14ac:dyDescent="0.3">
      <c r="A76" s="3" t="s">
        <v>345</v>
      </c>
      <c r="B76" s="4">
        <v>9</v>
      </c>
      <c r="C76" s="5">
        <v>0.5</v>
      </c>
      <c r="D76" s="4">
        <v>9</v>
      </c>
      <c r="E76" s="5">
        <v>0.5</v>
      </c>
      <c r="F76" s="4"/>
      <c r="G76" s="5">
        <v>0</v>
      </c>
      <c r="H76" s="4">
        <v>18</v>
      </c>
      <c r="I76" s="5">
        <v>1</v>
      </c>
    </row>
    <row r="77" spans="1:9" x14ac:dyDescent="0.3">
      <c r="A77" s="3" t="s">
        <v>1490</v>
      </c>
      <c r="B77" s="4">
        <v>3</v>
      </c>
      <c r="C77" s="5">
        <v>0.5</v>
      </c>
      <c r="D77" s="4">
        <v>3</v>
      </c>
      <c r="E77" s="5">
        <v>0.5</v>
      </c>
      <c r="F77" s="4"/>
      <c r="G77" s="5">
        <v>0</v>
      </c>
      <c r="H77" s="4">
        <v>6</v>
      </c>
      <c r="I77" s="5">
        <v>1</v>
      </c>
    </row>
    <row r="78" spans="1:9" x14ac:dyDescent="0.3">
      <c r="A78" s="3" t="s">
        <v>4959</v>
      </c>
      <c r="B78" s="4">
        <v>5</v>
      </c>
      <c r="C78" s="5">
        <v>0.55555555555555558</v>
      </c>
      <c r="D78" s="4">
        <v>4</v>
      </c>
      <c r="E78" s="5">
        <v>0.44444444444444442</v>
      </c>
      <c r="F78" s="4"/>
      <c r="G78" s="5">
        <v>0</v>
      </c>
      <c r="H78" s="4">
        <v>9</v>
      </c>
      <c r="I78" s="5">
        <v>1</v>
      </c>
    </row>
    <row r="79" spans="1:9" x14ac:dyDescent="0.3">
      <c r="A79" s="3" t="s">
        <v>4816</v>
      </c>
      <c r="B79" s="4">
        <v>151</v>
      </c>
      <c r="C79" s="5">
        <v>0.38035264483627201</v>
      </c>
      <c r="D79" s="4">
        <v>246</v>
      </c>
      <c r="E79" s="5">
        <v>0.61964735516372793</v>
      </c>
      <c r="F79" s="4"/>
      <c r="G79" s="5">
        <v>0</v>
      </c>
      <c r="H79" s="4">
        <v>397</v>
      </c>
      <c r="I79" s="5">
        <v>1</v>
      </c>
    </row>
    <row r="82" spans="1:13" x14ac:dyDescent="0.3">
      <c r="A82" t="s">
        <v>4823</v>
      </c>
    </row>
    <row r="83" spans="1:13" x14ac:dyDescent="0.3">
      <c r="B83" s="2" t="s">
        <v>4817</v>
      </c>
    </row>
    <row r="84" spans="1:13" x14ac:dyDescent="0.3">
      <c r="B84" t="s">
        <v>4827</v>
      </c>
      <c r="D84" t="s">
        <v>4826</v>
      </c>
      <c r="F84" t="s">
        <v>4824</v>
      </c>
      <c r="H84" t="s">
        <v>4825</v>
      </c>
      <c r="J84" t="s">
        <v>4818</v>
      </c>
      <c r="L84" t="s">
        <v>4820</v>
      </c>
      <c r="M84" t="s">
        <v>4821</v>
      </c>
    </row>
    <row r="85" spans="1:13" x14ac:dyDescent="0.3">
      <c r="A85" s="2" t="s">
        <v>4815</v>
      </c>
      <c r="B85" t="s">
        <v>4819</v>
      </c>
      <c r="C85" t="s">
        <v>4822</v>
      </c>
      <c r="D85" t="s">
        <v>4819</v>
      </c>
      <c r="E85" t="s">
        <v>4822</v>
      </c>
      <c r="F85" t="s">
        <v>4819</v>
      </c>
      <c r="G85" t="s">
        <v>4822</v>
      </c>
      <c r="H85" t="s">
        <v>4819</v>
      </c>
      <c r="I85" t="s">
        <v>4822</v>
      </c>
      <c r="J85" t="s">
        <v>4819</v>
      </c>
      <c r="K85" t="s">
        <v>4822</v>
      </c>
    </row>
    <row r="86" spans="1:13" x14ac:dyDescent="0.3">
      <c r="A86" s="3" t="s">
        <v>698</v>
      </c>
      <c r="B86" s="4">
        <v>1</v>
      </c>
      <c r="C86" s="5">
        <v>0.2</v>
      </c>
      <c r="D86" s="4">
        <v>2</v>
      </c>
      <c r="E86" s="5">
        <v>0.4</v>
      </c>
      <c r="F86" s="4"/>
      <c r="G86" s="5">
        <v>0</v>
      </c>
      <c r="H86" s="4">
        <v>2</v>
      </c>
      <c r="I86" s="5">
        <v>0.4</v>
      </c>
      <c r="J86" s="4"/>
      <c r="K86" s="5">
        <v>0</v>
      </c>
      <c r="L86" s="4">
        <v>5</v>
      </c>
      <c r="M86" s="5">
        <v>1</v>
      </c>
    </row>
    <row r="87" spans="1:13" x14ac:dyDescent="0.3">
      <c r="A87" s="3" t="s">
        <v>2715</v>
      </c>
      <c r="B87" s="4">
        <v>3</v>
      </c>
      <c r="C87" s="5">
        <v>5.2631578947368418E-2</v>
      </c>
      <c r="D87" s="4">
        <v>1</v>
      </c>
      <c r="E87" s="5">
        <v>1.7543859649122806E-2</v>
      </c>
      <c r="F87" s="4">
        <v>26</v>
      </c>
      <c r="G87" s="5">
        <v>0.45614035087719296</v>
      </c>
      <c r="H87" s="4">
        <v>27</v>
      </c>
      <c r="I87" s="5">
        <v>0.47368421052631576</v>
      </c>
      <c r="J87" s="4"/>
      <c r="K87" s="5">
        <v>0</v>
      </c>
      <c r="L87" s="4">
        <v>57</v>
      </c>
      <c r="M87" s="5">
        <v>1</v>
      </c>
    </row>
    <row r="88" spans="1:13" x14ac:dyDescent="0.3">
      <c r="A88" s="3" t="s">
        <v>1958</v>
      </c>
      <c r="B88" s="4">
        <v>2</v>
      </c>
      <c r="C88" s="5">
        <v>5.5555555555555552E-2</v>
      </c>
      <c r="D88" s="4">
        <v>5</v>
      </c>
      <c r="E88" s="5">
        <v>0.1388888888888889</v>
      </c>
      <c r="F88" s="4">
        <v>10</v>
      </c>
      <c r="G88" s="5">
        <v>0.27777777777777779</v>
      </c>
      <c r="H88" s="4">
        <v>19</v>
      </c>
      <c r="I88" s="5">
        <v>0.52777777777777779</v>
      </c>
      <c r="J88" s="4"/>
      <c r="K88" s="5">
        <v>0</v>
      </c>
      <c r="L88" s="4">
        <v>36</v>
      </c>
      <c r="M88" s="5">
        <v>1</v>
      </c>
    </row>
    <row r="89" spans="1:13" x14ac:dyDescent="0.3">
      <c r="A89" s="3" t="s">
        <v>1928</v>
      </c>
      <c r="B89" s="4">
        <v>3</v>
      </c>
      <c r="C89" s="5">
        <v>6.3829787234042548E-2</v>
      </c>
      <c r="D89" s="4">
        <v>4</v>
      </c>
      <c r="E89" s="5">
        <v>8.5106382978723402E-2</v>
      </c>
      <c r="F89" s="4">
        <v>16</v>
      </c>
      <c r="G89" s="5">
        <v>0.34042553191489361</v>
      </c>
      <c r="H89" s="4">
        <v>24</v>
      </c>
      <c r="I89" s="5">
        <v>0.51063829787234039</v>
      </c>
      <c r="J89" s="4"/>
      <c r="K89" s="5">
        <v>0</v>
      </c>
      <c r="L89" s="4">
        <v>47</v>
      </c>
      <c r="M89" s="5">
        <v>1</v>
      </c>
    </row>
    <row r="90" spans="1:13" x14ac:dyDescent="0.3">
      <c r="A90" s="3" t="s">
        <v>2383</v>
      </c>
      <c r="B90" s="4">
        <v>1</v>
      </c>
      <c r="C90" s="5">
        <v>5.2631578947368418E-2</v>
      </c>
      <c r="D90" s="4">
        <v>3</v>
      </c>
      <c r="E90" s="5">
        <v>0.15789473684210525</v>
      </c>
      <c r="F90" s="4">
        <v>7</v>
      </c>
      <c r="G90" s="5">
        <v>0.36842105263157893</v>
      </c>
      <c r="H90" s="4">
        <v>8</v>
      </c>
      <c r="I90" s="5">
        <v>0.42105263157894735</v>
      </c>
      <c r="J90" s="4"/>
      <c r="K90" s="5">
        <v>0</v>
      </c>
      <c r="L90" s="4">
        <v>19</v>
      </c>
      <c r="M90" s="5">
        <v>1</v>
      </c>
    </row>
    <row r="91" spans="1:13" x14ac:dyDescent="0.3">
      <c r="A91" s="3" t="s">
        <v>2335</v>
      </c>
      <c r="B91" s="4">
        <v>1</v>
      </c>
      <c r="C91" s="5">
        <v>0.14285714285714285</v>
      </c>
      <c r="D91" s="4">
        <v>2</v>
      </c>
      <c r="E91" s="5">
        <v>0.2857142857142857</v>
      </c>
      <c r="F91" s="4">
        <v>2</v>
      </c>
      <c r="G91" s="5">
        <v>0.2857142857142857</v>
      </c>
      <c r="H91" s="4">
        <v>2</v>
      </c>
      <c r="I91" s="5">
        <v>0.2857142857142857</v>
      </c>
      <c r="J91" s="4"/>
      <c r="K91" s="5">
        <v>0</v>
      </c>
      <c r="L91" s="4">
        <v>7</v>
      </c>
      <c r="M91" s="5">
        <v>1</v>
      </c>
    </row>
    <row r="92" spans="1:13" x14ac:dyDescent="0.3">
      <c r="A92" s="3" t="s">
        <v>831</v>
      </c>
      <c r="B92" s="4">
        <v>5</v>
      </c>
      <c r="C92" s="5">
        <v>6.4935064935064929E-2</v>
      </c>
      <c r="D92" s="4">
        <v>7</v>
      </c>
      <c r="E92" s="5">
        <v>9.0909090909090912E-2</v>
      </c>
      <c r="F92" s="4">
        <v>20</v>
      </c>
      <c r="G92" s="5">
        <v>0.25974025974025972</v>
      </c>
      <c r="H92" s="4">
        <v>45</v>
      </c>
      <c r="I92" s="5">
        <v>0.58441558441558439</v>
      </c>
      <c r="J92" s="4"/>
      <c r="K92" s="5">
        <v>0</v>
      </c>
      <c r="L92" s="4">
        <v>77</v>
      </c>
      <c r="M92" s="5">
        <v>1</v>
      </c>
    </row>
    <row r="93" spans="1:13" x14ac:dyDescent="0.3">
      <c r="A93" s="3" t="s">
        <v>381</v>
      </c>
      <c r="B93" s="4">
        <v>1</v>
      </c>
      <c r="C93" s="5">
        <v>6.6666666666666666E-2</v>
      </c>
      <c r="D93" s="4">
        <v>2</v>
      </c>
      <c r="E93" s="5">
        <v>0.13333333333333333</v>
      </c>
      <c r="F93" s="4">
        <v>2</v>
      </c>
      <c r="G93" s="5">
        <v>0.13333333333333333</v>
      </c>
      <c r="H93" s="4">
        <v>10</v>
      </c>
      <c r="I93" s="5">
        <v>0.66666666666666663</v>
      </c>
      <c r="J93" s="4"/>
      <c r="K93" s="5">
        <v>0</v>
      </c>
      <c r="L93" s="4">
        <v>15</v>
      </c>
      <c r="M93" s="5">
        <v>1</v>
      </c>
    </row>
    <row r="94" spans="1:13" x14ac:dyDescent="0.3">
      <c r="A94" s="3" t="s">
        <v>1889</v>
      </c>
      <c r="B94" s="4"/>
      <c r="C94" s="5">
        <v>0</v>
      </c>
      <c r="D94" s="4"/>
      <c r="E94" s="5">
        <v>0</v>
      </c>
      <c r="F94" s="4">
        <v>1</v>
      </c>
      <c r="G94" s="5">
        <v>0.16666666666666666</v>
      </c>
      <c r="H94" s="4">
        <v>5</v>
      </c>
      <c r="I94" s="5">
        <v>0.83333333333333337</v>
      </c>
      <c r="J94" s="4"/>
      <c r="K94" s="5">
        <v>0</v>
      </c>
      <c r="L94" s="4">
        <v>6</v>
      </c>
      <c r="M94" s="5">
        <v>1</v>
      </c>
    </row>
    <row r="95" spans="1:13" x14ac:dyDescent="0.3">
      <c r="A95" s="3" t="s">
        <v>1861</v>
      </c>
      <c r="B95" s="4"/>
      <c r="C95" s="5">
        <v>0</v>
      </c>
      <c r="D95" s="4"/>
      <c r="E95" s="5">
        <v>0</v>
      </c>
      <c r="F95" s="4">
        <v>7</v>
      </c>
      <c r="G95" s="5">
        <v>0.5</v>
      </c>
      <c r="H95" s="4">
        <v>7</v>
      </c>
      <c r="I95" s="5">
        <v>0.5</v>
      </c>
      <c r="J95" s="4"/>
      <c r="K95" s="5">
        <v>0</v>
      </c>
      <c r="L95" s="4">
        <v>14</v>
      </c>
      <c r="M95" s="5">
        <v>1</v>
      </c>
    </row>
    <row r="96" spans="1:13" x14ac:dyDescent="0.3">
      <c r="A96" s="3" t="s">
        <v>3759</v>
      </c>
      <c r="B96" s="4">
        <v>1</v>
      </c>
      <c r="C96" s="5">
        <v>0.5</v>
      </c>
      <c r="D96" s="4"/>
      <c r="E96" s="5">
        <v>0</v>
      </c>
      <c r="F96" s="4"/>
      <c r="G96" s="5">
        <v>0</v>
      </c>
      <c r="H96" s="4">
        <v>1</v>
      </c>
      <c r="I96" s="5">
        <v>0.5</v>
      </c>
      <c r="J96" s="4"/>
      <c r="K96" s="5">
        <v>0</v>
      </c>
      <c r="L96" s="4">
        <v>2</v>
      </c>
      <c r="M96" s="5">
        <v>1</v>
      </c>
    </row>
    <row r="97" spans="1:15" x14ac:dyDescent="0.3">
      <c r="A97" s="3" t="s">
        <v>3222</v>
      </c>
      <c r="B97" s="4">
        <v>2</v>
      </c>
      <c r="C97" s="5">
        <v>5.5555555555555552E-2</v>
      </c>
      <c r="D97" s="4">
        <v>2</v>
      </c>
      <c r="E97" s="5">
        <v>5.5555555555555552E-2</v>
      </c>
      <c r="F97" s="4">
        <v>16</v>
      </c>
      <c r="G97" s="5">
        <v>0.44444444444444442</v>
      </c>
      <c r="H97" s="4">
        <v>16</v>
      </c>
      <c r="I97" s="5">
        <v>0.44444444444444442</v>
      </c>
      <c r="J97" s="4"/>
      <c r="K97" s="5">
        <v>0</v>
      </c>
      <c r="L97" s="4">
        <v>36</v>
      </c>
      <c r="M97" s="5">
        <v>1</v>
      </c>
    </row>
    <row r="98" spans="1:15" x14ac:dyDescent="0.3">
      <c r="A98" s="3" t="s">
        <v>2581</v>
      </c>
      <c r="B98" s="4">
        <v>2</v>
      </c>
      <c r="C98" s="5">
        <v>4.6511627906976744E-2</v>
      </c>
      <c r="D98" s="4">
        <v>2</v>
      </c>
      <c r="E98" s="5">
        <v>4.6511627906976744E-2</v>
      </c>
      <c r="F98" s="4">
        <v>12</v>
      </c>
      <c r="G98" s="5">
        <v>0.27906976744186046</v>
      </c>
      <c r="H98" s="4">
        <v>27</v>
      </c>
      <c r="I98" s="5">
        <v>0.62790697674418605</v>
      </c>
      <c r="J98" s="4"/>
      <c r="K98" s="5">
        <v>0</v>
      </c>
      <c r="L98" s="4">
        <v>43</v>
      </c>
      <c r="M98" s="5">
        <v>1</v>
      </c>
    </row>
    <row r="99" spans="1:15" x14ac:dyDescent="0.3">
      <c r="A99" s="3" t="s">
        <v>345</v>
      </c>
      <c r="B99" s="4"/>
      <c r="C99" s="5">
        <v>0</v>
      </c>
      <c r="D99" s="4">
        <v>2</v>
      </c>
      <c r="E99" s="5">
        <v>0.1111111111111111</v>
      </c>
      <c r="F99" s="4">
        <v>7</v>
      </c>
      <c r="G99" s="5">
        <v>0.3888888888888889</v>
      </c>
      <c r="H99" s="4">
        <v>9</v>
      </c>
      <c r="I99" s="5">
        <v>0.5</v>
      </c>
      <c r="J99" s="4"/>
      <c r="K99" s="5">
        <v>0</v>
      </c>
      <c r="L99" s="4">
        <v>18</v>
      </c>
      <c r="M99" s="5">
        <v>1</v>
      </c>
    </row>
    <row r="100" spans="1:15" x14ac:dyDescent="0.3">
      <c r="A100" s="3" t="s">
        <v>1490</v>
      </c>
      <c r="B100" s="4"/>
      <c r="C100" s="5">
        <v>0</v>
      </c>
      <c r="D100" s="4">
        <v>1</v>
      </c>
      <c r="E100" s="5">
        <v>0.16666666666666666</v>
      </c>
      <c r="F100" s="4">
        <v>2</v>
      </c>
      <c r="G100" s="5">
        <v>0.33333333333333331</v>
      </c>
      <c r="H100" s="4">
        <v>3</v>
      </c>
      <c r="I100" s="5">
        <v>0.5</v>
      </c>
      <c r="J100" s="4"/>
      <c r="K100" s="5">
        <v>0</v>
      </c>
      <c r="L100" s="4">
        <v>6</v>
      </c>
      <c r="M100" s="5">
        <v>1</v>
      </c>
    </row>
    <row r="101" spans="1:15" x14ac:dyDescent="0.3">
      <c r="A101" s="3" t="s">
        <v>4959</v>
      </c>
      <c r="B101" s="4">
        <v>1</v>
      </c>
      <c r="C101" s="5">
        <v>0.1111111111111111</v>
      </c>
      <c r="D101" s="4"/>
      <c r="E101" s="5">
        <v>0</v>
      </c>
      <c r="F101" s="4">
        <v>2</v>
      </c>
      <c r="G101" s="5">
        <v>0.22222222222222221</v>
      </c>
      <c r="H101" s="4">
        <v>6</v>
      </c>
      <c r="I101" s="5">
        <v>0.66666666666666663</v>
      </c>
      <c r="J101" s="4"/>
      <c r="K101" s="5">
        <v>0</v>
      </c>
      <c r="L101" s="4">
        <v>9</v>
      </c>
      <c r="M101" s="5">
        <v>1</v>
      </c>
    </row>
    <row r="102" spans="1:15" x14ac:dyDescent="0.3">
      <c r="A102" s="3" t="s">
        <v>4816</v>
      </c>
      <c r="B102" s="4">
        <v>23</v>
      </c>
      <c r="C102" s="5">
        <v>5.793450881612091E-2</v>
      </c>
      <c r="D102" s="4">
        <v>33</v>
      </c>
      <c r="E102" s="5">
        <v>8.3123425692695208E-2</v>
      </c>
      <c r="F102" s="4">
        <v>130</v>
      </c>
      <c r="G102" s="5">
        <v>0.32745591939546598</v>
      </c>
      <c r="H102" s="4">
        <v>211</v>
      </c>
      <c r="I102" s="5">
        <v>0.53148614609571787</v>
      </c>
      <c r="J102" s="4"/>
      <c r="K102" s="5">
        <v>0</v>
      </c>
      <c r="L102" s="4">
        <v>397</v>
      </c>
      <c r="M102" s="5">
        <v>1</v>
      </c>
    </row>
    <row r="104" spans="1:15" x14ac:dyDescent="0.3">
      <c r="A104" s="3" t="s">
        <v>4828</v>
      </c>
    </row>
    <row r="105" spans="1:15" x14ac:dyDescent="0.3">
      <c r="B105" s="2" t="s">
        <v>4817</v>
      </c>
    </row>
    <row r="106" spans="1:15" x14ac:dyDescent="0.3">
      <c r="B106" t="s">
        <v>1061</v>
      </c>
      <c r="D106" t="s">
        <v>1469</v>
      </c>
      <c r="F106" t="s">
        <v>1398</v>
      </c>
      <c r="H106" t="s">
        <v>976</v>
      </c>
      <c r="J106" t="s">
        <v>349</v>
      </c>
      <c r="L106" t="s">
        <v>4818</v>
      </c>
      <c r="N106" t="s">
        <v>4820</v>
      </c>
      <c r="O106" t="s">
        <v>4821</v>
      </c>
    </row>
    <row r="107" spans="1:15" x14ac:dyDescent="0.3">
      <c r="A107" s="2" t="s">
        <v>4815</v>
      </c>
      <c r="B107" t="s">
        <v>4819</v>
      </c>
      <c r="C107" t="s">
        <v>4822</v>
      </c>
      <c r="D107" t="s">
        <v>4819</v>
      </c>
      <c r="E107" t="s">
        <v>4822</v>
      </c>
      <c r="F107" t="s">
        <v>4819</v>
      </c>
      <c r="G107" t="s">
        <v>4822</v>
      </c>
      <c r="H107" t="s">
        <v>4819</v>
      </c>
      <c r="I107" t="s">
        <v>4822</v>
      </c>
      <c r="J107" t="s">
        <v>4819</v>
      </c>
      <c r="K107" t="s">
        <v>4822</v>
      </c>
      <c r="L107" t="s">
        <v>4819</v>
      </c>
      <c r="M107" t="s">
        <v>4822</v>
      </c>
    </row>
    <row r="108" spans="1:15" x14ac:dyDescent="0.3">
      <c r="A108" s="3" t="s">
        <v>698</v>
      </c>
      <c r="B108" s="4"/>
      <c r="C108" s="5">
        <v>0</v>
      </c>
      <c r="D108" s="4"/>
      <c r="E108" s="5">
        <v>0</v>
      </c>
      <c r="F108" s="4"/>
      <c r="G108" s="5">
        <v>0</v>
      </c>
      <c r="H108" s="4"/>
      <c r="I108" s="5">
        <v>0</v>
      </c>
      <c r="J108" s="4">
        <v>5</v>
      </c>
      <c r="K108" s="5">
        <v>1</v>
      </c>
      <c r="L108" s="4"/>
      <c r="M108" s="5">
        <v>0</v>
      </c>
      <c r="N108" s="4">
        <v>5</v>
      </c>
      <c r="O108" s="5">
        <v>1</v>
      </c>
    </row>
    <row r="109" spans="1:15" x14ac:dyDescent="0.3">
      <c r="A109" s="3" t="s">
        <v>2715</v>
      </c>
      <c r="B109" s="4"/>
      <c r="C109" s="5">
        <v>0</v>
      </c>
      <c r="D109" s="4"/>
      <c r="E109" s="5">
        <v>0</v>
      </c>
      <c r="F109" s="4">
        <v>1</v>
      </c>
      <c r="G109" s="5">
        <v>1.7543859649122806E-2</v>
      </c>
      <c r="H109" s="4">
        <v>5</v>
      </c>
      <c r="I109" s="5">
        <v>8.771929824561403E-2</v>
      </c>
      <c r="J109" s="4">
        <v>51</v>
      </c>
      <c r="K109" s="5">
        <v>0.89473684210526316</v>
      </c>
      <c r="L109" s="4"/>
      <c r="M109" s="5">
        <v>0</v>
      </c>
      <c r="N109" s="4">
        <v>57</v>
      </c>
      <c r="O109" s="5">
        <v>1</v>
      </c>
    </row>
    <row r="110" spans="1:15" x14ac:dyDescent="0.3">
      <c r="A110" s="3" t="s">
        <v>1958</v>
      </c>
      <c r="B110" s="4"/>
      <c r="C110" s="5">
        <v>0</v>
      </c>
      <c r="D110" s="4"/>
      <c r="E110" s="5">
        <v>0</v>
      </c>
      <c r="F110" s="4"/>
      <c r="G110" s="5">
        <v>0</v>
      </c>
      <c r="H110" s="4">
        <v>2</v>
      </c>
      <c r="I110" s="5">
        <v>5.5555555555555552E-2</v>
      </c>
      <c r="J110" s="4">
        <v>34</v>
      </c>
      <c r="K110" s="5">
        <v>0.94444444444444442</v>
      </c>
      <c r="L110" s="4"/>
      <c r="M110" s="5">
        <v>0</v>
      </c>
      <c r="N110" s="4">
        <v>36</v>
      </c>
      <c r="O110" s="5">
        <v>1</v>
      </c>
    </row>
    <row r="111" spans="1:15" x14ac:dyDescent="0.3">
      <c r="A111" s="3" t="s">
        <v>1928</v>
      </c>
      <c r="B111" s="4"/>
      <c r="C111" s="5">
        <v>0</v>
      </c>
      <c r="D111" s="4">
        <v>1</v>
      </c>
      <c r="E111" s="5">
        <v>2.1276595744680851E-2</v>
      </c>
      <c r="F111" s="4"/>
      <c r="G111" s="5">
        <v>0</v>
      </c>
      <c r="H111" s="4">
        <v>5</v>
      </c>
      <c r="I111" s="5">
        <v>0.10638297872340426</v>
      </c>
      <c r="J111" s="4">
        <v>41</v>
      </c>
      <c r="K111" s="5">
        <v>0.87234042553191493</v>
      </c>
      <c r="L111" s="4"/>
      <c r="M111" s="5">
        <v>0</v>
      </c>
      <c r="N111" s="4">
        <v>47</v>
      </c>
      <c r="O111" s="5">
        <v>1</v>
      </c>
    </row>
    <row r="112" spans="1:15" x14ac:dyDescent="0.3">
      <c r="A112" s="3" t="s">
        <v>2383</v>
      </c>
      <c r="B112" s="4"/>
      <c r="C112" s="5">
        <v>0</v>
      </c>
      <c r="D112" s="4">
        <v>1</v>
      </c>
      <c r="E112" s="5">
        <v>5.2631578947368418E-2</v>
      </c>
      <c r="F112" s="4"/>
      <c r="G112" s="5">
        <v>0</v>
      </c>
      <c r="H112" s="4">
        <v>2</v>
      </c>
      <c r="I112" s="5">
        <v>0.10526315789473684</v>
      </c>
      <c r="J112" s="4">
        <v>16</v>
      </c>
      <c r="K112" s="5">
        <v>0.84210526315789469</v>
      </c>
      <c r="L112" s="4"/>
      <c r="M112" s="5">
        <v>0</v>
      </c>
      <c r="N112" s="4">
        <v>19</v>
      </c>
      <c r="O112" s="5">
        <v>1</v>
      </c>
    </row>
    <row r="113" spans="1:15" x14ac:dyDescent="0.3">
      <c r="A113" s="3" t="s">
        <v>2335</v>
      </c>
      <c r="B113" s="4"/>
      <c r="C113" s="5">
        <v>0</v>
      </c>
      <c r="D113" s="4"/>
      <c r="E113" s="5">
        <v>0</v>
      </c>
      <c r="F113" s="4"/>
      <c r="G113" s="5">
        <v>0</v>
      </c>
      <c r="H113" s="4"/>
      <c r="I113" s="5">
        <v>0</v>
      </c>
      <c r="J113" s="4">
        <v>7</v>
      </c>
      <c r="K113" s="5">
        <v>1</v>
      </c>
      <c r="L113" s="4"/>
      <c r="M113" s="5">
        <v>0</v>
      </c>
      <c r="N113" s="4">
        <v>7</v>
      </c>
      <c r="O113" s="5">
        <v>1</v>
      </c>
    </row>
    <row r="114" spans="1:15" x14ac:dyDescent="0.3">
      <c r="A114" s="3" t="s">
        <v>831</v>
      </c>
      <c r="B114" s="4">
        <v>1</v>
      </c>
      <c r="C114" s="5">
        <v>1.2987012987012988E-2</v>
      </c>
      <c r="D114" s="4">
        <v>1</v>
      </c>
      <c r="E114" s="5">
        <v>1.2987012987012988E-2</v>
      </c>
      <c r="F114" s="4">
        <v>3</v>
      </c>
      <c r="G114" s="5">
        <v>3.896103896103896E-2</v>
      </c>
      <c r="H114" s="4">
        <v>7</v>
      </c>
      <c r="I114" s="5">
        <v>9.0909090909090912E-2</v>
      </c>
      <c r="J114" s="4">
        <v>65</v>
      </c>
      <c r="K114" s="5">
        <v>0.8441558441558441</v>
      </c>
      <c r="L114" s="4"/>
      <c r="M114" s="5">
        <v>0</v>
      </c>
      <c r="N114" s="4">
        <v>77</v>
      </c>
      <c r="O114" s="5">
        <v>1</v>
      </c>
    </row>
    <row r="115" spans="1:15" x14ac:dyDescent="0.3">
      <c r="A115" s="3" t="s">
        <v>381</v>
      </c>
      <c r="B115" s="4"/>
      <c r="C115" s="5">
        <v>0</v>
      </c>
      <c r="D115" s="4"/>
      <c r="E115" s="5">
        <v>0</v>
      </c>
      <c r="F115" s="4"/>
      <c r="G115" s="5">
        <v>0</v>
      </c>
      <c r="H115" s="4"/>
      <c r="I115" s="5">
        <v>0</v>
      </c>
      <c r="J115" s="4">
        <v>15</v>
      </c>
      <c r="K115" s="5">
        <v>1</v>
      </c>
      <c r="L115" s="4"/>
      <c r="M115" s="5">
        <v>0</v>
      </c>
      <c r="N115" s="4">
        <v>15</v>
      </c>
      <c r="O115" s="5">
        <v>1</v>
      </c>
    </row>
    <row r="116" spans="1:15" x14ac:dyDescent="0.3">
      <c r="A116" s="3" t="s">
        <v>1889</v>
      </c>
      <c r="B116" s="4"/>
      <c r="C116" s="5">
        <v>0</v>
      </c>
      <c r="D116" s="4"/>
      <c r="E116" s="5">
        <v>0</v>
      </c>
      <c r="F116" s="4"/>
      <c r="G116" s="5">
        <v>0</v>
      </c>
      <c r="H116" s="4">
        <v>2</v>
      </c>
      <c r="I116" s="5">
        <v>0.33333333333333331</v>
      </c>
      <c r="J116" s="4">
        <v>4</v>
      </c>
      <c r="K116" s="5">
        <v>0.66666666666666663</v>
      </c>
      <c r="L116" s="4"/>
      <c r="M116" s="5">
        <v>0</v>
      </c>
      <c r="N116" s="4">
        <v>6</v>
      </c>
      <c r="O116" s="5">
        <v>1</v>
      </c>
    </row>
    <row r="117" spans="1:15" x14ac:dyDescent="0.3">
      <c r="A117" s="3" t="s">
        <v>1861</v>
      </c>
      <c r="B117" s="4"/>
      <c r="C117" s="5">
        <v>0</v>
      </c>
      <c r="D117" s="4"/>
      <c r="E117" s="5">
        <v>0</v>
      </c>
      <c r="F117" s="4">
        <v>1</v>
      </c>
      <c r="G117" s="5">
        <v>7.1428571428571425E-2</v>
      </c>
      <c r="H117" s="4"/>
      <c r="I117" s="5">
        <v>0</v>
      </c>
      <c r="J117" s="4">
        <v>13</v>
      </c>
      <c r="K117" s="5">
        <v>0.9285714285714286</v>
      </c>
      <c r="L117" s="4"/>
      <c r="M117" s="5">
        <v>0</v>
      </c>
      <c r="N117" s="4">
        <v>14</v>
      </c>
      <c r="O117" s="5">
        <v>1</v>
      </c>
    </row>
    <row r="118" spans="1:15" x14ac:dyDescent="0.3">
      <c r="A118" s="3" t="s">
        <v>3759</v>
      </c>
      <c r="B118" s="4"/>
      <c r="C118" s="5">
        <v>0</v>
      </c>
      <c r="D118" s="4"/>
      <c r="E118" s="5">
        <v>0</v>
      </c>
      <c r="F118" s="4"/>
      <c r="G118" s="5">
        <v>0</v>
      </c>
      <c r="H118" s="4">
        <v>1</v>
      </c>
      <c r="I118" s="5">
        <v>0.5</v>
      </c>
      <c r="J118" s="4">
        <v>1</v>
      </c>
      <c r="K118" s="5">
        <v>0.5</v>
      </c>
      <c r="L118" s="4"/>
      <c r="M118" s="5">
        <v>0</v>
      </c>
      <c r="N118" s="4">
        <v>2</v>
      </c>
      <c r="O118" s="5">
        <v>1</v>
      </c>
    </row>
    <row r="119" spans="1:15" x14ac:dyDescent="0.3">
      <c r="A119" s="3" t="s">
        <v>3222</v>
      </c>
      <c r="B119" s="4">
        <v>1</v>
      </c>
      <c r="C119" s="5">
        <v>2.7777777777777776E-2</v>
      </c>
      <c r="D119" s="4">
        <v>1</v>
      </c>
      <c r="E119" s="5">
        <v>2.7777777777777776E-2</v>
      </c>
      <c r="F119" s="4">
        <v>4</v>
      </c>
      <c r="G119" s="5">
        <v>0.1111111111111111</v>
      </c>
      <c r="H119" s="4">
        <v>2</v>
      </c>
      <c r="I119" s="5">
        <v>5.5555555555555552E-2</v>
      </c>
      <c r="J119" s="4">
        <v>28</v>
      </c>
      <c r="K119" s="5">
        <v>0.77777777777777779</v>
      </c>
      <c r="L119" s="4"/>
      <c r="M119" s="5">
        <v>0</v>
      </c>
      <c r="N119" s="4">
        <v>36</v>
      </c>
      <c r="O119" s="5">
        <v>1</v>
      </c>
    </row>
    <row r="120" spans="1:15" x14ac:dyDescent="0.3">
      <c r="A120" s="3" t="s">
        <v>2581</v>
      </c>
      <c r="B120" s="4"/>
      <c r="C120" s="5">
        <v>0</v>
      </c>
      <c r="D120" s="4"/>
      <c r="E120" s="5">
        <v>0</v>
      </c>
      <c r="F120" s="4">
        <v>1</v>
      </c>
      <c r="G120" s="5">
        <v>2.3255813953488372E-2</v>
      </c>
      <c r="H120" s="4">
        <v>6</v>
      </c>
      <c r="I120" s="5">
        <v>0.13953488372093023</v>
      </c>
      <c r="J120" s="4">
        <v>36</v>
      </c>
      <c r="K120" s="5">
        <v>0.83720930232558144</v>
      </c>
      <c r="L120" s="4"/>
      <c r="M120" s="5">
        <v>0</v>
      </c>
      <c r="N120" s="4">
        <v>43</v>
      </c>
      <c r="O120" s="5">
        <v>1</v>
      </c>
    </row>
    <row r="121" spans="1:15" x14ac:dyDescent="0.3">
      <c r="A121" s="3" t="s">
        <v>345</v>
      </c>
      <c r="B121" s="4"/>
      <c r="C121" s="5">
        <v>0</v>
      </c>
      <c r="D121" s="4"/>
      <c r="E121" s="5">
        <v>0</v>
      </c>
      <c r="F121" s="4"/>
      <c r="G121" s="5">
        <v>0</v>
      </c>
      <c r="H121" s="4"/>
      <c r="I121" s="5">
        <v>0</v>
      </c>
      <c r="J121" s="4">
        <v>18</v>
      </c>
      <c r="K121" s="5">
        <v>1</v>
      </c>
      <c r="L121" s="4"/>
      <c r="M121" s="5">
        <v>0</v>
      </c>
      <c r="N121" s="4">
        <v>18</v>
      </c>
      <c r="O121" s="5">
        <v>1</v>
      </c>
    </row>
    <row r="122" spans="1:15" x14ac:dyDescent="0.3">
      <c r="A122" s="3" t="s">
        <v>1490</v>
      </c>
      <c r="B122" s="4"/>
      <c r="C122" s="5">
        <v>0</v>
      </c>
      <c r="D122" s="4"/>
      <c r="E122" s="5">
        <v>0</v>
      </c>
      <c r="F122" s="4"/>
      <c r="G122" s="5">
        <v>0</v>
      </c>
      <c r="H122" s="4"/>
      <c r="I122" s="5">
        <v>0</v>
      </c>
      <c r="J122" s="4">
        <v>6</v>
      </c>
      <c r="K122" s="5">
        <v>1</v>
      </c>
      <c r="L122" s="4"/>
      <c r="M122" s="5">
        <v>0</v>
      </c>
      <c r="N122" s="4">
        <v>6</v>
      </c>
      <c r="O122" s="5">
        <v>1</v>
      </c>
    </row>
    <row r="123" spans="1:15" x14ac:dyDescent="0.3">
      <c r="A123" s="3" t="s">
        <v>4959</v>
      </c>
      <c r="B123" s="4"/>
      <c r="C123" s="5">
        <v>0</v>
      </c>
      <c r="D123" s="4"/>
      <c r="E123" s="5">
        <v>0</v>
      </c>
      <c r="F123" s="4"/>
      <c r="G123" s="5">
        <v>0</v>
      </c>
      <c r="H123" s="4">
        <v>1</v>
      </c>
      <c r="I123" s="5">
        <v>0.1111111111111111</v>
      </c>
      <c r="J123" s="4">
        <v>8</v>
      </c>
      <c r="K123" s="5">
        <v>0.88888888888888884</v>
      </c>
      <c r="L123" s="4"/>
      <c r="M123" s="5">
        <v>0</v>
      </c>
      <c r="N123" s="4">
        <v>9</v>
      </c>
      <c r="O123" s="5">
        <v>1</v>
      </c>
    </row>
    <row r="124" spans="1:15" x14ac:dyDescent="0.3">
      <c r="A124" s="3" t="s">
        <v>4816</v>
      </c>
      <c r="B124" s="4">
        <v>2</v>
      </c>
      <c r="C124" s="5">
        <v>5.0377833753148613E-3</v>
      </c>
      <c r="D124" s="4">
        <v>4</v>
      </c>
      <c r="E124" s="5">
        <v>1.0075566750629723E-2</v>
      </c>
      <c r="F124" s="4">
        <v>10</v>
      </c>
      <c r="G124" s="5">
        <v>2.5188916876574308E-2</v>
      </c>
      <c r="H124" s="4">
        <v>33</v>
      </c>
      <c r="I124" s="5">
        <v>8.3123425692695208E-2</v>
      </c>
      <c r="J124" s="4">
        <v>348</v>
      </c>
      <c r="K124" s="5">
        <v>0.87657430730478592</v>
      </c>
      <c r="L124" s="4"/>
      <c r="M124" s="5">
        <v>0</v>
      </c>
      <c r="N124" s="4">
        <v>397</v>
      </c>
      <c r="O124" s="5">
        <v>1</v>
      </c>
    </row>
    <row r="126" spans="1:15" x14ac:dyDescent="0.3">
      <c r="A126" s="3" t="s">
        <v>4829</v>
      </c>
    </row>
    <row r="127" spans="1:15" x14ac:dyDescent="0.3">
      <c r="B127" s="2" t="s">
        <v>4817</v>
      </c>
    </row>
    <row r="128" spans="1:15" x14ac:dyDescent="0.3">
      <c r="B128" t="s">
        <v>383</v>
      </c>
      <c r="D128" t="s">
        <v>350</v>
      </c>
      <c r="F128" t="s">
        <v>4818</v>
      </c>
      <c r="H128" t="s">
        <v>4820</v>
      </c>
      <c r="I128" t="s">
        <v>4821</v>
      </c>
    </row>
    <row r="129" spans="1:9" x14ac:dyDescent="0.3">
      <c r="A129" s="2" t="s">
        <v>4815</v>
      </c>
      <c r="B129" t="s">
        <v>4819</v>
      </c>
      <c r="C129" t="s">
        <v>4822</v>
      </c>
      <c r="D129" t="s">
        <v>4819</v>
      </c>
      <c r="E129" t="s">
        <v>4822</v>
      </c>
      <c r="F129" t="s">
        <v>4819</v>
      </c>
      <c r="G129" t="s">
        <v>4822</v>
      </c>
    </row>
    <row r="130" spans="1:9" x14ac:dyDescent="0.3">
      <c r="A130" s="3" t="s">
        <v>698</v>
      </c>
      <c r="B130" s="4">
        <v>2</v>
      </c>
      <c r="C130" s="5">
        <v>0.4</v>
      </c>
      <c r="D130" s="4">
        <v>3</v>
      </c>
      <c r="E130" s="5">
        <v>0.6</v>
      </c>
      <c r="F130" s="4"/>
      <c r="G130" s="5">
        <v>0</v>
      </c>
      <c r="H130" s="4">
        <v>5</v>
      </c>
      <c r="I130" s="5">
        <v>1</v>
      </c>
    </row>
    <row r="131" spans="1:9" x14ac:dyDescent="0.3">
      <c r="A131" s="3" t="s">
        <v>2715</v>
      </c>
      <c r="B131" s="4">
        <v>2</v>
      </c>
      <c r="C131" s="5">
        <v>3.5087719298245612E-2</v>
      </c>
      <c r="D131" s="4">
        <v>55</v>
      </c>
      <c r="E131" s="5">
        <v>0.96491228070175439</v>
      </c>
      <c r="F131" s="4"/>
      <c r="G131" s="5">
        <v>0</v>
      </c>
      <c r="H131" s="4">
        <v>57</v>
      </c>
      <c r="I131" s="5">
        <v>1</v>
      </c>
    </row>
    <row r="132" spans="1:9" x14ac:dyDescent="0.3">
      <c r="A132" s="3" t="s">
        <v>1958</v>
      </c>
      <c r="B132" s="4">
        <v>3</v>
      </c>
      <c r="C132" s="5">
        <v>8.3333333333333329E-2</v>
      </c>
      <c r="D132" s="4">
        <v>33</v>
      </c>
      <c r="E132" s="5">
        <v>0.91666666666666663</v>
      </c>
      <c r="F132" s="4"/>
      <c r="G132" s="5">
        <v>0</v>
      </c>
      <c r="H132" s="4">
        <v>36</v>
      </c>
      <c r="I132" s="5">
        <v>1</v>
      </c>
    </row>
    <row r="133" spans="1:9" x14ac:dyDescent="0.3">
      <c r="A133" s="3" t="s">
        <v>1928</v>
      </c>
      <c r="B133" s="4"/>
      <c r="C133" s="5">
        <v>0</v>
      </c>
      <c r="D133" s="4">
        <v>47</v>
      </c>
      <c r="E133" s="5">
        <v>1</v>
      </c>
      <c r="F133" s="4"/>
      <c r="G133" s="5">
        <v>0</v>
      </c>
      <c r="H133" s="4">
        <v>47</v>
      </c>
      <c r="I133" s="5">
        <v>1</v>
      </c>
    </row>
    <row r="134" spans="1:9" x14ac:dyDescent="0.3">
      <c r="A134" s="3" t="s">
        <v>2383</v>
      </c>
      <c r="B134" s="4">
        <v>6</v>
      </c>
      <c r="C134" s="5">
        <v>0.31578947368421051</v>
      </c>
      <c r="D134" s="4">
        <v>13</v>
      </c>
      <c r="E134" s="5">
        <v>0.68421052631578949</v>
      </c>
      <c r="F134" s="4"/>
      <c r="G134" s="5">
        <v>0</v>
      </c>
      <c r="H134" s="4">
        <v>19</v>
      </c>
      <c r="I134" s="5">
        <v>1</v>
      </c>
    </row>
    <row r="135" spans="1:9" x14ac:dyDescent="0.3">
      <c r="A135" s="3" t="s">
        <v>2335</v>
      </c>
      <c r="B135" s="4">
        <v>3</v>
      </c>
      <c r="C135" s="5">
        <v>0.42857142857142855</v>
      </c>
      <c r="D135" s="4">
        <v>4</v>
      </c>
      <c r="E135" s="5">
        <v>0.5714285714285714</v>
      </c>
      <c r="F135" s="4"/>
      <c r="G135" s="5">
        <v>0</v>
      </c>
      <c r="H135" s="4">
        <v>7</v>
      </c>
      <c r="I135" s="5">
        <v>1</v>
      </c>
    </row>
    <row r="136" spans="1:9" x14ac:dyDescent="0.3">
      <c r="A136" s="3" t="s">
        <v>831</v>
      </c>
      <c r="B136" s="4">
        <v>39</v>
      </c>
      <c r="C136" s="5">
        <v>0.50649350649350644</v>
      </c>
      <c r="D136" s="4">
        <v>38</v>
      </c>
      <c r="E136" s="5">
        <v>0.4935064935064935</v>
      </c>
      <c r="F136" s="4"/>
      <c r="G136" s="5">
        <v>0</v>
      </c>
      <c r="H136" s="4">
        <v>77</v>
      </c>
      <c r="I136" s="5">
        <v>1</v>
      </c>
    </row>
    <row r="137" spans="1:9" x14ac:dyDescent="0.3">
      <c r="A137" s="3" t="s">
        <v>381</v>
      </c>
      <c r="B137" s="4">
        <v>2</v>
      </c>
      <c r="C137" s="5">
        <v>0.13333333333333333</v>
      </c>
      <c r="D137" s="4">
        <v>13</v>
      </c>
      <c r="E137" s="5">
        <v>0.8666666666666667</v>
      </c>
      <c r="F137" s="4"/>
      <c r="G137" s="5">
        <v>0</v>
      </c>
      <c r="H137" s="4">
        <v>15</v>
      </c>
      <c r="I137" s="5">
        <v>1</v>
      </c>
    </row>
    <row r="138" spans="1:9" x14ac:dyDescent="0.3">
      <c r="A138" s="3" t="s">
        <v>1889</v>
      </c>
      <c r="B138" s="4">
        <v>1</v>
      </c>
      <c r="C138" s="5">
        <v>0.16666666666666666</v>
      </c>
      <c r="D138" s="4">
        <v>5</v>
      </c>
      <c r="E138" s="5">
        <v>0.83333333333333337</v>
      </c>
      <c r="F138" s="4"/>
      <c r="G138" s="5">
        <v>0</v>
      </c>
      <c r="H138" s="4">
        <v>6</v>
      </c>
      <c r="I138" s="5">
        <v>1</v>
      </c>
    </row>
    <row r="139" spans="1:9" x14ac:dyDescent="0.3">
      <c r="A139" s="3" t="s">
        <v>1861</v>
      </c>
      <c r="B139" s="4">
        <v>5</v>
      </c>
      <c r="C139" s="5">
        <v>0.35714285714285715</v>
      </c>
      <c r="D139" s="4">
        <v>9</v>
      </c>
      <c r="E139" s="5">
        <v>0.6428571428571429</v>
      </c>
      <c r="F139" s="4"/>
      <c r="G139" s="5">
        <v>0</v>
      </c>
      <c r="H139" s="4">
        <v>14</v>
      </c>
      <c r="I139" s="5">
        <v>1</v>
      </c>
    </row>
    <row r="140" spans="1:9" x14ac:dyDescent="0.3">
      <c r="A140" s="3" t="s">
        <v>3759</v>
      </c>
      <c r="B140" s="4">
        <v>2</v>
      </c>
      <c r="C140" s="5">
        <v>1</v>
      </c>
      <c r="D140" s="4"/>
      <c r="E140" s="5">
        <v>0</v>
      </c>
      <c r="F140" s="4"/>
      <c r="G140" s="5">
        <v>0</v>
      </c>
      <c r="H140" s="4">
        <v>2</v>
      </c>
      <c r="I140" s="5">
        <v>1</v>
      </c>
    </row>
    <row r="141" spans="1:9" x14ac:dyDescent="0.3">
      <c r="A141" s="3" t="s">
        <v>3222</v>
      </c>
      <c r="B141" s="4">
        <v>10</v>
      </c>
      <c r="C141" s="5">
        <v>0.27777777777777779</v>
      </c>
      <c r="D141" s="4">
        <v>26</v>
      </c>
      <c r="E141" s="5">
        <v>0.72222222222222221</v>
      </c>
      <c r="F141" s="4"/>
      <c r="G141" s="5">
        <v>0</v>
      </c>
      <c r="H141" s="4">
        <v>36</v>
      </c>
      <c r="I141" s="5">
        <v>1</v>
      </c>
    </row>
    <row r="142" spans="1:9" x14ac:dyDescent="0.3">
      <c r="A142" s="3" t="s">
        <v>2581</v>
      </c>
      <c r="B142" s="4">
        <v>6</v>
      </c>
      <c r="C142" s="5">
        <v>0.13953488372093023</v>
      </c>
      <c r="D142" s="4">
        <v>37</v>
      </c>
      <c r="E142" s="5">
        <v>0.86046511627906974</v>
      </c>
      <c r="F142" s="4"/>
      <c r="G142" s="5">
        <v>0</v>
      </c>
      <c r="H142" s="4">
        <v>43</v>
      </c>
      <c r="I142" s="5">
        <v>1</v>
      </c>
    </row>
    <row r="143" spans="1:9" x14ac:dyDescent="0.3">
      <c r="A143" s="3" t="s">
        <v>345</v>
      </c>
      <c r="B143" s="4"/>
      <c r="C143" s="5">
        <v>0</v>
      </c>
      <c r="D143" s="4">
        <v>18</v>
      </c>
      <c r="E143" s="5">
        <v>1</v>
      </c>
      <c r="F143" s="4"/>
      <c r="G143" s="5">
        <v>0</v>
      </c>
      <c r="H143" s="4">
        <v>18</v>
      </c>
      <c r="I143" s="5">
        <v>1</v>
      </c>
    </row>
    <row r="144" spans="1:9" x14ac:dyDescent="0.3">
      <c r="A144" s="3" t="s">
        <v>1490</v>
      </c>
      <c r="B144" s="4"/>
      <c r="C144" s="5">
        <v>0</v>
      </c>
      <c r="D144" s="4">
        <v>6</v>
      </c>
      <c r="E144" s="5">
        <v>1</v>
      </c>
      <c r="F144" s="4"/>
      <c r="G144" s="5">
        <v>0</v>
      </c>
      <c r="H144" s="4">
        <v>6</v>
      </c>
      <c r="I144" s="5">
        <v>1</v>
      </c>
    </row>
    <row r="145" spans="1:9" x14ac:dyDescent="0.3">
      <c r="A145" s="3" t="s">
        <v>4959</v>
      </c>
      <c r="B145" s="4">
        <v>4</v>
      </c>
      <c r="C145" s="5">
        <v>0.44444444444444442</v>
      </c>
      <c r="D145" s="4">
        <v>5</v>
      </c>
      <c r="E145" s="5">
        <v>0.55555555555555558</v>
      </c>
      <c r="F145" s="4"/>
      <c r="G145" s="5">
        <v>0</v>
      </c>
      <c r="H145" s="4">
        <v>9</v>
      </c>
      <c r="I145" s="5">
        <v>1</v>
      </c>
    </row>
    <row r="146" spans="1:9" x14ac:dyDescent="0.3">
      <c r="A146" s="3" t="s">
        <v>4816</v>
      </c>
      <c r="B146" s="4">
        <v>85</v>
      </c>
      <c r="C146" s="5">
        <v>0.2141057934508816</v>
      </c>
      <c r="D146" s="4">
        <v>312</v>
      </c>
      <c r="E146" s="5">
        <v>0.78589420654911835</v>
      </c>
      <c r="F146" s="4"/>
      <c r="G146" s="5">
        <v>0</v>
      </c>
      <c r="H146" s="4">
        <v>397</v>
      </c>
      <c r="I146" s="5">
        <v>1</v>
      </c>
    </row>
    <row r="147" spans="1:9" x14ac:dyDescent="0.3">
      <c r="A147" s="3"/>
      <c r="B147" s="4"/>
      <c r="C147" s="5"/>
      <c r="D147" s="4"/>
      <c r="E147" s="5"/>
      <c r="F147" s="4"/>
      <c r="G147" s="5"/>
      <c r="H147" s="4"/>
      <c r="I147" s="5"/>
    </row>
    <row r="148" spans="1:9" x14ac:dyDescent="0.3">
      <c r="A148" s="3"/>
      <c r="B148" s="4"/>
      <c r="C148" s="5"/>
      <c r="D148" s="4"/>
      <c r="E148" s="5"/>
      <c r="F148" s="4"/>
      <c r="G148" s="5"/>
      <c r="H148" s="4"/>
      <c r="I148" s="5"/>
    </row>
    <row r="149" spans="1:9" x14ac:dyDescent="0.3">
      <c r="A149" s="2" t="s">
        <v>4815</v>
      </c>
      <c r="B149" t="s">
        <v>5120</v>
      </c>
    </row>
    <row r="150" spans="1:9" x14ac:dyDescent="0.3">
      <c r="A150" s="3" t="s">
        <v>5108</v>
      </c>
      <c r="B150" s="5">
        <v>3.205128205128205E-3</v>
      </c>
    </row>
    <row r="151" spans="1:9" x14ac:dyDescent="0.3">
      <c r="A151" s="3" t="s">
        <v>5109</v>
      </c>
      <c r="B151" s="5">
        <v>3.205128205128205E-3</v>
      </c>
    </row>
    <row r="152" spans="1:9" x14ac:dyDescent="0.3">
      <c r="A152" s="3" t="s">
        <v>5110</v>
      </c>
      <c r="B152" s="5">
        <v>3.5256410256410256E-2</v>
      </c>
    </row>
    <row r="153" spans="1:9" x14ac:dyDescent="0.3">
      <c r="A153" s="3" t="s">
        <v>5111</v>
      </c>
      <c r="B153" s="5">
        <v>4.807692307692308E-2</v>
      </c>
    </row>
    <row r="154" spans="1:9" x14ac:dyDescent="0.3">
      <c r="A154" s="3" t="s">
        <v>5112</v>
      </c>
      <c r="B154" s="5">
        <v>7.371794871794872E-2</v>
      </c>
    </row>
    <row r="155" spans="1:9" x14ac:dyDescent="0.3">
      <c r="A155" s="3" t="s">
        <v>5113</v>
      </c>
      <c r="B155" s="5">
        <v>8.0128205128205135E-2</v>
      </c>
    </row>
    <row r="156" spans="1:9" x14ac:dyDescent="0.3">
      <c r="A156" s="3" t="s">
        <v>5114</v>
      </c>
      <c r="B156" s="5">
        <v>9.9358974358974353E-2</v>
      </c>
    </row>
    <row r="157" spans="1:9" x14ac:dyDescent="0.3">
      <c r="A157" s="3" t="s">
        <v>5115</v>
      </c>
      <c r="B157" s="5">
        <v>9.6153846153846159E-2</v>
      </c>
    </row>
    <row r="158" spans="1:9" x14ac:dyDescent="0.3">
      <c r="A158" s="3" t="s">
        <v>5116</v>
      </c>
      <c r="B158" s="5">
        <v>0.15384615384615385</v>
      </c>
    </row>
    <row r="159" spans="1:9" x14ac:dyDescent="0.3">
      <c r="A159" s="3" t="s">
        <v>5117</v>
      </c>
      <c r="B159" s="5">
        <v>0.24358974358974358</v>
      </c>
    </row>
    <row r="160" spans="1:9" x14ac:dyDescent="0.3">
      <c r="A160" s="3" t="s">
        <v>5118</v>
      </c>
      <c r="B160" s="5">
        <v>0.12820512820512819</v>
      </c>
    </row>
    <row r="161" spans="1:25" x14ac:dyDescent="0.3">
      <c r="A161" s="3" t="s">
        <v>5119</v>
      </c>
      <c r="B161" s="5">
        <v>3.5256410256410256E-2</v>
      </c>
    </row>
    <row r="162" spans="1:25" x14ac:dyDescent="0.3">
      <c r="A162" s="3" t="s">
        <v>4816</v>
      </c>
      <c r="B162" s="5">
        <v>1</v>
      </c>
    </row>
    <row r="166" spans="1:25" x14ac:dyDescent="0.3">
      <c r="A166" s="2" t="s">
        <v>5121</v>
      </c>
      <c r="B166" s="2" t="s">
        <v>4817</v>
      </c>
      <c r="H166" s="2"/>
      <c r="I166" s="2"/>
      <c r="J166" s="2"/>
      <c r="K166" s="2"/>
      <c r="L166" s="2"/>
      <c r="M166" s="2"/>
      <c r="N166" s="2"/>
      <c r="O166" s="2"/>
      <c r="P166" s="2"/>
      <c r="Q166" s="2"/>
      <c r="R166" s="2"/>
      <c r="S166" s="2"/>
      <c r="T166" s="2"/>
      <c r="U166" s="2"/>
      <c r="V166" s="2"/>
      <c r="W166" s="2"/>
      <c r="X166" s="2"/>
      <c r="Y166" s="2"/>
    </row>
    <row r="167" spans="1:25" x14ac:dyDescent="0.3">
      <c r="A167" s="2" t="s">
        <v>4815</v>
      </c>
      <c r="B167">
        <v>0</v>
      </c>
      <c r="C167">
        <v>1</v>
      </c>
      <c r="D167">
        <v>2</v>
      </c>
      <c r="E167">
        <v>3</v>
      </c>
      <c r="F167" t="s">
        <v>4816</v>
      </c>
    </row>
    <row r="168" spans="1:25" x14ac:dyDescent="0.3">
      <c r="A168" s="3" t="s">
        <v>2715</v>
      </c>
      <c r="B168" s="4">
        <v>17</v>
      </c>
      <c r="C168" s="4">
        <v>39</v>
      </c>
      <c r="D168" s="4">
        <v>1</v>
      </c>
      <c r="E168" s="4"/>
      <c r="F168" s="4">
        <v>57</v>
      </c>
    </row>
    <row r="169" spans="1:25" x14ac:dyDescent="0.3">
      <c r="A169" s="3" t="s">
        <v>1958</v>
      </c>
      <c r="B169" s="4">
        <v>19</v>
      </c>
      <c r="C169" s="4">
        <v>14</v>
      </c>
      <c r="D169" s="4">
        <v>3</v>
      </c>
      <c r="E169" s="4"/>
      <c r="F169" s="4">
        <v>36</v>
      </c>
    </row>
    <row r="170" spans="1:25" x14ac:dyDescent="0.3">
      <c r="A170" s="3" t="s">
        <v>1928</v>
      </c>
      <c r="B170" s="4">
        <v>24</v>
      </c>
      <c r="C170" s="4">
        <v>21</v>
      </c>
      <c r="D170" s="4">
        <v>2</v>
      </c>
      <c r="E170" s="4"/>
      <c r="F170" s="4">
        <v>47</v>
      </c>
    </row>
    <row r="171" spans="1:25" x14ac:dyDescent="0.3">
      <c r="A171" s="3" t="s">
        <v>2383</v>
      </c>
      <c r="B171" s="4">
        <v>10</v>
      </c>
      <c r="C171" s="4">
        <v>9</v>
      </c>
      <c r="D171" s="4"/>
      <c r="E171" s="4"/>
      <c r="F171" s="4">
        <v>19</v>
      </c>
    </row>
    <row r="172" spans="1:25" x14ac:dyDescent="0.3">
      <c r="A172" s="3" t="s">
        <v>2335</v>
      </c>
      <c r="B172" s="4">
        <v>1</v>
      </c>
      <c r="C172" s="4">
        <v>4</v>
      </c>
      <c r="D172" s="4">
        <v>2</v>
      </c>
      <c r="E172" s="4"/>
      <c r="F172" s="4">
        <v>7</v>
      </c>
    </row>
    <row r="173" spans="1:25" x14ac:dyDescent="0.3">
      <c r="A173" s="3" t="s">
        <v>831</v>
      </c>
      <c r="B173" s="4">
        <v>48</v>
      </c>
      <c r="C173" s="4">
        <v>27</v>
      </c>
      <c r="D173" s="4">
        <v>1</v>
      </c>
      <c r="E173" s="4">
        <v>1</v>
      </c>
      <c r="F173" s="4">
        <v>77</v>
      </c>
    </row>
    <row r="174" spans="1:25" x14ac:dyDescent="0.3">
      <c r="A174" s="3" t="s">
        <v>1889</v>
      </c>
      <c r="B174" s="4">
        <v>5</v>
      </c>
      <c r="C174" s="4">
        <v>1</v>
      </c>
      <c r="D174" s="4"/>
      <c r="E174" s="4"/>
      <c r="F174" s="4">
        <v>6</v>
      </c>
    </row>
    <row r="175" spans="1:25" x14ac:dyDescent="0.3">
      <c r="A175" s="3" t="s">
        <v>1861</v>
      </c>
      <c r="B175" s="4">
        <v>8</v>
      </c>
      <c r="C175" s="4">
        <v>6</v>
      </c>
      <c r="D175" s="4"/>
      <c r="E175" s="4"/>
      <c r="F175" s="4">
        <v>14</v>
      </c>
    </row>
    <row r="176" spans="1:25" x14ac:dyDescent="0.3">
      <c r="A176" s="3" t="s">
        <v>3759</v>
      </c>
      <c r="B176" s="4">
        <v>1</v>
      </c>
      <c r="C176" s="4"/>
      <c r="D176" s="4">
        <v>1</v>
      </c>
      <c r="E176" s="4"/>
      <c r="F176" s="4">
        <v>2</v>
      </c>
    </row>
    <row r="177" spans="1:25" x14ac:dyDescent="0.3">
      <c r="A177" s="3" t="s">
        <v>3222</v>
      </c>
      <c r="B177" s="4">
        <v>17</v>
      </c>
      <c r="C177" s="4">
        <v>18</v>
      </c>
      <c r="D177" s="4">
        <v>1</v>
      </c>
      <c r="E177" s="4"/>
      <c r="F177" s="4">
        <v>36</v>
      </c>
      <c r="H177" t="s">
        <v>4830</v>
      </c>
      <c r="J177" t="s">
        <v>5122</v>
      </c>
    </row>
    <row r="178" spans="1:25" x14ac:dyDescent="0.3">
      <c r="A178" s="3" t="s">
        <v>2581</v>
      </c>
      <c r="B178" s="4">
        <v>21</v>
      </c>
      <c r="C178" s="4">
        <v>22</v>
      </c>
      <c r="D178" s="4"/>
      <c r="E178" s="4"/>
      <c r="F178" s="4">
        <v>43</v>
      </c>
      <c r="H178">
        <f>SUM(C181:E181)</f>
        <v>185</v>
      </c>
      <c r="I178" s="6">
        <f>H178/GETPIVOTDATA("How many lactating or pregnant women in the Household",$A$166)</f>
        <v>0.50271739130434778</v>
      </c>
      <c r="J178" s="6">
        <f>GETPIVOTDATA("How many lactating or pregnant women in the Household",$A$166,"How many lactating or pregnant women in the Household",0)/GETPIVOTDATA("How many lactating or pregnant women in the Household",$A$166)</f>
        <v>0.49728260869565216</v>
      </c>
    </row>
    <row r="179" spans="1:25" x14ac:dyDescent="0.3">
      <c r="A179" s="3" t="s">
        <v>345</v>
      </c>
      <c r="B179" s="4">
        <v>8</v>
      </c>
      <c r="C179" s="4">
        <v>10</v>
      </c>
      <c r="D179" s="4"/>
      <c r="E179" s="4"/>
      <c r="F179" s="4">
        <v>18</v>
      </c>
    </row>
    <row r="180" spans="1:25" x14ac:dyDescent="0.3">
      <c r="A180" s="3" t="s">
        <v>1490</v>
      </c>
      <c r="B180" s="4">
        <v>4</v>
      </c>
      <c r="C180" s="4">
        <v>2</v>
      </c>
      <c r="D180" s="4"/>
      <c r="E180" s="4"/>
      <c r="F180" s="4">
        <v>6</v>
      </c>
    </row>
    <row r="181" spans="1:25" x14ac:dyDescent="0.3">
      <c r="A181" s="3" t="s">
        <v>4816</v>
      </c>
      <c r="B181" s="4">
        <v>183</v>
      </c>
      <c r="C181" s="4">
        <v>173</v>
      </c>
      <c r="D181" s="4">
        <v>11</v>
      </c>
      <c r="E181" s="4">
        <v>1</v>
      </c>
      <c r="F181" s="4">
        <v>368</v>
      </c>
    </row>
    <row r="182" spans="1:25" x14ac:dyDescent="0.3">
      <c r="H182" s="4"/>
      <c r="I182" s="5"/>
    </row>
    <row r="183" spans="1:25" x14ac:dyDescent="0.3">
      <c r="H183" s="4"/>
      <c r="I183" s="5"/>
    </row>
    <row r="184" spans="1:25" x14ac:dyDescent="0.3">
      <c r="A184" s="2" t="s">
        <v>5123</v>
      </c>
      <c r="B184" s="2" t="s">
        <v>4817</v>
      </c>
      <c r="H184" s="4"/>
      <c r="I184" s="5"/>
    </row>
    <row r="185" spans="1:25" x14ac:dyDescent="0.3">
      <c r="A185" s="2" t="s">
        <v>4815</v>
      </c>
      <c r="B185">
        <v>0</v>
      </c>
      <c r="C185">
        <v>1</v>
      </c>
      <c r="D185">
        <v>2</v>
      </c>
      <c r="E185">
        <v>3</v>
      </c>
      <c r="F185" t="s">
        <v>4816</v>
      </c>
      <c r="H185" s="56"/>
      <c r="I185" s="57"/>
      <c r="J185" s="2"/>
      <c r="K185" s="2"/>
      <c r="L185" s="2"/>
      <c r="M185" s="2"/>
      <c r="N185" s="2"/>
      <c r="O185" s="2"/>
      <c r="P185" s="2"/>
      <c r="Q185" s="2"/>
      <c r="R185" s="2"/>
      <c r="S185" s="2"/>
      <c r="T185" s="2"/>
      <c r="U185" s="2"/>
      <c r="V185" s="2"/>
      <c r="W185" s="2"/>
      <c r="X185" s="2"/>
      <c r="Y185" s="2"/>
    </row>
    <row r="186" spans="1:25" x14ac:dyDescent="0.3">
      <c r="A186" s="3" t="s">
        <v>698</v>
      </c>
      <c r="B186" s="4">
        <v>3</v>
      </c>
      <c r="C186" s="4">
        <v>2</v>
      </c>
      <c r="D186" s="4"/>
      <c r="E186" s="4"/>
      <c r="F186" s="4">
        <v>5</v>
      </c>
      <c r="H186" s="4"/>
      <c r="I186" s="5"/>
    </row>
    <row r="187" spans="1:25" x14ac:dyDescent="0.3">
      <c r="A187" s="3" t="s">
        <v>2715</v>
      </c>
      <c r="B187" s="4">
        <v>38</v>
      </c>
      <c r="C187" s="4">
        <v>13</v>
      </c>
      <c r="D187" s="4">
        <v>6</v>
      </c>
      <c r="E187" s="4"/>
      <c r="F187" s="4">
        <v>57</v>
      </c>
      <c r="H187" s="4"/>
      <c r="I187" s="5"/>
    </row>
    <row r="188" spans="1:25" x14ac:dyDescent="0.3">
      <c r="A188" s="3" t="s">
        <v>1958</v>
      </c>
      <c r="B188" s="4">
        <v>23</v>
      </c>
      <c r="C188" s="4">
        <v>10</v>
      </c>
      <c r="D188" s="4">
        <v>3</v>
      </c>
      <c r="E188" s="4"/>
      <c r="F188" s="4">
        <v>36</v>
      </c>
      <c r="H188" s="4"/>
      <c r="I188" s="5"/>
    </row>
    <row r="189" spans="1:25" x14ac:dyDescent="0.3">
      <c r="A189" s="3" t="s">
        <v>1928</v>
      </c>
      <c r="B189" s="4">
        <v>34</v>
      </c>
      <c r="C189" s="4">
        <v>6</v>
      </c>
      <c r="D189" s="4">
        <v>7</v>
      </c>
      <c r="E189" s="4"/>
      <c r="F189" s="4">
        <v>47</v>
      </c>
      <c r="H189" s="4"/>
      <c r="I189" s="5"/>
    </row>
    <row r="190" spans="1:25" x14ac:dyDescent="0.3">
      <c r="A190" s="3" t="s">
        <v>2383</v>
      </c>
      <c r="B190" s="4">
        <v>11</v>
      </c>
      <c r="C190" s="4">
        <v>6</v>
      </c>
      <c r="D190" s="4">
        <v>2</v>
      </c>
      <c r="E190" s="4"/>
      <c r="F190" s="4">
        <v>19</v>
      </c>
      <c r="H190" s="4"/>
      <c r="I190" s="5"/>
    </row>
    <row r="191" spans="1:25" x14ac:dyDescent="0.3">
      <c r="A191" s="3" t="s">
        <v>2335</v>
      </c>
      <c r="B191" s="4">
        <v>3</v>
      </c>
      <c r="C191" s="4">
        <v>4</v>
      </c>
      <c r="D191" s="4"/>
      <c r="E191" s="4"/>
      <c r="F191" s="4">
        <v>7</v>
      </c>
      <c r="H191" s="4"/>
      <c r="I191" s="5"/>
    </row>
    <row r="192" spans="1:25" x14ac:dyDescent="0.3">
      <c r="A192" s="3" t="s">
        <v>831</v>
      </c>
      <c r="B192" s="4">
        <v>54</v>
      </c>
      <c r="C192" s="4">
        <v>14</v>
      </c>
      <c r="D192" s="4">
        <v>7</v>
      </c>
      <c r="E192" s="4">
        <v>2</v>
      </c>
      <c r="F192" s="4">
        <v>77</v>
      </c>
      <c r="H192" s="4"/>
      <c r="I192" s="5"/>
      <c r="J192" t="s">
        <v>4831</v>
      </c>
    </row>
    <row r="193" spans="1:25" x14ac:dyDescent="0.3">
      <c r="A193" s="3" t="s">
        <v>381</v>
      </c>
      <c r="B193" s="4">
        <v>9</v>
      </c>
      <c r="C193" s="4">
        <v>3</v>
      </c>
      <c r="D193" s="4">
        <v>3</v>
      </c>
      <c r="E193" s="4"/>
      <c r="F193" s="4">
        <v>15</v>
      </c>
      <c r="H193" s="4"/>
      <c r="I193" s="5"/>
      <c r="J193" s="6">
        <f>SUM(C202:E202)/GETPIVOTDATA("How many adults over 60 age?",$A$184)</f>
        <v>0.33501259445843828</v>
      </c>
    </row>
    <row r="194" spans="1:25" x14ac:dyDescent="0.3">
      <c r="A194" s="3" t="s">
        <v>1889</v>
      </c>
      <c r="B194" s="4">
        <v>1</v>
      </c>
      <c r="C194" s="4">
        <v>3</v>
      </c>
      <c r="D194" s="4">
        <v>2</v>
      </c>
      <c r="E194" s="4"/>
      <c r="F194" s="4">
        <v>6</v>
      </c>
      <c r="H194" s="4"/>
      <c r="I194" s="5"/>
    </row>
    <row r="195" spans="1:25" x14ac:dyDescent="0.3">
      <c r="A195" s="3" t="s">
        <v>1861</v>
      </c>
      <c r="B195" s="4">
        <v>8</v>
      </c>
      <c r="C195" s="4">
        <v>4</v>
      </c>
      <c r="D195" s="4">
        <v>2</v>
      </c>
      <c r="E195" s="4"/>
      <c r="F195" s="4">
        <v>14</v>
      </c>
      <c r="H195" s="4"/>
      <c r="I195" s="5"/>
    </row>
    <row r="196" spans="1:25" x14ac:dyDescent="0.3">
      <c r="A196" s="3" t="s">
        <v>3759</v>
      </c>
      <c r="B196" s="4">
        <v>1</v>
      </c>
      <c r="C196" s="4">
        <v>1</v>
      </c>
      <c r="D196" s="4"/>
      <c r="E196" s="4"/>
      <c r="F196" s="4">
        <v>2</v>
      </c>
      <c r="H196" s="4"/>
      <c r="I196" s="5"/>
    </row>
    <row r="197" spans="1:25" x14ac:dyDescent="0.3">
      <c r="A197" s="3" t="s">
        <v>3222</v>
      </c>
      <c r="B197" s="4">
        <v>26</v>
      </c>
      <c r="C197" s="4">
        <v>6</v>
      </c>
      <c r="D197" s="4">
        <v>4</v>
      </c>
      <c r="E197" s="4"/>
      <c r="F197" s="4">
        <v>36</v>
      </c>
      <c r="H197" s="4"/>
      <c r="I197" s="5"/>
    </row>
    <row r="198" spans="1:25" x14ac:dyDescent="0.3">
      <c r="A198" s="3" t="s">
        <v>2581</v>
      </c>
      <c r="B198" s="4">
        <v>29</v>
      </c>
      <c r="C198" s="4">
        <v>12</v>
      </c>
      <c r="D198" s="4">
        <v>2</v>
      </c>
      <c r="E198" s="4"/>
      <c r="F198" s="4">
        <v>43</v>
      </c>
      <c r="H198" s="4"/>
      <c r="I198" s="5"/>
    </row>
    <row r="199" spans="1:25" x14ac:dyDescent="0.3">
      <c r="A199" s="3" t="s">
        <v>345</v>
      </c>
      <c r="B199" s="4">
        <v>14</v>
      </c>
      <c r="C199" s="4">
        <v>1</v>
      </c>
      <c r="D199" s="4">
        <v>3</v>
      </c>
      <c r="E199" s="4"/>
      <c r="F199" s="4">
        <v>18</v>
      </c>
      <c r="H199" s="4"/>
      <c r="I199" s="5"/>
    </row>
    <row r="200" spans="1:25" x14ac:dyDescent="0.3">
      <c r="A200" s="3" t="s">
        <v>1490</v>
      </c>
      <c r="B200" s="4">
        <v>2</v>
      </c>
      <c r="C200" s="4">
        <v>4</v>
      </c>
      <c r="D200" s="4"/>
      <c r="E200" s="4"/>
      <c r="F200" s="4">
        <v>6</v>
      </c>
      <c r="H200" s="4"/>
      <c r="I200" s="5"/>
    </row>
    <row r="201" spans="1:25" x14ac:dyDescent="0.3">
      <c r="A201" s="3" t="s">
        <v>4959</v>
      </c>
      <c r="B201" s="4">
        <v>8</v>
      </c>
      <c r="C201" s="4">
        <v>1</v>
      </c>
      <c r="D201" s="4"/>
      <c r="E201" s="4"/>
      <c r="F201" s="4">
        <v>9</v>
      </c>
      <c r="H201" s="4"/>
      <c r="I201" s="5"/>
    </row>
    <row r="202" spans="1:25" x14ac:dyDescent="0.3">
      <c r="A202" s="3" t="s">
        <v>4816</v>
      </c>
      <c r="B202" s="4">
        <v>264</v>
      </c>
      <c r="C202" s="4">
        <v>90</v>
      </c>
      <c r="D202" s="4">
        <v>41</v>
      </c>
      <c r="E202" s="4">
        <v>2</v>
      </c>
      <c r="F202" s="4">
        <v>397</v>
      </c>
      <c r="H202" s="4"/>
      <c r="I202" s="5"/>
    </row>
    <row r="204" spans="1:25" x14ac:dyDescent="0.3">
      <c r="A204" s="6"/>
    </row>
    <row r="205" spans="1:25" x14ac:dyDescent="0.3">
      <c r="B205" s="2" t="s">
        <v>4817</v>
      </c>
    </row>
    <row r="206" spans="1:25" x14ac:dyDescent="0.3">
      <c r="B206" t="s">
        <v>359</v>
      </c>
      <c r="D206" t="s">
        <v>347</v>
      </c>
      <c r="F206" t="s">
        <v>4818</v>
      </c>
      <c r="H206" t="s">
        <v>5125</v>
      </c>
      <c r="I206" t="s">
        <v>5126</v>
      </c>
      <c r="J206" s="2"/>
      <c r="K206" s="2"/>
      <c r="L206" s="2"/>
      <c r="M206" s="2"/>
      <c r="N206" s="2"/>
      <c r="O206" s="2"/>
      <c r="P206" s="2"/>
      <c r="Q206" s="2"/>
      <c r="R206" s="2"/>
      <c r="S206" s="2"/>
      <c r="T206" s="2"/>
      <c r="U206" s="2"/>
      <c r="V206" s="2"/>
      <c r="W206" s="2"/>
      <c r="X206" s="2"/>
      <c r="Y206" s="2"/>
    </row>
    <row r="207" spans="1:25" x14ac:dyDescent="0.3">
      <c r="A207" s="2" t="s">
        <v>4815</v>
      </c>
      <c r="B207" t="s">
        <v>5124</v>
      </c>
      <c r="C207" t="s">
        <v>5127</v>
      </c>
      <c r="D207" t="s">
        <v>5124</v>
      </c>
      <c r="E207" t="s">
        <v>5127</v>
      </c>
      <c r="F207" t="s">
        <v>5124</v>
      </c>
      <c r="G207" t="s">
        <v>5127</v>
      </c>
    </row>
    <row r="208" spans="1:25" x14ac:dyDescent="0.3">
      <c r="A208" s="3" t="s">
        <v>698</v>
      </c>
      <c r="B208" s="4"/>
      <c r="C208" s="5">
        <v>0</v>
      </c>
      <c r="D208" s="4">
        <v>5</v>
      </c>
      <c r="E208" s="5">
        <v>1</v>
      </c>
      <c r="F208" s="4"/>
      <c r="G208" s="5">
        <v>0</v>
      </c>
      <c r="H208" s="4">
        <v>5</v>
      </c>
      <c r="I208" s="5">
        <v>1</v>
      </c>
    </row>
    <row r="209" spans="1:9" x14ac:dyDescent="0.3">
      <c r="A209" s="3" t="s">
        <v>2715</v>
      </c>
      <c r="B209" s="4">
        <v>3</v>
      </c>
      <c r="C209" s="5">
        <v>5.2631578947368418E-2</v>
      </c>
      <c r="D209" s="4">
        <v>54</v>
      </c>
      <c r="E209" s="5">
        <v>0.94736842105263153</v>
      </c>
      <c r="F209" s="4"/>
      <c r="G209" s="5">
        <v>0</v>
      </c>
      <c r="H209" s="4">
        <v>57</v>
      </c>
      <c r="I209" s="5">
        <v>1</v>
      </c>
    </row>
    <row r="210" spans="1:9" x14ac:dyDescent="0.3">
      <c r="A210" s="3" t="s">
        <v>1958</v>
      </c>
      <c r="B210" s="4">
        <v>1</v>
      </c>
      <c r="C210" s="5">
        <v>2.7777777777777776E-2</v>
      </c>
      <c r="D210" s="4">
        <v>35</v>
      </c>
      <c r="E210" s="5">
        <v>0.97222222222222221</v>
      </c>
      <c r="F210" s="4"/>
      <c r="G210" s="5">
        <v>0</v>
      </c>
      <c r="H210" s="4">
        <v>36</v>
      </c>
      <c r="I210" s="5">
        <v>1</v>
      </c>
    </row>
    <row r="211" spans="1:9" x14ac:dyDescent="0.3">
      <c r="A211" s="3" t="s">
        <v>1928</v>
      </c>
      <c r="B211" s="4">
        <v>6</v>
      </c>
      <c r="C211" s="5">
        <v>0.1276595744680851</v>
      </c>
      <c r="D211" s="4">
        <v>41</v>
      </c>
      <c r="E211" s="5">
        <v>0.87234042553191493</v>
      </c>
      <c r="F211" s="4"/>
      <c r="G211" s="5">
        <v>0</v>
      </c>
      <c r="H211" s="4">
        <v>47</v>
      </c>
      <c r="I211" s="5">
        <v>1</v>
      </c>
    </row>
    <row r="212" spans="1:9" x14ac:dyDescent="0.3">
      <c r="A212" s="3" t="s">
        <v>2383</v>
      </c>
      <c r="B212" s="4">
        <v>2</v>
      </c>
      <c r="C212" s="5">
        <v>0.10526315789473684</v>
      </c>
      <c r="D212" s="4">
        <v>17</v>
      </c>
      <c r="E212" s="5">
        <v>0.89473684210526316</v>
      </c>
      <c r="F212" s="4"/>
      <c r="G212" s="5">
        <v>0</v>
      </c>
      <c r="H212" s="4">
        <v>19</v>
      </c>
      <c r="I212" s="5">
        <v>1</v>
      </c>
    </row>
    <row r="213" spans="1:9" x14ac:dyDescent="0.3">
      <c r="A213" s="3" t="s">
        <v>2335</v>
      </c>
      <c r="B213" s="4"/>
      <c r="C213" s="5">
        <v>0</v>
      </c>
      <c r="D213" s="4">
        <v>7</v>
      </c>
      <c r="E213" s="5">
        <v>1</v>
      </c>
      <c r="F213" s="4"/>
      <c r="G213" s="5">
        <v>0</v>
      </c>
      <c r="H213" s="4">
        <v>7</v>
      </c>
      <c r="I213" s="5">
        <v>1</v>
      </c>
    </row>
    <row r="214" spans="1:9" x14ac:dyDescent="0.3">
      <c r="A214" s="3" t="s">
        <v>831</v>
      </c>
      <c r="B214" s="4">
        <v>14</v>
      </c>
      <c r="C214" s="5">
        <v>0.18181818181818182</v>
      </c>
      <c r="D214" s="4">
        <v>63</v>
      </c>
      <c r="E214" s="5">
        <v>0.81818181818181823</v>
      </c>
      <c r="F214" s="4"/>
      <c r="G214" s="5">
        <v>0</v>
      </c>
      <c r="H214" s="4">
        <v>77</v>
      </c>
      <c r="I214" s="5">
        <v>1</v>
      </c>
    </row>
    <row r="215" spans="1:9" x14ac:dyDescent="0.3">
      <c r="A215" s="3" t="s">
        <v>381</v>
      </c>
      <c r="B215" s="4">
        <v>1</v>
      </c>
      <c r="C215" s="5">
        <v>6.6666666666666666E-2</v>
      </c>
      <c r="D215" s="4">
        <v>14</v>
      </c>
      <c r="E215" s="5">
        <v>0.93333333333333335</v>
      </c>
      <c r="F215" s="4"/>
      <c r="G215" s="5">
        <v>0</v>
      </c>
      <c r="H215" s="4">
        <v>15</v>
      </c>
      <c r="I215" s="5">
        <v>1</v>
      </c>
    </row>
    <row r="216" spans="1:9" x14ac:dyDescent="0.3">
      <c r="A216" s="3" t="s">
        <v>1889</v>
      </c>
      <c r="B216" s="4"/>
      <c r="C216" s="5">
        <v>0</v>
      </c>
      <c r="D216" s="4">
        <v>6</v>
      </c>
      <c r="E216" s="5">
        <v>1</v>
      </c>
      <c r="F216" s="4"/>
      <c r="G216" s="5">
        <v>0</v>
      </c>
      <c r="H216" s="4">
        <v>6</v>
      </c>
      <c r="I216" s="5">
        <v>1</v>
      </c>
    </row>
    <row r="217" spans="1:9" x14ac:dyDescent="0.3">
      <c r="A217" s="3" t="s">
        <v>1861</v>
      </c>
      <c r="B217" s="4">
        <v>2</v>
      </c>
      <c r="C217" s="5">
        <v>0.14285714285714285</v>
      </c>
      <c r="D217" s="4">
        <v>12</v>
      </c>
      <c r="E217" s="5">
        <v>0.8571428571428571</v>
      </c>
      <c r="F217" s="4"/>
      <c r="G217" s="5">
        <v>0</v>
      </c>
      <c r="H217" s="4">
        <v>14</v>
      </c>
      <c r="I217" s="5">
        <v>1</v>
      </c>
    </row>
    <row r="218" spans="1:9" x14ac:dyDescent="0.3">
      <c r="A218" s="3" t="s">
        <v>3759</v>
      </c>
      <c r="B218" s="4"/>
      <c r="C218" s="5">
        <v>0</v>
      </c>
      <c r="D218" s="4">
        <v>2</v>
      </c>
      <c r="E218" s="5">
        <v>1</v>
      </c>
      <c r="F218" s="4"/>
      <c r="G218" s="5">
        <v>0</v>
      </c>
      <c r="H218" s="4">
        <v>2</v>
      </c>
      <c r="I218" s="5">
        <v>1</v>
      </c>
    </row>
    <row r="219" spans="1:9" x14ac:dyDescent="0.3">
      <c r="A219" s="3" t="s">
        <v>3222</v>
      </c>
      <c r="B219" s="4">
        <v>6</v>
      </c>
      <c r="C219" s="5">
        <v>0.16666666666666666</v>
      </c>
      <c r="D219" s="4">
        <v>30</v>
      </c>
      <c r="E219" s="5">
        <v>0.83333333333333337</v>
      </c>
      <c r="F219" s="4"/>
      <c r="G219" s="5">
        <v>0</v>
      </c>
      <c r="H219" s="4">
        <v>36</v>
      </c>
      <c r="I219" s="5">
        <v>1</v>
      </c>
    </row>
    <row r="220" spans="1:9" x14ac:dyDescent="0.3">
      <c r="A220" s="3" t="s">
        <v>2581</v>
      </c>
      <c r="B220" s="4">
        <v>4</v>
      </c>
      <c r="C220" s="5">
        <v>9.3023255813953487E-2</v>
      </c>
      <c r="D220" s="4">
        <v>39</v>
      </c>
      <c r="E220" s="5">
        <v>0.90697674418604646</v>
      </c>
      <c r="F220" s="4"/>
      <c r="G220" s="5">
        <v>0</v>
      </c>
      <c r="H220" s="4">
        <v>43</v>
      </c>
      <c r="I220" s="5">
        <v>1</v>
      </c>
    </row>
    <row r="221" spans="1:9" x14ac:dyDescent="0.3">
      <c r="A221" s="3" t="s">
        <v>345</v>
      </c>
      <c r="B221" s="4">
        <v>1</v>
      </c>
      <c r="C221" s="5">
        <v>5.5555555555555552E-2</v>
      </c>
      <c r="D221" s="4">
        <v>17</v>
      </c>
      <c r="E221" s="5">
        <v>0.94444444444444442</v>
      </c>
      <c r="F221" s="4"/>
      <c r="G221" s="5">
        <v>0</v>
      </c>
      <c r="H221" s="4">
        <v>18</v>
      </c>
      <c r="I221" s="5">
        <v>1</v>
      </c>
    </row>
    <row r="222" spans="1:9" x14ac:dyDescent="0.3">
      <c r="A222" s="3" t="s">
        <v>1490</v>
      </c>
      <c r="B222" s="4"/>
      <c r="C222" s="5">
        <v>0</v>
      </c>
      <c r="D222" s="4">
        <v>6</v>
      </c>
      <c r="E222" s="5">
        <v>1</v>
      </c>
      <c r="F222" s="4"/>
      <c r="G222" s="5">
        <v>0</v>
      </c>
      <c r="H222" s="4">
        <v>6</v>
      </c>
      <c r="I222" s="5">
        <v>1</v>
      </c>
    </row>
    <row r="223" spans="1:9" x14ac:dyDescent="0.3">
      <c r="A223" s="3" t="s">
        <v>4959</v>
      </c>
      <c r="B223" s="4">
        <v>3</v>
      </c>
      <c r="C223" s="5">
        <v>0.33333333333333331</v>
      </c>
      <c r="D223" s="4">
        <v>6</v>
      </c>
      <c r="E223" s="5">
        <v>0.66666666666666663</v>
      </c>
      <c r="F223" s="4"/>
      <c r="G223" s="5">
        <v>0</v>
      </c>
      <c r="H223" s="4">
        <v>9</v>
      </c>
      <c r="I223" s="5">
        <v>1</v>
      </c>
    </row>
    <row r="224" spans="1:9" x14ac:dyDescent="0.3">
      <c r="A224" s="3" t="s">
        <v>4816</v>
      </c>
      <c r="B224" s="4">
        <v>43</v>
      </c>
      <c r="C224" s="5">
        <v>0.10831234256926953</v>
      </c>
      <c r="D224" s="4">
        <v>354</v>
      </c>
      <c r="E224" s="5">
        <v>0.89168765743073053</v>
      </c>
      <c r="F224" s="4"/>
      <c r="G224" s="5">
        <v>0</v>
      </c>
      <c r="H224" s="4">
        <v>397</v>
      </c>
      <c r="I224" s="5">
        <v>1</v>
      </c>
    </row>
    <row r="225" spans="1:2" x14ac:dyDescent="0.3">
      <c r="A225" s="6"/>
    </row>
    <row r="226" spans="1:2" x14ac:dyDescent="0.3">
      <c r="A226" s="6"/>
    </row>
    <row r="227" spans="1:2" x14ac:dyDescent="0.3">
      <c r="A227" s="2" t="s">
        <v>4815</v>
      </c>
      <c r="B227" t="s">
        <v>5129</v>
      </c>
    </row>
    <row r="228" spans="1:2" x14ac:dyDescent="0.3">
      <c r="A228" s="3">
        <v>15</v>
      </c>
      <c r="B228" s="4">
        <v>3</v>
      </c>
    </row>
    <row r="229" spans="1:2" x14ac:dyDescent="0.3">
      <c r="A229" s="3">
        <v>20</v>
      </c>
      <c r="B229" s="4">
        <v>3</v>
      </c>
    </row>
    <row r="230" spans="1:2" x14ac:dyDescent="0.3">
      <c r="A230" s="3">
        <v>45</v>
      </c>
      <c r="B230" s="4">
        <v>1</v>
      </c>
    </row>
    <row r="231" spans="1:2" x14ac:dyDescent="0.3">
      <c r="A231" s="3">
        <v>50</v>
      </c>
      <c r="B231" s="4">
        <v>1</v>
      </c>
    </row>
    <row r="232" spans="1:2" x14ac:dyDescent="0.3">
      <c r="A232" s="3">
        <v>100</v>
      </c>
      <c r="B232" s="4">
        <v>2</v>
      </c>
    </row>
    <row r="233" spans="1:2" x14ac:dyDescent="0.3">
      <c r="A233" s="3">
        <v>150</v>
      </c>
      <c r="B233" s="4">
        <v>1</v>
      </c>
    </row>
    <row r="234" spans="1:2" x14ac:dyDescent="0.3">
      <c r="A234" s="3">
        <v>200</v>
      </c>
      <c r="B234" s="4">
        <v>6</v>
      </c>
    </row>
    <row r="235" spans="1:2" x14ac:dyDescent="0.3">
      <c r="A235" s="3">
        <v>250</v>
      </c>
      <c r="B235" s="4">
        <v>2</v>
      </c>
    </row>
    <row r="236" spans="1:2" x14ac:dyDescent="0.3">
      <c r="A236" s="3">
        <v>300</v>
      </c>
      <c r="B236" s="4">
        <v>14</v>
      </c>
    </row>
    <row r="237" spans="1:2" x14ac:dyDescent="0.3">
      <c r="A237" s="3">
        <v>400</v>
      </c>
      <c r="B237" s="4">
        <v>13</v>
      </c>
    </row>
    <row r="238" spans="1:2" x14ac:dyDescent="0.3">
      <c r="A238" s="3">
        <v>450</v>
      </c>
      <c r="B238" s="4">
        <v>1</v>
      </c>
    </row>
    <row r="239" spans="1:2" x14ac:dyDescent="0.3">
      <c r="A239" s="3">
        <v>500</v>
      </c>
      <c r="B239" s="4">
        <v>32</v>
      </c>
    </row>
    <row r="240" spans="1:2" x14ac:dyDescent="0.3">
      <c r="A240" s="3">
        <v>550</v>
      </c>
      <c r="B240" s="4">
        <v>1</v>
      </c>
    </row>
    <row r="241" spans="1:2" x14ac:dyDescent="0.3">
      <c r="A241" s="3">
        <v>600</v>
      </c>
      <c r="B241" s="4">
        <v>18</v>
      </c>
    </row>
    <row r="242" spans="1:2" x14ac:dyDescent="0.3">
      <c r="A242" s="3">
        <v>700</v>
      </c>
      <c r="B242" s="4">
        <v>26</v>
      </c>
    </row>
    <row r="243" spans="1:2" x14ac:dyDescent="0.3">
      <c r="A243" s="3">
        <v>750</v>
      </c>
      <c r="B243" s="4">
        <v>1</v>
      </c>
    </row>
    <row r="244" spans="1:2" x14ac:dyDescent="0.3">
      <c r="A244" s="3">
        <v>800</v>
      </c>
      <c r="B244" s="4">
        <v>24</v>
      </c>
    </row>
    <row r="245" spans="1:2" x14ac:dyDescent="0.3">
      <c r="A245" s="3">
        <v>850</v>
      </c>
      <c r="B245" s="4">
        <v>1</v>
      </c>
    </row>
    <row r="246" spans="1:2" x14ac:dyDescent="0.3">
      <c r="A246" s="3">
        <v>900</v>
      </c>
      <c r="B246" s="4">
        <v>4</v>
      </c>
    </row>
    <row r="247" spans="1:2" x14ac:dyDescent="0.3">
      <c r="A247" s="3">
        <v>1000</v>
      </c>
      <c r="B247" s="4">
        <v>66</v>
      </c>
    </row>
    <row r="248" spans="1:2" x14ac:dyDescent="0.3">
      <c r="A248" s="3">
        <v>1050</v>
      </c>
      <c r="B248" s="4">
        <v>1</v>
      </c>
    </row>
    <row r="249" spans="1:2" x14ac:dyDescent="0.3">
      <c r="A249" s="3">
        <v>1100</v>
      </c>
      <c r="B249" s="4">
        <v>3</v>
      </c>
    </row>
    <row r="250" spans="1:2" x14ac:dyDescent="0.3">
      <c r="A250" s="3">
        <v>1200</v>
      </c>
      <c r="B250" s="4">
        <v>19</v>
      </c>
    </row>
    <row r="251" spans="1:2" x14ac:dyDescent="0.3">
      <c r="A251" s="3">
        <v>1300</v>
      </c>
      <c r="B251" s="4">
        <v>4</v>
      </c>
    </row>
    <row r="252" spans="1:2" x14ac:dyDescent="0.3">
      <c r="A252" s="3">
        <v>1350</v>
      </c>
      <c r="B252" s="4">
        <v>1</v>
      </c>
    </row>
    <row r="253" spans="1:2" x14ac:dyDescent="0.3">
      <c r="A253" s="3">
        <v>1400</v>
      </c>
      <c r="B253" s="4">
        <v>5</v>
      </c>
    </row>
    <row r="254" spans="1:2" x14ac:dyDescent="0.3">
      <c r="A254" s="3">
        <v>1500</v>
      </c>
      <c r="B254" s="4">
        <v>57</v>
      </c>
    </row>
    <row r="255" spans="1:2" x14ac:dyDescent="0.3">
      <c r="A255" s="3">
        <v>1700</v>
      </c>
      <c r="B255" s="4">
        <v>4</v>
      </c>
    </row>
    <row r="256" spans="1:2" x14ac:dyDescent="0.3">
      <c r="A256" s="3">
        <v>1800</v>
      </c>
      <c r="B256" s="4">
        <v>3</v>
      </c>
    </row>
    <row r="257" spans="1:25" x14ac:dyDescent="0.3">
      <c r="A257" s="3">
        <v>2000</v>
      </c>
      <c r="B257" s="4">
        <v>30</v>
      </c>
    </row>
    <row r="258" spans="1:25" x14ac:dyDescent="0.3">
      <c r="A258" s="3">
        <v>2100</v>
      </c>
      <c r="B258" s="4">
        <v>2</v>
      </c>
    </row>
    <row r="259" spans="1:25" x14ac:dyDescent="0.3">
      <c r="A259" s="3">
        <v>2200</v>
      </c>
      <c r="B259" s="4">
        <v>1</v>
      </c>
    </row>
    <row r="260" spans="1:25" x14ac:dyDescent="0.3">
      <c r="A260" s="3">
        <v>2500</v>
      </c>
      <c r="B260" s="4">
        <v>10</v>
      </c>
    </row>
    <row r="261" spans="1:25" x14ac:dyDescent="0.3">
      <c r="A261" s="3">
        <v>2800</v>
      </c>
      <c r="B261" s="4">
        <v>1</v>
      </c>
    </row>
    <row r="262" spans="1:25" x14ac:dyDescent="0.3">
      <c r="A262" s="3">
        <v>3000</v>
      </c>
      <c r="B262" s="4">
        <v>19</v>
      </c>
    </row>
    <row r="263" spans="1:25" x14ac:dyDescent="0.3">
      <c r="A263" s="3">
        <v>3200</v>
      </c>
      <c r="B263" s="4">
        <v>1</v>
      </c>
    </row>
    <row r="264" spans="1:25" x14ac:dyDescent="0.3">
      <c r="A264" s="3">
        <v>3500</v>
      </c>
      <c r="B264" s="4">
        <v>8</v>
      </c>
    </row>
    <row r="265" spans="1:25" x14ac:dyDescent="0.3">
      <c r="A265" s="3">
        <v>4000</v>
      </c>
      <c r="B265" s="4">
        <v>2</v>
      </c>
    </row>
    <row r="266" spans="1:25" x14ac:dyDescent="0.3">
      <c r="A266" s="3">
        <v>4500</v>
      </c>
      <c r="B266" s="4">
        <v>1</v>
      </c>
    </row>
    <row r="267" spans="1:25" x14ac:dyDescent="0.3">
      <c r="A267" s="3">
        <v>5000</v>
      </c>
      <c r="B267" s="4">
        <v>5</v>
      </c>
    </row>
    <row r="268" spans="1:25" x14ac:dyDescent="0.3">
      <c r="A268" s="3" t="s">
        <v>4816</v>
      </c>
      <c r="B268" s="4">
        <v>397</v>
      </c>
    </row>
    <row r="270" spans="1:25" x14ac:dyDescent="0.3">
      <c r="A270" s="6"/>
    </row>
    <row r="271" spans="1:25" x14ac:dyDescent="0.3">
      <c r="A271" s="2" t="s">
        <v>4815</v>
      </c>
      <c r="B271" t="s">
        <v>5130</v>
      </c>
      <c r="D271" s="2"/>
      <c r="E271" s="2"/>
      <c r="F271" s="2"/>
      <c r="G271" s="2"/>
      <c r="H271" s="2"/>
      <c r="I271" s="2"/>
      <c r="J271" s="2"/>
      <c r="K271" s="2"/>
      <c r="L271" s="2"/>
      <c r="M271" s="2"/>
      <c r="N271" s="2"/>
      <c r="O271" s="2"/>
      <c r="P271" s="2"/>
      <c r="Q271" s="2"/>
      <c r="R271" s="2"/>
      <c r="S271" s="2"/>
      <c r="T271" s="2"/>
      <c r="U271" s="2"/>
      <c r="V271" s="2"/>
      <c r="W271" s="2"/>
      <c r="X271" s="2"/>
      <c r="Y271" s="2"/>
    </row>
    <row r="272" spans="1:25" x14ac:dyDescent="0.3">
      <c r="A272" s="3">
        <v>0</v>
      </c>
      <c r="B272" s="4">
        <v>34</v>
      </c>
    </row>
    <row r="273" spans="1:2" x14ac:dyDescent="0.3">
      <c r="A273" s="3">
        <v>20</v>
      </c>
      <c r="B273" s="4">
        <v>1</v>
      </c>
    </row>
    <row r="274" spans="1:2" x14ac:dyDescent="0.3">
      <c r="A274" s="3">
        <v>75</v>
      </c>
      <c r="B274" s="4">
        <v>1</v>
      </c>
    </row>
    <row r="275" spans="1:2" x14ac:dyDescent="0.3">
      <c r="A275" s="3">
        <v>90</v>
      </c>
      <c r="B275" s="4">
        <v>1</v>
      </c>
    </row>
    <row r="276" spans="1:2" x14ac:dyDescent="0.3">
      <c r="A276" s="3">
        <v>100</v>
      </c>
      <c r="B276" s="4">
        <v>20</v>
      </c>
    </row>
    <row r="277" spans="1:2" x14ac:dyDescent="0.3">
      <c r="A277" s="3">
        <v>150</v>
      </c>
      <c r="B277" s="4">
        <v>18</v>
      </c>
    </row>
    <row r="278" spans="1:2" x14ac:dyDescent="0.3">
      <c r="A278" s="3">
        <v>160</v>
      </c>
      <c r="B278" s="4">
        <v>2</v>
      </c>
    </row>
    <row r="279" spans="1:2" x14ac:dyDescent="0.3">
      <c r="A279" s="3">
        <v>170</v>
      </c>
      <c r="B279" s="4">
        <v>2</v>
      </c>
    </row>
    <row r="280" spans="1:2" x14ac:dyDescent="0.3">
      <c r="A280" s="3">
        <v>200</v>
      </c>
      <c r="B280" s="4">
        <v>33</v>
      </c>
    </row>
    <row r="281" spans="1:2" x14ac:dyDescent="0.3">
      <c r="A281" s="3">
        <v>250</v>
      </c>
      <c r="B281" s="4">
        <v>7</v>
      </c>
    </row>
    <row r="282" spans="1:2" x14ac:dyDescent="0.3">
      <c r="A282" s="3">
        <v>300</v>
      </c>
      <c r="B282" s="4">
        <v>43</v>
      </c>
    </row>
    <row r="283" spans="1:2" x14ac:dyDescent="0.3">
      <c r="A283" s="3">
        <v>350</v>
      </c>
      <c r="B283" s="4">
        <v>17</v>
      </c>
    </row>
    <row r="284" spans="1:2" x14ac:dyDescent="0.3">
      <c r="A284" s="3">
        <v>400</v>
      </c>
      <c r="B284" s="4">
        <v>42</v>
      </c>
    </row>
    <row r="285" spans="1:2" x14ac:dyDescent="0.3">
      <c r="A285" s="3">
        <v>450</v>
      </c>
      <c r="B285" s="4">
        <v>4</v>
      </c>
    </row>
    <row r="286" spans="1:2" x14ac:dyDescent="0.3">
      <c r="A286" s="3">
        <v>500</v>
      </c>
      <c r="B286" s="4">
        <v>43</v>
      </c>
    </row>
    <row r="287" spans="1:2" x14ac:dyDescent="0.3">
      <c r="A287" s="3">
        <v>550</v>
      </c>
      <c r="B287" s="4">
        <v>1</v>
      </c>
    </row>
    <row r="288" spans="1:2" x14ac:dyDescent="0.3">
      <c r="A288" s="3">
        <v>600</v>
      </c>
      <c r="B288" s="4">
        <v>16</v>
      </c>
    </row>
    <row r="289" spans="1:2" x14ac:dyDescent="0.3">
      <c r="A289" s="3">
        <v>700</v>
      </c>
      <c r="B289" s="4">
        <v>9</v>
      </c>
    </row>
    <row r="290" spans="1:2" x14ac:dyDescent="0.3">
      <c r="A290" s="3">
        <v>750</v>
      </c>
      <c r="B290" s="4">
        <v>3</v>
      </c>
    </row>
    <row r="291" spans="1:2" x14ac:dyDescent="0.3">
      <c r="A291" s="3">
        <v>800</v>
      </c>
      <c r="B291" s="4">
        <v>14</v>
      </c>
    </row>
    <row r="292" spans="1:2" x14ac:dyDescent="0.3">
      <c r="A292" s="3">
        <v>900</v>
      </c>
      <c r="B292" s="4">
        <v>5</v>
      </c>
    </row>
    <row r="293" spans="1:2" x14ac:dyDescent="0.3">
      <c r="A293" s="3">
        <v>1000</v>
      </c>
      <c r="B293" s="4">
        <v>24</v>
      </c>
    </row>
    <row r="294" spans="1:2" x14ac:dyDescent="0.3">
      <c r="A294" s="3">
        <v>1200</v>
      </c>
      <c r="B294" s="4">
        <v>6</v>
      </c>
    </row>
    <row r="295" spans="1:2" x14ac:dyDescent="0.3">
      <c r="A295" s="3">
        <v>1250</v>
      </c>
      <c r="B295" s="4">
        <v>1</v>
      </c>
    </row>
    <row r="296" spans="1:2" x14ac:dyDescent="0.3">
      <c r="A296" s="3">
        <v>1300</v>
      </c>
      <c r="B296" s="4">
        <v>1</v>
      </c>
    </row>
    <row r="297" spans="1:2" x14ac:dyDescent="0.3">
      <c r="A297" s="3">
        <v>1500</v>
      </c>
      <c r="B297" s="4">
        <v>18</v>
      </c>
    </row>
    <row r="298" spans="1:2" x14ac:dyDescent="0.3">
      <c r="A298" s="3">
        <v>1700</v>
      </c>
      <c r="B298" s="4">
        <v>1</v>
      </c>
    </row>
    <row r="299" spans="1:2" x14ac:dyDescent="0.3">
      <c r="A299" s="3">
        <v>1800</v>
      </c>
      <c r="B299" s="4">
        <v>2</v>
      </c>
    </row>
    <row r="300" spans="1:2" x14ac:dyDescent="0.3">
      <c r="A300" s="3">
        <v>2000</v>
      </c>
      <c r="B300" s="4">
        <v>15</v>
      </c>
    </row>
    <row r="301" spans="1:2" x14ac:dyDescent="0.3">
      <c r="A301" s="3">
        <v>2200</v>
      </c>
      <c r="B301" s="4">
        <v>1</v>
      </c>
    </row>
    <row r="302" spans="1:2" x14ac:dyDescent="0.3">
      <c r="A302" s="3">
        <v>2400</v>
      </c>
      <c r="B302" s="4">
        <v>1</v>
      </c>
    </row>
    <row r="303" spans="1:2" x14ac:dyDescent="0.3">
      <c r="A303" s="3">
        <v>2500</v>
      </c>
      <c r="B303" s="4">
        <v>4</v>
      </c>
    </row>
    <row r="304" spans="1:2" x14ac:dyDescent="0.3">
      <c r="A304" s="3">
        <v>2800</v>
      </c>
      <c r="B304" s="4">
        <v>1</v>
      </c>
    </row>
    <row r="305" spans="1:2" x14ac:dyDescent="0.3">
      <c r="A305" s="3">
        <v>3000</v>
      </c>
      <c r="B305" s="4">
        <v>1</v>
      </c>
    </row>
    <row r="306" spans="1:2" x14ac:dyDescent="0.3">
      <c r="A306" s="3">
        <v>3500</v>
      </c>
      <c r="B306" s="4">
        <v>1</v>
      </c>
    </row>
    <row r="307" spans="1:2" x14ac:dyDescent="0.3">
      <c r="A307" s="3">
        <v>4000</v>
      </c>
      <c r="B307" s="4">
        <v>1</v>
      </c>
    </row>
    <row r="308" spans="1:2" x14ac:dyDescent="0.3">
      <c r="A308" s="3">
        <v>5000</v>
      </c>
      <c r="B308" s="4">
        <v>3</v>
      </c>
    </row>
    <row r="309" spans="1:2" x14ac:dyDescent="0.3">
      <c r="A309" s="3" t="s">
        <v>4816</v>
      </c>
      <c r="B309" s="4">
        <v>397</v>
      </c>
    </row>
    <row r="313" spans="1:2" x14ac:dyDescent="0.3">
      <c r="A313" s="6"/>
    </row>
    <row r="314" spans="1:2" x14ac:dyDescent="0.3">
      <c r="A314" s="6"/>
    </row>
    <row r="315" spans="1:2" x14ac:dyDescent="0.3">
      <c r="A315" s="6"/>
    </row>
    <row r="316" spans="1:2" x14ac:dyDescent="0.3">
      <c r="A316" s="6"/>
    </row>
    <row r="317" spans="1:2" x14ac:dyDescent="0.3">
      <c r="A317" s="6"/>
    </row>
    <row r="318" spans="1:2" x14ac:dyDescent="0.3">
      <c r="A318" s="6"/>
    </row>
    <row r="319" spans="1:2" x14ac:dyDescent="0.3">
      <c r="A319" s="6"/>
    </row>
    <row r="320" spans="1:2" x14ac:dyDescent="0.3">
      <c r="A320" s="6"/>
    </row>
    <row r="321" spans="1:1" x14ac:dyDescent="0.3">
      <c r="A321" s="6"/>
    </row>
    <row r="322" spans="1:1" x14ac:dyDescent="0.3">
      <c r="A322" s="6"/>
    </row>
    <row r="323" spans="1:1" x14ac:dyDescent="0.3">
      <c r="A323" s="6"/>
    </row>
    <row r="324" spans="1:1" x14ac:dyDescent="0.3">
      <c r="A324" s="6"/>
    </row>
    <row r="325" spans="1:1" x14ac:dyDescent="0.3">
      <c r="A325" s="6"/>
    </row>
    <row r="326" spans="1:1" x14ac:dyDescent="0.3">
      <c r="A326" s="6"/>
    </row>
    <row r="327" spans="1:1" x14ac:dyDescent="0.3">
      <c r="A327" s="6"/>
    </row>
    <row r="328" spans="1:1" x14ac:dyDescent="0.3">
      <c r="A328" s="6"/>
    </row>
    <row r="329" spans="1:1" x14ac:dyDescent="0.3">
      <c r="A329" s="6"/>
    </row>
    <row r="330" spans="1:1" x14ac:dyDescent="0.3">
      <c r="A330" s="6"/>
    </row>
    <row r="331" spans="1:1" x14ac:dyDescent="0.3">
      <c r="A331" s="6"/>
    </row>
    <row r="332" spans="1:1" x14ac:dyDescent="0.3">
      <c r="A332" s="6"/>
    </row>
    <row r="333" spans="1:1" x14ac:dyDescent="0.3">
      <c r="A333" s="6"/>
    </row>
    <row r="334" spans="1:1" x14ac:dyDescent="0.3">
      <c r="A334" s="6"/>
    </row>
    <row r="335" spans="1:1" x14ac:dyDescent="0.3">
      <c r="A335" s="6"/>
    </row>
    <row r="336" spans="1:1" x14ac:dyDescent="0.3">
      <c r="A336" s="6"/>
    </row>
    <row r="337" spans="1:3" x14ac:dyDescent="0.3">
      <c r="A337" s="6"/>
    </row>
    <row r="338" spans="1:3" x14ac:dyDescent="0.3">
      <c r="A338" s="6"/>
    </row>
    <row r="339" spans="1:3" x14ac:dyDescent="0.3">
      <c r="A339" s="6"/>
    </row>
    <row r="341" spans="1:3" x14ac:dyDescent="0.3">
      <c r="A341" t="s">
        <v>4832</v>
      </c>
      <c r="B341" t="s">
        <v>4833</v>
      </c>
      <c r="C341" t="s">
        <v>4848</v>
      </c>
    </row>
    <row r="342" spans="1:3" x14ac:dyDescent="0.3">
      <c r="A342">
        <v>1</v>
      </c>
      <c r="B342">
        <v>2</v>
      </c>
      <c r="C342">
        <f>ROUND(AVERAGE(data!$T$2:$T$404),1)</f>
        <v>0.2</v>
      </c>
    </row>
    <row r="344" spans="1:3" x14ac:dyDescent="0.3">
      <c r="A344" t="s">
        <v>4834</v>
      </c>
      <c r="B344" t="s">
        <v>4835</v>
      </c>
      <c r="C344" t="s">
        <v>4849</v>
      </c>
    </row>
    <row r="345" spans="1:3" x14ac:dyDescent="0.3">
      <c r="A345">
        <v>1</v>
      </c>
      <c r="B345">
        <v>4</v>
      </c>
      <c r="C345">
        <f>ROUND(AVERAGE(data!$U$2:$U$404),1)</f>
        <v>0.6</v>
      </c>
    </row>
    <row r="347" spans="1:3" x14ac:dyDescent="0.3">
      <c r="A347" t="s">
        <v>4836</v>
      </c>
      <c r="B347" t="s">
        <v>4837</v>
      </c>
      <c r="C347" t="s">
        <v>4850</v>
      </c>
    </row>
    <row r="348" spans="1:3" x14ac:dyDescent="0.3">
      <c r="A348">
        <v>1</v>
      </c>
      <c r="B348">
        <v>6</v>
      </c>
      <c r="C348">
        <f>ROUND(AVERAGE(data!$V$2:$V$404),1)</f>
        <v>1</v>
      </c>
    </row>
    <row r="350" spans="1:3" x14ac:dyDescent="0.3">
      <c r="A350" t="s">
        <v>4838</v>
      </c>
      <c r="B350" t="s">
        <v>4839</v>
      </c>
      <c r="C350" t="s">
        <v>4851</v>
      </c>
    </row>
    <row r="351" spans="1:3" x14ac:dyDescent="0.3">
      <c r="A351">
        <v>1</v>
      </c>
      <c r="B351">
        <v>7</v>
      </c>
      <c r="C351">
        <f>ROUND(AVERAGE(data!$X$2:$X$404),1)</f>
        <v>1.3</v>
      </c>
    </row>
    <row r="353" spans="1:3" x14ac:dyDescent="0.3">
      <c r="A353" t="s">
        <v>4840</v>
      </c>
      <c r="B353" t="s">
        <v>4841</v>
      </c>
      <c r="C353" t="s">
        <v>4852</v>
      </c>
    </row>
    <row r="354" spans="1:3" x14ac:dyDescent="0.3">
      <c r="A354">
        <v>1</v>
      </c>
      <c r="B354">
        <v>5</v>
      </c>
      <c r="C354">
        <f>ROUND(AVERAGE(data!$Z$2:$Z$404),1)</f>
        <v>0.8</v>
      </c>
    </row>
    <row r="356" spans="1:3" x14ac:dyDescent="0.3">
      <c r="A356" t="s">
        <v>4853</v>
      </c>
    </row>
    <row r="357" spans="1:3" x14ac:dyDescent="0.3">
      <c r="A357">
        <f>ROUND(AVERAGE(data!$AB$2:$AB$404),1)</f>
        <v>6.4</v>
      </c>
    </row>
    <row r="359" spans="1:3" x14ac:dyDescent="0.3">
      <c r="A359" t="s">
        <v>4842</v>
      </c>
    </row>
    <row r="360" spans="1:3" x14ac:dyDescent="0.3">
      <c r="A360" s="6">
        <f>140/396</f>
        <v>0.35353535353535354</v>
      </c>
    </row>
    <row r="362" spans="1:3" x14ac:dyDescent="0.3">
      <c r="A362" t="s">
        <v>4843</v>
      </c>
    </row>
    <row r="363" spans="1:3" x14ac:dyDescent="0.3">
      <c r="A363" s="6">
        <f>39/354</f>
        <v>0.11016949152542373</v>
      </c>
    </row>
    <row r="365" spans="1:3" x14ac:dyDescent="0.3">
      <c r="A365" t="s">
        <v>4844</v>
      </c>
    </row>
    <row r="366" spans="1:3" x14ac:dyDescent="0.3">
      <c r="A366" s="6">
        <f>291/396</f>
        <v>0.73484848484848486</v>
      </c>
    </row>
    <row r="368" spans="1:3" x14ac:dyDescent="0.3">
      <c r="A368" t="s">
        <v>4854</v>
      </c>
    </row>
    <row r="369" spans="1:8" x14ac:dyDescent="0.3">
      <c r="A369">
        <f>ROUND(AVERAGE(data!$AF$2:$AF$404),0)</f>
        <v>1275</v>
      </c>
    </row>
    <row r="371" spans="1:8" x14ac:dyDescent="0.3">
      <c r="A371" t="s">
        <v>4855</v>
      </c>
    </row>
    <row r="372" spans="1:8" x14ac:dyDescent="0.3">
      <c r="A372">
        <f>ROUND(AVERAGE(data!$AG$2:$AG$404),0)</f>
        <v>620</v>
      </c>
    </row>
    <row r="375" spans="1:8" s="1" customFormat="1" x14ac:dyDescent="0.3">
      <c r="A375" s="7" t="s">
        <v>4845</v>
      </c>
    </row>
    <row r="376" spans="1:8" x14ac:dyDescent="0.3">
      <c r="A376" t="s">
        <v>4846</v>
      </c>
    </row>
    <row r="377" spans="1:8" x14ac:dyDescent="0.3">
      <c r="A377" s="2" t="s">
        <v>4815</v>
      </c>
      <c r="B377" t="s">
        <v>1049</v>
      </c>
      <c r="C377" t="s">
        <v>372</v>
      </c>
      <c r="D377" t="s">
        <v>963</v>
      </c>
      <c r="E377" t="s">
        <v>640</v>
      </c>
      <c r="F377" t="s">
        <v>3724</v>
      </c>
      <c r="G377" t="s">
        <v>772</v>
      </c>
      <c r="H377" t="s">
        <v>355</v>
      </c>
    </row>
    <row r="378" spans="1:8" x14ac:dyDescent="0.3">
      <c r="A378" s="3" t="s">
        <v>2715</v>
      </c>
      <c r="B378" s="4"/>
      <c r="C378" s="4"/>
      <c r="D378" s="4">
        <v>30</v>
      </c>
      <c r="E378" s="4"/>
      <c r="F378" s="4">
        <v>47</v>
      </c>
      <c r="G378" s="4">
        <v>46</v>
      </c>
      <c r="H378" s="4">
        <v>57</v>
      </c>
    </row>
    <row r="379" spans="1:8" x14ac:dyDescent="0.3">
      <c r="A379" s="3" t="s">
        <v>1958</v>
      </c>
      <c r="B379" s="4">
        <v>1</v>
      </c>
      <c r="C379" s="4">
        <v>1</v>
      </c>
      <c r="D379" s="4">
        <v>3</v>
      </c>
      <c r="E379" s="4">
        <v>16</v>
      </c>
      <c r="F379" s="4">
        <v>4</v>
      </c>
      <c r="G379" s="4">
        <v>7</v>
      </c>
      <c r="H379" s="4">
        <v>14</v>
      </c>
    </row>
    <row r="380" spans="1:8" x14ac:dyDescent="0.3">
      <c r="A380" s="3" t="s">
        <v>1928</v>
      </c>
      <c r="B380" s="4"/>
      <c r="C380" s="4"/>
      <c r="D380" s="4"/>
      <c r="E380" s="4">
        <v>1</v>
      </c>
      <c r="F380" s="4">
        <v>2</v>
      </c>
      <c r="G380" s="4">
        <v>4</v>
      </c>
      <c r="H380" s="4">
        <v>46</v>
      </c>
    </row>
    <row r="381" spans="1:8" x14ac:dyDescent="0.3">
      <c r="A381" s="3" t="s">
        <v>2383</v>
      </c>
      <c r="B381" s="4"/>
      <c r="C381" s="4"/>
      <c r="D381" s="4">
        <v>2</v>
      </c>
      <c r="E381" s="4">
        <v>11</v>
      </c>
      <c r="F381" s="4">
        <v>6</v>
      </c>
      <c r="G381" s="4">
        <v>8</v>
      </c>
      <c r="H381" s="4">
        <v>5</v>
      </c>
    </row>
    <row r="382" spans="1:8" x14ac:dyDescent="0.3">
      <c r="A382" s="3" t="s">
        <v>2335</v>
      </c>
      <c r="B382" s="4"/>
      <c r="C382" s="4"/>
      <c r="D382" s="4"/>
      <c r="E382" s="4"/>
      <c r="F382" s="4"/>
      <c r="G382" s="4"/>
      <c r="H382" s="4">
        <v>7</v>
      </c>
    </row>
    <row r="383" spans="1:8" x14ac:dyDescent="0.3">
      <c r="A383" s="3" t="s">
        <v>831</v>
      </c>
      <c r="B383" s="4"/>
      <c r="C383" s="4">
        <v>2</v>
      </c>
      <c r="D383" s="4">
        <v>5</v>
      </c>
      <c r="E383" s="4">
        <v>10</v>
      </c>
      <c r="F383" s="4">
        <v>5</v>
      </c>
      <c r="G383" s="4">
        <v>25</v>
      </c>
      <c r="H383" s="4">
        <v>52</v>
      </c>
    </row>
    <row r="384" spans="1:8" x14ac:dyDescent="0.3">
      <c r="A384" s="3" t="s">
        <v>1889</v>
      </c>
      <c r="B384" s="4"/>
      <c r="C384" s="4"/>
      <c r="D384" s="4"/>
      <c r="E384" s="4"/>
      <c r="F384" s="4">
        <v>2</v>
      </c>
      <c r="G384" s="4"/>
      <c r="H384" s="4">
        <v>6</v>
      </c>
    </row>
    <row r="385" spans="1:8" x14ac:dyDescent="0.3">
      <c r="A385" s="3" t="s">
        <v>1861</v>
      </c>
      <c r="B385" s="4"/>
      <c r="C385" s="4"/>
      <c r="D385" s="4"/>
      <c r="E385" s="4"/>
      <c r="F385" s="4">
        <v>6</v>
      </c>
      <c r="G385" s="4">
        <v>10</v>
      </c>
      <c r="H385" s="4">
        <v>10</v>
      </c>
    </row>
    <row r="386" spans="1:8" x14ac:dyDescent="0.3">
      <c r="A386" s="3" t="s">
        <v>3759</v>
      </c>
      <c r="B386" s="4"/>
      <c r="C386" s="4"/>
      <c r="D386" s="4"/>
      <c r="E386" s="4">
        <v>1</v>
      </c>
      <c r="F386" s="4"/>
      <c r="G386" s="4"/>
      <c r="H386" s="4">
        <v>1</v>
      </c>
    </row>
    <row r="387" spans="1:8" x14ac:dyDescent="0.3">
      <c r="A387" s="3" t="s">
        <v>3222</v>
      </c>
      <c r="B387" s="4"/>
      <c r="C387" s="4"/>
      <c r="D387" s="4">
        <v>2</v>
      </c>
      <c r="E387" s="4">
        <v>3</v>
      </c>
      <c r="F387" s="4">
        <v>5</v>
      </c>
      <c r="G387" s="4">
        <v>28</v>
      </c>
      <c r="H387" s="4">
        <v>24</v>
      </c>
    </row>
    <row r="388" spans="1:8" x14ac:dyDescent="0.3">
      <c r="A388" s="3" t="s">
        <v>2581</v>
      </c>
      <c r="B388" s="4"/>
      <c r="C388" s="4">
        <v>3</v>
      </c>
      <c r="D388" s="4">
        <v>4</v>
      </c>
      <c r="E388" s="4">
        <v>3</v>
      </c>
      <c r="F388" s="4">
        <v>6</v>
      </c>
      <c r="G388" s="4">
        <v>35</v>
      </c>
      <c r="H388" s="4">
        <v>18</v>
      </c>
    </row>
    <row r="389" spans="1:8" x14ac:dyDescent="0.3">
      <c r="A389" s="3" t="s">
        <v>345</v>
      </c>
      <c r="B389" s="4"/>
      <c r="C389" s="4"/>
      <c r="D389" s="4"/>
      <c r="E389" s="4">
        <v>2</v>
      </c>
      <c r="F389" s="4"/>
      <c r="G389" s="4">
        <v>8</v>
      </c>
      <c r="H389" s="4">
        <v>13</v>
      </c>
    </row>
    <row r="390" spans="1:8" x14ac:dyDescent="0.3">
      <c r="A390" s="3" t="s">
        <v>1490</v>
      </c>
      <c r="B390" s="4"/>
      <c r="C390" s="4"/>
      <c r="D390" s="4"/>
      <c r="E390" s="4"/>
      <c r="F390" s="4">
        <v>4</v>
      </c>
      <c r="G390" s="4"/>
      <c r="H390" s="4">
        <v>6</v>
      </c>
    </row>
    <row r="391" spans="1:8" x14ac:dyDescent="0.3">
      <c r="A391" s="3" t="s">
        <v>4816</v>
      </c>
      <c r="B391" s="4">
        <v>1</v>
      </c>
      <c r="C391" s="4">
        <v>6</v>
      </c>
      <c r="D391" s="4">
        <v>46</v>
      </c>
      <c r="E391" s="4">
        <v>47</v>
      </c>
      <c r="F391" s="4">
        <v>87</v>
      </c>
      <c r="G391" s="4">
        <v>171</v>
      </c>
      <c r="H391" s="4">
        <v>259</v>
      </c>
    </row>
    <row r="395" spans="1:8" x14ac:dyDescent="0.3">
      <c r="A395" t="s">
        <v>4815</v>
      </c>
      <c r="B395" t="s">
        <v>355</v>
      </c>
      <c r="C395" t="s">
        <v>772</v>
      </c>
      <c r="D395" t="s">
        <v>3724</v>
      </c>
      <c r="E395" t="s">
        <v>963</v>
      </c>
      <c r="F395" t="s">
        <v>1049</v>
      </c>
      <c r="G395" t="s">
        <v>640</v>
      </c>
      <c r="H395" t="s">
        <v>372</v>
      </c>
    </row>
    <row r="396" spans="1:8" x14ac:dyDescent="0.3">
      <c r="A396" t="s">
        <v>2715</v>
      </c>
      <c r="B396" s="6">
        <f t="shared" ref="B396:B408" si="0">H378/368</f>
        <v>0.15489130434782608</v>
      </c>
      <c r="C396" s="6">
        <f t="shared" ref="C396:C408" si="1">G378/368</f>
        <v>0.125</v>
      </c>
      <c r="D396" s="6">
        <f t="shared" ref="D396:D408" si="2">F378/368</f>
        <v>0.12771739130434784</v>
      </c>
      <c r="E396" s="6">
        <f t="shared" ref="E396:E408" si="3">D378/368</f>
        <v>8.1521739130434784E-2</v>
      </c>
      <c r="F396" s="6">
        <f t="shared" ref="F396:F408" si="4">B378/368</f>
        <v>0</v>
      </c>
      <c r="G396" s="6">
        <f t="shared" ref="G396:G408" si="5">E378/368</f>
        <v>0</v>
      </c>
      <c r="H396" s="6">
        <f t="shared" ref="H396:H408" si="6">C378/368</f>
        <v>0</v>
      </c>
    </row>
    <row r="397" spans="1:8" x14ac:dyDescent="0.3">
      <c r="A397" t="s">
        <v>1958</v>
      </c>
      <c r="B397" s="6">
        <f t="shared" si="0"/>
        <v>3.8043478260869568E-2</v>
      </c>
      <c r="C397" s="6">
        <f t="shared" si="1"/>
        <v>1.9021739130434784E-2</v>
      </c>
      <c r="D397" s="6">
        <f t="shared" si="2"/>
        <v>1.0869565217391304E-2</v>
      </c>
      <c r="E397" s="6">
        <f t="shared" si="3"/>
        <v>8.152173913043478E-3</v>
      </c>
      <c r="F397" s="6">
        <f t="shared" si="4"/>
        <v>2.717391304347826E-3</v>
      </c>
      <c r="G397" s="6">
        <f t="shared" si="5"/>
        <v>4.3478260869565216E-2</v>
      </c>
      <c r="H397" s="6">
        <f t="shared" si="6"/>
        <v>2.717391304347826E-3</v>
      </c>
    </row>
    <row r="398" spans="1:8" x14ac:dyDescent="0.3">
      <c r="A398" t="s">
        <v>1928</v>
      </c>
      <c r="B398" s="6">
        <f t="shared" si="0"/>
        <v>0.125</v>
      </c>
      <c r="C398" s="6">
        <f t="shared" si="1"/>
        <v>1.0869565217391304E-2</v>
      </c>
      <c r="D398" s="6">
        <f t="shared" si="2"/>
        <v>5.434782608695652E-3</v>
      </c>
      <c r="E398" s="6">
        <f t="shared" si="3"/>
        <v>0</v>
      </c>
      <c r="F398" s="6">
        <f t="shared" si="4"/>
        <v>0</v>
      </c>
      <c r="G398" s="6">
        <f t="shared" si="5"/>
        <v>2.717391304347826E-3</v>
      </c>
      <c r="H398" s="6">
        <f t="shared" si="6"/>
        <v>0</v>
      </c>
    </row>
    <row r="399" spans="1:8" x14ac:dyDescent="0.3">
      <c r="A399" t="s">
        <v>2383</v>
      </c>
      <c r="B399" s="6">
        <f t="shared" si="0"/>
        <v>1.358695652173913E-2</v>
      </c>
      <c r="C399" s="6">
        <f t="shared" si="1"/>
        <v>2.1739130434782608E-2</v>
      </c>
      <c r="D399" s="6">
        <f t="shared" si="2"/>
        <v>1.6304347826086956E-2</v>
      </c>
      <c r="E399" s="6">
        <f t="shared" si="3"/>
        <v>5.434782608695652E-3</v>
      </c>
      <c r="F399" s="6">
        <f t="shared" si="4"/>
        <v>0</v>
      </c>
      <c r="G399" s="6">
        <f t="shared" si="5"/>
        <v>2.9891304347826088E-2</v>
      </c>
      <c r="H399" s="6">
        <f t="shared" si="6"/>
        <v>0</v>
      </c>
    </row>
    <row r="400" spans="1:8" x14ac:dyDescent="0.3">
      <c r="A400" t="s">
        <v>2335</v>
      </c>
      <c r="B400" s="6">
        <f t="shared" si="0"/>
        <v>1.9021739130434784E-2</v>
      </c>
      <c r="C400" s="6">
        <f t="shared" si="1"/>
        <v>0</v>
      </c>
      <c r="D400" s="6">
        <f t="shared" si="2"/>
        <v>0</v>
      </c>
      <c r="E400" s="6">
        <f t="shared" si="3"/>
        <v>0</v>
      </c>
      <c r="F400" s="6">
        <f t="shared" si="4"/>
        <v>0</v>
      </c>
      <c r="G400" s="6">
        <f t="shared" si="5"/>
        <v>0</v>
      </c>
      <c r="H400" s="6">
        <f t="shared" si="6"/>
        <v>0</v>
      </c>
    </row>
    <row r="401" spans="1:8" x14ac:dyDescent="0.3">
      <c r="A401" t="s">
        <v>831</v>
      </c>
      <c r="B401" s="6">
        <f t="shared" si="0"/>
        <v>0.14130434782608695</v>
      </c>
      <c r="C401" s="6">
        <f t="shared" si="1"/>
        <v>6.7934782608695649E-2</v>
      </c>
      <c r="D401" s="6">
        <f t="shared" si="2"/>
        <v>1.358695652173913E-2</v>
      </c>
      <c r="E401" s="6">
        <f t="shared" si="3"/>
        <v>1.358695652173913E-2</v>
      </c>
      <c r="F401" s="6">
        <f t="shared" si="4"/>
        <v>0</v>
      </c>
      <c r="G401" s="6">
        <f t="shared" si="5"/>
        <v>2.717391304347826E-2</v>
      </c>
      <c r="H401" s="6">
        <f t="shared" si="6"/>
        <v>5.434782608695652E-3</v>
      </c>
    </row>
    <row r="402" spans="1:8" x14ac:dyDescent="0.3">
      <c r="A402" t="s">
        <v>1889</v>
      </c>
      <c r="B402" s="6">
        <f t="shared" si="0"/>
        <v>1.6304347826086956E-2</v>
      </c>
      <c r="C402" s="6">
        <f t="shared" si="1"/>
        <v>0</v>
      </c>
      <c r="D402" s="6">
        <f t="shared" si="2"/>
        <v>5.434782608695652E-3</v>
      </c>
      <c r="E402" s="6">
        <f t="shared" si="3"/>
        <v>0</v>
      </c>
      <c r="F402" s="6">
        <f t="shared" si="4"/>
        <v>0</v>
      </c>
      <c r="G402" s="6">
        <f t="shared" si="5"/>
        <v>0</v>
      </c>
      <c r="H402" s="6">
        <f t="shared" si="6"/>
        <v>0</v>
      </c>
    </row>
    <row r="403" spans="1:8" x14ac:dyDescent="0.3">
      <c r="A403" t="s">
        <v>1861</v>
      </c>
      <c r="B403" s="6">
        <f t="shared" si="0"/>
        <v>2.717391304347826E-2</v>
      </c>
      <c r="C403" s="6">
        <f t="shared" si="1"/>
        <v>2.717391304347826E-2</v>
      </c>
      <c r="D403" s="6">
        <f t="shared" si="2"/>
        <v>1.6304347826086956E-2</v>
      </c>
      <c r="E403" s="6">
        <f t="shared" si="3"/>
        <v>0</v>
      </c>
      <c r="F403" s="6">
        <f t="shared" si="4"/>
        <v>0</v>
      </c>
      <c r="G403" s="6">
        <f t="shared" si="5"/>
        <v>0</v>
      </c>
      <c r="H403" s="6">
        <f t="shared" si="6"/>
        <v>0</v>
      </c>
    </row>
    <row r="404" spans="1:8" x14ac:dyDescent="0.3">
      <c r="A404" t="s">
        <v>3759</v>
      </c>
      <c r="B404" s="6">
        <f t="shared" si="0"/>
        <v>2.717391304347826E-3</v>
      </c>
      <c r="C404" s="6">
        <f t="shared" si="1"/>
        <v>0</v>
      </c>
      <c r="D404" s="6">
        <f t="shared" si="2"/>
        <v>0</v>
      </c>
      <c r="E404" s="6">
        <f t="shared" si="3"/>
        <v>0</v>
      </c>
      <c r="F404" s="6">
        <f t="shared" si="4"/>
        <v>0</v>
      </c>
      <c r="G404" s="6">
        <f t="shared" si="5"/>
        <v>2.717391304347826E-3</v>
      </c>
      <c r="H404" s="6">
        <f t="shared" si="6"/>
        <v>0</v>
      </c>
    </row>
    <row r="405" spans="1:8" x14ac:dyDescent="0.3">
      <c r="A405" t="s">
        <v>3222</v>
      </c>
      <c r="B405" s="6">
        <f t="shared" si="0"/>
        <v>6.5217391304347824E-2</v>
      </c>
      <c r="C405" s="6">
        <f t="shared" si="1"/>
        <v>7.6086956521739135E-2</v>
      </c>
      <c r="D405" s="6">
        <f t="shared" si="2"/>
        <v>1.358695652173913E-2</v>
      </c>
      <c r="E405" s="6">
        <f t="shared" si="3"/>
        <v>5.434782608695652E-3</v>
      </c>
      <c r="F405" s="6">
        <f t="shared" si="4"/>
        <v>0</v>
      </c>
      <c r="G405" s="6">
        <f t="shared" si="5"/>
        <v>8.152173913043478E-3</v>
      </c>
      <c r="H405" s="6">
        <f t="shared" si="6"/>
        <v>0</v>
      </c>
    </row>
    <row r="406" spans="1:8" x14ac:dyDescent="0.3">
      <c r="A406" t="s">
        <v>2581</v>
      </c>
      <c r="B406" s="6">
        <f t="shared" si="0"/>
        <v>4.8913043478260872E-2</v>
      </c>
      <c r="C406" s="6">
        <f t="shared" si="1"/>
        <v>9.5108695652173919E-2</v>
      </c>
      <c r="D406" s="6">
        <f t="shared" si="2"/>
        <v>1.6304347826086956E-2</v>
      </c>
      <c r="E406" s="6">
        <f t="shared" si="3"/>
        <v>1.0869565217391304E-2</v>
      </c>
      <c r="F406" s="6">
        <f t="shared" si="4"/>
        <v>0</v>
      </c>
      <c r="G406" s="6">
        <f t="shared" si="5"/>
        <v>8.152173913043478E-3</v>
      </c>
      <c r="H406" s="6">
        <f t="shared" si="6"/>
        <v>8.152173913043478E-3</v>
      </c>
    </row>
    <row r="407" spans="1:8" x14ac:dyDescent="0.3">
      <c r="A407" t="s">
        <v>345</v>
      </c>
      <c r="B407" s="6">
        <f t="shared" si="0"/>
        <v>3.5326086956521736E-2</v>
      </c>
      <c r="C407" s="6">
        <f t="shared" si="1"/>
        <v>2.1739130434782608E-2</v>
      </c>
      <c r="D407" s="6">
        <f t="shared" si="2"/>
        <v>0</v>
      </c>
      <c r="E407" s="6">
        <f t="shared" si="3"/>
        <v>0</v>
      </c>
      <c r="F407" s="6">
        <f t="shared" si="4"/>
        <v>0</v>
      </c>
      <c r="G407" s="6">
        <f t="shared" si="5"/>
        <v>5.434782608695652E-3</v>
      </c>
      <c r="H407" s="6">
        <f t="shared" si="6"/>
        <v>0</v>
      </c>
    </row>
    <row r="408" spans="1:8" x14ac:dyDescent="0.3">
      <c r="A408" t="s">
        <v>1490</v>
      </c>
      <c r="B408" s="6">
        <f t="shared" si="0"/>
        <v>1.6304347826086956E-2</v>
      </c>
      <c r="C408" s="6">
        <f t="shared" si="1"/>
        <v>0</v>
      </c>
      <c r="D408" s="6">
        <f t="shared" si="2"/>
        <v>1.0869565217391304E-2</v>
      </c>
      <c r="E408" s="6">
        <f t="shared" si="3"/>
        <v>0</v>
      </c>
      <c r="F408" s="6">
        <f t="shared" si="4"/>
        <v>0</v>
      </c>
      <c r="G408" s="6">
        <f t="shared" si="5"/>
        <v>0</v>
      </c>
      <c r="H408" s="6">
        <f t="shared" si="6"/>
        <v>0</v>
      </c>
    </row>
    <row r="409" spans="1:8" x14ac:dyDescent="0.3">
      <c r="A409" t="s">
        <v>4816</v>
      </c>
      <c r="B409" s="6">
        <f t="shared" ref="B409:H409" si="7">SUM(B396:B408)</f>
        <v>0.70380434782608681</v>
      </c>
      <c r="C409" s="6">
        <f t="shared" si="7"/>
        <v>0.46467391304347827</v>
      </c>
      <c r="D409" s="6">
        <f t="shared" si="7"/>
        <v>0.23641304347826084</v>
      </c>
      <c r="E409" s="6">
        <f t="shared" si="7"/>
        <v>0.125</v>
      </c>
      <c r="F409" s="6">
        <f t="shared" si="7"/>
        <v>2.717391304347826E-3</v>
      </c>
      <c r="G409" s="6">
        <f t="shared" si="7"/>
        <v>0.12771739130434781</v>
      </c>
      <c r="H409" s="6">
        <f t="shared" si="7"/>
        <v>1.6304347826086956E-2</v>
      </c>
    </row>
    <row r="411" spans="1:8" x14ac:dyDescent="0.3">
      <c r="B411" s="6"/>
      <c r="C411" s="6"/>
      <c r="D411" s="6"/>
      <c r="E411" s="6"/>
      <c r="F411" s="6"/>
      <c r="G411" s="6"/>
      <c r="H411" s="6"/>
    </row>
    <row r="414" spans="1:8" x14ac:dyDescent="0.3">
      <c r="A414" t="s">
        <v>4847</v>
      </c>
    </row>
    <row r="415" spans="1:8" x14ac:dyDescent="0.3">
      <c r="A415">
        <f>ROUND(AVERAGE(data!$AT$2:$AT$404),0)</f>
        <v>92</v>
      </c>
    </row>
    <row r="417" spans="1:15" x14ac:dyDescent="0.3">
      <c r="A417" t="s">
        <v>4856</v>
      </c>
    </row>
    <row r="418" spans="1:15" x14ac:dyDescent="0.3">
      <c r="B418" s="2" t="s">
        <v>4817</v>
      </c>
    </row>
    <row r="419" spans="1:15" x14ac:dyDescent="0.3">
      <c r="B419" t="s">
        <v>1154</v>
      </c>
      <c r="D419" t="s">
        <v>1227</v>
      </c>
      <c r="F419" t="s">
        <v>2659</v>
      </c>
      <c r="H419" t="s">
        <v>1333</v>
      </c>
      <c r="J419" t="s">
        <v>356</v>
      </c>
      <c r="L419" t="s">
        <v>4818</v>
      </c>
      <c r="N419" t="s">
        <v>4820</v>
      </c>
      <c r="O419" t="s">
        <v>4821</v>
      </c>
    </row>
    <row r="420" spans="1:15" x14ac:dyDescent="0.3">
      <c r="A420" s="2" t="s">
        <v>4815</v>
      </c>
      <c r="B420" t="s">
        <v>4819</v>
      </c>
      <c r="C420" t="s">
        <v>4822</v>
      </c>
      <c r="D420" t="s">
        <v>4819</v>
      </c>
      <c r="E420" t="s">
        <v>4822</v>
      </c>
      <c r="F420" t="s">
        <v>4819</v>
      </c>
      <c r="G420" t="s">
        <v>4822</v>
      </c>
      <c r="H420" t="s">
        <v>4819</v>
      </c>
      <c r="I420" t="s">
        <v>4822</v>
      </c>
      <c r="J420" t="s">
        <v>4819</v>
      </c>
      <c r="K420" t="s">
        <v>4822</v>
      </c>
      <c r="L420" t="s">
        <v>4819</v>
      </c>
      <c r="M420" t="s">
        <v>4822</v>
      </c>
    </row>
    <row r="421" spans="1:15" x14ac:dyDescent="0.3">
      <c r="A421" s="3" t="s">
        <v>2715</v>
      </c>
      <c r="B421" s="4">
        <v>1</v>
      </c>
      <c r="C421" s="5">
        <v>1.7543859649122806E-2</v>
      </c>
      <c r="D421" s="4"/>
      <c r="E421" s="5">
        <v>0</v>
      </c>
      <c r="F421" s="4">
        <v>1</v>
      </c>
      <c r="G421" s="5">
        <v>1.7543859649122806E-2</v>
      </c>
      <c r="H421" s="4">
        <v>9</v>
      </c>
      <c r="I421" s="5">
        <v>0.15789473684210525</v>
      </c>
      <c r="J421" s="4">
        <v>46</v>
      </c>
      <c r="K421" s="5">
        <v>0.80701754385964908</v>
      </c>
      <c r="L421" s="4"/>
      <c r="M421" s="5">
        <v>0</v>
      </c>
      <c r="N421" s="4">
        <v>57</v>
      </c>
      <c r="O421" s="5">
        <v>1</v>
      </c>
    </row>
    <row r="422" spans="1:15" x14ac:dyDescent="0.3">
      <c r="A422" s="3" t="s">
        <v>1958</v>
      </c>
      <c r="B422" s="4">
        <v>1</v>
      </c>
      <c r="C422" s="5">
        <v>5.2631578947368418E-2</v>
      </c>
      <c r="D422" s="4"/>
      <c r="E422" s="5">
        <v>0</v>
      </c>
      <c r="F422" s="4"/>
      <c r="G422" s="5">
        <v>0</v>
      </c>
      <c r="H422" s="4">
        <v>5</v>
      </c>
      <c r="I422" s="5">
        <v>0.26315789473684209</v>
      </c>
      <c r="J422" s="4">
        <v>13</v>
      </c>
      <c r="K422" s="5">
        <v>0.68421052631578949</v>
      </c>
      <c r="L422" s="4"/>
      <c r="M422" s="5">
        <v>0</v>
      </c>
      <c r="N422" s="4">
        <v>19</v>
      </c>
      <c r="O422" s="5">
        <v>1</v>
      </c>
    </row>
    <row r="423" spans="1:15" x14ac:dyDescent="0.3">
      <c r="A423" s="3" t="s">
        <v>1928</v>
      </c>
      <c r="B423" s="4"/>
      <c r="C423" s="5">
        <v>0</v>
      </c>
      <c r="D423" s="4">
        <v>2</v>
      </c>
      <c r="E423" s="5">
        <v>4.3478260869565216E-2</v>
      </c>
      <c r="F423" s="4"/>
      <c r="G423" s="5">
        <v>0</v>
      </c>
      <c r="H423" s="4">
        <v>4</v>
      </c>
      <c r="I423" s="5">
        <v>8.6956521739130432E-2</v>
      </c>
      <c r="J423" s="4">
        <v>40</v>
      </c>
      <c r="K423" s="5">
        <v>0.86956521739130432</v>
      </c>
      <c r="L423" s="4"/>
      <c r="M423" s="5">
        <v>0</v>
      </c>
      <c r="N423" s="4">
        <v>46</v>
      </c>
      <c r="O423" s="5">
        <v>1</v>
      </c>
    </row>
    <row r="424" spans="1:15" x14ac:dyDescent="0.3">
      <c r="A424" s="3" t="s">
        <v>2383</v>
      </c>
      <c r="B424" s="4"/>
      <c r="C424" s="5">
        <v>0</v>
      </c>
      <c r="D424" s="4"/>
      <c r="E424" s="5">
        <v>0</v>
      </c>
      <c r="F424" s="4"/>
      <c r="G424" s="5">
        <v>0</v>
      </c>
      <c r="H424" s="4">
        <v>3</v>
      </c>
      <c r="I424" s="5">
        <v>0.375</v>
      </c>
      <c r="J424" s="4">
        <v>5</v>
      </c>
      <c r="K424" s="5">
        <v>0.625</v>
      </c>
      <c r="L424" s="4"/>
      <c r="M424" s="5">
        <v>0</v>
      </c>
      <c r="N424" s="4">
        <v>8</v>
      </c>
      <c r="O424" s="5">
        <v>1</v>
      </c>
    </row>
    <row r="425" spans="1:15" x14ac:dyDescent="0.3">
      <c r="A425" s="3" t="s">
        <v>2335</v>
      </c>
      <c r="B425" s="4"/>
      <c r="C425" s="5">
        <v>0</v>
      </c>
      <c r="D425" s="4"/>
      <c r="E425" s="5">
        <v>0</v>
      </c>
      <c r="F425" s="4"/>
      <c r="G425" s="5">
        <v>0</v>
      </c>
      <c r="H425" s="4">
        <v>1</v>
      </c>
      <c r="I425" s="5">
        <v>0.14285714285714285</v>
      </c>
      <c r="J425" s="4">
        <v>6</v>
      </c>
      <c r="K425" s="5">
        <v>0.8571428571428571</v>
      </c>
      <c r="L425" s="4"/>
      <c r="M425" s="5">
        <v>0</v>
      </c>
      <c r="N425" s="4">
        <v>7</v>
      </c>
      <c r="O425" s="5">
        <v>1</v>
      </c>
    </row>
    <row r="426" spans="1:15" x14ac:dyDescent="0.3">
      <c r="A426" s="3" t="s">
        <v>831</v>
      </c>
      <c r="B426" s="4">
        <v>2</v>
      </c>
      <c r="C426" s="5">
        <v>3.0769230769230771E-2</v>
      </c>
      <c r="D426" s="4">
        <v>3</v>
      </c>
      <c r="E426" s="5">
        <v>4.6153846153846156E-2</v>
      </c>
      <c r="F426" s="4"/>
      <c r="G426" s="5">
        <v>0</v>
      </c>
      <c r="H426" s="4">
        <v>5</v>
      </c>
      <c r="I426" s="5">
        <v>7.6923076923076927E-2</v>
      </c>
      <c r="J426" s="4">
        <v>55</v>
      </c>
      <c r="K426" s="5">
        <v>0.84615384615384615</v>
      </c>
      <c r="L426" s="4"/>
      <c r="M426" s="5">
        <v>0</v>
      </c>
      <c r="N426" s="4">
        <v>65</v>
      </c>
      <c r="O426" s="5">
        <v>1</v>
      </c>
    </row>
    <row r="427" spans="1:15" x14ac:dyDescent="0.3">
      <c r="A427" s="3" t="s">
        <v>1889</v>
      </c>
      <c r="B427" s="4"/>
      <c r="C427" s="5">
        <v>0</v>
      </c>
      <c r="D427" s="4"/>
      <c r="E427" s="5">
        <v>0</v>
      </c>
      <c r="F427" s="4"/>
      <c r="G427" s="5">
        <v>0</v>
      </c>
      <c r="H427" s="4">
        <v>1</v>
      </c>
      <c r="I427" s="5">
        <v>0.16666666666666666</v>
      </c>
      <c r="J427" s="4">
        <v>5</v>
      </c>
      <c r="K427" s="5">
        <v>0.83333333333333337</v>
      </c>
      <c r="L427" s="4"/>
      <c r="M427" s="5">
        <v>0</v>
      </c>
      <c r="N427" s="4">
        <v>6</v>
      </c>
      <c r="O427" s="5">
        <v>1</v>
      </c>
    </row>
    <row r="428" spans="1:15" x14ac:dyDescent="0.3">
      <c r="A428" s="3" t="s">
        <v>1861</v>
      </c>
      <c r="B428" s="4"/>
      <c r="C428" s="5">
        <v>0</v>
      </c>
      <c r="D428" s="4"/>
      <c r="E428" s="5">
        <v>0</v>
      </c>
      <c r="F428" s="4"/>
      <c r="G428" s="5">
        <v>0</v>
      </c>
      <c r="H428" s="4">
        <v>4</v>
      </c>
      <c r="I428" s="5">
        <v>0.2857142857142857</v>
      </c>
      <c r="J428" s="4">
        <v>10</v>
      </c>
      <c r="K428" s="5">
        <v>0.7142857142857143</v>
      </c>
      <c r="L428" s="4"/>
      <c r="M428" s="5">
        <v>0</v>
      </c>
      <c r="N428" s="4">
        <v>14</v>
      </c>
      <c r="O428" s="5">
        <v>1</v>
      </c>
    </row>
    <row r="429" spans="1:15" x14ac:dyDescent="0.3">
      <c r="A429" s="3" t="s">
        <v>3759</v>
      </c>
      <c r="B429" s="4"/>
      <c r="C429" s="5">
        <v>0</v>
      </c>
      <c r="D429" s="4"/>
      <c r="E429" s="5">
        <v>0</v>
      </c>
      <c r="F429" s="4"/>
      <c r="G429" s="5">
        <v>0</v>
      </c>
      <c r="H429" s="4"/>
      <c r="I429" s="5">
        <v>0</v>
      </c>
      <c r="J429" s="4">
        <v>1</v>
      </c>
      <c r="K429" s="5">
        <v>1</v>
      </c>
      <c r="L429" s="4"/>
      <c r="M429" s="5">
        <v>0</v>
      </c>
      <c r="N429" s="4">
        <v>1</v>
      </c>
      <c r="O429" s="5">
        <v>1</v>
      </c>
    </row>
    <row r="430" spans="1:15" x14ac:dyDescent="0.3">
      <c r="A430" s="3" t="s">
        <v>3222</v>
      </c>
      <c r="B430" s="4"/>
      <c r="C430" s="5">
        <v>0</v>
      </c>
      <c r="D430" s="4"/>
      <c r="E430" s="5">
        <v>0</v>
      </c>
      <c r="F430" s="4">
        <v>3</v>
      </c>
      <c r="G430" s="5">
        <v>9.0909090909090912E-2</v>
      </c>
      <c r="H430" s="4">
        <v>9</v>
      </c>
      <c r="I430" s="5">
        <v>0.27272727272727271</v>
      </c>
      <c r="J430" s="4">
        <v>21</v>
      </c>
      <c r="K430" s="5">
        <v>0.63636363636363635</v>
      </c>
      <c r="L430" s="4"/>
      <c r="M430" s="5">
        <v>0</v>
      </c>
      <c r="N430" s="4">
        <v>33</v>
      </c>
      <c r="O430" s="5">
        <v>1</v>
      </c>
    </row>
    <row r="431" spans="1:15" x14ac:dyDescent="0.3">
      <c r="A431" s="3" t="s">
        <v>2581</v>
      </c>
      <c r="B431" s="4">
        <v>1</v>
      </c>
      <c r="C431" s="5">
        <v>2.7027027027027029E-2</v>
      </c>
      <c r="D431" s="4"/>
      <c r="E431" s="5">
        <v>0</v>
      </c>
      <c r="F431" s="4">
        <v>10</v>
      </c>
      <c r="G431" s="5">
        <v>0.27027027027027029</v>
      </c>
      <c r="H431" s="4">
        <v>15</v>
      </c>
      <c r="I431" s="5">
        <v>0.40540540540540543</v>
      </c>
      <c r="J431" s="4">
        <v>11</v>
      </c>
      <c r="K431" s="5">
        <v>0.29729729729729731</v>
      </c>
      <c r="L431" s="4"/>
      <c r="M431" s="5">
        <v>0</v>
      </c>
      <c r="N431" s="4">
        <v>37</v>
      </c>
      <c r="O431" s="5">
        <v>1</v>
      </c>
    </row>
    <row r="432" spans="1:15" x14ac:dyDescent="0.3">
      <c r="A432" s="3" t="s">
        <v>345</v>
      </c>
      <c r="B432" s="4"/>
      <c r="C432" s="5">
        <v>0</v>
      </c>
      <c r="D432" s="4"/>
      <c r="E432" s="5">
        <v>0</v>
      </c>
      <c r="F432" s="4"/>
      <c r="G432" s="5">
        <v>0</v>
      </c>
      <c r="H432" s="4"/>
      <c r="I432" s="5">
        <v>0</v>
      </c>
      <c r="J432" s="4">
        <v>16</v>
      </c>
      <c r="K432" s="5">
        <v>1</v>
      </c>
      <c r="L432" s="4"/>
      <c r="M432" s="5">
        <v>0</v>
      </c>
      <c r="N432" s="4">
        <v>16</v>
      </c>
      <c r="O432" s="5">
        <v>1</v>
      </c>
    </row>
    <row r="433" spans="1:15" x14ac:dyDescent="0.3">
      <c r="A433" s="3" t="s">
        <v>1490</v>
      </c>
      <c r="B433" s="4"/>
      <c r="C433" s="5">
        <v>0</v>
      </c>
      <c r="D433" s="4"/>
      <c r="E433" s="5">
        <v>0</v>
      </c>
      <c r="F433" s="4"/>
      <c r="G433" s="5">
        <v>0</v>
      </c>
      <c r="H433" s="4"/>
      <c r="I433" s="5">
        <v>0</v>
      </c>
      <c r="J433" s="4">
        <v>6</v>
      </c>
      <c r="K433" s="5">
        <v>1</v>
      </c>
      <c r="L433" s="4"/>
      <c r="M433" s="5">
        <v>0</v>
      </c>
      <c r="N433" s="4">
        <v>6</v>
      </c>
      <c r="O433" s="5">
        <v>1</v>
      </c>
    </row>
    <row r="434" spans="1:15" x14ac:dyDescent="0.3">
      <c r="A434" s="3" t="s">
        <v>4816</v>
      </c>
      <c r="B434" s="4">
        <v>5</v>
      </c>
      <c r="C434" s="5">
        <v>1.5873015873015872E-2</v>
      </c>
      <c r="D434" s="4">
        <v>5</v>
      </c>
      <c r="E434" s="5">
        <v>1.5873015873015872E-2</v>
      </c>
      <c r="F434" s="4">
        <v>14</v>
      </c>
      <c r="G434" s="5">
        <v>4.4444444444444446E-2</v>
      </c>
      <c r="H434" s="4">
        <v>56</v>
      </c>
      <c r="I434" s="5">
        <v>0.17777777777777778</v>
      </c>
      <c r="J434" s="4">
        <v>235</v>
      </c>
      <c r="K434" s="5">
        <v>0.74603174603174605</v>
      </c>
      <c r="L434" s="4"/>
      <c r="M434" s="5">
        <v>0</v>
      </c>
      <c r="N434" s="4">
        <v>315</v>
      </c>
      <c r="O434" s="5">
        <v>1</v>
      </c>
    </row>
    <row r="437" spans="1:15" x14ac:dyDescent="0.3">
      <c r="A437" t="s">
        <v>4857</v>
      </c>
    </row>
    <row r="438" spans="1:15" x14ac:dyDescent="0.3">
      <c r="B438" s="2" t="s">
        <v>4817</v>
      </c>
    </row>
    <row r="439" spans="1:15" x14ac:dyDescent="0.3">
      <c r="B439" t="s">
        <v>347</v>
      </c>
      <c r="D439" t="s">
        <v>359</v>
      </c>
      <c r="F439" t="s">
        <v>372</v>
      </c>
      <c r="H439" t="s">
        <v>4818</v>
      </c>
      <c r="J439" t="s">
        <v>4820</v>
      </c>
      <c r="K439" t="s">
        <v>4821</v>
      </c>
    </row>
    <row r="440" spans="1:15" x14ac:dyDescent="0.3">
      <c r="A440" s="2" t="s">
        <v>4815</v>
      </c>
      <c r="B440" t="s">
        <v>4819</v>
      </c>
      <c r="C440" t="s">
        <v>4822</v>
      </c>
      <c r="D440" t="s">
        <v>4819</v>
      </c>
      <c r="E440" t="s">
        <v>4822</v>
      </c>
      <c r="F440" t="s">
        <v>4819</v>
      </c>
      <c r="G440" t="s">
        <v>4822</v>
      </c>
      <c r="H440" t="s">
        <v>4819</v>
      </c>
      <c r="I440" t="s">
        <v>4822</v>
      </c>
    </row>
    <row r="441" spans="1:15" x14ac:dyDescent="0.3">
      <c r="A441" s="3" t="s">
        <v>2715</v>
      </c>
      <c r="B441" s="4">
        <v>50</v>
      </c>
      <c r="C441" s="5">
        <v>0.8771929824561403</v>
      </c>
      <c r="D441" s="4">
        <v>5</v>
      </c>
      <c r="E441" s="5">
        <v>8.771929824561403E-2</v>
      </c>
      <c r="F441" s="4">
        <v>2</v>
      </c>
      <c r="G441" s="5">
        <v>3.5087719298245612E-2</v>
      </c>
      <c r="H441" s="4"/>
      <c r="I441" s="5">
        <v>0</v>
      </c>
      <c r="J441" s="4">
        <v>57</v>
      </c>
      <c r="K441" s="5">
        <v>1</v>
      </c>
    </row>
    <row r="442" spans="1:15" x14ac:dyDescent="0.3">
      <c r="A442" s="3" t="s">
        <v>1958</v>
      </c>
      <c r="B442" s="4">
        <v>9</v>
      </c>
      <c r="C442" s="5">
        <v>0.25</v>
      </c>
      <c r="D442" s="4">
        <v>27</v>
      </c>
      <c r="E442" s="5">
        <v>0.75</v>
      </c>
      <c r="F442" s="4"/>
      <c r="G442" s="5">
        <v>0</v>
      </c>
      <c r="H442" s="4"/>
      <c r="I442" s="5">
        <v>0</v>
      </c>
      <c r="J442" s="4">
        <v>36</v>
      </c>
      <c r="K442" s="5">
        <v>1</v>
      </c>
    </row>
    <row r="443" spans="1:15" x14ac:dyDescent="0.3">
      <c r="A443" s="3" t="s">
        <v>1928</v>
      </c>
      <c r="B443" s="4">
        <v>26</v>
      </c>
      <c r="C443" s="5">
        <v>0.56521739130434778</v>
      </c>
      <c r="D443" s="4">
        <v>15</v>
      </c>
      <c r="E443" s="5">
        <v>0.32608695652173914</v>
      </c>
      <c r="F443" s="4">
        <v>5</v>
      </c>
      <c r="G443" s="5">
        <v>0.10869565217391304</v>
      </c>
      <c r="H443" s="4"/>
      <c r="I443" s="5">
        <v>0</v>
      </c>
      <c r="J443" s="4">
        <v>46</v>
      </c>
      <c r="K443" s="5">
        <v>1</v>
      </c>
    </row>
    <row r="444" spans="1:15" x14ac:dyDescent="0.3">
      <c r="A444" s="3" t="s">
        <v>2383</v>
      </c>
      <c r="B444" s="4">
        <v>5</v>
      </c>
      <c r="C444" s="5">
        <v>0.26315789473684209</v>
      </c>
      <c r="D444" s="4">
        <v>13</v>
      </c>
      <c r="E444" s="5">
        <v>0.68421052631578949</v>
      </c>
      <c r="F444" s="4">
        <v>1</v>
      </c>
      <c r="G444" s="5">
        <v>5.2631578947368418E-2</v>
      </c>
      <c r="H444" s="4"/>
      <c r="I444" s="5">
        <v>0</v>
      </c>
      <c r="J444" s="4">
        <v>19</v>
      </c>
      <c r="K444" s="5">
        <v>1</v>
      </c>
    </row>
    <row r="445" spans="1:15" x14ac:dyDescent="0.3">
      <c r="A445" s="3" t="s">
        <v>2335</v>
      </c>
      <c r="B445" s="4">
        <v>4</v>
      </c>
      <c r="C445" s="5">
        <v>0.5714285714285714</v>
      </c>
      <c r="D445" s="4">
        <v>3</v>
      </c>
      <c r="E445" s="5">
        <v>0.42857142857142855</v>
      </c>
      <c r="F445" s="4"/>
      <c r="G445" s="5">
        <v>0</v>
      </c>
      <c r="H445" s="4"/>
      <c r="I445" s="5">
        <v>0</v>
      </c>
      <c r="J445" s="4">
        <v>7</v>
      </c>
      <c r="K445" s="5">
        <v>1</v>
      </c>
    </row>
    <row r="446" spans="1:15" x14ac:dyDescent="0.3">
      <c r="A446" s="3" t="s">
        <v>831</v>
      </c>
      <c r="B446" s="4">
        <v>38</v>
      </c>
      <c r="C446" s="5">
        <v>0.5</v>
      </c>
      <c r="D446" s="4">
        <v>17</v>
      </c>
      <c r="E446" s="5">
        <v>0.22368421052631579</v>
      </c>
      <c r="F446" s="4">
        <v>21</v>
      </c>
      <c r="G446" s="5">
        <v>0.27631578947368424</v>
      </c>
      <c r="H446" s="4"/>
      <c r="I446" s="5">
        <v>0</v>
      </c>
      <c r="J446" s="4">
        <v>76</v>
      </c>
      <c r="K446" s="5">
        <v>1</v>
      </c>
    </row>
    <row r="447" spans="1:15" x14ac:dyDescent="0.3">
      <c r="A447" s="3" t="s">
        <v>1889</v>
      </c>
      <c r="B447" s="4">
        <v>6</v>
      </c>
      <c r="C447" s="5">
        <v>1</v>
      </c>
      <c r="D447" s="4"/>
      <c r="E447" s="5">
        <v>0</v>
      </c>
      <c r="F447" s="4"/>
      <c r="G447" s="5">
        <v>0</v>
      </c>
      <c r="H447" s="4"/>
      <c r="I447" s="5">
        <v>0</v>
      </c>
      <c r="J447" s="4">
        <v>6</v>
      </c>
      <c r="K447" s="5">
        <v>1</v>
      </c>
    </row>
    <row r="448" spans="1:15" x14ac:dyDescent="0.3">
      <c r="A448" s="3" t="s">
        <v>1861</v>
      </c>
      <c r="B448" s="4">
        <v>14</v>
      </c>
      <c r="C448" s="5">
        <v>1</v>
      </c>
      <c r="D448" s="4"/>
      <c r="E448" s="5">
        <v>0</v>
      </c>
      <c r="F448" s="4"/>
      <c r="G448" s="5">
        <v>0</v>
      </c>
      <c r="H448" s="4"/>
      <c r="I448" s="5">
        <v>0</v>
      </c>
      <c r="J448" s="4">
        <v>14</v>
      </c>
      <c r="K448" s="5">
        <v>1</v>
      </c>
    </row>
    <row r="449" spans="1:11" x14ac:dyDescent="0.3">
      <c r="A449" s="3" t="s">
        <v>3759</v>
      </c>
      <c r="B449" s="4">
        <v>2</v>
      </c>
      <c r="C449" s="5">
        <v>1</v>
      </c>
      <c r="D449" s="4"/>
      <c r="E449" s="5">
        <v>0</v>
      </c>
      <c r="F449" s="4"/>
      <c r="G449" s="5">
        <v>0</v>
      </c>
      <c r="H449" s="4"/>
      <c r="I449" s="5">
        <v>0</v>
      </c>
      <c r="J449" s="4">
        <v>2</v>
      </c>
      <c r="K449" s="5">
        <v>1</v>
      </c>
    </row>
    <row r="450" spans="1:11" x14ac:dyDescent="0.3">
      <c r="A450" s="3" t="s">
        <v>3222</v>
      </c>
      <c r="B450" s="4">
        <v>22</v>
      </c>
      <c r="C450" s="5">
        <v>0.61111111111111116</v>
      </c>
      <c r="D450" s="4">
        <v>6</v>
      </c>
      <c r="E450" s="5">
        <v>0.16666666666666666</v>
      </c>
      <c r="F450" s="4">
        <v>8</v>
      </c>
      <c r="G450" s="5">
        <v>0.22222222222222221</v>
      </c>
      <c r="H450" s="4"/>
      <c r="I450" s="5">
        <v>0</v>
      </c>
      <c r="J450" s="4">
        <v>36</v>
      </c>
      <c r="K450" s="5">
        <v>1</v>
      </c>
    </row>
    <row r="451" spans="1:11" x14ac:dyDescent="0.3">
      <c r="A451" s="3" t="s">
        <v>2581</v>
      </c>
      <c r="B451" s="4">
        <v>20</v>
      </c>
      <c r="C451" s="5">
        <v>0.46511627906976744</v>
      </c>
      <c r="D451" s="4">
        <v>14</v>
      </c>
      <c r="E451" s="5">
        <v>0.32558139534883723</v>
      </c>
      <c r="F451" s="4">
        <v>9</v>
      </c>
      <c r="G451" s="5">
        <v>0.20930232558139536</v>
      </c>
      <c r="H451" s="4"/>
      <c r="I451" s="5">
        <v>0</v>
      </c>
      <c r="J451" s="4">
        <v>43</v>
      </c>
      <c r="K451" s="5">
        <v>1</v>
      </c>
    </row>
    <row r="452" spans="1:11" x14ac:dyDescent="0.3">
      <c r="A452" s="3" t="s">
        <v>345</v>
      </c>
      <c r="B452" s="4">
        <v>11</v>
      </c>
      <c r="C452" s="5">
        <v>0.61111111111111116</v>
      </c>
      <c r="D452" s="4">
        <v>7</v>
      </c>
      <c r="E452" s="5">
        <v>0.3888888888888889</v>
      </c>
      <c r="F452" s="4"/>
      <c r="G452" s="5">
        <v>0</v>
      </c>
      <c r="H452" s="4"/>
      <c r="I452" s="5">
        <v>0</v>
      </c>
      <c r="J452" s="4">
        <v>18</v>
      </c>
      <c r="K452" s="5">
        <v>1</v>
      </c>
    </row>
    <row r="453" spans="1:11" x14ac:dyDescent="0.3">
      <c r="A453" s="3" t="s">
        <v>1490</v>
      </c>
      <c r="B453" s="4">
        <v>5</v>
      </c>
      <c r="C453" s="5">
        <v>0.83333333333333337</v>
      </c>
      <c r="D453" s="4"/>
      <c r="E453" s="5">
        <v>0</v>
      </c>
      <c r="F453" s="4">
        <v>1</v>
      </c>
      <c r="G453" s="5">
        <v>0.16666666666666666</v>
      </c>
      <c r="H453" s="4"/>
      <c r="I453" s="5">
        <v>0</v>
      </c>
      <c r="J453" s="4">
        <v>6</v>
      </c>
      <c r="K453" s="5">
        <v>1</v>
      </c>
    </row>
    <row r="454" spans="1:11" x14ac:dyDescent="0.3">
      <c r="A454" s="3" t="s">
        <v>4816</v>
      </c>
      <c r="B454" s="4">
        <v>212</v>
      </c>
      <c r="C454" s="5">
        <v>0.57923497267759561</v>
      </c>
      <c r="D454" s="4">
        <v>107</v>
      </c>
      <c r="E454" s="5">
        <v>0.29234972677595628</v>
      </c>
      <c r="F454" s="4">
        <v>47</v>
      </c>
      <c r="G454" s="5">
        <v>0.12841530054644809</v>
      </c>
      <c r="H454" s="4"/>
      <c r="I454" s="5">
        <v>0</v>
      </c>
      <c r="J454" s="4">
        <v>366</v>
      </c>
      <c r="K454" s="5">
        <v>1</v>
      </c>
    </row>
    <row r="457" spans="1:11" x14ac:dyDescent="0.3">
      <c r="A457" s="3" t="s">
        <v>4858</v>
      </c>
    </row>
    <row r="458" spans="1:11" x14ac:dyDescent="0.3">
      <c r="A458" s="2" t="s">
        <v>4815</v>
      </c>
      <c r="B458" t="s">
        <v>426</v>
      </c>
      <c r="C458" t="s">
        <v>2192</v>
      </c>
      <c r="D458" t="s">
        <v>2055</v>
      </c>
      <c r="E458" t="s">
        <v>1727</v>
      </c>
      <c r="F458" t="s">
        <v>3207</v>
      </c>
      <c r="G458" t="s">
        <v>4859</v>
      </c>
      <c r="H458" t="s">
        <v>1049</v>
      </c>
      <c r="I458" t="s">
        <v>993</v>
      </c>
      <c r="J458" t="s">
        <v>372</v>
      </c>
    </row>
    <row r="459" spans="1:11" x14ac:dyDescent="0.3">
      <c r="A459" s="3" t="s">
        <v>698</v>
      </c>
      <c r="B459" s="4"/>
      <c r="C459" s="4"/>
      <c r="D459" s="4"/>
      <c r="E459" s="4"/>
      <c r="F459" s="4"/>
      <c r="G459" s="4"/>
      <c r="H459" s="4"/>
      <c r="I459" s="4"/>
      <c r="J459" s="4"/>
    </row>
    <row r="460" spans="1:11" x14ac:dyDescent="0.3">
      <c r="A460" s="3" t="s">
        <v>2715</v>
      </c>
      <c r="B460" s="4">
        <v>35</v>
      </c>
      <c r="C460" s="4">
        <v>20</v>
      </c>
      <c r="D460" s="4">
        <v>2</v>
      </c>
      <c r="E460" s="4"/>
      <c r="F460" s="4">
        <v>2</v>
      </c>
      <c r="G460" s="4"/>
      <c r="H460" s="4">
        <v>2</v>
      </c>
      <c r="I460" s="4">
        <v>19</v>
      </c>
      <c r="J460" s="4"/>
    </row>
    <row r="461" spans="1:11" x14ac:dyDescent="0.3">
      <c r="A461" s="3" t="s">
        <v>1958</v>
      </c>
      <c r="B461" s="4">
        <v>33</v>
      </c>
      <c r="C461" s="4">
        <v>8</v>
      </c>
      <c r="D461" s="4">
        <v>4</v>
      </c>
      <c r="E461" s="4">
        <v>3</v>
      </c>
      <c r="F461" s="4">
        <v>2</v>
      </c>
      <c r="G461" s="4"/>
      <c r="H461" s="4">
        <v>3</v>
      </c>
      <c r="I461" s="4"/>
      <c r="J461" s="4"/>
    </row>
    <row r="462" spans="1:11" x14ac:dyDescent="0.3">
      <c r="A462" s="3" t="s">
        <v>1928</v>
      </c>
      <c r="B462" s="4">
        <v>40</v>
      </c>
      <c r="C462" s="4">
        <v>1</v>
      </c>
      <c r="D462" s="4">
        <v>7</v>
      </c>
      <c r="E462" s="4">
        <v>3</v>
      </c>
      <c r="F462" s="4">
        <v>1</v>
      </c>
      <c r="G462" s="4">
        <v>1</v>
      </c>
      <c r="H462" s="4">
        <v>7</v>
      </c>
      <c r="I462" s="4">
        <v>1</v>
      </c>
      <c r="J462" s="4"/>
    </row>
    <row r="463" spans="1:11" x14ac:dyDescent="0.3">
      <c r="A463" s="3" t="s">
        <v>2383</v>
      </c>
      <c r="B463" s="4">
        <v>16</v>
      </c>
      <c r="C463" s="4">
        <v>3</v>
      </c>
      <c r="D463" s="4">
        <v>5</v>
      </c>
      <c r="E463" s="4">
        <v>1</v>
      </c>
      <c r="F463" s="4"/>
      <c r="G463" s="4">
        <v>1</v>
      </c>
      <c r="H463" s="4"/>
      <c r="I463" s="4"/>
      <c r="J463" s="4"/>
    </row>
    <row r="464" spans="1:11" x14ac:dyDescent="0.3">
      <c r="A464" s="3" t="s">
        <v>2335</v>
      </c>
      <c r="B464" s="4">
        <v>7</v>
      </c>
      <c r="C464" s="4">
        <v>2</v>
      </c>
      <c r="D464" s="4">
        <v>1</v>
      </c>
      <c r="E464" s="4"/>
      <c r="F464" s="4"/>
      <c r="G464" s="4"/>
      <c r="H464" s="4"/>
      <c r="I464" s="4"/>
      <c r="J464" s="4"/>
    </row>
    <row r="465" spans="1:10" x14ac:dyDescent="0.3">
      <c r="A465" s="3" t="s">
        <v>831</v>
      </c>
      <c r="B465" s="4">
        <v>61</v>
      </c>
      <c r="C465" s="4">
        <v>1</v>
      </c>
      <c r="D465" s="4">
        <v>11</v>
      </c>
      <c r="E465" s="4">
        <v>9</v>
      </c>
      <c r="F465" s="4">
        <v>4</v>
      </c>
      <c r="G465" s="4">
        <v>3</v>
      </c>
      <c r="H465" s="4"/>
      <c r="I465" s="4">
        <v>10</v>
      </c>
      <c r="J465" s="4">
        <v>3</v>
      </c>
    </row>
    <row r="466" spans="1:10" x14ac:dyDescent="0.3">
      <c r="A466" s="3" t="s">
        <v>381</v>
      </c>
      <c r="B466" s="4"/>
      <c r="C466" s="4"/>
      <c r="D466" s="4"/>
      <c r="E466" s="4"/>
      <c r="F466" s="4"/>
      <c r="G466" s="4"/>
      <c r="H466" s="4"/>
      <c r="I466" s="4"/>
      <c r="J466" s="4"/>
    </row>
    <row r="467" spans="1:10" x14ac:dyDescent="0.3">
      <c r="A467" s="3" t="s">
        <v>1889</v>
      </c>
      <c r="B467" s="4">
        <v>6</v>
      </c>
      <c r="C467" s="4"/>
      <c r="D467" s="4"/>
      <c r="E467" s="4"/>
      <c r="F467" s="4"/>
      <c r="G467" s="4"/>
      <c r="H467" s="4"/>
      <c r="I467" s="4"/>
      <c r="J467" s="4"/>
    </row>
    <row r="468" spans="1:10" x14ac:dyDescent="0.3">
      <c r="A468" s="3" t="s">
        <v>1861</v>
      </c>
      <c r="B468" s="4">
        <v>9</v>
      </c>
      <c r="C468" s="4">
        <v>1</v>
      </c>
      <c r="D468" s="4">
        <v>3</v>
      </c>
      <c r="E468" s="4">
        <v>1</v>
      </c>
      <c r="F468" s="4"/>
      <c r="G468" s="4">
        <v>2</v>
      </c>
      <c r="H468" s="4"/>
      <c r="I468" s="4">
        <v>4</v>
      </c>
      <c r="J468" s="4"/>
    </row>
    <row r="469" spans="1:10" x14ac:dyDescent="0.3">
      <c r="A469" s="3" t="s">
        <v>3759</v>
      </c>
      <c r="B469" s="4">
        <v>2</v>
      </c>
      <c r="C469" s="4">
        <v>1</v>
      </c>
      <c r="D469" s="4"/>
      <c r="E469" s="4"/>
      <c r="F469" s="4"/>
      <c r="G469" s="4"/>
      <c r="H469" s="4"/>
      <c r="I469" s="4"/>
      <c r="J469" s="4"/>
    </row>
    <row r="470" spans="1:10" x14ac:dyDescent="0.3">
      <c r="A470" s="3" t="s">
        <v>3222</v>
      </c>
      <c r="B470" s="4">
        <v>26</v>
      </c>
      <c r="C470" s="4">
        <v>4</v>
      </c>
      <c r="D470" s="4">
        <v>6</v>
      </c>
      <c r="E470" s="4">
        <v>3</v>
      </c>
      <c r="F470" s="4">
        <v>1</v>
      </c>
      <c r="G470" s="4">
        <v>1</v>
      </c>
      <c r="H470" s="4">
        <v>4</v>
      </c>
      <c r="I470" s="4">
        <v>1</v>
      </c>
      <c r="J470" s="4"/>
    </row>
    <row r="471" spans="1:10" x14ac:dyDescent="0.3">
      <c r="A471" s="3" t="s">
        <v>2581</v>
      </c>
      <c r="B471" s="4">
        <v>35</v>
      </c>
      <c r="C471" s="4">
        <v>10</v>
      </c>
      <c r="D471" s="4">
        <v>6</v>
      </c>
      <c r="E471" s="4">
        <v>1</v>
      </c>
      <c r="F471" s="4">
        <v>2</v>
      </c>
      <c r="G471" s="4">
        <v>1</v>
      </c>
      <c r="H471" s="4"/>
      <c r="I471" s="4">
        <v>1</v>
      </c>
      <c r="J471" s="4"/>
    </row>
    <row r="472" spans="1:10" x14ac:dyDescent="0.3">
      <c r="A472" s="3" t="s">
        <v>345</v>
      </c>
      <c r="B472" s="4">
        <v>18</v>
      </c>
      <c r="C472" s="4">
        <v>1</v>
      </c>
      <c r="D472" s="4">
        <v>6</v>
      </c>
      <c r="E472" s="4"/>
      <c r="F472" s="4"/>
      <c r="G472" s="4"/>
      <c r="H472" s="4"/>
      <c r="I472" s="4"/>
      <c r="J472" s="4"/>
    </row>
    <row r="473" spans="1:10" x14ac:dyDescent="0.3">
      <c r="A473" s="3" t="s">
        <v>1490</v>
      </c>
      <c r="B473" s="4">
        <v>6</v>
      </c>
      <c r="C473" s="4">
        <v>1</v>
      </c>
      <c r="D473" s="4"/>
      <c r="E473" s="4"/>
      <c r="F473" s="4"/>
      <c r="G473" s="4"/>
      <c r="H473" s="4"/>
      <c r="I473" s="4"/>
      <c r="J473" s="4"/>
    </row>
    <row r="474" spans="1:10" x14ac:dyDescent="0.3">
      <c r="A474" s="3" t="s">
        <v>4959</v>
      </c>
      <c r="B474" s="4"/>
      <c r="C474" s="4"/>
      <c r="D474" s="4"/>
      <c r="E474" s="4"/>
      <c r="F474" s="4"/>
      <c r="G474" s="4"/>
      <c r="H474" s="4"/>
      <c r="I474" s="4"/>
      <c r="J474" s="4"/>
    </row>
    <row r="475" spans="1:10" x14ac:dyDescent="0.3">
      <c r="A475" s="3" t="s">
        <v>4816</v>
      </c>
      <c r="B475" s="4">
        <v>294</v>
      </c>
      <c r="C475" s="4">
        <v>53</v>
      </c>
      <c r="D475" s="4">
        <v>51</v>
      </c>
      <c r="E475" s="4">
        <v>21</v>
      </c>
      <c r="F475" s="4">
        <v>12</v>
      </c>
      <c r="G475" s="4">
        <v>9</v>
      </c>
      <c r="H475" s="4">
        <v>16</v>
      </c>
      <c r="I475" s="4">
        <v>36</v>
      </c>
      <c r="J475" s="4">
        <v>3</v>
      </c>
    </row>
    <row r="485" spans="1:10" x14ac:dyDescent="0.3">
      <c r="A485" t="s">
        <v>4815</v>
      </c>
      <c r="B485" s="53" t="s">
        <v>426</v>
      </c>
      <c r="C485" s="53" t="s">
        <v>2192</v>
      </c>
      <c r="D485" s="53" t="s">
        <v>2055</v>
      </c>
      <c r="E485" s="53" t="s">
        <v>1727</v>
      </c>
      <c r="F485" s="53" t="s">
        <v>3207</v>
      </c>
      <c r="G485" s="53" t="s">
        <v>4859</v>
      </c>
      <c r="H485" s="53" t="s">
        <v>1049</v>
      </c>
      <c r="I485" s="53" t="s">
        <v>993</v>
      </c>
      <c r="J485" s="53" t="s">
        <v>372</v>
      </c>
    </row>
    <row r="486" spans="1:10" x14ac:dyDescent="0.3">
      <c r="A486" s="3" t="s">
        <v>698</v>
      </c>
      <c r="B486" s="6">
        <f t="shared" ref="B486" si="8">B459/368</f>
        <v>0</v>
      </c>
      <c r="C486" s="6">
        <f t="shared" ref="C486:J486" si="9">C459/368</f>
        <v>0</v>
      </c>
      <c r="D486" s="6">
        <f t="shared" si="9"/>
        <v>0</v>
      </c>
      <c r="E486" s="6">
        <f t="shared" si="9"/>
        <v>0</v>
      </c>
      <c r="F486" s="6">
        <f t="shared" si="9"/>
        <v>0</v>
      </c>
      <c r="G486" s="6">
        <f t="shared" si="9"/>
        <v>0</v>
      </c>
      <c r="H486" s="6">
        <f t="shared" si="9"/>
        <v>0</v>
      </c>
      <c r="I486" s="6">
        <f t="shared" si="9"/>
        <v>0</v>
      </c>
      <c r="J486" s="6">
        <f t="shared" si="9"/>
        <v>0</v>
      </c>
    </row>
    <row r="487" spans="1:10" x14ac:dyDescent="0.3">
      <c r="A487" s="3" t="s">
        <v>2715</v>
      </c>
      <c r="B487" s="6">
        <f t="shared" ref="B487:J487" si="10">B460/368</f>
        <v>9.5108695652173919E-2</v>
      </c>
      <c r="C487" s="6">
        <f t="shared" si="10"/>
        <v>5.434782608695652E-2</v>
      </c>
      <c r="D487" s="6">
        <f t="shared" si="10"/>
        <v>5.434782608695652E-3</v>
      </c>
      <c r="E487" s="6">
        <f t="shared" si="10"/>
        <v>0</v>
      </c>
      <c r="F487" s="6">
        <f t="shared" si="10"/>
        <v>5.434782608695652E-3</v>
      </c>
      <c r="G487" s="6">
        <f t="shared" si="10"/>
        <v>0</v>
      </c>
      <c r="H487" s="6">
        <f t="shared" si="10"/>
        <v>5.434782608695652E-3</v>
      </c>
      <c r="I487" s="6">
        <f t="shared" si="10"/>
        <v>5.1630434782608696E-2</v>
      </c>
      <c r="J487" s="6">
        <f t="shared" si="10"/>
        <v>0</v>
      </c>
    </row>
    <row r="488" spans="1:10" x14ac:dyDescent="0.3">
      <c r="A488" s="3" t="s">
        <v>1958</v>
      </c>
      <c r="B488" s="6">
        <f t="shared" ref="B488:J488" si="11">B461/368</f>
        <v>8.9673913043478257E-2</v>
      </c>
      <c r="C488" s="6">
        <f t="shared" si="11"/>
        <v>2.1739130434782608E-2</v>
      </c>
      <c r="D488" s="6">
        <f t="shared" si="11"/>
        <v>1.0869565217391304E-2</v>
      </c>
      <c r="E488" s="6">
        <f t="shared" si="11"/>
        <v>8.152173913043478E-3</v>
      </c>
      <c r="F488" s="6">
        <f t="shared" si="11"/>
        <v>5.434782608695652E-3</v>
      </c>
      <c r="G488" s="6">
        <f t="shared" si="11"/>
        <v>0</v>
      </c>
      <c r="H488" s="6">
        <f t="shared" si="11"/>
        <v>8.152173913043478E-3</v>
      </c>
      <c r="I488" s="6">
        <f t="shared" si="11"/>
        <v>0</v>
      </c>
      <c r="J488" s="6">
        <f t="shared" si="11"/>
        <v>0</v>
      </c>
    </row>
    <row r="489" spans="1:10" x14ac:dyDescent="0.3">
      <c r="A489" s="3" t="s">
        <v>1928</v>
      </c>
      <c r="B489" s="6">
        <f t="shared" ref="B489:J489" si="12">B462/368</f>
        <v>0.10869565217391304</v>
      </c>
      <c r="C489" s="6">
        <f t="shared" si="12"/>
        <v>2.717391304347826E-3</v>
      </c>
      <c r="D489" s="6">
        <f t="shared" si="12"/>
        <v>1.9021739130434784E-2</v>
      </c>
      <c r="E489" s="6">
        <f t="shared" si="12"/>
        <v>8.152173913043478E-3</v>
      </c>
      <c r="F489" s="6">
        <f t="shared" si="12"/>
        <v>2.717391304347826E-3</v>
      </c>
      <c r="G489" s="6">
        <f t="shared" si="12"/>
        <v>2.717391304347826E-3</v>
      </c>
      <c r="H489" s="6">
        <f t="shared" si="12"/>
        <v>1.9021739130434784E-2</v>
      </c>
      <c r="I489" s="6">
        <f t="shared" si="12"/>
        <v>2.717391304347826E-3</v>
      </c>
      <c r="J489" s="6">
        <f t="shared" si="12"/>
        <v>0</v>
      </c>
    </row>
    <row r="490" spans="1:10" x14ac:dyDescent="0.3">
      <c r="A490" s="3" t="s">
        <v>2383</v>
      </c>
      <c r="B490" s="6">
        <f t="shared" ref="B490:J490" si="13">B463/368</f>
        <v>4.3478260869565216E-2</v>
      </c>
      <c r="C490" s="6">
        <f t="shared" si="13"/>
        <v>8.152173913043478E-3</v>
      </c>
      <c r="D490" s="6">
        <f t="shared" si="13"/>
        <v>1.358695652173913E-2</v>
      </c>
      <c r="E490" s="6">
        <f t="shared" si="13"/>
        <v>2.717391304347826E-3</v>
      </c>
      <c r="F490" s="6">
        <f t="shared" si="13"/>
        <v>0</v>
      </c>
      <c r="G490" s="6">
        <f t="shared" si="13"/>
        <v>2.717391304347826E-3</v>
      </c>
      <c r="H490" s="6">
        <f t="shared" si="13"/>
        <v>0</v>
      </c>
      <c r="I490" s="6">
        <f t="shared" si="13"/>
        <v>0</v>
      </c>
      <c r="J490" s="6">
        <f t="shared" si="13"/>
        <v>0</v>
      </c>
    </row>
    <row r="491" spans="1:10" x14ac:dyDescent="0.3">
      <c r="A491" s="3" t="s">
        <v>2335</v>
      </c>
      <c r="B491" s="6">
        <f t="shared" ref="B491:J491" si="14">B464/368</f>
        <v>1.9021739130434784E-2</v>
      </c>
      <c r="C491" s="6">
        <f t="shared" si="14"/>
        <v>5.434782608695652E-3</v>
      </c>
      <c r="D491" s="6">
        <f t="shared" si="14"/>
        <v>2.717391304347826E-3</v>
      </c>
      <c r="E491" s="6">
        <f t="shared" si="14"/>
        <v>0</v>
      </c>
      <c r="F491" s="6">
        <f t="shared" si="14"/>
        <v>0</v>
      </c>
      <c r="G491" s="6">
        <f t="shared" si="14"/>
        <v>0</v>
      </c>
      <c r="H491" s="6">
        <f t="shared" si="14"/>
        <v>0</v>
      </c>
      <c r="I491" s="6">
        <f t="shared" si="14"/>
        <v>0</v>
      </c>
      <c r="J491" s="6">
        <f t="shared" si="14"/>
        <v>0</v>
      </c>
    </row>
    <row r="492" spans="1:10" x14ac:dyDescent="0.3">
      <c r="A492" s="3" t="s">
        <v>831</v>
      </c>
      <c r="B492" s="6">
        <f t="shared" ref="B492:J492" si="15">B465/368</f>
        <v>0.16576086956521738</v>
      </c>
      <c r="C492" s="6">
        <f t="shared" si="15"/>
        <v>2.717391304347826E-3</v>
      </c>
      <c r="D492" s="6">
        <f t="shared" si="15"/>
        <v>2.9891304347826088E-2</v>
      </c>
      <c r="E492" s="6">
        <f t="shared" si="15"/>
        <v>2.4456521739130436E-2</v>
      </c>
      <c r="F492" s="6">
        <f t="shared" si="15"/>
        <v>1.0869565217391304E-2</v>
      </c>
      <c r="G492" s="6">
        <f t="shared" si="15"/>
        <v>8.152173913043478E-3</v>
      </c>
      <c r="H492" s="6">
        <f t="shared" si="15"/>
        <v>0</v>
      </c>
      <c r="I492" s="6">
        <f t="shared" si="15"/>
        <v>2.717391304347826E-2</v>
      </c>
      <c r="J492" s="6">
        <f t="shared" si="15"/>
        <v>8.152173913043478E-3</v>
      </c>
    </row>
    <row r="493" spans="1:10" x14ac:dyDescent="0.3">
      <c r="A493" s="3" t="s">
        <v>381</v>
      </c>
      <c r="B493" s="6">
        <f t="shared" ref="B493:J493" si="16">B466/368</f>
        <v>0</v>
      </c>
      <c r="C493" s="6">
        <f t="shared" si="16"/>
        <v>0</v>
      </c>
      <c r="D493" s="6">
        <f t="shared" si="16"/>
        <v>0</v>
      </c>
      <c r="E493" s="6">
        <f t="shared" si="16"/>
        <v>0</v>
      </c>
      <c r="F493" s="6">
        <f t="shared" si="16"/>
        <v>0</v>
      </c>
      <c r="G493" s="6">
        <f t="shared" si="16"/>
        <v>0</v>
      </c>
      <c r="H493" s="6">
        <f t="shared" si="16"/>
        <v>0</v>
      </c>
      <c r="I493" s="6">
        <f t="shared" si="16"/>
        <v>0</v>
      </c>
      <c r="J493" s="6">
        <f t="shared" si="16"/>
        <v>0</v>
      </c>
    </row>
    <row r="494" spans="1:10" x14ac:dyDescent="0.3">
      <c r="A494" s="3" t="s">
        <v>1889</v>
      </c>
      <c r="B494" s="6">
        <f t="shared" ref="B494:J494" si="17">B467/368</f>
        <v>1.6304347826086956E-2</v>
      </c>
      <c r="C494" s="6">
        <f t="shared" si="17"/>
        <v>0</v>
      </c>
      <c r="D494" s="6">
        <f t="shared" si="17"/>
        <v>0</v>
      </c>
      <c r="E494" s="6">
        <f t="shared" si="17"/>
        <v>0</v>
      </c>
      <c r="F494" s="6">
        <f t="shared" si="17"/>
        <v>0</v>
      </c>
      <c r="G494" s="6">
        <f t="shared" si="17"/>
        <v>0</v>
      </c>
      <c r="H494" s="6">
        <f t="shared" si="17"/>
        <v>0</v>
      </c>
      <c r="I494" s="6">
        <f t="shared" si="17"/>
        <v>0</v>
      </c>
      <c r="J494" s="6">
        <f t="shared" si="17"/>
        <v>0</v>
      </c>
    </row>
    <row r="495" spans="1:10" x14ac:dyDescent="0.3">
      <c r="A495" s="3" t="s">
        <v>1861</v>
      </c>
      <c r="B495" s="6">
        <f t="shared" ref="B495:J495" si="18">B468/368</f>
        <v>2.4456521739130436E-2</v>
      </c>
      <c r="C495" s="6">
        <f t="shared" si="18"/>
        <v>2.717391304347826E-3</v>
      </c>
      <c r="D495" s="6">
        <f t="shared" si="18"/>
        <v>8.152173913043478E-3</v>
      </c>
      <c r="E495" s="6">
        <f t="shared" si="18"/>
        <v>2.717391304347826E-3</v>
      </c>
      <c r="F495" s="6">
        <f t="shared" si="18"/>
        <v>0</v>
      </c>
      <c r="G495" s="6">
        <f t="shared" si="18"/>
        <v>5.434782608695652E-3</v>
      </c>
      <c r="H495" s="6">
        <f t="shared" si="18"/>
        <v>0</v>
      </c>
      <c r="I495" s="6">
        <f t="shared" si="18"/>
        <v>1.0869565217391304E-2</v>
      </c>
      <c r="J495" s="6">
        <f t="shared" si="18"/>
        <v>0</v>
      </c>
    </row>
    <row r="496" spans="1:10" x14ac:dyDescent="0.3">
      <c r="A496" s="3" t="s">
        <v>3759</v>
      </c>
      <c r="B496" s="6">
        <f t="shared" ref="B496:J496" si="19">B469/368</f>
        <v>5.434782608695652E-3</v>
      </c>
      <c r="C496" s="6">
        <f t="shared" si="19"/>
        <v>2.717391304347826E-3</v>
      </c>
      <c r="D496" s="6">
        <f t="shared" si="19"/>
        <v>0</v>
      </c>
      <c r="E496" s="6">
        <f t="shared" si="19"/>
        <v>0</v>
      </c>
      <c r="F496" s="6">
        <f t="shared" si="19"/>
        <v>0</v>
      </c>
      <c r="G496" s="6">
        <f t="shared" si="19"/>
        <v>0</v>
      </c>
      <c r="H496" s="6">
        <f t="shared" si="19"/>
        <v>0</v>
      </c>
      <c r="I496" s="6">
        <f t="shared" si="19"/>
        <v>0</v>
      </c>
      <c r="J496" s="6">
        <f t="shared" si="19"/>
        <v>0</v>
      </c>
    </row>
    <row r="497" spans="1:11" x14ac:dyDescent="0.3">
      <c r="A497" s="3" t="s">
        <v>3222</v>
      </c>
      <c r="B497" s="6">
        <f t="shared" ref="B497:J497" si="20">B470/368</f>
        <v>7.0652173913043473E-2</v>
      </c>
      <c r="C497" s="6">
        <f t="shared" si="20"/>
        <v>1.0869565217391304E-2</v>
      </c>
      <c r="D497" s="6">
        <f t="shared" si="20"/>
        <v>1.6304347826086956E-2</v>
      </c>
      <c r="E497" s="6">
        <f t="shared" si="20"/>
        <v>8.152173913043478E-3</v>
      </c>
      <c r="F497" s="6">
        <f t="shared" si="20"/>
        <v>2.717391304347826E-3</v>
      </c>
      <c r="G497" s="6">
        <f t="shared" si="20"/>
        <v>2.717391304347826E-3</v>
      </c>
      <c r="H497" s="6">
        <f t="shared" si="20"/>
        <v>1.0869565217391304E-2</v>
      </c>
      <c r="I497" s="6">
        <f t="shared" si="20"/>
        <v>2.717391304347826E-3</v>
      </c>
      <c r="J497" s="6">
        <f t="shared" si="20"/>
        <v>0</v>
      </c>
    </row>
    <row r="498" spans="1:11" x14ac:dyDescent="0.3">
      <c r="A498" s="3" t="s">
        <v>2581</v>
      </c>
      <c r="B498" s="6">
        <f t="shared" ref="B498:J498" si="21">B471/368</f>
        <v>9.5108695652173919E-2</v>
      </c>
      <c r="C498" s="6">
        <f t="shared" si="21"/>
        <v>2.717391304347826E-2</v>
      </c>
      <c r="D498" s="6">
        <f t="shared" si="21"/>
        <v>1.6304347826086956E-2</v>
      </c>
      <c r="E498" s="6">
        <f t="shared" si="21"/>
        <v>2.717391304347826E-3</v>
      </c>
      <c r="F498" s="6">
        <f t="shared" si="21"/>
        <v>5.434782608695652E-3</v>
      </c>
      <c r="G498" s="6">
        <f t="shared" si="21"/>
        <v>2.717391304347826E-3</v>
      </c>
      <c r="H498" s="6">
        <f t="shared" si="21"/>
        <v>0</v>
      </c>
      <c r="I498" s="6">
        <f t="shared" si="21"/>
        <v>2.717391304347826E-3</v>
      </c>
      <c r="J498" s="6">
        <f t="shared" si="21"/>
        <v>0</v>
      </c>
    </row>
    <row r="499" spans="1:11" x14ac:dyDescent="0.3">
      <c r="A499" s="3" t="s">
        <v>345</v>
      </c>
      <c r="B499" s="6">
        <f t="shared" ref="B499:J499" si="22">B472/368</f>
        <v>4.8913043478260872E-2</v>
      </c>
      <c r="C499" s="6">
        <f t="shared" si="22"/>
        <v>2.717391304347826E-3</v>
      </c>
      <c r="D499" s="6">
        <f t="shared" si="22"/>
        <v>1.6304347826086956E-2</v>
      </c>
      <c r="E499" s="6">
        <f t="shared" si="22"/>
        <v>0</v>
      </c>
      <c r="F499" s="6">
        <f t="shared" si="22"/>
        <v>0</v>
      </c>
      <c r="G499" s="6">
        <f t="shared" si="22"/>
        <v>0</v>
      </c>
      <c r="H499" s="6">
        <f t="shared" si="22"/>
        <v>0</v>
      </c>
      <c r="I499" s="6">
        <f t="shared" si="22"/>
        <v>0</v>
      </c>
      <c r="J499" s="6">
        <f t="shared" si="22"/>
        <v>0</v>
      </c>
    </row>
    <row r="500" spans="1:11" x14ac:dyDescent="0.3">
      <c r="A500" s="3" t="s">
        <v>1490</v>
      </c>
      <c r="B500" s="6">
        <f t="shared" ref="B500:J500" si="23">B473/368</f>
        <v>1.6304347826086956E-2</v>
      </c>
      <c r="C500" s="6">
        <f t="shared" si="23"/>
        <v>2.717391304347826E-3</v>
      </c>
      <c r="D500" s="6">
        <f t="shared" si="23"/>
        <v>0</v>
      </c>
      <c r="E500" s="6">
        <f t="shared" si="23"/>
        <v>0</v>
      </c>
      <c r="F500" s="6">
        <f t="shared" si="23"/>
        <v>0</v>
      </c>
      <c r="G500" s="6">
        <f t="shared" si="23"/>
        <v>0</v>
      </c>
      <c r="H500" s="6">
        <f t="shared" si="23"/>
        <v>0</v>
      </c>
      <c r="I500" s="6">
        <f t="shared" si="23"/>
        <v>0</v>
      </c>
      <c r="J500" s="6">
        <f t="shared" si="23"/>
        <v>0</v>
      </c>
    </row>
    <row r="501" spans="1:11" x14ac:dyDescent="0.3">
      <c r="A501" s="3" t="s">
        <v>4959</v>
      </c>
      <c r="B501" s="6">
        <f t="shared" ref="B501:J501" si="24">B474/368</f>
        <v>0</v>
      </c>
      <c r="C501" s="6">
        <f t="shared" si="24"/>
        <v>0</v>
      </c>
      <c r="D501" s="6">
        <f t="shared" si="24"/>
        <v>0</v>
      </c>
      <c r="E501" s="6">
        <f t="shared" si="24"/>
        <v>0</v>
      </c>
      <c r="F501" s="6">
        <f t="shared" si="24"/>
        <v>0</v>
      </c>
      <c r="G501" s="6">
        <f t="shared" si="24"/>
        <v>0</v>
      </c>
      <c r="H501" s="6">
        <f t="shared" si="24"/>
        <v>0</v>
      </c>
      <c r="I501" s="6">
        <f t="shared" si="24"/>
        <v>0</v>
      </c>
      <c r="J501" s="6">
        <f t="shared" si="24"/>
        <v>0</v>
      </c>
    </row>
    <row r="502" spans="1:11" x14ac:dyDescent="0.3">
      <c r="A502" s="3"/>
      <c r="B502" s="6">
        <f>SUM(B486:B501)</f>
        <v>0.79891304347826086</v>
      </c>
      <c r="C502" s="6">
        <f t="shared" ref="C502:J502" si="25">SUM(C486:C501)</f>
        <v>0.14402173913043481</v>
      </c>
      <c r="D502" s="6">
        <f t="shared" si="25"/>
        <v>0.13858695652173914</v>
      </c>
      <c r="E502" s="6">
        <f t="shared" si="25"/>
        <v>5.7065217391304345E-2</v>
      </c>
      <c r="F502" s="6">
        <f t="shared" si="25"/>
        <v>3.2608695652173905E-2</v>
      </c>
      <c r="G502" s="6">
        <f t="shared" si="25"/>
        <v>2.4456521739130432E-2</v>
      </c>
      <c r="H502" s="6">
        <f t="shared" si="25"/>
        <v>4.3478260869565216E-2</v>
      </c>
      <c r="I502" s="6">
        <f t="shared" si="25"/>
        <v>9.7826086956521729E-2</v>
      </c>
      <c r="J502" s="6">
        <f t="shared" si="25"/>
        <v>8.152173913043478E-3</v>
      </c>
    </row>
    <row r="503" spans="1:11" x14ac:dyDescent="0.3">
      <c r="A503" s="3"/>
      <c r="B503" s="6"/>
      <c r="C503" s="6"/>
      <c r="D503" s="6"/>
      <c r="E503" s="6"/>
      <c r="F503" s="6"/>
      <c r="G503" s="6"/>
      <c r="H503" s="6"/>
      <c r="I503" s="6"/>
      <c r="J503" s="6"/>
    </row>
    <row r="504" spans="1:11" x14ac:dyDescent="0.3">
      <c r="A504" s="3"/>
      <c r="B504" s="6"/>
      <c r="C504" s="6"/>
      <c r="D504" s="6"/>
      <c r="E504" s="6"/>
      <c r="F504" s="6"/>
      <c r="G504" s="6"/>
      <c r="H504" s="6"/>
      <c r="I504" s="6"/>
      <c r="J504" s="6"/>
    </row>
    <row r="505" spans="1:11" x14ac:dyDescent="0.3">
      <c r="A505" s="3"/>
      <c r="B505" s="6"/>
      <c r="C505" s="6"/>
      <c r="D505" s="6"/>
      <c r="E505" s="6"/>
      <c r="F505" s="6"/>
      <c r="G505" s="6"/>
      <c r="H505" s="6"/>
      <c r="I505" s="6"/>
      <c r="J505" s="6"/>
    </row>
    <row r="506" spans="1:11" x14ac:dyDescent="0.3">
      <c r="A506" s="3"/>
      <c r="B506" s="6"/>
      <c r="C506" s="6"/>
      <c r="D506" s="6"/>
      <c r="E506" s="6"/>
      <c r="F506" s="6"/>
      <c r="G506" s="6"/>
      <c r="H506" s="6"/>
      <c r="I506" s="6"/>
      <c r="J506" s="6"/>
    </row>
    <row r="507" spans="1:11" x14ac:dyDescent="0.3">
      <c r="A507" s="3"/>
      <c r="B507" s="6"/>
      <c r="C507" s="6"/>
      <c r="D507" s="6"/>
      <c r="E507" s="6"/>
      <c r="F507" s="6"/>
      <c r="G507" s="6"/>
      <c r="H507" s="6"/>
      <c r="I507" s="6"/>
      <c r="J507" s="6"/>
    </row>
    <row r="508" spans="1:11" x14ac:dyDescent="0.3">
      <c r="A508" s="3"/>
      <c r="B508" s="6"/>
      <c r="C508" s="6"/>
      <c r="D508" s="6"/>
      <c r="E508" s="6"/>
      <c r="F508" s="6"/>
      <c r="G508" s="6"/>
      <c r="H508" s="6"/>
      <c r="I508" s="6"/>
      <c r="J508" s="6"/>
    </row>
    <row r="509" spans="1:11" x14ac:dyDescent="0.3">
      <c r="A509" s="3"/>
      <c r="B509" s="6"/>
      <c r="C509" s="6"/>
      <c r="D509" s="6"/>
      <c r="E509" s="6"/>
      <c r="F509" s="6"/>
      <c r="G509" s="6"/>
      <c r="H509" s="6"/>
      <c r="I509" s="6"/>
      <c r="J509" s="6"/>
    </row>
    <row r="510" spans="1:11" x14ac:dyDescent="0.3">
      <c r="A510" t="s">
        <v>4860</v>
      </c>
    </row>
    <row r="511" spans="1:11" x14ac:dyDescent="0.3">
      <c r="B511" s="2" t="s">
        <v>4817</v>
      </c>
    </row>
    <row r="512" spans="1:11" x14ac:dyDescent="0.3">
      <c r="B512" t="s">
        <v>359</v>
      </c>
      <c r="D512" t="s">
        <v>347</v>
      </c>
      <c r="F512" t="s">
        <v>372</v>
      </c>
      <c r="H512" t="s">
        <v>4818</v>
      </c>
      <c r="J512" t="s">
        <v>4820</v>
      </c>
      <c r="K512" t="s">
        <v>4821</v>
      </c>
    </row>
    <row r="513" spans="1:11" x14ac:dyDescent="0.3">
      <c r="A513" s="2" t="s">
        <v>4815</v>
      </c>
      <c r="B513" t="s">
        <v>4819</v>
      </c>
      <c r="C513" t="s">
        <v>4822</v>
      </c>
      <c r="D513" t="s">
        <v>4819</v>
      </c>
      <c r="E513" t="s">
        <v>4822</v>
      </c>
      <c r="F513" t="s">
        <v>4819</v>
      </c>
      <c r="G513" t="s">
        <v>4822</v>
      </c>
      <c r="H513" t="s">
        <v>4819</v>
      </c>
      <c r="I513" t="s">
        <v>4822</v>
      </c>
    </row>
    <row r="514" spans="1:11" x14ac:dyDescent="0.3">
      <c r="A514" s="3" t="s">
        <v>2715</v>
      </c>
      <c r="B514" s="4">
        <v>17</v>
      </c>
      <c r="C514" s="5">
        <v>0.2982456140350877</v>
      </c>
      <c r="D514" s="4">
        <v>38</v>
      </c>
      <c r="E514" s="5">
        <v>0.66666666666666663</v>
      </c>
      <c r="F514" s="4">
        <v>2</v>
      </c>
      <c r="G514" s="5">
        <v>3.5087719298245612E-2</v>
      </c>
      <c r="H514" s="4"/>
      <c r="I514" s="5">
        <v>0</v>
      </c>
      <c r="J514" s="4">
        <v>57</v>
      </c>
      <c r="K514" s="5">
        <v>1</v>
      </c>
    </row>
    <row r="515" spans="1:11" x14ac:dyDescent="0.3">
      <c r="A515" s="3" t="s">
        <v>1958</v>
      </c>
      <c r="B515" s="4">
        <v>13</v>
      </c>
      <c r="C515" s="5">
        <v>0.3611111111111111</v>
      </c>
      <c r="D515" s="4">
        <v>23</v>
      </c>
      <c r="E515" s="5">
        <v>0.63888888888888884</v>
      </c>
      <c r="F515" s="4"/>
      <c r="G515" s="5">
        <v>0</v>
      </c>
      <c r="H515" s="4"/>
      <c r="I515" s="5">
        <v>0</v>
      </c>
      <c r="J515" s="4">
        <v>36</v>
      </c>
      <c r="K515" s="5">
        <v>1</v>
      </c>
    </row>
    <row r="516" spans="1:11" x14ac:dyDescent="0.3">
      <c r="A516" s="3" t="s">
        <v>1928</v>
      </c>
      <c r="B516" s="4">
        <v>28</v>
      </c>
      <c r="C516" s="5">
        <v>0.5957446808510638</v>
      </c>
      <c r="D516" s="4">
        <v>19</v>
      </c>
      <c r="E516" s="5">
        <v>0.40425531914893614</v>
      </c>
      <c r="F516" s="4"/>
      <c r="G516" s="5">
        <v>0</v>
      </c>
      <c r="H516" s="4"/>
      <c r="I516" s="5">
        <v>0</v>
      </c>
      <c r="J516" s="4">
        <v>47</v>
      </c>
      <c r="K516" s="5">
        <v>1</v>
      </c>
    </row>
    <row r="517" spans="1:11" x14ac:dyDescent="0.3">
      <c r="A517" s="3" t="s">
        <v>2383</v>
      </c>
      <c r="B517" s="4">
        <v>11</v>
      </c>
      <c r="C517" s="5">
        <v>0.57894736842105265</v>
      </c>
      <c r="D517" s="4">
        <v>6</v>
      </c>
      <c r="E517" s="5">
        <v>0.31578947368421051</v>
      </c>
      <c r="F517" s="4">
        <v>2</v>
      </c>
      <c r="G517" s="5">
        <v>0.10526315789473684</v>
      </c>
      <c r="H517" s="4"/>
      <c r="I517" s="5">
        <v>0</v>
      </c>
      <c r="J517" s="4">
        <v>19</v>
      </c>
      <c r="K517" s="5">
        <v>1</v>
      </c>
    </row>
    <row r="518" spans="1:11" x14ac:dyDescent="0.3">
      <c r="A518" s="3" t="s">
        <v>2335</v>
      </c>
      <c r="B518" s="4">
        <v>2</v>
      </c>
      <c r="C518" s="5">
        <v>0.2857142857142857</v>
      </c>
      <c r="D518" s="4">
        <v>4</v>
      </c>
      <c r="E518" s="5">
        <v>0.5714285714285714</v>
      </c>
      <c r="F518" s="4">
        <v>1</v>
      </c>
      <c r="G518" s="5">
        <v>0.14285714285714285</v>
      </c>
      <c r="H518" s="4"/>
      <c r="I518" s="5">
        <v>0</v>
      </c>
      <c r="J518" s="4">
        <v>7</v>
      </c>
      <c r="K518" s="5">
        <v>1</v>
      </c>
    </row>
    <row r="519" spans="1:11" x14ac:dyDescent="0.3">
      <c r="A519" s="3" t="s">
        <v>831</v>
      </c>
      <c r="B519" s="4">
        <v>47</v>
      </c>
      <c r="C519" s="5">
        <v>0.61038961038961037</v>
      </c>
      <c r="D519" s="4">
        <v>27</v>
      </c>
      <c r="E519" s="5">
        <v>0.35064935064935066</v>
      </c>
      <c r="F519" s="4">
        <v>3</v>
      </c>
      <c r="G519" s="5">
        <v>3.896103896103896E-2</v>
      </c>
      <c r="H519" s="4"/>
      <c r="I519" s="5">
        <v>0</v>
      </c>
      <c r="J519" s="4">
        <v>77</v>
      </c>
      <c r="K519" s="5">
        <v>1</v>
      </c>
    </row>
    <row r="520" spans="1:11" x14ac:dyDescent="0.3">
      <c r="A520" s="3" t="s">
        <v>1889</v>
      </c>
      <c r="B520" s="4"/>
      <c r="C520" s="5">
        <v>0</v>
      </c>
      <c r="D520" s="4">
        <v>6</v>
      </c>
      <c r="E520" s="5">
        <v>1</v>
      </c>
      <c r="F520" s="4"/>
      <c r="G520" s="5">
        <v>0</v>
      </c>
      <c r="H520" s="4"/>
      <c r="I520" s="5">
        <v>0</v>
      </c>
      <c r="J520" s="4">
        <v>6</v>
      </c>
      <c r="K520" s="5">
        <v>1</v>
      </c>
    </row>
    <row r="521" spans="1:11" x14ac:dyDescent="0.3">
      <c r="A521" s="3" t="s">
        <v>1861</v>
      </c>
      <c r="B521" s="4">
        <v>7</v>
      </c>
      <c r="C521" s="5">
        <v>0.5</v>
      </c>
      <c r="D521" s="4">
        <v>7</v>
      </c>
      <c r="E521" s="5">
        <v>0.5</v>
      </c>
      <c r="F521" s="4"/>
      <c r="G521" s="5">
        <v>0</v>
      </c>
      <c r="H521" s="4"/>
      <c r="I521" s="5">
        <v>0</v>
      </c>
      <c r="J521" s="4">
        <v>14</v>
      </c>
      <c r="K521" s="5">
        <v>1</v>
      </c>
    </row>
    <row r="522" spans="1:11" x14ac:dyDescent="0.3">
      <c r="A522" s="3" t="s">
        <v>3759</v>
      </c>
      <c r="B522" s="4">
        <v>2</v>
      </c>
      <c r="C522" s="5">
        <v>1</v>
      </c>
      <c r="D522" s="4"/>
      <c r="E522" s="5">
        <v>0</v>
      </c>
      <c r="F522" s="4"/>
      <c r="G522" s="5">
        <v>0</v>
      </c>
      <c r="H522" s="4"/>
      <c r="I522" s="5">
        <v>0</v>
      </c>
      <c r="J522" s="4">
        <v>2</v>
      </c>
      <c r="K522" s="5">
        <v>1</v>
      </c>
    </row>
    <row r="523" spans="1:11" x14ac:dyDescent="0.3">
      <c r="A523" s="3" t="s">
        <v>3222</v>
      </c>
      <c r="B523" s="4">
        <v>14</v>
      </c>
      <c r="C523" s="5">
        <v>0.3888888888888889</v>
      </c>
      <c r="D523" s="4">
        <v>17</v>
      </c>
      <c r="E523" s="5">
        <v>0.47222222222222221</v>
      </c>
      <c r="F523" s="4">
        <v>5</v>
      </c>
      <c r="G523" s="5">
        <v>0.1388888888888889</v>
      </c>
      <c r="H523" s="4"/>
      <c r="I523" s="5">
        <v>0</v>
      </c>
      <c r="J523" s="4">
        <v>36</v>
      </c>
      <c r="K523" s="5">
        <v>1</v>
      </c>
    </row>
    <row r="524" spans="1:11" x14ac:dyDescent="0.3">
      <c r="A524" s="3" t="s">
        <v>2581</v>
      </c>
      <c r="B524" s="4">
        <v>29</v>
      </c>
      <c r="C524" s="5">
        <v>0.67441860465116277</v>
      </c>
      <c r="D524" s="4">
        <v>11</v>
      </c>
      <c r="E524" s="5">
        <v>0.2558139534883721</v>
      </c>
      <c r="F524" s="4">
        <v>3</v>
      </c>
      <c r="G524" s="5">
        <v>6.9767441860465115E-2</v>
      </c>
      <c r="H524" s="4"/>
      <c r="I524" s="5">
        <v>0</v>
      </c>
      <c r="J524" s="4">
        <v>43</v>
      </c>
      <c r="K524" s="5">
        <v>1</v>
      </c>
    </row>
    <row r="525" spans="1:11" x14ac:dyDescent="0.3">
      <c r="A525" s="3" t="s">
        <v>345</v>
      </c>
      <c r="B525" s="4">
        <v>11</v>
      </c>
      <c r="C525" s="5">
        <v>0.61111111111111116</v>
      </c>
      <c r="D525" s="4">
        <v>7</v>
      </c>
      <c r="E525" s="5">
        <v>0.3888888888888889</v>
      </c>
      <c r="F525" s="4"/>
      <c r="G525" s="5">
        <v>0</v>
      </c>
      <c r="H525" s="4"/>
      <c r="I525" s="5">
        <v>0</v>
      </c>
      <c r="J525" s="4">
        <v>18</v>
      </c>
      <c r="K525" s="5">
        <v>1</v>
      </c>
    </row>
    <row r="526" spans="1:11" x14ac:dyDescent="0.3">
      <c r="A526" s="3" t="s">
        <v>1490</v>
      </c>
      <c r="B526" s="4">
        <v>1</v>
      </c>
      <c r="C526" s="5">
        <v>0.16666666666666666</v>
      </c>
      <c r="D526" s="4">
        <v>5</v>
      </c>
      <c r="E526" s="5">
        <v>0.83333333333333337</v>
      </c>
      <c r="F526" s="4"/>
      <c r="G526" s="5">
        <v>0</v>
      </c>
      <c r="H526" s="4"/>
      <c r="I526" s="5">
        <v>0</v>
      </c>
      <c r="J526" s="4">
        <v>6</v>
      </c>
      <c r="K526" s="5">
        <v>1</v>
      </c>
    </row>
    <row r="527" spans="1:11" x14ac:dyDescent="0.3">
      <c r="A527" s="3" t="s">
        <v>4816</v>
      </c>
      <c r="B527" s="4">
        <v>182</v>
      </c>
      <c r="C527" s="5">
        <v>0.49456521739130432</v>
      </c>
      <c r="D527" s="4">
        <v>170</v>
      </c>
      <c r="E527" s="5">
        <v>0.46195652173913043</v>
      </c>
      <c r="F527" s="4">
        <v>16</v>
      </c>
      <c r="G527" s="5">
        <v>4.3478260869565216E-2</v>
      </c>
      <c r="H527" s="4"/>
      <c r="I527" s="5">
        <v>0</v>
      </c>
      <c r="J527" s="4">
        <v>368</v>
      </c>
      <c r="K527" s="5">
        <v>1</v>
      </c>
    </row>
    <row r="530" spans="1:11" x14ac:dyDescent="0.3">
      <c r="A530" s="3" t="s">
        <v>4861</v>
      </c>
    </row>
    <row r="531" spans="1:11" x14ac:dyDescent="0.3">
      <c r="B531" s="2" t="s">
        <v>4817</v>
      </c>
    </row>
    <row r="532" spans="1:11" x14ac:dyDescent="0.3">
      <c r="B532" t="s">
        <v>347</v>
      </c>
      <c r="D532" t="s">
        <v>359</v>
      </c>
      <c r="F532" t="s">
        <v>372</v>
      </c>
      <c r="H532" t="s">
        <v>4818</v>
      </c>
      <c r="J532" t="s">
        <v>4820</v>
      </c>
      <c r="K532" t="s">
        <v>4821</v>
      </c>
    </row>
    <row r="533" spans="1:11" x14ac:dyDescent="0.3">
      <c r="A533" s="2" t="s">
        <v>4815</v>
      </c>
      <c r="B533" t="s">
        <v>4819</v>
      </c>
      <c r="C533" t="s">
        <v>4822</v>
      </c>
      <c r="D533" t="s">
        <v>4819</v>
      </c>
      <c r="E533" t="s">
        <v>4822</v>
      </c>
      <c r="F533" t="s">
        <v>4819</v>
      </c>
      <c r="G533" t="s">
        <v>4822</v>
      </c>
      <c r="H533" t="s">
        <v>4819</v>
      </c>
      <c r="I533" t="s">
        <v>4822</v>
      </c>
    </row>
    <row r="534" spans="1:11" x14ac:dyDescent="0.3">
      <c r="A534" s="3" t="s">
        <v>2715</v>
      </c>
      <c r="B534" s="4">
        <v>36</v>
      </c>
      <c r="C534" s="5">
        <v>0.94736842105263153</v>
      </c>
      <c r="D534" s="4"/>
      <c r="E534" s="5">
        <v>0</v>
      </c>
      <c r="F534" s="4">
        <v>2</v>
      </c>
      <c r="G534" s="5">
        <v>5.2631578947368418E-2</v>
      </c>
      <c r="H534" s="4"/>
      <c r="I534" s="5">
        <v>0</v>
      </c>
      <c r="J534" s="4">
        <v>38</v>
      </c>
      <c r="K534" s="5">
        <v>1</v>
      </c>
    </row>
    <row r="535" spans="1:11" x14ac:dyDescent="0.3">
      <c r="A535" s="3" t="s">
        <v>1958</v>
      </c>
      <c r="B535" s="4">
        <v>21</v>
      </c>
      <c r="C535" s="5">
        <v>0.91304347826086951</v>
      </c>
      <c r="D535" s="4">
        <v>2</v>
      </c>
      <c r="E535" s="5">
        <v>8.6956521739130432E-2</v>
      </c>
      <c r="F535" s="4"/>
      <c r="G535" s="5">
        <v>0</v>
      </c>
      <c r="H535" s="4"/>
      <c r="I535" s="5">
        <v>0</v>
      </c>
      <c r="J535" s="4">
        <v>23</v>
      </c>
      <c r="K535" s="5">
        <v>1</v>
      </c>
    </row>
    <row r="536" spans="1:11" x14ac:dyDescent="0.3">
      <c r="A536" s="3" t="s">
        <v>1928</v>
      </c>
      <c r="B536" s="4">
        <v>14</v>
      </c>
      <c r="C536" s="5">
        <v>0.73684210526315785</v>
      </c>
      <c r="D536" s="4">
        <v>2</v>
      </c>
      <c r="E536" s="5">
        <v>0.10526315789473684</v>
      </c>
      <c r="F536" s="4">
        <v>3</v>
      </c>
      <c r="G536" s="5">
        <v>0.15789473684210525</v>
      </c>
      <c r="H536" s="4"/>
      <c r="I536" s="5">
        <v>0</v>
      </c>
      <c r="J536" s="4">
        <v>19</v>
      </c>
      <c r="K536" s="5">
        <v>1</v>
      </c>
    </row>
    <row r="537" spans="1:11" x14ac:dyDescent="0.3">
      <c r="A537" s="3" t="s">
        <v>2383</v>
      </c>
      <c r="B537" s="4">
        <v>6</v>
      </c>
      <c r="C537" s="5">
        <v>1</v>
      </c>
      <c r="D537" s="4"/>
      <c r="E537" s="5">
        <v>0</v>
      </c>
      <c r="F537" s="4"/>
      <c r="G537" s="5">
        <v>0</v>
      </c>
      <c r="H537" s="4"/>
      <c r="I537" s="5">
        <v>0</v>
      </c>
      <c r="J537" s="4">
        <v>6</v>
      </c>
      <c r="K537" s="5">
        <v>1</v>
      </c>
    </row>
    <row r="538" spans="1:11" x14ac:dyDescent="0.3">
      <c r="A538" s="3" t="s">
        <v>2335</v>
      </c>
      <c r="B538" s="4">
        <v>4</v>
      </c>
      <c r="C538" s="5">
        <v>1</v>
      </c>
      <c r="D538" s="4"/>
      <c r="E538" s="5">
        <v>0</v>
      </c>
      <c r="F538" s="4"/>
      <c r="G538" s="5">
        <v>0</v>
      </c>
      <c r="H538" s="4"/>
      <c r="I538" s="5">
        <v>0</v>
      </c>
      <c r="J538" s="4">
        <v>4</v>
      </c>
      <c r="K538" s="5">
        <v>1</v>
      </c>
    </row>
    <row r="539" spans="1:11" x14ac:dyDescent="0.3">
      <c r="A539" s="3" t="s">
        <v>831</v>
      </c>
      <c r="B539" s="4">
        <v>17</v>
      </c>
      <c r="C539" s="5">
        <v>0.62962962962962965</v>
      </c>
      <c r="D539" s="4">
        <v>8</v>
      </c>
      <c r="E539" s="5">
        <v>0.29629629629629628</v>
      </c>
      <c r="F539" s="4">
        <v>2</v>
      </c>
      <c r="G539" s="5">
        <v>7.407407407407407E-2</v>
      </c>
      <c r="H539" s="4"/>
      <c r="I539" s="5">
        <v>0</v>
      </c>
      <c r="J539" s="4">
        <v>27</v>
      </c>
      <c r="K539" s="5">
        <v>1</v>
      </c>
    </row>
    <row r="540" spans="1:11" x14ac:dyDescent="0.3">
      <c r="A540" s="3" t="s">
        <v>1889</v>
      </c>
      <c r="B540" s="4">
        <v>6</v>
      </c>
      <c r="C540" s="5">
        <v>1</v>
      </c>
      <c r="D540" s="4"/>
      <c r="E540" s="5">
        <v>0</v>
      </c>
      <c r="F540" s="4"/>
      <c r="G540" s="5">
        <v>0</v>
      </c>
      <c r="H540" s="4"/>
      <c r="I540" s="5">
        <v>0</v>
      </c>
      <c r="J540" s="4">
        <v>6</v>
      </c>
      <c r="K540" s="5">
        <v>1</v>
      </c>
    </row>
    <row r="541" spans="1:11" x14ac:dyDescent="0.3">
      <c r="A541" s="3" t="s">
        <v>1861</v>
      </c>
      <c r="B541" s="4">
        <v>5</v>
      </c>
      <c r="C541" s="5">
        <v>0.7142857142857143</v>
      </c>
      <c r="D541" s="4">
        <v>1</v>
      </c>
      <c r="E541" s="5">
        <v>0.14285714285714285</v>
      </c>
      <c r="F541" s="4">
        <v>1</v>
      </c>
      <c r="G541" s="5">
        <v>0.14285714285714285</v>
      </c>
      <c r="H541" s="4"/>
      <c r="I541" s="5">
        <v>0</v>
      </c>
      <c r="J541" s="4">
        <v>7</v>
      </c>
      <c r="K541" s="5">
        <v>1</v>
      </c>
    </row>
    <row r="542" spans="1:11" x14ac:dyDescent="0.3">
      <c r="A542" s="3" t="s">
        <v>3759</v>
      </c>
      <c r="B542" s="4"/>
      <c r="C542" s="5" t="e">
        <v>#DIV/0!</v>
      </c>
      <c r="D542" s="4"/>
      <c r="E542" s="5" t="e">
        <v>#DIV/0!</v>
      </c>
      <c r="F542" s="4"/>
      <c r="G542" s="5" t="e">
        <v>#DIV/0!</v>
      </c>
      <c r="H542" s="4"/>
      <c r="I542" s="5" t="e">
        <v>#DIV/0!</v>
      </c>
      <c r="J542" s="4"/>
      <c r="K542" s="5" t="e">
        <v>#DIV/0!</v>
      </c>
    </row>
    <row r="543" spans="1:11" x14ac:dyDescent="0.3">
      <c r="A543" s="3" t="s">
        <v>3222</v>
      </c>
      <c r="B543" s="4">
        <v>12</v>
      </c>
      <c r="C543" s="5">
        <v>0.70588235294117652</v>
      </c>
      <c r="D543" s="4">
        <v>1</v>
      </c>
      <c r="E543" s="5">
        <v>5.8823529411764705E-2</v>
      </c>
      <c r="F543" s="4">
        <v>4</v>
      </c>
      <c r="G543" s="5">
        <v>0.23529411764705882</v>
      </c>
      <c r="H543" s="4"/>
      <c r="I543" s="5">
        <v>0</v>
      </c>
      <c r="J543" s="4">
        <v>17</v>
      </c>
      <c r="K543" s="5">
        <v>1</v>
      </c>
    </row>
    <row r="544" spans="1:11" x14ac:dyDescent="0.3">
      <c r="A544" s="3" t="s">
        <v>2581</v>
      </c>
      <c r="B544" s="4">
        <v>11</v>
      </c>
      <c r="C544" s="5">
        <v>1</v>
      </c>
      <c r="D544" s="4"/>
      <c r="E544" s="5">
        <v>0</v>
      </c>
      <c r="F544" s="4"/>
      <c r="G544" s="5">
        <v>0</v>
      </c>
      <c r="H544" s="4"/>
      <c r="I544" s="5">
        <v>0</v>
      </c>
      <c r="J544" s="4">
        <v>11</v>
      </c>
      <c r="K544" s="5">
        <v>1</v>
      </c>
    </row>
    <row r="545" spans="1:11" x14ac:dyDescent="0.3">
      <c r="A545" s="3" t="s">
        <v>345</v>
      </c>
      <c r="B545" s="4">
        <v>6</v>
      </c>
      <c r="C545" s="5">
        <v>0.8571428571428571</v>
      </c>
      <c r="D545" s="4"/>
      <c r="E545" s="5">
        <v>0</v>
      </c>
      <c r="F545" s="4">
        <v>1</v>
      </c>
      <c r="G545" s="5">
        <v>0.14285714285714285</v>
      </c>
      <c r="H545" s="4"/>
      <c r="I545" s="5">
        <v>0</v>
      </c>
      <c r="J545" s="4">
        <v>7</v>
      </c>
      <c r="K545" s="5">
        <v>1</v>
      </c>
    </row>
    <row r="546" spans="1:11" x14ac:dyDescent="0.3">
      <c r="A546" s="3" t="s">
        <v>1490</v>
      </c>
      <c r="B546" s="4">
        <v>5</v>
      </c>
      <c r="C546" s="5">
        <v>1</v>
      </c>
      <c r="D546" s="4"/>
      <c r="E546" s="5">
        <v>0</v>
      </c>
      <c r="F546" s="4"/>
      <c r="G546" s="5">
        <v>0</v>
      </c>
      <c r="H546" s="4"/>
      <c r="I546" s="5">
        <v>0</v>
      </c>
      <c r="J546" s="4">
        <v>5</v>
      </c>
      <c r="K546" s="5">
        <v>1</v>
      </c>
    </row>
    <row r="547" spans="1:11" x14ac:dyDescent="0.3">
      <c r="A547" s="3" t="s">
        <v>4816</v>
      </c>
      <c r="B547" s="4">
        <v>143</v>
      </c>
      <c r="C547" s="5">
        <v>0.8411764705882353</v>
      </c>
      <c r="D547" s="4">
        <v>14</v>
      </c>
      <c r="E547" s="5">
        <v>8.2352941176470587E-2</v>
      </c>
      <c r="F547" s="4">
        <v>13</v>
      </c>
      <c r="G547" s="5">
        <v>7.6470588235294124E-2</v>
      </c>
      <c r="H547" s="4"/>
      <c r="I547" s="5">
        <v>0</v>
      </c>
      <c r="J547" s="4">
        <v>170</v>
      </c>
      <c r="K547" s="5">
        <v>1</v>
      </c>
    </row>
    <row r="550" spans="1:11" x14ac:dyDescent="0.3">
      <c r="A550" t="s">
        <v>4862</v>
      </c>
    </row>
    <row r="551" spans="1:11" x14ac:dyDescent="0.3">
      <c r="B551" s="2" t="s">
        <v>4817</v>
      </c>
    </row>
    <row r="552" spans="1:11" x14ac:dyDescent="0.3">
      <c r="B552" t="s">
        <v>347</v>
      </c>
      <c r="D552" t="s">
        <v>359</v>
      </c>
      <c r="F552" t="s">
        <v>372</v>
      </c>
      <c r="H552" t="s">
        <v>4818</v>
      </c>
      <c r="J552" t="s">
        <v>4820</v>
      </c>
      <c r="K552" t="s">
        <v>4821</v>
      </c>
    </row>
    <row r="553" spans="1:11" x14ac:dyDescent="0.3">
      <c r="A553" s="2" t="s">
        <v>4815</v>
      </c>
      <c r="B553" t="s">
        <v>4819</v>
      </c>
      <c r="C553" t="s">
        <v>4822</v>
      </c>
      <c r="D553" t="s">
        <v>4819</v>
      </c>
      <c r="E553" t="s">
        <v>4822</v>
      </c>
      <c r="F553" t="s">
        <v>4819</v>
      </c>
      <c r="G553" t="s">
        <v>4822</v>
      </c>
      <c r="H553" t="s">
        <v>4819</v>
      </c>
      <c r="I553" t="s">
        <v>4822</v>
      </c>
    </row>
    <row r="554" spans="1:11" x14ac:dyDescent="0.3">
      <c r="A554" s="3" t="s">
        <v>2715</v>
      </c>
      <c r="B554" s="4">
        <v>12</v>
      </c>
      <c r="C554" s="5">
        <v>0.31578947368421051</v>
      </c>
      <c r="D554" s="4">
        <v>23</v>
      </c>
      <c r="E554" s="5">
        <v>0.60526315789473684</v>
      </c>
      <c r="F554" s="4">
        <v>3</v>
      </c>
      <c r="G554" s="5">
        <v>7.8947368421052627E-2</v>
      </c>
      <c r="H554" s="4"/>
      <c r="I554" s="5">
        <v>0</v>
      </c>
      <c r="J554" s="4">
        <v>38</v>
      </c>
      <c r="K554" s="5">
        <v>1</v>
      </c>
    </row>
    <row r="555" spans="1:11" x14ac:dyDescent="0.3">
      <c r="A555" s="3" t="s">
        <v>1958</v>
      </c>
      <c r="B555" s="4">
        <v>2</v>
      </c>
      <c r="C555" s="5">
        <v>8.6956521739130432E-2</v>
      </c>
      <c r="D555" s="4">
        <v>18</v>
      </c>
      <c r="E555" s="5">
        <v>0.78260869565217395</v>
      </c>
      <c r="F555" s="4">
        <v>3</v>
      </c>
      <c r="G555" s="5">
        <v>0.13043478260869565</v>
      </c>
      <c r="H555" s="4"/>
      <c r="I555" s="5">
        <v>0</v>
      </c>
      <c r="J555" s="4">
        <v>23</v>
      </c>
      <c r="K555" s="5">
        <v>1</v>
      </c>
    </row>
    <row r="556" spans="1:11" x14ac:dyDescent="0.3">
      <c r="A556" s="3" t="s">
        <v>1928</v>
      </c>
      <c r="B556" s="4">
        <v>1</v>
      </c>
      <c r="C556" s="5">
        <v>5.2631578947368418E-2</v>
      </c>
      <c r="D556" s="4">
        <v>10</v>
      </c>
      <c r="E556" s="5">
        <v>0.52631578947368418</v>
      </c>
      <c r="F556" s="4">
        <v>8</v>
      </c>
      <c r="G556" s="5">
        <v>0.42105263157894735</v>
      </c>
      <c r="H556" s="4"/>
      <c r="I556" s="5">
        <v>0</v>
      </c>
      <c r="J556" s="4">
        <v>19</v>
      </c>
      <c r="K556" s="5">
        <v>1</v>
      </c>
    </row>
    <row r="557" spans="1:11" x14ac:dyDescent="0.3">
      <c r="A557" s="3" t="s">
        <v>2383</v>
      </c>
      <c r="B557" s="4">
        <v>2</v>
      </c>
      <c r="C557" s="5">
        <v>0.33333333333333331</v>
      </c>
      <c r="D557" s="4">
        <v>4</v>
      </c>
      <c r="E557" s="5">
        <v>0.66666666666666663</v>
      </c>
      <c r="F557" s="4"/>
      <c r="G557" s="5">
        <v>0</v>
      </c>
      <c r="H557" s="4"/>
      <c r="I557" s="5">
        <v>0</v>
      </c>
      <c r="J557" s="4">
        <v>6</v>
      </c>
      <c r="K557" s="5">
        <v>1</v>
      </c>
    </row>
    <row r="558" spans="1:11" x14ac:dyDescent="0.3">
      <c r="A558" s="3" t="s">
        <v>2335</v>
      </c>
      <c r="B558" s="4">
        <v>2</v>
      </c>
      <c r="C558" s="5">
        <v>0.5</v>
      </c>
      <c r="D558" s="4">
        <v>2</v>
      </c>
      <c r="E558" s="5">
        <v>0.5</v>
      </c>
      <c r="F558" s="4"/>
      <c r="G558" s="5">
        <v>0</v>
      </c>
      <c r="H558" s="4"/>
      <c r="I558" s="5">
        <v>0</v>
      </c>
      <c r="J558" s="4">
        <v>4</v>
      </c>
      <c r="K558" s="5">
        <v>1</v>
      </c>
    </row>
    <row r="559" spans="1:11" x14ac:dyDescent="0.3">
      <c r="A559" s="3" t="s">
        <v>831</v>
      </c>
      <c r="B559" s="4">
        <v>6</v>
      </c>
      <c r="C559" s="5">
        <v>0.22222222222222221</v>
      </c>
      <c r="D559" s="4">
        <v>11</v>
      </c>
      <c r="E559" s="5">
        <v>0.40740740740740738</v>
      </c>
      <c r="F559" s="4">
        <v>10</v>
      </c>
      <c r="G559" s="5">
        <v>0.37037037037037035</v>
      </c>
      <c r="H559" s="4"/>
      <c r="I559" s="5">
        <v>0</v>
      </c>
      <c r="J559" s="4">
        <v>27</v>
      </c>
      <c r="K559" s="5">
        <v>1</v>
      </c>
    </row>
    <row r="560" spans="1:11" x14ac:dyDescent="0.3">
      <c r="A560" s="3" t="s">
        <v>1889</v>
      </c>
      <c r="B560" s="4"/>
      <c r="C560" s="5">
        <v>0</v>
      </c>
      <c r="D560" s="4">
        <v>2</v>
      </c>
      <c r="E560" s="5">
        <v>0.33333333333333331</v>
      </c>
      <c r="F560" s="4">
        <v>4</v>
      </c>
      <c r="G560" s="5">
        <v>0.66666666666666663</v>
      </c>
      <c r="H560" s="4"/>
      <c r="I560" s="5">
        <v>0</v>
      </c>
      <c r="J560" s="4">
        <v>6</v>
      </c>
      <c r="K560" s="5">
        <v>1</v>
      </c>
    </row>
    <row r="561" spans="1:11" x14ac:dyDescent="0.3">
      <c r="A561" s="3" t="s">
        <v>1861</v>
      </c>
      <c r="B561" s="4"/>
      <c r="C561" s="5">
        <v>0</v>
      </c>
      <c r="D561" s="4">
        <v>7</v>
      </c>
      <c r="E561" s="5">
        <v>1</v>
      </c>
      <c r="F561" s="4"/>
      <c r="G561" s="5">
        <v>0</v>
      </c>
      <c r="H561" s="4"/>
      <c r="I561" s="5">
        <v>0</v>
      </c>
      <c r="J561" s="4">
        <v>7</v>
      </c>
      <c r="K561" s="5">
        <v>1</v>
      </c>
    </row>
    <row r="562" spans="1:11" x14ac:dyDescent="0.3">
      <c r="A562" s="3" t="s">
        <v>3759</v>
      </c>
      <c r="B562" s="4"/>
      <c r="C562" s="5" t="e">
        <v>#DIV/0!</v>
      </c>
      <c r="D562" s="4"/>
      <c r="E562" s="5" t="e">
        <v>#DIV/0!</v>
      </c>
      <c r="F562" s="4"/>
      <c r="G562" s="5" t="e">
        <v>#DIV/0!</v>
      </c>
      <c r="H562" s="4"/>
      <c r="I562" s="5" t="e">
        <v>#DIV/0!</v>
      </c>
      <c r="J562" s="4"/>
      <c r="K562" s="5" t="e">
        <v>#DIV/0!</v>
      </c>
    </row>
    <row r="563" spans="1:11" x14ac:dyDescent="0.3">
      <c r="A563" s="3" t="s">
        <v>3222</v>
      </c>
      <c r="B563" s="4">
        <v>2</v>
      </c>
      <c r="C563" s="5">
        <v>0.11764705882352941</v>
      </c>
      <c r="D563" s="4">
        <v>9</v>
      </c>
      <c r="E563" s="5">
        <v>0.52941176470588236</v>
      </c>
      <c r="F563" s="4">
        <v>6</v>
      </c>
      <c r="G563" s="5">
        <v>0.35294117647058826</v>
      </c>
      <c r="H563" s="4"/>
      <c r="I563" s="5">
        <v>0</v>
      </c>
      <c r="J563" s="4">
        <v>17</v>
      </c>
      <c r="K563" s="5">
        <v>1</v>
      </c>
    </row>
    <row r="564" spans="1:11" x14ac:dyDescent="0.3">
      <c r="A564" s="3" t="s">
        <v>2581</v>
      </c>
      <c r="B564" s="4">
        <v>1</v>
      </c>
      <c r="C564" s="5">
        <v>9.0909090909090912E-2</v>
      </c>
      <c r="D564" s="4">
        <v>5</v>
      </c>
      <c r="E564" s="5">
        <v>0.45454545454545453</v>
      </c>
      <c r="F564" s="4">
        <v>5</v>
      </c>
      <c r="G564" s="5">
        <v>0.45454545454545453</v>
      </c>
      <c r="H564" s="4"/>
      <c r="I564" s="5">
        <v>0</v>
      </c>
      <c r="J564" s="4">
        <v>11</v>
      </c>
      <c r="K564" s="5">
        <v>1</v>
      </c>
    </row>
    <row r="565" spans="1:11" x14ac:dyDescent="0.3">
      <c r="A565" s="3" t="s">
        <v>345</v>
      </c>
      <c r="B565" s="4"/>
      <c r="C565" s="5">
        <v>0</v>
      </c>
      <c r="D565" s="4">
        <v>5</v>
      </c>
      <c r="E565" s="5">
        <v>0.7142857142857143</v>
      </c>
      <c r="F565" s="4">
        <v>2</v>
      </c>
      <c r="G565" s="5">
        <v>0.2857142857142857</v>
      </c>
      <c r="H565" s="4"/>
      <c r="I565" s="5">
        <v>0</v>
      </c>
      <c r="J565" s="4">
        <v>7</v>
      </c>
      <c r="K565" s="5">
        <v>1</v>
      </c>
    </row>
    <row r="566" spans="1:11" x14ac:dyDescent="0.3">
      <c r="A566" s="3" t="s">
        <v>1490</v>
      </c>
      <c r="B566" s="4"/>
      <c r="C566" s="5">
        <v>0</v>
      </c>
      <c r="D566" s="4">
        <v>1</v>
      </c>
      <c r="E566" s="5">
        <v>0.2</v>
      </c>
      <c r="F566" s="4">
        <v>4</v>
      </c>
      <c r="G566" s="5">
        <v>0.8</v>
      </c>
      <c r="H566" s="4"/>
      <c r="I566" s="5">
        <v>0</v>
      </c>
      <c r="J566" s="4">
        <v>5</v>
      </c>
      <c r="K566" s="5">
        <v>1</v>
      </c>
    </row>
    <row r="567" spans="1:11" x14ac:dyDescent="0.3">
      <c r="A567" s="3" t="s">
        <v>4816</v>
      </c>
      <c r="B567" s="4">
        <v>28</v>
      </c>
      <c r="C567" s="5">
        <v>0.16470588235294117</v>
      </c>
      <c r="D567" s="4">
        <v>97</v>
      </c>
      <c r="E567" s="5">
        <v>0.57058823529411762</v>
      </c>
      <c r="F567" s="4">
        <v>45</v>
      </c>
      <c r="G567" s="5">
        <v>0.26470588235294118</v>
      </c>
      <c r="H567" s="4"/>
      <c r="I567" s="5">
        <v>0</v>
      </c>
      <c r="J567" s="4">
        <v>170</v>
      </c>
      <c r="K567" s="5">
        <v>1</v>
      </c>
    </row>
    <row r="570" spans="1:11" x14ac:dyDescent="0.3">
      <c r="A570" s="3" t="s">
        <v>4863</v>
      </c>
    </row>
    <row r="571" spans="1:11" x14ac:dyDescent="0.3">
      <c r="B571" s="2" t="s">
        <v>4817</v>
      </c>
    </row>
    <row r="572" spans="1:11" x14ac:dyDescent="0.3">
      <c r="B572" t="s">
        <v>347</v>
      </c>
      <c r="D572" t="s">
        <v>359</v>
      </c>
      <c r="F572" t="s">
        <v>372</v>
      </c>
      <c r="H572" t="s">
        <v>4820</v>
      </c>
      <c r="I572" t="s">
        <v>4821</v>
      </c>
    </row>
    <row r="573" spans="1:11" x14ac:dyDescent="0.3">
      <c r="A573" s="2" t="s">
        <v>4815</v>
      </c>
      <c r="B573" t="s">
        <v>4819</v>
      </c>
      <c r="C573" t="s">
        <v>4822</v>
      </c>
      <c r="D573" t="s">
        <v>4819</v>
      </c>
      <c r="E573" t="s">
        <v>4822</v>
      </c>
      <c r="F573" t="s">
        <v>4819</v>
      </c>
      <c r="G573" t="s">
        <v>4822</v>
      </c>
    </row>
    <row r="574" spans="1:11" x14ac:dyDescent="0.3">
      <c r="A574" s="3" t="s">
        <v>2715</v>
      </c>
      <c r="B574" s="4">
        <v>35</v>
      </c>
      <c r="C574" s="5">
        <v>0.61403508771929827</v>
      </c>
      <c r="D574" s="4">
        <v>22</v>
      </c>
      <c r="E574" s="5">
        <v>0.38596491228070173</v>
      </c>
      <c r="F574" s="4"/>
      <c r="G574" s="5">
        <v>0</v>
      </c>
      <c r="H574" s="4">
        <v>57</v>
      </c>
      <c r="I574" s="5">
        <v>1</v>
      </c>
    </row>
    <row r="575" spans="1:11" x14ac:dyDescent="0.3">
      <c r="A575" s="3" t="s">
        <v>1958</v>
      </c>
      <c r="B575" s="4">
        <v>13</v>
      </c>
      <c r="C575" s="5">
        <v>0.3611111111111111</v>
      </c>
      <c r="D575" s="4">
        <v>22</v>
      </c>
      <c r="E575" s="5">
        <v>0.61111111111111116</v>
      </c>
      <c r="F575" s="4">
        <v>1</v>
      </c>
      <c r="G575" s="5">
        <v>2.7777777777777776E-2</v>
      </c>
      <c r="H575" s="4">
        <v>36</v>
      </c>
      <c r="I575" s="5">
        <v>1</v>
      </c>
    </row>
    <row r="576" spans="1:11" x14ac:dyDescent="0.3">
      <c r="A576" s="3" t="s">
        <v>1928</v>
      </c>
      <c r="B576" s="4">
        <v>15</v>
      </c>
      <c r="C576" s="5">
        <v>0.31914893617021278</v>
      </c>
      <c r="D576" s="4">
        <v>32</v>
      </c>
      <c r="E576" s="5">
        <v>0.68085106382978722</v>
      </c>
      <c r="F576" s="4"/>
      <c r="G576" s="5">
        <v>0</v>
      </c>
      <c r="H576" s="4">
        <v>47</v>
      </c>
      <c r="I576" s="5">
        <v>1</v>
      </c>
    </row>
    <row r="577" spans="1:9" x14ac:dyDescent="0.3">
      <c r="A577" s="3" t="s">
        <v>2383</v>
      </c>
      <c r="B577" s="4">
        <v>14</v>
      </c>
      <c r="C577" s="5">
        <v>0.73684210526315785</v>
      </c>
      <c r="D577" s="4">
        <v>5</v>
      </c>
      <c r="E577" s="5">
        <v>0.26315789473684209</v>
      </c>
      <c r="F577" s="4"/>
      <c r="G577" s="5">
        <v>0</v>
      </c>
      <c r="H577" s="4">
        <v>19</v>
      </c>
      <c r="I577" s="5">
        <v>1</v>
      </c>
    </row>
    <row r="578" spans="1:9" x14ac:dyDescent="0.3">
      <c r="A578" s="3" t="s">
        <v>2335</v>
      </c>
      <c r="B578" s="4">
        <v>3</v>
      </c>
      <c r="C578" s="5">
        <v>0.42857142857142855</v>
      </c>
      <c r="D578" s="4">
        <v>4</v>
      </c>
      <c r="E578" s="5">
        <v>0.5714285714285714</v>
      </c>
      <c r="F578" s="4"/>
      <c r="G578" s="5">
        <v>0</v>
      </c>
      <c r="H578" s="4">
        <v>7</v>
      </c>
      <c r="I578" s="5">
        <v>1</v>
      </c>
    </row>
    <row r="579" spans="1:9" x14ac:dyDescent="0.3">
      <c r="A579" s="3" t="s">
        <v>831</v>
      </c>
      <c r="B579" s="4">
        <v>32</v>
      </c>
      <c r="C579" s="5">
        <v>0.41558441558441561</v>
      </c>
      <c r="D579" s="4">
        <v>44</v>
      </c>
      <c r="E579" s="5">
        <v>0.5714285714285714</v>
      </c>
      <c r="F579" s="4">
        <v>1</v>
      </c>
      <c r="G579" s="5">
        <v>1.2987012987012988E-2</v>
      </c>
      <c r="H579" s="4">
        <v>77</v>
      </c>
      <c r="I579" s="5">
        <v>1</v>
      </c>
    </row>
    <row r="580" spans="1:9" x14ac:dyDescent="0.3">
      <c r="A580" s="3" t="s">
        <v>1889</v>
      </c>
      <c r="B580" s="4">
        <v>3</v>
      </c>
      <c r="C580" s="5">
        <v>0.5</v>
      </c>
      <c r="D580" s="4">
        <v>3</v>
      </c>
      <c r="E580" s="5">
        <v>0.5</v>
      </c>
      <c r="F580" s="4"/>
      <c r="G580" s="5">
        <v>0</v>
      </c>
      <c r="H580" s="4">
        <v>6</v>
      </c>
      <c r="I580" s="5">
        <v>1</v>
      </c>
    </row>
    <row r="581" spans="1:9" x14ac:dyDescent="0.3">
      <c r="A581" s="3" t="s">
        <v>1861</v>
      </c>
      <c r="B581" s="4">
        <v>7</v>
      </c>
      <c r="C581" s="5">
        <v>0.5</v>
      </c>
      <c r="D581" s="4">
        <v>7</v>
      </c>
      <c r="E581" s="5">
        <v>0.5</v>
      </c>
      <c r="F581" s="4"/>
      <c r="G581" s="5">
        <v>0</v>
      </c>
      <c r="H581" s="4">
        <v>14</v>
      </c>
      <c r="I581" s="5">
        <v>1</v>
      </c>
    </row>
    <row r="582" spans="1:9" x14ac:dyDescent="0.3">
      <c r="A582" s="3" t="s">
        <v>3759</v>
      </c>
      <c r="B582" s="4"/>
      <c r="C582" s="5">
        <v>0</v>
      </c>
      <c r="D582" s="4">
        <v>2</v>
      </c>
      <c r="E582" s="5">
        <v>1</v>
      </c>
      <c r="F582" s="4"/>
      <c r="G582" s="5">
        <v>0</v>
      </c>
      <c r="H582" s="4">
        <v>2</v>
      </c>
      <c r="I582" s="5">
        <v>1</v>
      </c>
    </row>
    <row r="583" spans="1:9" x14ac:dyDescent="0.3">
      <c r="A583" s="3" t="s">
        <v>3222</v>
      </c>
      <c r="B583" s="4">
        <v>11</v>
      </c>
      <c r="C583" s="5">
        <v>0.30555555555555558</v>
      </c>
      <c r="D583" s="4">
        <v>23</v>
      </c>
      <c r="E583" s="5">
        <v>0.63888888888888884</v>
      </c>
      <c r="F583" s="4">
        <v>2</v>
      </c>
      <c r="G583" s="5">
        <v>5.5555555555555552E-2</v>
      </c>
      <c r="H583" s="4">
        <v>36</v>
      </c>
      <c r="I583" s="5">
        <v>1</v>
      </c>
    </row>
    <row r="584" spans="1:9" x14ac:dyDescent="0.3">
      <c r="A584" s="3" t="s">
        <v>2581</v>
      </c>
      <c r="B584" s="4">
        <v>14</v>
      </c>
      <c r="C584" s="5">
        <v>0.32558139534883723</v>
      </c>
      <c r="D584" s="4">
        <v>28</v>
      </c>
      <c r="E584" s="5">
        <v>0.65116279069767447</v>
      </c>
      <c r="F584" s="4">
        <v>1</v>
      </c>
      <c r="G584" s="5">
        <v>2.3255813953488372E-2</v>
      </c>
      <c r="H584" s="4">
        <v>43</v>
      </c>
      <c r="I584" s="5">
        <v>1</v>
      </c>
    </row>
    <row r="585" spans="1:9" x14ac:dyDescent="0.3">
      <c r="A585" s="3" t="s">
        <v>345</v>
      </c>
      <c r="B585" s="4">
        <v>7</v>
      </c>
      <c r="C585" s="5">
        <v>0.3888888888888889</v>
      </c>
      <c r="D585" s="4">
        <v>11</v>
      </c>
      <c r="E585" s="5">
        <v>0.61111111111111116</v>
      </c>
      <c r="F585" s="4"/>
      <c r="G585" s="5">
        <v>0</v>
      </c>
      <c r="H585" s="4">
        <v>18</v>
      </c>
      <c r="I585" s="5">
        <v>1</v>
      </c>
    </row>
    <row r="586" spans="1:9" x14ac:dyDescent="0.3">
      <c r="A586" s="3" t="s">
        <v>1490</v>
      </c>
      <c r="B586" s="4">
        <v>1</v>
      </c>
      <c r="C586" s="5">
        <v>0.16666666666666666</v>
      </c>
      <c r="D586" s="4">
        <v>3</v>
      </c>
      <c r="E586" s="5">
        <v>0.5</v>
      </c>
      <c r="F586" s="4">
        <v>2</v>
      </c>
      <c r="G586" s="5">
        <v>0.33333333333333331</v>
      </c>
      <c r="H586" s="4">
        <v>6</v>
      </c>
      <c r="I586" s="5">
        <v>1</v>
      </c>
    </row>
    <row r="587" spans="1:9" x14ac:dyDescent="0.3">
      <c r="A587" s="3" t="s">
        <v>4816</v>
      </c>
      <c r="B587" s="4">
        <v>155</v>
      </c>
      <c r="C587" s="5">
        <v>0.42119565217391303</v>
      </c>
      <c r="D587" s="4">
        <v>206</v>
      </c>
      <c r="E587" s="5">
        <v>0.55978260869565222</v>
      </c>
      <c r="F587" s="4">
        <v>7</v>
      </c>
      <c r="G587" s="5">
        <v>1.9021739130434784E-2</v>
      </c>
      <c r="H587" s="4">
        <v>368</v>
      </c>
      <c r="I587" s="5">
        <v>1</v>
      </c>
    </row>
    <row r="597" spans="1:9" x14ac:dyDescent="0.3">
      <c r="A597" s="3" t="s">
        <v>4864</v>
      </c>
    </row>
    <row r="598" spans="1:9" x14ac:dyDescent="0.3">
      <c r="B598" s="2" t="s">
        <v>4817</v>
      </c>
    </row>
    <row r="599" spans="1:9" x14ac:dyDescent="0.3">
      <c r="B599" t="s">
        <v>359</v>
      </c>
      <c r="D599" t="s">
        <v>347</v>
      </c>
      <c r="F599" t="s">
        <v>4818</v>
      </c>
      <c r="H599" t="s">
        <v>4820</v>
      </c>
      <c r="I599" t="s">
        <v>4821</v>
      </c>
    </row>
    <row r="600" spans="1:9" x14ac:dyDescent="0.3">
      <c r="A600" s="2" t="s">
        <v>4815</v>
      </c>
      <c r="B600" t="s">
        <v>4819</v>
      </c>
      <c r="C600" t="s">
        <v>4822</v>
      </c>
      <c r="D600" t="s">
        <v>4819</v>
      </c>
      <c r="E600" t="s">
        <v>4822</v>
      </c>
      <c r="F600" t="s">
        <v>4819</v>
      </c>
      <c r="G600" t="s">
        <v>4822</v>
      </c>
    </row>
    <row r="601" spans="1:9" x14ac:dyDescent="0.3">
      <c r="A601" s="3" t="s">
        <v>2715</v>
      </c>
      <c r="B601" s="4"/>
      <c r="C601" s="5">
        <v>0</v>
      </c>
      <c r="D601" s="4">
        <v>35</v>
      </c>
      <c r="E601" s="5">
        <v>1</v>
      </c>
      <c r="F601" s="4"/>
      <c r="G601" s="5">
        <v>0</v>
      </c>
      <c r="H601" s="4">
        <v>35</v>
      </c>
      <c r="I601" s="5">
        <v>1</v>
      </c>
    </row>
    <row r="602" spans="1:9" x14ac:dyDescent="0.3">
      <c r="A602" s="3" t="s">
        <v>1958</v>
      </c>
      <c r="B602" s="4">
        <v>3</v>
      </c>
      <c r="C602" s="5">
        <v>0.23076923076923078</v>
      </c>
      <c r="D602" s="4">
        <v>10</v>
      </c>
      <c r="E602" s="5">
        <v>0.76923076923076927</v>
      </c>
      <c r="F602" s="4"/>
      <c r="G602" s="5">
        <v>0</v>
      </c>
      <c r="H602" s="4">
        <v>13</v>
      </c>
      <c r="I602" s="5">
        <v>1</v>
      </c>
    </row>
    <row r="603" spans="1:9" x14ac:dyDescent="0.3">
      <c r="A603" s="3" t="s">
        <v>1928</v>
      </c>
      <c r="B603" s="4">
        <v>5</v>
      </c>
      <c r="C603" s="5">
        <v>0.33333333333333331</v>
      </c>
      <c r="D603" s="4">
        <v>10</v>
      </c>
      <c r="E603" s="5">
        <v>0.66666666666666663</v>
      </c>
      <c r="F603" s="4"/>
      <c r="G603" s="5">
        <v>0</v>
      </c>
      <c r="H603" s="4">
        <v>15</v>
      </c>
      <c r="I603" s="5">
        <v>1</v>
      </c>
    </row>
    <row r="604" spans="1:9" x14ac:dyDescent="0.3">
      <c r="A604" s="3" t="s">
        <v>2383</v>
      </c>
      <c r="B604" s="4">
        <v>7</v>
      </c>
      <c r="C604" s="5">
        <v>0.5</v>
      </c>
      <c r="D604" s="4">
        <v>7</v>
      </c>
      <c r="E604" s="5">
        <v>0.5</v>
      </c>
      <c r="F604" s="4"/>
      <c r="G604" s="5">
        <v>0</v>
      </c>
      <c r="H604" s="4">
        <v>14</v>
      </c>
      <c r="I604" s="5">
        <v>1</v>
      </c>
    </row>
    <row r="605" spans="1:9" x14ac:dyDescent="0.3">
      <c r="A605" s="3" t="s">
        <v>2335</v>
      </c>
      <c r="B605" s="4"/>
      <c r="C605" s="5">
        <v>0</v>
      </c>
      <c r="D605" s="4">
        <v>3</v>
      </c>
      <c r="E605" s="5">
        <v>1</v>
      </c>
      <c r="F605" s="4"/>
      <c r="G605" s="5">
        <v>0</v>
      </c>
      <c r="H605" s="4">
        <v>3</v>
      </c>
      <c r="I605" s="5">
        <v>1</v>
      </c>
    </row>
    <row r="606" spans="1:9" x14ac:dyDescent="0.3">
      <c r="A606" s="3" t="s">
        <v>831</v>
      </c>
      <c r="B606" s="4">
        <v>5</v>
      </c>
      <c r="C606" s="5">
        <v>0.15625</v>
      </c>
      <c r="D606" s="4">
        <v>27</v>
      </c>
      <c r="E606" s="5">
        <v>0.84375</v>
      </c>
      <c r="F606" s="4"/>
      <c r="G606" s="5">
        <v>0</v>
      </c>
      <c r="H606" s="4">
        <v>32</v>
      </c>
      <c r="I606" s="5">
        <v>1</v>
      </c>
    </row>
    <row r="607" spans="1:9" x14ac:dyDescent="0.3">
      <c r="A607" s="3" t="s">
        <v>1889</v>
      </c>
      <c r="B607" s="4">
        <v>1</v>
      </c>
      <c r="C607" s="5">
        <v>0.33333333333333331</v>
      </c>
      <c r="D607" s="4">
        <v>2</v>
      </c>
      <c r="E607" s="5">
        <v>0.66666666666666663</v>
      </c>
      <c r="F607" s="4"/>
      <c r="G607" s="5">
        <v>0</v>
      </c>
      <c r="H607" s="4">
        <v>3</v>
      </c>
      <c r="I607" s="5">
        <v>1</v>
      </c>
    </row>
    <row r="608" spans="1:9" x14ac:dyDescent="0.3">
      <c r="A608" s="3" t="s">
        <v>1861</v>
      </c>
      <c r="B608" s="4">
        <v>2</v>
      </c>
      <c r="C608" s="5">
        <v>0.2857142857142857</v>
      </c>
      <c r="D608" s="4">
        <v>5</v>
      </c>
      <c r="E608" s="5">
        <v>0.7142857142857143</v>
      </c>
      <c r="F608" s="4"/>
      <c r="G608" s="5">
        <v>0</v>
      </c>
      <c r="H608" s="4">
        <v>7</v>
      </c>
      <c r="I608" s="5">
        <v>1</v>
      </c>
    </row>
    <row r="609" spans="1:9" x14ac:dyDescent="0.3">
      <c r="A609" s="3" t="s">
        <v>3759</v>
      </c>
      <c r="B609" s="4"/>
      <c r="C609" s="5" t="e">
        <v>#DIV/0!</v>
      </c>
      <c r="D609" s="4"/>
      <c r="E609" s="5" t="e">
        <v>#DIV/0!</v>
      </c>
      <c r="F609" s="4"/>
      <c r="G609" s="5" t="e">
        <v>#DIV/0!</v>
      </c>
      <c r="H609" s="4"/>
      <c r="I609" s="5" t="e">
        <v>#DIV/0!</v>
      </c>
    </row>
    <row r="610" spans="1:9" x14ac:dyDescent="0.3">
      <c r="A610" s="3" t="s">
        <v>3222</v>
      </c>
      <c r="B610" s="4">
        <v>2</v>
      </c>
      <c r="C610" s="5">
        <v>0.18181818181818182</v>
      </c>
      <c r="D610" s="4">
        <v>9</v>
      </c>
      <c r="E610" s="5">
        <v>0.81818181818181823</v>
      </c>
      <c r="F610" s="4"/>
      <c r="G610" s="5">
        <v>0</v>
      </c>
      <c r="H610" s="4">
        <v>11</v>
      </c>
      <c r="I610" s="5">
        <v>1</v>
      </c>
    </row>
    <row r="611" spans="1:9" x14ac:dyDescent="0.3">
      <c r="A611" s="3" t="s">
        <v>2581</v>
      </c>
      <c r="B611" s="4"/>
      <c r="C611" s="5">
        <v>0</v>
      </c>
      <c r="D611" s="4">
        <v>14</v>
      </c>
      <c r="E611" s="5">
        <v>1</v>
      </c>
      <c r="F611" s="4"/>
      <c r="G611" s="5">
        <v>0</v>
      </c>
      <c r="H611" s="4">
        <v>14</v>
      </c>
      <c r="I611" s="5">
        <v>1</v>
      </c>
    </row>
    <row r="612" spans="1:9" x14ac:dyDescent="0.3">
      <c r="A612" s="3" t="s">
        <v>345</v>
      </c>
      <c r="B612" s="4">
        <v>1</v>
      </c>
      <c r="C612" s="5">
        <v>0.14285714285714285</v>
      </c>
      <c r="D612" s="4">
        <v>6</v>
      </c>
      <c r="E612" s="5">
        <v>0.8571428571428571</v>
      </c>
      <c r="F612" s="4"/>
      <c r="G612" s="5">
        <v>0</v>
      </c>
      <c r="H612" s="4">
        <v>7</v>
      </c>
      <c r="I612" s="5">
        <v>1</v>
      </c>
    </row>
    <row r="613" spans="1:9" x14ac:dyDescent="0.3">
      <c r="A613" s="3" t="s">
        <v>1490</v>
      </c>
      <c r="B613" s="4"/>
      <c r="C613" s="5">
        <v>0</v>
      </c>
      <c r="D613" s="4">
        <v>1</v>
      </c>
      <c r="E613" s="5">
        <v>1</v>
      </c>
      <c r="F613" s="4"/>
      <c r="G613" s="5">
        <v>0</v>
      </c>
      <c r="H613" s="4">
        <v>1</v>
      </c>
      <c r="I613" s="5">
        <v>1</v>
      </c>
    </row>
    <row r="614" spans="1:9" x14ac:dyDescent="0.3">
      <c r="A614" s="3" t="s">
        <v>4816</v>
      </c>
      <c r="B614" s="4">
        <v>26</v>
      </c>
      <c r="C614" s="5">
        <v>0.16774193548387098</v>
      </c>
      <c r="D614" s="4">
        <v>129</v>
      </c>
      <c r="E614" s="5">
        <v>0.83225806451612905</v>
      </c>
      <c r="F614" s="4"/>
      <c r="G614" s="5">
        <v>0</v>
      </c>
      <c r="H614" s="4">
        <v>155</v>
      </c>
      <c r="I614" s="5">
        <v>1</v>
      </c>
    </row>
    <row r="617" spans="1:9" x14ac:dyDescent="0.3">
      <c r="A617" s="3" t="s">
        <v>4865</v>
      </c>
    </row>
    <row r="618" spans="1:9" x14ac:dyDescent="0.3">
      <c r="B618" s="2" t="s">
        <v>4817</v>
      </c>
    </row>
    <row r="619" spans="1:9" x14ac:dyDescent="0.3">
      <c r="B619" t="s">
        <v>359</v>
      </c>
      <c r="D619" t="s">
        <v>347</v>
      </c>
      <c r="F619" t="s">
        <v>4820</v>
      </c>
      <c r="G619" t="s">
        <v>4821</v>
      </c>
    </row>
    <row r="620" spans="1:9" x14ac:dyDescent="0.3">
      <c r="A620" s="2" t="s">
        <v>4815</v>
      </c>
      <c r="B620" t="s">
        <v>4819</v>
      </c>
      <c r="C620" t="s">
        <v>4822</v>
      </c>
      <c r="D620" t="s">
        <v>4819</v>
      </c>
      <c r="E620" t="s">
        <v>4822</v>
      </c>
    </row>
    <row r="621" spans="1:9" x14ac:dyDescent="0.3">
      <c r="A621" s="3" t="s">
        <v>2715</v>
      </c>
      <c r="B621" s="4"/>
      <c r="C621" s="5">
        <v>0</v>
      </c>
      <c r="D621" s="4">
        <v>35</v>
      </c>
      <c r="E621" s="5">
        <v>1</v>
      </c>
      <c r="F621" s="4">
        <v>35</v>
      </c>
      <c r="G621" s="5">
        <v>1</v>
      </c>
    </row>
    <row r="622" spans="1:9" x14ac:dyDescent="0.3">
      <c r="A622" s="3" t="s">
        <v>1958</v>
      </c>
      <c r="B622" s="4"/>
      <c r="C622" s="5">
        <v>0</v>
      </c>
      <c r="D622" s="4">
        <v>10</v>
      </c>
      <c r="E622" s="5">
        <v>1</v>
      </c>
      <c r="F622" s="4">
        <v>10</v>
      </c>
      <c r="G622" s="5">
        <v>1</v>
      </c>
    </row>
    <row r="623" spans="1:9" x14ac:dyDescent="0.3">
      <c r="A623" s="3" t="s">
        <v>1928</v>
      </c>
      <c r="B623" s="4">
        <v>1</v>
      </c>
      <c r="C623" s="5">
        <v>0.1</v>
      </c>
      <c r="D623" s="4">
        <v>9</v>
      </c>
      <c r="E623" s="5">
        <v>0.9</v>
      </c>
      <c r="F623" s="4">
        <v>10</v>
      </c>
      <c r="G623" s="5">
        <v>1</v>
      </c>
    </row>
    <row r="624" spans="1:9" x14ac:dyDescent="0.3">
      <c r="A624" s="3" t="s">
        <v>2383</v>
      </c>
      <c r="B624" s="4"/>
      <c r="C624" s="5">
        <v>0</v>
      </c>
      <c r="D624" s="4">
        <v>7</v>
      </c>
      <c r="E624" s="5">
        <v>1</v>
      </c>
      <c r="F624" s="4">
        <v>7</v>
      </c>
      <c r="G624" s="5">
        <v>1</v>
      </c>
    </row>
    <row r="625" spans="1:9" x14ac:dyDescent="0.3">
      <c r="A625" s="3" t="s">
        <v>2335</v>
      </c>
      <c r="B625" s="4"/>
      <c r="C625" s="5">
        <v>0</v>
      </c>
      <c r="D625" s="4">
        <v>3</v>
      </c>
      <c r="E625" s="5">
        <v>1</v>
      </c>
      <c r="F625" s="4">
        <v>3</v>
      </c>
      <c r="G625" s="5">
        <v>1</v>
      </c>
    </row>
    <row r="626" spans="1:9" x14ac:dyDescent="0.3">
      <c r="A626" s="3" t="s">
        <v>831</v>
      </c>
      <c r="B626" s="4">
        <v>4</v>
      </c>
      <c r="C626" s="5">
        <v>0.14814814814814814</v>
      </c>
      <c r="D626" s="4">
        <v>23</v>
      </c>
      <c r="E626" s="5">
        <v>0.85185185185185186</v>
      </c>
      <c r="F626" s="4">
        <v>27</v>
      </c>
      <c r="G626" s="5">
        <v>1</v>
      </c>
    </row>
    <row r="627" spans="1:9" x14ac:dyDescent="0.3">
      <c r="A627" s="3" t="s">
        <v>1889</v>
      </c>
      <c r="B627" s="4"/>
      <c r="C627" s="5">
        <v>0</v>
      </c>
      <c r="D627" s="4">
        <v>2</v>
      </c>
      <c r="E627" s="5">
        <v>1</v>
      </c>
      <c r="F627" s="4">
        <v>2</v>
      </c>
      <c r="G627" s="5">
        <v>1</v>
      </c>
    </row>
    <row r="628" spans="1:9" x14ac:dyDescent="0.3">
      <c r="A628" s="3" t="s">
        <v>1861</v>
      </c>
      <c r="B628" s="4"/>
      <c r="C628" s="5">
        <v>0</v>
      </c>
      <c r="D628" s="4">
        <v>5</v>
      </c>
      <c r="E628" s="5">
        <v>1</v>
      </c>
      <c r="F628" s="4">
        <v>5</v>
      </c>
      <c r="G628" s="5">
        <v>1</v>
      </c>
    </row>
    <row r="629" spans="1:9" x14ac:dyDescent="0.3">
      <c r="A629" s="3" t="s">
        <v>3222</v>
      </c>
      <c r="B629" s="4">
        <v>3</v>
      </c>
      <c r="C629" s="5">
        <v>0.33333333333333331</v>
      </c>
      <c r="D629" s="4">
        <v>6</v>
      </c>
      <c r="E629" s="5">
        <v>0.66666666666666663</v>
      </c>
      <c r="F629" s="4">
        <v>9</v>
      </c>
      <c r="G629" s="5">
        <v>1</v>
      </c>
    </row>
    <row r="630" spans="1:9" x14ac:dyDescent="0.3">
      <c r="A630" s="3" t="s">
        <v>2581</v>
      </c>
      <c r="B630" s="4">
        <v>5</v>
      </c>
      <c r="C630" s="5">
        <v>0.35714285714285715</v>
      </c>
      <c r="D630" s="4">
        <v>9</v>
      </c>
      <c r="E630" s="5">
        <v>0.6428571428571429</v>
      </c>
      <c r="F630" s="4">
        <v>14</v>
      </c>
      <c r="G630" s="5">
        <v>1</v>
      </c>
    </row>
    <row r="631" spans="1:9" x14ac:dyDescent="0.3">
      <c r="A631" s="3" t="s">
        <v>345</v>
      </c>
      <c r="B631" s="4">
        <v>1</v>
      </c>
      <c r="C631" s="5">
        <v>0.16666666666666666</v>
      </c>
      <c r="D631" s="4">
        <v>5</v>
      </c>
      <c r="E631" s="5">
        <v>0.83333333333333337</v>
      </c>
      <c r="F631" s="4">
        <v>6</v>
      </c>
      <c r="G631" s="5">
        <v>1</v>
      </c>
    </row>
    <row r="632" spans="1:9" x14ac:dyDescent="0.3">
      <c r="A632" s="3" t="s">
        <v>1490</v>
      </c>
      <c r="B632" s="4"/>
      <c r="C632" s="5">
        <v>0</v>
      </c>
      <c r="D632" s="4">
        <v>1</v>
      </c>
      <c r="E632" s="5">
        <v>1</v>
      </c>
      <c r="F632" s="4">
        <v>1</v>
      </c>
      <c r="G632" s="5">
        <v>1</v>
      </c>
    </row>
    <row r="633" spans="1:9" x14ac:dyDescent="0.3">
      <c r="A633" s="3" t="s">
        <v>4816</v>
      </c>
      <c r="B633" s="4">
        <v>14</v>
      </c>
      <c r="C633" s="5">
        <v>0.10852713178294573</v>
      </c>
      <c r="D633" s="4">
        <v>115</v>
      </c>
      <c r="E633" s="5">
        <v>0.89147286821705429</v>
      </c>
      <c r="F633" s="4">
        <v>129</v>
      </c>
      <c r="G633" s="5">
        <v>1</v>
      </c>
    </row>
    <row r="635" spans="1:9" x14ac:dyDescent="0.3">
      <c r="A635" s="3"/>
      <c r="B635" s="4"/>
      <c r="C635" s="5"/>
      <c r="D635" s="4"/>
      <c r="E635" s="5"/>
      <c r="F635" s="4"/>
      <c r="G635" s="5"/>
      <c r="H635" s="4"/>
      <c r="I635" s="5"/>
    </row>
    <row r="636" spans="1:9" x14ac:dyDescent="0.3">
      <c r="A636" s="3"/>
      <c r="B636" s="4"/>
      <c r="C636" s="5"/>
      <c r="D636" s="4"/>
      <c r="E636" s="5"/>
      <c r="F636" s="4"/>
      <c r="G636" s="5"/>
      <c r="H636" s="4"/>
      <c r="I636" s="5"/>
    </row>
    <row r="637" spans="1:9" x14ac:dyDescent="0.3">
      <c r="A637" s="3"/>
      <c r="B637" s="4"/>
      <c r="C637" s="5"/>
      <c r="D637" s="4"/>
      <c r="E637" s="5"/>
      <c r="F637" s="4"/>
      <c r="G637" s="5"/>
      <c r="H637" s="4"/>
      <c r="I637" s="5"/>
    </row>
    <row r="640" spans="1:9" x14ac:dyDescent="0.3">
      <c r="A640" s="3" t="s">
        <v>4866</v>
      </c>
    </row>
    <row r="641" spans="1:9" x14ac:dyDescent="0.3">
      <c r="B641" s="2" t="s">
        <v>4817</v>
      </c>
    </row>
    <row r="642" spans="1:9" x14ac:dyDescent="0.3">
      <c r="B642" t="s">
        <v>372</v>
      </c>
      <c r="D642" t="s">
        <v>359</v>
      </c>
      <c r="F642" t="s">
        <v>347</v>
      </c>
      <c r="H642" t="s">
        <v>4820</v>
      </c>
      <c r="I642" t="s">
        <v>4821</v>
      </c>
    </row>
    <row r="643" spans="1:9" x14ac:dyDescent="0.3">
      <c r="A643" s="2" t="s">
        <v>4815</v>
      </c>
      <c r="B643" t="s">
        <v>4819</v>
      </c>
      <c r="C643" t="s">
        <v>4822</v>
      </c>
      <c r="D643" t="s">
        <v>4819</v>
      </c>
      <c r="E643" t="s">
        <v>4822</v>
      </c>
      <c r="F643" t="s">
        <v>4819</v>
      </c>
      <c r="G643" t="s">
        <v>4822</v>
      </c>
    </row>
    <row r="644" spans="1:9" x14ac:dyDescent="0.3">
      <c r="A644" s="3" t="s">
        <v>2715</v>
      </c>
      <c r="B644" s="4"/>
      <c r="C644" s="5">
        <v>0</v>
      </c>
      <c r="D644" s="4">
        <v>3</v>
      </c>
      <c r="E644" s="5">
        <v>8.5714285714285715E-2</v>
      </c>
      <c r="F644" s="4">
        <v>32</v>
      </c>
      <c r="G644" s="5">
        <v>0.91428571428571426</v>
      </c>
      <c r="H644" s="4">
        <v>35</v>
      </c>
      <c r="I644" s="5">
        <v>1</v>
      </c>
    </row>
    <row r="645" spans="1:9" x14ac:dyDescent="0.3">
      <c r="A645" s="3" t="s">
        <v>1958</v>
      </c>
      <c r="B645" s="4"/>
      <c r="C645" s="5">
        <v>0</v>
      </c>
      <c r="D645" s="4">
        <v>1</v>
      </c>
      <c r="E645" s="5">
        <v>0.1</v>
      </c>
      <c r="F645" s="4">
        <v>9</v>
      </c>
      <c r="G645" s="5">
        <v>0.9</v>
      </c>
      <c r="H645" s="4">
        <v>10</v>
      </c>
      <c r="I645" s="5">
        <v>1</v>
      </c>
    </row>
    <row r="646" spans="1:9" x14ac:dyDescent="0.3">
      <c r="A646" s="3" t="s">
        <v>1928</v>
      </c>
      <c r="B646" s="4"/>
      <c r="C646" s="5">
        <v>0</v>
      </c>
      <c r="D646" s="4">
        <v>2</v>
      </c>
      <c r="E646" s="5">
        <v>0.22222222222222221</v>
      </c>
      <c r="F646" s="4">
        <v>7</v>
      </c>
      <c r="G646" s="5">
        <v>0.77777777777777779</v>
      </c>
      <c r="H646" s="4">
        <v>9</v>
      </c>
      <c r="I646" s="5">
        <v>1</v>
      </c>
    </row>
    <row r="647" spans="1:9" x14ac:dyDescent="0.3">
      <c r="A647" s="3" t="s">
        <v>2383</v>
      </c>
      <c r="B647" s="4"/>
      <c r="C647" s="5">
        <v>0</v>
      </c>
      <c r="D647" s="4">
        <v>3</v>
      </c>
      <c r="E647" s="5">
        <v>0.42857142857142855</v>
      </c>
      <c r="F647" s="4">
        <v>4</v>
      </c>
      <c r="G647" s="5">
        <v>0.5714285714285714</v>
      </c>
      <c r="H647" s="4">
        <v>7</v>
      </c>
      <c r="I647" s="5">
        <v>1</v>
      </c>
    </row>
    <row r="648" spans="1:9" x14ac:dyDescent="0.3">
      <c r="A648" s="3" t="s">
        <v>2335</v>
      </c>
      <c r="B648" s="4"/>
      <c r="C648" s="5">
        <v>0</v>
      </c>
      <c r="D648" s="4"/>
      <c r="E648" s="5">
        <v>0</v>
      </c>
      <c r="F648" s="4">
        <v>3</v>
      </c>
      <c r="G648" s="5">
        <v>1</v>
      </c>
      <c r="H648" s="4">
        <v>3</v>
      </c>
      <c r="I648" s="5">
        <v>1</v>
      </c>
    </row>
    <row r="649" spans="1:9" x14ac:dyDescent="0.3">
      <c r="A649" s="3" t="s">
        <v>831</v>
      </c>
      <c r="B649" s="4">
        <v>3</v>
      </c>
      <c r="C649" s="5">
        <v>0.13043478260869565</v>
      </c>
      <c r="D649" s="4">
        <v>10</v>
      </c>
      <c r="E649" s="5">
        <v>0.43478260869565216</v>
      </c>
      <c r="F649" s="4">
        <v>10</v>
      </c>
      <c r="G649" s="5">
        <v>0.43478260869565216</v>
      </c>
      <c r="H649" s="4">
        <v>23</v>
      </c>
      <c r="I649" s="5">
        <v>1</v>
      </c>
    </row>
    <row r="650" spans="1:9" x14ac:dyDescent="0.3">
      <c r="A650" s="3" t="s">
        <v>1889</v>
      </c>
      <c r="B650" s="4"/>
      <c r="C650" s="5">
        <v>0</v>
      </c>
      <c r="D650" s="4"/>
      <c r="E650" s="5">
        <v>0</v>
      </c>
      <c r="F650" s="4">
        <v>2</v>
      </c>
      <c r="G650" s="5">
        <v>1</v>
      </c>
      <c r="H650" s="4">
        <v>2</v>
      </c>
      <c r="I650" s="5">
        <v>1</v>
      </c>
    </row>
    <row r="651" spans="1:9" x14ac:dyDescent="0.3">
      <c r="A651" s="3" t="s">
        <v>1861</v>
      </c>
      <c r="B651" s="4"/>
      <c r="C651" s="5">
        <v>0</v>
      </c>
      <c r="D651" s="4">
        <v>1</v>
      </c>
      <c r="E651" s="5">
        <v>0.2</v>
      </c>
      <c r="F651" s="4">
        <v>4</v>
      </c>
      <c r="G651" s="5">
        <v>0.8</v>
      </c>
      <c r="H651" s="4">
        <v>5</v>
      </c>
      <c r="I651" s="5">
        <v>1</v>
      </c>
    </row>
    <row r="652" spans="1:9" x14ac:dyDescent="0.3">
      <c r="A652" s="3" t="s">
        <v>3222</v>
      </c>
      <c r="B652" s="4">
        <v>1</v>
      </c>
      <c r="C652" s="5">
        <v>0.16666666666666666</v>
      </c>
      <c r="D652" s="4">
        <v>1</v>
      </c>
      <c r="E652" s="5">
        <v>0.16666666666666666</v>
      </c>
      <c r="F652" s="4">
        <v>4</v>
      </c>
      <c r="G652" s="5">
        <v>0.66666666666666663</v>
      </c>
      <c r="H652" s="4">
        <v>6</v>
      </c>
      <c r="I652" s="5">
        <v>1</v>
      </c>
    </row>
    <row r="653" spans="1:9" x14ac:dyDescent="0.3">
      <c r="A653" s="3" t="s">
        <v>2581</v>
      </c>
      <c r="B653" s="4"/>
      <c r="C653" s="5">
        <v>0</v>
      </c>
      <c r="D653" s="4">
        <v>2</v>
      </c>
      <c r="E653" s="5">
        <v>0.22222222222222221</v>
      </c>
      <c r="F653" s="4">
        <v>7</v>
      </c>
      <c r="G653" s="5">
        <v>0.77777777777777779</v>
      </c>
      <c r="H653" s="4">
        <v>9</v>
      </c>
      <c r="I653" s="5">
        <v>1</v>
      </c>
    </row>
    <row r="654" spans="1:9" x14ac:dyDescent="0.3">
      <c r="A654" s="3" t="s">
        <v>345</v>
      </c>
      <c r="B654" s="4"/>
      <c r="C654" s="5">
        <v>0</v>
      </c>
      <c r="D654" s="4">
        <v>2</v>
      </c>
      <c r="E654" s="5">
        <v>0.4</v>
      </c>
      <c r="F654" s="4">
        <v>3</v>
      </c>
      <c r="G654" s="5">
        <v>0.6</v>
      </c>
      <c r="H654" s="4">
        <v>5</v>
      </c>
      <c r="I654" s="5">
        <v>1</v>
      </c>
    </row>
    <row r="655" spans="1:9" x14ac:dyDescent="0.3">
      <c r="A655" s="3" t="s">
        <v>1490</v>
      </c>
      <c r="B655" s="4"/>
      <c r="C655" s="5">
        <v>0</v>
      </c>
      <c r="D655" s="4"/>
      <c r="E655" s="5">
        <v>0</v>
      </c>
      <c r="F655" s="4">
        <v>1</v>
      </c>
      <c r="G655" s="5">
        <v>1</v>
      </c>
      <c r="H655" s="4">
        <v>1</v>
      </c>
      <c r="I655" s="5">
        <v>1</v>
      </c>
    </row>
    <row r="656" spans="1:9" x14ac:dyDescent="0.3">
      <c r="A656" s="3" t="s">
        <v>4816</v>
      </c>
      <c r="B656" s="4">
        <v>4</v>
      </c>
      <c r="C656" s="5">
        <v>3.4782608695652174E-2</v>
      </c>
      <c r="D656" s="4">
        <v>25</v>
      </c>
      <c r="E656" s="5">
        <v>0.21739130434782608</v>
      </c>
      <c r="F656" s="4">
        <v>86</v>
      </c>
      <c r="G656" s="5">
        <v>0.74782608695652175</v>
      </c>
      <c r="H656" s="4">
        <v>115</v>
      </c>
      <c r="I656" s="5">
        <v>1</v>
      </c>
    </row>
    <row r="662" spans="1:11" x14ac:dyDescent="0.3">
      <c r="A662" s="3" t="s">
        <v>4867</v>
      </c>
    </row>
    <row r="663" spans="1:11" x14ac:dyDescent="0.3">
      <c r="A663" s="2" t="s">
        <v>4815</v>
      </c>
      <c r="B663" t="s">
        <v>426</v>
      </c>
      <c r="C663" t="s">
        <v>1279</v>
      </c>
      <c r="D663" t="s">
        <v>2055</v>
      </c>
      <c r="E663" t="s">
        <v>2192</v>
      </c>
      <c r="F663" t="s">
        <v>1727</v>
      </c>
      <c r="G663" t="s">
        <v>3207</v>
      </c>
      <c r="H663" t="s">
        <v>993</v>
      </c>
      <c r="I663" t="s">
        <v>4859</v>
      </c>
      <c r="J663" t="s">
        <v>4706</v>
      </c>
      <c r="K663" t="s">
        <v>372</v>
      </c>
    </row>
    <row r="664" spans="1:11" x14ac:dyDescent="0.3">
      <c r="A664" s="3" t="s">
        <v>698</v>
      </c>
      <c r="B664" s="4"/>
      <c r="C664" s="4"/>
      <c r="D664" s="4"/>
      <c r="E664" s="4"/>
      <c r="F664" s="4"/>
      <c r="G664" s="4"/>
      <c r="H664" s="4"/>
      <c r="I664" s="4"/>
      <c r="J664" s="4"/>
      <c r="K664" s="4"/>
    </row>
    <row r="665" spans="1:11" x14ac:dyDescent="0.3">
      <c r="A665" s="3" t="s">
        <v>2715</v>
      </c>
      <c r="B665" s="4">
        <v>2</v>
      </c>
      <c r="C665" s="4"/>
      <c r="D665" s="4"/>
      <c r="E665" s="4">
        <v>1</v>
      </c>
      <c r="F665" s="4"/>
      <c r="G665" s="4">
        <v>1</v>
      </c>
      <c r="H665" s="4">
        <v>1</v>
      </c>
      <c r="I665" s="4"/>
      <c r="J665" s="4"/>
      <c r="K665" s="4"/>
    </row>
    <row r="666" spans="1:11" x14ac:dyDescent="0.3">
      <c r="A666" s="3" t="s">
        <v>1958</v>
      </c>
      <c r="B666" s="4">
        <v>1</v>
      </c>
      <c r="C666" s="4"/>
      <c r="D666" s="4"/>
      <c r="E666" s="4">
        <v>1</v>
      </c>
      <c r="F666" s="4"/>
      <c r="G666" s="4"/>
      <c r="H666" s="4"/>
      <c r="I666" s="4"/>
      <c r="J666" s="4"/>
      <c r="K666" s="4"/>
    </row>
    <row r="667" spans="1:11" x14ac:dyDescent="0.3">
      <c r="A667" s="3" t="s">
        <v>1928</v>
      </c>
      <c r="B667" s="4"/>
      <c r="C667" s="4"/>
      <c r="D667" s="4">
        <v>2</v>
      </c>
      <c r="E667" s="4"/>
      <c r="F667" s="4">
        <v>1</v>
      </c>
      <c r="G667" s="4"/>
      <c r="H667" s="4"/>
      <c r="I667" s="4"/>
      <c r="J667" s="4"/>
      <c r="K667" s="4"/>
    </row>
    <row r="668" spans="1:11" x14ac:dyDescent="0.3">
      <c r="A668" s="3" t="s">
        <v>2383</v>
      </c>
      <c r="B668" s="4">
        <v>3</v>
      </c>
      <c r="C668" s="4">
        <v>2</v>
      </c>
      <c r="D668" s="4">
        <v>1</v>
      </c>
      <c r="E668" s="4"/>
      <c r="F668" s="4"/>
      <c r="G668" s="4"/>
      <c r="H668" s="4"/>
      <c r="I668" s="4"/>
      <c r="J668" s="4"/>
      <c r="K668" s="4"/>
    </row>
    <row r="669" spans="1:11" x14ac:dyDescent="0.3">
      <c r="A669" s="3" t="s">
        <v>2335</v>
      </c>
      <c r="B669" s="4"/>
      <c r="C669" s="4"/>
      <c r="D669" s="4"/>
      <c r="E669" s="4"/>
      <c r="F669" s="4"/>
      <c r="G669" s="4"/>
      <c r="H669" s="4"/>
      <c r="I669" s="4"/>
      <c r="J669" s="4"/>
      <c r="K669" s="4"/>
    </row>
    <row r="670" spans="1:11" x14ac:dyDescent="0.3">
      <c r="A670" s="3" t="s">
        <v>831</v>
      </c>
      <c r="B670" s="4">
        <v>9</v>
      </c>
      <c r="C670" s="4">
        <v>3</v>
      </c>
      <c r="D670" s="4">
        <v>3</v>
      </c>
      <c r="E670" s="4"/>
      <c r="F670" s="4">
        <v>1</v>
      </c>
      <c r="G670" s="4"/>
      <c r="H670" s="4"/>
      <c r="I670" s="4"/>
      <c r="J670" s="4"/>
      <c r="K670" s="4"/>
    </row>
    <row r="671" spans="1:11" x14ac:dyDescent="0.3">
      <c r="A671" s="3" t="s">
        <v>381</v>
      </c>
      <c r="B671" s="4"/>
      <c r="C671" s="4"/>
      <c r="D671" s="4"/>
      <c r="E671" s="4"/>
      <c r="F671" s="4"/>
      <c r="G671" s="4"/>
      <c r="H671" s="4"/>
      <c r="I671" s="4"/>
      <c r="J671" s="4"/>
      <c r="K671" s="4"/>
    </row>
    <row r="672" spans="1:11" x14ac:dyDescent="0.3">
      <c r="A672" s="3" t="s">
        <v>1889</v>
      </c>
      <c r="B672" s="4"/>
      <c r="C672" s="4"/>
      <c r="D672" s="4"/>
      <c r="E672" s="4"/>
      <c r="F672" s="4"/>
      <c r="G672" s="4"/>
      <c r="H672" s="4"/>
      <c r="I672" s="4"/>
      <c r="J672" s="4"/>
      <c r="K672" s="4"/>
    </row>
    <row r="673" spans="1:11" x14ac:dyDescent="0.3">
      <c r="A673" s="3" t="s">
        <v>1861</v>
      </c>
      <c r="B673" s="4"/>
      <c r="C673" s="4">
        <v>1</v>
      </c>
      <c r="D673" s="4"/>
      <c r="E673" s="4"/>
      <c r="F673" s="4"/>
      <c r="G673" s="4"/>
      <c r="H673" s="4"/>
      <c r="I673" s="4"/>
      <c r="J673" s="4"/>
      <c r="K673" s="4"/>
    </row>
    <row r="674" spans="1:11" x14ac:dyDescent="0.3">
      <c r="A674" s="3" t="s">
        <v>3759</v>
      </c>
      <c r="B674" s="4"/>
      <c r="C674" s="4"/>
      <c r="D674" s="4"/>
      <c r="E674" s="4"/>
      <c r="F674" s="4"/>
      <c r="G674" s="4"/>
      <c r="H674" s="4"/>
      <c r="I674" s="4"/>
      <c r="J674" s="4"/>
      <c r="K674" s="4"/>
    </row>
    <row r="675" spans="1:11" x14ac:dyDescent="0.3">
      <c r="A675" s="3" t="s">
        <v>3222</v>
      </c>
      <c r="B675" s="4"/>
      <c r="C675" s="4">
        <v>1</v>
      </c>
      <c r="D675" s="4"/>
      <c r="E675" s="4"/>
      <c r="F675" s="4"/>
      <c r="G675" s="4"/>
      <c r="H675" s="4"/>
      <c r="I675" s="4"/>
      <c r="J675" s="4"/>
      <c r="K675" s="4"/>
    </row>
    <row r="676" spans="1:11" x14ac:dyDescent="0.3">
      <c r="A676" s="3" t="s">
        <v>2581</v>
      </c>
      <c r="B676" s="4">
        <v>2</v>
      </c>
      <c r="C676" s="4">
        <v>1</v>
      </c>
      <c r="D676" s="4"/>
      <c r="E676" s="4">
        <v>2</v>
      </c>
      <c r="F676" s="4"/>
      <c r="G676" s="4"/>
      <c r="H676" s="4"/>
      <c r="I676" s="4"/>
      <c r="J676" s="4"/>
      <c r="K676" s="4"/>
    </row>
    <row r="677" spans="1:11" x14ac:dyDescent="0.3">
      <c r="A677" s="3" t="s">
        <v>345</v>
      </c>
      <c r="B677" s="4">
        <v>2</v>
      </c>
      <c r="C677" s="4"/>
      <c r="D677" s="4"/>
      <c r="E677" s="4"/>
      <c r="F677" s="4"/>
      <c r="G677" s="4"/>
      <c r="H677" s="4"/>
      <c r="I677" s="4"/>
      <c r="J677" s="4"/>
      <c r="K677" s="4"/>
    </row>
    <row r="678" spans="1:11" x14ac:dyDescent="0.3">
      <c r="A678" s="3" t="s">
        <v>1490</v>
      </c>
      <c r="B678" s="4"/>
      <c r="C678" s="4"/>
      <c r="D678" s="4"/>
      <c r="E678" s="4"/>
      <c r="F678" s="4"/>
      <c r="G678" s="4"/>
      <c r="H678" s="4"/>
      <c r="I678" s="4"/>
      <c r="J678" s="4"/>
      <c r="K678" s="4"/>
    </row>
    <row r="679" spans="1:11" x14ac:dyDescent="0.3">
      <c r="A679" s="3" t="s">
        <v>4959</v>
      </c>
      <c r="B679" s="4"/>
      <c r="C679" s="4"/>
      <c r="D679" s="4"/>
      <c r="E679" s="4"/>
      <c r="F679" s="4"/>
      <c r="G679" s="4"/>
      <c r="H679" s="4"/>
      <c r="I679" s="4"/>
      <c r="J679" s="4"/>
      <c r="K679" s="4"/>
    </row>
    <row r="680" spans="1:11" x14ac:dyDescent="0.3">
      <c r="A680" s="3" t="s">
        <v>4816</v>
      </c>
      <c r="B680" s="4">
        <v>19</v>
      </c>
      <c r="C680" s="4">
        <v>8</v>
      </c>
      <c r="D680" s="4">
        <v>6</v>
      </c>
      <c r="E680" s="4">
        <v>4</v>
      </c>
      <c r="F680" s="4">
        <v>2</v>
      </c>
      <c r="G680" s="4">
        <v>1</v>
      </c>
      <c r="H680" s="4">
        <v>1</v>
      </c>
      <c r="I680" s="4"/>
      <c r="J680" s="4"/>
      <c r="K680" s="4"/>
    </row>
    <row r="681" spans="1:11" x14ac:dyDescent="0.3">
      <c r="E681" s="4"/>
      <c r="F681" s="4"/>
      <c r="G681" s="4"/>
      <c r="H681" s="4"/>
      <c r="I681" s="4"/>
      <c r="J681" s="4"/>
      <c r="K681" s="4"/>
    </row>
    <row r="682" spans="1:11" x14ac:dyDescent="0.3">
      <c r="A682" s="3"/>
      <c r="B682" s="4"/>
      <c r="C682" s="4"/>
      <c r="D682" s="4"/>
      <c r="E682" s="4"/>
      <c r="F682" s="4"/>
      <c r="G682" s="4"/>
      <c r="H682" s="4"/>
      <c r="I682" s="4"/>
      <c r="J682" s="4"/>
      <c r="K682" s="4"/>
    </row>
    <row r="683" spans="1:11" x14ac:dyDescent="0.3">
      <c r="A683" s="3"/>
      <c r="B683" s="4"/>
      <c r="C683" s="4"/>
      <c r="D683" s="4"/>
      <c r="E683" s="4"/>
      <c r="F683" s="4"/>
      <c r="G683" s="4"/>
      <c r="H683" s="4"/>
      <c r="I683" s="4"/>
      <c r="J683" s="4"/>
      <c r="K683" s="4"/>
    </row>
    <row r="684" spans="1:11" x14ac:dyDescent="0.3">
      <c r="A684" s="3"/>
      <c r="B684" s="4"/>
      <c r="C684" s="4"/>
      <c r="D684" s="4"/>
      <c r="E684" s="4"/>
      <c r="F684" s="4"/>
      <c r="G684" s="4"/>
      <c r="H684" s="4"/>
      <c r="I684" s="4"/>
      <c r="J684" s="4"/>
      <c r="K684" s="4"/>
    </row>
    <row r="686" spans="1:11" x14ac:dyDescent="0.3">
      <c r="A686" t="s">
        <v>4815</v>
      </c>
      <c r="B686" s="53" t="s">
        <v>426</v>
      </c>
      <c r="C686" s="53" t="s">
        <v>1279</v>
      </c>
      <c r="D686" s="53" t="s">
        <v>2055</v>
      </c>
      <c r="E686" s="53" t="s">
        <v>2192</v>
      </c>
      <c r="F686" s="53" t="s">
        <v>1727</v>
      </c>
      <c r="G686" s="53" t="s">
        <v>3207</v>
      </c>
      <c r="H686" s="53" t="s">
        <v>993</v>
      </c>
      <c r="I686" s="53" t="s">
        <v>4859</v>
      </c>
      <c r="J686" s="53" t="s">
        <v>4706</v>
      </c>
      <c r="K686" s="53" t="s">
        <v>372</v>
      </c>
    </row>
    <row r="687" spans="1:11" x14ac:dyDescent="0.3">
      <c r="A687" s="3" t="s">
        <v>698</v>
      </c>
      <c r="B687" s="6">
        <f>B664/25</f>
        <v>0</v>
      </c>
      <c r="C687" s="6">
        <f t="shared" ref="C687:K687" si="26">C664/25</f>
        <v>0</v>
      </c>
      <c r="D687" s="6">
        <f t="shared" si="26"/>
        <v>0</v>
      </c>
      <c r="E687" s="6">
        <f t="shared" si="26"/>
        <v>0</v>
      </c>
      <c r="F687" s="6">
        <f t="shared" si="26"/>
        <v>0</v>
      </c>
      <c r="G687" s="6">
        <f t="shared" si="26"/>
        <v>0</v>
      </c>
      <c r="H687" s="6">
        <f t="shared" si="26"/>
        <v>0</v>
      </c>
      <c r="I687" s="6">
        <f t="shared" si="26"/>
        <v>0</v>
      </c>
      <c r="J687" s="6">
        <f t="shared" si="26"/>
        <v>0</v>
      </c>
      <c r="K687" s="6">
        <f t="shared" si="26"/>
        <v>0</v>
      </c>
    </row>
    <row r="688" spans="1:11" x14ac:dyDescent="0.3">
      <c r="A688" s="3" t="s">
        <v>2715</v>
      </c>
      <c r="B688" s="6">
        <f t="shared" ref="B688:K688" si="27">B665/25</f>
        <v>0.08</v>
      </c>
      <c r="C688" s="6">
        <f t="shared" si="27"/>
        <v>0</v>
      </c>
      <c r="D688" s="6">
        <f t="shared" si="27"/>
        <v>0</v>
      </c>
      <c r="E688" s="6">
        <f t="shared" si="27"/>
        <v>0.04</v>
      </c>
      <c r="F688" s="6">
        <f t="shared" si="27"/>
        <v>0</v>
      </c>
      <c r="G688" s="6">
        <f t="shared" si="27"/>
        <v>0.04</v>
      </c>
      <c r="H688" s="6">
        <f t="shared" si="27"/>
        <v>0.04</v>
      </c>
      <c r="I688" s="6">
        <f t="shared" si="27"/>
        <v>0</v>
      </c>
      <c r="J688" s="6">
        <f t="shared" si="27"/>
        <v>0</v>
      </c>
      <c r="K688" s="6">
        <f t="shared" si="27"/>
        <v>0</v>
      </c>
    </row>
    <row r="689" spans="1:11" x14ac:dyDescent="0.3">
      <c r="A689" s="3" t="s">
        <v>1958</v>
      </c>
      <c r="B689" s="6">
        <f t="shared" ref="B689:K689" si="28">B666/25</f>
        <v>0.04</v>
      </c>
      <c r="C689" s="6">
        <f t="shared" si="28"/>
        <v>0</v>
      </c>
      <c r="D689" s="6">
        <f t="shared" si="28"/>
        <v>0</v>
      </c>
      <c r="E689" s="6">
        <f t="shared" si="28"/>
        <v>0.04</v>
      </c>
      <c r="F689" s="6">
        <f t="shared" si="28"/>
        <v>0</v>
      </c>
      <c r="G689" s="6">
        <f t="shared" si="28"/>
        <v>0</v>
      </c>
      <c r="H689" s="6">
        <f t="shared" si="28"/>
        <v>0</v>
      </c>
      <c r="I689" s="6">
        <f t="shared" si="28"/>
        <v>0</v>
      </c>
      <c r="J689" s="6">
        <f t="shared" si="28"/>
        <v>0</v>
      </c>
      <c r="K689" s="6">
        <f t="shared" si="28"/>
        <v>0</v>
      </c>
    </row>
    <row r="690" spans="1:11" x14ac:dyDescent="0.3">
      <c r="A690" s="3" t="s">
        <v>1928</v>
      </c>
      <c r="B690" s="6">
        <f t="shared" ref="B690:K690" si="29">B667/25</f>
        <v>0</v>
      </c>
      <c r="C690" s="6">
        <f t="shared" si="29"/>
        <v>0</v>
      </c>
      <c r="D690" s="6">
        <f t="shared" si="29"/>
        <v>0.08</v>
      </c>
      <c r="E690" s="6">
        <f t="shared" si="29"/>
        <v>0</v>
      </c>
      <c r="F690" s="6">
        <f t="shared" si="29"/>
        <v>0.04</v>
      </c>
      <c r="G690" s="6">
        <f t="shared" si="29"/>
        <v>0</v>
      </c>
      <c r="H690" s="6">
        <f t="shared" si="29"/>
        <v>0</v>
      </c>
      <c r="I690" s="6">
        <f t="shared" si="29"/>
        <v>0</v>
      </c>
      <c r="J690" s="6">
        <f t="shared" si="29"/>
        <v>0</v>
      </c>
      <c r="K690" s="6">
        <f t="shared" si="29"/>
        <v>0</v>
      </c>
    </row>
    <row r="691" spans="1:11" x14ac:dyDescent="0.3">
      <c r="A691" s="3" t="s">
        <v>2383</v>
      </c>
      <c r="B691" s="6">
        <f t="shared" ref="B691:K691" si="30">B668/25</f>
        <v>0.12</v>
      </c>
      <c r="C691" s="6">
        <f t="shared" si="30"/>
        <v>0.08</v>
      </c>
      <c r="D691" s="6">
        <f t="shared" si="30"/>
        <v>0.04</v>
      </c>
      <c r="E691" s="6">
        <f t="shared" si="30"/>
        <v>0</v>
      </c>
      <c r="F691" s="6">
        <f t="shared" si="30"/>
        <v>0</v>
      </c>
      <c r="G691" s="6">
        <f t="shared" si="30"/>
        <v>0</v>
      </c>
      <c r="H691" s="6">
        <f t="shared" si="30"/>
        <v>0</v>
      </c>
      <c r="I691" s="6">
        <f t="shared" si="30"/>
        <v>0</v>
      </c>
      <c r="J691" s="6">
        <f t="shared" si="30"/>
        <v>0</v>
      </c>
      <c r="K691" s="6">
        <f t="shared" si="30"/>
        <v>0</v>
      </c>
    </row>
    <row r="692" spans="1:11" x14ac:dyDescent="0.3">
      <c r="A692" s="3" t="s">
        <v>2335</v>
      </c>
      <c r="B692" s="6">
        <f t="shared" ref="B692:K692" si="31">B669/25</f>
        <v>0</v>
      </c>
      <c r="C692" s="6">
        <f t="shared" si="31"/>
        <v>0</v>
      </c>
      <c r="D692" s="6">
        <f t="shared" si="31"/>
        <v>0</v>
      </c>
      <c r="E692" s="6">
        <f t="shared" si="31"/>
        <v>0</v>
      </c>
      <c r="F692" s="6">
        <f t="shared" si="31"/>
        <v>0</v>
      </c>
      <c r="G692" s="6">
        <f t="shared" si="31"/>
        <v>0</v>
      </c>
      <c r="H692" s="6">
        <f t="shared" si="31"/>
        <v>0</v>
      </c>
      <c r="I692" s="6">
        <f t="shared" si="31"/>
        <v>0</v>
      </c>
      <c r="J692" s="6">
        <f t="shared" si="31"/>
        <v>0</v>
      </c>
      <c r="K692" s="6">
        <f t="shared" si="31"/>
        <v>0</v>
      </c>
    </row>
    <row r="693" spans="1:11" x14ac:dyDescent="0.3">
      <c r="A693" s="3" t="s">
        <v>831</v>
      </c>
      <c r="B693" s="6">
        <f t="shared" ref="B693:K693" si="32">B670/25</f>
        <v>0.36</v>
      </c>
      <c r="C693" s="6">
        <f t="shared" si="32"/>
        <v>0.12</v>
      </c>
      <c r="D693" s="6">
        <f t="shared" si="32"/>
        <v>0.12</v>
      </c>
      <c r="E693" s="6">
        <f t="shared" si="32"/>
        <v>0</v>
      </c>
      <c r="F693" s="6">
        <f t="shared" si="32"/>
        <v>0.04</v>
      </c>
      <c r="G693" s="6">
        <f t="shared" si="32"/>
        <v>0</v>
      </c>
      <c r="H693" s="6">
        <f t="shared" si="32"/>
        <v>0</v>
      </c>
      <c r="I693" s="6">
        <f t="shared" si="32"/>
        <v>0</v>
      </c>
      <c r="J693" s="6">
        <f t="shared" si="32"/>
        <v>0</v>
      </c>
      <c r="K693" s="6">
        <f t="shared" si="32"/>
        <v>0</v>
      </c>
    </row>
    <row r="694" spans="1:11" x14ac:dyDescent="0.3">
      <c r="A694" s="3" t="s">
        <v>381</v>
      </c>
      <c r="B694" s="6">
        <f t="shared" ref="B694:K694" si="33">B671/25</f>
        <v>0</v>
      </c>
      <c r="C694" s="6">
        <f t="shared" si="33"/>
        <v>0</v>
      </c>
      <c r="D694" s="6">
        <f t="shared" si="33"/>
        <v>0</v>
      </c>
      <c r="E694" s="6">
        <f t="shared" si="33"/>
        <v>0</v>
      </c>
      <c r="F694" s="6">
        <f t="shared" si="33"/>
        <v>0</v>
      </c>
      <c r="G694" s="6">
        <f t="shared" si="33"/>
        <v>0</v>
      </c>
      <c r="H694" s="6">
        <f t="shared" si="33"/>
        <v>0</v>
      </c>
      <c r="I694" s="6">
        <f t="shared" si="33"/>
        <v>0</v>
      </c>
      <c r="J694" s="6">
        <f t="shared" si="33"/>
        <v>0</v>
      </c>
      <c r="K694" s="6">
        <f t="shared" si="33"/>
        <v>0</v>
      </c>
    </row>
    <row r="695" spans="1:11" x14ac:dyDescent="0.3">
      <c r="A695" s="3" t="s">
        <v>1889</v>
      </c>
      <c r="B695" s="6">
        <f t="shared" ref="B695:K695" si="34">B672/25</f>
        <v>0</v>
      </c>
      <c r="C695" s="6">
        <f t="shared" si="34"/>
        <v>0</v>
      </c>
      <c r="D695" s="6">
        <f t="shared" si="34"/>
        <v>0</v>
      </c>
      <c r="E695" s="6">
        <f t="shared" si="34"/>
        <v>0</v>
      </c>
      <c r="F695" s="6">
        <f t="shared" si="34"/>
        <v>0</v>
      </c>
      <c r="G695" s="6">
        <f t="shared" si="34"/>
        <v>0</v>
      </c>
      <c r="H695" s="6">
        <f t="shared" si="34"/>
        <v>0</v>
      </c>
      <c r="I695" s="6">
        <f t="shared" si="34"/>
        <v>0</v>
      </c>
      <c r="J695" s="6">
        <f t="shared" si="34"/>
        <v>0</v>
      </c>
      <c r="K695" s="6">
        <f t="shared" si="34"/>
        <v>0</v>
      </c>
    </row>
    <row r="696" spans="1:11" x14ac:dyDescent="0.3">
      <c r="A696" s="3" t="s">
        <v>1861</v>
      </c>
      <c r="B696" s="6">
        <f t="shared" ref="B696:K696" si="35">B673/25</f>
        <v>0</v>
      </c>
      <c r="C696" s="6">
        <f t="shared" si="35"/>
        <v>0.04</v>
      </c>
      <c r="D696" s="6">
        <f t="shared" si="35"/>
        <v>0</v>
      </c>
      <c r="E696" s="6">
        <f t="shared" si="35"/>
        <v>0</v>
      </c>
      <c r="F696" s="6">
        <f t="shared" si="35"/>
        <v>0</v>
      </c>
      <c r="G696" s="6">
        <f t="shared" si="35"/>
        <v>0</v>
      </c>
      <c r="H696" s="6">
        <f t="shared" si="35"/>
        <v>0</v>
      </c>
      <c r="I696" s="6">
        <f t="shared" si="35"/>
        <v>0</v>
      </c>
      <c r="J696" s="6">
        <f t="shared" si="35"/>
        <v>0</v>
      </c>
      <c r="K696" s="6">
        <f t="shared" si="35"/>
        <v>0</v>
      </c>
    </row>
    <row r="697" spans="1:11" x14ac:dyDescent="0.3">
      <c r="A697" s="3" t="s">
        <v>3759</v>
      </c>
      <c r="B697" s="6">
        <f t="shared" ref="B697:K697" si="36">B674/25</f>
        <v>0</v>
      </c>
      <c r="C697" s="6">
        <f t="shared" si="36"/>
        <v>0</v>
      </c>
      <c r="D697" s="6">
        <f t="shared" si="36"/>
        <v>0</v>
      </c>
      <c r="E697" s="6">
        <f t="shared" si="36"/>
        <v>0</v>
      </c>
      <c r="F697" s="6">
        <f t="shared" si="36"/>
        <v>0</v>
      </c>
      <c r="G697" s="6">
        <f t="shared" si="36"/>
        <v>0</v>
      </c>
      <c r="H697" s="6">
        <f t="shared" si="36"/>
        <v>0</v>
      </c>
      <c r="I697" s="6">
        <f t="shared" si="36"/>
        <v>0</v>
      </c>
      <c r="J697" s="6">
        <f t="shared" si="36"/>
        <v>0</v>
      </c>
      <c r="K697" s="6">
        <f t="shared" si="36"/>
        <v>0</v>
      </c>
    </row>
    <row r="698" spans="1:11" x14ac:dyDescent="0.3">
      <c r="A698" s="3" t="s">
        <v>3222</v>
      </c>
      <c r="B698" s="6">
        <f t="shared" ref="B698:K698" si="37">B675/25</f>
        <v>0</v>
      </c>
      <c r="C698" s="6">
        <f t="shared" si="37"/>
        <v>0.04</v>
      </c>
      <c r="D698" s="6">
        <f t="shared" si="37"/>
        <v>0</v>
      </c>
      <c r="E698" s="6">
        <f t="shared" si="37"/>
        <v>0</v>
      </c>
      <c r="F698" s="6">
        <f t="shared" si="37"/>
        <v>0</v>
      </c>
      <c r="G698" s="6">
        <f t="shared" si="37"/>
        <v>0</v>
      </c>
      <c r="H698" s="6">
        <f t="shared" si="37"/>
        <v>0</v>
      </c>
      <c r="I698" s="6">
        <f t="shared" si="37"/>
        <v>0</v>
      </c>
      <c r="J698" s="6">
        <f t="shared" si="37"/>
        <v>0</v>
      </c>
      <c r="K698" s="6">
        <f t="shared" si="37"/>
        <v>0</v>
      </c>
    </row>
    <row r="699" spans="1:11" x14ac:dyDescent="0.3">
      <c r="A699" s="3" t="s">
        <v>2581</v>
      </c>
      <c r="B699" s="6">
        <f t="shared" ref="B699:K699" si="38">B676/25</f>
        <v>0.08</v>
      </c>
      <c r="C699" s="6">
        <f t="shared" si="38"/>
        <v>0.04</v>
      </c>
      <c r="D699" s="6">
        <f t="shared" si="38"/>
        <v>0</v>
      </c>
      <c r="E699" s="6">
        <f t="shared" si="38"/>
        <v>0.08</v>
      </c>
      <c r="F699" s="6">
        <f t="shared" si="38"/>
        <v>0</v>
      </c>
      <c r="G699" s="6">
        <f t="shared" si="38"/>
        <v>0</v>
      </c>
      <c r="H699" s="6">
        <f t="shared" si="38"/>
        <v>0</v>
      </c>
      <c r="I699" s="6">
        <f t="shared" si="38"/>
        <v>0</v>
      </c>
      <c r="J699" s="6">
        <f t="shared" si="38"/>
        <v>0</v>
      </c>
      <c r="K699" s="6">
        <f t="shared" si="38"/>
        <v>0</v>
      </c>
    </row>
    <row r="700" spans="1:11" x14ac:dyDescent="0.3">
      <c r="A700" s="3" t="s">
        <v>345</v>
      </c>
      <c r="B700" s="6">
        <f t="shared" ref="B700" si="39">B677/25</f>
        <v>0.08</v>
      </c>
      <c r="C700" s="6">
        <f t="shared" ref="C700:K700" si="40">C677/25</f>
        <v>0</v>
      </c>
      <c r="D700" s="6">
        <f t="shared" si="40"/>
        <v>0</v>
      </c>
      <c r="E700" s="6">
        <f t="shared" si="40"/>
        <v>0</v>
      </c>
      <c r="F700" s="6">
        <f t="shared" si="40"/>
        <v>0</v>
      </c>
      <c r="G700" s="6">
        <f t="shared" si="40"/>
        <v>0</v>
      </c>
      <c r="H700" s="6">
        <f t="shared" si="40"/>
        <v>0</v>
      </c>
      <c r="I700" s="6">
        <f t="shared" si="40"/>
        <v>0</v>
      </c>
      <c r="J700" s="6">
        <f t="shared" si="40"/>
        <v>0</v>
      </c>
      <c r="K700" s="6">
        <f t="shared" si="40"/>
        <v>0</v>
      </c>
    </row>
    <row r="701" spans="1:11" x14ac:dyDescent="0.3">
      <c r="A701" s="3" t="s">
        <v>1490</v>
      </c>
      <c r="B701" s="6">
        <f t="shared" ref="B701:K701" si="41">B678/25</f>
        <v>0</v>
      </c>
      <c r="C701" s="6">
        <f t="shared" si="41"/>
        <v>0</v>
      </c>
      <c r="D701" s="6">
        <f t="shared" si="41"/>
        <v>0</v>
      </c>
      <c r="E701" s="6">
        <f t="shared" si="41"/>
        <v>0</v>
      </c>
      <c r="F701" s="6">
        <f t="shared" si="41"/>
        <v>0</v>
      </c>
      <c r="G701" s="6">
        <f t="shared" si="41"/>
        <v>0</v>
      </c>
      <c r="H701" s="6">
        <f t="shared" si="41"/>
        <v>0</v>
      </c>
      <c r="I701" s="6">
        <f t="shared" si="41"/>
        <v>0</v>
      </c>
      <c r="J701" s="6">
        <f t="shared" si="41"/>
        <v>0</v>
      </c>
      <c r="K701" s="6">
        <f t="shared" si="41"/>
        <v>0</v>
      </c>
    </row>
    <row r="702" spans="1:11" x14ac:dyDescent="0.3">
      <c r="A702" s="3" t="s">
        <v>4959</v>
      </c>
      <c r="B702" s="6">
        <f t="shared" ref="B702:K702" si="42">B679/25</f>
        <v>0</v>
      </c>
      <c r="C702" s="6">
        <f t="shared" si="42"/>
        <v>0</v>
      </c>
      <c r="D702" s="6">
        <f t="shared" si="42"/>
        <v>0</v>
      </c>
      <c r="E702" s="6">
        <f t="shared" si="42"/>
        <v>0</v>
      </c>
      <c r="F702" s="6">
        <f t="shared" si="42"/>
        <v>0</v>
      </c>
      <c r="G702" s="6">
        <f t="shared" si="42"/>
        <v>0</v>
      </c>
      <c r="H702" s="6">
        <f t="shared" si="42"/>
        <v>0</v>
      </c>
      <c r="I702" s="6">
        <f t="shared" si="42"/>
        <v>0</v>
      </c>
      <c r="J702" s="6">
        <f t="shared" si="42"/>
        <v>0</v>
      </c>
      <c r="K702" s="6">
        <f t="shared" si="42"/>
        <v>0</v>
      </c>
    </row>
    <row r="703" spans="1:11" x14ac:dyDescent="0.3">
      <c r="A703" s="3"/>
      <c r="B703" s="5">
        <f>SUM(B687:B702)</f>
        <v>0.7599999999999999</v>
      </c>
      <c r="C703" s="5">
        <f t="shared" ref="C703:K703" si="43">SUM(C687:C702)</f>
        <v>0.32</v>
      </c>
      <c r="D703" s="5">
        <f t="shared" si="43"/>
        <v>0.24</v>
      </c>
      <c r="E703" s="5">
        <f t="shared" si="43"/>
        <v>0.16</v>
      </c>
      <c r="F703" s="5">
        <f t="shared" si="43"/>
        <v>0.08</v>
      </c>
      <c r="G703" s="5">
        <f t="shared" si="43"/>
        <v>0.04</v>
      </c>
      <c r="H703" s="5">
        <f t="shared" si="43"/>
        <v>0.04</v>
      </c>
      <c r="I703" s="5">
        <f t="shared" si="43"/>
        <v>0</v>
      </c>
      <c r="J703" s="5">
        <f t="shared" si="43"/>
        <v>0</v>
      </c>
      <c r="K703" s="5">
        <f t="shared" si="43"/>
        <v>0</v>
      </c>
    </row>
    <row r="704" spans="1:11" x14ac:dyDescent="0.3">
      <c r="A704" s="3"/>
    </row>
    <row r="705" spans="1:17" x14ac:dyDescent="0.3">
      <c r="A705" s="3"/>
    </row>
    <row r="706" spans="1:17" x14ac:dyDescent="0.3">
      <c r="A706" s="3"/>
    </row>
    <row r="707" spans="1:17" x14ac:dyDescent="0.3">
      <c r="A707" t="s">
        <v>4868</v>
      </c>
    </row>
    <row r="708" spans="1:17" x14ac:dyDescent="0.3">
      <c r="A708" s="2" t="s">
        <v>4815</v>
      </c>
      <c r="B708" t="s">
        <v>1306</v>
      </c>
      <c r="C708" t="s">
        <v>835</v>
      </c>
      <c r="D708" t="s">
        <v>1626</v>
      </c>
      <c r="E708" t="s">
        <v>2290</v>
      </c>
      <c r="F708" t="s">
        <v>1049</v>
      </c>
      <c r="G708" t="s">
        <v>1114</v>
      </c>
      <c r="H708" t="s">
        <v>427</v>
      </c>
      <c r="J708" t="s">
        <v>4815</v>
      </c>
      <c r="K708" t="s">
        <v>1049</v>
      </c>
      <c r="L708" t="s">
        <v>427</v>
      </c>
      <c r="M708" t="s">
        <v>1114</v>
      </c>
      <c r="N708" t="s">
        <v>2290</v>
      </c>
      <c r="O708" t="s">
        <v>1626</v>
      </c>
      <c r="P708" t="s">
        <v>835</v>
      </c>
      <c r="Q708" t="s">
        <v>1306</v>
      </c>
    </row>
    <row r="709" spans="1:17" x14ac:dyDescent="0.3">
      <c r="A709" s="3" t="s">
        <v>2715</v>
      </c>
      <c r="B709" s="4">
        <v>7</v>
      </c>
      <c r="C709" s="4">
        <v>12</v>
      </c>
      <c r="D709" s="4">
        <v>1</v>
      </c>
      <c r="E709" s="4">
        <v>3</v>
      </c>
      <c r="F709" s="4">
        <v>9</v>
      </c>
      <c r="G709" s="4">
        <v>32</v>
      </c>
      <c r="H709" s="4">
        <v>4</v>
      </c>
      <c r="J709" t="s">
        <v>2715</v>
      </c>
      <c r="K709">
        <v>9</v>
      </c>
      <c r="L709">
        <v>4</v>
      </c>
      <c r="M709">
        <v>32</v>
      </c>
      <c r="N709">
        <v>3</v>
      </c>
      <c r="O709">
        <v>1</v>
      </c>
      <c r="P709">
        <v>12</v>
      </c>
      <c r="Q709">
        <v>7</v>
      </c>
    </row>
    <row r="710" spans="1:17" x14ac:dyDescent="0.3">
      <c r="A710" s="3" t="s">
        <v>1958</v>
      </c>
      <c r="B710" s="4">
        <v>29</v>
      </c>
      <c r="C710" s="4">
        <v>14</v>
      </c>
      <c r="D710" s="4">
        <v>23</v>
      </c>
      <c r="E710" s="4">
        <v>7</v>
      </c>
      <c r="F710" s="4"/>
      <c r="G710" s="4">
        <v>1</v>
      </c>
      <c r="H710" s="4"/>
      <c r="J710" t="s">
        <v>1958</v>
      </c>
      <c r="M710">
        <v>1</v>
      </c>
      <c r="N710">
        <v>7</v>
      </c>
      <c r="O710">
        <v>23</v>
      </c>
      <c r="P710">
        <v>14</v>
      </c>
      <c r="Q710">
        <v>29</v>
      </c>
    </row>
    <row r="711" spans="1:17" x14ac:dyDescent="0.3">
      <c r="A711" s="3" t="s">
        <v>1928</v>
      </c>
      <c r="B711" s="4">
        <v>22</v>
      </c>
      <c r="C711" s="4">
        <v>27</v>
      </c>
      <c r="D711" s="4">
        <v>25</v>
      </c>
      <c r="E711" s="4">
        <v>7</v>
      </c>
      <c r="F711" s="4">
        <v>12</v>
      </c>
      <c r="G711" s="4">
        <v>3</v>
      </c>
      <c r="H711" s="4"/>
      <c r="J711" t="s">
        <v>1928</v>
      </c>
      <c r="K711">
        <v>12</v>
      </c>
      <c r="M711">
        <v>3</v>
      </c>
      <c r="N711">
        <v>7</v>
      </c>
      <c r="O711">
        <v>25</v>
      </c>
      <c r="P711">
        <v>27</v>
      </c>
      <c r="Q711">
        <v>22</v>
      </c>
    </row>
    <row r="712" spans="1:17" x14ac:dyDescent="0.3">
      <c r="A712" s="3" t="s">
        <v>2383</v>
      </c>
      <c r="B712" s="4">
        <v>14</v>
      </c>
      <c r="C712" s="4">
        <v>10</v>
      </c>
      <c r="D712" s="4">
        <v>12</v>
      </c>
      <c r="E712" s="4">
        <v>2</v>
      </c>
      <c r="F712" s="4"/>
      <c r="G712" s="4">
        <v>1</v>
      </c>
      <c r="H712" s="4"/>
      <c r="J712" t="s">
        <v>2383</v>
      </c>
      <c r="M712">
        <v>1</v>
      </c>
      <c r="N712">
        <v>2</v>
      </c>
      <c r="O712">
        <v>12</v>
      </c>
      <c r="P712">
        <v>10</v>
      </c>
      <c r="Q712">
        <v>14</v>
      </c>
    </row>
    <row r="713" spans="1:17" x14ac:dyDescent="0.3">
      <c r="A713" s="3" t="s">
        <v>2335</v>
      </c>
      <c r="B713" s="4">
        <v>3</v>
      </c>
      <c r="C713" s="4">
        <v>2</v>
      </c>
      <c r="D713" s="4">
        <v>2</v>
      </c>
      <c r="E713" s="4">
        <v>1</v>
      </c>
      <c r="F713" s="4"/>
      <c r="G713" s="4">
        <v>2</v>
      </c>
      <c r="H713" s="4">
        <v>2</v>
      </c>
      <c r="J713" t="s">
        <v>2335</v>
      </c>
      <c r="L713">
        <v>2</v>
      </c>
      <c r="M713">
        <v>2</v>
      </c>
      <c r="N713">
        <v>1</v>
      </c>
      <c r="O713">
        <v>2</v>
      </c>
      <c r="P713">
        <v>2</v>
      </c>
      <c r="Q713">
        <v>3</v>
      </c>
    </row>
    <row r="714" spans="1:17" x14ac:dyDescent="0.3">
      <c r="A714" s="3" t="s">
        <v>831</v>
      </c>
      <c r="B714" s="4">
        <v>26</v>
      </c>
      <c r="C714" s="4">
        <v>46</v>
      </c>
      <c r="D714" s="4">
        <v>23</v>
      </c>
      <c r="E714" s="4">
        <v>16</v>
      </c>
      <c r="F714" s="4">
        <v>3</v>
      </c>
      <c r="G714" s="4">
        <v>7</v>
      </c>
      <c r="H714" s="4">
        <v>6</v>
      </c>
      <c r="J714" t="s">
        <v>831</v>
      </c>
      <c r="K714">
        <v>3</v>
      </c>
      <c r="L714">
        <v>6</v>
      </c>
      <c r="M714">
        <v>7</v>
      </c>
      <c r="N714">
        <v>16</v>
      </c>
      <c r="O714">
        <v>23</v>
      </c>
      <c r="P714">
        <v>46</v>
      </c>
      <c r="Q714">
        <v>26</v>
      </c>
    </row>
    <row r="715" spans="1:17" x14ac:dyDescent="0.3">
      <c r="A715" s="3" t="s">
        <v>1889</v>
      </c>
      <c r="B715" s="4">
        <v>5</v>
      </c>
      <c r="C715" s="4"/>
      <c r="D715" s="4">
        <v>5</v>
      </c>
      <c r="E715" s="4"/>
      <c r="F715" s="4"/>
      <c r="G715" s="4"/>
      <c r="H715" s="4"/>
      <c r="J715" t="s">
        <v>1889</v>
      </c>
      <c r="O715">
        <v>5</v>
      </c>
      <c r="Q715">
        <v>5</v>
      </c>
    </row>
    <row r="716" spans="1:17" x14ac:dyDescent="0.3">
      <c r="A716" s="3" t="s">
        <v>1861</v>
      </c>
      <c r="B716" s="4">
        <v>4</v>
      </c>
      <c r="C716" s="4">
        <v>4</v>
      </c>
      <c r="D716" s="4"/>
      <c r="E716" s="4">
        <v>3</v>
      </c>
      <c r="F716" s="4">
        <v>1</v>
      </c>
      <c r="G716" s="4">
        <v>6</v>
      </c>
      <c r="H716" s="4">
        <v>1</v>
      </c>
      <c r="J716" t="s">
        <v>1861</v>
      </c>
      <c r="K716">
        <v>1</v>
      </c>
      <c r="L716">
        <v>1</v>
      </c>
      <c r="M716">
        <v>6</v>
      </c>
      <c r="N716">
        <v>3</v>
      </c>
      <c r="P716">
        <v>4</v>
      </c>
      <c r="Q716">
        <v>4</v>
      </c>
    </row>
    <row r="717" spans="1:17" x14ac:dyDescent="0.3">
      <c r="A717" s="3" t="s">
        <v>3759</v>
      </c>
      <c r="B717" s="4">
        <v>2</v>
      </c>
      <c r="C717" s="4">
        <v>1</v>
      </c>
      <c r="D717" s="4">
        <v>1</v>
      </c>
      <c r="E717" s="4"/>
      <c r="F717" s="4"/>
      <c r="G717" s="4"/>
      <c r="H717" s="4"/>
      <c r="J717" t="s">
        <v>3759</v>
      </c>
      <c r="O717">
        <v>1</v>
      </c>
      <c r="P717">
        <v>1</v>
      </c>
      <c r="Q717">
        <v>2</v>
      </c>
    </row>
    <row r="718" spans="1:17" x14ac:dyDescent="0.3">
      <c r="A718" s="3" t="s">
        <v>3222</v>
      </c>
      <c r="B718" s="4">
        <v>23</v>
      </c>
      <c r="C718" s="4">
        <v>25</v>
      </c>
      <c r="D718" s="4">
        <v>23</v>
      </c>
      <c r="E718" s="4">
        <v>10</v>
      </c>
      <c r="F718" s="4">
        <v>4</v>
      </c>
      <c r="G718" s="4"/>
      <c r="H718" s="4">
        <v>2</v>
      </c>
      <c r="J718" t="s">
        <v>3222</v>
      </c>
      <c r="K718">
        <v>4</v>
      </c>
      <c r="L718">
        <v>2</v>
      </c>
      <c r="N718">
        <v>10</v>
      </c>
      <c r="O718">
        <v>23</v>
      </c>
      <c r="P718">
        <v>25</v>
      </c>
      <c r="Q718">
        <v>23</v>
      </c>
    </row>
    <row r="719" spans="1:17" x14ac:dyDescent="0.3">
      <c r="A719" s="3" t="s">
        <v>2581</v>
      </c>
      <c r="B719" s="4">
        <v>33</v>
      </c>
      <c r="C719" s="4">
        <v>24</v>
      </c>
      <c r="D719" s="4">
        <v>16</v>
      </c>
      <c r="E719" s="4">
        <v>7</v>
      </c>
      <c r="F719" s="4"/>
      <c r="G719" s="4">
        <v>1</v>
      </c>
      <c r="H719" s="4"/>
      <c r="J719" t="s">
        <v>2581</v>
      </c>
      <c r="M719">
        <v>1</v>
      </c>
      <c r="N719">
        <v>7</v>
      </c>
      <c r="O719">
        <v>16</v>
      </c>
      <c r="P719">
        <v>24</v>
      </c>
      <c r="Q719">
        <v>33</v>
      </c>
    </row>
    <row r="720" spans="1:17" x14ac:dyDescent="0.3">
      <c r="A720" s="3" t="s">
        <v>345</v>
      </c>
      <c r="B720" s="4">
        <v>18</v>
      </c>
      <c r="C720" s="4">
        <v>9</v>
      </c>
      <c r="D720" s="4">
        <v>17</v>
      </c>
      <c r="E720" s="4">
        <v>11</v>
      </c>
      <c r="F720" s="4"/>
      <c r="G720" s="4"/>
      <c r="H720" s="4"/>
      <c r="J720" t="s">
        <v>345</v>
      </c>
      <c r="N720">
        <v>11</v>
      </c>
      <c r="O720">
        <v>17</v>
      </c>
      <c r="P720">
        <v>9</v>
      </c>
      <c r="Q720">
        <v>18</v>
      </c>
    </row>
    <row r="721" spans="1:17" x14ac:dyDescent="0.3">
      <c r="A721" s="3" t="s">
        <v>1490</v>
      </c>
      <c r="B721" s="4">
        <v>5</v>
      </c>
      <c r="C721" s="4">
        <v>4</v>
      </c>
      <c r="D721" s="4">
        <v>4</v>
      </c>
      <c r="E721" s="4">
        <v>5</v>
      </c>
      <c r="F721" s="4"/>
      <c r="G721" s="4">
        <v>1</v>
      </c>
      <c r="H721" s="4"/>
      <c r="J721" t="s">
        <v>1490</v>
      </c>
      <c r="M721">
        <v>1</v>
      </c>
      <c r="N721">
        <v>5</v>
      </c>
      <c r="O721">
        <v>4</v>
      </c>
      <c r="P721">
        <v>4</v>
      </c>
      <c r="Q721">
        <v>5</v>
      </c>
    </row>
    <row r="722" spans="1:17" x14ac:dyDescent="0.3">
      <c r="A722" s="3" t="s">
        <v>4816</v>
      </c>
      <c r="B722" s="4">
        <v>191</v>
      </c>
      <c r="C722" s="4">
        <v>178</v>
      </c>
      <c r="D722" s="4">
        <v>152</v>
      </c>
      <c r="E722" s="4">
        <v>72</v>
      </c>
      <c r="F722" s="4">
        <v>29</v>
      </c>
      <c r="G722" s="4">
        <v>54</v>
      </c>
      <c r="H722" s="4">
        <v>15</v>
      </c>
      <c r="J722" t="s">
        <v>4816</v>
      </c>
      <c r="K722">
        <v>29</v>
      </c>
      <c r="L722">
        <v>15</v>
      </c>
      <c r="M722">
        <v>54</v>
      </c>
      <c r="N722">
        <v>72</v>
      </c>
      <c r="O722">
        <v>152</v>
      </c>
      <c r="P722">
        <v>178</v>
      </c>
      <c r="Q722">
        <v>191</v>
      </c>
    </row>
    <row r="726" spans="1:17" x14ac:dyDescent="0.3">
      <c r="A726" t="s">
        <v>4815</v>
      </c>
      <c r="B726" s="53" t="s">
        <v>1306</v>
      </c>
      <c r="C726" s="53" t="s">
        <v>835</v>
      </c>
      <c r="D726" s="53" t="s">
        <v>1626</v>
      </c>
      <c r="E726" s="53" t="s">
        <v>2290</v>
      </c>
      <c r="F726" s="53" t="s">
        <v>1049</v>
      </c>
      <c r="G726" s="53" t="s">
        <v>1114</v>
      </c>
      <c r="H726" s="53" t="s">
        <v>427</v>
      </c>
    </row>
    <row r="727" spans="1:17" x14ac:dyDescent="0.3">
      <c r="A727" t="s">
        <v>2715</v>
      </c>
      <c r="B727" s="6">
        <f>B709/368</f>
        <v>1.9021739130434784E-2</v>
      </c>
      <c r="C727" s="6">
        <f t="shared" ref="C727:H727" si="44">C709/368</f>
        <v>3.2608695652173912E-2</v>
      </c>
      <c r="D727" s="6">
        <f t="shared" si="44"/>
        <v>2.717391304347826E-3</v>
      </c>
      <c r="E727" s="6">
        <f t="shared" si="44"/>
        <v>8.152173913043478E-3</v>
      </c>
      <c r="F727" s="6">
        <f t="shared" si="44"/>
        <v>2.4456521739130436E-2</v>
      </c>
      <c r="G727" s="6">
        <f t="shared" si="44"/>
        <v>8.6956521739130432E-2</v>
      </c>
      <c r="H727" s="6">
        <f t="shared" si="44"/>
        <v>1.0869565217391304E-2</v>
      </c>
    </row>
    <row r="728" spans="1:17" x14ac:dyDescent="0.3">
      <c r="A728" t="s">
        <v>1958</v>
      </c>
      <c r="B728" s="6">
        <f t="shared" ref="B728:H740" si="45">B710/368</f>
        <v>7.880434782608696E-2</v>
      </c>
      <c r="C728" s="6">
        <f t="shared" si="45"/>
        <v>3.8043478260869568E-2</v>
      </c>
      <c r="D728" s="6">
        <f t="shared" si="45"/>
        <v>6.25E-2</v>
      </c>
      <c r="E728" s="6">
        <f t="shared" si="45"/>
        <v>1.9021739130434784E-2</v>
      </c>
      <c r="F728" s="6">
        <f t="shared" si="45"/>
        <v>0</v>
      </c>
      <c r="G728" s="6">
        <f t="shared" si="45"/>
        <v>2.717391304347826E-3</v>
      </c>
      <c r="H728" s="6">
        <f t="shared" si="45"/>
        <v>0</v>
      </c>
    </row>
    <row r="729" spans="1:17" x14ac:dyDescent="0.3">
      <c r="A729" t="s">
        <v>1928</v>
      </c>
      <c r="B729" s="6">
        <f t="shared" si="45"/>
        <v>5.9782608695652176E-2</v>
      </c>
      <c r="C729" s="6">
        <f t="shared" si="45"/>
        <v>7.3369565217391311E-2</v>
      </c>
      <c r="D729" s="6">
        <f t="shared" si="45"/>
        <v>6.7934782608695649E-2</v>
      </c>
      <c r="E729" s="6">
        <f t="shared" si="45"/>
        <v>1.9021739130434784E-2</v>
      </c>
      <c r="F729" s="6">
        <f t="shared" si="45"/>
        <v>3.2608695652173912E-2</v>
      </c>
      <c r="G729" s="6">
        <f t="shared" si="45"/>
        <v>8.152173913043478E-3</v>
      </c>
      <c r="H729" s="6">
        <f t="shared" si="45"/>
        <v>0</v>
      </c>
    </row>
    <row r="730" spans="1:17" x14ac:dyDescent="0.3">
      <c r="A730" t="s">
        <v>2383</v>
      </c>
      <c r="B730" s="6">
        <f t="shared" si="45"/>
        <v>3.8043478260869568E-2</v>
      </c>
      <c r="C730" s="6">
        <f t="shared" si="45"/>
        <v>2.717391304347826E-2</v>
      </c>
      <c r="D730" s="6">
        <f t="shared" si="45"/>
        <v>3.2608695652173912E-2</v>
      </c>
      <c r="E730" s="6">
        <f t="shared" si="45"/>
        <v>5.434782608695652E-3</v>
      </c>
      <c r="F730" s="6">
        <f t="shared" si="45"/>
        <v>0</v>
      </c>
      <c r="G730" s="6">
        <f t="shared" si="45"/>
        <v>2.717391304347826E-3</v>
      </c>
      <c r="H730" s="6">
        <f t="shared" si="45"/>
        <v>0</v>
      </c>
    </row>
    <row r="731" spans="1:17" x14ac:dyDescent="0.3">
      <c r="A731" t="s">
        <v>2335</v>
      </c>
      <c r="B731" s="6">
        <f t="shared" si="45"/>
        <v>8.152173913043478E-3</v>
      </c>
      <c r="C731" s="6">
        <f t="shared" si="45"/>
        <v>5.434782608695652E-3</v>
      </c>
      <c r="D731" s="6">
        <f t="shared" si="45"/>
        <v>5.434782608695652E-3</v>
      </c>
      <c r="E731" s="6">
        <f t="shared" si="45"/>
        <v>2.717391304347826E-3</v>
      </c>
      <c r="F731" s="6">
        <f t="shared" si="45"/>
        <v>0</v>
      </c>
      <c r="G731" s="6">
        <f t="shared" si="45"/>
        <v>5.434782608695652E-3</v>
      </c>
      <c r="H731" s="6">
        <f t="shared" si="45"/>
        <v>5.434782608695652E-3</v>
      </c>
    </row>
    <row r="732" spans="1:17" x14ac:dyDescent="0.3">
      <c r="A732" t="s">
        <v>831</v>
      </c>
      <c r="B732" s="6">
        <f t="shared" si="45"/>
        <v>7.0652173913043473E-2</v>
      </c>
      <c r="C732" s="6">
        <f t="shared" si="45"/>
        <v>0.125</v>
      </c>
      <c r="D732" s="6">
        <f t="shared" si="45"/>
        <v>6.25E-2</v>
      </c>
      <c r="E732" s="6">
        <f t="shared" si="45"/>
        <v>4.3478260869565216E-2</v>
      </c>
      <c r="F732" s="6">
        <f t="shared" si="45"/>
        <v>8.152173913043478E-3</v>
      </c>
      <c r="G732" s="6">
        <f t="shared" si="45"/>
        <v>1.9021739130434784E-2</v>
      </c>
      <c r="H732" s="6">
        <f t="shared" si="45"/>
        <v>1.6304347826086956E-2</v>
      </c>
    </row>
    <row r="733" spans="1:17" x14ac:dyDescent="0.3">
      <c r="A733" t="s">
        <v>1889</v>
      </c>
      <c r="B733" s="6">
        <f t="shared" si="45"/>
        <v>1.358695652173913E-2</v>
      </c>
      <c r="C733" s="6">
        <f t="shared" si="45"/>
        <v>0</v>
      </c>
      <c r="D733" s="6">
        <f t="shared" si="45"/>
        <v>1.358695652173913E-2</v>
      </c>
      <c r="E733" s="6">
        <f t="shared" si="45"/>
        <v>0</v>
      </c>
      <c r="F733" s="6">
        <f t="shared" si="45"/>
        <v>0</v>
      </c>
      <c r="G733" s="6">
        <f t="shared" si="45"/>
        <v>0</v>
      </c>
      <c r="H733" s="6">
        <f t="shared" si="45"/>
        <v>0</v>
      </c>
    </row>
    <row r="734" spans="1:17" x14ac:dyDescent="0.3">
      <c r="A734" t="s">
        <v>1861</v>
      </c>
      <c r="B734" s="6">
        <f t="shared" si="45"/>
        <v>1.0869565217391304E-2</v>
      </c>
      <c r="C734" s="6">
        <f t="shared" si="45"/>
        <v>1.0869565217391304E-2</v>
      </c>
      <c r="D734" s="6">
        <f t="shared" si="45"/>
        <v>0</v>
      </c>
      <c r="E734" s="6">
        <f t="shared" si="45"/>
        <v>8.152173913043478E-3</v>
      </c>
      <c r="F734" s="6">
        <f t="shared" si="45"/>
        <v>2.717391304347826E-3</v>
      </c>
      <c r="G734" s="6">
        <f t="shared" si="45"/>
        <v>1.6304347826086956E-2</v>
      </c>
      <c r="H734" s="6">
        <f t="shared" si="45"/>
        <v>2.717391304347826E-3</v>
      </c>
    </row>
    <row r="735" spans="1:17" x14ac:dyDescent="0.3">
      <c r="A735" t="s">
        <v>3759</v>
      </c>
      <c r="B735" s="6">
        <f t="shared" si="45"/>
        <v>5.434782608695652E-3</v>
      </c>
      <c r="C735" s="6">
        <f t="shared" si="45"/>
        <v>2.717391304347826E-3</v>
      </c>
      <c r="D735" s="6">
        <f t="shared" si="45"/>
        <v>2.717391304347826E-3</v>
      </c>
      <c r="E735" s="6">
        <f t="shared" si="45"/>
        <v>0</v>
      </c>
      <c r="F735" s="6">
        <f t="shared" si="45"/>
        <v>0</v>
      </c>
      <c r="G735" s="6">
        <f t="shared" si="45"/>
        <v>0</v>
      </c>
      <c r="H735" s="6">
        <f t="shared" si="45"/>
        <v>0</v>
      </c>
    </row>
    <row r="736" spans="1:17" x14ac:dyDescent="0.3">
      <c r="A736" t="s">
        <v>3222</v>
      </c>
      <c r="B736" s="6">
        <f t="shared" si="45"/>
        <v>6.25E-2</v>
      </c>
      <c r="C736" s="6">
        <f t="shared" si="45"/>
        <v>6.7934782608695649E-2</v>
      </c>
      <c r="D736" s="6">
        <f t="shared" si="45"/>
        <v>6.25E-2</v>
      </c>
      <c r="E736" s="6">
        <f t="shared" si="45"/>
        <v>2.717391304347826E-2</v>
      </c>
      <c r="F736" s="6">
        <f t="shared" si="45"/>
        <v>1.0869565217391304E-2</v>
      </c>
      <c r="G736" s="6">
        <f t="shared" si="45"/>
        <v>0</v>
      </c>
      <c r="H736" s="6">
        <f t="shared" si="45"/>
        <v>5.434782608695652E-3</v>
      </c>
    </row>
    <row r="737" spans="1:11" x14ac:dyDescent="0.3">
      <c r="A737" t="s">
        <v>2581</v>
      </c>
      <c r="B737" s="6">
        <f t="shared" si="45"/>
        <v>8.9673913043478257E-2</v>
      </c>
      <c r="C737" s="6">
        <f t="shared" si="45"/>
        <v>6.5217391304347824E-2</v>
      </c>
      <c r="D737" s="6">
        <f t="shared" si="45"/>
        <v>4.3478260869565216E-2</v>
      </c>
      <c r="E737" s="6">
        <f t="shared" si="45"/>
        <v>1.9021739130434784E-2</v>
      </c>
      <c r="F737" s="6">
        <f t="shared" si="45"/>
        <v>0</v>
      </c>
      <c r="G737" s="6">
        <f t="shared" si="45"/>
        <v>2.717391304347826E-3</v>
      </c>
      <c r="H737" s="6">
        <f t="shared" si="45"/>
        <v>0</v>
      </c>
    </row>
    <row r="738" spans="1:11" x14ac:dyDescent="0.3">
      <c r="A738" t="s">
        <v>345</v>
      </c>
      <c r="B738" s="6">
        <f t="shared" si="45"/>
        <v>4.8913043478260872E-2</v>
      </c>
      <c r="C738" s="6">
        <f t="shared" si="45"/>
        <v>2.4456521739130436E-2</v>
      </c>
      <c r="D738" s="6">
        <f t="shared" si="45"/>
        <v>4.619565217391304E-2</v>
      </c>
      <c r="E738" s="6">
        <f t="shared" si="45"/>
        <v>2.9891304347826088E-2</v>
      </c>
      <c r="F738" s="6">
        <f t="shared" si="45"/>
        <v>0</v>
      </c>
      <c r="G738" s="6">
        <f t="shared" si="45"/>
        <v>0</v>
      </c>
      <c r="H738" s="6">
        <f t="shared" si="45"/>
        <v>0</v>
      </c>
    </row>
    <row r="739" spans="1:11" x14ac:dyDescent="0.3">
      <c r="A739" t="s">
        <v>1490</v>
      </c>
      <c r="B739" s="6">
        <f t="shared" si="45"/>
        <v>1.358695652173913E-2</v>
      </c>
      <c r="C739" s="6">
        <f t="shared" si="45"/>
        <v>1.0869565217391304E-2</v>
      </c>
      <c r="D739" s="6">
        <f t="shared" si="45"/>
        <v>1.0869565217391304E-2</v>
      </c>
      <c r="E739" s="6">
        <f t="shared" si="45"/>
        <v>1.358695652173913E-2</v>
      </c>
      <c r="F739" s="6">
        <f t="shared" si="45"/>
        <v>0</v>
      </c>
      <c r="G739" s="6">
        <f t="shared" si="45"/>
        <v>2.717391304347826E-3</v>
      </c>
      <c r="H739" s="6">
        <f t="shared" si="45"/>
        <v>0</v>
      </c>
    </row>
    <row r="740" spans="1:11" x14ac:dyDescent="0.3">
      <c r="A740" t="s">
        <v>4816</v>
      </c>
      <c r="B740" s="6">
        <f t="shared" si="45"/>
        <v>0.51902173913043481</v>
      </c>
      <c r="C740" s="6">
        <f t="shared" si="45"/>
        <v>0.48369565217391303</v>
      </c>
      <c r="D740" s="6">
        <f t="shared" si="45"/>
        <v>0.41304347826086957</v>
      </c>
      <c r="E740" s="6">
        <f t="shared" si="45"/>
        <v>0.19565217391304349</v>
      </c>
      <c r="F740" s="6">
        <f t="shared" si="45"/>
        <v>7.880434782608696E-2</v>
      </c>
      <c r="G740" s="6">
        <f t="shared" si="45"/>
        <v>0.14673913043478262</v>
      </c>
      <c r="H740" s="6">
        <f t="shared" si="45"/>
        <v>4.0760869565217392E-2</v>
      </c>
    </row>
    <row r="743" spans="1:11" x14ac:dyDescent="0.3">
      <c r="A743" t="s">
        <v>4869</v>
      </c>
    </row>
    <row r="744" spans="1:11" x14ac:dyDescent="0.3">
      <c r="B744" s="2" t="s">
        <v>4817</v>
      </c>
    </row>
    <row r="745" spans="1:11" x14ac:dyDescent="0.3">
      <c r="B745" t="s">
        <v>372</v>
      </c>
      <c r="D745" t="s">
        <v>359</v>
      </c>
      <c r="F745" t="s">
        <v>347</v>
      </c>
      <c r="H745" t="s">
        <v>4818</v>
      </c>
      <c r="J745" t="s">
        <v>4820</v>
      </c>
      <c r="K745" t="s">
        <v>4821</v>
      </c>
    </row>
    <row r="746" spans="1:11" x14ac:dyDescent="0.3">
      <c r="A746" s="2" t="s">
        <v>4815</v>
      </c>
      <c r="B746" t="s">
        <v>4819</v>
      </c>
      <c r="C746" t="s">
        <v>4822</v>
      </c>
      <c r="D746" t="s">
        <v>4819</v>
      </c>
      <c r="E746" t="s">
        <v>4822</v>
      </c>
      <c r="F746" t="s">
        <v>4819</v>
      </c>
      <c r="G746" t="s">
        <v>4822</v>
      </c>
      <c r="H746" t="s">
        <v>4819</v>
      </c>
      <c r="I746" t="s">
        <v>4822</v>
      </c>
    </row>
    <row r="747" spans="1:11" x14ac:dyDescent="0.3">
      <c r="A747" s="3" t="s">
        <v>2715</v>
      </c>
      <c r="B747" s="4"/>
      <c r="C747" s="5">
        <v>0</v>
      </c>
      <c r="D747" s="4">
        <v>1</v>
      </c>
      <c r="E747" s="5">
        <v>1.7543859649122806E-2</v>
      </c>
      <c r="F747" s="4">
        <v>56</v>
      </c>
      <c r="G747" s="5">
        <v>0.98245614035087714</v>
      </c>
      <c r="H747" s="4"/>
      <c r="I747" s="5">
        <v>0</v>
      </c>
      <c r="J747" s="4">
        <v>57</v>
      </c>
      <c r="K747" s="5">
        <v>1</v>
      </c>
    </row>
    <row r="748" spans="1:11" x14ac:dyDescent="0.3">
      <c r="A748" s="3" t="s">
        <v>1958</v>
      </c>
      <c r="B748" s="4">
        <v>2</v>
      </c>
      <c r="C748" s="5">
        <v>5.5555555555555552E-2</v>
      </c>
      <c r="D748" s="4">
        <v>18</v>
      </c>
      <c r="E748" s="5">
        <v>0.5</v>
      </c>
      <c r="F748" s="4">
        <v>16</v>
      </c>
      <c r="G748" s="5">
        <v>0.44444444444444442</v>
      </c>
      <c r="H748" s="4"/>
      <c r="I748" s="5">
        <v>0</v>
      </c>
      <c r="J748" s="4">
        <v>36</v>
      </c>
      <c r="K748" s="5">
        <v>1</v>
      </c>
    </row>
    <row r="749" spans="1:11" x14ac:dyDescent="0.3">
      <c r="A749" s="3" t="s">
        <v>1928</v>
      </c>
      <c r="B749" s="4">
        <v>3</v>
      </c>
      <c r="C749" s="5">
        <v>6.3829787234042548E-2</v>
      </c>
      <c r="D749" s="4">
        <v>10</v>
      </c>
      <c r="E749" s="5">
        <v>0.21276595744680851</v>
      </c>
      <c r="F749" s="4">
        <v>34</v>
      </c>
      <c r="G749" s="5">
        <v>0.72340425531914898</v>
      </c>
      <c r="H749" s="4"/>
      <c r="I749" s="5">
        <v>0</v>
      </c>
      <c r="J749" s="4">
        <v>47</v>
      </c>
      <c r="K749" s="5">
        <v>1</v>
      </c>
    </row>
    <row r="750" spans="1:11" x14ac:dyDescent="0.3">
      <c r="A750" s="3" t="s">
        <v>2383</v>
      </c>
      <c r="B750" s="4">
        <v>2</v>
      </c>
      <c r="C750" s="5">
        <v>0.10526315789473684</v>
      </c>
      <c r="D750" s="4">
        <v>7</v>
      </c>
      <c r="E750" s="5">
        <v>0.36842105263157893</v>
      </c>
      <c r="F750" s="4">
        <v>10</v>
      </c>
      <c r="G750" s="5">
        <v>0.52631578947368418</v>
      </c>
      <c r="H750" s="4"/>
      <c r="I750" s="5">
        <v>0</v>
      </c>
      <c r="J750" s="4">
        <v>19</v>
      </c>
      <c r="K750" s="5">
        <v>1</v>
      </c>
    </row>
    <row r="751" spans="1:11" x14ac:dyDescent="0.3">
      <c r="A751" s="3" t="s">
        <v>2335</v>
      </c>
      <c r="B751" s="4">
        <v>1</v>
      </c>
      <c r="C751" s="5">
        <v>0.14285714285714285</v>
      </c>
      <c r="D751" s="4">
        <v>2</v>
      </c>
      <c r="E751" s="5">
        <v>0.2857142857142857</v>
      </c>
      <c r="F751" s="4">
        <v>4</v>
      </c>
      <c r="G751" s="5">
        <v>0.5714285714285714</v>
      </c>
      <c r="H751" s="4"/>
      <c r="I751" s="5">
        <v>0</v>
      </c>
      <c r="J751" s="4">
        <v>7</v>
      </c>
      <c r="K751" s="5">
        <v>1</v>
      </c>
    </row>
    <row r="752" spans="1:11" x14ac:dyDescent="0.3">
      <c r="A752" s="3" t="s">
        <v>831</v>
      </c>
      <c r="B752" s="4">
        <v>7</v>
      </c>
      <c r="C752" s="5">
        <v>9.0909090909090912E-2</v>
      </c>
      <c r="D752" s="4">
        <v>11</v>
      </c>
      <c r="E752" s="5">
        <v>0.14285714285714285</v>
      </c>
      <c r="F752" s="4">
        <v>59</v>
      </c>
      <c r="G752" s="5">
        <v>0.76623376623376627</v>
      </c>
      <c r="H752" s="4"/>
      <c r="I752" s="5">
        <v>0</v>
      </c>
      <c r="J752" s="4">
        <v>77</v>
      </c>
      <c r="K752" s="5">
        <v>1</v>
      </c>
    </row>
    <row r="753" spans="1:17" x14ac:dyDescent="0.3">
      <c r="A753" s="3" t="s">
        <v>1889</v>
      </c>
      <c r="B753" s="4"/>
      <c r="C753" s="5">
        <v>0</v>
      </c>
      <c r="D753" s="4"/>
      <c r="E753" s="5">
        <v>0</v>
      </c>
      <c r="F753" s="4">
        <v>6</v>
      </c>
      <c r="G753" s="5">
        <v>1</v>
      </c>
      <c r="H753" s="4"/>
      <c r="I753" s="5">
        <v>0</v>
      </c>
      <c r="J753" s="4">
        <v>6</v>
      </c>
      <c r="K753" s="5">
        <v>1</v>
      </c>
    </row>
    <row r="754" spans="1:17" x14ac:dyDescent="0.3">
      <c r="A754" s="3" t="s">
        <v>1861</v>
      </c>
      <c r="B754" s="4">
        <v>1</v>
      </c>
      <c r="C754" s="5">
        <v>7.1428571428571425E-2</v>
      </c>
      <c r="D754" s="4">
        <v>4</v>
      </c>
      <c r="E754" s="5">
        <v>0.2857142857142857</v>
      </c>
      <c r="F754" s="4">
        <v>9</v>
      </c>
      <c r="G754" s="5">
        <v>0.6428571428571429</v>
      </c>
      <c r="H754" s="4"/>
      <c r="I754" s="5">
        <v>0</v>
      </c>
      <c r="J754" s="4">
        <v>14</v>
      </c>
      <c r="K754" s="5">
        <v>1</v>
      </c>
    </row>
    <row r="755" spans="1:17" x14ac:dyDescent="0.3">
      <c r="A755" s="3" t="s">
        <v>3759</v>
      </c>
      <c r="B755" s="4"/>
      <c r="C755" s="5">
        <v>0</v>
      </c>
      <c r="D755" s="4">
        <v>1</v>
      </c>
      <c r="E755" s="5">
        <v>0.5</v>
      </c>
      <c r="F755" s="4">
        <v>1</v>
      </c>
      <c r="G755" s="5">
        <v>0.5</v>
      </c>
      <c r="H755" s="4"/>
      <c r="I755" s="5">
        <v>0</v>
      </c>
      <c r="J755" s="4">
        <v>2</v>
      </c>
      <c r="K755" s="5">
        <v>1</v>
      </c>
    </row>
    <row r="756" spans="1:17" x14ac:dyDescent="0.3">
      <c r="A756" s="3" t="s">
        <v>3222</v>
      </c>
      <c r="B756" s="4">
        <v>1</v>
      </c>
      <c r="C756" s="5">
        <v>2.7777777777777776E-2</v>
      </c>
      <c r="D756" s="4">
        <v>5</v>
      </c>
      <c r="E756" s="5">
        <v>0.1388888888888889</v>
      </c>
      <c r="F756" s="4">
        <v>30</v>
      </c>
      <c r="G756" s="5">
        <v>0.83333333333333337</v>
      </c>
      <c r="H756" s="4"/>
      <c r="I756" s="5">
        <v>0</v>
      </c>
      <c r="J756" s="4">
        <v>36</v>
      </c>
      <c r="K756" s="5">
        <v>1</v>
      </c>
    </row>
    <row r="757" spans="1:17" x14ac:dyDescent="0.3">
      <c r="A757" s="3" t="s">
        <v>2581</v>
      </c>
      <c r="B757" s="4">
        <v>4</v>
      </c>
      <c r="C757" s="5">
        <v>9.3023255813953487E-2</v>
      </c>
      <c r="D757" s="4">
        <v>17</v>
      </c>
      <c r="E757" s="5">
        <v>0.39534883720930231</v>
      </c>
      <c r="F757" s="4">
        <v>22</v>
      </c>
      <c r="G757" s="5">
        <v>0.51162790697674421</v>
      </c>
      <c r="H757" s="4"/>
      <c r="I757" s="5">
        <v>0</v>
      </c>
      <c r="J757" s="4">
        <v>43</v>
      </c>
      <c r="K757" s="5">
        <v>1</v>
      </c>
    </row>
    <row r="758" spans="1:17" x14ac:dyDescent="0.3">
      <c r="A758" s="3" t="s">
        <v>345</v>
      </c>
      <c r="B758" s="4"/>
      <c r="C758" s="5">
        <v>0</v>
      </c>
      <c r="D758" s="4">
        <v>3</v>
      </c>
      <c r="E758" s="5">
        <v>0.16666666666666666</v>
      </c>
      <c r="F758" s="4">
        <v>15</v>
      </c>
      <c r="G758" s="5">
        <v>0.83333333333333337</v>
      </c>
      <c r="H758" s="4"/>
      <c r="I758" s="5">
        <v>0</v>
      </c>
      <c r="J758" s="4">
        <v>18</v>
      </c>
      <c r="K758" s="5">
        <v>1</v>
      </c>
    </row>
    <row r="759" spans="1:17" x14ac:dyDescent="0.3">
      <c r="A759" s="3" t="s">
        <v>1490</v>
      </c>
      <c r="B759" s="4">
        <v>1</v>
      </c>
      <c r="C759" s="5">
        <v>0.16666666666666666</v>
      </c>
      <c r="D759" s="4"/>
      <c r="E759" s="5">
        <v>0</v>
      </c>
      <c r="F759" s="4">
        <v>5</v>
      </c>
      <c r="G759" s="5">
        <v>0.83333333333333337</v>
      </c>
      <c r="H759" s="4"/>
      <c r="I759" s="5">
        <v>0</v>
      </c>
      <c r="J759" s="4">
        <v>6</v>
      </c>
      <c r="K759" s="5">
        <v>1</v>
      </c>
    </row>
    <row r="760" spans="1:17" x14ac:dyDescent="0.3">
      <c r="A760" s="3" t="s">
        <v>4816</v>
      </c>
      <c r="B760" s="4">
        <v>22</v>
      </c>
      <c r="C760" s="5">
        <v>5.9782608695652176E-2</v>
      </c>
      <c r="D760" s="4">
        <v>79</v>
      </c>
      <c r="E760" s="5">
        <v>0.21467391304347827</v>
      </c>
      <c r="F760" s="4">
        <v>267</v>
      </c>
      <c r="G760" s="5">
        <v>0.72554347826086951</v>
      </c>
      <c r="H760" s="4"/>
      <c r="I760" s="5">
        <v>0</v>
      </c>
      <c r="J760" s="4">
        <v>368</v>
      </c>
      <c r="K760" s="5">
        <v>1</v>
      </c>
    </row>
    <row r="763" spans="1:17" x14ac:dyDescent="0.3">
      <c r="A763" s="3" t="s">
        <v>4870</v>
      </c>
    </row>
    <row r="764" spans="1:17" x14ac:dyDescent="0.3">
      <c r="A764" s="2" t="s">
        <v>4815</v>
      </c>
      <c r="B764" t="s">
        <v>1523</v>
      </c>
      <c r="C764" t="s">
        <v>784</v>
      </c>
      <c r="D764" t="s">
        <v>691</v>
      </c>
      <c r="E764" t="s">
        <v>2683</v>
      </c>
      <c r="F764" t="s">
        <v>3810</v>
      </c>
      <c r="G764" t="s">
        <v>1049</v>
      </c>
      <c r="H764" t="s">
        <v>372</v>
      </c>
      <c r="J764" t="s">
        <v>4815</v>
      </c>
      <c r="K764" t="s">
        <v>1049</v>
      </c>
      <c r="L764" t="s">
        <v>372</v>
      </c>
      <c r="M764" t="s">
        <v>3810</v>
      </c>
      <c r="N764" t="s">
        <v>2683</v>
      </c>
      <c r="O764" t="s">
        <v>691</v>
      </c>
      <c r="P764" t="s">
        <v>784</v>
      </c>
      <c r="Q764" t="s">
        <v>1523</v>
      </c>
    </row>
    <row r="765" spans="1:17" x14ac:dyDescent="0.3">
      <c r="A765" s="3" t="s">
        <v>2715</v>
      </c>
      <c r="B765" s="4">
        <v>1</v>
      </c>
      <c r="C765" s="4"/>
      <c r="D765" s="4"/>
      <c r="E765" s="4"/>
      <c r="F765" s="4"/>
      <c r="G765" s="4"/>
      <c r="H765" s="4"/>
      <c r="J765" t="s">
        <v>2715</v>
      </c>
      <c r="Q765">
        <v>1</v>
      </c>
    </row>
    <row r="766" spans="1:17" x14ac:dyDescent="0.3">
      <c r="A766" s="3" t="s">
        <v>1958</v>
      </c>
      <c r="B766" s="4">
        <v>13</v>
      </c>
      <c r="C766" s="4">
        <v>12</v>
      </c>
      <c r="D766" s="4">
        <v>4</v>
      </c>
      <c r="E766" s="4">
        <v>1</v>
      </c>
      <c r="F766" s="4">
        <v>3</v>
      </c>
      <c r="G766" s="4"/>
      <c r="H766" s="4"/>
      <c r="J766" t="s">
        <v>1958</v>
      </c>
      <c r="M766">
        <v>3</v>
      </c>
      <c r="N766">
        <v>1</v>
      </c>
      <c r="O766">
        <v>4</v>
      </c>
      <c r="P766">
        <v>12</v>
      </c>
      <c r="Q766">
        <v>13</v>
      </c>
    </row>
    <row r="767" spans="1:17" x14ac:dyDescent="0.3">
      <c r="A767" s="3" t="s">
        <v>1928</v>
      </c>
      <c r="B767" s="4">
        <v>5</v>
      </c>
      <c r="C767" s="4">
        <v>4</v>
      </c>
      <c r="D767" s="4">
        <v>4</v>
      </c>
      <c r="E767" s="4"/>
      <c r="F767" s="4"/>
      <c r="G767" s="4">
        <v>1</v>
      </c>
      <c r="H767" s="4"/>
      <c r="J767" t="s">
        <v>1928</v>
      </c>
      <c r="K767">
        <v>1</v>
      </c>
      <c r="O767">
        <v>4</v>
      </c>
      <c r="P767">
        <v>4</v>
      </c>
      <c r="Q767">
        <v>5</v>
      </c>
    </row>
    <row r="768" spans="1:17" x14ac:dyDescent="0.3">
      <c r="A768" s="3" t="s">
        <v>2383</v>
      </c>
      <c r="B768" s="4">
        <v>1</v>
      </c>
      <c r="C768" s="4"/>
      <c r="D768" s="4">
        <v>6</v>
      </c>
      <c r="E768" s="4"/>
      <c r="F768" s="4"/>
      <c r="G768" s="4"/>
      <c r="H768" s="4"/>
      <c r="J768" t="s">
        <v>2383</v>
      </c>
      <c r="O768">
        <v>6</v>
      </c>
      <c r="Q768">
        <v>1</v>
      </c>
    </row>
    <row r="769" spans="1:17" x14ac:dyDescent="0.3">
      <c r="A769" s="3" t="s">
        <v>2335</v>
      </c>
      <c r="B769" s="4">
        <v>1</v>
      </c>
      <c r="C769" s="4">
        <v>1</v>
      </c>
      <c r="D769" s="4">
        <v>1</v>
      </c>
      <c r="E769" s="4"/>
      <c r="F769" s="4"/>
      <c r="G769" s="4"/>
      <c r="H769" s="4"/>
      <c r="J769" t="s">
        <v>2335</v>
      </c>
      <c r="O769">
        <v>1</v>
      </c>
      <c r="P769">
        <v>1</v>
      </c>
      <c r="Q769">
        <v>1</v>
      </c>
    </row>
    <row r="770" spans="1:17" x14ac:dyDescent="0.3">
      <c r="A770" s="3" t="s">
        <v>831</v>
      </c>
      <c r="B770" s="4">
        <v>5</v>
      </c>
      <c r="C770" s="4">
        <v>2</v>
      </c>
      <c r="D770" s="4">
        <v>3</v>
      </c>
      <c r="E770" s="4">
        <v>4</v>
      </c>
      <c r="F770" s="4">
        <v>1</v>
      </c>
      <c r="G770" s="4">
        <v>2</v>
      </c>
      <c r="H770" s="4"/>
      <c r="J770" t="s">
        <v>831</v>
      </c>
      <c r="K770">
        <v>2</v>
      </c>
      <c r="M770">
        <v>1</v>
      </c>
      <c r="N770">
        <v>4</v>
      </c>
      <c r="O770">
        <v>3</v>
      </c>
      <c r="P770">
        <v>2</v>
      </c>
      <c r="Q770">
        <v>5</v>
      </c>
    </row>
    <row r="771" spans="1:17" x14ac:dyDescent="0.3">
      <c r="A771" s="3" t="s">
        <v>1889</v>
      </c>
      <c r="B771" s="4"/>
      <c r="C771" s="4"/>
      <c r="D771" s="4"/>
      <c r="E771" s="4"/>
      <c r="F771" s="4"/>
      <c r="G771" s="4"/>
      <c r="H771" s="4"/>
      <c r="J771" t="s">
        <v>1889</v>
      </c>
    </row>
    <row r="772" spans="1:17" x14ac:dyDescent="0.3">
      <c r="A772" s="3" t="s">
        <v>1861</v>
      </c>
      <c r="B772" s="4">
        <v>2</v>
      </c>
      <c r="C772" s="4">
        <v>1</v>
      </c>
      <c r="D772" s="4"/>
      <c r="E772" s="4">
        <v>1</v>
      </c>
      <c r="F772" s="4"/>
      <c r="G772" s="4">
        <v>2</v>
      </c>
      <c r="H772" s="4"/>
      <c r="J772" t="s">
        <v>1861</v>
      </c>
      <c r="K772">
        <v>2</v>
      </c>
      <c r="N772">
        <v>1</v>
      </c>
      <c r="P772">
        <v>1</v>
      </c>
      <c r="Q772">
        <v>2</v>
      </c>
    </row>
    <row r="773" spans="1:17" x14ac:dyDescent="0.3">
      <c r="A773" s="3" t="s">
        <v>3759</v>
      </c>
      <c r="B773" s="4"/>
      <c r="C773" s="4"/>
      <c r="D773" s="4">
        <v>1</v>
      </c>
      <c r="E773" s="4"/>
      <c r="F773" s="4"/>
      <c r="G773" s="4"/>
      <c r="H773" s="4"/>
      <c r="J773" t="s">
        <v>3759</v>
      </c>
      <c r="O773">
        <v>1</v>
      </c>
    </row>
    <row r="774" spans="1:17" x14ac:dyDescent="0.3">
      <c r="A774" s="3" t="s">
        <v>3222</v>
      </c>
      <c r="B774" s="4">
        <v>2</v>
      </c>
      <c r="C774" s="4">
        <v>3</v>
      </c>
      <c r="D774" s="4">
        <v>1</v>
      </c>
      <c r="E774" s="4">
        <v>1</v>
      </c>
      <c r="F774" s="4"/>
      <c r="G774" s="4"/>
      <c r="H774" s="4">
        <v>1</v>
      </c>
      <c r="J774" t="s">
        <v>3222</v>
      </c>
      <c r="L774">
        <v>1</v>
      </c>
      <c r="N774">
        <v>1</v>
      </c>
      <c r="O774">
        <v>1</v>
      </c>
      <c r="P774">
        <v>3</v>
      </c>
      <c r="Q774">
        <v>2</v>
      </c>
    </row>
    <row r="775" spans="1:17" x14ac:dyDescent="0.3">
      <c r="A775" s="3" t="s">
        <v>2581</v>
      </c>
      <c r="B775" s="4">
        <v>9</v>
      </c>
      <c r="C775" s="4">
        <v>10</v>
      </c>
      <c r="D775" s="4">
        <v>2</v>
      </c>
      <c r="E775" s="4">
        <v>7</v>
      </c>
      <c r="F775" s="4"/>
      <c r="G775" s="4"/>
      <c r="H775" s="4"/>
      <c r="J775" t="s">
        <v>2581</v>
      </c>
      <c r="N775">
        <v>7</v>
      </c>
      <c r="O775">
        <v>2</v>
      </c>
      <c r="P775">
        <v>10</v>
      </c>
      <c r="Q775">
        <v>9</v>
      </c>
    </row>
    <row r="776" spans="1:17" x14ac:dyDescent="0.3">
      <c r="A776" s="3" t="s">
        <v>345</v>
      </c>
      <c r="B776" s="4">
        <v>2</v>
      </c>
      <c r="C776" s="4">
        <v>2</v>
      </c>
      <c r="D776" s="4">
        <v>2</v>
      </c>
      <c r="E776" s="4"/>
      <c r="F776" s="4"/>
      <c r="G776" s="4"/>
      <c r="H776" s="4"/>
      <c r="J776" t="s">
        <v>345</v>
      </c>
      <c r="O776">
        <v>2</v>
      </c>
      <c r="P776">
        <v>2</v>
      </c>
      <c r="Q776">
        <v>2</v>
      </c>
    </row>
    <row r="777" spans="1:17" x14ac:dyDescent="0.3">
      <c r="A777" s="3" t="s">
        <v>1490</v>
      </c>
      <c r="B777" s="4"/>
      <c r="C777" s="4"/>
      <c r="D777" s="4"/>
      <c r="E777" s="4"/>
      <c r="F777" s="4"/>
      <c r="G777" s="4"/>
      <c r="H777" s="4"/>
      <c r="J777" t="s">
        <v>1490</v>
      </c>
    </row>
    <row r="778" spans="1:17" x14ac:dyDescent="0.3">
      <c r="A778" s="3" t="s">
        <v>4816</v>
      </c>
      <c r="B778" s="4">
        <v>41</v>
      </c>
      <c r="C778" s="4">
        <v>35</v>
      </c>
      <c r="D778" s="4">
        <v>24</v>
      </c>
      <c r="E778" s="4">
        <v>14</v>
      </c>
      <c r="F778" s="4">
        <v>4</v>
      </c>
      <c r="G778" s="4">
        <v>5</v>
      </c>
      <c r="H778" s="4">
        <v>1</v>
      </c>
      <c r="J778" t="s">
        <v>4816</v>
      </c>
      <c r="K778">
        <v>5</v>
      </c>
      <c r="L778">
        <v>1</v>
      </c>
      <c r="M778">
        <v>4</v>
      </c>
      <c r="N778">
        <v>14</v>
      </c>
      <c r="O778">
        <v>24</v>
      </c>
      <c r="P778">
        <v>35</v>
      </c>
      <c r="Q778">
        <v>41</v>
      </c>
    </row>
    <row r="780" spans="1:17" x14ac:dyDescent="0.3">
      <c r="A780" t="s">
        <v>5137</v>
      </c>
      <c r="B780" s="53" t="s">
        <v>1523</v>
      </c>
      <c r="C780" s="53" t="s">
        <v>784</v>
      </c>
      <c r="D780" s="53" t="s">
        <v>691</v>
      </c>
      <c r="E780" s="53" t="s">
        <v>2683</v>
      </c>
      <c r="F780" s="53" t="s">
        <v>3810</v>
      </c>
      <c r="G780" s="53" t="s">
        <v>1049</v>
      </c>
      <c r="H780" s="53" t="s">
        <v>372</v>
      </c>
    </row>
    <row r="781" spans="1:17" x14ac:dyDescent="0.3">
      <c r="A781" t="s">
        <v>2715</v>
      </c>
      <c r="B781" s="6">
        <f>B765/79</f>
        <v>1.2658227848101266E-2</v>
      </c>
      <c r="C781" s="6">
        <f t="shared" ref="C781:H781" si="46">C765/79</f>
        <v>0</v>
      </c>
      <c r="D781" s="6">
        <f t="shared" si="46"/>
        <v>0</v>
      </c>
      <c r="E781" s="6">
        <f t="shared" si="46"/>
        <v>0</v>
      </c>
      <c r="F781" s="6">
        <f t="shared" si="46"/>
        <v>0</v>
      </c>
      <c r="G781" s="6">
        <f t="shared" si="46"/>
        <v>0</v>
      </c>
      <c r="H781" s="6">
        <f t="shared" si="46"/>
        <v>0</v>
      </c>
    </row>
    <row r="782" spans="1:17" x14ac:dyDescent="0.3">
      <c r="A782" t="s">
        <v>1958</v>
      </c>
      <c r="B782" s="6">
        <f t="shared" ref="B782:H782" si="47">B766/79</f>
        <v>0.16455696202531644</v>
      </c>
      <c r="C782" s="6">
        <f t="shared" si="47"/>
        <v>0.15189873417721519</v>
      </c>
      <c r="D782" s="6">
        <f t="shared" si="47"/>
        <v>5.0632911392405063E-2</v>
      </c>
      <c r="E782" s="6">
        <f t="shared" si="47"/>
        <v>1.2658227848101266E-2</v>
      </c>
      <c r="F782" s="6">
        <f t="shared" si="47"/>
        <v>3.7974683544303799E-2</v>
      </c>
      <c r="G782" s="6">
        <f t="shared" si="47"/>
        <v>0</v>
      </c>
      <c r="H782" s="6">
        <f t="shared" si="47"/>
        <v>0</v>
      </c>
    </row>
    <row r="783" spans="1:17" x14ac:dyDescent="0.3">
      <c r="A783" t="s">
        <v>1928</v>
      </c>
      <c r="B783" s="6">
        <f t="shared" ref="B783:H783" si="48">B767/79</f>
        <v>6.3291139240506333E-2</v>
      </c>
      <c r="C783" s="6">
        <f t="shared" si="48"/>
        <v>5.0632911392405063E-2</v>
      </c>
      <c r="D783" s="6">
        <f t="shared" si="48"/>
        <v>5.0632911392405063E-2</v>
      </c>
      <c r="E783" s="6">
        <f t="shared" si="48"/>
        <v>0</v>
      </c>
      <c r="F783" s="6">
        <f t="shared" si="48"/>
        <v>0</v>
      </c>
      <c r="G783" s="6">
        <f t="shared" si="48"/>
        <v>1.2658227848101266E-2</v>
      </c>
      <c r="H783" s="6">
        <f t="shared" si="48"/>
        <v>0</v>
      </c>
    </row>
    <row r="784" spans="1:17" x14ac:dyDescent="0.3">
      <c r="A784" t="s">
        <v>2383</v>
      </c>
      <c r="B784" s="6">
        <f t="shared" ref="B784:H784" si="49">B768/79</f>
        <v>1.2658227848101266E-2</v>
      </c>
      <c r="C784" s="6">
        <f t="shared" si="49"/>
        <v>0</v>
      </c>
      <c r="D784" s="6">
        <f t="shared" si="49"/>
        <v>7.5949367088607597E-2</v>
      </c>
      <c r="E784" s="6">
        <f t="shared" si="49"/>
        <v>0</v>
      </c>
      <c r="F784" s="6">
        <f t="shared" si="49"/>
        <v>0</v>
      </c>
      <c r="G784" s="6">
        <f t="shared" si="49"/>
        <v>0</v>
      </c>
      <c r="H784" s="6">
        <f t="shared" si="49"/>
        <v>0</v>
      </c>
    </row>
    <row r="785" spans="1:21" x14ac:dyDescent="0.3">
      <c r="A785" t="s">
        <v>2335</v>
      </c>
      <c r="B785" s="6">
        <f t="shared" ref="B785:H785" si="50">B769/79</f>
        <v>1.2658227848101266E-2</v>
      </c>
      <c r="C785" s="6">
        <f t="shared" si="50"/>
        <v>1.2658227848101266E-2</v>
      </c>
      <c r="D785" s="6">
        <f t="shared" si="50"/>
        <v>1.2658227848101266E-2</v>
      </c>
      <c r="E785" s="6">
        <f t="shared" si="50"/>
        <v>0</v>
      </c>
      <c r="F785" s="6">
        <f t="shared" si="50"/>
        <v>0</v>
      </c>
      <c r="G785" s="6">
        <f t="shared" si="50"/>
        <v>0</v>
      </c>
      <c r="H785" s="6">
        <f t="shared" si="50"/>
        <v>0</v>
      </c>
    </row>
    <row r="786" spans="1:21" x14ac:dyDescent="0.3">
      <c r="A786" t="s">
        <v>831</v>
      </c>
      <c r="B786" s="6">
        <f t="shared" ref="B786:H786" si="51">B770/79</f>
        <v>6.3291139240506333E-2</v>
      </c>
      <c r="C786" s="6">
        <f t="shared" si="51"/>
        <v>2.5316455696202531E-2</v>
      </c>
      <c r="D786" s="6">
        <f t="shared" si="51"/>
        <v>3.7974683544303799E-2</v>
      </c>
      <c r="E786" s="6">
        <f t="shared" si="51"/>
        <v>5.0632911392405063E-2</v>
      </c>
      <c r="F786" s="6">
        <f t="shared" si="51"/>
        <v>1.2658227848101266E-2</v>
      </c>
      <c r="G786" s="6">
        <f t="shared" si="51"/>
        <v>2.5316455696202531E-2</v>
      </c>
      <c r="H786" s="6">
        <f t="shared" si="51"/>
        <v>0</v>
      </c>
    </row>
    <row r="787" spans="1:21" x14ac:dyDescent="0.3">
      <c r="A787" t="s">
        <v>1889</v>
      </c>
      <c r="B787" s="6">
        <f t="shared" ref="B787:H787" si="52">B771/79</f>
        <v>0</v>
      </c>
      <c r="C787" s="6">
        <f t="shared" si="52"/>
        <v>0</v>
      </c>
      <c r="D787" s="6">
        <f t="shared" si="52"/>
        <v>0</v>
      </c>
      <c r="E787" s="6">
        <f t="shared" si="52"/>
        <v>0</v>
      </c>
      <c r="F787" s="6">
        <f t="shared" si="52"/>
        <v>0</v>
      </c>
      <c r="G787" s="6">
        <f t="shared" si="52"/>
        <v>0</v>
      </c>
      <c r="H787" s="6">
        <f t="shared" si="52"/>
        <v>0</v>
      </c>
    </row>
    <row r="788" spans="1:21" x14ac:dyDescent="0.3">
      <c r="A788" t="s">
        <v>1861</v>
      </c>
      <c r="B788" s="6">
        <f t="shared" ref="B788:H788" si="53">B772/79</f>
        <v>2.5316455696202531E-2</v>
      </c>
      <c r="C788" s="6">
        <f t="shared" si="53"/>
        <v>1.2658227848101266E-2</v>
      </c>
      <c r="D788" s="6">
        <f t="shared" si="53"/>
        <v>0</v>
      </c>
      <c r="E788" s="6">
        <f t="shared" si="53"/>
        <v>1.2658227848101266E-2</v>
      </c>
      <c r="F788" s="6">
        <f t="shared" si="53"/>
        <v>0</v>
      </c>
      <c r="G788" s="6">
        <f t="shared" si="53"/>
        <v>2.5316455696202531E-2</v>
      </c>
      <c r="H788" s="6">
        <f t="shared" si="53"/>
        <v>0</v>
      </c>
    </row>
    <row r="789" spans="1:21" x14ac:dyDescent="0.3">
      <c r="A789" t="s">
        <v>3759</v>
      </c>
      <c r="B789" s="6">
        <f t="shared" ref="B789:H789" si="54">B773/79</f>
        <v>0</v>
      </c>
      <c r="C789" s="6">
        <f t="shared" si="54"/>
        <v>0</v>
      </c>
      <c r="D789" s="6">
        <f t="shared" si="54"/>
        <v>1.2658227848101266E-2</v>
      </c>
      <c r="E789" s="6">
        <f t="shared" si="54"/>
        <v>0</v>
      </c>
      <c r="F789" s="6">
        <f t="shared" si="54"/>
        <v>0</v>
      </c>
      <c r="G789" s="6">
        <f t="shared" si="54"/>
        <v>0</v>
      </c>
      <c r="H789" s="6">
        <f t="shared" si="54"/>
        <v>0</v>
      </c>
    </row>
    <row r="790" spans="1:21" x14ac:dyDescent="0.3">
      <c r="A790" t="s">
        <v>3222</v>
      </c>
      <c r="B790" s="6">
        <f t="shared" ref="B790:H790" si="55">B774/79</f>
        <v>2.5316455696202531E-2</v>
      </c>
      <c r="C790" s="6">
        <f t="shared" si="55"/>
        <v>3.7974683544303799E-2</v>
      </c>
      <c r="D790" s="6">
        <f t="shared" si="55"/>
        <v>1.2658227848101266E-2</v>
      </c>
      <c r="E790" s="6">
        <f t="shared" si="55"/>
        <v>1.2658227848101266E-2</v>
      </c>
      <c r="F790" s="6">
        <f t="shared" si="55"/>
        <v>0</v>
      </c>
      <c r="G790" s="6">
        <f t="shared" si="55"/>
        <v>0</v>
      </c>
      <c r="H790" s="6">
        <f t="shared" si="55"/>
        <v>1.2658227848101266E-2</v>
      </c>
    </row>
    <row r="791" spans="1:21" x14ac:dyDescent="0.3">
      <c r="A791" t="s">
        <v>2581</v>
      </c>
      <c r="B791" s="6">
        <f t="shared" ref="B791:H791" si="56">B775/79</f>
        <v>0.11392405063291139</v>
      </c>
      <c r="C791" s="6">
        <f t="shared" si="56"/>
        <v>0.12658227848101267</v>
      </c>
      <c r="D791" s="6">
        <f t="shared" si="56"/>
        <v>2.5316455696202531E-2</v>
      </c>
      <c r="E791" s="6">
        <f t="shared" si="56"/>
        <v>8.8607594936708861E-2</v>
      </c>
      <c r="F791" s="6">
        <f t="shared" si="56"/>
        <v>0</v>
      </c>
      <c r="G791" s="6">
        <f t="shared" si="56"/>
        <v>0</v>
      </c>
      <c r="H791" s="6">
        <f t="shared" si="56"/>
        <v>0</v>
      </c>
    </row>
    <row r="792" spans="1:21" x14ac:dyDescent="0.3">
      <c r="A792" t="s">
        <v>345</v>
      </c>
      <c r="B792" s="6">
        <f t="shared" ref="B792:H792" si="57">B776/79</f>
        <v>2.5316455696202531E-2</v>
      </c>
      <c r="C792" s="6">
        <f t="shared" si="57"/>
        <v>2.5316455696202531E-2</v>
      </c>
      <c r="D792" s="6">
        <f t="shared" si="57"/>
        <v>2.5316455696202531E-2</v>
      </c>
      <c r="E792" s="6">
        <f t="shared" si="57"/>
        <v>0</v>
      </c>
      <c r="F792" s="6">
        <f t="shared" si="57"/>
        <v>0</v>
      </c>
      <c r="G792" s="6">
        <f t="shared" si="57"/>
        <v>0</v>
      </c>
      <c r="H792" s="6">
        <f t="shared" si="57"/>
        <v>0</v>
      </c>
    </row>
    <row r="793" spans="1:21" x14ac:dyDescent="0.3">
      <c r="A793" t="s">
        <v>1490</v>
      </c>
      <c r="B793" s="6">
        <f t="shared" ref="B793:H793" si="58">B777/79</f>
        <v>0</v>
      </c>
      <c r="C793" s="6">
        <f t="shared" si="58"/>
        <v>0</v>
      </c>
      <c r="D793" s="6">
        <f t="shared" si="58"/>
        <v>0</v>
      </c>
      <c r="E793" s="6">
        <f t="shared" si="58"/>
        <v>0</v>
      </c>
      <c r="F793" s="6">
        <f t="shared" si="58"/>
        <v>0</v>
      </c>
      <c r="G793" s="6">
        <f t="shared" si="58"/>
        <v>0</v>
      </c>
      <c r="H793" s="6">
        <f t="shared" si="58"/>
        <v>0</v>
      </c>
    </row>
    <row r="794" spans="1:21" x14ac:dyDescent="0.3">
      <c r="A794" t="s">
        <v>4816</v>
      </c>
      <c r="B794" s="6">
        <f>SUM(B781:B793)</f>
        <v>0.518987341772152</v>
      </c>
      <c r="C794" s="6">
        <f t="shared" ref="C794:H794" si="59">SUM(C781:C793)</f>
        <v>0.44303797468354433</v>
      </c>
      <c r="D794" s="6">
        <f t="shared" si="59"/>
        <v>0.30379746835443044</v>
      </c>
      <c r="E794" s="6">
        <f t="shared" si="59"/>
        <v>0.17721518987341772</v>
      </c>
      <c r="F794" s="6">
        <f t="shared" si="59"/>
        <v>5.0632911392405063E-2</v>
      </c>
      <c r="G794" s="6">
        <f t="shared" si="59"/>
        <v>6.3291139240506333E-2</v>
      </c>
      <c r="H794" s="6">
        <f t="shared" si="59"/>
        <v>1.2658227848101266E-2</v>
      </c>
    </row>
    <row r="797" spans="1:21" x14ac:dyDescent="0.3">
      <c r="A797" t="s">
        <v>4871</v>
      </c>
    </row>
    <row r="798" spans="1:21" x14ac:dyDescent="0.3">
      <c r="A798" s="2" t="s">
        <v>4815</v>
      </c>
      <c r="B798" t="s">
        <v>836</v>
      </c>
      <c r="C798" t="s">
        <v>932</v>
      </c>
      <c r="D798" t="s">
        <v>994</v>
      </c>
      <c r="E798" t="s">
        <v>1807</v>
      </c>
      <c r="F798" t="s">
        <v>871</v>
      </c>
      <c r="G798" t="s">
        <v>3860</v>
      </c>
      <c r="H798" t="s">
        <v>1063</v>
      </c>
      <c r="I798" t="s">
        <v>1049</v>
      </c>
      <c r="J798" t="s">
        <v>372</v>
      </c>
      <c r="L798" t="s">
        <v>4815</v>
      </c>
      <c r="M798" t="s">
        <v>1049</v>
      </c>
      <c r="N798" t="s">
        <v>372</v>
      </c>
      <c r="O798" t="s">
        <v>1063</v>
      </c>
      <c r="P798" t="s">
        <v>3860</v>
      </c>
      <c r="Q798" t="s">
        <v>871</v>
      </c>
      <c r="R798" t="s">
        <v>1807</v>
      </c>
      <c r="S798" t="s">
        <v>994</v>
      </c>
      <c r="T798" t="s">
        <v>932</v>
      </c>
      <c r="U798" t="s">
        <v>836</v>
      </c>
    </row>
    <row r="799" spans="1:21" x14ac:dyDescent="0.3">
      <c r="A799" s="3" t="s">
        <v>2715</v>
      </c>
      <c r="B799" s="4">
        <v>55</v>
      </c>
      <c r="C799" s="4">
        <v>44</v>
      </c>
      <c r="D799" s="4">
        <v>16</v>
      </c>
      <c r="E799" s="4"/>
      <c r="F799" s="4">
        <v>2</v>
      </c>
      <c r="G799" s="4">
        <v>2</v>
      </c>
      <c r="H799" s="4">
        <v>1</v>
      </c>
      <c r="I799" s="4"/>
      <c r="J799" s="4"/>
      <c r="L799" t="s">
        <v>2715</v>
      </c>
      <c r="O799">
        <v>1</v>
      </c>
      <c r="P799">
        <v>2</v>
      </c>
      <c r="Q799">
        <v>2</v>
      </c>
      <c r="S799">
        <v>16</v>
      </c>
      <c r="T799">
        <v>44</v>
      </c>
      <c r="U799">
        <v>55</v>
      </c>
    </row>
    <row r="800" spans="1:21" x14ac:dyDescent="0.3">
      <c r="A800" s="3" t="s">
        <v>1958</v>
      </c>
      <c r="B800" s="4">
        <v>19</v>
      </c>
      <c r="C800" s="4">
        <v>4</v>
      </c>
      <c r="D800" s="4"/>
      <c r="E800" s="4">
        <v>10</v>
      </c>
      <c r="F800" s="4">
        <v>4</v>
      </c>
      <c r="G800" s="4">
        <v>1</v>
      </c>
      <c r="H800" s="4"/>
      <c r="I800" s="4">
        <v>1</v>
      </c>
      <c r="J800" s="4"/>
      <c r="L800" t="s">
        <v>1958</v>
      </c>
      <c r="M800">
        <v>1</v>
      </c>
      <c r="P800">
        <v>1</v>
      </c>
      <c r="Q800">
        <v>4</v>
      </c>
      <c r="R800">
        <v>10</v>
      </c>
      <c r="T800">
        <v>4</v>
      </c>
      <c r="U800">
        <v>19</v>
      </c>
    </row>
    <row r="801" spans="1:21" x14ac:dyDescent="0.3">
      <c r="A801" s="3" t="s">
        <v>1928</v>
      </c>
      <c r="B801" s="4">
        <v>43</v>
      </c>
      <c r="C801" s="4">
        <v>23</v>
      </c>
      <c r="D801" s="4">
        <v>2</v>
      </c>
      <c r="E801" s="4">
        <v>2</v>
      </c>
      <c r="F801" s="4"/>
      <c r="G801" s="4"/>
      <c r="H801" s="4"/>
      <c r="I801" s="4"/>
      <c r="J801" s="4"/>
      <c r="L801" t="s">
        <v>1928</v>
      </c>
      <c r="R801">
        <v>2</v>
      </c>
      <c r="S801">
        <v>2</v>
      </c>
      <c r="T801">
        <v>23</v>
      </c>
      <c r="U801">
        <v>43</v>
      </c>
    </row>
    <row r="802" spans="1:21" x14ac:dyDescent="0.3">
      <c r="A802" s="3" t="s">
        <v>2383</v>
      </c>
      <c r="B802" s="4">
        <v>13</v>
      </c>
      <c r="C802" s="4">
        <v>10</v>
      </c>
      <c r="D802" s="4">
        <v>3</v>
      </c>
      <c r="E802" s="4">
        <v>2</v>
      </c>
      <c r="F802" s="4"/>
      <c r="G802" s="4"/>
      <c r="H802" s="4"/>
      <c r="I802" s="4"/>
      <c r="J802" s="4"/>
      <c r="L802" t="s">
        <v>2383</v>
      </c>
      <c r="R802">
        <v>2</v>
      </c>
      <c r="S802">
        <v>3</v>
      </c>
      <c r="T802">
        <v>10</v>
      </c>
      <c r="U802">
        <v>13</v>
      </c>
    </row>
    <row r="803" spans="1:21" x14ac:dyDescent="0.3">
      <c r="A803" s="3" t="s">
        <v>2335</v>
      </c>
      <c r="B803" s="4">
        <v>4</v>
      </c>
      <c r="C803" s="4">
        <v>2</v>
      </c>
      <c r="D803" s="4"/>
      <c r="E803" s="4">
        <v>1</v>
      </c>
      <c r="F803" s="4"/>
      <c r="G803" s="4"/>
      <c r="H803" s="4"/>
      <c r="I803" s="4"/>
      <c r="J803" s="4"/>
      <c r="L803" t="s">
        <v>2335</v>
      </c>
      <c r="R803">
        <v>1</v>
      </c>
      <c r="T803">
        <v>2</v>
      </c>
      <c r="U803">
        <v>4</v>
      </c>
    </row>
    <row r="804" spans="1:21" x14ac:dyDescent="0.3">
      <c r="A804" s="3" t="s">
        <v>831</v>
      </c>
      <c r="B804" s="4">
        <v>57</v>
      </c>
      <c r="C804" s="4">
        <v>7</v>
      </c>
      <c r="D804" s="4">
        <v>13</v>
      </c>
      <c r="E804" s="4">
        <v>6</v>
      </c>
      <c r="F804" s="4">
        <v>5</v>
      </c>
      <c r="G804" s="4"/>
      <c r="H804" s="4">
        <v>1</v>
      </c>
      <c r="I804" s="4"/>
      <c r="J804" s="4">
        <v>2</v>
      </c>
      <c r="L804" t="s">
        <v>831</v>
      </c>
      <c r="N804">
        <v>2</v>
      </c>
      <c r="O804">
        <v>1</v>
      </c>
      <c r="Q804">
        <v>5</v>
      </c>
      <c r="R804">
        <v>6</v>
      </c>
      <c r="S804">
        <v>13</v>
      </c>
      <c r="T804">
        <v>7</v>
      </c>
      <c r="U804">
        <v>57</v>
      </c>
    </row>
    <row r="805" spans="1:21" x14ac:dyDescent="0.3">
      <c r="A805" s="3" t="s">
        <v>1889</v>
      </c>
      <c r="B805" s="4">
        <v>6</v>
      </c>
      <c r="C805" s="4"/>
      <c r="D805" s="4"/>
      <c r="E805" s="4">
        <v>1</v>
      </c>
      <c r="F805" s="4"/>
      <c r="G805" s="4"/>
      <c r="H805" s="4"/>
      <c r="I805" s="4"/>
      <c r="J805" s="4"/>
      <c r="L805" t="s">
        <v>1889</v>
      </c>
      <c r="R805">
        <v>1</v>
      </c>
      <c r="U805">
        <v>6</v>
      </c>
    </row>
    <row r="806" spans="1:21" x14ac:dyDescent="0.3">
      <c r="A806" s="3" t="s">
        <v>1861</v>
      </c>
      <c r="B806" s="4">
        <v>8</v>
      </c>
      <c r="C806" s="4">
        <v>5</v>
      </c>
      <c r="D806" s="4">
        <v>3</v>
      </c>
      <c r="E806" s="4">
        <v>1</v>
      </c>
      <c r="F806" s="4">
        <v>1</v>
      </c>
      <c r="G806" s="4"/>
      <c r="H806" s="4">
        <v>1</v>
      </c>
      <c r="I806" s="4"/>
      <c r="J806" s="4"/>
      <c r="L806" t="s">
        <v>1861</v>
      </c>
      <c r="O806">
        <v>1</v>
      </c>
      <c r="Q806">
        <v>1</v>
      </c>
      <c r="R806">
        <v>1</v>
      </c>
      <c r="S806">
        <v>3</v>
      </c>
      <c r="T806">
        <v>5</v>
      </c>
      <c r="U806">
        <v>8</v>
      </c>
    </row>
    <row r="807" spans="1:21" x14ac:dyDescent="0.3">
      <c r="A807" s="3" t="s">
        <v>3759</v>
      </c>
      <c r="B807" s="4">
        <v>2</v>
      </c>
      <c r="C807" s="4"/>
      <c r="D807" s="4"/>
      <c r="E807" s="4"/>
      <c r="F807" s="4"/>
      <c r="G807" s="4"/>
      <c r="H807" s="4"/>
      <c r="I807" s="4"/>
      <c r="J807" s="4"/>
      <c r="L807" t="s">
        <v>3759</v>
      </c>
      <c r="U807">
        <v>2</v>
      </c>
    </row>
    <row r="808" spans="1:21" x14ac:dyDescent="0.3">
      <c r="A808" s="3" t="s">
        <v>3222</v>
      </c>
      <c r="B808" s="4">
        <v>28</v>
      </c>
      <c r="C808" s="4">
        <v>16</v>
      </c>
      <c r="D808" s="4"/>
      <c r="E808" s="4">
        <v>4</v>
      </c>
      <c r="F808" s="4">
        <v>1</v>
      </c>
      <c r="G808" s="4"/>
      <c r="H808" s="4"/>
      <c r="I808" s="4"/>
      <c r="J808" s="4"/>
      <c r="L808" t="s">
        <v>3222</v>
      </c>
      <c r="Q808">
        <v>1</v>
      </c>
      <c r="R808">
        <v>4</v>
      </c>
      <c r="T808">
        <v>16</v>
      </c>
      <c r="U808">
        <v>28</v>
      </c>
    </row>
    <row r="809" spans="1:21" x14ac:dyDescent="0.3">
      <c r="A809" s="3" t="s">
        <v>2581</v>
      </c>
      <c r="B809" s="4">
        <v>38</v>
      </c>
      <c r="C809" s="4">
        <v>1</v>
      </c>
      <c r="D809" s="4">
        <v>1</v>
      </c>
      <c r="E809" s="4">
        <v>4</v>
      </c>
      <c r="F809" s="4">
        <v>1</v>
      </c>
      <c r="G809" s="4"/>
      <c r="H809" s="4"/>
      <c r="I809" s="4"/>
      <c r="J809" s="4"/>
      <c r="L809" t="s">
        <v>2581</v>
      </c>
      <c r="Q809">
        <v>1</v>
      </c>
      <c r="R809">
        <v>4</v>
      </c>
      <c r="S809">
        <v>1</v>
      </c>
      <c r="T809">
        <v>1</v>
      </c>
      <c r="U809">
        <v>38</v>
      </c>
    </row>
    <row r="810" spans="1:21" x14ac:dyDescent="0.3">
      <c r="A810" s="3" t="s">
        <v>345</v>
      </c>
      <c r="B810" s="4">
        <v>18</v>
      </c>
      <c r="C810" s="4">
        <v>18</v>
      </c>
      <c r="D810" s="4"/>
      <c r="E810" s="4">
        <v>1</v>
      </c>
      <c r="F810" s="4"/>
      <c r="G810" s="4"/>
      <c r="H810" s="4"/>
      <c r="I810" s="4"/>
      <c r="J810" s="4"/>
      <c r="L810" t="s">
        <v>345</v>
      </c>
      <c r="R810">
        <v>1</v>
      </c>
      <c r="T810">
        <v>18</v>
      </c>
      <c r="U810">
        <v>18</v>
      </c>
    </row>
    <row r="811" spans="1:21" x14ac:dyDescent="0.3">
      <c r="A811" s="3" t="s">
        <v>1490</v>
      </c>
      <c r="B811" s="4">
        <v>6</v>
      </c>
      <c r="C811" s="4">
        <v>6</v>
      </c>
      <c r="D811" s="4">
        <v>1</v>
      </c>
      <c r="E811" s="4"/>
      <c r="F811" s="4"/>
      <c r="G811" s="4"/>
      <c r="H811" s="4"/>
      <c r="I811" s="4"/>
      <c r="J811" s="4"/>
      <c r="L811" t="s">
        <v>1490</v>
      </c>
      <c r="S811">
        <v>1</v>
      </c>
      <c r="T811">
        <v>6</v>
      </c>
      <c r="U811">
        <v>6</v>
      </c>
    </row>
    <row r="812" spans="1:21" x14ac:dyDescent="0.3">
      <c r="A812" s="3" t="s">
        <v>4816</v>
      </c>
      <c r="B812" s="4">
        <v>297</v>
      </c>
      <c r="C812" s="4">
        <v>136</v>
      </c>
      <c r="D812" s="4">
        <v>39</v>
      </c>
      <c r="E812" s="4">
        <v>32</v>
      </c>
      <c r="F812" s="4">
        <v>14</v>
      </c>
      <c r="G812" s="4">
        <v>3</v>
      </c>
      <c r="H812" s="4">
        <v>3</v>
      </c>
      <c r="I812" s="4">
        <v>1</v>
      </c>
      <c r="J812" s="4">
        <v>2</v>
      </c>
      <c r="L812" t="s">
        <v>4816</v>
      </c>
      <c r="M812">
        <v>1</v>
      </c>
      <c r="N812">
        <v>2</v>
      </c>
      <c r="O812">
        <v>3</v>
      </c>
      <c r="P812">
        <v>3</v>
      </c>
      <c r="Q812">
        <v>14</v>
      </c>
      <c r="R812">
        <v>32</v>
      </c>
      <c r="S812">
        <v>39</v>
      </c>
      <c r="T812">
        <v>136</v>
      </c>
      <c r="U812">
        <v>297</v>
      </c>
    </row>
    <row r="814" spans="1:21" x14ac:dyDescent="0.3">
      <c r="A814" t="s">
        <v>4815</v>
      </c>
      <c r="B814" s="53" t="s">
        <v>836</v>
      </c>
      <c r="C814" s="53" t="s">
        <v>932</v>
      </c>
      <c r="D814" s="53" t="s">
        <v>994</v>
      </c>
      <c r="E814" s="53" t="s">
        <v>1807</v>
      </c>
      <c r="F814" s="53" t="s">
        <v>871</v>
      </c>
      <c r="G814" s="53" t="s">
        <v>3860</v>
      </c>
      <c r="H814" s="53" t="s">
        <v>1063</v>
      </c>
      <c r="I814" s="53" t="s">
        <v>1049</v>
      </c>
      <c r="J814" s="53" t="s">
        <v>372</v>
      </c>
    </row>
    <row r="815" spans="1:21" x14ac:dyDescent="0.3">
      <c r="A815" t="s">
        <v>2715</v>
      </c>
      <c r="B815" s="6">
        <f>B799/368</f>
        <v>0.14945652173913043</v>
      </c>
      <c r="C815" s="6">
        <f t="shared" ref="C815:J815" si="60">C799/368</f>
        <v>0.11956521739130435</v>
      </c>
      <c r="D815" s="6">
        <f t="shared" si="60"/>
        <v>4.3478260869565216E-2</v>
      </c>
      <c r="E815" s="6">
        <f t="shared" si="60"/>
        <v>0</v>
      </c>
      <c r="F815" s="6">
        <f t="shared" si="60"/>
        <v>5.434782608695652E-3</v>
      </c>
      <c r="G815" s="6">
        <f t="shared" si="60"/>
        <v>5.434782608695652E-3</v>
      </c>
      <c r="H815" s="6">
        <f t="shared" si="60"/>
        <v>2.717391304347826E-3</v>
      </c>
      <c r="I815" s="6">
        <f t="shared" si="60"/>
        <v>0</v>
      </c>
      <c r="J815" s="6">
        <f t="shared" si="60"/>
        <v>0</v>
      </c>
    </row>
    <row r="816" spans="1:21" x14ac:dyDescent="0.3">
      <c r="A816" t="s">
        <v>1958</v>
      </c>
      <c r="B816" s="6">
        <f t="shared" ref="B816:J816" si="61">B800/368</f>
        <v>5.1630434782608696E-2</v>
      </c>
      <c r="C816" s="6">
        <f t="shared" si="61"/>
        <v>1.0869565217391304E-2</v>
      </c>
      <c r="D816" s="6">
        <f t="shared" si="61"/>
        <v>0</v>
      </c>
      <c r="E816" s="6">
        <f t="shared" si="61"/>
        <v>2.717391304347826E-2</v>
      </c>
      <c r="F816" s="6">
        <f t="shared" si="61"/>
        <v>1.0869565217391304E-2</v>
      </c>
      <c r="G816" s="6">
        <f t="shared" si="61"/>
        <v>2.717391304347826E-3</v>
      </c>
      <c r="H816" s="6">
        <f t="shared" si="61"/>
        <v>0</v>
      </c>
      <c r="I816" s="6">
        <f t="shared" si="61"/>
        <v>2.717391304347826E-3</v>
      </c>
      <c r="J816" s="6">
        <f t="shared" si="61"/>
        <v>0</v>
      </c>
    </row>
    <row r="817" spans="1:23" x14ac:dyDescent="0.3">
      <c r="A817" t="s">
        <v>1928</v>
      </c>
      <c r="B817" s="6">
        <f t="shared" ref="B817:J817" si="62">B801/368</f>
        <v>0.11684782608695653</v>
      </c>
      <c r="C817" s="6">
        <f t="shared" si="62"/>
        <v>6.25E-2</v>
      </c>
      <c r="D817" s="6">
        <f t="shared" si="62"/>
        <v>5.434782608695652E-3</v>
      </c>
      <c r="E817" s="6">
        <f t="shared" si="62"/>
        <v>5.434782608695652E-3</v>
      </c>
      <c r="F817" s="6">
        <f t="shared" si="62"/>
        <v>0</v>
      </c>
      <c r="G817" s="6">
        <f t="shared" si="62"/>
        <v>0</v>
      </c>
      <c r="H817" s="6">
        <f t="shared" si="62"/>
        <v>0</v>
      </c>
      <c r="I817" s="6">
        <f t="shared" si="62"/>
        <v>0</v>
      </c>
      <c r="J817" s="6">
        <f t="shared" si="62"/>
        <v>0</v>
      </c>
    </row>
    <row r="818" spans="1:23" x14ac:dyDescent="0.3">
      <c r="A818" t="s">
        <v>2383</v>
      </c>
      <c r="B818" s="6">
        <f t="shared" ref="B818:J818" si="63">B802/368</f>
        <v>3.5326086956521736E-2</v>
      </c>
      <c r="C818" s="6">
        <f t="shared" si="63"/>
        <v>2.717391304347826E-2</v>
      </c>
      <c r="D818" s="6">
        <f t="shared" si="63"/>
        <v>8.152173913043478E-3</v>
      </c>
      <c r="E818" s="6">
        <f t="shared" si="63"/>
        <v>5.434782608695652E-3</v>
      </c>
      <c r="F818" s="6">
        <f t="shared" si="63"/>
        <v>0</v>
      </c>
      <c r="G818" s="6">
        <f t="shared" si="63"/>
        <v>0</v>
      </c>
      <c r="H818" s="6">
        <f t="shared" si="63"/>
        <v>0</v>
      </c>
      <c r="I818" s="6">
        <f t="shared" si="63"/>
        <v>0</v>
      </c>
      <c r="J818" s="6">
        <f t="shared" si="63"/>
        <v>0</v>
      </c>
      <c r="W818" s="6">
        <f>6/20</f>
        <v>0.3</v>
      </c>
    </row>
    <row r="819" spans="1:23" x14ac:dyDescent="0.3">
      <c r="A819" t="s">
        <v>2335</v>
      </c>
      <c r="B819" s="6">
        <f t="shared" ref="B819:J819" si="64">B803/368</f>
        <v>1.0869565217391304E-2</v>
      </c>
      <c r="C819" s="6">
        <f t="shared" si="64"/>
        <v>5.434782608695652E-3</v>
      </c>
      <c r="D819" s="6">
        <f t="shared" si="64"/>
        <v>0</v>
      </c>
      <c r="E819" s="6">
        <f t="shared" si="64"/>
        <v>2.717391304347826E-3</v>
      </c>
      <c r="F819" s="6">
        <f t="shared" si="64"/>
        <v>0</v>
      </c>
      <c r="G819" s="6">
        <f t="shared" si="64"/>
        <v>0</v>
      </c>
      <c r="H819" s="6">
        <f t="shared" si="64"/>
        <v>0</v>
      </c>
      <c r="I819" s="6">
        <f t="shared" si="64"/>
        <v>0</v>
      </c>
      <c r="J819" s="6">
        <f t="shared" si="64"/>
        <v>0</v>
      </c>
    </row>
    <row r="820" spans="1:23" x14ac:dyDescent="0.3">
      <c r="A820" t="s">
        <v>831</v>
      </c>
      <c r="B820" s="6">
        <f t="shared" ref="B820:J820" si="65">B804/368</f>
        <v>0.15489130434782608</v>
      </c>
      <c r="C820" s="6">
        <f t="shared" si="65"/>
        <v>1.9021739130434784E-2</v>
      </c>
      <c r="D820" s="6">
        <f t="shared" si="65"/>
        <v>3.5326086956521736E-2</v>
      </c>
      <c r="E820" s="6">
        <f t="shared" si="65"/>
        <v>1.6304347826086956E-2</v>
      </c>
      <c r="F820" s="6">
        <f t="shared" si="65"/>
        <v>1.358695652173913E-2</v>
      </c>
      <c r="G820" s="6">
        <f t="shared" si="65"/>
        <v>0</v>
      </c>
      <c r="H820" s="6">
        <f t="shared" si="65"/>
        <v>2.717391304347826E-3</v>
      </c>
      <c r="I820" s="6">
        <f t="shared" si="65"/>
        <v>0</v>
      </c>
      <c r="J820" s="6">
        <f t="shared" si="65"/>
        <v>5.434782608695652E-3</v>
      </c>
    </row>
    <row r="821" spans="1:23" x14ac:dyDescent="0.3">
      <c r="A821" t="s">
        <v>1889</v>
      </c>
      <c r="B821" s="6">
        <f t="shared" ref="B821:J821" si="66">B805/368</f>
        <v>1.6304347826086956E-2</v>
      </c>
      <c r="C821" s="6">
        <f t="shared" si="66"/>
        <v>0</v>
      </c>
      <c r="D821" s="6">
        <f t="shared" si="66"/>
        <v>0</v>
      </c>
      <c r="E821" s="6">
        <f t="shared" si="66"/>
        <v>2.717391304347826E-3</v>
      </c>
      <c r="F821" s="6">
        <f t="shared" si="66"/>
        <v>0</v>
      </c>
      <c r="G821" s="6">
        <f t="shared" si="66"/>
        <v>0</v>
      </c>
      <c r="H821" s="6">
        <f t="shared" si="66"/>
        <v>0</v>
      </c>
      <c r="I821" s="6">
        <f t="shared" si="66"/>
        <v>0</v>
      </c>
      <c r="J821" s="6">
        <f t="shared" si="66"/>
        <v>0</v>
      </c>
    </row>
    <row r="822" spans="1:23" x14ac:dyDescent="0.3">
      <c r="A822" t="s">
        <v>1861</v>
      </c>
      <c r="B822" s="6">
        <f t="shared" ref="B822:J822" si="67">B806/368</f>
        <v>2.1739130434782608E-2</v>
      </c>
      <c r="C822" s="6">
        <f t="shared" si="67"/>
        <v>1.358695652173913E-2</v>
      </c>
      <c r="D822" s="6">
        <f t="shared" si="67"/>
        <v>8.152173913043478E-3</v>
      </c>
      <c r="E822" s="6">
        <f t="shared" si="67"/>
        <v>2.717391304347826E-3</v>
      </c>
      <c r="F822" s="6">
        <f t="shared" si="67"/>
        <v>2.717391304347826E-3</v>
      </c>
      <c r="G822" s="6">
        <f t="shared" si="67"/>
        <v>0</v>
      </c>
      <c r="H822" s="6">
        <f t="shared" si="67"/>
        <v>2.717391304347826E-3</v>
      </c>
      <c r="I822" s="6">
        <f t="shared" si="67"/>
        <v>0</v>
      </c>
      <c r="J822" s="6">
        <f t="shared" si="67"/>
        <v>0</v>
      </c>
    </row>
    <row r="823" spans="1:23" x14ac:dyDescent="0.3">
      <c r="A823" t="s">
        <v>3759</v>
      </c>
      <c r="B823" s="6">
        <f t="shared" ref="B823:J823" si="68">B807/368</f>
        <v>5.434782608695652E-3</v>
      </c>
      <c r="C823" s="6">
        <f t="shared" si="68"/>
        <v>0</v>
      </c>
      <c r="D823" s="6">
        <f t="shared" si="68"/>
        <v>0</v>
      </c>
      <c r="E823" s="6">
        <f t="shared" si="68"/>
        <v>0</v>
      </c>
      <c r="F823" s="6">
        <f t="shared" si="68"/>
        <v>0</v>
      </c>
      <c r="G823" s="6">
        <f t="shared" si="68"/>
        <v>0</v>
      </c>
      <c r="H823" s="6">
        <f t="shared" si="68"/>
        <v>0</v>
      </c>
      <c r="I823" s="6">
        <f t="shared" si="68"/>
        <v>0</v>
      </c>
      <c r="J823" s="6">
        <f t="shared" si="68"/>
        <v>0</v>
      </c>
    </row>
    <row r="824" spans="1:23" x14ac:dyDescent="0.3">
      <c r="A824" t="s">
        <v>3222</v>
      </c>
      <c r="B824" s="6">
        <f t="shared" ref="B824:J824" si="69">B808/368</f>
        <v>7.6086956521739135E-2</v>
      </c>
      <c r="C824" s="6">
        <f t="shared" si="69"/>
        <v>4.3478260869565216E-2</v>
      </c>
      <c r="D824" s="6">
        <f t="shared" si="69"/>
        <v>0</v>
      </c>
      <c r="E824" s="6">
        <f t="shared" si="69"/>
        <v>1.0869565217391304E-2</v>
      </c>
      <c r="F824" s="6">
        <f t="shared" si="69"/>
        <v>2.717391304347826E-3</v>
      </c>
      <c r="G824" s="6">
        <f t="shared" si="69"/>
        <v>0</v>
      </c>
      <c r="H824" s="6">
        <f t="shared" si="69"/>
        <v>0</v>
      </c>
      <c r="I824" s="6">
        <f t="shared" si="69"/>
        <v>0</v>
      </c>
      <c r="J824" s="6">
        <f t="shared" si="69"/>
        <v>0</v>
      </c>
    </row>
    <row r="825" spans="1:23" x14ac:dyDescent="0.3">
      <c r="A825" t="s">
        <v>2581</v>
      </c>
      <c r="B825" s="6">
        <f t="shared" ref="B825:J825" si="70">B809/368</f>
        <v>0.10326086956521739</v>
      </c>
      <c r="C825" s="6">
        <f t="shared" si="70"/>
        <v>2.717391304347826E-3</v>
      </c>
      <c r="D825" s="6">
        <f t="shared" si="70"/>
        <v>2.717391304347826E-3</v>
      </c>
      <c r="E825" s="6">
        <f t="shared" si="70"/>
        <v>1.0869565217391304E-2</v>
      </c>
      <c r="F825" s="6">
        <f t="shared" si="70"/>
        <v>2.717391304347826E-3</v>
      </c>
      <c r="G825" s="6">
        <f t="shared" si="70"/>
        <v>0</v>
      </c>
      <c r="H825" s="6">
        <f t="shared" si="70"/>
        <v>0</v>
      </c>
      <c r="I825" s="6">
        <f t="shared" si="70"/>
        <v>0</v>
      </c>
      <c r="J825" s="6">
        <f t="shared" si="70"/>
        <v>0</v>
      </c>
    </row>
    <row r="826" spans="1:23" x14ac:dyDescent="0.3">
      <c r="A826" t="s">
        <v>345</v>
      </c>
      <c r="B826" s="6">
        <f t="shared" ref="B826:J826" si="71">B810/368</f>
        <v>4.8913043478260872E-2</v>
      </c>
      <c r="C826" s="6">
        <f t="shared" si="71"/>
        <v>4.8913043478260872E-2</v>
      </c>
      <c r="D826" s="6">
        <f t="shared" si="71"/>
        <v>0</v>
      </c>
      <c r="E826" s="6">
        <f t="shared" si="71"/>
        <v>2.717391304347826E-3</v>
      </c>
      <c r="F826" s="6">
        <f t="shared" si="71"/>
        <v>0</v>
      </c>
      <c r="G826" s="6">
        <f t="shared" si="71"/>
        <v>0</v>
      </c>
      <c r="H826" s="6">
        <f t="shared" si="71"/>
        <v>0</v>
      </c>
      <c r="I826" s="6">
        <f t="shared" si="71"/>
        <v>0</v>
      </c>
      <c r="J826" s="6">
        <f t="shared" si="71"/>
        <v>0</v>
      </c>
    </row>
    <row r="827" spans="1:23" x14ac:dyDescent="0.3">
      <c r="A827" t="s">
        <v>1490</v>
      </c>
      <c r="B827" s="6">
        <f t="shared" ref="B827:J827" si="72">B811/368</f>
        <v>1.6304347826086956E-2</v>
      </c>
      <c r="C827" s="6">
        <f t="shared" si="72"/>
        <v>1.6304347826086956E-2</v>
      </c>
      <c r="D827" s="6">
        <f t="shared" si="72"/>
        <v>2.717391304347826E-3</v>
      </c>
      <c r="E827" s="6">
        <f t="shared" si="72"/>
        <v>0</v>
      </c>
      <c r="F827" s="6">
        <f t="shared" si="72"/>
        <v>0</v>
      </c>
      <c r="G827" s="6">
        <f t="shared" si="72"/>
        <v>0</v>
      </c>
      <c r="H827" s="6">
        <f t="shared" si="72"/>
        <v>0</v>
      </c>
      <c r="I827" s="6">
        <f t="shared" si="72"/>
        <v>0</v>
      </c>
      <c r="J827" s="6">
        <f t="shared" si="72"/>
        <v>0</v>
      </c>
    </row>
    <row r="828" spans="1:23" x14ac:dyDescent="0.3">
      <c r="A828" t="s">
        <v>4816</v>
      </c>
      <c r="B828" s="6">
        <f t="shared" ref="B828:J828" si="73">B812/368</f>
        <v>0.80706521739130432</v>
      </c>
      <c r="C828" s="6">
        <f t="shared" si="73"/>
        <v>0.36956521739130432</v>
      </c>
      <c r="D828" s="6">
        <f t="shared" si="73"/>
        <v>0.10597826086956522</v>
      </c>
      <c r="E828" s="6">
        <f t="shared" si="73"/>
        <v>8.6956521739130432E-2</v>
      </c>
      <c r="F828" s="6">
        <f t="shared" si="73"/>
        <v>3.8043478260869568E-2</v>
      </c>
      <c r="G828" s="6">
        <f t="shared" si="73"/>
        <v>8.152173913043478E-3</v>
      </c>
      <c r="H828" s="6">
        <f t="shared" si="73"/>
        <v>8.152173913043478E-3</v>
      </c>
      <c r="I828" s="6">
        <f t="shared" si="73"/>
        <v>2.717391304347826E-3</v>
      </c>
      <c r="J828" s="6">
        <f t="shared" si="73"/>
        <v>5.434782608695652E-3</v>
      </c>
    </row>
    <row r="831" spans="1:23" s="8" customFormat="1" x14ac:dyDescent="0.3">
      <c r="A831" s="9" t="s">
        <v>4872</v>
      </c>
    </row>
    <row r="832" spans="1:23" x14ac:dyDescent="0.3">
      <c r="A832" t="s">
        <v>4873</v>
      </c>
    </row>
    <row r="833" spans="1:9" x14ac:dyDescent="0.3">
      <c r="B833" s="2" t="s">
        <v>4817</v>
      </c>
    </row>
    <row r="834" spans="1:9" x14ac:dyDescent="0.3">
      <c r="B834" t="s">
        <v>347</v>
      </c>
      <c r="D834" t="s">
        <v>359</v>
      </c>
      <c r="F834" t="s">
        <v>4818</v>
      </c>
      <c r="H834" t="s">
        <v>4820</v>
      </c>
      <c r="I834" t="s">
        <v>4821</v>
      </c>
    </row>
    <row r="835" spans="1:9" x14ac:dyDescent="0.3">
      <c r="A835" s="2" t="s">
        <v>4815</v>
      </c>
      <c r="B835" t="s">
        <v>4819</v>
      </c>
      <c r="C835" t="s">
        <v>4822</v>
      </c>
      <c r="D835" t="s">
        <v>4819</v>
      </c>
      <c r="E835" t="s">
        <v>4822</v>
      </c>
      <c r="F835" t="s">
        <v>4819</v>
      </c>
      <c r="G835" t="s">
        <v>4822</v>
      </c>
    </row>
    <row r="836" spans="1:9" x14ac:dyDescent="0.3">
      <c r="A836" s="3" t="s">
        <v>2715</v>
      </c>
      <c r="B836" s="4">
        <v>5</v>
      </c>
      <c r="C836" s="5">
        <v>0.5</v>
      </c>
      <c r="D836" s="4">
        <v>5</v>
      </c>
      <c r="E836" s="5">
        <v>0.5</v>
      </c>
      <c r="F836" s="4"/>
      <c r="G836" s="5">
        <v>0</v>
      </c>
      <c r="H836" s="4">
        <v>10</v>
      </c>
      <c r="I836" s="5">
        <v>1</v>
      </c>
    </row>
    <row r="837" spans="1:9" x14ac:dyDescent="0.3">
      <c r="A837" s="3" t="s">
        <v>1958</v>
      </c>
      <c r="B837" s="4">
        <v>1</v>
      </c>
      <c r="C837" s="5">
        <v>0.5</v>
      </c>
      <c r="D837" s="4">
        <v>1</v>
      </c>
      <c r="E837" s="5">
        <v>0.5</v>
      </c>
      <c r="F837" s="4"/>
      <c r="G837" s="5">
        <v>0</v>
      </c>
      <c r="H837" s="4">
        <v>2</v>
      </c>
      <c r="I837" s="5">
        <v>1</v>
      </c>
    </row>
    <row r="838" spans="1:9" x14ac:dyDescent="0.3">
      <c r="A838" s="3" t="s">
        <v>1928</v>
      </c>
      <c r="B838" s="4"/>
      <c r="C838" s="5">
        <v>0</v>
      </c>
      <c r="D838" s="4">
        <v>4</v>
      </c>
      <c r="E838" s="5">
        <v>1</v>
      </c>
      <c r="F838" s="4"/>
      <c r="G838" s="5">
        <v>0</v>
      </c>
      <c r="H838" s="4">
        <v>4</v>
      </c>
      <c r="I838" s="5">
        <v>1</v>
      </c>
    </row>
    <row r="839" spans="1:9" x14ac:dyDescent="0.3">
      <c r="A839" s="3" t="s">
        <v>2383</v>
      </c>
      <c r="B839" s="4"/>
      <c r="C839" s="5">
        <v>0</v>
      </c>
      <c r="D839" s="4">
        <v>5</v>
      </c>
      <c r="E839" s="5">
        <v>1</v>
      </c>
      <c r="F839" s="4"/>
      <c r="G839" s="5">
        <v>0</v>
      </c>
      <c r="H839" s="4">
        <v>5</v>
      </c>
      <c r="I839" s="5">
        <v>1</v>
      </c>
    </row>
    <row r="840" spans="1:9" x14ac:dyDescent="0.3">
      <c r="A840" s="3" t="s">
        <v>2335</v>
      </c>
      <c r="B840" s="4">
        <v>1</v>
      </c>
      <c r="C840" s="5">
        <v>1</v>
      </c>
      <c r="D840" s="4"/>
      <c r="E840" s="5">
        <v>0</v>
      </c>
      <c r="F840" s="4"/>
      <c r="G840" s="5">
        <v>0</v>
      </c>
      <c r="H840" s="4">
        <v>1</v>
      </c>
      <c r="I840" s="5">
        <v>1</v>
      </c>
    </row>
    <row r="841" spans="1:9" x14ac:dyDescent="0.3">
      <c r="A841" s="3" t="s">
        <v>831</v>
      </c>
      <c r="B841" s="4">
        <v>1</v>
      </c>
      <c r="C841" s="5">
        <v>0.1111111111111111</v>
      </c>
      <c r="D841" s="4">
        <v>8</v>
      </c>
      <c r="E841" s="5">
        <v>0.88888888888888884</v>
      </c>
      <c r="F841" s="4"/>
      <c r="G841" s="5">
        <v>0</v>
      </c>
      <c r="H841" s="4">
        <v>9</v>
      </c>
      <c r="I841" s="5">
        <v>1</v>
      </c>
    </row>
    <row r="842" spans="1:9" x14ac:dyDescent="0.3">
      <c r="A842" s="3" t="s">
        <v>1889</v>
      </c>
      <c r="B842" s="4">
        <v>1</v>
      </c>
      <c r="C842" s="5">
        <v>1</v>
      </c>
      <c r="D842" s="4"/>
      <c r="E842" s="5">
        <v>0</v>
      </c>
      <c r="F842" s="4"/>
      <c r="G842" s="5">
        <v>0</v>
      </c>
      <c r="H842" s="4">
        <v>1</v>
      </c>
      <c r="I842" s="5">
        <v>1</v>
      </c>
    </row>
    <row r="843" spans="1:9" x14ac:dyDescent="0.3">
      <c r="A843" s="3" t="s">
        <v>1861</v>
      </c>
      <c r="B843" s="4"/>
      <c r="C843" s="5">
        <v>0</v>
      </c>
      <c r="D843" s="4">
        <v>2</v>
      </c>
      <c r="E843" s="5">
        <v>1</v>
      </c>
      <c r="F843" s="4"/>
      <c r="G843" s="5">
        <v>0</v>
      </c>
      <c r="H843" s="4">
        <v>2</v>
      </c>
      <c r="I843" s="5">
        <v>1</v>
      </c>
    </row>
    <row r="844" spans="1:9" x14ac:dyDescent="0.3">
      <c r="A844" s="3" t="s">
        <v>3759</v>
      </c>
      <c r="B844" s="4">
        <v>1</v>
      </c>
      <c r="C844" s="5">
        <v>1</v>
      </c>
      <c r="D844" s="4"/>
      <c r="E844" s="5">
        <v>0</v>
      </c>
      <c r="F844" s="4"/>
      <c r="G844" s="5">
        <v>0</v>
      </c>
      <c r="H844" s="4">
        <v>1</v>
      </c>
      <c r="I844" s="5">
        <v>1</v>
      </c>
    </row>
    <row r="845" spans="1:9" x14ac:dyDescent="0.3">
      <c r="A845" s="3" t="s">
        <v>3222</v>
      </c>
      <c r="B845" s="4">
        <v>5</v>
      </c>
      <c r="C845" s="5">
        <v>0.625</v>
      </c>
      <c r="D845" s="4">
        <v>3</v>
      </c>
      <c r="E845" s="5">
        <v>0.375</v>
      </c>
      <c r="F845" s="4"/>
      <c r="G845" s="5">
        <v>0</v>
      </c>
      <c r="H845" s="4">
        <v>8</v>
      </c>
      <c r="I845" s="5">
        <v>1</v>
      </c>
    </row>
    <row r="846" spans="1:9" x14ac:dyDescent="0.3">
      <c r="A846" s="3" t="s">
        <v>2581</v>
      </c>
      <c r="B846" s="4">
        <v>1</v>
      </c>
      <c r="C846" s="5">
        <v>0.16666666666666666</v>
      </c>
      <c r="D846" s="4">
        <v>5</v>
      </c>
      <c r="E846" s="5">
        <v>0.83333333333333337</v>
      </c>
      <c r="F846" s="4"/>
      <c r="G846" s="5">
        <v>0</v>
      </c>
      <c r="H846" s="4">
        <v>6</v>
      </c>
      <c r="I846" s="5">
        <v>1</v>
      </c>
    </row>
    <row r="847" spans="1:9" x14ac:dyDescent="0.3">
      <c r="A847" s="3" t="s">
        <v>345</v>
      </c>
      <c r="B847" s="4"/>
      <c r="C847" s="5">
        <v>0</v>
      </c>
      <c r="D847" s="4">
        <v>4</v>
      </c>
      <c r="E847" s="5">
        <v>1</v>
      </c>
      <c r="F847" s="4"/>
      <c r="G847" s="5">
        <v>0</v>
      </c>
      <c r="H847" s="4">
        <v>4</v>
      </c>
      <c r="I847" s="5">
        <v>1</v>
      </c>
    </row>
    <row r="848" spans="1:9" x14ac:dyDescent="0.3">
      <c r="A848" s="3" t="s">
        <v>1490</v>
      </c>
      <c r="B848" s="4"/>
      <c r="C848" s="5">
        <v>0</v>
      </c>
      <c r="D848" s="4">
        <v>2</v>
      </c>
      <c r="E848" s="5">
        <v>1</v>
      </c>
      <c r="F848" s="4"/>
      <c r="G848" s="5">
        <v>0</v>
      </c>
      <c r="H848" s="4">
        <v>2</v>
      </c>
      <c r="I848" s="5">
        <v>1</v>
      </c>
    </row>
    <row r="849" spans="1:21" x14ac:dyDescent="0.3">
      <c r="A849" s="3" t="s">
        <v>4816</v>
      </c>
      <c r="B849" s="4">
        <v>16</v>
      </c>
      <c r="C849" s="5">
        <v>0.29090909090909089</v>
      </c>
      <c r="D849" s="4">
        <v>39</v>
      </c>
      <c r="E849" s="5">
        <v>0.70909090909090911</v>
      </c>
      <c r="F849" s="4"/>
      <c r="G849" s="5">
        <v>0</v>
      </c>
      <c r="H849" s="4">
        <v>55</v>
      </c>
      <c r="I849" s="5">
        <v>1</v>
      </c>
    </row>
    <row r="852" spans="1:21" x14ac:dyDescent="0.3">
      <c r="A852" s="3" t="s">
        <v>4874</v>
      </c>
    </row>
    <row r="853" spans="1:21" x14ac:dyDescent="0.3">
      <c r="A853" s="2" t="s">
        <v>4815</v>
      </c>
      <c r="B853" t="s">
        <v>980</v>
      </c>
      <c r="C853" t="s">
        <v>1049</v>
      </c>
      <c r="D853" t="s">
        <v>4875</v>
      </c>
      <c r="E853" t="s">
        <v>4878</v>
      </c>
      <c r="F853" t="s">
        <v>3762</v>
      </c>
      <c r="G853" t="s">
        <v>4876</v>
      </c>
      <c r="H853" t="s">
        <v>4877</v>
      </c>
      <c r="I853" t="s">
        <v>3198</v>
      </c>
      <c r="J853" t="s">
        <v>4879</v>
      </c>
      <c r="L853" t="s">
        <v>4815</v>
      </c>
      <c r="M853" t="s">
        <v>1049</v>
      </c>
      <c r="N853" t="s">
        <v>4875</v>
      </c>
      <c r="O853" t="s">
        <v>4878</v>
      </c>
      <c r="P853" t="s">
        <v>3762</v>
      </c>
      <c r="Q853" t="s">
        <v>4876</v>
      </c>
      <c r="R853" t="s">
        <v>4877</v>
      </c>
      <c r="S853" t="s">
        <v>3198</v>
      </c>
      <c r="T853" t="s">
        <v>4879</v>
      </c>
      <c r="U853" t="s">
        <v>980</v>
      </c>
    </row>
    <row r="854" spans="1:21" x14ac:dyDescent="0.3">
      <c r="A854" s="3" t="s">
        <v>2715</v>
      </c>
      <c r="B854" s="4">
        <v>5</v>
      </c>
      <c r="C854" s="4"/>
      <c r="D854" s="4"/>
      <c r="E854" s="4"/>
      <c r="F854" s="4"/>
      <c r="G854" s="4">
        <v>1</v>
      </c>
      <c r="H854" s="4">
        <v>1</v>
      </c>
      <c r="I854" s="4"/>
      <c r="J854" s="4"/>
      <c r="L854" t="s">
        <v>2715</v>
      </c>
      <c r="Q854">
        <v>1</v>
      </c>
      <c r="R854">
        <v>1</v>
      </c>
      <c r="U854">
        <v>5</v>
      </c>
    </row>
    <row r="855" spans="1:21" x14ac:dyDescent="0.3">
      <c r="A855" s="3" t="s">
        <v>1958</v>
      </c>
      <c r="B855" s="4"/>
      <c r="C855" s="4"/>
      <c r="D855" s="4"/>
      <c r="E855" s="4"/>
      <c r="F855" s="4"/>
      <c r="G855" s="4"/>
      <c r="H855" s="4"/>
      <c r="I855" s="4">
        <v>1</v>
      </c>
      <c r="J855" s="4"/>
      <c r="L855" t="s">
        <v>1958</v>
      </c>
      <c r="S855">
        <v>1</v>
      </c>
    </row>
    <row r="856" spans="1:21" x14ac:dyDescent="0.3">
      <c r="A856" s="3" t="s">
        <v>1928</v>
      </c>
      <c r="B856" s="4"/>
      <c r="C856" s="4"/>
      <c r="D856" s="4"/>
      <c r="E856" s="4"/>
      <c r="F856" s="4"/>
      <c r="G856" s="4"/>
      <c r="H856" s="4"/>
      <c r="I856" s="4"/>
      <c r="J856" s="4"/>
      <c r="L856" t="s">
        <v>1928</v>
      </c>
    </row>
    <row r="857" spans="1:21" x14ac:dyDescent="0.3">
      <c r="A857" s="3" t="s">
        <v>2383</v>
      </c>
      <c r="B857" s="4"/>
      <c r="C857" s="4"/>
      <c r="D857" s="4"/>
      <c r="E857" s="4"/>
      <c r="F857" s="4"/>
      <c r="G857" s="4"/>
      <c r="H857" s="4"/>
      <c r="I857" s="4"/>
      <c r="J857" s="4"/>
      <c r="L857" t="s">
        <v>2383</v>
      </c>
    </row>
    <row r="858" spans="1:21" x14ac:dyDescent="0.3">
      <c r="A858" s="3" t="s">
        <v>2335</v>
      </c>
      <c r="B858" s="4">
        <v>1</v>
      </c>
      <c r="C858" s="4"/>
      <c r="D858" s="4"/>
      <c r="E858" s="4"/>
      <c r="F858" s="4"/>
      <c r="G858" s="4"/>
      <c r="H858" s="4"/>
      <c r="I858" s="4"/>
      <c r="J858" s="4">
        <v>1</v>
      </c>
      <c r="L858" t="s">
        <v>2335</v>
      </c>
      <c r="T858">
        <v>1</v>
      </c>
      <c r="U858">
        <v>1</v>
      </c>
    </row>
    <row r="859" spans="1:21" x14ac:dyDescent="0.3">
      <c r="A859" s="3" t="s">
        <v>831</v>
      </c>
      <c r="B859" s="4">
        <v>1</v>
      </c>
      <c r="C859" s="4"/>
      <c r="D859" s="4"/>
      <c r="E859" s="4"/>
      <c r="F859" s="4"/>
      <c r="G859" s="4"/>
      <c r="H859" s="4"/>
      <c r="I859" s="4"/>
      <c r="J859" s="4"/>
      <c r="L859" t="s">
        <v>831</v>
      </c>
      <c r="U859">
        <v>1</v>
      </c>
    </row>
    <row r="860" spans="1:21" x14ac:dyDescent="0.3">
      <c r="A860" s="3" t="s">
        <v>1889</v>
      </c>
      <c r="B860" s="4">
        <v>1</v>
      </c>
      <c r="C860" s="4"/>
      <c r="D860" s="4"/>
      <c r="E860" s="4"/>
      <c r="F860" s="4"/>
      <c r="G860" s="4"/>
      <c r="H860" s="4"/>
      <c r="I860" s="4"/>
      <c r="J860" s="4"/>
      <c r="L860" t="s">
        <v>1889</v>
      </c>
      <c r="U860">
        <v>1</v>
      </c>
    </row>
    <row r="861" spans="1:21" x14ac:dyDescent="0.3">
      <c r="A861" s="3" t="s">
        <v>1861</v>
      </c>
      <c r="B861" s="4"/>
      <c r="C861" s="4"/>
      <c r="D861" s="4"/>
      <c r="E861" s="4"/>
      <c r="F861" s="4"/>
      <c r="G861" s="4"/>
      <c r="H861" s="4"/>
      <c r="I861" s="4"/>
      <c r="J861" s="4"/>
      <c r="L861" t="s">
        <v>1861</v>
      </c>
    </row>
    <row r="862" spans="1:21" x14ac:dyDescent="0.3">
      <c r="A862" s="3" t="s">
        <v>3759</v>
      </c>
      <c r="B862" s="4"/>
      <c r="C862" s="4"/>
      <c r="D862" s="4"/>
      <c r="E862" s="4"/>
      <c r="F862" s="4">
        <v>1</v>
      </c>
      <c r="G862" s="4"/>
      <c r="H862" s="4"/>
      <c r="I862" s="4"/>
      <c r="J862" s="4"/>
      <c r="L862" t="s">
        <v>3759</v>
      </c>
      <c r="P862">
        <v>1</v>
      </c>
    </row>
    <row r="863" spans="1:21" x14ac:dyDescent="0.3">
      <c r="A863" s="3" t="s">
        <v>3222</v>
      </c>
      <c r="B863" s="4">
        <v>5</v>
      </c>
      <c r="C863" s="4">
        <v>1</v>
      </c>
      <c r="D863" s="4"/>
      <c r="E863" s="4"/>
      <c r="F863" s="4"/>
      <c r="G863" s="4"/>
      <c r="H863" s="4"/>
      <c r="I863" s="4"/>
      <c r="J863" s="4"/>
      <c r="L863" t="s">
        <v>3222</v>
      </c>
      <c r="M863">
        <v>1</v>
      </c>
      <c r="U863">
        <v>5</v>
      </c>
    </row>
    <row r="864" spans="1:21" x14ac:dyDescent="0.3">
      <c r="A864" s="3" t="s">
        <v>2581</v>
      </c>
      <c r="B864" s="4">
        <v>1</v>
      </c>
      <c r="C864" s="4"/>
      <c r="D864" s="4"/>
      <c r="E864" s="4"/>
      <c r="F864" s="4"/>
      <c r="G864" s="4"/>
      <c r="H864" s="4"/>
      <c r="I864" s="4"/>
      <c r="J864" s="4"/>
      <c r="L864" t="s">
        <v>2581</v>
      </c>
      <c r="U864">
        <v>1</v>
      </c>
    </row>
    <row r="865" spans="1:21" x14ac:dyDescent="0.3">
      <c r="A865" s="3" t="s">
        <v>345</v>
      </c>
      <c r="B865" s="4"/>
      <c r="C865" s="4"/>
      <c r="D865" s="4"/>
      <c r="E865" s="4"/>
      <c r="F865" s="4"/>
      <c r="G865" s="4"/>
      <c r="H865" s="4"/>
      <c r="I865" s="4"/>
      <c r="J865" s="4"/>
      <c r="L865" t="s">
        <v>345</v>
      </c>
    </row>
    <row r="866" spans="1:21" x14ac:dyDescent="0.3">
      <c r="A866" s="3" t="s">
        <v>1490</v>
      </c>
      <c r="B866" s="4"/>
      <c r="C866" s="4"/>
      <c r="D866" s="4"/>
      <c r="E866" s="4"/>
      <c r="F866" s="4"/>
      <c r="G866" s="4"/>
      <c r="H866" s="4"/>
      <c r="I866" s="4"/>
      <c r="J866" s="4"/>
      <c r="L866" t="s">
        <v>1490</v>
      </c>
    </row>
    <row r="867" spans="1:21" x14ac:dyDescent="0.3">
      <c r="A867" s="3" t="s">
        <v>4816</v>
      </c>
      <c r="B867" s="4">
        <v>14</v>
      </c>
      <c r="C867" s="4">
        <v>1</v>
      </c>
      <c r="D867" s="4"/>
      <c r="E867" s="4"/>
      <c r="F867" s="4">
        <v>1</v>
      </c>
      <c r="G867" s="4">
        <v>1</v>
      </c>
      <c r="H867" s="4">
        <v>1</v>
      </c>
      <c r="I867" s="4">
        <v>1</v>
      </c>
      <c r="J867" s="4">
        <v>1</v>
      </c>
      <c r="L867" t="s">
        <v>4816</v>
      </c>
      <c r="M867">
        <v>1</v>
      </c>
      <c r="P867">
        <v>1</v>
      </c>
      <c r="Q867">
        <v>1</v>
      </c>
      <c r="R867">
        <v>1</v>
      </c>
      <c r="S867">
        <v>1</v>
      </c>
      <c r="T867">
        <v>1</v>
      </c>
      <c r="U867">
        <v>14</v>
      </c>
    </row>
    <row r="869" spans="1:21" x14ac:dyDescent="0.3">
      <c r="A869" t="s">
        <v>4815</v>
      </c>
      <c r="B869" t="s">
        <v>1049</v>
      </c>
      <c r="C869" t="s">
        <v>4875</v>
      </c>
      <c r="D869" t="s">
        <v>4878</v>
      </c>
      <c r="E869" t="s">
        <v>3762</v>
      </c>
      <c r="F869" t="s">
        <v>4876</v>
      </c>
      <c r="G869" t="s">
        <v>4877</v>
      </c>
      <c r="H869" t="s">
        <v>3198</v>
      </c>
      <c r="I869" t="s">
        <v>4879</v>
      </c>
      <c r="J869" t="s">
        <v>980</v>
      </c>
    </row>
    <row r="870" spans="1:21" x14ac:dyDescent="0.3">
      <c r="A870" t="s">
        <v>2715</v>
      </c>
      <c r="B870" s="6">
        <f>M854/16</f>
        <v>0</v>
      </c>
      <c r="C870" s="6">
        <f t="shared" ref="C870:J883" si="74">N854/16</f>
        <v>0</v>
      </c>
      <c r="D870" s="6">
        <f t="shared" si="74"/>
        <v>0</v>
      </c>
      <c r="E870" s="6">
        <f t="shared" si="74"/>
        <v>0</v>
      </c>
      <c r="F870" s="6">
        <f t="shared" si="74"/>
        <v>6.25E-2</v>
      </c>
      <c r="G870" s="6">
        <f t="shared" si="74"/>
        <v>6.25E-2</v>
      </c>
      <c r="H870" s="6">
        <f t="shared" si="74"/>
        <v>0</v>
      </c>
      <c r="I870" s="6">
        <f t="shared" si="74"/>
        <v>0</v>
      </c>
      <c r="J870" s="6">
        <f t="shared" si="74"/>
        <v>0.3125</v>
      </c>
    </row>
    <row r="871" spans="1:21" x14ac:dyDescent="0.3">
      <c r="A871" t="s">
        <v>1958</v>
      </c>
      <c r="B871" s="6">
        <f t="shared" ref="B871:B883" si="75">M855/16</f>
        <v>0</v>
      </c>
      <c r="C871" s="6">
        <f t="shared" si="74"/>
        <v>0</v>
      </c>
      <c r="D871" s="6">
        <f t="shared" si="74"/>
        <v>0</v>
      </c>
      <c r="E871" s="6">
        <f t="shared" si="74"/>
        <v>0</v>
      </c>
      <c r="F871" s="6">
        <f t="shared" si="74"/>
        <v>0</v>
      </c>
      <c r="G871" s="6">
        <f t="shared" si="74"/>
        <v>0</v>
      </c>
      <c r="H871" s="6">
        <f t="shared" si="74"/>
        <v>6.25E-2</v>
      </c>
      <c r="I871" s="6">
        <f t="shared" si="74"/>
        <v>0</v>
      </c>
      <c r="J871" s="6">
        <f t="shared" si="74"/>
        <v>0</v>
      </c>
    </row>
    <row r="872" spans="1:21" x14ac:dyDescent="0.3">
      <c r="A872" t="s">
        <v>1928</v>
      </c>
      <c r="B872" s="6">
        <f t="shared" si="75"/>
        <v>0</v>
      </c>
      <c r="C872" s="6">
        <f t="shared" si="74"/>
        <v>0</v>
      </c>
      <c r="D872" s="6">
        <f t="shared" si="74"/>
        <v>0</v>
      </c>
      <c r="E872" s="6">
        <f t="shared" si="74"/>
        <v>0</v>
      </c>
      <c r="F872" s="6">
        <f t="shared" si="74"/>
        <v>0</v>
      </c>
      <c r="G872" s="6">
        <f t="shared" si="74"/>
        <v>0</v>
      </c>
      <c r="H872" s="6">
        <f t="shared" si="74"/>
        <v>0</v>
      </c>
      <c r="I872" s="6">
        <f t="shared" si="74"/>
        <v>0</v>
      </c>
      <c r="J872" s="6">
        <f t="shared" si="74"/>
        <v>0</v>
      </c>
    </row>
    <row r="873" spans="1:21" x14ac:dyDescent="0.3">
      <c r="A873" t="s">
        <v>2383</v>
      </c>
      <c r="B873" s="6">
        <f t="shared" si="75"/>
        <v>0</v>
      </c>
      <c r="C873" s="6">
        <f t="shared" si="74"/>
        <v>0</v>
      </c>
      <c r="D873" s="6">
        <f t="shared" si="74"/>
        <v>0</v>
      </c>
      <c r="E873" s="6">
        <f t="shared" si="74"/>
        <v>0</v>
      </c>
      <c r="F873" s="6">
        <f t="shared" si="74"/>
        <v>0</v>
      </c>
      <c r="G873" s="6">
        <f t="shared" si="74"/>
        <v>0</v>
      </c>
      <c r="H873" s="6">
        <f t="shared" si="74"/>
        <v>0</v>
      </c>
      <c r="I873" s="6">
        <f t="shared" si="74"/>
        <v>0</v>
      </c>
      <c r="J873" s="6">
        <f t="shared" si="74"/>
        <v>0</v>
      </c>
    </row>
    <row r="874" spans="1:21" x14ac:dyDescent="0.3">
      <c r="A874" t="s">
        <v>2335</v>
      </c>
      <c r="B874" s="6">
        <f t="shared" si="75"/>
        <v>0</v>
      </c>
      <c r="C874" s="6">
        <f t="shared" si="74"/>
        <v>0</v>
      </c>
      <c r="D874" s="6">
        <f t="shared" si="74"/>
        <v>0</v>
      </c>
      <c r="E874" s="6">
        <f t="shared" si="74"/>
        <v>0</v>
      </c>
      <c r="F874" s="6">
        <f t="shared" si="74"/>
        <v>0</v>
      </c>
      <c r="G874" s="6">
        <f t="shared" si="74"/>
        <v>0</v>
      </c>
      <c r="H874" s="6">
        <f t="shared" si="74"/>
        <v>0</v>
      </c>
      <c r="I874" s="6">
        <f t="shared" si="74"/>
        <v>6.25E-2</v>
      </c>
      <c r="J874" s="6">
        <f t="shared" si="74"/>
        <v>6.25E-2</v>
      </c>
    </row>
    <row r="875" spans="1:21" x14ac:dyDescent="0.3">
      <c r="A875" t="s">
        <v>831</v>
      </c>
      <c r="B875" s="6">
        <f t="shared" si="75"/>
        <v>0</v>
      </c>
      <c r="C875" s="6">
        <f t="shared" si="74"/>
        <v>0</v>
      </c>
      <c r="D875" s="6">
        <f t="shared" si="74"/>
        <v>0</v>
      </c>
      <c r="E875" s="6">
        <f t="shared" si="74"/>
        <v>0</v>
      </c>
      <c r="F875" s="6">
        <f t="shared" si="74"/>
        <v>0</v>
      </c>
      <c r="G875" s="6">
        <f t="shared" si="74"/>
        <v>0</v>
      </c>
      <c r="H875" s="6">
        <f t="shared" si="74"/>
        <v>0</v>
      </c>
      <c r="I875" s="6">
        <f t="shared" si="74"/>
        <v>0</v>
      </c>
      <c r="J875" s="6">
        <f t="shared" si="74"/>
        <v>6.25E-2</v>
      </c>
    </row>
    <row r="876" spans="1:21" x14ac:dyDescent="0.3">
      <c r="A876" t="s">
        <v>1889</v>
      </c>
      <c r="B876" s="6">
        <f t="shared" si="75"/>
        <v>0</v>
      </c>
      <c r="C876" s="6">
        <f t="shared" si="74"/>
        <v>0</v>
      </c>
      <c r="D876" s="6">
        <f t="shared" si="74"/>
        <v>0</v>
      </c>
      <c r="E876" s="6">
        <f t="shared" si="74"/>
        <v>0</v>
      </c>
      <c r="F876" s="6">
        <f t="shared" si="74"/>
        <v>0</v>
      </c>
      <c r="G876" s="6">
        <f t="shared" si="74"/>
        <v>0</v>
      </c>
      <c r="H876" s="6">
        <f t="shared" si="74"/>
        <v>0</v>
      </c>
      <c r="I876" s="6">
        <f t="shared" si="74"/>
        <v>0</v>
      </c>
      <c r="J876" s="6">
        <f t="shared" si="74"/>
        <v>6.25E-2</v>
      </c>
    </row>
    <row r="877" spans="1:21" x14ac:dyDescent="0.3">
      <c r="A877" t="s">
        <v>1861</v>
      </c>
      <c r="B877" s="6">
        <f t="shared" si="75"/>
        <v>0</v>
      </c>
      <c r="C877" s="6">
        <f t="shared" si="74"/>
        <v>0</v>
      </c>
      <c r="D877" s="6">
        <f t="shared" si="74"/>
        <v>0</v>
      </c>
      <c r="E877" s="6">
        <f t="shared" si="74"/>
        <v>0</v>
      </c>
      <c r="F877" s="6">
        <f t="shared" si="74"/>
        <v>0</v>
      </c>
      <c r="G877" s="6">
        <f t="shared" si="74"/>
        <v>0</v>
      </c>
      <c r="H877" s="6">
        <f t="shared" si="74"/>
        <v>0</v>
      </c>
      <c r="I877" s="6">
        <f t="shared" si="74"/>
        <v>0</v>
      </c>
      <c r="J877" s="6">
        <f t="shared" si="74"/>
        <v>0</v>
      </c>
    </row>
    <row r="878" spans="1:21" x14ac:dyDescent="0.3">
      <c r="A878" t="s">
        <v>3759</v>
      </c>
      <c r="B878" s="6">
        <f t="shared" si="75"/>
        <v>0</v>
      </c>
      <c r="C878" s="6">
        <f t="shared" si="74"/>
        <v>0</v>
      </c>
      <c r="D878" s="6">
        <f t="shared" si="74"/>
        <v>0</v>
      </c>
      <c r="E878" s="6">
        <f t="shared" si="74"/>
        <v>6.25E-2</v>
      </c>
      <c r="F878" s="6">
        <f t="shared" si="74"/>
        <v>0</v>
      </c>
      <c r="G878" s="6">
        <f t="shared" si="74"/>
        <v>0</v>
      </c>
      <c r="H878" s="6">
        <f t="shared" si="74"/>
        <v>0</v>
      </c>
      <c r="I878" s="6">
        <f t="shared" si="74"/>
        <v>0</v>
      </c>
      <c r="J878" s="6">
        <f t="shared" si="74"/>
        <v>0</v>
      </c>
    </row>
    <row r="879" spans="1:21" x14ac:dyDescent="0.3">
      <c r="A879" t="s">
        <v>3222</v>
      </c>
      <c r="B879" s="6">
        <f t="shared" si="75"/>
        <v>6.25E-2</v>
      </c>
      <c r="C879" s="6">
        <f t="shared" si="74"/>
        <v>0</v>
      </c>
      <c r="D879" s="6">
        <f t="shared" si="74"/>
        <v>0</v>
      </c>
      <c r="E879" s="6">
        <f t="shared" si="74"/>
        <v>0</v>
      </c>
      <c r="F879" s="6">
        <f t="shared" si="74"/>
        <v>0</v>
      </c>
      <c r="G879" s="6">
        <f t="shared" si="74"/>
        <v>0</v>
      </c>
      <c r="H879" s="6">
        <f t="shared" si="74"/>
        <v>0</v>
      </c>
      <c r="I879" s="6">
        <f t="shared" si="74"/>
        <v>0</v>
      </c>
      <c r="J879" s="6">
        <f t="shared" si="74"/>
        <v>0.3125</v>
      </c>
    </row>
    <row r="880" spans="1:21" x14ac:dyDescent="0.3">
      <c r="A880" t="s">
        <v>2581</v>
      </c>
      <c r="B880" s="6">
        <f t="shared" si="75"/>
        <v>0</v>
      </c>
      <c r="C880" s="6">
        <f t="shared" si="74"/>
        <v>0</v>
      </c>
      <c r="D880" s="6">
        <f t="shared" si="74"/>
        <v>0</v>
      </c>
      <c r="E880" s="6">
        <f t="shared" si="74"/>
        <v>0</v>
      </c>
      <c r="F880" s="6">
        <f t="shared" si="74"/>
        <v>0</v>
      </c>
      <c r="G880" s="6">
        <f t="shared" si="74"/>
        <v>0</v>
      </c>
      <c r="H880" s="6">
        <f t="shared" si="74"/>
        <v>0</v>
      </c>
      <c r="I880" s="6">
        <f t="shared" si="74"/>
        <v>0</v>
      </c>
      <c r="J880" s="6">
        <f t="shared" si="74"/>
        <v>6.25E-2</v>
      </c>
    </row>
    <row r="881" spans="1:13" x14ac:dyDescent="0.3">
      <c r="A881" t="s">
        <v>345</v>
      </c>
      <c r="B881" s="6">
        <f t="shared" si="75"/>
        <v>0</v>
      </c>
      <c r="C881" s="6">
        <f t="shared" si="74"/>
        <v>0</v>
      </c>
      <c r="D881" s="6">
        <f t="shared" si="74"/>
        <v>0</v>
      </c>
      <c r="E881" s="6">
        <f t="shared" si="74"/>
        <v>0</v>
      </c>
      <c r="F881" s="6">
        <f t="shared" si="74"/>
        <v>0</v>
      </c>
      <c r="G881" s="6">
        <f t="shared" si="74"/>
        <v>0</v>
      </c>
      <c r="H881" s="6">
        <f t="shared" si="74"/>
        <v>0</v>
      </c>
      <c r="I881" s="6">
        <f t="shared" si="74"/>
        <v>0</v>
      </c>
      <c r="J881" s="6">
        <f t="shared" si="74"/>
        <v>0</v>
      </c>
    </row>
    <row r="882" spans="1:13" x14ac:dyDescent="0.3">
      <c r="A882" t="s">
        <v>1490</v>
      </c>
      <c r="B882" s="6">
        <f t="shared" si="75"/>
        <v>0</v>
      </c>
      <c r="C882" s="6">
        <f t="shared" si="74"/>
        <v>0</v>
      </c>
      <c r="D882" s="6">
        <f t="shared" si="74"/>
        <v>0</v>
      </c>
      <c r="E882" s="6">
        <f t="shared" si="74"/>
        <v>0</v>
      </c>
      <c r="F882" s="6">
        <f t="shared" si="74"/>
        <v>0</v>
      </c>
      <c r="G882" s="6">
        <f t="shared" si="74"/>
        <v>0</v>
      </c>
      <c r="H882" s="6">
        <f t="shared" si="74"/>
        <v>0</v>
      </c>
      <c r="I882" s="6">
        <f t="shared" si="74"/>
        <v>0</v>
      </c>
      <c r="J882" s="6">
        <f t="shared" si="74"/>
        <v>0</v>
      </c>
    </row>
    <row r="883" spans="1:13" x14ac:dyDescent="0.3">
      <c r="A883" t="s">
        <v>4816</v>
      </c>
      <c r="B883" s="6">
        <f t="shared" si="75"/>
        <v>6.25E-2</v>
      </c>
      <c r="C883" s="6">
        <f t="shared" si="74"/>
        <v>0</v>
      </c>
      <c r="D883" s="6">
        <f t="shared" si="74"/>
        <v>0</v>
      </c>
      <c r="E883" s="6">
        <f t="shared" si="74"/>
        <v>6.25E-2</v>
      </c>
      <c r="F883" s="6">
        <f t="shared" si="74"/>
        <v>6.25E-2</v>
      </c>
      <c r="G883" s="6">
        <f t="shared" si="74"/>
        <v>6.25E-2</v>
      </c>
      <c r="H883" s="6">
        <f t="shared" si="74"/>
        <v>6.25E-2</v>
      </c>
      <c r="I883" s="6">
        <f t="shared" si="74"/>
        <v>6.25E-2</v>
      </c>
      <c r="J883" s="6">
        <f t="shared" si="74"/>
        <v>0.875</v>
      </c>
    </row>
    <row r="886" spans="1:13" x14ac:dyDescent="0.3">
      <c r="A886" t="s">
        <v>4880</v>
      </c>
    </row>
    <row r="887" spans="1:13" x14ac:dyDescent="0.3">
      <c r="B887" s="2" t="s">
        <v>4817</v>
      </c>
    </row>
    <row r="888" spans="1:13" x14ac:dyDescent="0.3">
      <c r="B888" t="s">
        <v>646</v>
      </c>
      <c r="D888" t="s">
        <v>564</v>
      </c>
      <c r="F888" t="s">
        <v>482</v>
      </c>
      <c r="H888" t="s">
        <v>362</v>
      </c>
      <c r="J888" t="s">
        <v>427</v>
      </c>
      <c r="L888" t="s">
        <v>4820</v>
      </c>
      <c r="M888" t="s">
        <v>4821</v>
      </c>
    </row>
    <row r="889" spans="1:13" x14ac:dyDescent="0.3">
      <c r="A889" s="2" t="s">
        <v>4815</v>
      </c>
      <c r="B889" t="s">
        <v>4819</v>
      </c>
      <c r="C889" t="s">
        <v>4822</v>
      </c>
      <c r="D889" t="s">
        <v>4819</v>
      </c>
      <c r="E889" t="s">
        <v>4822</v>
      </c>
      <c r="F889" t="s">
        <v>4819</v>
      </c>
      <c r="G889" t="s">
        <v>4822</v>
      </c>
      <c r="H889" t="s">
        <v>4819</v>
      </c>
      <c r="I889" t="s">
        <v>4822</v>
      </c>
      <c r="J889" t="s">
        <v>4819</v>
      </c>
      <c r="K889" t="s">
        <v>4822</v>
      </c>
    </row>
    <row r="890" spans="1:13" x14ac:dyDescent="0.3">
      <c r="A890" s="3" t="s">
        <v>2715</v>
      </c>
      <c r="B890" s="4">
        <v>4</v>
      </c>
      <c r="C890" s="5">
        <v>7.0175438596491224E-2</v>
      </c>
      <c r="D890" s="4">
        <v>33</v>
      </c>
      <c r="E890" s="5">
        <v>0.57894736842105265</v>
      </c>
      <c r="F890" s="4">
        <v>13</v>
      </c>
      <c r="G890" s="5">
        <v>0.22807017543859648</v>
      </c>
      <c r="H890" s="4">
        <v>2</v>
      </c>
      <c r="I890" s="5">
        <v>3.5087719298245612E-2</v>
      </c>
      <c r="J890" s="4">
        <v>5</v>
      </c>
      <c r="K890" s="5">
        <v>8.771929824561403E-2</v>
      </c>
      <c r="L890" s="4">
        <v>57</v>
      </c>
      <c r="M890" s="5">
        <v>1</v>
      </c>
    </row>
    <row r="891" spans="1:13" x14ac:dyDescent="0.3">
      <c r="A891" s="3" t="s">
        <v>1958</v>
      </c>
      <c r="B891" s="4">
        <v>18</v>
      </c>
      <c r="C891" s="5">
        <v>0.5</v>
      </c>
      <c r="D891" s="4">
        <v>13</v>
      </c>
      <c r="E891" s="5">
        <v>0.3611111111111111</v>
      </c>
      <c r="F891" s="4">
        <v>4</v>
      </c>
      <c r="G891" s="5">
        <v>0.1111111111111111</v>
      </c>
      <c r="H891" s="4"/>
      <c r="I891" s="5">
        <v>0</v>
      </c>
      <c r="J891" s="4">
        <v>1</v>
      </c>
      <c r="K891" s="5">
        <v>2.7777777777777776E-2</v>
      </c>
      <c r="L891" s="4">
        <v>36</v>
      </c>
      <c r="M891" s="5">
        <v>1</v>
      </c>
    </row>
    <row r="892" spans="1:13" x14ac:dyDescent="0.3">
      <c r="A892" s="3" t="s">
        <v>1928</v>
      </c>
      <c r="B892" s="4">
        <v>22</v>
      </c>
      <c r="C892" s="5">
        <v>0.46808510638297873</v>
      </c>
      <c r="D892" s="4">
        <v>7</v>
      </c>
      <c r="E892" s="5">
        <v>0.14893617021276595</v>
      </c>
      <c r="F892" s="4">
        <v>3</v>
      </c>
      <c r="G892" s="5">
        <v>6.3829787234042548E-2</v>
      </c>
      <c r="H892" s="4">
        <v>7</v>
      </c>
      <c r="I892" s="5">
        <v>0.14893617021276595</v>
      </c>
      <c r="J892" s="4">
        <v>8</v>
      </c>
      <c r="K892" s="5">
        <v>0.1702127659574468</v>
      </c>
      <c r="L892" s="4">
        <v>47</v>
      </c>
      <c r="M892" s="5">
        <v>1</v>
      </c>
    </row>
    <row r="893" spans="1:13" x14ac:dyDescent="0.3">
      <c r="A893" s="3" t="s">
        <v>2383</v>
      </c>
      <c r="B893" s="4">
        <v>10</v>
      </c>
      <c r="C893" s="5">
        <v>0.52631578947368418</v>
      </c>
      <c r="D893" s="4">
        <v>4</v>
      </c>
      <c r="E893" s="5">
        <v>0.21052631578947367</v>
      </c>
      <c r="F893" s="4">
        <v>2</v>
      </c>
      <c r="G893" s="5">
        <v>0.10526315789473684</v>
      </c>
      <c r="H893" s="4">
        <v>2</v>
      </c>
      <c r="I893" s="5">
        <v>0.10526315789473684</v>
      </c>
      <c r="J893" s="4">
        <v>1</v>
      </c>
      <c r="K893" s="5">
        <v>5.2631578947368418E-2</v>
      </c>
      <c r="L893" s="4">
        <v>19</v>
      </c>
      <c r="M893" s="5">
        <v>1</v>
      </c>
    </row>
    <row r="894" spans="1:13" x14ac:dyDescent="0.3">
      <c r="A894" s="3" t="s">
        <v>2335</v>
      </c>
      <c r="B894" s="4">
        <v>1</v>
      </c>
      <c r="C894" s="5">
        <v>0.14285714285714285</v>
      </c>
      <c r="D894" s="4">
        <v>2</v>
      </c>
      <c r="E894" s="5">
        <v>0.2857142857142857</v>
      </c>
      <c r="F894" s="4">
        <v>3</v>
      </c>
      <c r="G894" s="5">
        <v>0.42857142857142855</v>
      </c>
      <c r="H894" s="4">
        <v>1</v>
      </c>
      <c r="I894" s="5">
        <v>0.14285714285714285</v>
      </c>
      <c r="J894" s="4"/>
      <c r="K894" s="5">
        <v>0</v>
      </c>
      <c r="L894" s="4">
        <v>7</v>
      </c>
      <c r="M894" s="5">
        <v>1</v>
      </c>
    </row>
    <row r="895" spans="1:13" x14ac:dyDescent="0.3">
      <c r="A895" s="3" t="s">
        <v>831</v>
      </c>
      <c r="B895" s="4">
        <v>25</v>
      </c>
      <c r="C895" s="5">
        <v>0.32467532467532467</v>
      </c>
      <c r="D895" s="4">
        <v>14</v>
      </c>
      <c r="E895" s="5">
        <v>0.18181818181818182</v>
      </c>
      <c r="F895" s="4">
        <v>4</v>
      </c>
      <c r="G895" s="5">
        <v>5.1948051948051951E-2</v>
      </c>
      <c r="H895" s="4">
        <v>18</v>
      </c>
      <c r="I895" s="5">
        <v>0.23376623376623376</v>
      </c>
      <c r="J895" s="4">
        <v>16</v>
      </c>
      <c r="K895" s="5">
        <v>0.20779220779220781</v>
      </c>
      <c r="L895" s="4">
        <v>77</v>
      </c>
      <c r="M895" s="5">
        <v>1</v>
      </c>
    </row>
    <row r="896" spans="1:13" x14ac:dyDescent="0.3">
      <c r="A896" s="3" t="s">
        <v>1889</v>
      </c>
      <c r="B896" s="4"/>
      <c r="C896" s="5">
        <v>0</v>
      </c>
      <c r="D896" s="4">
        <v>2</v>
      </c>
      <c r="E896" s="5">
        <v>0.33333333333333331</v>
      </c>
      <c r="F896" s="4">
        <v>4</v>
      </c>
      <c r="G896" s="5">
        <v>0.66666666666666663</v>
      </c>
      <c r="H896" s="4"/>
      <c r="I896" s="5">
        <v>0</v>
      </c>
      <c r="J896" s="4"/>
      <c r="K896" s="5">
        <v>0</v>
      </c>
      <c r="L896" s="4">
        <v>6</v>
      </c>
      <c r="M896" s="5">
        <v>1</v>
      </c>
    </row>
    <row r="897" spans="1:13" x14ac:dyDescent="0.3">
      <c r="A897" s="3" t="s">
        <v>1861</v>
      </c>
      <c r="B897" s="4">
        <v>3</v>
      </c>
      <c r="C897" s="5">
        <v>0.21428571428571427</v>
      </c>
      <c r="D897" s="4">
        <v>4</v>
      </c>
      <c r="E897" s="5">
        <v>0.2857142857142857</v>
      </c>
      <c r="F897" s="4">
        <v>5</v>
      </c>
      <c r="G897" s="5">
        <v>0.35714285714285715</v>
      </c>
      <c r="H897" s="4">
        <v>1</v>
      </c>
      <c r="I897" s="5">
        <v>7.1428571428571425E-2</v>
      </c>
      <c r="J897" s="4">
        <v>1</v>
      </c>
      <c r="K897" s="5">
        <v>7.1428571428571425E-2</v>
      </c>
      <c r="L897" s="4">
        <v>14</v>
      </c>
      <c r="M897" s="5">
        <v>1</v>
      </c>
    </row>
    <row r="898" spans="1:13" x14ac:dyDescent="0.3">
      <c r="A898" s="3" t="s">
        <v>3759</v>
      </c>
      <c r="B898" s="4">
        <v>1</v>
      </c>
      <c r="C898" s="5">
        <v>0.5</v>
      </c>
      <c r="D898" s="4"/>
      <c r="E898" s="5">
        <v>0</v>
      </c>
      <c r="F898" s="4"/>
      <c r="G898" s="5">
        <v>0</v>
      </c>
      <c r="H898" s="4"/>
      <c r="I898" s="5">
        <v>0</v>
      </c>
      <c r="J898" s="4">
        <v>1</v>
      </c>
      <c r="K898" s="5">
        <v>0.5</v>
      </c>
      <c r="L898" s="4">
        <v>2</v>
      </c>
      <c r="M898" s="5">
        <v>1</v>
      </c>
    </row>
    <row r="899" spans="1:13" x14ac:dyDescent="0.3">
      <c r="A899" s="3" t="s">
        <v>3222</v>
      </c>
      <c r="B899" s="4">
        <v>20</v>
      </c>
      <c r="C899" s="5">
        <v>0.55555555555555558</v>
      </c>
      <c r="D899" s="4">
        <v>6</v>
      </c>
      <c r="E899" s="5">
        <v>0.16666666666666666</v>
      </c>
      <c r="F899" s="4">
        <v>3</v>
      </c>
      <c r="G899" s="5">
        <v>8.3333333333333329E-2</v>
      </c>
      <c r="H899" s="4"/>
      <c r="I899" s="5">
        <v>0</v>
      </c>
      <c r="J899" s="4">
        <v>7</v>
      </c>
      <c r="K899" s="5">
        <v>0.19444444444444445</v>
      </c>
      <c r="L899" s="4">
        <v>36</v>
      </c>
      <c r="M899" s="5">
        <v>1</v>
      </c>
    </row>
    <row r="900" spans="1:13" x14ac:dyDescent="0.3">
      <c r="A900" s="3" t="s">
        <v>2581</v>
      </c>
      <c r="B900" s="4">
        <v>24</v>
      </c>
      <c r="C900" s="5">
        <v>0.55813953488372092</v>
      </c>
      <c r="D900" s="4">
        <v>2</v>
      </c>
      <c r="E900" s="5">
        <v>4.6511627906976744E-2</v>
      </c>
      <c r="F900" s="4">
        <v>12</v>
      </c>
      <c r="G900" s="5">
        <v>0.27906976744186046</v>
      </c>
      <c r="H900" s="4">
        <v>2</v>
      </c>
      <c r="I900" s="5">
        <v>4.6511627906976744E-2</v>
      </c>
      <c r="J900" s="4">
        <v>3</v>
      </c>
      <c r="K900" s="5">
        <v>6.9767441860465115E-2</v>
      </c>
      <c r="L900" s="4">
        <v>43</v>
      </c>
      <c r="M900" s="5">
        <v>1</v>
      </c>
    </row>
    <row r="901" spans="1:13" x14ac:dyDescent="0.3">
      <c r="A901" s="3" t="s">
        <v>345</v>
      </c>
      <c r="B901" s="4">
        <v>8</v>
      </c>
      <c r="C901" s="5">
        <v>0.44444444444444442</v>
      </c>
      <c r="D901" s="4">
        <v>2</v>
      </c>
      <c r="E901" s="5">
        <v>0.1111111111111111</v>
      </c>
      <c r="F901" s="4">
        <v>2</v>
      </c>
      <c r="G901" s="5">
        <v>0.1111111111111111</v>
      </c>
      <c r="H901" s="4">
        <v>3</v>
      </c>
      <c r="I901" s="5">
        <v>0.16666666666666666</v>
      </c>
      <c r="J901" s="4">
        <v>3</v>
      </c>
      <c r="K901" s="5">
        <v>0.16666666666666666</v>
      </c>
      <c r="L901" s="4">
        <v>18</v>
      </c>
      <c r="M901" s="5">
        <v>1</v>
      </c>
    </row>
    <row r="902" spans="1:13" x14ac:dyDescent="0.3">
      <c r="A902" s="3" t="s">
        <v>1490</v>
      </c>
      <c r="B902" s="4"/>
      <c r="C902" s="5">
        <v>0</v>
      </c>
      <c r="D902" s="4">
        <v>1</v>
      </c>
      <c r="E902" s="5">
        <v>0.16666666666666666</v>
      </c>
      <c r="F902" s="4"/>
      <c r="G902" s="5">
        <v>0</v>
      </c>
      <c r="H902" s="4"/>
      <c r="I902" s="5">
        <v>0</v>
      </c>
      <c r="J902" s="4">
        <v>5</v>
      </c>
      <c r="K902" s="5">
        <v>0.83333333333333337</v>
      </c>
      <c r="L902" s="4">
        <v>6</v>
      </c>
      <c r="M902" s="5">
        <v>1</v>
      </c>
    </row>
    <row r="903" spans="1:13" x14ac:dyDescent="0.3">
      <c r="A903" s="3" t="s">
        <v>4816</v>
      </c>
      <c r="B903" s="4">
        <v>136</v>
      </c>
      <c r="C903" s="5">
        <v>0.36956521739130432</v>
      </c>
      <c r="D903" s="4">
        <v>90</v>
      </c>
      <c r="E903" s="5">
        <v>0.24456521739130435</v>
      </c>
      <c r="F903" s="4">
        <v>55</v>
      </c>
      <c r="G903" s="5">
        <v>0.14945652173913043</v>
      </c>
      <c r="H903" s="4">
        <v>36</v>
      </c>
      <c r="I903" s="5">
        <v>9.7826086956521743E-2</v>
      </c>
      <c r="J903" s="4">
        <v>51</v>
      </c>
      <c r="K903" s="5">
        <v>0.13858695652173914</v>
      </c>
      <c r="L903" s="4">
        <v>368</v>
      </c>
      <c r="M903" s="5">
        <v>1</v>
      </c>
    </row>
    <row r="906" spans="1:13" x14ac:dyDescent="0.3">
      <c r="A906" t="s">
        <v>4881</v>
      </c>
    </row>
    <row r="907" spans="1:13" x14ac:dyDescent="0.3">
      <c r="B907" s="2" t="s">
        <v>4817</v>
      </c>
    </row>
    <row r="908" spans="1:13" x14ac:dyDescent="0.3">
      <c r="B908" t="s">
        <v>565</v>
      </c>
      <c r="D908" t="s">
        <v>483</v>
      </c>
      <c r="F908" t="s">
        <v>4820</v>
      </c>
      <c r="G908" t="s">
        <v>4821</v>
      </c>
    </row>
    <row r="909" spans="1:13" x14ac:dyDescent="0.3">
      <c r="A909" s="2" t="s">
        <v>4815</v>
      </c>
      <c r="B909" t="s">
        <v>4819</v>
      </c>
      <c r="C909" t="s">
        <v>4822</v>
      </c>
      <c r="D909" t="s">
        <v>4819</v>
      </c>
      <c r="E909" t="s">
        <v>4822</v>
      </c>
    </row>
    <row r="910" spans="1:13" x14ac:dyDescent="0.3">
      <c r="A910" s="3" t="s">
        <v>2715</v>
      </c>
      <c r="B910" s="4">
        <v>29</v>
      </c>
      <c r="C910" s="5">
        <v>0.63043478260869568</v>
      </c>
      <c r="D910" s="4">
        <v>17</v>
      </c>
      <c r="E910" s="5">
        <v>0.36956521739130432</v>
      </c>
      <c r="F910" s="4">
        <v>46</v>
      </c>
      <c r="G910" s="5">
        <v>1</v>
      </c>
    </row>
    <row r="911" spans="1:13" x14ac:dyDescent="0.3">
      <c r="A911" s="3" t="s">
        <v>1958</v>
      </c>
      <c r="B911" s="4">
        <v>4</v>
      </c>
      <c r="C911" s="5">
        <v>0.23529411764705882</v>
      </c>
      <c r="D911" s="4">
        <v>13</v>
      </c>
      <c r="E911" s="5">
        <v>0.76470588235294112</v>
      </c>
      <c r="F911" s="4">
        <v>17</v>
      </c>
      <c r="G911" s="5">
        <v>1</v>
      </c>
    </row>
    <row r="912" spans="1:13" x14ac:dyDescent="0.3">
      <c r="A912" s="3" t="s">
        <v>1928</v>
      </c>
      <c r="B912" s="4"/>
      <c r="C912" s="5">
        <v>0</v>
      </c>
      <c r="D912" s="4">
        <v>10</v>
      </c>
      <c r="E912" s="5">
        <v>1</v>
      </c>
      <c r="F912" s="4">
        <v>10</v>
      </c>
      <c r="G912" s="5">
        <v>1</v>
      </c>
    </row>
    <row r="913" spans="1:11" x14ac:dyDescent="0.3">
      <c r="A913" s="3" t="s">
        <v>2383</v>
      </c>
      <c r="B913" s="4">
        <v>1</v>
      </c>
      <c r="C913" s="5">
        <v>0.16666666666666666</v>
      </c>
      <c r="D913" s="4">
        <v>5</v>
      </c>
      <c r="E913" s="5">
        <v>0.83333333333333337</v>
      </c>
      <c r="F913" s="4">
        <v>6</v>
      </c>
      <c r="G913" s="5">
        <v>1</v>
      </c>
    </row>
    <row r="914" spans="1:11" x14ac:dyDescent="0.3">
      <c r="A914" s="3" t="s">
        <v>2335</v>
      </c>
      <c r="B914" s="4">
        <v>3</v>
      </c>
      <c r="C914" s="5">
        <v>0.6</v>
      </c>
      <c r="D914" s="4">
        <v>2</v>
      </c>
      <c r="E914" s="5">
        <v>0.4</v>
      </c>
      <c r="F914" s="4">
        <v>5</v>
      </c>
      <c r="G914" s="5">
        <v>1</v>
      </c>
    </row>
    <row r="915" spans="1:11" x14ac:dyDescent="0.3">
      <c r="A915" s="3" t="s">
        <v>831</v>
      </c>
      <c r="B915" s="4">
        <v>3</v>
      </c>
      <c r="C915" s="5">
        <v>0.16666666666666666</v>
      </c>
      <c r="D915" s="4">
        <v>15</v>
      </c>
      <c r="E915" s="5">
        <v>0.83333333333333337</v>
      </c>
      <c r="F915" s="4">
        <v>18</v>
      </c>
      <c r="G915" s="5">
        <v>1</v>
      </c>
    </row>
    <row r="916" spans="1:11" x14ac:dyDescent="0.3">
      <c r="A916" s="3" t="s">
        <v>1889</v>
      </c>
      <c r="B916" s="4">
        <v>3</v>
      </c>
      <c r="C916" s="5">
        <v>0.5</v>
      </c>
      <c r="D916" s="4">
        <v>3</v>
      </c>
      <c r="E916" s="5">
        <v>0.5</v>
      </c>
      <c r="F916" s="4">
        <v>6</v>
      </c>
      <c r="G916" s="5">
        <v>1</v>
      </c>
    </row>
    <row r="917" spans="1:11" x14ac:dyDescent="0.3">
      <c r="A917" s="3" t="s">
        <v>1861</v>
      </c>
      <c r="B917" s="4">
        <v>5</v>
      </c>
      <c r="C917" s="5">
        <v>0.55555555555555558</v>
      </c>
      <c r="D917" s="4">
        <v>4</v>
      </c>
      <c r="E917" s="5">
        <v>0.44444444444444442</v>
      </c>
      <c r="F917" s="4">
        <v>9</v>
      </c>
      <c r="G917" s="5">
        <v>1</v>
      </c>
    </row>
    <row r="918" spans="1:11" x14ac:dyDescent="0.3">
      <c r="A918" s="3" t="s">
        <v>3222</v>
      </c>
      <c r="B918" s="4">
        <v>2</v>
      </c>
      <c r="C918" s="5">
        <v>0.22222222222222221</v>
      </c>
      <c r="D918" s="4">
        <v>7</v>
      </c>
      <c r="E918" s="5">
        <v>0.77777777777777779</v>
      </c>
      <c r="F918" s="4">
        <v>9</v>
      </c>
      <c r="G918" s="5">
        <v>1</v>
      </c>
    </row>
    <row r="919" spans="1:11" x14ac:dyDescent="0.3">
      <c r="A919" s="3" t="s">
        <v>2581</v>
      </c>
      <c r="B919" s="4"/>
      <c r="C919" s="5">
        <v>0</v>
      </c>
      <c r="D919" s="4">
        <v>14</v>
      </c>
      <c r="E919" s="5">
        <v>1</v>
      </c>
      <c r="F919" s="4">
        <v>14</v>
      </c>
      <c r="G919" s="5">
        <v>1</v>
      </c>
    </row>
    <row r="920" spans="1:11" x14ac:dyDescent="0.3">
      <c r="A920" s="3" t="s">
        <v>345</v>
      </c>
      <c r="B920" s="4">
        <v>1</v>
      </c>
      <c r="C920" s="5">
        <v>0.25</v>
      </c>
      <c r="D920" s="4">
        <v>3</v>
      </c>
      <c r="E920" s="5">
        <v>0.75</v>
      </c>
      <c r="F920" s="4">
        <v>4</v>
      </c>
      <c r="G920" s="5">
        <v>1</v>
      </c>
    </row>
    <row r="921" spans="1:11" x14ac:dyDescent="0.3">
      <c r="A921" s="3" t="s">
        <v>1490</v>
      </c>
      <c r="B921" s="4"/>
      <c r="C921" s="5">
        <v>0</v>
      </c>
      <c r="D921" s="4">
        <v>1</v>
      </c>
      <c r="E921" s="5">
        <v>1</v>
      </c>
      <c r="F921" s="4">
        <v>1</v>
      </c>
      <c r="G921" s="5">
        <v>1</v>
      </c>
    </row>
    <row r="922" spans="1:11" x14ac:dyDescent="0.3">
      <c r="A922" s="3" t="s">
        <v>4816</v>
      </c>
      <c r="B922" s="4">
        <v>51</v>
      </c>
      <c r="C922" s="5">
        <v>0.35172413793103446</v>
      </c>
      <c r="D922" s="4">
        <v>94</v>
      </c>
      <c r="E922" s="5">
        <v>0.64827586206896548</v>
      </c>
      <c r="F922" s="4">
        <v>145</v>
      </c>
      <c r="G922" s="5">
        <v>1</v>
      </c>
    </row>
    <row r="926" spans="1:11" x14ac:dyDescent="0.3">
      <c r="A926" t="s">
        <v>4882</v>
      </c>
    </row>
    <row r="927" spans="1:11" x14ac:dyDescent="0.3">
      <c r="B927" s="2" t="s">
        <v>4817</v>
      </c>
    </row>
    <row r="928" spans="1:11" x14ac:dyDescent="0.3">
      <c r="B928" t="s">
        <v>566</v>
      </c>
      <c r="D928" t="s">
        <v>2106</v>
      </c>
      <c r="F928" t="s">
        <v>5141</v>
      </c>
      <c r="H928" t="s">
        <v>2472</v>
      </c>
      <c r="J928" t="s">
        <v>4820</v>
      </c>
      <c r="K928" t="s">
        <v>4821</v>
      </c>
    </row>
    <row r="929" spans="1:11" x14ac:dyDescent="0.3">
      <c r="A929" s="2" t="s">
        <v>4815</v>
      </c>
      <c r="B929" t="s">
        <v>4819</v>
      </c>
      <c r="C929" t="s">
        <v>4822</v>
      </c>
      <c r="D929" t="s">
        <v>4819</v>
      </c>
      <c r="E929" t="s">
        <v>4822</v>
      </c>
      <c r="F929" t="s">
        <v>4819</v>
      </c>
      <c r="G929" t="s">
        <v>4822</v>
      </c>
      <c r="H929" t="s">
        <v>4819</v>
      </c>
      <c r="I929" t="s">
        <v>4822</v>
      </c>
    </row>
    <row r="930" spans="1:11" x14ac:dyDescent="0.3">
      <c r="A930" s="3" t="s">
        <v>2715</v>
      </c>
      <c r="B930" s="4">
        <v>12</v>
      </c>
      <c r="C930" s="5">
        <v>0.41379310344827586</v>
      </c>
      <c r="D930" s="4">
        <v>11</v>
      </c>
      <c r="E930" s="5">
        <v>0.37931034482758619</v>
      </c>
      <c r="F930" s="4">
        <v>6</v>
      </c>
      <c r="G930" s="5">
        <v>0.20689655172413793</v>
      </c>
      <c r="H930" s="4"/>
      <c r="I930" s="5">
        <v>0</v>
      </c>
      <c r="J930" s="4">
        <v>29</v>
      </c>
      <c r="K930" s="5">
        <v>1</v>
      </c>
    </row>
    <row r="931" spans="1:11" x14ac:dyDescent="0.3">
      <c r="A931" s="3" t="s">
        <v>1958</v>
      </c>
      <c r="B931" s="4"/>
      <c r="C931" s="5">
        <v>0</v>
      </c>
      <c r="D931" s="4">
        <v>4</v>
      </c>
      <c r="E931" s="5">
        <v>1</v>
      </c>
      <c r="F931" s="4"/>
      <c r="G931" s="5">
        <v>0</v>
      </c>
      <c r="H931" s="4"/>
      <c r="I931" s="5">
        <v>0</v>
      </c>
      <c r="J931" s="4">
        <v>4</v>
      </c>
      <c r="K931" s="5">
        <v>1</v>
      </c>
    </row>
    <row r="932" spans="1:11" x14ac:dyDescent="0.3">
      <c r="A932" s="3" t="s">
        <v>2383</v>
      </c>
      <c r="B932" s="4">
        <v>1</v>
      </c>
      <c r="C932" s="5">
        <v>1</v>
      </c>
      <c r="D932" s="4"/>
      <c r="E932" s="5">
        <v>0</v>
      </c>
      <c r="F932" s="4"/>
      <c r="G932" s="5">
        <v>0</v>
      </c>
      <c r="H932" s="4"/>
      <c r="I932" s="5">
        <v>0</v>
      </c>
      <c r="J932" s="4">
        <v>1</v>
      </c>
      <c r="K932" s="5">
        <v>1</v>
      </c>
    </row>
    <row r="933" spans="1:11" x14ac:dyDescent="0.3">
      <c r="A933" s="3" t="s">
        <v>2335</v>
      </c>
      <c r="B933" s="4">
        <v>1</v>
      </c>
      <c r="C933" s="5">
        <v>0.33333333333333331</v>
      </c>
      <c r="D933" s="4"/>
      <c r="E933" s="5">
        <v>0</v>
      </c>
      <c r="F933" s="4">
        <v>1</v>
      </c>
      <c r="G933" s="5">
        <v>0.33333333333333331</v>
      </c>
      <c r="H933" s="4">
        <v>1</v>
      </c>
      <c r="I933" s="5">
        <v>0.33333333333333331</v>
      </c>
      <c r="J933" s="4">
        <v>3</v>
      </c>
      <c r="K933" s="5">
        <v>1</v>
      </c>
    </row>
    <row r="934" spans="1:11" x14ac:dyDescent="0.3">
      <c r="A934" s="3" t="s">
        <v>831</v>
      </c>
      <c r="B934" s="4">
        <v>1</v>
      </c>
      <c r="C934" s="5">
        <v>0.33333333333333331</v>
      </c>
      <c r="D934" s="4"/>
      <c r="E934" s="5">
        <v>0</v>
      </c>
      <c r="F934" s="4">
        <v>2</v>
      </c>
      <c r="G934" s="5">
        <v>0.66666666666666663</v>
      </c>
      <c r="H934" s="4"/>
      <c r="I934" s="5">
        <v>0</v>
      </c>
      <c r="J934" s="4">
        <v>3</v>
      </c>
      <c r="K934" s="5">
        <v>1</v>
      </c>
    </row>
    <row r="935" spans="1:11" x14ac:dyDescent="0.3">
      <c r="A935" s="3" t="s">
        <v>1889</v>
      </c>
      <c r="B935" s="4"/>
      <c r="C935" s="5">
        <v>0</v>
      </c>
      <c r="D935" s="4"/>
      <c r="E935" s="5">
        <v>0</v>
      </c>
      <c r="F935" s="4">
        <v>3</v>
      </c>
      <c r="G935" s="5">
        <v>1</v>
      </c>
      <c r="H935" s="4"/>
      <c r="I935" s="5">
        <v>0</v>
      </c>
      <c r="J935" s="4">
        <v>3</v>
      </c>
      <c r="K935" s="5">
        <v>1</v>
      </c>
    </row>
    <row r="936" spans="1:11" x14ac:dyDescent="0.3">
      <c r="A936" s="3" t="s">
        <v>1861</v>
      </c>
      <c r="B936" s="4">
        <v>3</v>
      </c>
      <c r="C936" s="5">
        <v>0.6</v>
      </c>
      <c r="D936" s="4">
        <v>1</v>
      </c>
      <c r="E936" s="5">
        <v>0.2</v>
      </c>
      <c r="F936" s="4">
        <v>1</v>
      </c>
      <c r="G936" s="5">
        <v>0.2</v>
      </c>
      <c r="H936" s="4"/>
      <c r="I936" s="5">
        <v>0</v>
      </c>
      <c r="J936" s="4">
        <v>5</v>
      </c>
      <c r="K936" s="5">
        <v>1</v>
      </c>
    </row>
    <row r="937" spans="1:11" x14ac:dyDescent="0.3">
      <c r="A937" s="3" t="s">
        <v>3222</v>
      </c>
      <c r="B937" s="4"/>
      <c r="C937" s="5">
        <v>0</v>
      </c>
      <c r="D937" s="4">
        <v>1</v>
      </c>
      <c r="E937" s="5">
        <v>0.5</v>
      </c>
      <c r="F937" s="4"/>
      <c r="G937" s="5">
        <v>0</v>
      </c>
      <c r="H937" s="4">
        <v>1</v>
      </c>
      <c r="I937" s="5">
        <v>0.5</v>
      </c>
      <c r="J937" s="4">
        <v>2</v>
      </c>
      <c r="K937" s="5">
        <v>1</v>
      </c>
    </row>
    <row r="938" spans="1:11" x14ac:dyDescent="0.3">
      <c r="A938" s="3" t="s">
        <v>345</v>
      </c>
      <c r="B938" s="4">
        <v>1</v>
      </c>
      <c r="C938" s="5">
        <v>1</v>
      </c>
      <c r="D938" s="4"/>
      <c r="E938" s="5">
        <v>0</v>
      </c>
      <c r="F938" s="4"/>
      <c r="G938" s="5">
        <v>0</v>
      </c>
      <c r="H938" s="4"/>
      <c r="I938" s="5">
        <v>0</v>
      </c>
      <c r="J938" s="4">
        <v>1</v>
      </c>
      <c r="K938" s="5">
        <v>1</v>
      </c>
    </row>
    <row r="939" spans="1:11" x14ac:dyDescent="0.3">
      <c r="A939" s="3" t="s">
        <v>4816</v>
      </c>
      <c r="B939" s="4">
        <v>19</v>
      </c>
      <c r="C939" s="5">
        <v>0.37254901960784315</v>
      </c>
      <c r="D939" s="4">
        <v>17</v>
      </c>
      <c r="E939" s="5">
        <v>0.33333333333333331</v>
      </c>
      <c r="F939" s="4">
        <v>13</v>
      </c>
      <c r="G939" s="5">
        <v>0.25490196078431371</v>
      </c>
      <c r="H939" s="4">
        <v>2</v>
      </c>
      <c r="I939" s="5">
        <v>3.9215686274509803E-2</v>
      </c>
      <c r="J939" s="4">
        <v>51</v>
      </c>
      <c r="K939" s="5">
        <v>1</v>
      </c>
    </row>
    <row r="946" spans="1:25" x14ac:dyDescent="0.3">
      <c r="A946" s="3" t="s">
        <v>4883</v>
      </c>
    </row>
    <row r="947" spans="1:25" x14ac:dyDescent="0.3">
      <c r="A947" s="2" t="s">
        <v>4815</v>
      </c>
      <c r="B947" t="s">
        <v>4885</v>
      </c>
      <c r="C947" t="s">
        <v>4886</v>
      </c>
      <c r="D947" t="s">
        <v>4887</v>
      </c>
      <c r="E947" t="s">
        <v>2351</v>
      </c>
      <c r="F947" t="s">
        <v>4884</v>
      </c>
      <c r="G947" t="s">
        <v>2584</v>
      </c>
      <c r="H947" t="s">
        <v>4888</v>
      </c>
      <c r="I947" t="s">
        <v>1202</v>
      </c>
      <c r="J947" t="s">
        <v>2631</v>
      </c>
      <c r="K947" t="s">
        <v>568</v>
      </c>
      <c r="L947" t="s">
        <v>4889</v>
      </c>
      <c r="N947" t="s">
        <v>4815</v>
      </c>
      <c r="O947" t="s">
        <v>4885</v>
      </c>
      <c r="P947" t="s">
        <v>4886</v>
      </c>
      <c r="Q947" t="s">
        <v>4887</v>
      </c>
      <c r="R947" t="s">
        <v>2351</v>
      </c>
      <c r="S947" t="s">
        <v>4884</v>
      </c>
      <c r="T947" t="s">
        <v>2584</v>
      </c>
      <c r="U947" t="s">
        <v>4888</v>
      </c>
      <c r="V947" t="s">
        <v>1202</v>
      </c>
      <c r="W947" t="s">
        <v>2631</v>
      </c>
      <c r="X947" t="s">
        <v>568</v>
      </c>
      <c r="Y947" t="s">
        <v>4889</v>
      </c>
    </row>
    <row r="948" spans="1:25" x14ac:dyDescent="0.3">
      <c r="A948" s="3" t="s">
        <v>2715</v>
      </c>
      <c r="B948" s="4"/>
      <c r="C948" s="4">
        <v>2</v>
      </c>
      <c r="D948" s="4"/>
      <c r="E948" s="4"/>
      <c r="F948" s="4">
        <v>3</v>
      </c>
      <c r="G948" s="4">
        <v>7</v>
      </c>
      <c r="H948" s="4">
        <v>18</v>
      </c>
      <c r="I948" s="4">
        <v>17</v>
      </c>
      <c r="J948" s="4">
        <v>21</v>
      </c>
      <c r="K948" s="4">
        <v>34</v>
      </c>
      <c r="L948" s="4">
        <v>10</v>
      </c>
      <c r="N948" t="s">
        <v>2715</v>
      </c>
      <c r="P948">
        <v>2</v>
      </c>
      <c r="S948">
        <v>3</v>
      </c>
      <c r="T948">
        <v>7</v>
      </c>
      <c r="U948">
        <v>18</v>
      </c>
      <c r="V948">
        <v>17</v>
      </c>
      <c r="W948">
        <v>21</v>
      </c>
      <c r="X948">
        <v>34</v>
      </c>
      <c r="Y948">
        <v>10</v>
      </c>
    </row>
    <row r="949" spans="1:25" x14ac:dyDescent="0.3">
      <c r="A949" s="3" t="s">
        <v>1958</v>
      </c>
      <c r="B949" s="4"/>
      <c r="C949" s="4"/>
      <c r="D949" s="4">
        <v>2</v>
      </c>
      <c r="E949" s="4"/>
      <c r="F949" s="4"/>
      <c r="G949" s="4">
        <v>1</v>
      </c>
      <c r="H949" s="4">
        <v>2</v>
      </c>
      <c r="I949" s="4">
        <v>6</v>
      </c>
      <c r="J949" s="4">
        <v>4</v>
      </c>
      <c r="K949" s="4">
        <v>12</v>
      </c>
      <c r="L949" s="4">
        <v>6</v>
      </c>
      <c r="N949" t="s">
        <v>1958</v>
      </c>
      <c r="Q949">
        <v>2</v>
      </c>
      <c r="T949">
        <v>1</v>
      </c>
      <c r="U949">
        <v>2</v>
      </c>
      <c r="V949">
        <v>6</v>
      </c>
      <c r="W949">
        <v>4</v>
      </c>
      <c r="X949">
        <v>12</v>
      </c>
      <c r="Y949">
        <v>6</v>
      </c>
    </row>
    <row r="950" spans="1:25" x14ac:dyDescent="0.3">
      <c r="A950" s="3" t="s">
        <v>1928</v>
      </c>
      <c r="B950" s="4"/>
      <c r="C950" s="4">
        <v>1</v>
      </c>
      <c r="D950" s="4"/>
      <c r="E950" s="4">
        <v>3</v>
      </c>
      <c r="F950" s="4">
        <v>1</v>
      </c>
      <c r="G950" s="4">
        <v>4</v>
      </c>
      <c r="H950" s="4">
        <v>3</v>
      </c>
      <c r="I950" s="4">
        <v>7</v>
      </c>
      <c r="J950" s="4">
        <v>8</v>
      </c>
      <c r="K950" s="4">
        <v>20</v>
      </c>
      <c r="L950" s="4">
        <v>7</v>
      </c>
      <c r="N950" t="s">
        <v>1928</v>
      </c>
      <c r="P950">
        <v>1</v>
      </c>
      <c r="R950">
        <v>3</v>
      </c>
      <c r="S950">
        <v>1</v>
      </c>
      <c r="T950">
        <v>4</v>
      </c>
      <c r="U950">
        <v>3</v>
      </c>
      <c r="V950">
        <v>7</v>
      </c>
      <c r="W950">
        <v>8</v>
      </c>
      <c r="X950">
        <v>20</v>
      </c>
      <c r="Y950">
        <v>7</v>
      </c>
    </row>
    <row r="951" spans="1:25" x14ac:dyDescent="0.3">
      <c r="A951" s="3" t="s">
        <v>2383</v>
      </c>
      <c r="B951" s="4"/>
      <c r="C951" s="4">
        <v>3</v>
      </c>
      <c r="D951" s="4">
        <v>3</v>
      </c>
      <c r="E951" s="4">
        <v>3</v>
      </c>
      <c r="F951" s="4">
        <v>1</v>
      </c>
      <c r="G951" s="4">
        <v>2</v>
      </c>
      <c r="H951" s="4">
        <v>4</v>
      </c>
      <c r="I951" s="4">
        <v>4</v>
      </c>
      <c r="J951" s="4">
        <v>8</v>
      </c>
      <c r="K951" s="4">
        <v>5</v>
      </c>
      <c r="L951" s="4">
        <v>3</v>
      </c>
      <c r="N951" t="s">
        <v>2383</v>
      </c>
      <c r="P951">
        <v>3</v>
      </c>
      <c r="Q951">
        <v>3</v>
      </c>
      <c r="R951">
        <v>3</v>
      </c>
      <c r="S951">
        <v>1</v>
      </c>
      <c r="T951">
        <v>2</v>
      </c>
      <c r="U951">
        <v>4</v>
      </c>
      <c r="V951">
        <v>4</v>
      </c>
      <c r="W951">
        <v>8</v>
      </c>
      <c r="X951">
        <v>5</v>
      </c>
      <c r="Y951">
        <v>3</v>
      </c>
    </row>
    <row r="952" spans="1:25" x14ac:dyDescent="0.3">
      <c r="A952" s="3" t="s">
        <v>2335</v>
      </c>
      <c r="B952" s="4"/>
      <c r="C952" s="4">
        <v>1</v>
      </c>
      <c r="D952" s="4"/>
      <c r="E952" s="4">
        <v>2</v>
      </c>
      <c r="F952" s="4">
        <v>1</v>
      </c>
      <c r="G952" s="4">
        <v>2</v>
      </c>
      <c r="H952" s="4">
        <v>4</v>
      </c>
      <c r="I952" s="4">
        <v>2</v>
      </c>
      <c r="J952" s="4">
        <v>1</v>
      </c>
      <c r="K952" s="4">
        <v>2</v>
      </c>
      <c r="L952" s="4">
        <v>3</v>
      </c>
      <c r="N952" t="s">
        <v>2335</v>
      </c>
      <c r="P952">
        <v>1</v>
      </c>
      <c r="R952">
        <v>2</v>
      </c>
      <c r="S952">
        <v>1</v>
      </c>
      <c r="T952">
        <v>2</v>
      </c>
      <c r="U952">
        <v>4</v>
      </c>
      <c r="V952">
        <v>2</v>
      </c>
      <c r="W952">
        <v>1</v>
      </c>
      <c r="X952">
        <v>2</v>
      </c>
      <c r="Y952">
        <v>3</v>
      </c>
    </row>
    <row r="953" spans="1:25" x14ac:dyDescent="0.3">
      <c r="A953" s="3" t="s">
        <v>831</v>
      </c>
      <c r="B953" s="4"/>
      <c r="C953" s="4">
        <v>2</v>
      </c>
      <c r="D953" s="4">
        <v>6</v>
      </c>
      <c r="E953" s="4">
        <v>6</v>
      </c>
      <c r="F953" s="4">
        <v>9</v>
      </c>
      <c r="G953" s="4">
        <v>7</v>
      </c>
      <c r="H953" s="4">
        <v>4</v>
      </c>
      <c r="I953" s="4">
        <v>13</v>
      </c>
      <c r="J953" s="4">
        <v>15</v>
      </c>
      <c r="K953" s="4">
        <v>22</v>
      </c>
      <c r="L953" s="4">
        <v>7</v>
      </c>
      <c r="N953" t="s">
        <v>831</v>
      </c>
      <c r="P953">
        <v>2</v>
      </c>
      <c r="Q953">
        <v>6</v>
      </c>
      <c r="R953">
        <v>6</v>
      </c>
      <c r="S953">
        <v>9</v>
      </c>
      <c r="T953">
        <v>7</v>
      </c>
      <c r="U953">
        <v>4</v>
      </c>
      <c r="V953">
        <v>13</v>
      </c>
      <c r="W953">
        <v>15</v>
      </c>
      <c r="X953">
        <v>22</v>
      </c>
      <c r="Y953">
        <v>7</v>
      </c>
    </row>
    <row r="954" spans="1:25" x14ac:dyDescent="0.3">
      <c r="A954" s="3" t="s">
        <v>1889</v>
      </c>
      <c r="B954" s="4"/>
      <c r="C954" s="4"/>
      <c r="D954" s="4"/>
      <c r="E954" s="4"/>
      <c r="F954" s="4"/>
      <c r="G954" s="4"/>
      <c r="H954" s="4"/>
      <c r="I954" s="4">
        <v>1</v>
      </c>
      <c r="J954" s="4"/>
      <c r="K954" s="4"/>
      <c r="L954" s="4"/>
      <c r="N954" t="s">
        <v>1889</v>
      </c>
      <c r="V954">
        <v>1</v>
      </c>
    </row>
    <row r="955" spans="1:25" x14ac:dyDescent="0.3">
      <c r="A955" s="3" t="s">
        <v>1861</v>
      </c>
      <c r="B955" s="4"/>
      <c r="C955" s="4"/>
      <c r="D955" s="4">
        <v>1</v>
      </c>
      <c r="E955" s="4"/>
      <c r="F955" s="4">
        <v>1</v>
      </c>
      <c r="G955" s="4">
        <v>1</v>
      </c>
      <c r="H955" s="4">
        <v>2</v>
      </c>
      <c r="I955" s="4">
        <v>1</v>
      </c>
      <c r="J955" s="4">
        <v>2</v>
      </c>
      <c r="K955" s="4">
        <v>5</v>
      </c>
      <c r="L955" s="4">
        <v>4</v>
      </c>
      <c r="N955" t="s">
        <v>1861</v>
      </c>
      <c r="Q955">
        <v>1</v>
      </c>
      <c r="S955">
        <v>1</v>
      </c>
      <c r="T955">
        <v>1</v>
      </c>
      <c r="U955">
        <v>2</v>
      </c>
      <c r="V955">
        <v>1</v>
      </c>
      <c r="W955">
        <v>2</v>
      </c>
      <c r="X955">
        <v>5</v>
      </c>
      <c r="Y955">
        <v>4</v>
      </c>
    </row>
    <row r="956" spans="1:25" x14ac:dyDescent="0.3">
      <c r="A956" s="3" t="s">
        <v>3759</v>
      </c>
      <c r="B956" s="4"/>
      <c r="C956" s="4"/>
      <c r="D956" s="4"/>
      <c r="E956" s="4">
        <v>1</v>
      </c>
      <c r="F956" s="4"/>
      <c r="G956" s="4"/>
      <c r="H956" s="4">
        <v>1</v>
      </c>
      <c r="I956" s="4"/>
      <c r="J956" s="4"/>
      <c r="K956" s="4">
        <v>1</v>
      </c>
      <c r="L956" s="4">
        <v>1</v>
      </c>
      <c r="N956" t="s">
        <v>3759</v>
      </c>
      <c r="R956">
        <v>1</v>
      </c>
      <c r="U956">
        <v>1</v>
      </c>
      <c r="X956">
        <v>1</v>
      </c>
      <c r="Y956">
        <v>1</v>
      </c>
    </row>
    <row r="957" spans="1:25" x14ac:dyDescent="0.3">
      <c r="A957" s="3" t="s">
        <v>3222</v>
      </c>
      <c r="B957" s="4"/>
      <c r="C957" s="4">
        <v>1</v>
      </c>
      <c r="D957" s="4">
        <v>1</v>
      </c>
      <c r="E957" s="4">
        <v>1</v>
      </c>
      <c r="F957" s="4">
        <v>1</v>
      </c>
      <c r="G957" s="4">
        <v>2</v>
      </c>
      <c r="H957" s="4">
        <v>8</v>
      </c>
      <c r="I957" s="4">
        <v>6</v>
      </c>
      <c r="J957" s="4">
        <v>9</v>
      </c>
      <c r="K957" s="4">
        <v>16</v>
      </c>
      <c r="L957" s="4">
        <v>10</v>
      </c>
      <c r="N957" t="s">
        <v>3222</v>
      </c>
      <c r="P957">
        <v>1</v>
      </c>
      <c r="Q957">
        <v>1</v>
      </c>
      <c r="R957">
        <v>1</v>
      </c>
      <c r="S957">
        <v>1</v>
      </c>
      <c r="T957">
        <v>2</v>
      </c>
      <c r="U957">
        <v>8</v>
      </c>
      <c r="V957">
        <v>6</v>
      </c>
      <c r="W957">
        <v>9</v>
      </c>
      <c r="X957">
        <v>16</v>
      </c>
      <c r="Y957">
        <v>10</v>
      </c>
    </row>
    <row r="958" spans="1:25" x14ac:dyDescent="0.3">
      <c r="A958" s="3" t="s">
        <v>2581</v>
      </c>
      <c r="B958" s="4"/>
      <c r="C958" s="4"/>
      <c r="D958" s="4"/>
      <c r="E958" s="4"/>
      <c r="F958" s="4">
        <v>2</v>
      </c>
      <c r="G958" s="4">
        <v>4</v>
      </c>
      <c r="H958" s="4">
        <v>6</v>
      </c>
      <c r="I958" s="4">
        <v>6</v>
      </c>
      <c r="J958" s="4">
        <v>12</v>
      </c>
      <c r="K958" s="4">
        <v>17</v>
      </c>
      <c r="L958" s="4">
        <v>8</v>
      </c>
      <c r="N958" t="s">
        <v>2581</v>
      </c>
      <c r="S958">
        <v>2</v>
      </c>
      <c r="T958">
        <v>4</v>
      </c>
      <c r="U958">
        <v>6</v>
      </c>
      <c r="V958">
        <v>6</v>
      </c>
      <c r="W958">
        <v>12</v>
      </c>
      <c r="X958">
        <v>17</v>
      </c>
      <c r="Y958">
        <v>8</v>
      </c>
    </row>
    <row r="959" spans="1:25" x14ac:dyDescent="0.3">
      <c r="A959" s="3" t="s">
        <v>345</v>
      </c>
      <c r="B959" s="4"/>
      <c r="C959" s="4"/>
      <c r="D959" s="4">
        <v>5</v>
      </c>
      <c r="E959" s="4">
        <v>4</v>
      </c>
      <c r="F959" s="4"/>
      <c r="G959" s="4">
        <v>3</v>
      </c>
      <c r="H959" s="4">
        <v>4</v>
      </c>
      <c r="I959" s="4">
        <v>5</v>
      </c>
      <c r="J959" s="4">
        <v>6</v>
      </c>
      <c r="K959" s="4">
        <v>10</v>
      </c>
      <c r="L959" s="4">
        <v>6</v>
      </c>
      <c r="N959" t="s">
        <v>345</v>
      </c>
      <c r="Q959">
        <v>5</v>
      </c>
      <c r="R959">
        <v>4</v>
      </c>
      <c r="T959">
        <v>3</v>
      </c>
      <c r="U959">
        <v>4</v>
      </c>
      <c r="V959">
        <v>5</v>
      </c>
      <c r="W959">
        <v>6</v>
      </c>
      <c r="X959">
        <v>10</v>
      </c>
      <c r="Y959">
        <v>6</v>
      </c>
    </row>
    <row r="960" spans="1:25" x14ac:dyDescent="0.3">
      <c r="A960" s="3" t="s">
        <v>1490</v>
      </c>
      <c r="B960" s="4"/>
      <c r="C960" s="4"/>
      <c r="D960" s="4"/>
      <c r="E960" s="4"/>
      <c r="F960" s="4"/>
      <c r="G960" s="4"/>
      <c r="H960" s="4">
        <v>1</v>
      </c>
      <c r="I960" s="4">
        <v>1</v>
      </c>
      <c r="J960" s="4"/>
      <c r="K960" s="4">
        <v>1</v>
      </c>
      <c r="L960" s="4">
        <v>2</v>
      </c>
      <c r="N960" t="s">
        <v>1490</v>
      </c>
      <c r="U960">
        <v>1</v>
      </c>
      <c r="V960">
        <v>1</v>
      </c>
      <c r="X960">
        <v>1</v>
      </c>
      <c r="Y960">
        <v>2</v>
      </c>
    </row>
    <row r="961" spans="1:25" x14ac:dyDescent="0.3">
      <c r="A961" s="3" t="s">
        <v>4816</v>
      </c>
      <c r="B961" s="4"/>
      <c r="C961" s="4">
        <v>10</v>
      </c>
      <c r="D961" s="4">
        <v>18</v>
      </c>
      <c r="E961" s="4">
        <v>20</v>
      </c>
      <c r="F961" s="4">
        <v>19</v>
      </c>
      <c r="G961" s="4">
        <v>33</v>
      </c>
      <c r="H961" s="4">
        <v>57</v>
      </c>
      <c r="I961" s="4">
        <v>69</v>
      </c>
      <c r="J961" s="4">
        <v>86</v>
      </c>
      <c r="K961" s="4">
        <v>145</v>
      </c>
      <c r="L961" s="4">
        <v>67</v>
      </c>
      <c r="N961" t="s">
        <v>4816</v>
      </c>
      <c r="P961">
        <v>10</v>
      </c>
      <c r="Q961">
        <v>18</v>
      </c>
      <c r="R961">
        <v>20</v>
      </c>
      <c r="S961">
        <v>19</v>
      </c>
      <c r="T961">
        <v>33</v>
      </c>
      <c r="U961">
        <v>57</v>
      </c>
      <c r="V961">
        <v>69</v>
      </c>
      <c r="W961">
        <v>86</v>
      </c>
      <c r="X961">
        <v>145</v>
      </c>
      <c r="Y961">
        <v>67</v>
      </c>
    </row>
    <row r="963" spans="1:25" x14ac:dyDescent="0.3">
      <c r="A963" t="s">
        <v>4815</v>
      </c>
      <c r="B963" t="s">
        <v>4885</v>
      </c>
      <c r="C963" t="s">
        <v>4886</v>
      </c>
      <c r="D963" t="s">
        <v>4887</v>
      </c>
      <c r="E963" t="s">
        <v>2351</v>
      </c>
      <c r="F963" t="s">
        <v>4884</v>
      </c>
      <c r="G963" t="s">
        <v>2584</v>
      </c>
      <c r="H963" t="s">
        <v>4888</v>
      </c>
      <c r="I963" t="s">
        <v>1202</v>
      </c>
      <c r="J963" t="s">
        <v>2631</v>
      </c>
      <c r="K963" t="s">
        <v>568</v>
      </c>
      <c r="L963" t="s">
        <v>4889</v>
      </c>
    </row>
    <row r="964" spans="1:25" x14ac:dyDescent="0.3">
      <c r="A964" t="s">
        <v>2715</v>
      </c>
      <c r="B964" s="6">
        <f>O948/185</f>
        <v>0</v>
      </c>
      <c r="C964" s="6">
        <f t="shared" ref="C964:L977" si="76">P948/185</f>
        <v>1.0810810810810811E-2</v>
      </c>
      <c r="D964" s="6">
        <f t="shared" si="76"/>
        <v>0</v>
      </c>
      <c r="E964" s="6">
        <f t="shared" si="76"/>
        <v>0</v>
      </c>
      <c r="F964" s="6">
        <f t="shared" si="76"/>
        <v>1.6216216216216217E-2</v>
      </c>
      <c r="G964" s="6">
        <f t="shared" si="76"/>
        <v>3.783783783783784E-2</v>
      </c>
      <c r="H964" s="6">
        <f t="shared" si="76"/>
        <v>9.7297297297297303E-2</v>
      </c>
      <c r="I964" s="6">
        <f t="shared" si="76"/>
        <v>9.1891891891891897E-2</v>
      </c>
      <c r="J964" s="6">
        <f t="shared" si="76"/>
        <v>0.11351351351351352</v>
      </c>
      <c r="K964" s="6">
        <f t="shared" si="76"/>
        <v>0.18378378378378379</v>
      </c>
      <c r="L964" s="6">
        <f t="shared" si="76"/>
        <v>5.4054054054054057E-2</v>
      </c>
    </row>
    <row r="965" spans="1:25" x14ac:dyDescent="0.3">
      <c r="A965" t="s">
        <v>1958</v>
      </c>
      <c r="B965" s="6">
        <f t="shared" ref="B965:B977" si="77">O949/185</f>
        <v>0</v>
      </c>
      <c r="C965" s="6">
        <f t="shared" si="76"/>
        <v>0</v>
      </c>
      <c r="D965" s="6">
        <f t="shared" si="76"/>
        <v>1.0810810810810811E-2</v>
      </c>
      <c r="E965" s="6">
        <f t="shared" si="76"/>
        <v>0</v>
      </c>
      <c r="F965" s="6">
        <f t="shared" si="76"/>
        <v>0</v>
      </c>
      <c r="G965" s="6">
        <f t="shared" si="76"/>
        <v>5.4054054054054057E-3</v>
      </c>
      <c r="H965" s="6">
        <f t="shared" si="76"/>
        <v>1.0810810810810811E-2</v>
      </c>
      <c r="I965" s="6">
        <f t="shared" si="76"/>
        <v>3.2432432432432434E-2</v>
      </c>
      <c r="J965" s="6">
        <f t="shared" si="76"/>
        <v>2.1621621621621623E-2</v>
      </c>
      <c r="K965" s="6">
        <f t="shared" si="76"/>
        <v>6.4864864864864868E-2</v>
      </c>
      <c r="L965" s="6">
        <f t="shared" si="76"/>
        <v>3.2432432432432434E-2</v>
      </c>
    </row>
    <row r="966" spans="1:25" x14ac:dyDescent="0.3">
      <c r="A966" t="s">
        <v>1928</v>
      </c>
      <c r="B966" s="6">
        <f t="shared" si="77"/>
        <v>0</v>
      </c>
      <c r="C966" s="6">
        <f t="shared" si="76"/>
        <v>5.4054054054054057E-3</v>
      </c>
      <c r="D966" s="6">
        <f t="shared" si="76"/>
        <v>0</v>
      </c>
      <c r="E966" s="6">
        <f t="shared" si="76"/>
        <v>1.6216216216216217E-2</v>
      </c>
      <c r="F966" s="6">
        <f t="shared" si="76"/>
        <v>5.4054054054054057E-3</v>
      </c>
      <c r="G966" s="6">
        <f t="shared" si="76"/>
        <v>2.1621621621621623E-2</v>
      </c>
      <c r="H966" s="6">
        <f t="shared" si="76"/>
        <v>1.6216216216216217E-2</v>
      </c>
      <c r="I966" s="6">
        <f t="shared" si="76"/>
        <v>3.783783783783784E-2</v>
      </c>
      <c r="J966" s="6">
        <f t="shared" si="76"/>
        <v>4.3243243243243246E-2</v>
      </c>
      <c r="K966" s="6">
        <f t="shared" si="76"/>
        <v>0.10810810810810811</v>
      </c>
      <c r="L966" s="6">
        <f t="shared" si="76"/>
        <v>3.783783783783784E-2</v>
      </c>
    </row>
    <row r="967" spans="1:25" x14ac:dyDescent="0.3">
      <c r="A967" t="s">
        <v>2383</v>
      </c>
      <c r="B967" s="6">
        <f t="shared" si="77"/>
        <v>0</v>
      </c>
      <c r="C967" s="6">
        <f t="shared" si="76"/>
        <v>1.6216216216216217E-2</v>
      </c>
      <c r="D967" s="6">
        <f t="shared" si="76"/>
        <v>1.6216216216216217E-2</v>
      </c>
      <c r="E967" s="6">
        <f t="shared" si="76"/>
        <v>1.6216216216216217E-2</v>
      </c>
      <c r="F967" s="6">
        <f t="shared" si="76"/>
        <v>5.4054054054054057E-3</v>
      </c>
      <c r="G967" s="6">
        <f t="shared" si="76"/>
        <v>1.0810810810810811E-2</v>
      </c>
      <c r="H967" s="6">
        <f t="shared" si="76"/>
        <v>2.1621621621621623E-2</v>
      </c>
      <c r="I967" s="6">
        <f t="shared" si="76"/>
        <v>2.1621621621621623E-2</v>
      </c>
      <c r="J967" s="6">
        <f t="shared" si="76"/>
        <v>4.3243243243243246E-2</v>
      </c>
      <c r="K967" s="6">
        <f t="shared" si="76"/>
        <v>2.7027027027027029E-2</v>
      </c>
      <c r="L967" s="6">
        <f t="shared" si="76"/>
        <v>1.6216216216216217E-2</v>
      </c>
    </row>
    <row r="968" spans="1:25" x14ac:dyDescent="0.3">
      <c r="A968" t="s">
        <v>2335</v>
      </c>
      <c r="B968" s="6">
        <f t="shared" si="77"/>
        <v>0</v>
      </c>
      <c r="C968" s="6">
        <f t="shared" si="76"/>
        <v>5.4054054054054057E-3</v>
      </c>
      <c r="D968" s="6">
        <f t="shared" si="76"/>
        <v>0</v>
      </c>
      <c r="E968" s="6">
        <f t="shared" si="76"/>
        <v>1.0810810810810811E-2</v>
      </c>
      <c r="F968" s="6">
        <f t="shared" si="76"/>
        <v>5.4054054054054057E-3</v>
      </c>
      <c r="G968" s="6">
        <f t="shared" si="76"/>
        <v>1.0810810810810811E-2</v>
      </c>
      <c r="H968" s="6">
        <f t="shared" si="76"/>
        <v>2.1621621621621623E-2</v>
      </c>
      <c r="I968" s="6">
        <f t="shared" si="76"/>
        <v>1.0810810810810811E-2</v>
      </c>
      <c r="J968" s="6">
        <f t="shared" si="76"/>
        <v>5.4054054054054057E-3</v>
      </c>
      <c r="K968" s="6">
        <f t="shared" si="76"/>
        <v>1.0810810810810811E-2</v>
      </c>
      <c r="L968" s="6">
        <f t="shared" si="76"/>
        <v>1.6216216216216217E-2</v>
      </c>
    </row>
    <row r="969" spans="1:25" x14ac:dyDescent="0.3">
      <c r="A969" t="s">
        <v>831</v>
      </c>
      <c r="B969" s="6">
        <f t="shared" si="77"/>
        <v>0</v>
      </c>
      <c r="C969" s="6">
        <f t="shared" si="76"/>
        <v>1.0810810810810811E-2</v>
      </c>
      <c r="D969" s="6">
        <f t="shared" si="76"/>
        <v>3.2432432432432434E-2</v>
      </c>
      <c r="E969" s="6">
        <f t="shared" si="76"/>
        <v>3.2432432432432434E-2</v>
      </c>
      <c r="F969" s="6">
        <f t="shared" si="76"/>
        <v>4.8648648648648651E-2</v>
      </c>
      <c r="G969" s="6">
        <f t="shared" si="76"/>
        <v>3.783783783783784E-2</v>
      </c>
      <c r="H969" s="6">
        <f t="shared" si="76"/>
        <v>2.1621621621621623E-2</v>
      </c>
      <c r="I969" s="6">
        <f t="shared" si="76"/>
        <v>7.0270270270270274E-2</v>
      </c>
      <c r="J969" s="6">
        <f t="shared" si="76"/>
        <v>8.1081081081081086E-2</v>
      </c>
      <c r="K969" s="6">
        <f t="shared" si="76"/>
        <v>0.11891891891891893</v>
      </c>
      <c r="L969" s="6">
        <f t="shared" si="76"/>
        <v>3.783783783783784E-2</v>
      </c>
    </row>
    <row r="970" spans="1:25" x14ac:dyDescent="0.3">
      <c r="A970" t="s">
        <v>1889</v>
      </c>
      <c r="B970" s="6">
        <f t="shared" si="77"/>
        <v>0</v>
      </c>
      <c r="C970" s="6">
        <f t="shared" si="76"/>
        <v>0</v>
      </c>
      <c r="D970" s="6">
        <f t="shared" si="76"/>
        <v>0</v>
      </c>
      <c r="E970" s="6">
        <f t="shared" si="76"/>
        <v>0</v>
      </c>
      <c r="F970" s="6">
        <f t="shared" si="76"/>
        <v>0</v>
      </c>
      <c r="G970" s="6">
        <f t="shared" si="76"/>
        <v>0</v>
      </c>
      <c r="H970" s="6">
        <f t="shared" si="76"/>
        <v>0</v>
      </c>
      <c r="I970" s="6">
        <f t="shared" si="76"/>
        <v>5.4054054054054057E-3</v>
      </c>
      <c r="J970" s="6">
        <f t="shared" si="76"/>
        <v>0</v>
      </c>
      <c r="K970" s="6">
        <f t="shared" si="76"/>
        <v>0</v>
      </c>
      <c r="L970" s="6">
        <f t="shared" si="76"/>
        <v>0</v>
      </c>
    </row>
    <row r="971" spans="1:25" x14ac:dyDescent="0.3">
      <c r="A971" t="s">
        <v>1861</v>
      </c>
      <c r="B971" s="6">
        <f t="shared" si="77"/>
        <v>0</v>
      </c>
      <c r="C971" s="6">
        <f t="shared" si="76"/>
        <v>0</v>
      </c>
      <c r="D971" s="6">
        <f t="shared" si="76"/>
        <v>5.4054054054054057E-3</v>
      </c>
      <c r="E971" s="6">
        <f t="shared" si="76"/>
        <v>0</v>
      </c>
      <c r="F971" s="6">
        <f t="shared" si="76"/>
        <v>5.4054054054054057E-3</v>
      </c>
      <c r="G971" s="6">
        <f t="shared" si="76"/>
        <v>5.4054054054054057E-3</v>
      </c>
      <c r="H971" s="6">
        <f t="shared" si="76"/>
        <v>1.0810810810810811E-2</v>
      </c>
      <c r="I971" s="6">
        <f t="shared" si="76"/>
        <v>5.4054054054054057E-3</v>
      </c>
      <c r="J971" s="6">
        <f t="shared" si="76"/>
        <v>1.0810810810810811E-2</v>
      </c>
      <c r="K971" s="6">
        <f t="shared" si="76"/>
        <v>2.7027027027027029E-2</v>
      </c>
      <c r="L971" s="6">
        <f t="shared" si="76"/>
        <v>2.1621621621621623E-2</v>
      </c>
    </row>
    <row r="972" spans="1:25" x14ac:dyDescent="0.3">
      <c r="A972" t="s">
        <v>3759</v>
      </c>
      <c r="B972" s="6">
        <f t="shared" si="77"/>
        <v>0</v>
      </c>
      <c r="C972" s="6">
        <f t="shared" si="76"/>
        <v>0</v>
      </c>
      <c r="D972" s="6">
        <f t="shared" si="76"/>
        <v>0</v>
      </c>
      <c r="E972" s="6">
        <f t="shared" si="76"/>
        <v>5.4054054054054057E-3</v>
      </c>
      <c r="F972" s="6">
        <f t="shared" si="76"/>
        <v>0</v>
      </c>
      <c r="G972" s="6">
        <f t="shared" si="76"/>
        <v>0</v>
      </c>
      <c r="H972" s="6">
        <f t="shared" si="76"/>
        <v>5.4054054054054057E-3</v>
      </c>
      <c r="I972" s="6">
        <f t="shared" si="76"/>
        <v>0</v>
      </c>
      <c r="J972" s="6">
        <f t="shared" si="76"/>
        <v>0</v>
      </c>
      <c r="K972" s="6">
        <f t="shared" si="76"/>
        <v>5.4054054054054057E-3</v>
      </c>
      <c r="L972" s="6">
        <f t="shared" si="76"/>
        <v>5.4054054054054057E-3</v>
      </c>
    </row>
    <row r="973" spans="1:25" x14ac:dyDescent="0.3">
      <c r="A973" t="s">
        <v>3222</v>
      </c>
      <c r="B973" s="6">
        <f t="shared" si="77"/>
        <v>0</v>
      </c>
      <c r="C973" s="6">
        <f t="shared" si="76"/>
        <v>5.4054054054054057E-3</v>
      </c>
      <c r="D973" s="6">
        <f t="shared" si="76"/>
        <v>5.4054054054054057E-3</v>
      </c>
      <c r="E973" s="6">
        <f t="shared" si="76"/>
        <v>5.4054054054054057E-3</v>
      </c>
      <c r="F973" s="6">
        <f t="shared" si="76"/>
        <v>5.4054054054054057E-3</v>
      </c>
      <c r="G973" s="6">
        <f t="shared" si="76"/>
        <v>1.0810810810810811E-2</v>
      </c>
      <c r="H973" s="6">
        <f t="shared" si="76"/>
        <v>4.3243243243243246E-2</v>
      </c>
      <c r="I973" s="6">
        <f t="shared" si="76"/>
        <v>3.2432432432432434E-2</v>
      </c>
      <c r="J973" s="6">
        <f t="shared" si="76"/>
        <v>4.8648648648648651E-2</v>
      </c>
      <c r="K973" s="6">
        <f t="shared" si="76"/>
        <v>8.6486486486486491E-2</v>
      </c>
      <c r="L973" s="6">
        <f t="shared" si="76"/>
        <v>5.4054054054054057E-2</v>
      </c>
    </row>
    <row r="974" spans="1:25" x14ac:dyDescent="0.3">
      <c r="A974" t="s">
        <v>2581</v>
      </c>
      <c r="B974" s="6">
        <f t="shared" si="77"/>
        <v>0</v>
      </c>
      <c r="C974" s="6">
        <f t="shared" si="76"/>
        <v>0</v>
      </c>
      <c r="D974" s="6">
        <f t="shared" si="76"/>
        <v>0</v>
      </c>
      <c r="E974" s="6">
        <f t="shared" si="76"/>
        <v>0</v>
      </c>
      <c r="F974" s="6">
        <f t="shared" si="76"/>
        <v>1.0810810810810811E-2</v>
      </c>
      <c r="G974" s="6">
        <f t="shared" si="76"/>
        <v>2.1621621621621623E-2</v>
      </c>
      <c r="H974" s="6">
        <f t="shared" si="76"/>
        <v>3.2432432432432434E-2</v>
      </c>
      <c r="I974" s="6">
        <f t="shared" si="76"/>
        <v>3.2432432432432434E-2</v>
      </c>
      <c r="J974" s="6">
        <f t="shared" si="76"/>
        <v>6.4864864864864868E-2</v>
      </c>
      <c r="K974" s="6">
        <f t="shared" si="76"/>
        <v>9.1891891891891897E-2</v>
      </c>
      <c r="L974" s="6">
        <f t="shared" si="76"/>
        <v>4.3243243243243246E-2</v>
      </c>
    </row>
    <row r="975" spans="1:25" x14ac:dyDescent="0.3">
      <c r="A975" t="s">
        <v>345</v>
      </c>
      <c r="B975" s="6">
        <f t="shared" si="77"/>
        <v>0</v>
      </c>
      <c r="C975" s="6">
        <f t="shared" si="76"/>
        <v>0</v>
      </c>
      <c r="D975" s="6">
        <f t="shared" si="76"/>
        <v>2.7027027027027029E-2</v>
      </c>
      <c r="E975" s="6">
        <f t="shared" si="76"/>
        <v>2.1621621621621623E-2</v>
      </c>
      <c r="F975" s="6">
        <f t="shared" si="76"/>
        <v>0</v>
      </c>
      <c r="G975" s="6">
        <f t="shared" si="76"/>
        <v>1.6216216216216217E-2</v>
      </c>
      <c r="H975" s="6">
        <f t="shared" si="76"/>
        <v>2.1621621621621623E-2</v>
      </c>
      <c r="I975" s="6">
        <f t="shared" si="76"/>
        <v>2.7027027027027029E-2</v>
      </c>
      <c r="J975" s="6">
        <f t="shared" si="76"/>
        <v>3.2432432432432434E-2</v>
      </c>
      <c r="K975" s="6">
        <f t="shared" si="76"/>
        <v>5.4054054054054057E-2</v>
      </c>
      <c r="L975" s="6">
        <f t="shared" si="76"/>
        <v>3.2432432432432434E-2</v>
      </c>
    </row>
    <row r="976" spans="1:25" x14ac:dyDescent="0.3">
      <c r="A976" t="s">
        <v>1490</v>
      </c>
      <c r="B976" s="6">
        <f t="shared" si="77"/>
        <v>0</v>
      </c>
      <c r="C976" s="6">
        <f t="shared" si="76"/>
        <v>0</v>
      </c>
      <c r="D976" s="6">
        <f t="shared" si="76"/>
        <v>0</v>
      </c>
      <c r="E976" s="6">
        <f t="shared" si="76"/>
        <v>0</v>
      </c>
      <c r="F976" s="6">
        <f t="shared" si="76"/>
        <v>0</v>
      </c>
      <c r="G976" s="6">
        <f t="shared" si="76"/>
        <v>0</v>
      </c>
      <c r="H976" s="6">
        <f t="shared" si="76"/>
        <v>5.4054054054054057E-3</v>
      </c>
      <c r="I976" s="6">
        <f t="shared" si="76"/>
        <v>5.4054054054054057E-3</v>
      </c>
      <c r="J976" s="6">
        <f t="shared" si="76"/>
        <v>0</v>
      </c>
      <c r="K976" s="6">
        <f t="shared" si="76"/>
        <v>5.4054054054054057E-3</v>
      </c>
      <c r="L976" s="6">
        <f t="shared" si="76"/>
        <v>1.0810810810810811E-2</v>
      </c>
    </row>
    <row r="977" spans="1:25" x14ac:dyDescent="0.3">
      <c r="A977" t="s">
        <v>4816</v>
      </c>
      <c r="B977" s="6">
        <f t="shared" si="77"/>
        <v>0</v>
      </c>
      <c r="C977" s="6">
        <f t="shared" si="76"/>
        <v>5.4054054054054057E-2</v>
      </c>
      <c r="D977" s="6">
        <f t="shared" si="76"/>
        <v>9.7297297297297303E-2</v>
      </c>
      <c r="E977" s="6">
        <f t="shared" si="76"/>
        <v>0.10810810810810811</v>
      </c>
      <c r="F977" s="6">
        <f t="shared" si="76"/>
        <v>0.10270270270270271</v>
      </c>
      <c r="G977" s="6">
        <f t="shared" si="76"/>
        <v>0.17837837837837839</v>
      </c>
      <c r="H977" s="6">
        <f t="shared" si="76"/>
        <v>0.30810810810810813</v>
      </c>
      <c r="I977" s="6">
        <f t="shared" si="76"/>
        <v>0.37297297297297299</v>
      </c>
      <c r="J977" s="6">
        <f t="shared" si="76"/>
        <v>0.46486486486486489</v>
      </c>
      <c r="K977" s="6">
        <f t="shared" si="76"/>
        <v>0.78378378378378377</v>
      </c>
      <c r="L977" s="6">
        <f t="shared" si="76"/>
        <v>0.36216216216216218</v>
      </c>
    </row>
    <row r="981" spans="1:25" x14ac:dyDescent="0.3">
      <c r="A981" s="2" t="s">
        <v>4822</v>
      </c>
      <c r="B981" s="2" t="s">
        <v>4817</v>
      </c>
      <c r="M981" s="2"/>
      <c r="N981" s="2"/>
      <c r="O981" s="2"/>
      <c r="P981" s="2"/>
      <c r="Q981" s="2"/>
      <c r="R981" s="2"/>
      <c r="S981" s="2"/>
      <c r="T981" s="2"/>
      <c r="U981" s="2"/>
      <c r="V981" s="2"/>
      <c r="W981" s="2"/>
      <c r="X981" s="2"/>
      <c r="Y981" s="2"/>
    </row>
    <row r="982" spans="1:25" x14ac:dyDescent="0.3">
      <c r="B982" t="s">
        <v>366</v>
      </c>
      <c r="D982" t="s">
        <v>5145</v>
      </c>
      <c r="E982" t="s">
        <v>5142</v>
      </c>
      <c r="G982" t="s">
        <v>5146</v>
      </c>
      <c r="H982" t="s">
        <v>4816</v>
      </c>
    </row>
    <row r="983" spans="1:25" x14ac:dyDescent="0.3">
      <c r="A983" s="2" t="s">
        <v>4815</v>
      </c>
      <c r="B983" t="s">
        <v>383</v>
      </c>
      <c r="C983" t="s">
        <v>350</v>
      </c>
      <c r="E983" t="s">
        <v>383</v>
      </c>
      <c r="F983" t="s">
        <v>350</v>
      </c>
    </row>
    <row r="984" spans="1:25" x14ac:dyDescent="0.3">
      <c r="A984" s="3" t="s">
        <v>2715</v>
      </c>
      <c r="B984" s="5">
        <v>0</v>
      </c>
      <c r="C984" s="5">
        <v>2.5000000000000001E-2</v>
      </c>
      <c r="D984" s="5">
        <v>2.5000000000000001E-2</v>
      </c>
      <c r="E984" s="5">
        <v>2.5000000000000001E-2</v>
      </c>
      <c r="F984" s="5">
        <v>0.95</v>
      </c>
      <c r="G984" s="5">
        <v>0.97499999999999998</v>
      </c>
      <c r="H984" s="5">
        <v>1</v>
      </c>
    </row>
    <row r="985" spans="1:25" x14ac:dyDescent="0.3">
      <c r="A985" s="3" t="s">
        <v>1958</v>
      </c>
      <c r="B985" s="5">
        <v>0</v>
      </c>
      <c r="C985" s="5">
        <v>0</v>
      </c>
      <c r="D985" s="5">
        <v>0</v>
      </c>
      <c r="E985" s="5">
        <v>5.8823529411764705E-2</v>
      </c>
      <c r="F985" s="5">
        <v>0.94117647058823528</v>
      </c>
      <c r="G985" s="5">
        <v>1</v>
      </c>
      <c r="H985" s="5">
        <v>1</v>
      </c>
    </row>
    <row r="986" spans="1:25" x14ac:dyDescent="0.3">
      <c r="A986" s="3" t="s">
        <v>1928</v>
      </c>
      <c r="B986" s="5">
        <v>0</v>
      </c>
      <c r="C986" s="5">
        <v>8.6956521739130432E-2</v>
      </c>
      <c r="D986" s="5">
        <v>8.6956521739130432E-2</v>
      </c>
      <c r="E986" s="5">
        <v>0</v>
      </c>
      <c r="F986" s="5">
        <v>0.91304347826086951</v>
      </c>
      <c r="G986" s="5">
        <v>0.91304347826086951</v>
      </c>
      <c r="H986" s="5">
        <v>1</v>
      </c>
    </row>
    <row r="987" spans="1:25" x14ac:dyDescent="0.3">
      <c r="A987" s="3" t="s">
        <v>2383</v>
      </c>
      <c r="B987" s="5">
        <v>0.1111111111111111</v>
      </c>
      <c r="C987" s="5">
        <v>0.22222222222222221</v>
      </c>
      <c r="D987" s="5">
        <v>0.33333333333333331</v>
      </c>
      <c r="E987" s="5">
        <v>0.22222222222222221</v>
      </c>
      <c r="F987" s="5">
        <v>0.44444444444444442</v>
      </c>
      <c r="G987" s="5">
        <v>0.66666666666666663</v>
      </c>
      <c r="H987" s="5">
        <v>1</v>
      </c>
    </row>
    <row r="988" spans="1:25" x14ac:dyDescent="0.3">
      <c r="A988" s="3" t="s">
        <v>2335</v>
      </c>
      <c r="B988" s="5">
        <v>0.16666666666666666</v>
      </c>
      <c r="C988" s="5">
        <v>0.16666666666666666</v>
      </c>
      <c r="D988" s="5">
        <v>0.33333333333333331</v>
      </c>
      <c r="E988" s="5">
        <v>0.16666666666666666</v>
      </c>
      <c r="F988" s="5">
        <v>0.5</v>
      </c>
      <c r="G988" s="5">
        <v>0.66666666666666663</v>
      </c>
      <c r="H988" s="5">
        <v>1</v>
      </c>
    </row>
    <row r="989" spans="1:25" x14ac:dyDescent="0.3">
      <c r="A989" s="3" t="s">
        <v>831</v>
      </c>
      <c r="B989" s="5">
        <v>3.4482758620689655E-2</v>
      </c>
      <c r="C989" s="5">
        <v>6.8965517241379309E-2</v>
      </c>
      <c r="D989" s="5">
        <v>0.10344827586206896</v>
      </c>
      <c r="E989" s="5">
        <v>0.41379310344827586</v>
      </c>
      <c r="F989" s="5">
        <v>0.48275862068965519</v>
      </c>
      <c r="G989" s="5">
        <v>0.89655172413793105</v>
      </c>
      <c r="H989" s="5">
        <v>1</v>
      </c>
    </row>
    <row r="990" spans="1:25" x14ac:dyDescent="0.3">
      <c r="A990" s="3" t="s">
        <v>1889</v>
      </c>
      <c r="B990" s="5">
        <v>0</v>
      </c>
      <c r="C990" s="5">
        <v>0</v>
      </c>
      <c r="D990" s="5">
        <v>0</v>
      </c>
      <c r="E990" s="5">
        <v>0</v>
      </c>
      <c r="F990" s="5">
        <v>1</v>
      </c>
      <c r="G990" s="5">
        <v>1</v>
      </c>
      <c r="H990" s="5">
        <v>1</v>
      </c>
    </row>
    <row r="991" spans="1:25" x14ac:dyDescent="0.3">
      <c r="A991" s="3" t="s">
        <v>1861</v>
      </c>
      <c r="B991" s="5">
        <v>0</v>
      </c>
      <c r="C991" s="5">
        <v>0.16666666666666666</v>
      </c>
      <c r="D991" s="5">
        <v>0.16666666666666666</v>
      </c>
      <c r="E991" s="5">
        <v>0</v>
      </c>
      <c r="F991" s="5">
        <v>0.83333333333333337</v>
      </c>
      <c r="G991" s="5">
        <v>0.83333333333333337</v>
      </c>
      <c r="H991" s="5">
        <v>1</v>
      </c>
    </row>
    <row r="992" spans="1:25" x14ac:dyDescent="0.3">
      <c r="A992" s="3" t="s">
        <v>3759</v>
      </c>
      <c r="B992" s="5">
        <v>0</v>
      </c>
      <c r="C992" s="5">
        <v>0</v>
      </c>
      <c r="D992" s="5">
        <v>0</v>
      </c>
      <c r="E992" s="5">
        <v>1</v>
      </c>
      <c r="F992" s="5">
        <v>0</v>
      </c>
      <c r="G992" s="5">
        <v>1</v>
      </c>
      <c r="H992" s="5">
        <v>1</v>
      </c>
    </row>
    <row r="993" spans="1:25" x14ac:dyDescent="0.3">
      <c r="A993" s="3" t="s">
        <v>3222</v>
      </c>
      <c r="B993" s="5">
        <v>5.2631578947368418E-2</v>
      </c>
      <c r="C993" s="5">
        <v>5.2631578947368418E-2</v>
      </c>
      <c r="D993" s="5">
        <v>0.10526315789473684</v>
      </c>
      <c r="E993" s="5">
        <v>0.10526315789473684</v>
      </c>
      <c r="F993" s="5">
        <v>0.78947368421052633</v>
      </c>
      <c r="G993" s="5">
        <v>0.89473684210526316</v>
      </c>
      <c r="H993" s="5">
        <v>1</v>
      </c>
    </row>
    <row r="994" spans="1:25" x14ac:dyDescent="0.3">
      <c r="A994" s="3" t="s">
        <v>2581</v>
      </c>
      <c r="B994" s="5">
        <v>4.5454545454545456E-2</v>
      </c>
      <c r="C994" s="5">
        <v>0</v>
      </c>
      <c r="D994" s="5">
        <v>4.5454545454545456E-2</v>
      </c>
      <c r="E994" s="5">
        <v>4.5454545454545456E-2</v>
      </c>
      <c r="F994" s="5">
        <v>0.90909090909090906</v>
      </c>
      <c r="G994" s="5">
        <v>0.95454545454545459</v>
      </c>
      <c r="H994" s="5">
        <v>1</v>
      </c>
    </row>
    <row r="995" spans="1:25" x14ac:dyDescent="0.3">
      <c r="A995" s="3" t="s">
        <v>345</v>
      </c>
      <c r="B995" s="5">
        <v>0</v>
      </c>
      <c r="C995" s="5">
        <v>0.4</v>
      </c>
      <c r="D995" s="5">
        <v>0.4</v>
      </c>
      <c r="E995" s="5">
        <v>0</v>
      </c>
      <c r="F995" s="5">
        <v>0.6</v>
      </c>
      <c r="G995" s="5">
        <v>0.6</v>
      </c>
      <c r="H995" s="5">
        <v>1</v>
      </c>
    </row>
    <row r="996" spans="1:25" x14ac:dyDescent="0.3">
      <c r="A996" s="3" t="s">
        <v>1490</v>
      </c>
      <c r="B996" s="5">
        <v>0</v>
      </c>
      <c r="C996" s="5">
        <v>0</v>
      </c>
      <c r="D996" s="5">
        <v>0</v>
      </c>
      <c r="E996" s="5">
        <v>0</v>
      </c>
      <c r="F996" s="5">
        <v>1</v>
      </c>
      <c r="G996" s="5">
        <v>1</v>
      </c>
      <c r="H996" s="5">
        <v>1</v>
      </c>
    </row>
    <row r="997" spans="1:25" x14ac:dyDescent="0.3">
      <c r="A997" s="3" t="s">
        <v>4816</v>
      </c>
      <c r="B997" s="5">
        <v>2.7027027027027029E-2</v>
      </c>
      <c r="C997" s="5">
        <v>7.567567567567568E-2</v>
      </c>
      <c r="D997" s="5">
        <v>0.10270270270270271</v>
      </c>
      <c r="E997" s="5">
        <v>0.11351351351351352</v>
      </c>
      <c r="F997" s="5">
        <v>0.78378378378378377</v>
      </c>
      <c r="G997" s="5">
        <v>0.89729729729729735</v>
      </c>
      <c r="H997" s="5">
        <v>1</v>
      </c>
    </row>
    <row r="1002" spans="1:25" x14ac:dyDescent="0.3">
      <c r="A1002" s="2" t="s">
        <v>5147</v>
      </c>
      <c r="B1002" s="2" t="s">
        <v>4817</v>
      </c>
    </row>
    <row r="1003" spans="1:25" x14ac:dyDescent="0.3">
      <c r="B1003" t="s">
        <v>383</v>
      </c>
      <c r="I1003" t="s">
        <v>5143</v>
      </c>
      <c r="J1003" t="s">
        <v>350</v>
      </c>
      <c r="R1003" t="s">
        <v>5144</v>
      </c>
      <c r="S1003" t="s">
        <v>4816</v>
      </c>
    </row>
    <row r="1004" spans="1:25" x14ac:dyDescent="0.3">
      <c r="A1004" s="2" t="s">
        <v>4815</v>
      </c>
      <c r="B1004">
        <v>1</v>
      </c>
      <c r="C1004">
        <v>2</v>
      </c>
      <c r="D1004">
        <v>3</v>
      </c>
      <c r="E1004">
        <v>4</v>
      </c>
      <c r="F1004">
        <v>5</v>
      </c>
      <c r="G1004">
        <v>10</v>
      </c>
      <c r="H1004" t="s">
        <v>4818</v>
      </c>
      <c r="J1004">
        <v>1</v>
      </c>
      <c r="K1004">
        <v>2</v>
      </c>
      <c r="L1004">
        <v>3</v>
      </c>
      <c r="M1004">
        <v>4</v>
      </c>
      <c r="N1004">
        <v>5</v>
      </c>
      <c r="O1004">
        <v>6</v>
      </c>
      <c r="P1004">
        <v>7</v>
      </c>
      <c r="Q1004" t="s">
        <v>4818</v>
      </c>
      <c r="V1004" s="2"/>
      <c r="W1004" s="2"/>
      <c r="X1004" s="2"/>
      <c r="Y1004" s="2"/>
    </row>
    <row r="1005" spans="1:25" x14ac:dyDescent="0.3">
      <c r="A1005" s="3" t="s">
        <v>698</v>
      </c>
      <c r="B1005" s="4"/>
      <c r="C1005" s="4"/>
      <c r="D1005" s="4"/>
      <c r="E1005" s="4"/>
      <c r="F1005" s="4"/>
      <c r="G1005" s="4"/>
      <c r="H1005" s="4"/>
      <c r="I1005" s="4"/>
      <c r="J1005" s="4"/>
      <c r="K1005" s="4"/>
      <c r="L1005" s="4"/>
      <c r="M1005" s="4"/>
      <c r="N1005" s="4"/>
      <c r="O1005" s="4"/>
      <c r="P1005" s="4"/>
      <c r="Q1005" s="4"/>
      <c r="R1005" s="4"/>
      <c r="S1005" s="4"/>
    </row>
    <row r="1006" spans="1:25" x14ac:dyDescent="0.3">
      <c r="A1006" s="3" t="s">
        <v>2715</v>
      </c>
      <c r="B1006" s="4"/>
      <c r="C1006" s="4"/>
      <c r="D1006" s="4">
        <v>1</v>
      </c>
      <c r="E1006" s="4"/>
      <c r="F1006" s="4"/>
      <c r="G1006" s="4"/>
      <c r="H1006" s="4"/>
      <c r="I1006" s="4">
        <v>1</v>
      </c>
      <c r="J1006" s="4">
        <v>1</v>
      </c>
      <c r="K1006" s="4">
        <v>13</v>
      </c>
      <c r="L1006" s="4">
        <v>19</v>
      </c>
      <c r="M1006" s="4">
        <v>5</v>
      </c>
      <c r="N1006" s="4">
        <v>1</v>
      </c>
      <c r="O1006" s="4"/>
      <c r="P1006" s="4"/>
      <c r="Q1006" s="4"/>
      <c r="R1006" s="4">
        <v>39</v>
      </c>
      <c r="S1006" s="4">
        <v>40</v>
      </c>
    </row>
    <row r="1007" spans="1:25" x14ac:dyDescent="0.3">
      <c r="A1007" s="3" t="s">
        <v>1958</v>
      </c>
      <c r="B1007" s="4"/>
      <c r="C1007" s="4"/>
      <c r="D1007" s="4"/>
      <c r="E1007" s="4">
        <v>1</v>
      </c>
      <c r="F1007" s="4"/>
      <c r="G1007" s="4"/>
      <c r="H1007" s="4"/>
      <c r="I1007" s="4">
        <v>1</v>
      </c>
      <c r="J1007" s="4">
        <v>7</v>
      </c>
      <c r="K1007" s="4">
        <v>7</v>
      </c>
      <c r="L1007" s="4"/>
      <c r="M1007" s="4">
        <v>2</v>
      </c>
      <c r="N1007" s="4"/>
      <c r="O1007" s="4"/>
      <c r="P1007" s="4"/>
      <c r="Q1007" s="4"/>
      <c r="R1007" s="4">
        <v>16</v>
      </c>
      <c r="S1007" s="4">
        <v>17</v>
      </c>
    </row>
    <row r="1008" spans="1:25" x14ac:dyDescent="0.3">
      <c r="A1008" s="3" t="s">
        <v>1928</v>
      </c>
      <c r="B1008" s="4"/>
      <c r="C1008" s="4"/>
      <c r="D1008" s="4"/>
      <c r="E1008" s="4"/>
      <c r="F1008" s="4"/>
      <c r="G1008" s="4"/>
      <c r="H1008" s="4"/>
      <c r="I1008" s="4"/>
      <c r="J1008" s="4">
        <v>4</v>
      </c>
      <c r="K1008" s="4">
        <v>12</v>
      </c>
      <c r="L1008" s="4">
        <v>4</v>
      </c>
      <c r="M1008" s="4">
        <v>1</v>
      </c>
      <c r="N1008" s="4">
        <v>2</v>
      </c>
      <c r="O1008" s="4"/>
      <c r="P1008" s="4"/>
      <c r="Q1008" s="4"/>
      <c r="R1008" s="4">
        <v>23</v>
      </c>
      <c r="S1008" s="4">
        <v>23</v>
      </c>
    </row>
    <row r="1009" spans="1:19" x14ac:dyDescent="0.3">
      <c r="A1009" s="3" t="s">
        <v>2383</v>
      </c>
      <c r="B1009" s="4"/>
      <c r="C1009" s="4"/>
      <c r="D1009" s="4">
        <v>2</v>
      </c>
      <c r="E1009" s="4"/>
      <c r="F1009" s="4">
        <v>1</v>
      </c>
      <c r="G1009" s="4"/>
      <c r="H1009" s="4"/>
      <c r="I1009" s="4">
        <v>3</v>
      </c>
      <c r="J1009" s="4"/>
      <c r="K1009" s="4"/>
      <c r="L1009" s="4">
        <v>1</v>
      </c>
      <c r="M1009" s="4">
        <v>3</v>
      </c>
      <c r="N1009" s="4">
        <v>2</v>
      </c>
      <c r="O1009" s="4"/>
      <c r="P1009" s="4"/>
      <c r="Q1009" s="4"/>
      <c r="R1009" s="4">
        <v>6</v>
      </c>
      <c r="S1009" s="4">
        <v>9</v>
      </c>
    </row>
    <row r="1010" spans="1:19" x14ac:dyDescent="0.3">
      <c r="A1010" s="3" t="s">
        <v>2335</v>
      </c>
      <c r="B1010" s="4">
        <v>1</v>
      </c>
      <c r="C1010" s="4"/>
      <c r="D1010" s="4"/>
      <c r="E1010" s="4"/>
      <c r="F1010" s="4">
        <v>1</v>
      </c>
      <c r="G1010" s="4"/>
      <c r="H1010" s="4"/>
      <c r="I1010" s="4">
        <v>2</v>
      </c>
      <c r="J1010" s="4">
        <v>2</v>
      </c>
      <c r="K1010" s="4"/>
      <c r="L1010" s="4"/>
      <c r="M1010" s="4">
        <v>1</v>
      </c>
      <c r="N1010" s="4"/>
      <c r="O1010" s="4">
        <v>1</v>
      </c>
      <c r="P1010" s="4"/>
      <c r="Q1010" s="4"/>
      <c r="R1010" s="4">
        <v>4</v>
      </c>
      <c r="S1010" s="4">
        <v>6</v>
      </c>
    </row>
    <row r="1011" spans="1:19" x14ac:dyDescent="0.3">
      <c r="A1011" s="3" t="s">
        <v>831</v>
      </c>
      <c r="B1011" s="4"/>
      <c r="C1011" s="4">
        <v>5</v>
      </c>
      <c r="D1011" s="4">
        <v>5</v>
      </c>
      <c r="E1011" s="4">
        <v>2</v>
      </c>
      <c r="F1011" s="4"/>
      <c r="G1011" s="4">
        <v>1</v>
      </c>
      <c r="H1011" s="4"/>
      <c r="I1011" s="4">
        <v>13</v>
      </c>
      <c r="J1011" s="4">
        <v>1</v>
      </c>
      <c r="K1011" s="4">
        <v>4</v>
      </c>
      <c r="L1011" s="4">
        <v>8</v>
      </c>
      <c r="M1011" s="4">
        <v>1</v>
      </c>
      <c r="N1011" s="4">
        <v>1</v>
      </c>
      <c r="O1011" s="4">
        <v>1</v>
      </c>
      <c r="P1011" s="4"/>
      <c r="Q1011" s="4"/>
      <c r="R1011" s="4">
        <v>16</v>
      </c>
      <c r="S1011" s="4">
        <v>29</v>
      </c>
    </row>
    <row r="1012" spans="1:19" x14ac:dyDescent="0.3">
      <c r="A1012" s="3" t="s">
        <v>381</v>
      </c>
      <c r="B1012" s="4"/>
      <c r="C1012" s="4"/>
      <c r="D1012" s="4"/>
      <c r="E1012" s="4"/>
      <c r="F1012" s="4"/>
      <c r="G1012" s="4"/>
      <c r="H1012" s="4"/>
      <c r="I1012" s="4"/>
      <c r="J1012" s="4"/>
      <c r="K1012" s="4"/>
      <c r="L1012" s="4"/>
      <c r="M1012" s="4"/>
      <c r="N1012" s="4"/>
      <c r="O1012" s="4"/>
      <c r="P1012" s="4"/>
      <c r="Q1012" s="4"/>
      <c r="R1012" s="4"/>
      <c r="S1012" s="4"/>
    </row>
    <row r="1013" spans="1:19" x14ac:dyDescent="0.3">
      <c r="A1013" s="3" t="s">
        <v>1889</v>
      </c>
      <c r="B1013" s="4"/>
      <c r="C1013" s="4"/>
      <c r="D1013" s="4"/>
      <c r="E1013" s="4"/>
      <c r="F1013" s="4"/>
      <c r="G1013" s="4"/>
      <c r="H1013" s="4"/>
      <c r="I1013" s="4"/>
      <c r="J1013" s="4">
        <v>1</v>
      </c>
      <c r="K1013" s="4"/>
      <c r="L1013" s="4"/>
      <c r="M1013" s="4"/>
      <c r="N1013" s="4"/>
      <c r="O1013" s="4"/>
      <c r="P1013" s="4"/>
      <c r="Q1013" s="4"/>
      <c r="R1013" s="4">
        <v>1</v>
      </c>
      <c r="S1013" s="4">
        <v>1</v>
      </c>
    </row>
    <row r="1014" spans="1:19" x14ac:dyDescent="0.3">
      <c r="A1014" s="3" t="s">
        <v>1861</v>
      </c>
      <c r="B1014" s="4"/>
      <c r="C1014" s="4"/>
      <c r="D1014" s="4"/>
      <c r="E1014" s="4"/>
      <c r="F1014" s="4"/>
      <c r="G1014" s="4"/>
      <c r="H1014" s="4"/>
      <c r="I1014" s="4"/>
      <c r="J1014" s="4">
        <v>1</v>
      </c>
      <c r="K1014" s="4">
        <v>1</v>
      </c>
      <c r="L1014" s="4">
        <v>3</v>
      </c>
      <c r="M1014" s="4"/>
      <c r="N1014" s="4">
        <v>1</v>
      </c>
      <c r="O1014" s="4"/>
      <c r="P1014" s="4"/>
      <c r="Q1014" s="4"/>
      <c r="R1014" s="4">
        <v>6</v>
      </c>
      <c r="S1014" s="4">
        <v>6</v>
      </c>
    </row>
    <row r="1015" spans="1:19" x14ac:dyDescent="0.3">
      <c r="A1015" s="3" t="s">
        <v>3759</v>
      </c>
      <c r="B1015" s="4"/>
      <c r="C1015" s="4"/>
      <c r="D1015" s="4"/>
      <c r="E1015" s="4">
        <v>1</v>
      </c>
      <c r="F1015" s="4"/>
      <c r="G1015" s="4"/>
      <c r="H1015" s="4"/>
      <c r="I1015" s="4">
        <v>1</v>
      </c>
      <c r="J1015" s="4"/>
      <c r="K1015" s="4"/>
      <c r="L1015" s="4"/>
      <c r="M1015" s="4"/>
      <c r="N1015" s="4"/>
      <c r="O1015" s="4"/>
      <c r="P1015" s="4"/>
      <c r="Q1015" s="4"/>
      <c r="R1015" s="4"/>
      <c r="S1015" s="4">
        <v>1</v>
      </c>
    </row>
    <row r="1016" spans="1:19" x14ac:dyDescent="0.3">
      <c r="A1016" s="3" t="s">
        <v>3222</v>
      </c>
      <c r="B1016" s="4"/>
      <c r="C1016" s="4">
        <v>1</v>
      </c>
      <c r="D1016" s="4"/>
      <c r="E1016" s="4">
        <v>1</v>
      </c>
      <c r="F1016" s="4">
        <v>1</v>
      </c>
      <c r="G1016" s="4"/>
      <c r="H1016" s="4"/>
      <c r="I1016" s="4">
        <v>3</v>
      </c>
      <c r="J1016" s="4">
        <v>3</v>
      </c>
      <c r="K1016" s="4">
        <v>2</v>
      </c>
      <c r="L1016" s="4">
        <v>8</v>
      </c>
      <c r="M1016" s="4">
        <v>2</v>
      </c>
      <c r="N1016" s="4">
        <v>1</v>
      </c>
      <c r="O1016" s="4"/>
      <c r="P1016" s="4"/>
      <c r="Q1016" s="4"/>
      <c r="R1016" s="4">
        <v>16</v>
      </c>
      <c r="S1016" s="4">
        <v>19</v>
      </c>
    </row>
    <row r="1017" spans="1:19" x14ac:dyDescent="0.3">
      <c r="A1017" s="3" t="s">
        <v>2581</v>
      </c>
      <c r="B1017" s="4"/>
      <c r="C1017" s="4"/>
      <c r="D1017" s="4">
        <v>1</v>
      </c>
      <c r="E1017" s="4"/>
      <c r="F1017" s="4">
        <v>1</v>
      </c>
      <c r="G1017" s="4"/>
      <c r="H1017" s="4"/>
      <c r="I1017" s="4">
        <v>2</v>
      </c>
      <c r="J1017" s="4">
        <v>5</v>
      </c>
      <c r="K1017" s="4">
        <v>5</v>
      </c>
      <c r="L1017" s="4">
        <v>8</v>
      </c>
      <c r="M1017" s="4">
        <v>2</v>
      </c>
      <c r="N1017" s="4"/>
      <c r="O1017" s="4"/>
      <c r="P1017" s="4"/>
      <c r="Q1017" s="4"/>
      <c r="R1017" s="4">
        <v>20</v>
      </c>
      <c r="S1017" s="4">
        <v>22</v>
      </c>
    </row>
    <row r="1018" spans="1:19" x14ac:dyDescent="0.3">
      <c r="A1018" s="3" t="s">
        <v>345</v>
      </c>
      <c r="B1018" s="4"/>
      <c r="C1018" s="4"/>
      <c r="D1018" s="4"/>
      <c r="E1018" s="4"/>
      <c r="F1018" s="4"/>
      <c r="G1018" s="4"/>
      <c r="H1018" s="4"/>
      <c r="I1018" s="4"/>
      <c r="J1018" s="4"/>
      <c r="K1018" s="4">
        <v>2</v>
      </c>
      <c r="L1018" s="4">
        <v>1</v>
      </c>
      <c r="M1018" s="4">
        <v>3</v>
      </c>
      <c r="N1018" s="4">
        <v>2</v>
      </c>
      <c r="O1018" s="4"/>
      <c r="P1018" s="4">
        <v>2</v>
      </c>
      <c r="Q1018" s="4"/>
      <c r="R1018" s="4">
        <v>10</v>
      </c>
      <c r="S1018" s="4">
        <v>10</v>
      </c>
    </row>
    <row r="1019" spans="1:19" x14ac:dyDescent="0.3">
      <c r="A1019" s="3" t="s">
        <v>1490</v>
      </c>
      <c r="B1019" s="4"/>
      <c r="C1019" s="4"/>
      <c r="D1019" s="4"/>
      <c r="E1019" s="4"/>
      <c r="F1019" s="4"/>
      <c r="G1019" s="4"/>
      <c r="H1019" s="4"/>
      <c r="I1019" s="4"/>
      <c r="J1019" s="4"/>
      <c r="K1019" s="4">
        <v>1</v>
      </c>
      <c r="L1019" s="4">
        <v>1</v>
      </c>
      <c r="M1019" s="4"/>
      <c r="N1019" s="4"/>
      <c r="O1019" s="4"/>
      <c r="P1019" s="4"/>
      <c r="Q1019" s="4"/>
      <c r="R1019" s="4">
        <v>2</v>
      </c>
      <c r="S1019" s="4">
        <v>2</v>
      </c>
    </row>
    <row r="1020" spans="1:19" x14ac:dyDescent="0.3">
      <c r="A1020" s="3" t="s">
        <v>4959</v>
      </c>
      <c r="B1020" s="4"/>
      <c r="C1020" s="4"/>
      <c r="D1020" s="4"/>
      <c r="E1020" s="4"/>
      <c r="F1020" s="4"/>
      <c r="G1020" s="4"/>
      <c r="H1020" s="4"/>
      <c r="I1020" s="4"/>
      <c r="J1020" s="4"/>
      <c r="K1020" s="4"/>
      <c r="L1020" s="4"/>
      <c r="M1020" s="4"/>
      <c r="N1020" s="4"/>
      <c r="O1020" s="4"/>
      <c r="P1020" s="4"/>
      <c r="Q1020" s="4"/>
      <c r="R1020" s="4"/>
      <c r="S1020" s="4"/>
    </row>
    <row r="1021" spans="1:19" x14ac:dyDescent="0.3">
      <c r="A1021" s="3" t="s">
        <v>4816</v>
      </c>
      <c r="B1021" s="4">
        <v>1</v>
      </c>
      <c r="C1021" s="4">
        <v>6</v>
      </c>
      <c r="D1021" s="4">
        <v>9</v>
      </c>
      <c r="E1021" s="4">
        <v>5</v>
      </c>
      <c r="F1021" s="4">
        <v>4</v>
      </c>
      <c r="G1021" s="4">
        <v>1</v>
      </c>
      <c r="H1021" s="4"/>
      <c r="I1021" s="4">
        <v>26</v>
      </c>
      <c r="J1021" s="4">
        <v>25</v>
      </c>
      <c r="K1021" s="4">
        <v>47</v>
      </c>
      <c r="L1021" s="4">
        <v>53</v>
      </c>
      <c r="M1021" s="4">
        <v>20</v>
      </c>
      <c r="N1021" s="4">
        <v>10</v>
      </c>
      <c r="O1021" s="4">
        <v>2</v>
      </c>
      <c r="P1021" s="4">
        <v>2</v>
      </c>
      <c r="Q1021" s="4"/>
      <c r="R1021" s="4">
        <v>159</v>
      </c>
      <c r="S1021" s="4">
        <v>185</v>
      </c>
    </row>
    <row r="1025" spans="1:25" x14ac:dyDescent="0.3">
      <c r="A1025" s="3" t="s">
        <v>4890</v>
      </c>
    </row>
    <row r="1026" spans="1:25" x14ac:dyDescent="0.3">
      <c r="A1026" s="2" t="s">
        <v>4815</v>
      </c>
      <c r="B1026" t="s">
        <v>4885</v>
      </c>
      <c r="C1026" t="s">
        <v>4886</v>
      </c>
      <c r="D1026" t="s">
        <v>2351</v>
      </c>
      <c r="E1026" t="s">
        <v>4887</v>
      </c>
      <c r="F1026" t="s">
        <v>4884</v>
      </c>
      <c r="G1026" t="s">
        <v>2584</v>
      </c>
      <c r="H1026" t="s">
        <v>2368</v>
      </c>
      <c r="I1026" t="s">
        <v>4889</v>
      </c>
      <c r="J1026" t="s">
        <v>1202</v>
      </c>
      <c r="K1026" t="s">
        <v>2631</v>
      </c>
      <c r="L1026" t="s">
        <v>568</v>
      </c>
      <c r="N1026" t="s">
        <v>4815</v>
      </c>
      <c r="O1026" t="s">
        <v>4885</v>
      </c>
      <c r="P1026" t="s">
        <v>4886</v>
      </c>
      <c r="Q1026" t="s">
        <v>2351</v>
      </c>
      <c r="R1026" t="s">
        <v>4887</v>
      </c>
      <c r="S1026" t="s">
        <v>4884</v>
      </c>
      <c r="T1026" t="s">
        <v>2584</v>
      </c>
      <c r="U1026" t="s">
        <v>2368</v>
      </c>
      <c r="V1026" t="s">
        <v>4889</v>
      </c>
      <c r="W1026" t="s">
        <v>1202</v>
      </c>
      <c r="X1026" t="s">
        <v>2631</v>
      </c>
      <c r="Y1026" t="s">
        <v>568</v>
      </c>
    </row>
    <row r="1027" spans="1:25" x14ac:dyDescent="0.3">
      <c r="A1027" s="3" t="s">
        <v>2715</v>
      </c>
      <c r="B1027" s="4"/>
      <c r="C1027" s="4">
        <v>4</v>
      </c>
      <c r="D1027" s="4">
        <v>1</v>
      </c>
      <c r="E1027" s="4"/>
      <c r="F1027" s="4">
        <v>9</v>
      </c>
      <c r="G1027" s="4">
        <v>5</v>
      </c>
      <c r="H1027" s="4">
        <v>6</v>
      </c>
      <c r="I1027" s="4">
        <v>5</v>
      </c>
      <c r="J1027" s="4">
        <v>19</v>
      </c>
      <c r="K1027" s="4">
        <v>34</v>
      </c>
      <c r="L1027" s="4">
        <v>25</v>
      </c>
      <c r="N1027" t="s">
        <v>2715</v>
      </c>
      <c r="P1027">
        <v>4</v>
      </c>
      <c r="Q1027">
        <v>1</v>
      </c>
      <c r="S1027">
        <v>9</v>
      </c>
      <c r="T1027">
        <v>5</v>
      </c>
      <c r="U1027">
        <v>6</v>
      </c>
      <c r="V1027">
        <v>5</v>
      </c>
      <c r="W1027">
        <v>19</v>
      </c>
      <c r="X1027">
        <v>34</v>
      </c>
      <c r="Y1027">
        <v>25</v>
      </c>
    </row>
    <row r="1028" spans="1:25" x14ac:dyDescent="0.3">
      <c r="A1028" s="3" t="s">
        <v>1958</v>
      </c>
      <c r="B1028" s="4"/>
      <c r="C1028" s="4">
        <v>1</v>
      </c>
      <c r="D1028" s="4">
        <v>1</v>
      </c>
      <c r="E1028" s="4">
        <v>3</v>
      </c>
      <c r="F1028" s="4">
        <v>1</v>
      </c>
      <c r="G1028" s="4">
        <v>1</v>
      </c>
      <c r="H1028" s="4">
        <v>3</v>
      </c>
      <c r="I1028" s="4">
        <v>5</v>
      </c>
      <c r="J1028" s="4">
        <v>17</v>
      </c>
      <c r="K1028" s="4">
        <v>6</v>
      </c>
      <c r="L1028" s="4">
        <v>17</v>
      </c>
      <c r="N1028" t="s">
        <v>1958</v>
      </c>
      <c r="P1028">
        <v>1</v>
      </c>
      <c r="Q1028">
        <v>1</v>
      </c>
      <c r="R1028">
        <v>3</v>
      </c>
      <c r="S1028">
        <v>1</v>
      </c>
      <c r="T1028">
        <v>1</v>
      </c>
      <c r="U1028">
        <v>3</v>
      </c>
      <c r="V1028">
        <v>5</v>
      </c>
      <c r="W1028">
        <v>17</v>
      </c>
      <c r="X1028">
        <v>6</v>
      </c>
      <c r="Y1028">
        <v>17</v>
      </c>
    </row>
    <row r="1029" spans="1:25" x14ac:dyDescent="0.3">
      <c r="A1029" s="3" t="s">
        <v>1928</v>
      </c>
      <c r="B1029" s="4"/>
      <c r="C1029" s="4">
        <v>3</v>
      </c>
      <c r="D1029" s="4">
        <v>1</v>
      </c>
      <c r="E1029" s="4">
        <v>1</v>
      </c>
      <c r="F1029" s="4">
        <v>3</v>
      </c>
      <c r="G1029" s="4">
        <v>8</v>
      </c>
      <c r="H1029" s="4">
        <v>5</v>
      </c>
      <c r="I1029" s="4">
        <v>6</v>
      </c>
      <c r="J1029" s="4">
        <v>16</v>
      </c>
      <c r="K1029" s="4">
        <v>11</v>
      </c>
      <c r="L1029" s="4">
        <v>29</v>
      </c>
      <c r="N1029" t="s">
        <v>1928</v>
      </c>
      <c r="P1029">
        <v>3</v>
      </c>
      <c r="Q1029">
        <v>1</v>
      </c>
      <c r="R1029">
        <v>1</v>
      </c>
      <c r="S1029">
        <v>3</v>
      </c>
      <c r="T1029">
        <v>8</v>
      </c>
      <c r="U1029">
        <v>5</v>
      </c>
      <c r="V1029">
        <v>6</v>
      </c>
      <c r="W1029">
        <v>16</v>
      </c>
      <c r="X1029">
        <v>11</v>
      </c>
      <c r="Y1029">
        <v>29</v>
      </c>
    </row>
    <row r="1030" spans="1:25" x14ac:dyDescent="0.3">
      <c r="A1030" s="3" t="s">
        <v>2383</v>
      </c>
      <c r="B1030" s="4">
        <v>2</v>
      </c>
      <c r="C1030" s="4">
        <v>3</v>
      </c>
      <c r="D1030" s="4">
        <v>4</v>
      </c>
      <c r="E1030" s="4">
        <v>3</v>
      </c>
      <c r="F1030" s="4">
        <v>3</v>
      </c>
      <c r="G1030" s="4">
        <v>8</v>
      </c>
      <c r="H1030" s="4">
        <v>8</v>
      </c>
      <c r="I1030" s="4">
        <v>6</v>
      </c>
      <c r="J1030" s="4">
        <v>6</v>
      </c>
      <c r="K1030" s="4">
        <v>9</v>
      </c>
      <c r="L1030" s="4">
        <v>13</v>
      </c>
      <c r="N1030" t="s">
        <v>2383</v>
      </c>
      <c r="O1030">
        <v>2</v>
      </c>
      <c r="P1030">
        <v>3</v>
      </c>
      <c r="Q1030">
        <v>4</v>
      </c>
      <c r="R1030">
        <v>3</v>
      </c>
      <c r="S1030">
        <v>3</v>
      </c>
      <c r="T1030">
        <v>8</v>
      </c>
      <c r="U1030">
        <v>8</v>
      </c>
      <c r="V1030">
        <v>6</v>
      </c>
      <c r="W1030">
        <v>6</v>
      </c>
      <c r="X1030">
        <v>9</v>
      </c>
      <c r="Y1030">
        <v>13</v>
      </c>
    </row>
    <row r="1031" spans="1:25" x14ac:dyDescent="0.3">
      <c r="A1031" s="3" t="s">
        <v>2335</v>
      </c>
      <c r="B1031" s="4"/>
      <c r="C1031" s="4"/>
      <c r="D1031" s="4"/>
      <c r="E1031" s="4"/>
      <c r="F1031" s="4">
        <v>1</v>
      </c>
      <c r="G1031" s="4">
        <v>1</v>
      </c>
      <c r="H1031" s="4">
        <v>3</v>
      </c>
      <c r="I1031" s="4">
        <v>1</v>
      </c>
      <c r="J1031" s="4">
        <v>2</v>
      </c>
      <c r="K1031" s="4">
        <v>2</v>
      </c>
      <c r="L1031" s="4">
        <v>2</v>
      </c>
      <c r="N1031" t="s">
        <v>2335</v>
      </c>
      <c r="S1031">
        <v>1</v>
      </c>
      <c r="T1031">
        <v>1</v>
      </c>
      <c r="U1031">
        <v>3</v>
      </c>
      <c r="V1031">
        <v>1</v>
      </c>
      <c r="W1031">
        <v>2</v>
      </c>
      <c r="X1031">
        <v>2</v>
      </c>
      <c r="Y1031">
        <v>2</v>
      </c>
    </row>
    <row r="1032" spans="1:25" x14ac:dyDescent="0.3">
      <c r="A1032" s="3" t="s">
        <v>831</v>
      </c>
      <c r="B1032" s="4"/>
      <c r="C1032" s="4">
        <v>1</v>
      </c>
      <c r="D1032" s="4">
        <v>7</v>
      </c>
      <c r="E1032" s="4">
        <v>5</v>
      </c>
      <c r="F1032" s="4">
        <v>18</v>
      </c>
      <c r="G1032" s="4">
        <v>8</v>
      </c>
      <c r="H1032" s="4">
        <v>8</v>
      </c>
      <c r="I1032" s="4">
        <v>7</v>
      </c>
      <c r="J1032" s="4">
        <v>20</v>
      </c>
      <c r="K1032" s="4">
        <v>30</v>
      </c>
      <c r="L1032" s="4">
        <v>30</v>
      </c>
      <c r="N1032" t="s">
        <v>831</v>
      </c>
      <c r="P1032">
        <v>1</v>
      </c>
      <c r="Q1032">
        <v>7</v>
      </c>
      <c r="R1032">
        <v>5</v>
      </c>
      <c r="S1032">
        <v>18</v>
      </c>
      <c r="T1032">
        <v>8</v>
      </c>
      <c r="U1032">
        <v>8</v>
      </c>
      <c r="V1032">
        <v>7</v>
      </c>
      <c r="W1032">
        <v>20</v>
      </c>
      <c r="X1032">
        <v>30</v>
      </c>
      <c r="Y1032">
        <v>30</v>
      </c>
    </row>
    <row r="1033" spans="1:25" x14ac:dyDescent="0.3">
      <c r="A1033" s="3" t="s">
        <v>1889</v>
      </c>
      <c r="B1033" s="4"/>
      <c r="C1033" s="4"/>
      <c r="D1033" s="4"/>
      <c r="E1033" s="4"/>
      <c r="F1033" s="4"/>
      <c r="G1033" s="4"/>
      <c r="H1033" s="4">
        <v>2</v>
      </c>
      <c r="I1033" s="4"/>
      <c r="J1033" s="4">
        <v>2</v>
      </c>
      <c r="K1033" s="4"/>
      <c r="L1033" s="4">
        <v>3</v>
      </c>
      <c r="N1033" t="s">
        <v>1889</v>
      </c>
      <c r="U1033">
        <v>2</v>
      </c>
      <c r="W1033">
        <v>2</v>
      </c>
      <c r="Y1033">
        <v>3</v>
      </c>
    </row>
    <row r="1034" spans="1:25" x14ac:dyDescent="0.3">
      <c r="A1034" s="3" t="s">
        <v>1861</v>
      </c>
      <c r="B1034" s="4"/>
      <c r="C1034" s="4"/>
      <c r="D1034" s="4"/>
      <c r="E1034" s="4">
        <v>1</v>
      </c>
      <c r="F1034" s="4">
        <v>1</v>
      </c>
      <c r="G1034" s="4">
        <v>2</v>
      </c>
      <c r="H1034" s="4">
        <v>2</v>
      </c>
      <c r="I1034" s="4">
        <v>1</v>
      </c>
      <c r="J1034" s="4">
        <v>1</v>
      </c>
      <c r="K1034" s="4">
        <v>2</v>
      </c>
      <c r="L1034" s="4">
        <v>8</v>
      </c>
      <c r="N1034" t="s">
        <v>1861</v>
      </c>
      <c r="R1034">
        <v>1</v>
      </c>
      <c r="S1034">
        <v>1</v>
      </c>
      <c r="T1034">
        <v>2</v>
      </c>
      <c r="U1034">
        <v>2</v>
      </c>
      <c r="V1034">
        <v>1</v>
      </c>
      <c r="W1034">
        <v>1</v>
      </c>
      <c r="X1034">
        <v>2</v>
      </c>
      <c r="Y1034">
        <v>8</v>
      </c>
    </row>
    <row r="1035" spans="1:25" x14ac:dyDescent="0.3">
      <c r="A1035" s="3" t="s">
        <v>3759</v>
      </c>
      <c r="B1035" s="4"/>
      <c r="C1035" s="4"/>
      <c r="D1035" s="4">
        <v>1</v>
      </c>
      <c r="E1035" s="4"/>
      <c r="F1035" s="4"/>
      <c r="G1035" s="4"/>
      <c r="H1035" s="4">
        <v>1</v>
      </c>
      <c r="I1035" s="4">
        <v>2</v>
      </c>
      <c r="J1035" s="4"/>
      <c r="K1035" s="4">
        <v>1</v>
      </c>
      <c r="L1035" s="4">
        <v>2</v>
      </c>
      <c r="N1035" t="s">
        <v>3759</v>
      </c>
      <c r="Q1035">
        <v>1</v>
      </c>
      <c r="U1035">
        <v>1</v>
      </c>
      <c r="V1035">
        <v>2</v>
      </c>
      <c r="X1035">
        <v>1</v>
      </c>
      <c r="Y1035">
        <v>2</v>
      </c>
    </row>
    <row r="1036" spans="1:25" x14ac:dyDescent="0.3">
      <c r="A1036" s="3" t="s">
        <v>3222</v>
      </c>
      <c r="B1036" s="4"/>
      <c r="C1036" s="4">
        <v>4</v>
      </c>
      <c r="D1036" s="4">
        <v>2</v>
      </c>
      <c r="E1036" s="4">
        <v>1</v>
      </c>
      <c r="F1036" s="4">
        <v>3</v>
      </c>
      <c r="G1036" s="4">
        <v>3</v>
      </c>
      <c r="H1036" s="4">
        <v>7</v>
      </c>
      <c r="I1036" s="4">
        <v>11</v>
      </c>
      <c r="J1036" s="4">
        <v>9</v>
      </c>
      <c r="K1036" s="4">
        <v>10</v>
      </c>
      <c r="L1036" s="4">
        <v>22</v>
      </c>
      <c r="N1036" t="s">
        <v>3222</v>
      </c>
      <c r="P1036">
        <v>4</v>
      </c>
      <c r="Q1036">
        <v>2</v>
      </c>
      <c r="R1036">
        <v>1</v>
      </c>
      <c r="S1036">
        <v>3</v>
      </c>
      <c r="T1036">
        <v>3</v>
      </c>
      <c r="U1036">
        <v>7</v>
      </c>
      <c r="V1036">
        <v>11</v>
      </c>
      <c r="W1036">
        <v>9</v>
      </c>
      <c r="X1036">
        <v>10</v>
      </c>
      <c r="Y1036">
        <v>22</v>
      </c>
    </row>
    <row r="1037" spans="1:25" x14ac:dyDescent="0.3">
      <c r="A1037" s="3" t="s">
        <v>2581</v>
      </c>
      <c r="B1037" s="4"/>
      <c r="C1037" s="4">
        <v>2</v>
      </c>
      <c r="D1037" s="4"/>
      <c r="E1037" s="4"/>
      <c r="F1037" s="4">
        <v>4</v>
      </c>
      <c r="G1037" s="4">
        <v>10</v>
      </c>
      <c r="H1037" s="4">
        <v>3</v>
      </c>
      <c r="I1037" s="4">
        <v>4</v>
      </c>
      <c r="J1037" s="4">
        <v>13</v>
      </c>
      <c r="K1037" s="4">
        <v>18</v>
      </c>
      <c r="L1037" s="4">
        <v>28</v>
      </c>
      <c r="N1037" t="s">
        <v>2581</v>
      </c>
      <c r="P1037">
        <v>2</v>
      </c>
      <c r="S1037">
        <v>4</v>
      </c>
      <c r="T1037">
        <v>10</v>
      </c>
      <c r="U1037">
        <v>3</v>
      </c>
      <c r="V1037">
        <v>4</v>
      </c>
      <c r="W1037">
        <v>13</v>
      </c>
      <c r="X1037">
        <v>18</v>
      </c>
      <c r="Y1037">
        <v>28</v>
      </c>
    </row>
    <row r="1038" spans="1:25" x14ac:dyDescent="0.3">
      <c r="A1038" s="3" t="s">
        <v>345</v>
      </c>
      <c r="B1038" s="4"/>
      <c r="C1038" s="4"/>
      <c r="D1038" s="4">
        <v>4</v>
      </c>
      <c r="E1038" s="4">
        <v>8</v>
      </c>
      <c r="F1038" s="4"/>
      <c r="G1038" s="4">
        <v>7</v>
      </c>
      <c r="H1038" s="4">
        <v>6</v>
      </c>
      <c r="I1038" s="4">
        <v>10</v>
      </c>
      <c r="J1038" s="4">
        <v>5</v>
      </c>
      <c r="K1038" s="4">
        <v>10</v>
      </c>
      <c r="L1038" s="4">
        <v>16</v>
      </c>
      <c r="N1038" t="s">
        <v>345</v>
      </c>
      <c r="Q1038">
        <v>4</v>
      </c>
      <c r="R1038">
        <v>8</v>
      </c>
      <c r="T1038">
        <v>7</v>
      </c>
      <c r="U1038">
        <v>6</v>
      </c>
      <c r="V1038">
        <v>10</v>
      </c>
      <c r="W1038">
        <v>5</v>
      </c>
      <c r="X1038">
        <v>10</v>
      </c>
      <c r="Y1038">
        <v>16</v>
      </c>
    </row>
    <row r="1039" spans="1:25" x14ac:dyDescent="0.3">
      <c r="A1039" s="3" t="s">
        <v>1490</v>
      </c>
      <c r="B1039" s="4"/>
      <c r="C1039" s="4"/>
      <c r="D1039" s="4"/>
      <c r="E1039" s="4"/>
      <c r="F1039" s="4"/>
      <c r="G1039" s="4">
        <v>1</v>
      </c>
      <c r="H1039" s="4">
        <v>1</v>
      </c>
      <c r="I1039" s="4">
        <v>5</v>
      </c>
      <c r="J1039" s="4">
        <v>2</v>
      </c>
      <c r="K1039" s="4"/>
      <c r="L1039" s="4">
        <v>4</v>
      </c>
      <c r="N1039" t="s">
        <v>1490</v>
      </c>
      <c r="T1039">
        <v>1</v>
      </c>
      <c r="U1039">
        <v>1</v>
      </c>
      <c r="V1039">
        <v>5</v>
      </c>
      <c r="W1039">
        <v>2</v>
      </c>
      <c r="Y1039">
        <v>4</v>
      </c>
    </row>
    <row r="1040" spans="1:25" x14ac:dyDescent="0.3">
      <c r="A1040" s="3" t="s">
        <v>4816</v>
      </c>
      <c r="B1040" s="4">
        <v>2</v>
      </c>
      <c r="C1040" s="4">
        <v>18</v>
      </c>
      <c r="D1040" s="4">
        <v>21</v>
      </c>
      <c r="E1040" s="4">
        <v>22</v>
      </c>
      <c r="F1040" s="4">
        <v>43</v>
      </c>
      <c r="G1040" s="4">
        <v>54</v>
      </c>
      <c r="H1040" s="4">
        <v>55</v>
      </c>
      <c r="I1040" s="4">
        <v>63</v>
      </c>
      <c r="J1040" s="4">
        <v>112</v>
      </c>
      <c r="K1040" s="4">
        <v>133</v>
      </c>
      <c r="L1040" s="4">
        <v>199</v>
      </c>
      <c r="N1040" t="s">
        <v>4816</v>
      </c>
      <c r="O1040">
        <v>2</v>
      </c>
      <c r="P1040">
        <v>18</v>
      </c>
      <c r="Q1040">
        <v>21</v>
      </c>
      <c r="R1040">
        <v>22</v>
      </c>
      <c r="S1040">
        <v>43</v>
      </c>
      <c r="T1040">
        <v>54</v>
      </c>
      <c r="U1040">
        <v>55</v>
      </c>
      <c r="V1040">
        <v>63</v>
      </c>
      <c r="W1040">
        <v>112</v>
      </c>
      <c r="X1040">
        <v>133</v>
      </c>
      <c r="Y1040">
        <v>199</v>
      </c>
    </row>
    <row r="1042" spans="1:12" x14ac:dyDescent="0.3">
      <c r="A1042" t="s">
        <v>4815</v>
      </c>
      <c r="B1042" t="s">
        <v>4885</v>
      </c>
      <c r="C1042" t="s">
        <v>4886</v>
      </c>
      <c r="D1042" t="s">
        <v>2351</v>
      </c>
      <c r="E1042" t="s">
        <v>4887</v>
      </c>
      <c r="F1042" t="s">
        <v>4884</v>
      </c>
      <c r="G1042" t="s">
        <v>2584</v>
      </c>
      <c r="H1042" t="s">
        <v>2368</v>
      </c>
      <c r="I1042" t="s">
        <v>4889</v>
      </c>
      <c r="J1042" t="s">
        <v>1202</v>
      </c>
      <c r="K1042" t="s">
        <v>2631</v>
      </c>
      <c r="L1042" t="s">
        <v>568</v>
      </c>
    </row>
    <row r="1043" spans="1:12" x14ac:dyDescent="0.3">
      <c r="A1043" t="s">
        <v>2715</v>
      </c>
      <c r="B1043" s="6">
        <f>O1027/274</f>
        <v>0</v>
      </c>
      <c r="C1043" s="6">
        <f t="shared" ref="C1043:L1056" si="78">P1027/274</f>
        <v>1.4598540145985401E-2</v>
      </c>
      <c r="D1043" s="6">
        <f t="shared" si="78"/>
        <v>3.6496350364963502E-3</v>
      </c>
      <c r="E1043" s="6">
        <f t="shared" si="78"/>
        <v>0</v>
      </c>
      <c r="F1043" s="6">
        <f t="shared" si="78"/>
        <v>3.2846715328467155E-2</v>
      </c>
      <c r="G1043" s="6">
        <f t="shared" si="78"/>
        <v>1.824817518248175E-2</v>
      </c>
      <c r="H1043" s="6">
        <f t="shared" si="78"/>
        <v>2.1897810218978103E-2</v>
      </c>
      <c r="I1043" s="6">
        <f t="shared" si="78"/>
        <v>1.824817518248175E-2</v>
      </c>
      <c r="J1043" s="6">
        <f t="shared" si="78"/>
        <v>6.9343065693430656E-2</v>
      </c>
      <c r="K1043" s="6">
        <f t="shared" si="78"/>
        <v>0.12408759124087591</v>
      </c>
      <c r="L1043" s="6">
        <f t="shared" si="78"/>
        <v>9.1240875912408759E-2</v>
      </c>
    </row>
    <row r="1044" spans="1:12" x14ac:dyDescent="0.3">
      <c r="A1044" t="s">
        <v>1958</v>
      </c>
      <c r="B1044" s="6">
        <f t="shared" ref="B1044:B1056" si="79">O1028/274</f>
        <v>0</v>
      </c>
      <c r="C1044" s="6">
        <f t="shared" si="78"/>
        <v>3.6496350364963502E-3</v>
      </c>
      <c r="D1044" s="6">
        <f t="shared" si="78"/>
        <v>3.6496350364963502E-3</v>
      </c>
      <c r="E1044" s="6">
        <f t="shared" si="78"/>
        <v>1.0948905109489052E-2</v>
      </c>
      <c r="F1044" s="6">
        <f t="shared" si="78"/>
        <v>3.6496350364963502E-3</v>
      </c>
      <c r="G1044" s="6">
        <f t="shared" si="78"/>
        <v>3.6496350364963502E-3</v>
      </c>
      <c r="H1044" s="6">
        <f t="shared" si="78"/>
        <v>1.0948905109489052E-2</v>
      </c>
      <c r="I1044" s="6">
        <f t="shared" si="78"/>
        <v>1.824817518248175E-2</v>
      </c>
      <c r="J1044" s="6">
        <f t="shared" si="78"/>
        <v>6.2043795620437957E-2</v>
      </c>
      <c r="K1044" s="6">
        <f t="shared" si="78"/>
        <v>2.1897810218978103E-2</v>
      </c>
      <c r="L1044" s="6">
        <f t="shared" si="78"/>
        <v>6.2043795620437957E-2</v>
      </c>
    </row>
    <row r="1045" spans="1:12" x14ac:dyDescent="0.3">
      <c r="A1045" t="s">
        <v>1928</v>
      </c>
      <c r="B1045" s="6">
        <f t="shared" si="79"/>
        <v>0</v>
      </c>
      <c r="C1045" s="6">
        <f t="shared" si="78"/>
        <v>1.0948905109489052E-2</v>
      </c>
      <c r="D1045" s="6">
        <f t="shared" si="78"/>
        <v>3.6496350364963502E-3</v>
      </c>
      <c r="E1045" s="6">
        <f t="shared" si="78"/>
        <v>3.6496350364963502E-3</v>
      </c>
      <c r="F1045" s="6">
        <f t="shared" si="78"/>
        <v>1.0948905109489052E-2</v>
      </c>
      <c r="G1045" s="6">
        <f t="shared" si="78"/>
        <v>2.9197080291970802E-2</v>
      </c>
      <c r="H1045" s="6">
        <f t="shared" si="78"/>
        <v>1.824817518248175E-2</v>
      </c>
      <c r="I1045" s="6">
        <f t="shared" si="78"/>
        <v>2.1897810218978103E-2</v>
      </c>
      <c r="J1045" s="6">
        <f t="shared" si="78"/>
        <v>5.8394160583941604E-2</v>
      </c>
      <c r="K1045" s="6">
        <f t="shared" si="78"/>
        <v>4.0145985401459854E-2</v>
      </c>
      <c r="L1045" s="6">
        <f t="shared" si="78"/>
        <v>0.10583941605839416</v>
      </c>
    </row>
    <row r="1046" spans="1:12" x14ac:dyDescent="0.3">
      <c r="A1046" t="s">
        <v>2383</v>
      </c>
      <c r="B1046" s="6">
        <f t="shared" si="79"/>
        <v>7.2992700729927005E-3</v>
      </c>
      <c r="C1046" s="6">
        <f t="shared" si="78"/>
        <v>1.0948905109489052E-2</v>
      </c>
      <c r="D1046" s="6">
        <f t="shared" si="78"/>
        <v>1.4598540145985401E-2</v>
      </c>
      <c r="E1046" s="6">
        <f t="shared" si="78"/>
        <v>1.0948905109489052E-2</v>
      </c>
      <c r="F1046" s="6">
        <f t="shared" si="78"/>
        <v>1.0948905109489052E-2</v>
      </c>
      <c r="G1046" s="6">
        <f t="shared" si="78"/>
        <v>2.9197080291970802E-2</v>
      </c>
      <c r="H1046" s="6">
        <f t="shared" si="78"/>
        <v>2.9197080291970802E-2</v>
      </c>
      <c r="I1046" s="6">
        <f t="shared" si="78"/>
        <v>2.1897810218978103E-2</v>
      </c>
      <c r="J1046" s="6">
        <f t="shared" si="78"/>
        <v>2.1897810218978103E-2</v>
      </c>
      <c r="K1046" s="6">
        <f t="shared" si="78"/>
        <v>3.2846715328467155E-2</v>
      </c>
      <c r="L1046" s="6">
        <f t="shared" si="78"/>
        <v>4.7445255474452552E-2</v>
      </c>
    </row>
    <row r="1047" spans="1:12" x14ac:dyDescent="0.3">
      <c r="A1047" t="s">
        <v>2335</v>
      </c>
      <c r="B1047" s="6">
        <f t="shared" si="79"/>
        <v>0</v>
      </c>
      <c r="C1047" s="6">
        <f t="shared" si="78"/>
        <v>0</v>
      </c>
      <c r="D1047" s="6">
        <f t="shared" si="78"/>
        <v>0</v>
      </c>
      <c r="E1047" s="6">
        <f t="shared" si="78"/>
        <v>0</v>
      </c>
      <c r="F1047" s="6">
        <f t="shared" si="78"/>
        <v>3.6496350364963502E-3</v>
      </c>
      <c r="G1047" s="6">
        <f t="shared" si="78"/>
        <v>3.6496350364963502E-3</v>
      </c>
      <c r="H1047" s="6">
        <f t="shared" si="78"/>
        <v>1.0948905109489052E-2</v>
      </c>
      <c r="I1047" s="6">
        <f t="shared" si="78"/>
        <v>3.6496350364963502E-3</v>
      </c>
      <c r="J1047" s="6">
        <f t="shared" si="78"/>
        <v>7.2992700729927005E-3</v>
      </c>
      <c r="K1047" s="6">
        <f t="shared" si="78"/>
        <v>7.2992700729927005E-3</v>
      </c>
      <c r="L1047" s="6">
        <f t="shared" si="78"/>
        <v>7.2992700729927005E-3</v>
      </c>
    </row>
    <row r="1048" spans="1:12" x14ac:dyDescent="0.3">
      <c r="A1048" t="s">
        <v>831</v>
      </c>
      <c r="B1048" s="6">
        <f t="shared" si="79"/>
        <v>0</v>
      </c>
      <c r="C1048" s="6">
        <f t="shared" si="78"/>
        <v>3.6496350364963502E-3</v>
      </c>
      <c r="D1048" s="6">
        <f t="shared" si="78"/>
        <v>2.5547445255474453E-2</v>
      </c>
      <c r="E1048" s="6">
        <f t="shared" si="78"/>
        <v>1.824817518248175E-2</v>
      </c>
      <c r="F1048" s="6">
        <f t="shared" si="78"/>
        <v>6.569343065693431E-2</v>
      </c>
      <c r="G1048" s="6">
        <f t="shared" si="78"/>
        <v>2.9197080291970802E-2</v>
      </c>
      <c r="H1048" s="6">
        <f t="shared" si="78"/>
        <v>2.9197080291970802E-2</v>
      </c>
      <c r="I1048" s="6">
        <f t="shared" si="78"/>
        <v>2.5547445255474453E-2</v>
      </c>
      <c r="J1048" s="6">
        <f t="shared" si="78"/>
        <v>7.2992700729927001E-2</v>
      </c>
      <c r="K1048" s="6">
        <f t="shared" si="78"/>
        <v>0.10948905109489052</v>
      </c>
      <c r="L1048" s="6">
        <f t="shared" si="78"/>
        <v>0.10948905109489052</v>
      </c>
    </row>
    <row r="1049" spans="1:12" x14ac:dyDescent="0.3">
      <c r="A1049" t="s">
        <v>1889</v>
      </c>
      <c r="B1049" s="6">
        <f t="shared" si="79"/>
        <v>0</v>
      </c>
      <c r="C1049" s="6">
        <f t="shared" si="78"/>
        <v>0</v>
      </c>
      <c r="D1049" s="6">
        <f t="shared" si="78"/>
        <v>0</v>
      </c>
      <c r="E1049" s="6">
        <f t="shared" si="78"/>
        <v>0</v>
      </c>
      <c r="F1049" s="6">
        <f t="shared" si="78"/>
        <v>0</v>
      </c>
      <c r="G1049" s="6">
        <f t="shared" si="78"/>
        <v>0</v>
      </c>
      <c r="H1049" s="6">
        <f t="shared" si="78"/>
        <v>7.2992700729927005E-3</v>
      </c>
      <c r="I1049" s="6">
        <f t="shared" si="78"/>
        <v>0</v>
      </c>
      <c r="J1049" s="6">
        <f t="shared" si="78"/>
        <v>7.2992700729927005E-3</v>
      </c>
      <c r="K1049" s="6">
        <f t="shared" si="78"/>
        <v>0</v>
      </c>
      <c r="L1049" s="6">
        <f t="shared" si="78"/>
        <v>1.0948905109489052E-2</v>
      </c>
    </row>
    <row r="1050" spans="1:12" x14ac:dyDescent="0.3">
      <c r="A1050" t="s">
        <v>1861</v>
      </c>
      <c r="B1050" s="6">
        <f t="shared" si="79"/>
        <v>0</v>
      </c>
      <c r="C1050" s="6">
        <f t="shared" si="78"/>
        <v>0</v>
      </c>
      <c r="D1050" s="6">
        <f t="shared" si="78"/>
        <v>0</v>
      </c>
      <c r="E1050" s="6">
        <f t="shared" si="78"/>
        <v>3.6496350364963502E-3</v>
      </c>
      <c r="F1050" s="6">
        <f t="shared" si="78"/>
        <v>3.6496350364963502E-3</v>
      </c>
      <c r="G1050" s="6">
        <f t="shared" si="78"/>
        <v>7.2992700729927005E-3</v>
      </c>
      <c r="H1050" s="6">
        <f t="shared" si="78"/>
        <v>7.2992700729927005E-3</v>
      </c>
      <c r="I1050" s="6">
        <f t="shared" si="78"/>
        <v>3.6496350364963502E-3</v>
      </c>
      <c r="J1050" s="6">
        <f t="shared" si="78"/>
        <v>3.6496350364963502E-3</v>
      </c>
      <c r="K1050" s="6">
        <f t="shared" si="78"/>
        <v>7.2992700729927005E-3</v>
      </c>
      <c r="L1050" s="6">
        <f t="shared" si="78"/>
        <v>2.9197080291970802E-2</v>
      </c>
    </row>
    <row r="1051" spans="1:12" x14ac:dyDescent="0.3">
      <c r="A1051" t="s">
        <v>3759</v>
      </c>
      <c r="B1051" s="6">
        <f t="shared" si="79"/>
        <v>0</v>
      </c>
      <c r="C1051" s="6">
        <f t="shared" si="78"/>
        <v>0</v>
      </c>
      <c r="D1051" s="6">
        <f t="shared" si="78"/>
        <v>3.6496350364963502E-3</v>
      </c>
      <c r="E1051" s="6">
        <f t="shared" si="78"/>
        <v>0</v>
      </c>
      <c r="F1051" s="6">
        <f t="shared" si="78"/>
        <v>0</v>
      </c>
      <c r="G1051" s="6">
        <f t="shared" si="78"/>
        <v>0</v>
      </c>
      <c r="H1051" s="6">
        <f t="shared" si="78"/>
        <v>3.6496350364963502E-3</v>
      </c>
      <c r="I1051" s="6">
        <f t="shared" si="78"/>
        <v>7.2992700729927005E-3</v>
      </c>
      <c r="J1051" s="6">
        <f t="shared" si="78"/>
        <v>0</v>
      </c>
      <c r="K1051" s="6">
        <f t="shared" si="78"/>
        <v>3.6496350364963502E-3</v>
      </c>
      <c r="L1051" s="6">
        <f t="shared" si="78"/>
        <v>7.2992700729927005E-3</v>
      </c>
    </row>
    <row r="1052" spans="1:12" x14ac:dyDescent="0.3">
      <c r="A1052" t="s">
        <v>3222</v>
      </c>
      <c r="B1052" s="6">
        <f t="shared" si="79"/>
        <v>0</v>
      </c>
      <c r="C1052" s="6">
        <f t="shared" si="78"/>
        <v>1.4598540145985401E-2</v>
      </c>
      <c r="D1052" s="6">
        <f t="shared" si="78"/>
        <v>7.2992700729927005E-3</v>
      </c>
      <c r="E1052" s="6">
        <f t="shared" si="78"/>
        <v>3.6496350364963502E-3</v>
      </c>
      <c r="F1052" s="6">
        <f t="shared" si="78"/>
        <v>1.0948905109489052E-2</v>
      </c>
      <c r="G1052" s="6">
        <f t="shared" si="78"/>
        <v>1.0948905109489052E-2</v>
      </c>
      <c r="H1052" s="6">
        <f t="shared" si="78"/>
        <v>2.5547445255474453E-2</v>
      </c>
      <c r="I1052" s="6">
        <f t="shared" si="78"/>
        <v>4.0145985401459854E-2</v>
      </c>
      <c r="J1052" s="6">
        <f t="shared" si="78"/>
        <v>3.2846715328467155E-2</v>
      </c>
      <c r="K1052" s="6">
        <f t="shared" si="78"/>
        <v>3.6496350364963501E-2</v>
      </c>
      <c r="L1052" s="6">
        <f t="shared" si="78"/>
        <v>8.0291970802919707E-2</v>
      </c>
    </row>
    <row r="1053" spans="1:12" x14ac:dyDescent="0.3">
      <c r="A1053" t="s">
        <v>2581</v>
      </c>
      <c r="B1053" s="6">
        <f t="shared" si="79"/>
        <v>0</v>
      </c>
      <c r="C1053" s="6">
        <f t="shared" si="78"/>
        <v>7.2992700729927005E-3</v>
      </c>
      <c r="D1053" s="6">
        <f t="shared" si="78"/>
        <v>0</v>
      </c>
      <c r="E1053" s="6">
        <f t="shared" si="78"/>
        <v>0</v>
      </c>
      <c r="F1053" s="6">
        <f t="shared" si="78"/>
        <v>1.4598540145985401E-2</v>
      </c>
      <c r="G1053" s="6">
        <f t="shared" si="78"/>
        <v>3.6496350364963501E-2</v>
      </c>
      <c r="H1053" s="6">
        <f t="shared" si="78"/>
        <v>1.0948905109489052E-2</v>
      </c>
      <c r="I1053" s="6">
        <f t="shared" si="78"/>
        <v>1.4598540145985401E-2</v>
      </c>
      <c r="J1053" s="6">
        <f t="shared" si="78"/>
        <v>4.7445255474452552E-2</v>
      </c>
      <c r="K1053" s="6">
        <f t="shared" si="78"/>
        <v>6.569343065693431E-2</v>
      </c>
      <c r="L1053" s="6">
        <f t="shared" si="78"/>
        <v>0.10218978102189781</v>
      </c>
    </row>
    <row r="1054" spans="1:12" x14ac:dyDescent="0.3">
      <c r="A1054" t="s">
        <v>345</v>
      </c>
      <c r="B1054" s="6">
        <f t="shared" si="79"/>
        <v>0</v>
      </c>
      <c r="C1054" s="6">
        <f t="shared" si="78"/>
        <v>0</v>
      </c>
      <c r="D1054" s="6">
        <f t="shared" si="78"/>
        <v>1.4598540145985401E-2</v>
      </c>
      <c r="E1054" s="6">
        <f t="shared" si="78"/>
        <v>2.9197080291970802E-2</v>
      </c>
      <c r="F1054" s="6">
        <f t="shared" si="78"/>
        <v>0</v>
      </c>
      <c r="G1054" s="6">
        <f t="shared" si="78"/>
        <v>2.5547445255474453E-2</v>
      </c>
      <c r="H1054" s="6">
        <f t="shared" si="78"/>
        <v>2.1897810218978103E-2</v>
      </c>
      <c r="I1054" s="6">
        <f t="shared" si="78"/>
        <v>3.6496350364963501E-2</v>
      </c>
      <c r="J1054" s="6">
        <f t="shared" si="78"/>
        <v>1.824817518248175E-2</v>
      </c>
      <c r="K1054" s="6">
        <f t="shared" si="78"/>
        <v>3.6496350364963501E-2</v>
      </c>
      <c r="L1054" s="6">
        <f t="shared" si="78"/>
        <v>5.8394160583941604E-2</v>
      </c>
    </row>
    <row r="1055" spans="1:12" x14ac:dyDescent="0.3">
      <c r="A1055" t="s">
        <v>1490</v>
      </c>
      <c r="B1055" s="6">
        <f t="shared" si="79"/>
        <v>0</v>
      </c>
      <c r="C1055" s="6">
        <f t="shared" si="78"/>
        <v>0</v>
      </c>
      <c r="D1055" s="6">
        <f t="shared" si="78"/>
        <v>0</v>
      </c>
      <c r="E1055" s="6">
        <f t="shared" si="78"/>
        <v>0</v>
      </c>
      <c r="F1055" s="6">
        <f t="shared" si="78"/>
        <v>0</v>
      </c>
      <c r="G1055" s="6">
        <f t="shared" si="78"/>
        <v>3.6496350364963502E-3</v>
      </c>
      <c r="H1055" s="6">
        <f t="shared" si="78"/>
        <v>3.6496350364963502E-3</v>
      </c>
      <c r="I1055" s="6">
        <f t="shared" si="78"/>
        <v>1.824817518248175E-2</v>
      </c>
      <c r="J1055" s="6">
        <f t="shared" si="78"/>
        <v>7.2992700729927005E-3</v>
      </c>
      <c r="K1055" s="6">
        <f t="shared" si="78"/>
        <v>0</v>
      </c>
      <c r="L1055" s="6">
        <f t="shared" si="78"/>
        <v>1.4598540145985401E-2</v>
      </c>
    </row>
    <row r="1056" spans="1:12" x14ac:dyDescent="0.3">
      <c r="A1056" t="s">
        <v>4816</v>
      </c>
      <c r="B1056" s="6">
        <f t="shared" si="79"/>
        <v>7.2992700729927005E-3</v>
      </c>
      <c r="C1056" s="6">
        <f t="shared" si="78"/>
        <v>6.569343065693431E-2</v>
      </c>
      <c r="D1056" s="6">
        <f t="shared" si="78"/>
        <v>7.6642335766423361E-2</v>
      </c>
      <c r="E1056" s="6">
        <f t="shared" si="78"/>
        <v>8.0291970802919707E-2</v>
      </c>
      <c r="F1056" s="6">
        <f t="shared" si="78"/>
        <v>0.15693430656934307</v>
      </c>
      <c r="G1056" s="6">
        <f t="shared" si="78"/>
        <v>0.19708029197080293</v>
      </c>
      <c r="H1056" s="6">
        <f t="shared" si="78"/>
        <v>0.20072992700729927</v>
      </c>
      <c r="I1056" s="6">
        <f t="shared" si="78"/>
        <v>0.22992700729927007</v>
      </c>
      <c r="J1056" s="6">
        <f t="shared" si="78"/>
        <v>0.40875912408759124</v>
      </c>
      <c r="K1056" s="6">
        <f t="shared" si="78"/>
        <v>0.48540145985401462</v>
      </c>
      <c r="L1056" s="6">
        <f t="shared" si="78"/>
        <v>0.72627737226277367</v>
      </c>
    </row>
    <row r="1059" spans="1:25" x14ac:dyDescent="0.3">
      <c r="A1059" s="2" t="s">
        <v>4822</v>
      </c>
      <c r="B1059" s="2" t="s">
        <v>4817</v>
      </c>
    </row>
    <row r="1060" spans="1:25" x14ac:dyDescent="0.3">
      <c r="B1060" t="s">
        <v>366</v>
      </c>
      <c r="D1060" t="s">
        <v>5145</v>
      </c>
      <c r="E1060" t="s">
        <v>365</v>
      </c>
      <c r="G1060" t="s">
        <v>5148</v>
      </c>
      <c r="H1060" t="s">
        <v>4818</v>
      </c>
      <c r="J1060" t="s">
        <v>5106</v>
      </c>
      <c r="K1060" t="s">
        <v>4816</v>
      </c>
    </row>
    <row r="1061" spans="1:25" x14ac:dyDescent="0.3">
      <c r="A1061" s="2" t="s">
        <v>4815</v>
      </c>
      <c r="B1061" t="s">
        <v>383</v>
      </c>
      <c r="C1061" t="s">
        <v>350</v>
      </c>
      <c r="E1061" t="s">
        <v>383</v>
      </c>
      <c r="F1061" t="s">
        <v>350</v>
      </c>
      <c r="H1061" t="s">
        <v>383</v>
      </c>
      <c r="I1061" t="s">
        <v>350</v>
      </c>
      <c r="M1061" s="2"/>
      <c r="N1061" s="2"/>
      <c r="O1061" s="2"/>
      <c r="P1061" s="2"/>
      <c r="Q1061" s="2"/>
      <c r="R1061" s="2"/>
      <c r="S1061" s="2"/>
      <c r="T1061" s="2"/>
      <c r="U1061" s="2"/>
      <c r="V1061" s="2"/>
      <c r="W1061" s="2"/>
      <c r="X1061" s="2"/>
      <c r="Y1061" s="2"/>
    </row>
    <row r="1062" spans="1:25" x14ac:dyDescent="0.3">
      <c r="A1062" s="3" t="s">
        <v>2715</v>
      </c>
      <c r="B1062" s="5">
        <v>0.04</v>
      </c>
      <c r="C1062" s="5">
        <v>0</v>
      </c>
      <c r="D1062" s="5">
        <v>0.04</v>
      </c>
      <c r="E1062" s="5">
        <v>0</v>
      </c>
      <c r="F1062" s="5">
        <v>0.96</v>
      </c>
      <c r="G1062" s="5">
        <v>0.96</v>
      </c>
      <c r="H1062" s="5">
        <v>0</v>
      </c>
      <c r="I1062" s="5">
        <v>0</v>
      </c>
      <c r="J1062" s="5">
        <v>0</v>
      </c>
      <c r="K1062" s="5">
        <v>1</v>
      </c>
    </row>
    <row r="1063" spans="1:25" x14ac:dyDescent="0.3">
      <c r="A1063" s="3" t="s">
        <v>1958</v>
      </c>
      <c r="B1063" s="5">
        <v>6.8965517241379309E-2</v>
      </c>
      <c r="C1063" s="5">
        <v>0.10344827586206896</v>
      </c>
      <c r="D1063" s="5">
        <v>0.17241379310344829</v>
      </c>
      <c r="E1063" s="5">
        <v>0</v>
      </c>
      <c r="F1063" s="5">
        <v>0.82758620689655171</v>
      </c>
      <c r="G1063" s="5">
        <v>0.82758620689655171</v>
      </c>
      <c r="H1063" s="5">
        <v>0</v>
      </c>
      <c r="I1063" s="5">
        <v>0</v>
      </c>
      <c r="J1063" s="5">
        <v>0</v>
      </c>
      <c r="K1063" s="5">
        <v>1</v>
      </c>
    </row>
    <row r="1064" spans="1:25" x14ac:dyDescent="0.3">
      <c r="A1064" s="3" t="s">
        <v>1928</v>
      </c>
      <c r="B1064" s="5">
        <v>0</v>
      </c>
      <c r="C1064" s="5">
        <v>0.18181818181818182</v>
      </c>
      <c r="D1064" s="5">
        <v>0.18181818181818182</v>
      </c>
      <c r="E1064" s="5">
        <v>0</v>
      </c>
      <c r="F1064" s="5">
        <v>0.81818181818181823</v>
      </c>
      <c r="G1064" s="5">
        <v>0.81818181818181823</v>
      </c>
      <c r="H1064" s="5">
        <v>0</v>
      </c>
      <c r="I1064" s="5">
        <v>0</v>
      </c>
      <c r="J1064" s="5">
        <v>0</v>
      </c>
      <c r="K1064" s="5">
        <v>1</v>
      </c>
    </row>
    <row r="1065" spans="1:25" x14ac:dyDescent="0.3">
      <c r="A1065" s="3" t="s">
        <v>2383</v>
      </c>
      <c r="B1065" s="5">
        <v>0.26666666666666666</v>
      </c>
      <c r="C1065" s="5">
        <v>0.4</v>
      </c>
      <c r="D1065" s="5">
        <v>0.66666666666666663</v>
      </c>
      <c r="E1065" s="5">
        <v>0.13333333333333333</v>
      </c>
      <c r="F1065" s="5">
        <v>0.2</v>
      </c>
      <c r="G1065" s="5">
        <v>0.33333333333333331</v>
      </c>
      <c r="H1065" s="5">
        <v>0</v>
      </c>
      <c r="I1065" s="5">
        <v>0</v>
      </c>
      <c r="J1065" s="5">
        <v>0</v>
      </c>
      <c r="K1065" s="5">
        <v>1</v>
      </c>
    </row>
    <row r="1066" spans="1:25" x14ac:dyDescent="0.3">
      <c r="A1066" s="3" t="s">
        <v>2335</v>
      </c>
      <c r="B1066" s="5">
        <v>0.2</v>
      </c>
      <c r="C1066" s="5">
        <v>0.2</v>
      </c>
      <c r="D1066" s="5">
        <v>0.4</v>
      </c>
      <c r="E1066" s="5">
        <v>0.2</v>
      </c>
      <c r="F1066" s="5">
        <v>0.4</v>
      </c>
      <c r="G1066" s="5">
        <v>0.6</v>
      </c>
      <c r="H1066" s="5">
        <v>0</v>
      </c>
      <c r="I1066" s="5">
        <v>0</v>
      </c>
      <c r="J1066" s="5">
        <v>0</v>
      </c>
      <c r="K1066" s="5">
        <v>1</v>
      </c>
    </row>
    <row r="1067" spans="1:25" x14ac:dyDescent="0.3">
      <c r="A1067" s="3" t="s">
        <v>831</v>
      </c>
      <c r="B1067" s="5">
        <v>0.13333333333333333</v>
      </c>
      <c r="C1067" s="5">
        <v>0.13333333333333333</v>
      </c>
      <c r="D1067" s="5">
        <v>0.26666666666666666</v>
      </c>
      <c r="E1067" s="5">
        <v>0.33333333333333331</v>
      </c>
      <c r="F1067" s="5">
        <v>0.4</v>
      </c>
      <c r="G1067" s="5">
        <v>0.73333333333333328</v>
      </c>
      <c r="H1067" s="5">
        <v>0</v>
      </c>
      <c r="I1067" s="5">
        <v>0</v>
      </c>
      <c r="J1067" s="5">
        <v>0</v>
      </c>
      <c r="K1067" s="5">
        <v>1</v>
      </c>
    </row>
    <row r="1068" spans="1:25" x14ac:dyDescent="0.3">
      <c r="A1068" s="3" t="s">
        <v>1889</v>
      </c>
      <c r="B1068" s="5">
        <v>0</v>
      </c>
      <c r="C1068" s="5">
        <v>0</v>
      </c>
      <c r="D1068" s="5">
        <v>0</v>
      </c>
      <c r="E1068" s="5">
        <v>0.2</v>
      </c>
      <c r="F1068" s="5">
        <v>0.8</v>
      </c>
      <c r="G1068" s="5">
        <v>1</v>
      </c>
      <c r="H1068" s="5">
        <v>0</v>
      </c>
      <c r="I1068" s="5">
        <v>0</v>
      </c>
      <c r="J1068" s="5">
        <v>0</v>
      </c>
      <c r="K1068" s="5">
        <v>1</v>
      </c>
    </row>
    <row r="1069" spans="1:25" x14ac:dyDescent="0.3">
      <c r="A1069" s="3" t="s">
        <v>1861</v>
      </c>
      <c r="B1069" s="5">
        <v>0</v>
      </c>
      <c r="C1069" s="5">
        <v>0.1111111111111111</v>
      </c>
      <c r="D1069" s="5">
        <v>0.1111111111111111</v>
      </c>
      <c r="E1069" s="5">
        <v>0.22222222222222221</v>
      </c>
      <c r="F1069" s="5">
        <v>0.66666666666666663</v>
      </c>
      <c r="G1069" s="5">
        <v>0.88888888888888884</v>
      </c>
      <c r="H1069" s="5">
        <v>0</v>
      </c>
      <c r="I1069" s="5">
        <v>0</v>
      </c>
      <c r="J1069" s="5">
        <v>0</v>
      </c>
      <c r="K1069" s="5">
        <v>1</v>
      </c>
    </row>
    <row r="1070" spans="1:25" x14ac:dyDescent="0.3">
      <c r="A1070" s="3" t="s">
        <v>3759</v>
      </c>
      <c r="B1070" s="5">
        <v>0.5</v>
      </c>
      <c r="C1070" s="5">
        <v>0</v>
      </c>
      <c r="D1070" s="5">
        <v>0.5</v>
      </c>
      <c r="E1070" s="5">
        <v>0.5</v>
      </c>
      <c r="F1070" s="5">
        <v>0</v>
      </c>
      <c r="G1070" s="5">
        <v>0.5</v>
      </c>
      <c r="H1070" s="5">
        <v>0</v>
      </c>
      <c r="I1070" s="5">
        <v>0</v>
      </c>
      <c r="J1070" s="5">
        <v>0</v>
      </c>
      <c r="K1070" s="5">
        <v>1</v>
      </c>
    </row>
    <row r="1071" spans="1:25" x14ac:dyDescent="0.3">
      <c r="A1071" s="3" t="s">
        <v>3222</v>
      </c>
      <c r="B1071" s="5">
        <v>0.04</v>
      </c>
      <c r="C1071" s="5">
        <v>0.2</v>
      </c>
      <c r="D1071" s="5">
        <v>0.24</v>
      </c>
      <c r="E1071" s="5">
        <v>0.12</v>
      </c>
      <c r="F1071" s="5">
        <v>0.64</v>
      </c>
      <c r="G1071" s="5">
        <v>0.76</v>
      </c>
      <c r="H1071" s="5">
        <v>0</v>
      </c>
      <c r="I1071" s="5">
        <v>0</v>
      </c>
      <c r="J1071" s="5">
        <v>0</v>
      </c>
      <c r="K1071" s="5">
        <v>1</v>
      </c>
    </row>
    <row r="1072" spans="1:25" x14ac:dyDescent="0.3">
      <c r="A1072" s="3" t="s">
        <v>2581</v>
      </c>
      <c r="B1072" s="5">
        <v>8.5714285714285715E-2</v>
      </c>
      <c r="C1072" s="5">
        <v>0.14285714285714285</v>
      </c>
      <c r="D1072" s="5">
        <v>0.22857142857142856</v>
      </c>
      <c r="E1072" s="5">
        <v>8.5714285714285715E-2</v>
      </c>
      <c r="F1072" s="5">
        <v>0.68571428571428572</v>
      </c>
      <c r="G1072" s="5">
        <v>0.77142857142857146</v>
      </c>
      <c r="H1072" s="5">
        <v>0</v>
      </c>
      <c r="I1072" s="5">
        <v>0</v>
      </c>
      <c r="J1072" s="5">
        <v>0</v>
      </c>
      <c r="K1072" s="5">
        <v>1</v>
      </c>
    </row>
    <row r="1073" spans="1:11" x14ac:dyDescent="0.3">
      <c r="A1073" s="3" t="s">
        <v>345</v>
      </c>
      <c r="B1073" s="5">
        <v>0</v>
      </c>
      <c r="C1073" s="5">
        <v>0.75</v>
      </c>
      <c r="D1073" s="5">
        <v>0.75</v>
      </c>
      <c r="E1073" s="5">
        <v>0</v>
      </c>
      <c r="F1073" s="5">
        <v>0.25</v>
      </c>
      <c r="G1073" s="5">
        <v>0.25</v>
      </c>
      <c r="H1073" s="5">
        <v>0</v>
      </c>
      <c r="I1073" s="5">
        <v>0</v>
      </c>
      <c r="J1073" s="5">
        <v>0</v>
      </c>
      <c r="K1073" s="5">
        <v>1</v>
      </c>
    </row>
    <row r="1074" spans="1:11" x14ac:dyDescent="0.3">
      <c r="A1074" s="3" t="s">
        <v>1490</v>
      </c>
      <c r="B1074" s="5">
        <v>0</v>
      </c>
      <c r="C1074" s="5">
        <v>0</v>
      </c>
      <c r="D1074" s="5">
        <v>0</v>
      </c>
      <c r="E1074" s="5">
        <v>0</v>
      </c>
      <c r="F1074" s="5">
        <v>1</v>
      </c>
      <c r="G1074" s="5">
        <v>1</v>
      </c>
      <c r="H1074" s="5">
        <v>0</v>
      </c>
      <c r="I1074" s="5">
        <v>0</v>
      </c>
      <c r="J1074" s="5">
        <v>0</v>
      </c>
      <c r="K1074" s="5">
        <v>1</v>
      </c>
    </row>
    <row r="1075" spans="1:11" x14ac:dyDescent="0.3">
      <c r="A1075" s="3" t="s">
        <v>4816</v>
      </c>
      <c r="B1075" s="5">
        <v>7.2992700729927001E-2</v>
      </c>
      <c r="C1075" s="5">
        <v>0.16423357664233576</v>
      </c>
      <c r="D1075" s="5">
        <v>0.23722627737226276</v>
      </c>
      <c r="E1075" s="5">
        <v>0.10218978102189781</v>
      </c>
      <c r="F1075" s="5">
        <v>0.66058394160583944</v>
      </c>
      <c r="G1075" s="5">
        <v>0.76277372262773724</v>
      </c>
      <c r="H1075" s="5">
        <v>0</v>
      </c>
      <c r="I1075" s="5">
        <v>0</v>
      </c>
      <c r="J1075" s="5">
        <v>0</v>
      </c>
      <c r="K1075" s="5">
        <v>1</v>
      </c>
    </row>
    <row r="1085" spans="1:11" x14ac:dyDescent="0.3">
      <c r="A1085" t="s">
        <v>4891</v>
      </c>
    </row>
    <row r="1086" spans="1:11" x14ac:dyDescent="0.3">
      <c r="B1086" s="2" t="s">
        <v>4817</v>
      </c>
    </row>
    <row r="1087" spans="1:11" x14ac:dyDescent="0.3">
      <c r="B1087" t="s">
        <v>372</v>
      </c>
      <c r="D1087" t="s">
        <v>359</v>
      </c>
      <c r="F1087" t="s">
        <v>347</v>
      </c>
      <c r="H1087" t="s">
        <v>4820</v>
      </c>
      <c r="I1087" t="s">
        <v>4821</v>
      </c>
    </row>
    <row r="1088" spans="1:11" x14ac:dyDescent="0.3">
      <c r="A1088" s="2" t="s">
        <v>4815</v>
      </c>
      <c r="B1088" t="s">
        <v>4819</v>
      </c>
      <c r="C1088" t="s">
        <v>4822</v>
      </c>
      <c r="D1088" t="s">
        <v>4819</v>
      </c>
      <c r="E1088" t="s">
        <v>4822</v>
      </c>
      <c r="F1088" t="s">
        <v>4819</v>
      </c>
      <c r="G1088" t="s">
        <v>4822</v>
      </c>
    </row>
    <row r="1089" spans="1:9" x14ac:dyDescent="0.3">
      <c r="A1089" s="3" t="s">
        <v>2715</v>
      </c>
      <c r="B1089" s="4">
        <v>7</v>
      </c>
      <c r="C1089" s="5">
        <v>0.12280701754385964</v>
      </c>
      <c r="D1089" s="4">
        <v>19</v>
      </c>
      <c r="E1089" s="5">
        <v>0.33333333333333331</v>
      </c>
      <c r="F1089" s="4">
        <v>31</v>
      </c>
      <c r="G1089" s="5">
        <v>0.54385964912280704</v>
      </c>
      <c r="H1089" s="4">
        <v>57</v>
      </c>
      <c r="I1089" s="5">
        <v>1</v>
      </c>
    </row>
    <row r="1090" spans="1:9" x14ac:dyDescent="0.3">
      <c r="A1090" s="3" t="s">
        <v>1958</v>
      </c>
      <c r="B1090" s="4"/>
      <c r="C1090" s="5">
        <v>0</v>
      </c>
      <c r="D1090" s="4">
        <v>3</v>
      </c>
      <c r="E1090" s="5">
        <v>8.3333333333333329E-2</v>
      </c>
      <c r="F1090" s="4">
        <v>33</v>
      </c>
      <c r="G1090" s="5">
        <v>0.91666666666666663</v>
      </c>
      <c r="H1090" s="4">
        <v>36</v>
      </c>
      <c r="I1090" s="5">
        <v>1</v>
      </c>
    </row>
    <row r="1091" spans="1:9" x14ac:dyDescent="0.3">
      <c r="A1091" s="3" t="s">
        <v>1928</v>
      </c>
      <c r="B1091" s="4">
        <v>6</v>
      </c>
      <c r="C1091" s="5">
        <v>0.1276595744680851</v>
      </c>
      <c r="D1091" s="4">
        <v>1</v>
      </c>
      <c r="E1091" s="5">
        <v>2.1276595744680851E-2</v>
      </c>
      <c r="F1091" s="4">
        <v>40</v>
      </c>
      <c r="G1091" s="5">
        <v>0.85106382978723405</v>
      </c>
      <c r="H1091" s="4">
        <v>47</v>
      </c>
      <c r="I1091" s="5">
        <v>1</v>
      </c>
    </row>
    <row r="1092" spans="1:9" x14ac:dyDescent="0.3">
      <c r="A1092" s="3" t="s">
        <v>2383</v>
      </c>
      <c r="B1092" s="4">
        <v>1</v>
      </c>
      <c r="C1092" s="5">
        <v>5.2631578947368418E-2</v>
      </c>
      <c r="D1092" s="4"/>
      <c r="E1092" s="5">
        <v>0</v>
      </c>
      <c r="F1092" s="4">
        <v>18</v>
      </c>
      <c r="G1092" s="5">
        <v>0.94736842105263153</v>
      </c>
      <c r="H1092" s="4">
        <v>19</v>
      </c>
      <c r="I1092" s="5">
        <v>1</v>
      </c>
    </row>
    <row r="1093" spans="1:9" x14ac:dyDescent="0.3">
      <c r="A1093" s="3" t="s">
        <v>2335</v>
      </c>
      <c r="B1093" s="4"/>
      <c r="C1093" s="5">
        <v>0</v>
      </c>
      <c r="D1093" s="4">
        <v>1</v>
      </c>
      <c r="E1093" s="5">
        <v>0.14285714285714285</v>
      </c>
      <c r="F1093" s="4">
        <v>6</v>
      </c>
      <c r="G1093" s="5">
        <v>0.8571428571428571</v>
      </c>
      <c r="H1093" s="4">
        <v>7</v>
      </c>
      <c r="I1093" s="5">
        <v>1</v>
      </c>
    </row>
    <row r="1094" spans="1:9" x14ac:dyDescent="0.3">
      <c r="A1094" s="3" t="s">
        <v>831</v>
      </c>
      <c r="B1094" s="4">
        <v>9</v>
      </c>
      <c r="C1094" s="5">
        <v>0.11688311688311688</v>
      </c>
      <c r="D1094" s="4">
        <v>12</v>
      </c>
      <c r="E1094" s="5">
        <v>0.15584415584415584</v>
      </c>
      <c r="F1094" s="4">
        <v>56</v>
      </c>
      <c r="G1094" s="5">
        <v>0.72727272727272729</v>
      </c>
      <c r="H1094" s="4">
        <v>77</v>
      </c>
      <c r="I1094" s="5">
        <v>1</v>
      </c>
    </row>
    <row r="1095" spans="1:9" x14ac:dyDescent="0.3">
      <c r="A1095" s="3" t="s">
        <v>1889</v>
      </c>
      <c r="B1095" s="4">
        <v>1</v>
      </c>
      <c r="C1095" s="5">
        <v>0.16666666666666666</v>
      </c>
      <c r="D1095" s="4"/>
      <c r="E1095" s="5">
        <v>0</v>
      </c>
      <c r="F1095" s="4">
        <v>5</v>
      </c>
      <c r="G1095" s="5">
        <v>0.83333333333333337</v>
      </c>
      <c r="H1095" s="4">
        <v>6</v>
      </c>
      <c r="I1095" s="5">
        <v>1</v>
      </c>
    </row>
    <row r="1096" spans="1:9" x14ac:dyDescent="0.3">
      <c r="A1096" s="3" t="s">
        <v>1861</v>
      </c>
      <c r="B1096" s="4"/>
      <c r="C1096" s="5">
        <v>0</v>
      </c>
      <c r="D1096" s="4">
        <v>2</v>
      </c>
      <c r="E1096" s="5">
        <v>0.14285714285714285</v>
      </c>
      <c r="F1096" s="4">
        <v>12</v>
      </c>
      <c r="G1096" s="5">
        <v>0.8571428571428571</v>
      </c>
      <c r="H1096" s="4">
        <v>14</v>
      </c>
      <c r="I1096" s="5">
        <v>1</v>
      </c>
    </row>
    <row r="1097" spans="1:9" x14ac:dyDescent="0.3">
      <c r="A1097" s="3" t="s">
        <v>3759</v>
      </c>
      <c r="B1097" s="4"/>
      <c r="C1097" s="5">
        <v>0</v>
      </c>
      <c r="D1097" s="4"/>
      <c r="E1097" s="5">
        <v>0</v>
      </c>
      <c r="F1097" s="4">
        <v>2</v>
      </c>
      <c r="G1097" s="5">
        <v>1</v>
      </c>
      <c r="H1097" s="4">
        <v>2</v>
      </c>
      <c r="I1097" s="5">
        <v>1</v>
      </c>
    </row>
    <row r="1098" spans="1:9" x14ac:dyDescent="0.3">
      <c r="A1098" s="3" t="s">
        <v>3222</v>
      </c>
      <c r="B1098" s="4">
        <v>7</v>
      </c>
      <c r="C1098" s="5">
        <v>0.19444444444444445</v>
      </c>
      <c r="D1098" s="4">
        <v>2</v>
      </c>
      <c r="E1098" s="5">
        <v>5.5555555555555552E-2</v>
      </c>
      <c r="F1098" s="4">
        <v>27</v>
      </c>
      <c r="G1098" s="5">
        <v>0.75</v>
      </c>
      <c r="H1098" s="4">
        <v>36</v>
      </c>
      <c r="I1098" s="5">
        <v>1</v>
      </c>
    </row>
    <row r="1099" spans="1:9" x14ac:dyDescent="0.3">
      <c r="A1099" s="3" t="s">
        <v>2581</v>
      </c>
      <c r="B1099" s="4">
        <v>3</v>
      </c>
      <c r="C1099" s="5">
        <v>6.9767441860465115E-2</v>
      </c>
      <c r="D1099" s="4">
        <v>2</v>
      </c>
      <c r="E1099" s="5">
        <v>4.6511627906976744E-2</v>
      </c>
      <c r="F1099" s="4">
        <v>38</v>
      </c>
      <c r="G1099" s="5">
        <v>0.88372093023255816</v>
      </c>
      <c r="H1099" s="4">
        <v>43</v>
      </c>
      <c r="I1099" s="5">
        <v>1</v>
      </c>
    </row>
    <row r="1100" spans="1:9" x14ac:dyDescent="0.3">
      <c r="A1100" s="3" t="s">
        <v>345</v>
      </c>
      <c r="B1100" s="4"/>
      <c r="C1100" s="5">
        <v>0</v>
      </c>
      <c r="D1100" s="4">
        <v>1</v>
      </c>
      <c r="E1100" s="5">
        <v>5.5555555555555552E-2</v>
      </c>
      <c r="F1100" s="4">
        <v>17</v>
      </c>
      <c r="G1100" s="5">
        <v>0.94444444444444442</v>
      </c>
      <c r="H1100" s="4">
        <v>18</v>
      </c>
      <c r="I1100" s="5">
        <v>1</v>
      </c>
    </row>
    <row r="1101" spans="1:9" x14ac:dyDescent="0.3">
      <c r="A1101" s="3" t="s">
        <v>1490</v>
      </c>
      <c r="B1101" s="4"/>
      <c r="C1101" s="5">
        <v>0</v>
      </c>
      <c r="D1101" s="4"/>
      <c r="E1101" s="5">
        <v>0</v>
      </c>
      <c r="F1101" s="4">
        <v>6</v>
      </c>
      <c r="G1101" s="5">
        <v>1</v>
      </c>
      <c r="H1101" s="4">
        <v>6</v>
      </c>
      <c r="I1101" s="5">
        <v>1</v>
      </c>
    </row>
    <row r="1102" spans="1:9" x14ac:dyDescent="0.3">
      <c r="A1102" s="3" t="s">
        <v>4816</v>
      </c>
      <c r="B1102" s="4">
        <v>34</v>
      </c>
      <c r="C1102" s="5">
        <v>9.2391304347826081E-2</v>
      </c>
      <c r="D1102" s="4">
        <v>43</v>
      </c>
      <c r="E1102" s="5">
        <v>0.11684782608695653</v>
      </c>
      <c r="F1102" s="4">
        <v>291</v>
      </c>
      <c r="G1102" s="5">
        <v>0.79076086956521741</v>
      </c>
      <c r="H1102" s="4">
        <v>368</v>
      </c>
      <c r="I1102" s="5">
        <v>1</v>
      </c>
    </row>
    <row r="1105" spans="1:11" x14ac:dyDescent="0.3">
      <c r="A1105" t="s">
        <v>4893</v>
      </c>
    </row>
    <row r="1106" spans="1:11" x14ac:dyDescent="0.3">
      <c r="B1106" s="2" t="s">
        <v>4817</v>
      </c>
    </row>
    <row r="1107" spans="1:11" x14ac:dyDescent="0.3">
      <c r="B1107" t="s">
        <v>372</v>
      </c>
      <c r="D1107" t="s">
        <v>359</v>
      </c>
      <c r="F1107" t="s">
        <v>347</v>
      </c>
      <c r="H1107" t="s">
        <v>4818</v>
      </c>
      <c r="J1107" t="s">
        <v>4820</v>
      </c>
      <c r="K1107" t="s">
        <v>4821</v>
      </c>
    </row>
    <row r="1108" spans="1:11" x14ac:dyDescent="0.3">
      <c r="A1108" s="2" t="s">
        <v>4815</v>
      </c>
      <c r="B1108" t="s">
        <v>4819</v>
      </c>
      <c r="C1108" t="s">
        <v>4822</v>
      </c>
      <c r="D1108" t="s">
        <v>4819</v>
      </c>
      <c r="E1108" t="s">
        <v>4822</v>
      </c>
      <c r="F1108" t="s">
        <v>4819</v>
      </c>
      <c r="G1108" t="s">
        <v>4822</v>
      </c>
      <c r="H1108" t="s">
        <v>4819</v>
      </c>
      <c r="I1108" t="s">
        <v>4822</v>
      </c>
    </row>
    <row r="1109" spans="1:11" x14ac:dyDescent="0.3">
      <c r="A1109" s="3" t="s">
        <v>2715</v>
      </c>
      <c r="B1109" s="4">
        <v>3</v>
      </c>
      <c r="C1109" s="5">
        <v>5.2631578947368418E-2</v>
      </c>
      <c r="D1109" s="4"/>
      <c r="E1109" s="5">
        <v>0</v>
      </c>
      <c r="F1109" s="4">
        <v>54</v>
      </c>
      <c r="G1109" s="5">
        <v>0.94736842105263153</v>
      </c>
      <c r="H1109" s="4"/>
      <c r="I1109" s="5">
        <v>0</v>
      </c>
      <c r="J1109" s="4">
        <v>57</v>
      </c>
      <c r="K1109" s="5">
        <v>1</v>
      </c>
    </row>
    <row r="1110" spans="1:11" x14ac:dyDescent="0.3">
      <c r="A1110" s="3" t="s">
        <v>1958</v>
      </c>
      <c r="B1110" s="4"/>
      <c r="C1110" s="5">
        <v>0</v>
      </c>
      <c r="D1110" s="4"/>
      <c r="E1110" s="5">
        <v>0</v>
      </c>
      <c r="F1110" s="4">
        <v>36</v>
      </c>
      <c r="G1110" s="5">
        <v>1</v>
      </c>
      <c r="H1110" s="4"/>
      <c r="I1110" s="5">
        <v>0</v>
      </c>
      <c r="J1110" s="4">
        <v>36</v>
      </c>
      <c r="K1110" s="5">
        <v>1</v>
      </c>
    </row>
    <row r="1111" spans="1:11" x14ac:dyDescent="0.3">
      <c r="A1111" s="3" t="s">
        <v>1928</v>
      </c>
      <c r="B1111" s="4">
        <v>2</v>
      </c>
      <c r="C1111" s="5">
        <v>4.2553191489361701E-2</v>
      </c>
      <c r="D1111" s="4">
        <v>2</v>
      </c>
      <c r="E1111" s="5">
        <v>4.2553191489361701E-2</v>
      </c>
      <c r="F1111" s="4">
        <v>43</v>
      </c>
      <c r="G1111" s="5">
        <v>0.91489361702127658</v>
      </c>
      <c r="H1111" s="4"/>
      <c r="I1111" s="5">
        <v>0</v>
      </c>
      <c r="J1111" s="4">
        <v>47</v>
      </c>
      <c r="K1111" s="5">
        <v>1</v>
      </c>
    </row>
    <row r="1112" spans="1:11" x14ac:dyDescent="0.3">
      <c r="A1112" s="3" t="s">
        <v>2383</v>
      </c>
      <c r="B1112" s="4"/>
      <c r="C1112" s="5">
        <v>0</v>
      </c>
      <c r="D1112" s="4"/>
      <c r="E1112" s="5">
        <v>0</v>
      </c>
      <c r="F1112" s="4">
        <v>19</v>
      </c>
      <c r="G1112" s="5">
        <v>1</v>
      </c>
      <c r="H1112" s="4"/>
      <c r="I1112" s="5">
        <v>0</v>
      </c>
      <c r="J1112" s="4">
        <v>19</v>
      </c>
      <c r="K1112" s="5">
        <v>1</v>
      </c>
    </row>
    <row r="1113" spans="1:11" x14ac:dyDescent="0.3">
      <c r="A1113" s="3" t="s">
        <v>2335</v>
      </c>
      <c r="B1113" s="4"/>
      <c r="C1113" s="5">
        <v>0</v>
      </c>
      <c r="D1113" s="4"/>
      <c r="E1113" s="5">
        <v>0</v>
      </c>
      <c r="F1113" s="4">
        <v>7</v>
      </c>
      <c r="G1113" s="5">
        <v>1</v>
      </c>
      <c r="H1113" s="4"/>
      <c r="I1113" s="5">
        <v>0</v>
      </c>
      <c r="J1113" s="4">
        <v>7</v>
      </c>
      <c r="K1113" s="5">
        <v>1</v>
      </c>
    </row>
    <row r="1114" spans="1:11" x14ac:dyDescent="0.3">
      <c r="A1114" s="3" t="s">
        <v>831</v>
      </c>
      <c r="B1114" s="4">
        <v>10</v>
      </c>
      <c r="C1114" s="5">
        <v>0.12987012987012986</v>
      </c>
      <c r="D1114" s="4">
        <v>1</v>
      </c>
      <c r="E1114" s="5">
        <v>1.2987012987012988E-2</v>
      </c>
      <c r="F1114" s="4">
        <v>66</v>
      </c>
      <c r="G1114" s="5">
        <v>0.8571428571428571</v>
      </c>
      <c r="H1114" s="4"/>
      <c r="I1114" s="5">
        <v>0</v>
      </c>
      <c r="J1114" s="4">
        <v>77</v>
      </c>
      <c r="K1114" s="5">
        <v>1</v>
      </c>
    </row>
    <row r="1115" spans="1:11" x14ac:dyDescent="0.3">
      <c r="A1115" s="3" t="s">
        <v>1889</v>
      </c>
      <c r="B1115" s="4"/>
      <c r="C1115" s="5">
        <v>0</v>
      </c>
      <c r="D1115" s="4"/>
      <c r="E1115" s="5">
        <v>0</v>
      </c>
      <c r="F1115" s="4">
        <v>6</v>
      </c>
      <c r="G1115" s="5">
        <v>1</v>
      </c>
      <c r="H1115" s="4"/>
      <c r="I1115" s="5">
        <v>0</v>
      </c>
      <c r="J1115" s="4">
        <v>6</v>
      </c>
      <c r="K1115" s="5">
        <v>1</v>
      </c>
    </row>
    <row r="1116" spans="1:11" x14ac:dyDescent="0.3">
      <c r="A1116" s="3" t="s">
        <v>1861</v>
      </c>
      <c r="B1116" s="4"/>
      <c r="C1116" s="5">
        <v>0</v>
      </c>
      <c r="D1116" s="4"/>
      <c r="E1116" s="5">
        <v>0</v>
      </c>
      <c r="F1116" s="4">
        <v>14</v>
      </c>
      <c r="G1116" s="5">
        <v>1</v>
      </c>
      <c r="H1116" s="4"/>
      <c r="I1116" s="5">
        <v>0</v>
      </c>
      <c r="J1116" s="4">
        <v>14</v>
      </c>
      <c r="K1116" s="5">
        <v>1</v>
      </c>
    </row>
    <row r="1117" spans="1:11" x14ac:dyDescent="0.3">
      <c r="A1117" s="3" t="s">
        <v>3759</v>
      </c>
      <c r="B1117" s="4">
        <v>1</v>
      </c>
      <c r="C1117" s="5">
        <v>0.5</v>
      </c>
      <c r="D1117" s="4"/>
      <c r="E1117" s="5">
        <v>0</v>
      </c>
      <c r="F1117" s="4">
        <v>1</v>
      </c>
      <c r="G1117" s="5">
        <v>0.5</v>
      </c>
      <c r="H1117" s="4"/>
      <c r="I1117" s="5">
        <v>0</v>
      </c>
      <c r="J1117" s="4">
        <v>2</v>
      </c>
      <c r="K1117" s="5">
        <v>1</v>
      </c>
    </row>
    <row r="1118" spans="1:11" x14ac:dyDescent="0.3">
      <c r="A1118" s="3" t="s">
        <v>3222</v>
      </c>
      <c r="B1118" s="4">
        <v>3</v>
      </c>
      <c r="C1118" s="5">
        <v>8.3333333333333329E-2</v>
      </c>
      <c r="D1118" s="4"/>
      <c r="E1118" s="5">
        <v>0</v>
      </c>
      <c r="F1118" s="4">
        <v>33</v>
      </c>
      <c r="G1118" s="5">
        <v>0.91666666666666663</v>
      </c>
      <c r="H1118" s="4"/>
      <c r="I1118" s="5">
        <v>0</v>
      </c>
      <c r="J1118" s="4">
        <v>36</v>
      </c>
      <c r="K1118" s="5">
        <v>1</v>
      </c>
    </row>
    <row r="1119" spans="1:11" x14ac:dyDescent="0.3">
      <c r="A1119" s="3" t="s">
        <v>2581</v>
      </c>
      <c r="B1119" s="4">
        <v>2</v>
      </c>
      <c r="C1119" s="5">
        <v>4.6511627906976744E-2</v>
      </c>
      <c r="D1119" s="4">
        <v>1</v>
      </c>
      <c r="E1119" s="5">
        <v>2.3255813953488372E-2</v>
      </c>
      <c r="F1119" s="4">
        <v>40</v>
      </c>
      <c r="G1119" s="5">
        <v>0.93023255813953487</v>
      </c>
      <c r="H1119" s="4"/>
      <c r="I1119" s="5">
        <v>0</v>
      </c>
      <c r="J1119" s="4">
        <v>43</v>
      </c>
      <c r="K1119" s="5">
        <v>1</v>
      </c>
    </row>
    <row r="1120" spans="1:11" x14ac:dyDescent="0.3">
      <c r="A1120" s="3" t="s">
        <v>345</v>
      </c>
      <c r="B1120" s="4">
        <v>1</v>
      </c>
      <c r="C1120" s="5">
        <v>5.5555555555555552E-2</v>
      </c>
      <c r="D1120" s="4">
        <v>1</v>
      </c>
      <c r="E1120" s="5">
        <v>5.5555555555555552E-2</v>
      </c>
      <c r="F1120" s="4">
        <v>16</v>
      </c>
      <c r="G1120" s="5">
        <v>0.88888888888888884</v>
      </c>
      <c r="H1120" s="4"/>
      <c r="I1120" s="5">
        <v>0</v>
      </c>
      <c r="J1120" s="4">
        <v>18</v>
      </c>
      <c r="K1120" s="5">
        <v>1</v>
      </c>
    </row>
    <row r="1121" spans="1:17" x14ac:dyDescent="0.3">
      <c r="A1121" s="3" t="s">
        <v>1490</v>
      </c>
      <c r="B1121" s="4"/>
      <c r="C1121" s="5">
        <v>0</v>
      </c>
      <c r="D1121" s="4"/>
      <c r="E1121" s="5">
        <v>0</v>
      </c>
      <c r="F1121" s="4">
        <v>6</v>
      </c>
      <c r="G1121" s="5">
        <v>1</v>
      </c>
      <c r="H1121" s="4"/>
      <c r="I1121" s="5">
        <v>0</v>
      </c>
      <c r="J1121" s="4">
        <v>6</v>
      </c>
      <c r="K1121" s="5">
        <v>1</v>
      </c>
    </row>
    <row r="1122" spans="1:17" x14ac:dyDescent="0.3">
      <c r="A1122" s="3" t="s">
        <v>4816</v>
      </c>
      <c r="B1122" s="4">
        <v>22</v>
      </c>
      <c r="C1122" s="5">
        <v>5.9782608695652176E-2</v>
      </c>
      <c r="D1122" s="4">
        <v>5</v>
      </c>
      <c r="E1122" s="5">
        <v>1.358695652173913E-2</v>
      </c>
      <c r="F1122" s="4">
        <v>341</v>
      </c>
      <c r="G1122" s="5">
        <v>0.92663043478260865</v>
      </c>
      <c r="H1122" s="4"/>
      <c r="I1122" s="5">
        <v>0</v>
      </c>
      <c r="J1122" s="4">
        <v>368</v>
      </c>
      <c r="K1122" s="5">
        <v>1</v>
      </c>
    </row>
    <row r="1125" spans="1:17" x14ac:dyDescent="0.3">
      <c r="A1125" t="s">
        <v>5151</v>
      </c>
    </row>
    <row r="1126" spans="1:17" x14ac:dyDescent="0.3">
      <c r="A1126" s="2" t="s">
        <v>4815</v>
      </c>
      <c r="B1126" t="s">
        <v>1049</v>
      </c>
      <c r="C1126" t="s">
        <v>4892</v>
      </c>
      <c r="D1126" t="s">
        <v>997</v>
      </c>
      <c r="E1126" t="s">
        <v>4420</v>
      </c>
      <c r="F1126" t="s">
        <v>1637</v>
      </c>
      <c r="G1126" t="s">
        <v>1213</v>
      </c>
      <c r="H1126" t="s">
        <v>367</v>
      </c>
      <c r="J1126" t="s">
        <v>4815</v>
      </c>
      <c r="K1126" t="s">
        <v>1049</v>
      </c>
      <c r="L1126" t="s">
        <v>4892</v>
      </c>
      <c r="M1126" t="s">
        <v>997</v>
      </c>
      <c r="N1126" t="s">
        <v>4420</v>
      </c>
      <c r="O1126" t="s">
        <v>1637</v>
      </c>
      <c r="P1126" t="s">
        <v>1213</v>
      </c>
      <c r="Q1126" t="s">
        <v>367</v>
      </c>
    </row>
    <row r="1127" spans="1:17" x14ac:dyDescent="0.3">
      <c r="A1127" s="3" t="s">
        <v>2715</v>
      </c>
      <c r="B1127" s="4">
        <v>4</v>
      </c>
      <c r="C1127" s="4"/>
      <c r="D1127" s="4"/>
      <c r="E1127" s="4">
        <v>2</v>
      </c>
      <c r="F1127" s="4">
        <v>2</v>
      </c>
      <c r="G1127" s="4">
        <v>15</v>
      </c>
      <c r="H1127" s="4">
        <v>56</v>
      </c>
      <c r="J1127" t="s">
        <v>2715</v>
      </c>
      <c r="K1127">
        <v>4</v>
      </c>
      <c r="N1127">
        <v>2</v>
      </c>
      <c r="O1127">
        <v>2</v>
      </c>
      <c r="P1127">
        <v>15</v>
      </c>
      <c r="Q1127">
        <v>56</v>
      </c>
    </row>
    <row r="1128" spans="1:17" x14ac:dyDescent="0.3">
      <c r="A1128" s="3" t="s">
        <v>1958</v>
      </c>
      <c r="B1128" s="4"/>
      <c r="C1128" s="4"/>
      <c r="D1128" s="4"/>
      <c r="E1128" s="4">
        <v>2</v>
      </c>
      <c r="F1128" s="4">
        <v>1</v>
      </c>
      <c r="G1128" s="4">
        <v>12</v>
      </c>
      <c r="H1128" s="4">
        <v>35</v>
      </c>
      <c r="J1128" t="s">
        <v>1958</v>
      </c>
      <c r="N1128">
        <v>2</v>
      </c>
      <c r="O1128">
        <v>1</v>
      </c>
      <c r="P1128">
        <v>12</v>
      </c>
      <c r="Q1128">
        <v>35</v>
      </c>
    </row>
    <row r="1129" spans="1:17" x14ac:dyDescent="0.3">
      <c r="A1129" s="3" t="s">
        <v>1928</v>
      </c>
      <c r="B1129" s="4">
        <v>3</v>
      </c>
      <c r="C1129" s="4">
        <v>1</v>
      </c>
      <c r="D1129" s="4"/>
      <c r="E1129" s="4">
        <v>4</v>
      </c>
      <c r="F1129" s="4">
        <v>1</v>
      </c>
      <c r="G1129" s="4">
        <v>3</v>
      </c>
      <c r="H1129" s="4">
        <v>47</v>
      </c>
      <c r="J1129" t="s">
        <v>1928</v>
      </c>
      <c r="K1129">
        <v>3</v>
      </c>
      <c r="L1129">
        <v>1</v>
      </c>
      <c r="N1129">
        <v>4</v>
      </c>
      <c r="O1129">
        <v>1</v>
      </c>
      <c r="P1129">
        <v>3</v>
      </c>
      <c r="Q1129">
        <v>47</v>
      </c>
    </row>
    <row r="1130" spans="1:17" x14ac:dyDescent="0.3">
      <c r="A1130" s="3" t="s">
        <v>2383</v>
      </c>
      <c r="B1130" s="4"/>
      <c r="C1130" s="4"/>
      <c r="D1130" s="4">
        <v>1</v>
      </c>
      <c r="E1130" s="4">
        <v>1</v>
      </c>
      <c r="F1130" s="4">
        <v>1</v>
      </c>
      <c r="G1130" s="4">
        <v>2</v>
      </c>
      <c r="H1130" s="4">
        <v>18</v>
      </c>
      <c r="J1130" t="s">
        <v>2383</v>
      </c>
      <c r="M1130">
        <v>1</v>
      </c>
      <c r="N1130">
        <v>1</v>
      </c>
      <c r="O1130">
        <v>1</v>
      </c>
      <c r="P1130">
        <v>2</v>
      </c>
      <c r="Q1130">
        <v>18</v>
      </c>
    </row>
    <row r="1131" spans="1:17" x14ac:dyDescent="0.3">
      <c r="A1131" s="3" t="s">
        <v>2335</v>
      </c>
      <c r="B1131" s="4"/>
      <c r="C1131" s="4"/>
      <c r="D1131" s="4"/>
      <c r="E1131" s="4"/>
      <c r="F1131" s="4"/>
      <c r="G1131" s="4">
        <v>2</v>
      </c>
      <c r="H1131" s="4">
        <v>7</v>
      </c>
      <c r="J1131" t="s">
        <v>2335</v>
      </c>
      <c r="P1131">
        <v>2</v>
      </c>
      <c r="Q1131">
        <v>7</v>
      </c>
    </row>
    <row r="1132" spans="1:17" x14ac:dyDescent="0.3">
      <c r="A1132" s="3" t="s">
        <v>831</v>
      </c>
      <c r="B1132" s="4">
        <v>1</v>
      </c>
      <c r="C1132" s="4">
        <v>1</v>
      </c>
      <c r="D1132" s="4">
        <v>7</v>
      </c>
      <c r="E1132" s="4">
        <v>2</v>
      </c>
      <c r="F1132" s="4">
        <v>7</v>
      </c>
      <c r="G1132" s="4">
        <v>28</v>
      </c>
      <c r="H1132" s="4">
        <v>67</v>
      </c>
      <c r="J1132" t="s">
        <v>831</v>
      </c>
      <c r="K1132">
        <v>1</v>
      </c>
      <c r="L1132">
        <v>1</v>
      </c>
      <c r="M1132">
        <v>7</v>
      </c>
      <c r="N1132">
        <v>2</v>
      </c>
      <c r="O1132">
        <v>7</v>
      </c>
      <c r="P1132">
        <v>28</v>
      </c>
      <c r="Q1132">
        <v>67</v>
      </c>
    </row>
    <row r="1133" spans="1:17" x14ac:dyDescent="0.3">
      <c r="A1133" s="3" t="s">
        <v>1889</v>
      </c>
      <c r="B1133" s="4"/>
      <c r="C1133" s="4"/>
      <c r="D1133" s="4"/>
      <c r="E1133" s="4"/>
      <c r="F1133" s="4"/>
      <c r="G1133" s="4"/>
      <c r="H1133" s="4">
        <v>6</v>
      </c>
      <c r="J1133" t="s">
        <v>1889</v>
      </c>
      <c r="Q1133">
        <v>6</v>
      </c>
    </row>
    <row r="1134" spans="1:17" x14ac:dyDescent="0.3">
      <c r="A1134" s="3" t="s">
        <v>1861</v>
      </c>
      <c r="B1134" s="4"/>
      <c r="C1134" s="4"/>
      <c r="D1134" s="4">
        <v>2</v>
      </c>
      <c r="E1134" s="4"/>
      <c r="F1134" s="4"/>
      <c r="G1134" s="4">
        <v>1</v>
      </c>
      <c r="H1134" s="4">
        <v>11</v>
      </c>
      <c r="J1134" t="s">
        <v>1861</v>
      </c>
      <c r="M1134">
        <v>2</v>
      </c>
      <c r="P1134">
        <v>1</v>
      </c>
      <c r="Q1134">
        <v>11</v>
      </c>
    </row>
    <row r="1135" spans="1:17" x14ac:dyDescent="0.3">
      <c r="A1135" s="3" t="s">
        <v>3759</v>
      </c>
      <c r="B1135" s="4"/>
      <c r="C1135" s="4"/>
      <c r="D1135" s="4"/>
      <c r="E1135" s="4"/>
      <c r="F1135" s="4">
        <v>1</v>
      </c>
      <c r="G1135" s="4"/>
      <c r="H1135" s="4">
        <v>2</v>
      </c>
      <c r="J1135" t="s">
        <v>3759</v>
      </c>
      <c r="O1135">
        <v>1</v>
      </c>
      <c r="Q1135">
        <v>2</v>
      </c>
    </row>
    <row r="1136" spans="1:17" x14ac:dyDescent="0.3">
      <c r="A1136" s="3" t="s">
        <v>3222</v>
      </c>
      <c r="B1136" s="4">
        <v>1</v>
      </c>
      <c r="C1136" s="4">
        <v>4</v>
      </c>
      <c r="D1136" s="4"/>
      <c r="E1136" s="4">
        <v>1</v>
      </c>
      <c r="F1136" s="4">
        <v>1</v>
      </c>
      <c r="G1136" s="4">
        <v>5</v>
      </c>
      <c r="H1136" s="4">
        <v>36</v>
      </c>
      <c r="J1136" t="s">
        <v>3222</v>
      </c>
      <c r="K1136">
        <v>1</v>
      </c>
      <c r="L1136">
        <v>4</v>
      </c>
      <c r="N1136">
        <v>1</v>
      </c>
      <c r="O1136">
        <v>1</v>
      </c>
      <c r="P1136">
        <v>5</v>
      </c>
      <c r="Q1136">
        <v>36</v>
      </c>
    </row>
    <row r="1137" spans="1:17" x14ac:dyDescent="0.3">
      <c r="A1137" s="3" t="s">
        <v>2581</v>
      </c>
      <c r="B1137" s="4"/>
      <c r="C1137" s="4">
        <v>2</v>
      </c>
      <c r="D1137" s="4">
        <v>1</v>
      </c>
      <c r="E1137" s="4">
        <v>1</v>
      </c>
      <c r="F1137" s="4"/>
      <c r="G1137" s="4">
        <v>12</v>
      </c>
      <c r="H1137" s="4">
        <v>42</v>
      </c>
      <c r="J1137" t="s">
        <v>2581</v>
      </c>
      <c r="L1137">
        <v>2</v>
      </c>
      <c r="M1137">
        <v>1</v>
      </c>
      <c r="N1137">
        <v>1</v>
      </c>
      <c r="P1137">
        <v>12</v>
      </c>
      <c r="Q1137">
        <v>42</v>
      </c>
    </row>
    <row r="1138" spans="1:17" x14ac:dyDescent="0.3">
      <c r="A1138" s="3" t="s">
        <v>345</v>
      </c>
      <c r="B1138" s="4"/>
      <c r="C1138" s="4"/>
      <c r="D1138" s="4"/>
      <c r="E1138" s="4">
        <v>1</v>
      </c>
      <c r="F1138" s="4"/>
      <c r="G1138" s="4">
        <v>2</v>
      </c>
      <c r="H1138" s="4">
        <v>18</v>
      </c>
      <c r="J1138" t="s">
        <v>345</v>
      </c>
      <c r="N1138">
        <v>1</v>
      </c>
      <c r="P1138">
        <v>2</v>
      </c>
      <c r="Q1138">
        <v>18</v>
      </c>
    </row>
    <row r="1139" spans="1:17" x14ac:dyDescent="0.3">
      <c r="A1139" s="3" t="s">
        <v>1490</v>
      </c>
      <c r="B1139" s="4"/>
      <c r="C1139" s="4"/>
      <c r="D1139" s="4"/>
      <c r="E1139" s="4"/>
      <c r="F1139" s="4"/>
      <c r="G1139" s="4"/>
      <c r="H1139" s="4">
        <v>6</v>
      </c>
      <c r="J1139" t="s">
        <v>1490</v>
      </c>
      <c r="Q1139">
        <v>6</v>
      </c>
    </row>
    <row r="1140" spans="1:17" x14ac:dyDescent="0.3">
      <c r="A1140" s="3" t="s">
        <v>4816</v>
      </c>
      <c r="B1140" s="4">
        <v>9</v>
      </c>
      <c r="C1140" s="4">
        <v>8</v>
      </c>
      <c r="D1140" s="4">
        <v>11</v>
      </c>
      <c r="E1140" s="4">
        <v>14</v>
      </c>
      <c r="F1140" s="4">
        <v>14</v>
      </c>
      <c r="G1140" s="4">
        <v>82</v>
      </c>
      <c r="H1140" s="4">
        <v>351</v>
      </c>
      <c r="J1140" t="s">
        <v>4816</v>
      </c>
      <c r="K1140">
        <v>9</v>
      </c>
      <c r="L1140">
        <v>8</v>
      </c>
      <c r="M1140">
        <v>11</v>
      </c>
      <c r="N1140">
        <v>14</v>
      </c>
      <c r="O1140">
        <v>14</v>
      </c>
      <c r="P1140">
        <v>82</v>
      </c>
      <c r="Q1140">
        <v>351</v>
      </c>
    </row>
    <row r="1142" spans="1:17" x14ac:dyDescent="0.3">
      <c r="A1142" t="s">
        <v>4815</v>
      </c>
      <c r="B1142" t="s">
        <v>997</v>
      </c>
      <c r="C1142" t="s">
        <v>1049</v>
      </c>
      <c r="D1142" t="s">
        <v>4892</v>
      </c>
      <c r="E1142" t="s">
        <v>4420</v>
      </c>
      <c r="F1142" t="s">
        <v>1637</v>
      </c>
      <c r="G1142" t="s">
        <v>1213</v>
      </c>
      <c r="H1142" t="s">
        <v>367</v>
      </c>
    </row>
    <row r="1143" spans="1:17" x14ac:dyDescent="0.3">
      <c r="A1143" t="s">
        <v>2715</v>
      </c>
      <c r="B1143" s="6">
        <f>M1127/368</f>
        <v>0</v>
      </c>
      <c r="C1143" s="6">
        <f t="shared" ref="C1143:C1156" si="80">K1127/368</f>
        <v>1.0869565217391304E-2</v>
      </c>
      <c r="D1143" s="6">
        <f t="shared" ref="D1143:D1156" si="81">L1127/368</f>
        <v>0</v>
      </c>
      <c r="E1143" s="6">
        <f t="shared" ref="E1143:H1156" si="82">N1127/368</f>
        <v>5.434782608695652E-3</v>
      </c>
      <c r="F1143" s="6">
        <f t="shared" si="82"/>
        <v>5.434782608695652E-3</v>
      </c>
      <c r="G1143" s="6">
        <f t="shared" si="82"/>
        <v>4.0760869565217392E-2</v>
      </c>
      <c r="H1143" s="6">
        <f t="shared" si="82"/>
        <v>0.15217391304347827</v>
      </c>
    </row>
    <row r="1144" spans="1:17" x14ac:dyDescent="0.3">
      <c r="A1144" t="s">
        <v>1958</v>
      </c>
      <c r="B1144" s="6">
        <f t="shared" ref="B1144:B1156" si="83">M1128/368</f>
        <v>0</v>
      </c>
      <c r="C1144" s="6">
        <f t="shared" si="80"/>
        <v>0</v>
      </c>
      <c r="D1144" s="6">
        <f t="shared" si="81"/>
        <v>0</v>
      </c>
      <c r="E1144" s="6">
        <f t="shared" si="82"/>
        <v>5.434782608695652E-3</v>
      </c>
      <c r="F1144" s="6">
        <f t="shared" si="82"/>
        <v>2.717391304347826E-3</v>
      </c>
      <c r="G1144" s="6">
        <f t="shared" si="82"/>
        <v>3.2608695652173912E-2</v>
      </c>
      <c r="H1144" s="6">
        <f t="shared" si="82"/>
        <v>9.5108695652173919E-2</v>
      </c>
    </row>
    <row r="1145" spans="1:17" x14ac:dyDescent="0.3">
      <c r="A1145" t="s">
        <v>1928</v>
      </c>
      <c r="B1145" s="6">
        <f t="shared" si="83"/>
        <v>0</v>
      </c>
      <c r="C1145" s="6">
        <f t="shared" si="80"/>
        <v>8.152173913043478E-3</v>
      </c>
      <c r="D1145" s="6">
        <f t="shared" si="81"/>
        <v>2.717391304347826E-3</v>
      </c>
      <c r="E1145" s="6">
        <f t="shared" si="82"/>
        <v>1.0869565217391304E-2</v>
      </c>
      <c r="F1145" s="6">
        <f t="shared" si="82"/>
        <v>2.717391304347826E-3</v>
      </c>
      <c r="G1145" s="6">
        <f t="shared" si="82"/>
        <v>8.152173913043478E-3</v>
      </c>
      <c r="H1145" s="6">
        <f t="shared" si="82"/>
        <v>0.12771739130434784</v>
      </c>
    </row>
    <row r="1146" spans="1:17" x14ac:dyDescent="0.3">
      <c r="A1146" t="s">
        <v>2383</v>
      </c>
      <c r="B1146" s="6">
        <f t="shared" si="83"/>
        <v>2.717391304347826E-3</v>
      </c>
      <c r="C1146" s="6">
        <f t="shared" si="80"/>
        <v>0</v>
      </c>
      <c r="D1146" s="6">
        <f t="shared" si="81"/>
        <v>0</v>
      </c>
      <c r="E1146" s="6">
        <f t="shared" si="82"/>
        <v>2.717391304347826E-3</v>
      </c>
      <c r="F1146" s="6">
        <f t="shared" si="82"/>
        <v>2.717391304347826E-3</v>
      </c>
      <c r="G1146" s="6">
        <f t="shared" si="82"/>
        <v>5.434782608695652E-3</v>
      </c>
      <c r="H1146" s="6">
        <f t="shared" si="82"/>
        <v>4.8913043478260872E-2</v>
      </c>
    </row>
    <row r="1147" spans="1:17" x14ac:dyDescent="0.3">
      <c r="A1147" t="s">
        <v>2335</v>
      </c>
      <c r="B1147" s="6">
        <f t="shared" si="83"/>
        <v>0</v>
      </c>
      <c r="C1147" s="6">
        <f t="shared" si="80"/>
        <v>0</v>
      </c>
      <c r="D1147" s="6">
        <f t="shared" si="81"/>
        <v>0</v>
      </c>
      <c r="E1147" s="6">
        <f t="shared" si="82"/>
        <v>0</v>
      </c>
      <c r="F1147" s="6">
        <f t="shared" si="82"/>
        <v>0</v>
      </c>
      <c r="G1147" s="6">
        <f t="shared" si="82"/>
        <v>5.434782608695652E-3</v>
      </c>
      <c r="H1147" s="6">
        <f t="shared" si="82"/>
        <v>1.9021739130434784E-2</v>
      </c>
    </row>
    <row r="1148" spans="1:17" x14ac:dyDescent="0.3">
      <c r="A1148" t="s">
        <v>831</v>
      </c>
      <c r="B1148" s="6">
        <f t="shared" si="83"/>
        <v>1.9021739130434784E-2</v>
      </c>
      <c r="C1148" s="6">
        <f t="shared" si="80"/>
        <v>2.717391304347826E-3</v>
      </c>
      <c r="D1148" s="6">
        <f t="shared" si="81"/>
        <v>2.717391304347826E-3</v>
      </c>
      <c r="E1148" s="6">
        <f t="shared" si="82"/>
        <v>5.434782608695652E-3</v>
      </c>
      <c r="F1148" s="6">
        <f t="shared" si="82"/>
        <v>1.9021739130434784E-2</v>
      </c>
      <c r="G1148" s="6">
        <f t="shared" si="82"/>
        <v>7.6086956521739135E-2</v>
      </c>
      <c r="H1148" s="6">
        <f t="shared" si="82"/>
        <v>0.18206521739130435</v>
      </c>
    </row>
    <row r="1149" spans="1:17" x14ac:dyDescent="0.3">
      <c r="A1149" t="s">
        <v>1889</v>
      </c>
      <c r="B1149" s="6">
        <f t="shared" si="83"/>
        <v>0</v>
      </c>
      <c r="C1149" s="6">
        <f t="shared" si="80"/>
        <v>0</v>
      </c>
      <c r="D1149" s="6">
        <f t="shared" si="81"/>
        <v>0</v>
      </c>
      <c r="E1149" s="6">
        <f t="shared" si="82"/>
        <v>0</v>
      </c>
      <c r="F1149" s="6">
        <f t="shared" si="82"/>
        <v>0</v>
      </c>
      <c r="G1149" s="6">
        <f t="shared" si="82"/>
        <v>0</v>
      </c>
      <c r="H1149" s="6">
        <f t="shared" si="82"/>
        <v>1.6304347826086956E-2</v>
      </c>
    </row>
    <row r="1150" spans="1:17" x14ac:dyDescent="0.3">
      <c r="A1150" t="s">
        <v>1861</v>
      </c>
      <c r="B1150" s="6">
        <f t="shared" si="83"/>
        <v>5.434782608695652E-3</v>
      </c>
      <c r="C1150" s="6">
        <f t="shared" si="80"/>
        <v>0</v>
      </c>
      <c r="D1150" s="6">
        <f t="shared" si="81"/>
        <v>0</v>
      </c>
      <c r="E1150" s="6">
        <f t="shared" si="82"/>
        <v>0</v>
      </c>
      <c r="F1150" s="6">
        <f t="shared" si="82"/>
        <v>0</v>
      </c>
      <c r="G1150" s="6">
        <f t="shared" si="82"/>
        <v>2.717391304347826E-3</v>
      </c>
      <c r="H1150" s="6">
        <f t="shared" si="82"/>
        <v>2.9891304347826088E-2</v>
      </c>
    </row>
    <row r="1151" spans="1:17" x14ac:dyDescent="0.3">
      <c r="A1151" t="s">
        <v>3759</v>
      </c>
      <c r="B1151" s="6">
        <f t="shared" si="83"/>
        <v>0</v>
      </c>
      <c r="C1151" s="6">
        <f t="shared" si="80"/>
        <v>0</v>
      </c>
      <c r="D1151" s="6">
        <f t="shared" si="81"/>
        <v>0</v>
      </c>
      <c r="E1151" s="6">
        <f t="shared" si="82"/>
        <v>0</v>
      </c>
      <c r="F1151" s="6">
        <f t="shared" si="82"/>
        <v>2.717391304347826E-3</v>
      </c>
      <c r="G1151" s="6">
        <f t="shared" si="82"/>
        <v>0</v>
      </c>
      <c r="H1151" s="6">
        <f t="shared" si="82"/>
        <v>5.434782608695652E-3</v>
      </c>
    </row>
    <row r="1152" spans="1:17" x14ac:dyDescent="0.3">
      <c r="A1152" t="s">
        <v>3222</v>
      </c>
      <c r="B1152" s="6">
        <f t="shared" si="83"/>
        <v>0</v>
      </c>
      <c r="C1152" s="6">
        <f t="shared" si="80"/>
        <v>2.717391304347826E-3</v>
      </c>
      <c r="D1152" s="6">
        <f t="shared" si="81"/>
        <v>1.0869565217391304E-2</v>
      </c>
      <c r="E1152" s="6">
        <f t="shared" si="82"/>
        <v>2.717391304347826E-3</v>
      </c>
      <c r="F1152" s="6">
        <f t="shared" si="82"/>
        <v>2.717391304347826E-3</v>
      </c>
      <c r="G1152" s="6">
        <f t="shared" si="82"/>
        <v>1.358695652173913E-2</v>
      </c>
      <c r="H1152" s="6">
        <f t="shared" si="82"/>
        <v>9.7826086956521743E-2</v>
      </c>
    </row>
    <row r="1153" spans="1:11" x14ac:dyDescent="0.3">
      <c r="A1153" t="s">
        <v>2581</v>
      </c>
      <c r="B1153" s="6">
        <f t="shared" si="83"/>
        <v>2.717391304347826E-3</v>
      </c>
      <c r="C1153" s="6">
        <f t="shared" si="80"/>
        <v>0</v>
      </c>
      <c r="D1153" s="6">
        <f t="shared" si="81"/>
        <v>5.434782608695652E-3</v>
      </c>
      <c r="E1153" s="6">
        <f t="shared" si="82"/>
        <v>2.717391304347826E-3</v>
      </c>
      <c r="F1153" s="6">
        <f t="shared" si="82"/>
        <v>0</v>
      </c>
      <c r="G1153" s="6">
        <f t="shared" si="82"/>
        <v>3.2608695652173912E-2</v>
      </c>
      <c r="H1153" s="6">
        <f t="shared" si="82"/>
        <v>0.11413043478260869</v>
      </c>
    </row>
    <row r="1154" spans="1:11" x14ac:dyDescent="0.3">
      <c r="A1154" t="s">
        <v>345</v>
      </c>
      <c r="B1154" s="6">
        <f t="shared" si="83"/>
        <v>0</v>
      </c>
      <c r="C1154" s="6">
        <f t="shared" si="80"/>
        <v>0</v>
      </c>
      <c r="D1154" s="6">
        <f t="shared" si="81"/>
        <v>0</v>
      </c>
      <c r="E1154" s="6">
        <f t="shared" si="82"/>
        <v>2.717391304347826E-3</v>
      </c>
      <c r="F1154" s="6">
        <f t="shared" si="82"/>
        <v>0</v>
      </c>
      <c r="G1154" s="6">
        <f t="shared" si="82"/>
        <v>5.434782608695652E-3</v>
      </c>
      <c r="H1154" s="6">
        <f t="shared" si="82"/>
        <v>4.8913043478260872E-2</v>
      </c>
    </row>
    <row r="1155" spans="1:11" x14ac:dyDescent="0.3">
      <c r="A1155" t="s">
        <v>1490</v>
      </c>
      <c r="B1155" s="6">
        <f t="shared" si="83"/>
        <v>0</v>
      </c>
      <c r="C1155" s="6">
        <f t="shared" si="80"/>
        <v>0</v>
      </c>
      <c r="D1155" s="6">
        <f t="shared" si="81"/>
        <v>0</v>
      </c>
      <c r="E1155" s="6">
        <f t="shared" si="82"/>
        <v>0</v>
      </c>
      <c r="F1155" s="6">
        <f t="shared" si="82"/>
        <v>0</v>
      </c>
      <c r="G1155" s="6">
        <f t="shared" si="82"/>
        <v>0</v>
      </c>
      <c r="H1155" s="6">
        <f t="shared" si="82"/>
        <v>1.6304347826086956E-2</v>
      </c>
    </row>
    <row r="1156" spans="1:11" x14ac:dyDescent="0.3">
      <c r="A1156" t="s">
        <v>4816</v>
      </c>
      <c r="B1156" s="6">
        <f t="shared" si="83"/>
        <v>2.9891304347826088E-2</v>
      </c>
      <c r="C1156" s="6">
        <f t="shared" si="80"/>
        <v>2.4456521739130436E-2</v>
      </c>
      <c r="D1156" s="6">
        <f t="shared" si="81"/>
        <v>2.1739130434782608E-2</v>
      </c>
      <c r="E1156" s="6">
        <f t="shared" si="82"/>
        <v>3.8043478260869568E-2</v>
      </c>
      <c r="F1156" s="6">
        <f t="shared" si="82"/>
        <v>3.8043478260869568E-2</v>
      </c>
      <c r="G1156" s="6">
        <f t="shared" si="82"/>
        <v>0.22282608695652173</v>
      </c>
      <c r="H1156" s="6">
        <f t="shared" si="82"/>
        <v>0.95380434782608692</v>
      </c>
    </row>
    <row r="1159" spans="1:11" x14ac:dyDescent="0.3">
      <c r="A1159" t="s">
        <v>4894</v>
      </c>
    </row>
    <row r="1160" spans="1:11" x14ac:dyDescent="0.3">
      <c r="B1160" s="2" t="s">
        <v>4817</v>
      </c>
    </row>
    <row r="1161" spans="1:11" x14ac:dyDescent="0.3">
      <c r="B1161" t="s">
        <v>372</v>
      </c>
      <c r="D1161" t="s">
        <v>359</v>
      </c>
      <c r="F1161" t="s">
        <v>347</v>
      </c>
      <c r="H1161" t="s">
        <v>4818</v>
      </c>
      <c r="J1161" t="s">
        <v>4820</v>
      </c>
      <c r="K1161" t="s">
        <v>4821</v>
      </c>
    </row>
    <row r="1162" spans="1:11" x14ac:dyDescent="0.3">
      <c r="A1162" s="2" t="s">
        <v>4815</v>
      </c>
      <c r="B1162" t="s">
        <v>4819</v>
      </c>
      <c r="C1162" t="s">
        <v>4822</v>
      </c>
      <c r="D1162" t="s">
        <v>4819</v>
      </c>
      <c r="E1162" t="s">
        <v>4822</v>
      </c>
      <c r="F1162" t="s">
        <v>4819</v>
      </c>
      <c r="G1162" t="s">
        <v>4822</v>
      </c>
      <c r="H1162" t="s">
        <v>4819</v>
      </c>
      <c r="I1162" t="s">
        <v>4822</v>
      </c>
    </row>
    <row r="1163" spans="1:11" x14ac:dyDescent="0.3">
      <c r="A1163" s="3" t="s">
        <v>2715</v>
      </c>
      <c r="B1163" s="4">
        <v>4</v>
      </c>
      <c r="C1163" s="5">
        <v>7.0175438596491224E-2</v>
      </c>
      <c r="D1163" s="4">
        <v>5</v>
      </c>
      <c r="E1163" s="5">
        <v>8.771929824561403E-2</v>
      </c>
      <c r="F1163" s="4">
        <v>48</v>
      </c>
      <c r="G1163" s="5">
        <v>0.84210526315789469</v>
      </c>
      <c r="H1163" s="4"/>
      <c r="I1163" s="5">
        <v>0</v>
      </c>
      <c r="J1163" s="4">
        <v>57</v>
      </c>
      <c r="K1163" s="5">
        <v>1</v>
      </c>
    </row>
    <row r="1164" spans="1:11" x14ac:dyDescent="0.3">
      <c r="A1164" s="3" t="s">
        <v>1958</v>
      </c>
      <c r="B1164" s="4"/>
      <c r="C1164" s="5">
        <v>0</v>
      </c>
      <c r="D1164" s="4">
        <v>1</v>
      </c>
      <c r="E1164" s="5">
        <v>2.7777777777777776E-2</v>
      </c>
      <c r="F1164" s="4">
        <v>35</v>
      </c>
      <c r="G1164" s="5">
        <v>0.97222222222222221</v>
      </c>
      <c r="H1164" s="4"/>
      <c r="I1164" s="5">
        <v>0</v>
      </c>
      <c r="J1164" s="4">
        <v>36</v>
      </c>
      <c r="K1164" s="5">
        <v>1</v>
      </c>
    </row>
    <row r="1165" spans="1:11" x14ac:dyDescent="0.3">
      <c r="A1165" s="3" t="s">
        <v>1928</v>
      </c>
      <c r="B1165" s="4">
        <v>10</v>
      </c>
      <c r="C1165" s="5">
        <v>0.21276595744680851</v>
      </c>
      <c r="D1165" s="4">
        <v>6</v>
      </c>
      <c r="E1165" s="5">
        <v>0.1276595744680851</v>
      </c>
      <c r="F1165" s="4">
        <v>31</v>
      </c>
      <c r="G1165" s="5">
        <v>0.65957446808510634</v>
      </c>
      <c r="H1165" s="4"/>
      <c r="I1165" s="5">
        <v>0</v>
      </c>
      <c r="J1165" s="4">
        <v>47</v>
      </c>
      <c r="K1165" s="5">
        <v>1</v>
      </c>
    </row>
    <row r="1166" spans="1:11" x14ac:dyDescent="0.3">
      <c r="A1166" s="3" t="s">
        <v>2383</v>
      </c>
      <c r="B1166" s="4"/>
      <c r="C1166" s="5">
        <v>0</v>
      </c>
      <c r="D1166" s="4">
        <v>11</v>
      </c>
      <c r="E1166" s="5">
        <v>0.57894736842105265</v>
      </c>
      <c r="F1166" s="4">
        <v>8</v>
      </c>
      <c r="G1166" s="5">
        <v>0.42105263157894735</v>
      </c>
      <c r="H1166" s="4"/>
      <c r="I1166" s="5">
        <v>0</v>
      </c>
      <c r="J1166" s="4">
        <v>19</v>
      </c>
      <c r="K1166" s="5">
        <v>1</v>
      </c>
    </row>
    <row r="1167" spans="1:11" x14ac:dyDescent="0.3">
      <c r="A1167" s="3" t="s">
        <v>2335</v>
      </c>
      <c r="B1167" s="4">
        <v>1</v>
      </c>
      <c r="C1167" s="5">
        <v>0.14285714285714285</v>
      </c>
      <c r="D1167" s="4">
        <v>3</v>
      </c>
      <c r="E1167" s="5">
        <v>0.42857142857142855</v>
      </c>
      <c r="F1167" s="4">
        <v>3</v>
      </c>
      <c r="G1167" s="5">
        <v>0.42857142857142855</v>
      </c>
      <c r="H1167" s="4"/>
      <c r="I1167" s="5">
        <v>0</v>
      </c>
      <c r="J1167" s="4">
        <v>7</v>
      </c>
      <c r="K1167" s="5">
        <v>1</v>
      </c>
    </row>
    <row r="1168" spans="1:11" x14ac:dyDescent="0.3">
      <c r="A1168" s="3" t="s">
        <v>831</v>
      </c>
      <c r="B1168" s="4">
        <v>20</v>
      </c>
      <c r="C1168" s="5">
        <v>0.25974025974025972</v>
      </c>
      <c r="D1168" s="4">
        <v>27</v>
      </c>
      <c r="E1168" s="5">
        <v>0.35064935064935066</v>
      </c>
      <c r="F1168" s="4">
        <v>30</v>
      </c>
      <c r="G1168" s="5">
        <v>0.38961038961038963</v>
      </c>
      <c r="H1168" s="4"/>
      <c r="I1168" s="5">
        <v>0</v>
      </c>
      <c r="J1168" s="4">
        <v>77</v>
      </c>
      <c r="K1168" s="5">
        <v>1</v>
      </c>
    </row>
    <row r="1169" spans="1:13" x14ac:dyDescent="0.3">
      <c r="A1169" s="3" t="s">
        <v>1889</v>
      </c>
      <c r="B1169" s="4"/>
      <c r="C1169" s="5">
        <v>0</v>
      </c>
      <c r="D1169" s="4"/>
      <c r="E1169" s="5">
        <v>0</v>
      </c>
      <c r="F1169" s="4">
        <v>6</v>
      </c>
      <c r="G1169" s="5">
        <v>1</v>
      </c>
      <c r="H1169" s="4"/>
      <c r="I1169" s="5">
        <v>0</v>
      </c>
      <c r="J1169" s="4">
        <v>6</v>
      </c>
      <c r="K1169" s="5">
        <v>1</v>
      </c>
    </row>
    <row r="1170" spans="1:13" x14ac:dyDescent="0.3">
      <c r="A1170" s="3" t="s">
        <v>1861</v>
      </c>
      <c r="B1170" s="4"/>
      <c r="C1170" s="5">
        <v>0</v>
      </c>
      <c r="D1170" s="4">
        <v>2</v>
      </c>
      <c r="E1170" s="5">
        <v>0.14285714285714285</v>
      </c>
      <c r="F1170" s="4">
        <v>12</v>
      </c>
      <c r="G1170" s="5">
        <v>0.8571428571428571</v>
      </c>
      <c r="H1170" s="4"/>
      <c r="I1170" s="5">
        <v>0</v>
      </c>
      <c r="J1170" s="4">
        <v>14</v>
      </c>
      <c r="K1170" s="5">
        <v>1</v>
      </c>
    </row>
    <row r="1171" spans="1:13" x14ac:dyDescent="0.3">
      <c r="A1171" s="3" t="s">
        <v>3759</v>
      </c>
      <c r="B1171" s="4">
        <v>1</v>
      </c>
      <c r="C1171" s="5">
        <v>0.5</v>
      </c>
      <c r="D1171" s="4"/>
      <c r="E1171" s="5">
        <v>0</v>
      </c>
      <c r="F1171" s="4">
        <v>1</v>
      </c>
      <c r="G1171" s="5">
        <v>0.5</v>
      </c>
      <c r="H1171" s="4"/>
      <c r="I1171" s="5">
        <v>0</v>
      </c>
      <c r="J1171" s="4">
        <v>2</v>
      </c>
      <c r="K1171" s="5">
        <v>1</v>
      </c>
    </row>
    <row r="1172" spans="1:13" x14ac:dyDescent="0.3">
      <c r="A1172" s="3" t="s">
        <v>3222</v>
      </c>
      <c r="B1172" s="4">
        <v>7</v>
      </c>
      <c r="C1172" s="5">
        <v>0.19444444444444445</v>
      </c>
      <c r="D1172" s="4">
        <v>1</v>
      </c>
      <c r="E1172" s="5">
        <v>2.7777777777777776E-2</v>
      </c>
      <c r="F1172" s="4">
        <v>28</v>
      </c>
      <c r="G1172" s="5">
        <v>0.77777777777777779</v>
      </c>
      <c r="H1172" s="4"/>
      <c r="I1172" s="5">
        <v>0</v>
      </c>
      <c r="J1172" s="4">
        <v>36</v>
      </c>
      <c r="K1172" s="5">
        <v>1</v>
      </c>
    </row>
    <row r="1173" spans="1:13" x14ac:dyDescent="0.3">
      <c r="A1173" s="3" t="s">
        <v>2581</v>
      </c>
      <c r="B1173" s="4">
        <v>7</v>
      </c>
      <c r="C1173" s="5">
        <v>0.16279069767441862</v>
      </c>
      <c r="D1173" s="4">
        <v>5</v>
      </c>
      <c r="E1173" s="5">
        <v>0.11627906976744186</v>
      </c>
      <c r="F1173" s="4">
        <v>31</v>
      </c>
      <c r="G1173" s="5">
        <v>0.72093023255813948</v>
      </c>
      <c r="H1173" s="4"/>
      <c r="I1173" s="5">
        <v>0</v>
      </c>
      <c r="J1173" s="4">
        <v>43</v>
      </c>
      <c r="K1173" s="5">
        <v>1</v>
      </c>
    </row>
    <row r="1174" spans="1:13" x14ac:dyDescent="0.3">
      <c r="A1174" s="3" t="s">
        <v>345</v>
      </c>
      <c r="B1174" s="4"/>
      <c r="C1174" s="5">
        <v>0</v>
      </c>
      <c r="D1174" s="4"/>
      <c r="E1174" s="5">
        <v>0</v>
      </c>
      <c r="F1174" s="4">
        <v>18</v>
      </c>
      <c r="G1174" s="5">
        <v>1</v>
      </c>
      <c r="H1174" s="4"/>
      <c r="I1174" s="5">
        <v>0</v>
      </c>
      <c r="J1174" s="4">
        <v>18</v>
      </c>
      <c r="K1174" s="5">
        <v>1</v>
      </c>
    </row>
    <row r="1175" spans="1:13" x14ac:dyDescent="0.3">
      <c r="A1175" s="3" t="s">
        <v>1490</v>
      </c>
      <c r="B1175" s="4"/>
      <c r="C1175" s="5">
        <v>0</v>
      </c>
      <c r="D1175" s="4"/>
      <c r="E1175" s="5">
        <v>0</v>
      </c>
      <c r="F1175" s="4">
        <v>6</v>
      </c>
      <c r="G1175" s="5">
        <v>1</v>
      </c>
      <c r="H1175" s="4"/>
      <c r="I1175" s="5">
        <v>0</v>
      </c>
      <c r="J1175" s="4">
        <v>6</v>
      </c>
      <c r="K1175" s="5">
        <v>1</v>
      </c>
    </row>
    <row r="1176" spans="1:13" x14ac:dyDescent="0.3">
      <c r="A1176" s="3" t="s">
        <v>4816</v>
      </c>
      <c r="B1176" s="4">
        <v>50</v>
      </c>
      <c r="C1176" s="5">
        <v>0.1358695652173913</v>
      </c>
      <c r="D1176" s="4">
        <v>61</v>
      </c>
      <c r="E1176" s="5">
        <v>0.16576086956521738</v>
      </c>
      <c r="F1176" s="4">
        <v>257</v>
      </c>
      <c r="G1176" s="5">
        <v>0.69836956521739135</v>
      </c>
      <c r="H1176" s="4"/>
      <c r="I1176" s="5">
        <v>0</v>
      </c>
      <c r="J1176" s="4">
        <v>368</v>
      </c>
      <c r="K1176" s="5">
        <v>1</v>
      </c>
    </row>
    <row r="1179" spans="1:13" x14ac:dyDescent="0.3">
      <c r="A1179" t="s">
        <v>4895</v>
      </c>
    </row>
    <row r="1180" spans="1:13" x14ac:dyDescent="0.3">
      <c r="A1180" s="2" t="s">
        <v>4815</v>
      </c>
      <c r="B1180" t="s">
        <v>1049</v>
      </c>
      <c r="C1180" t="s">
        <v>1637</v>
      </c>
      <c r="D1180" t="s">
        <v>4892</v>
      </c>
      <c r="E1180" t="s">
        <v>1213</v>
      </c>
      <c r="F1180" t="s">
        <v>367</v>
      </c>
      <c r="H1180" t="s">
        <v>4815</v>
      </c>
      <c r="I1180" t="s">
        <v>1049</v>
      </c>
      <c r="J1180" t="s">
        <v>1637</v>
      </c>
      <c r="K1180" t="s">
        <v>4892</v>
      </c>
      <c r="L1180" t="s">
        <v>1213</v>
      </c>
      <c r="M1180" t="s">
        <v>367</v>
      </c>
    </row>
    <row r="1181" spans="1:13" x14ac:dyDescent="0.3">
      <c r="A1181" s="3" t="s">
        <v>2715</v>
      </c>
      <c r="B1181" s="4"/>
      <c r="C1181" s="4">
        <v>2</v>
      </c>
      <c r="D1181" s="4"/>
      <c r="E1181" s="4">
        <v>12</v>
      </c>
      <c r="F1181" s="4">
        <v>48</v>
      </c>
      <c r="H1181" t="s">
        <v>2715</v>
      </c>
      <c r="J1181">
        <v>2</v>
      </c>
      <c r="L1181">
        <v>12</v>
      </c>
      <c r="M1181">
        <v>48</v>
      </c>
    </row>
    <row r="1182" spans="1:13" x14ac:dyDescent="0.3">
      <c r="A1182" s="3" t="s">
        <v>1958</v>
      </c>
      <c r="B1182" s="4"/>
      <c r="C1182" s="4">
        <v>1</v>
      </c>
      <c r="D1182" s="4">
        <v>1</v>
      </c>
      <c r="E1182" s="4">
        <v>13</v>
      </c>
      <c r="F1182" s="4">
        <v>34</v>
      </c>
      <c r="H1182" t="s">
        <v>1958</v>
      </c>
      <c r="J1182">
        <v>1</v>
      </c>
      <c r="K1182">
        <v>1</v>
      </c>
      <c r="L1182">
        <v>13</v>
      </c>
      <c r="M1182">
        <v>34</v>
      </c>
    </row>
    <row r="1183" spans="1:13" x14ac:dyDescent="0.3">
      <c r="A1183" s="3" t="s">
        <v>1928</v>
      </c>
      <c r="B1183" s="4">
        <v>1</v>
      </c>
      <c r="C1183" s="4"/>
      <c r="D1183" s="4"/>
      <c r="E1183" s="4">
        <v>1</v>
      </c>
      <c r="F1183" s="4">
        <v>31</v>
      </c>
      <c r="H1183" t="s">
        <v>1928</v>
      </c>
      <c r="I1183">
        <v>1</v>
      </c>
      <c r="L1183">
        <v>1</v>
      </c>
      <c r="M1183">
        <v>31</v>
      </c>
    </row>
    <row r="1184" spans="1:13" x14ac:dyDescent="0.3">
      <c r="A1184" s="3" t="s">
        <v>2383</v>
      </c>
      <c r="B1184" s="4"/>
      <c r="C1184" s="4"/>
      <c r="D1184" s="4">
        <v>1</v>
      </c>
      <c r="E1184" s="4">
        <v>2</v>
      </c>
      <c r="F1184" s="4">
        <v>8</v>
      </c>
      <c r="H1184" t="s">
        <v>2383</v>
      </c>
      <c r="K1184">
        <v>1</v>
      </c>
      <c r="L1184">
        <v>2</v>
      </c>
      <c r="M1184">
        <v>8</v>
      </c>
    </row>
    <row r="1185" spans="1:13" x14ac:dyDescent="0.3">
      <c r="A1185" s="3" t="s">
        <v>2335</v>
      </c>
      <c r="B1185" s="4"/>
      <c r="C1185" s="4"/>
      <c r="D1185" s="4"/>
      <c r="E1185" s="4">
        <v>2</v>
      </c>
      <c r="F1185" s="4">
        <v>3</v>
      </c>
      <c r="H1185" t="s">
        <v>2335</v>
      </c>
      <c r="L1185">
        <v>2</v>
      </c>
      <c r="M1185">
        <v>3</v>
      </c>
    </row>
    <row r="1186" spans="1:13" x14ac:dyDescent="0.3">
      <c r="A1186" s="3" t="s">
        <v>831</v>
      </c>
      <c r="B1186" s="4">
        <v>1</v>
      </c>
      <c r="C1186" s="4">
        <v>4</v>
      </c>
      <c r="D1186" s="4">
        <v>1</v>
      </c>
      <c r="E1186" s="4">
        <v>6</v>
      </c>
      <c r="F1186" s="4">
        <v>25</v>
      </c>
      <c r="H1186" t="s">
        <v>831</v>
      </c>
      <c r="I1186">
        <v>1</v>
      </c>
      <c r="J1186">
        <v>4</v>
      </c>
      <c r="K1186">
        <v>1</v>
      </c>
      <c r="L1186">
        <v>6</v>
      </c>
      <c r="M1186">
        <v>25</v>
      </c>
    </row>
    <row r="1187" spans="1:13" x14ac:dyDescent="0.3">
      <c r="A1187" s="3" t="s">
        <v>1889</v>
      </c>
      <c r="B1187" s="4"/>
      <c r="C1187" s="4"/>
      <c r="D1187" s="4">
        <v>1</v>
      </c>
      <c r="E1187" s="4"/>
      <c r="F1187" s="4">
        <v>6</v>
      </c>
      <c r="H1187" t="s">
        <v>1889</v>
      </c>
      <c r="K1187">
        <v>1</v>
      </c>
      <c r="M1187">
        <v>6</v>
      </c>
    </row>
    <row r="1188" spans="1:13" x14ac:dyDescent="0.3">
      <c r="A1188" s="3" t="s">
        <v>1861</v>
      </c>
      <c r="B1188" s="4"/>
      <c r="C1188" s="4"/>
      <c r="D1188" s="4"/>
      <c r="E1188" s="4">
        <v>1</v>
      </c>
      <c r="F1188" s="4">
        <v>11</v>
      </c>
      <c r="H1188" t="s">
        <v>1861</v>
      </c>
      <c r="L1188">
        <v>1</v>
      </c>
      <c r="M1188">
        <v>11</v>
      </c>
    </row>
    <row r="1189" spans="1:13" x14ac:dyDescent="0.3">
      <c r="A1189" s="3" t="s">
        <v>3759</v>
      </c>
      <c r="B1189" s="4"/>
      <c r="C1189" s="4"/>
      <c r="D1189" s="4"/>
      <c r="E1189" s="4"/>
      <c r="F1189" s="4">
        <v>1</v>
      </c>
      <c r="H1189" t="s">
        <v>3759</v>
      </c>
      <c r="M1189">
        <v>1</v>
      </c>
    </row>
    <row r="1190" spans="1:13" x14ac:dyDescent="0.3">
      <c r="A1190" s="3" t="s">
        <v>3222</v>
      </c>
      <c r="B1190" s="4"/>
      <c r="C1190" s="4">
        <v>1</v>
      </c>
      <c r="D1190" s="4">
        <v>3</v>
      </c>
      <c r="E1190" s="4">
        <v>4</v>
      </c>
      <c r="F1190" s="4">
        <v>28</v>
      </c>
      <c r="H1190" t="s">
        <v>3222</v>
      </c>
      <c r="J1190">
        <v>1</v>
      </c>
      <c r="K1190">
        <v>3</v>
      </c>
      <c r="L1190">
        <v>4</v>
      </c>
      <c r="M1190">
        <v>28</v>
      </c>
    </row>
    <row r="1191" spans="1:13" x14ac:dyDescent="0.3">
      <c r="A1191" s="3" t="s">
        <v>2581</v>
      </c>
      <c r="B1191" s="4"/>
      <c r="C1191" s="4">
        <v>2</v>
      </c>
      <c r="D1191" s="4">
        <v>4</v>
      </c>
      <c r="E1191" s="4">
        <v>11</v>
      </c>
      <c r="F1191" s="4">
        <v>29</v>
      </c>
      <c r="H1191" t="s">
        <v>2581</v>
      </c>
      <c r="J1191">
        <v>2</v>
      </c>
      <c r="K1191">
        <v>4</v>
      </c>
      <c r="L1191">
        <v>11</v>
      </c>
      <c r="M1191">
        <v>29</v>
      </c>
    </row>
    <row r="1192" spans="1:13" x14ac:dyDescent="0.3">
      <c r="A1192" s="3" t="s">
        <v>345</v>
      </c>
      <c r="B1192" s="4"/>
      <c r="C1192" s="4"/>
      <c r="D1192" s="4"/>
      <c r="E1192" s="4">
        <v>2</v>
      </c>
      <c r="F1192" s="4">
        <v>18</v>
      </c>
      <c r="H1192" t="s">
        <v>345</v>
      </c>
      <c r="L1192">
        <v>2</v>
      </c>
      <c r="M1192">
        <v>18</v>
      </c>
    </row>
    <row r="1193" spans="1:13" x14ac:dyDescent="0.3">
      <c r="A1193" s="3" t="s">
        <v>1490</v>
      </c>
      <c r="B1193" s="4"/>
      <c r="C1193" s="4"/>
      <c r="D1193" s="4"/>
      <c r="E1193" s="4"/>
      <c r="F1193" s="4">
        <v>6</v>
      </c>
      <c r="H1193" t="s">
        <v>1490</v>
      </c>
      <c r="M1193">
        <v>6</v>
      </c>
    </row>
    <row r="1194" spans="1:13" x14ac:dyDescent="0.3">
      <c r="A1194" s="3" t="s">
        <v>4816</v>
      </c>
      <c r="B1194" s="4">
        <v>2</v>
      </c>
      <c r="C1194" s="4">
        <v>10</v>
      </c>
      <c r="D1194" s="4">
        <v>11</v>
      </c>
      <c r="E1194" s="4">
        <v>54</v>
      </c>
      <c r="F1194" s="4">
        <v>248</v>
      </c>
      <c r="H1194" t="s">
        <v>4816</v>
      </c>
      <c r="I1194">
        <v>2</v>
      </c>
      <c r="J1194">
        <v>10</v>
      </c>
      <c r="K1194">
        <v>11</v>
      </c>
      <c r="L1194">
        <v>54</v>
      </c>
      <c r="M1194">
        <v>248</v>
      </c>
    </row>
    <row r="1196" spans="1:13" x14ac:dyDescent="0.3">
      <c r="A1196" t="s">
        <v>4815</v>
      </c>
      <c r="B1196" t="s">
        <v>1049</v>
      </c>
      <c r="C1196" t="s">
        <v>1637</v>
      </c>
      <c r="D1196" t="s">
        <v>4892</v>
      </c>
      <c r="E1196" t="s">
        <v>1213</v>
      </c>
      <c r="F1196" t="s">
        <v>367</v>
      </c>
    </row>
    <row r="1197" spans="1:13" x14ac:dyDescent="0.3">
      <c r="A1197" t="s">
        <v>2715</v>
      </c>
      <c r="B1197" s="6">
        <f>I1181/257</f>
        <v>0</v>
      </c>
      <c r="C1197" s="6">
        <f t="shared" ref="C1197:F1210" si="84">J1181/257</f>
        <v>7.7821011673151752E-3</v>
      </c>
      <c r="D1197" s="6">
        <f t="shared" si="84"/>
        <v>0</v>
      </c>
      <c r="E1197" s="6">
        <f t="shared" si="84"/>
        <v>4.6692607003891051E-2</v>
      </c>
      <c r="F1197" s="6">
        <f t="shared" si="84"/>
        <v>0.1867704280155642</v>
      </c>
    </row>
    <row r="1198" spans="1:13" x14ac:dyDescent="0.3">
      <c r="A1198" t="s">
        <v>1958</v>
      </c>
      <c r="B1198" s="6">
        <f t="shared" ref="B1198:B1210" si="85">I1182/257</f>
        <v>0</v>
      </c>
      <c r="C1198" s="6">
        <f t="shared" si="84"/>
        <v>3.8910505836575876E-3</v>
      </c>
      <c r="D1198" s="6">
        <f t="shared" si="84"/>
        <v>3.8910505836575876E-3</v>
      </c>
      <c r="E1198" s="6">
        <f t="shared" si="84"/>
        <v>5.0583657587548639E-2</v>
      </c>
      <c r="F1198" s="6">
        <f t="shared" si="84"/>
        <v>0.13229571984435798</v>
      </c>
    </row>
    <row r="1199" spans="1:13" x14ac:dyDescent="0.3">
      <c r="A1199" t="s">
        <v>1928</v>
      </c>
      <c r="B1199" s="6">
        <f t="shared" si="85"/>
        <v>3.8910505836575876E-3</v>
      </c>
      <c r="C1199" s="6">
        <f t="shared" si="84"/>
        <v>0</v>
      </c>
      <c r="D1199" s="6">
        <f t="shared" si="84"/>
        <v>0</v>
      </c>
      <c r="E1199" s="6">
        <f t="shared" si="84"/>
        <v>3.8910505836575876E-3</v>
      </c>
      <c r="F1199" s="6">
        <f t="shared" si="84"/>
        <v>0.12062256809338522</v>
      </c>
    </row>
    <row r="1200" spans="1:13" x14ac:dyDescent="0.3">
      <c r="A1200" t="s">
        <v>2383</v>
      </c>
      <c r="B1200" s="6">
        <f t="shared" si="85"/>
        <v>0</v>
      </c>
      <c r="C1200" s="6">
        <f t="shared" si="84"/>
        <v>0</v>
      </c>
      <c r="D1200" s="6">
        <f t="shared" si="84"/>
        <v>3.8910505836575876E-3</v>
      </c>
      <c r="E1200" s="6">
        <f t="shared" si="84"/>
        <v>7.7821011673151752E-3</v>
      </c>
      <c r="F1200" s="6">
        <f t="shared" si="84"/>
        <v>3.1128404669260701E-2</v>
      </c>
    </row>
    <row r="1201" spans="1:11" x14ac:dyDescent="0.3">
      <c r="A1201" t="s">
        <v>2335</v>
      </c>
      <c r="B1201" s="6">
        <f t="shared" si="85"/>
        <v>0</v>
      </c>
      <c r="C1201" s="6">
        <f t="shared" si="84"/>
        <v>0</v>
      </c>
      <c r="D1201" s="6">
        <f t="shared" si="84"/>
        <v>0</v>
      </c>
      <c r="E1201" s="6">
        <f t="shared" si="84"/>
        <v>7.7821011673151752E-3</v>
      </c>
      <c r="F1201" s="6">
        <f t="shared" si="84"/>
        <v>1.1673151750972763E-2</v>
      </c>
    </row>
    <row r="1202" spans="1:11" x14ac:dyDescent="0.3">
      <c r="A1202" t="s">
        <v>831</v>
      </c>
      <c r="B1202" s="6">
        <f t="shared" si="85"/>
        <v>3.8910505836575876E-3</v>
      </c>
      <c r="C1202" s="6">
        <f t="shared" si="84"/>
        <v>1.556420233463035E-2</v>
      </c>
      <c r="D1202" s="6">
        <f t="shared" si="84"/>
        <v>3.8910505836575876E-3</v>
      </c>
      <c r="E1202" s="6">
        <f t="shared" si="84"/>
        <v>2.3346303501945526E-2</v>
      </c>
      <c r="F1202" s="6">
        <f t="shared" si="84"/>
        <v>9.727626459143969E-2</v>
      </c>
    </row>
    <row r="1203" spans="1:11" x14ac:dyDescent="0.3">
      <c r="A1203" t="s">
        <v>1889</v>
      </c>
      <c r="B1203" s="6">
        <f t="shared" si="85"/>
        <v>0</v>
      </c>
      <c r="C1203" s="6">
        <f t="shared" si="84"/>
        <v>0</v>
      </c>
      <c r="D1203" s="6">
        <f t="shared" si="84"/>
        <v>3.8910505836575876E-3</v>
      </c>
      <c r="E1203" s="6">
        <f t="shared" si="84"/>
        <v>0</v>
      </c>
      <c r="F1203" s="6">
        <f t="shared" si="84"/>
        <v>2.3346303501945526E-2</v>
      </c>
    </row>
    <row r="1204" spans="1:11" x14ac:dyDescent="0.3">
      <c r="A1204" t="s">
        <v>1861</v>
      </c>
      <c r="B1204" s="6">
        <f t="shared" si="85"/>
        <v>0</v>
      </c>
      <c r="C1204" s="6">
        <f t="shared" si="84"/>
        <v>0</v>
      </c>
      <c r="D1204" s="6">
        <f t="shared" si="84"/>
        <v>0</v>
      </c>
      <c r="E1204" s="6">
        <f t="shared" si="84"/>
        <v>3.8910505836575876E-3</v>
      </c>
      <c r="F1204" s="6">
        <f t="shared" si="84"/>
        <v>4.2801556420233464E-2</v>
      </c>
    </row>
    <row r="1205" spans="1:11" x14ac:dyDescent="0.3">
      <c r="A1205" t="s">
        <v>3759</v>
      </c>
      <c r="B1205" s="6">
        <f t="shared" si="85"/>
        <v>0</v>
      </c>
      <c r="C1205" s="6">
        <f t="shared" si="84"/>
        <v>0</v>
      </c>
      <c r="D1205" s="6">
        <f t="shared" si="84"/>
        <v>0</v>
      </c>
      <c r="E1205" s="6">
        <f t="shared" si="84"/>
        <v>0</v>
      </c>
      <c r="F1205" s="6">
        <f t="shared" si="84"/>
        <v>3.8910505836575876E-3</v>
      </c>
    </row>
    <row r="1206" spans="1:11" x14ac:dyDescent="0.3">
      <c r="A1206" t="s">
        <v>3222</v>
      </c>
      <c r="B1206" s="6">
        <f t="shared" si="85"/>
        <v>0</v>
      </c>
      <c r="C1206" s="6">
        <f t="shared" si="84"/>
        <v>3.8910505836575876E-3</v>
      </c>
      <c r="D1206" s="6">
        <f t="shared" si="84"/>
        <v>1.1673151750972763E-2</v>
      </c>
      <c r="E1206" s="6">
        <f t="shared" si="84"/>
        <v>1.556420233463035E-2</v>
      </c>
      <c r="F1206" s="6">
        <f t="shared" si="84"/>
        <v>0.10894941634241245</v>
      </c>
    </row>
    <row r="1207" spans="1:11" x14ac:dyDescent="0.3">
      <c r="A1207" t="s">
        <v>2581</v>
      </c>
      <c r="B1207" s="6">
        <f t="shared" si="85"/>
        <v>0</v>
      </c>
      <c r="C1207" s="6">
        <f t="shared" si="84"/>
        <v>7.7821011673151752E-3</v>
      </c>
      <c r="D1207" s="6">
        <f t="shared" si="84"/>
        <v>1.556420233463035E-2</v>
      </c>
      <c r="E1207" s="6">
        <f t="shared" si="84"/>
        <v>4.2801556420233464E-2</v>
      </c>
      <c r="F1207" s="6">
        <f t="shared" si="84"/>
        <v>0.11284046692607004</v>
      </c>
    </row>
    <row r="1208" spans="1:11" x14ac:dyDescent="0.3">
      <c r="A1208" t="s">
        <v>345</v>
      </c>
      <c r="B1208" s="6">
        <f t="shared" si="85"/>
        <v>0</v>
      </c>
      <c r="C1208" s="6">
        <f t="shared" si="84"/>
        <v>0</v>
      </c>
      <c r="D1208" s="6">
        <f t="shared" si="84"/>
        <v>0</v>
      </c>
      <c r="E1208" s="6">
        <f t="shared" si="84"/>
        <v>7.7821011673151752E-3</v>
      </c>
      <c r="F1208" s="6">
        <f t="shared" si="84"/>
        <v>7.0038910505836577E-2</v>
      </c>
    </row>
    <row r="1209" spans="1:11" x14ac:dyDescent="0.3">
      <c r="A1209" t="s">
        <v>1490</v>
      </c>
      <c r="B1209" s="6">
        <f t="shared" si="85"/>
        <v>0</v>
      </c>
      <c r="C1209" s="6">
        <f t="shared" si="84"/>
        <v>0</v>
      </c>
      <c r="D1209" s="6">
        <f t="shared" si="84"/>
        <v>0</v>
      </c>
      <c r="E1209" s="6">
        <f t="shared" si="84"/>
        <v>0</v>
      </c>
      <c r="F1209" s="6">
        <f t="shared" si="84"/>
        <v>2.3346303501945526E-2</v>
      </c>
    </row>
    <row r="1210" spans="1:11" x14ac:dyDescent="0.3">
      <c r="A1210" t="s">
        <v>4816</v>
      </c>
      <c r="B1210" s="6">
        <f t="shared" si="85"/>
        <v>7.7821011673151752E-3</v>
      </c>
      <c r="C1210" s="6">
        <f t="shared" si="84"/>
        <v>3.8910505836575876E-2</v>
      </c>
      <c r="D1210" s="6">
        <f t="shared" si="84"/>
        <v>4.2801556420233464E-2</v>
      </c>
      <c r="E1210" s="6">
        <f t="shared" si="84"/>
        <v>0.21011673151750973</v>
      </c>
      <c r="F1210" s="6">
        <f t="shared" si="84"/>
        <v>0.96498054474708173</v>
      </c>
    </row>
    <row r="1213" spans="1:11" x14ac:dyDescent="0.3">
      <c r="A1213" t="s">
        <v>4896</v>
      </c>
    </row>
    <row r="1214" spans="1:11" x14ac:dyDescent="0.3">
      <c r="B1214" s="2" t="s">
        <v>4817</v>
      </c>
    </row>
    <row r="1215" spans="1:11" x14ac:dyDescent="0.3">
      <c r="B1215" t="s">
        <v>368</v>
      </c>
      <c r="D1215" t="s">
        <v>656</v>
      </c>
      <c r="F1215" t="s">
        <v>347</v>
      </c>
      <c r="H1215" t="s">
        <v>372</v>
      </c>
      <c r="J1215" t="s">
        <v>4820</v>
      </c>
      <c r="K1215" t="s">
        <v>4821</v>
      </c>
    </row>
    <row r="1216" spans="1:11" x14ac:dyDescent="0.3">
      <c r="A1216" s="2" t="s">
        <v>4815</v>
      </c>
      <c r="B1216" t="s">
        <v>4819</v>
      </c>
      <c r="C1216" t="s">
        <v>4822</v>
      </c>
      <c r="D1216" t="s">
        <v>4819</v>
      </c>
      <c r="E1216" t="s">
        <v>4822</v>
      </c>
      <c r="F1216" t="s">
        <v>4819</v>
      </c>
      <c r="G1216" t="s">
        <v>4822</v>
      </c>
      <c r="H1216" t="s">
        <v>4819</v>
      </c>
      <c r="I1216" t="s">
        <v>4822</v>
      </c>
    </row>
    <row r="1217" spans="1:11" x14ac:dyDescent="0.3">
      <c r="A1217" s="3" t="s">
        <v>2715</v>
      </c>
      <c r="B1217" s="4">
        <v>25</v>
      </c>
      <c r="C1217" s="5">
        <v>0.49019607843137253</v>
      </c>
      <c r="D1217" s="4">
        <v>2</v>
      </c>
      <c r="E1217" s="5">
        <v>3.9215686274509803E-2</v>
      </c>
      <c r="F1217" s="4">
        <v>22</v>
      </c>
      <c r="G1217" s="5">
        <v>0.43137254901960786</v>
      </c>
      <c r="H1217" s="4">
        <v>2</v>
      </c>
      <c r="I1217" s="5">
        <v>3.9215686274509803E-2</v>
      </c>
      <c r="J1217" s="4">
        <v>51</v>
      </c>
      <c r="K1217" s="5">
        <v>1</v>
      </c>
    </row>
    <row r="1218" spans="1:11" x14ac:dyDescent="0.3">
      <c r="A1218" s="3" t="s">
        <v>1958</v>
      </c>
      <c r="B1218" s="4">
        <v>16</v>
      </c>
      <c r="C1218" s="5">
        <v>0.55172413793103448</v>
      </c>
      <c r="D1218" s="4">
        <v>11</v>
      </c>
      <c r="E1218" s="5">
        <v>0.37931034482758619</v>
      </c>
      <c r="F1218" s="4">
        <v>1</v>
      </c>
      <c r="G1218" s="5">
        <v>3.4482758620689655E-2</v>
      </c>
      <c r="H1218" s="4">
        <v>1</v>
      </c>
      <c r="I1218" s="5">
        <v>3.4482758620689655E-2</v>
      </c>
      <c r="J1218" s="4">
        <v>29</v>
      </c>
      <c r="K1218" s="5">
        <v>1</v>
      </c>
    </row>
    <row r="1219" spans="1:11" x14ac:dyDescent="0.3">
      <c r="A1219" s="3" t="s">
        <v>1928</v>
      </c>
      <c r="B1219" s="4">
        <v>17</v>
      </c>
      <c r="C1219" s="5">
        <v>0.5</v>
      </c>
      <c r="D1219" s="4">
        <v>14</v>
      </c>
      <c r="E1219" s="5">
        <v>0.41176470588235292</v>
      </c>
      <c r="F1219" s="4">
        <v>2</v>
      </c>
      <c r="G1219" s="5">
        <v>5.8823529411764705E-2</v>
      </c>
      <c r="H1219" s="4">
        <v>1</v>
      </c>
      <c r="I1219" s="5">
        <v>2.9411764705882353E-2</v>
      </c>
      <c r="J1219" s="4">
        <v>34</v>
      </c>
      <c r="K1219" s="5">
        <v>1</v>
      </c>
    </row>
    <row r="1220" spans="1:11" x14ac:dyDescent="0.3">
      <c r="A1220" s="3" t="s">
        <v>2383</v>
      </c>
      <c r="B1220" s="4">
        <v>10</v>
      </c>
      <c r="C1220" s="5">
        <v>0.625</v>
      </c>
      <c r="D1220" s="4">
        <v>4</v>
      </c>
      <c r="E1220" s="5">
        <v>0.25</v>
      </c>
      <c r="F1220" s="4">
        <v>2</v>
      </c>
      <c r="G1220" s="5">
        <v>0.125</v>
      </c>
      <c r="H1220" s="4"/>
      <c r="I1220" s="5">
        <v>0</v>
      </c>
      <c r="J1220" s="4">
        <v>16</v>
      </c>
      <c r="K1220" s="5">
        <v>1</v>
      </c>
    </row>
    <row r="1221" spans="1:11" x14ac:dyDescent="0.3">
      <c r="A1221" s="3" t="s">
        <v>2335</v>
      </c>
      <c r="B1221" s="4">
        <v>5</v>
      </c>
      <c r="C1221" s="5">
        <v>1</v>
      </c>
      <c r="D1221" s="4"/>
      <c r="E1221" s="5">
        <v>0</v>
      </c>
      <c r="F1221" s="4"/>
      <c r="G1221" s="5">
        <v>0</v>
      </c>
      <c r="H1221" s="4"/>
      <c r="I1221" s="5">
        <v>0</v>
      </c>
      <c r="J1221" s="4">
        <v>5</v>
      </c>
      <c r="K1221" s="5">
        <v>1</v>
      </c>
    </row>
    <row r="1222" spans="1:11" x14ac:dyDescent="0.3">
      <c r="A1222" s="3" t="s">
        <v>831</v>
      </c>
      <c r="B1222" s="4">
        <v>30</v>
      </c>
      <c r="C1222" s="5">
        <v>0.65217391304347827</v>
      </c>
      <c r="D1222" s="4">
        <v>4</v>
      </c>
      <c r="E1222" s="5">
        <v>8.6956521739130432E-2</v>
      </c>
      <c r="F1222" s="4">
        <v>8</v>
      </c>
      <c r="G1222" s="5">
        <v>0.17391304347826086</v>
      </c>
      <c r="H1222" s="4">
        <v>4</v>
      </c>
      <c r="I1222" s="5">
        <v>8.6956521739130432E-2</v>
      </c>
      <c r="J1222" s="4">
        <v>46</v>
      </c>
      <c r="K1222" s="5">
        <v>1</v>
      </c>
    </row>
    <row r="1223" spans="1:11" x14ac:dyDescent="0.3">
      <c r="A1223" s="3" t="s">
        <v>1889</v>
      </c>
      <c r="B1223" s="4">
        <v>3</v>
      </c>
      <c r="C1223" s="5">
        <v>0.6</v>
      </c>
      <c r="D1223" s="4"/>
      <c r="E1223" s="5">
        <v>0</v>
      </c>
      <c r="F1223" s="4">
        <v>2</v>
      </c>
      <c r="G1223" s="5">
        <v>0.4</v>
      </c>
      <c r="H1223" s="4"/>
      <c r="I1223" s="5">
        <v>0</v>
      </c>
      <c r="J1223" s="4">
        <v>5</v>
      </c>
      <c r="K1223" s="5">
        <v>1</v>
      </c>
    </row>
    <row r="1224" spans="1:11" x14ac:dyDescent="0.3">
      <c r="A1224" s="3" t="s">
        <v>1861</v>
      </c>
      <c r="B1224" s="4">
        <v>7</v>
      </c>
      <c r="C1224" s="5">
        <v>0.77777777777777779</v>
      </c>
      <c r="D1224" s="4">
        <v>1</v>
      </c>
      <c r="E1224" s="5">
        <v>0.1111111111111111</v>
      </c>
      <c r="F1224" s="4">
        <v>1</v>
      </c>
      <c r="G1224" s="5">
        <v>0.1111111111111111</v>
      </c>
      <c r="H1224" s="4"/>
      <c r="I1224" s="5">
        <v>0</v>
      </c>
      <c r="J1224" s="4">
        <v>9</v>
      </c>
      <c r="K1224" s="5">
        <v>1</v>
      </c>
    </row>
    <row r="1225" spans="1:11" x14ac:dyDescent="0.3">
      <c r="A1225" s="3" t="s">
        <v>3759</v>
      </c>
      <c r="B1225" s="4"/>
      <c r="C1225" s="5">
        <v>0</v>
      </c>
      <c r="D1225" s="4">
        <v>2</v>
      </c>
      <c r="E1225" s="5">
        <v>1</v>
      </c>
      <c r="F1225" s="4"/>
      <c r="G1225" s="5">
        <v>0</v>
      </c>
      <c r="H1225" s="4"/>
      <c r="I1225" s="5">
        <v>0</v>
      </c>
      <c r="J1225" s="4">
        <v>2</v>
      </c>
      <c r="K1225" s="5">
        <v>1</v>
      </c>
    </row>
    <row r="1226" spans="1:11" x14ac:dyDescent="0.3">
      <c r="A1226" s="3" t="s">
        <v>3222</v>
      </c>
      <c r="B1226" s="4">
        <v>13</v>
      </c>
      <c r="C1226" s="5">
        <v>0.52</v>
      </c>
      <c r="D1226" s="4">
        <v>4</v>
      </c>
      <c r="E1226" s="5">
        <v>0.16</v>
      </c>
      <c r="F1226" s="4">
        <v>6</v>
      </c>
      <c r="G1226" s="5">
        <v>0.24</v>
      </c>
      <c r="H1226" s="4">
        <v>2</v>
      </c>
      <c r="I1226" s="5">
        <v>0.08</v>
      </c>
      <c r="J1226" s="4">
        <v>25</v>
      </c>
      <c r="K1226" s="5">
        <v>1</v>
      </c>
    </row>
    <row r="1227" spans="1:11" x14ac:dyDescent="0.3">
      <c r="A1227" s="3" t="s">
        <v>2581</v>
      </c>
      <c r="B1227" s="4">
        <v>10</v>
      </c>
      <c r="C1227" s="5">
        <v>0.2857142857142857</v>
      </c>
      <c r="D1227" s="4">
        <v>19</v>
      </c>
      <c r="E1227" s="5">
        <v>0.54285714285714282</v>
      </c>
      <c r="F1227" s="4">
        <v>1</v>
      </c>
      <c r="G1227" s="5">
        <v>2.8571428571428571E-2</v>
      </c>
      <c r="H1227" s="4">
        <v>5</v>
      </c>
      <c r="I1227" s="5">
        <v>0.14285714285714285</v>
      </c>
      <c r="J1227" s="4">
        <v>35</v>
      </c>
      <c r="K1227" s="5">
        <v>1</v>
      </c>
    </row>
    <row r="1228" spans="1:11" x14ac:dyDescent="0.3">
      <c r="A1228" s="3" t="s">
        <v>345</v>
      </c>
      <c r="B1228" s="4">
        <v>13</v>
      </c>
      <c r="C1228" s="5">
        <v>0.8125</v>
      </c>
      <c r="D1228" s="4">
        <v>3</v>
      </c>
      <c r="E1228" s="5">
        <v>0.1875</v>
      </c>
      <c r="F1228" s="4"/>
      <c r="G1228" s="5">
        <v>0</v>
      </c>
      <c r="H1228" s="4"/>
      <c r="I1228" s="5">
        <v>0</v>
      </c>
      <c r="J1228" s="4">
        <v>16</v>
      </c>
      <c r="K1228" s="5">
        <v>1</v>
      </c>
    </row>
    <row r="1229" spans="1:11" x14ac:dyDescent="0.3">
      <c r="A1229" s="3" t="s">
        <v>1490</v>
      </c>
      <c r="B1229" s="4">
        <v>5</v>
      </c>
      <c r="C1229" s="5">
        <v>1</v>
      </c>
      <c r="D1229" s="4"/>
      <c r="E1229" s="5">
        <v>0</v>
      </c>
      <c r="F1229" s="4"/>
      <c r="G1229" s="5">
        <v>0</v>
      </c>
      <c r="H1229" s="4"/>
      <c r="I1229" s="5">
        <v>0</v>
      </c>
      <c r="J1229" s="4">
        <v>5</v>
      </c>
      <c r="K1229" s="5">
        <v>1</v>
      </c>
    </row>
    <row r="1230" spans="1:11" x14ac:dyDescent="0.3">
      <c r="A1230" s="3" t="s">
        <v>4816</v>
      </c>
      <c r="B1230" s="4">
        <v>154</v>
      </c>
      <c r="C1230" s="5">
        <v>0.5539568345323741</v>
      </c>
      <c r="D1230" s="4">
        <v>64</v>
      </c>
      <c r="E1230" s="5">
        <v>0.23021582733812951</v>
      </c>
      <c r="F1230" s="4">
        <v>45</v>
      </c>
      <c r="G1230" s="5">
        <v>0.16187050359712229</v>
      </c>
      <c r="H1230" s="4">
        <v>15</v>
      </c>
      <c r="I1230" s="5">
        <v>5.3956834532374098E-2</v>
      </c>
      <c r="J1230" s="4">
        <v>278</v>
      </c>
      <c r="K1230" s="5">
        <v>1</v>
      </c>
    </row>
    <row r="1233" spans="1:9" x14ac:dyDescent="0.3">
      <c r="A1233" t="s">
        <v>4897</v>
      </c>
    </row>
    <row r="1234" spans="1:9" x14ac:dyDescent="0.3">
      <c r="B1234" s="2" t="s">
        <v>4817</v>
      </c>
    </row>
    <row r="1235" spans="1:9" x14ac:dyDescent="0.3">
      <c r="B1235" t="s">
        <v>347</v>
      </c>
      <c r="D1235" t="s">
        <v>359</v>
      </c>
      <c r="F1235" t="s">
        <v>372</v>
      </c>
      <c r="H1235" t="s">
        <v>4820</v>
      </c>
      <c r="I1235" t="s">
        <v>4821</v>
      </c>
    </row>
    <row r="1236" spans="1:9" x14ac:dyDescent="0.3">
      <c r="A1236" s="2" t="s">
        <v>4815</v>
      </c>
      <c r="B1236" t="s">
        <v>4819</v>
      </c>
      <c r="C1236" t="s">
        <v>4822</v>
      </c>
      <c r="D1236" t="s">
        <v>4819</v>
      </c>
      <c r="E1236" t="s">
        <v>4822</v>
      </c>
      <c r="F1236" t="s">
        <v>4819</v>
      </c>
      <c r="G1236" t="s">
        <v>4822</v>
      </c>
    </row>
    <row r="1237" spans="1:9" x14ac:dyDescent="0.3">
      <c r="A1237" s="3" t="s">
        <v>2715</v>
      </c>
      <c r="B1237" s="4">
        <v>38</v>
      </c>
      <c r="C1237" s="5">
        <v>0.74509803921568629</v>
      </c>
      <c r="D1237" s="4">
        <v>13</v>
      </c>
      <c r="E1237" s="5">
        <v>0.25490196078431371</v>
      </c>
      <c r="F1237" s="4"/>
      <c r="G1237" s="5">
        <v>0</v>
      </c>
      <c r="H1237" s="4">
        <v>51</v>
      </c>
      <c r="I1237" s="5">
        <v>1</v>
      </c>
    </row>
    <row r="1238" spans="1:9" x14ac:dyDescent="0.3">
      <c r="A1238" s="3" t="s">
        <v>1958</v>
      </c>
      <c r="B1238" s="4">
        <v>3</v>
      </c>
      <c r="C1238" s="5">
        <v>0.10344827586206896</v>
      </c>
      <c r="D1238" s="4">
        <v>26</v>
      </c>
      <c r="E1238" s="5">
        <v>0.89655172413793105</v>
      </c>
      <c r="F1238" s="4"/>
      <c r="G1238" s="5">
        <v>0</v>
      </c>
      <c r="H1238" s="4">
        <v>29</v>
      </c>
      <c r="I1238" s="5">
        <v>1</v>
      </c>
    </row>
    <row r="1239" spans="1:9" x14ac:dyDescent="0.3">
      <c r="A1239" s="3" t="s">
        <v>1928</v>
      </c>
      <c r="B1239" s="4">
        <v>21</v>
      </c>
      <c r="C1239" s="5">
        <v>0.61764705882352944</v>
      </c>
      <c r="D1239" s="4">
        <v>13</v>
      </c>
      <c r="E1239" s="5">
        <v>0.38235294117647056</v>
      </c>
      <c r="F1239" s="4"/>
      <c r="G1239" s="5">
        <v>0</v>
      </c>
      <c r="H1239" s="4">
        <v>34</v>
      </c>
      <c r="I1239" s="5">
        <v>1</v>
      </c>
    </row>
    <row r="1240" spans="1:9" x14ac:dyDescent="0.3">
      <c r="A1240" s="3" t="s">
        <v>2383</v>
      </c>
      <c r="B1240" s="4">
        <v>5</v>
      </c>
      <c r="C1240" s="5">
        <v>0.3125</v>
      </c>
      <c r="D1240" s="4">
        <v>11</v>
      </c>
      <c r="E1240" s="5">
        <v>0.6875</v>
      </c>
      <c r="F1240" s="4"/>
      <c r="G1240" s="5">
        <v>0</v>
      </c>
      <c r="H1240" s="4">
        <v>16</v>
      </c>
      <c r="I1240" s="5">
        <v>1</v>
      </c>
    </row>
    <row r="1241" spans="1:9" x14ac:dyDescent="0.3">
      <c r="A1241" s="3" t="s">
        <v>2335</v>
      </c>
      <c r="B1241" s="4">
        <v>1</v>
      </c>
      <c r="C1241" s="5">
        <v>0.2</v>
      </c>
      <c r="D1241" s="4">
        <v>4</v>
      </c>
      <c r="E1241" s="5">
        <v>0.8</v>
      </c>
      <c r="F1241" s="4"/>
      <c r="G1241" s="5">
        <v>0</v>
      </c>
      <c r="H1241" s="4">
        <v>5</v>
      </c>
      <c r="I1241" s="5">
        <v>1</v>
      </c>
    </row>
    <row r="1242" spans="1:9" x14ac:dyDescent="0.3">
      <c r="A1242" s="3" t="s">
        <v>831</v>
      </c>
      <c r="B1242" s="4">
        <v>9</v>
      </c>
      <c r="C1242" s="5">
        <v>0.19565217391304349</v>
      </c>
      <c r="D1242" s="4">
        <v>37</v>
      </c>
      <c r="E1242" s="5">
        <v>0.80434782608695654</v>
      </c>
      <c r="F1242" s="4"/>
      <c r="G1242" s="5">
        <v>0</v>
      </c>
      <c r="H1242" s="4">
        <v>46</v>
      </c>
      <c r="I1242" s="5">
        <v>1</v>
      </c>
    </row>
    <row r="1243" spans="1:9" x14ac:dyDescent="0.3">
      <c r="A1243" s="3" t="s">
        <v>1889</v>
      </c>
      <c r="B1243" s="4">
        <v>3</v>
      </c>
      <c r="C1243" s="5">
        <v>0.6</v>
      </c>
      <c r="D1243" s="4">
        <v>2</v>
      </c>
      <c r="E1243" s="5">
        <v>0.4</v>
      </c>
      <c r="F1243" s="4"/>
      <c r="G1243" s="5">
        <v>0</v>
      </c>
      <c r="H1243" s="4">
        <v>5</v>
      </c>
      <c r="I1243" s="5">
        <v>1</v>
      </c>
    </row>
    <row r="1244" spans="1:9" x14ac:dyDescent="0.3">
      <c r="A1244" s="3" t="s">
        <v>1861</v>
      </c>
      <c r="B1244" s="4">
        <v>4</v>
      </c>
      <c r="C1244" s="5">
        <v>0.44444444444444442</v>
      </c>
      <c r="D1244" s="4">
        <v>5</v>
      </c>
      <c r="E1244" s="5">
        <v>0.55555555555555558</v>
      </c>
      <c r="F1244" s="4"/>
      <c r="G1244" s="5">
        <v>0</v>
      </c>
      <c r="H1244" s="4">
        <v>9</v>
      </c>
      <c r="I1244" s="5">
        <v>1</v>
      </c>
    </row>
    <row r="1245" spans="1:9" x14ac:dyDescent="0.3">
      <c r="A1245" s="3" t="s">
        <v>3759</v>
      </c>
      <c r="B1245" s="4"/>
      <c r="C1245" s="5">
        <v>0</v>
      </c>
      <c r="D1245" s="4">
        <v>2</v>
      </c>
      <c r="E1245" s="5">
        <v>1</v>
      </c>
      <c r="F1245" s="4"/>
      <c r="G1245" s="5">
        <v>0</v>
      </c>
      <c r="H1245" s="4">
        <v>2</v>
      </c>
      <c r="I1245" s="5">
        <v>1</v>
      </c>
    </row>
    <row r="1246" spans="1:9" x14ac:dyDescent="0.3">
      <c r="A1246" s="3" t="s">
        <v>3222</v>
      </c>
      <c r="B1246" s="4">
        <v>8</v>
      </c>
      <c r="C1246" s="5">
        <v>0.32</v>
      </c>
      <c r="D1246" s="4">
        <v>15</v>
      </c>
      <c r="E1246" s="5">
        <v>0.6</v>
      </c>
      <c r="F1246" s="4">
        <v>2</v>
      </c>
      <c r="G1246" s="5">
        <v>0.08</v>
      </c>
      <c r="H1246" s="4">
        <v>25</v>
      </c>
      <c r="I1246" s="5">
        <v>1</v>
      </c>
    </row>
    <row r="1247" spans="1:9" x14ac:dyDescent="0.3">
      <c r="A1247" s="3" t="s">
        <v>2581</v>
      </c>
      <c r="B1247" s="4">
        <v>5</v>
      </c>
      <c r="C1247" s="5">
        <v>0.14285714285714285</v>
      </c>
      <c r="D1247" s="4">
        <v>30</v>
      </c>
      <c r="E1247" s="5">
        <v>0.8571428571428571</v>
      </c>
      <c r="F1247" s="4"/>
      <c r="G1247" s="5">
        <v>0</v>
      </c>
      <c r="H1247" s="4">
        <v>35</v>
      </c>
      <c r="I1247" s="5">
        <v>1</v>
      </c>
    </row>
    <row r="1248" spans="1:9" x14ac:dyDescent="0.3">
      <c r="A1248" s="3" t="s">
        <v>345</v>
      </c>
      <c r="B1248" s="4">
        <v>6</v>
      </c>
      <c r="C1248" s="5">
        <v>0.375</v>
      </c>
      <c r="D1248" s="4">
        <v>10</v>
      </c>
      <c r="E1248" s="5">
        <v>0.625</v>
      </c>
      <c r="F1248" s="4"/>
      <c r="G1248" s="5">
        <v>0</v>
      </c>
      <c r="H1248" s="4">
        <v>16</v>
      </c>
      <c r="I1248" s="5">
        <v>1</v>
      </c>
    </row>
    <row r="1249" spans="1:9" x14ac:dyDescent="0.3">
      <c r="A1249" s="3" t="s">
        <v>1490</v>
      </c>
      <c r="B1249" s="4">
        <v>1</v>
      </c>
      <c r="C1249" s="5">
        <v>0.2</v>
      </c>
      <c r="D1249" s="4">
        <v>4</v>
      </c>
      <c r="E1249" s="5">
        <v>0.8</v>
      </c>
      <c r="F1249" s="4"/>
      <c r="G1249" s="5">
        <v>0</v>
      </c>
      <c r="H1249" s="4">
        <v>5</v>
      </c>
      <c r="I1249" s="5">
        <v>1</v>
      </c>
    </row>
    <row r="1250" spans="1:9" x14ac:dyDescent="0.3">
      <c r="A1250" s="3" t="s">
        <v>4816</v>
      </c>
      <c r="B1250" s="4">
        <v>104</v>
      </c>
      <c r="C1250" s="5">
        <v>0.37410071942446044</v>
      </c>
      <c r="D1250" s="4">
        <v>172</v>
      </c>
      <c r="E1250" s="5">
        <v>0.61870503597122306</v>
      </c>
      <c r="F1250" s="4">
        <v>2</v>
      </c>
      <c r="G1250" s="5">
        <v>7.1942446043165471E-3</v>
      </c>
      <c r="H1250" s="4">
        <v>278</v>
      </c>
      <c r="I1250" s="5">
        <v>1</v>
      </c>
    </row>
    <row r="1253" spans="1:9" x14ac:dyDescent="0.3">
      <c r="A1253" t="s">
        <v>4898</v>
      </c>
    </row>
    <row r="1254" spans="1:9" x14ac:dyDescent="0.3">
      <c r="B1254" s="2" t="s">
        <v>4817</v>
      </c>
    </row>
    <row r="1255" spans="1:9" x14ac:dyDescent="0.3">
      <c r="B1255" t="s">
        <v>347</v>
      </c>
      <c r="D1255" t="s">
        <v>359</v>
      </c>
      <c r="F1255" t="s">
        <v>4820</v>
      </c>
      <c r="G1255" t="s">
        <v>4821</v>
      </c>
    </row>
    <row r="1256" spans="1:9" x14ac:dyDescent="0.3">
      <c r="A1256" s="2" t="s">
        <v>4815</v>
      </c>
      <c r="B1256" t="s">
        <v>4819</v>
      </c>
      <c r="C1256" t="s">
        <v>4822</v>
      </c>
      <c r="D1256" t="s">
        <v>4819</v>
      </c>
      <c r="E1256" t="s">
        <v>4822</v>
      </c>
    </row>
    <row r="1257" spans="1:9" x14ac:dyDescent="0.3">
      <c r="A1257" s="3" t="s">
        <v>2715</v>
      </c>
      <c r="B1257" s="4"/>
      <c r="C1257" s="5">
        <v>0</v>
      </c>
      <c r="D1257" s="4">
        <v>10</v>
      </c>
      <c r="E1257" s="5">
        <v>1</v>
      </c>
      <c r="F1257" s="4">
        <v>10</v>
      </c>
      <c r="G1257" s="5">
        <v>1</v>
      </c>
    </row>
    <row r="1258" spans="1:9" x14ac:dyDescent="0.3">
      <c r="A1258" s="3" t="s">
        <v>1958</v>
      </c>
      <c r="B1258" s="4"/>
      <c r="C1258" s="5">
        <v>0</v>
      </c>
      <c r="D1258" s="4">
        <v>2</v>
      </c>
      <c r="E1258" s="5">
        <v>1</v>
      </c>
      <c r="F1258" s="4">
        <v>2</v>
      </c>
      <c r="G1258" s="5">
        <v>1</v>
      </c>
    </row>
    <row r="1259" spans="1:9" x14ac:dyDescent="0.3">
      <c r="A1259" s="3" t="s">
        <v>1928</v>
      </c>
      <c r="B1259" s="4"/>
      <c r="C1259" s="5">
        <v>0</v>
      </c>
      <c r="D1259" s="4">
        <v>4</v>
      </c>
      <c r="E1259" s="5">
        <v>1</v>
      </c>
      <c r="F1259" s="4">
        <v>4</v>
      </c>
      <c r="G1259" s="5">
        <v>1</v>
      </c>
    </row>
    <row r="1260" spans="1:9" x14ac:dyDescent="0.3">
      <c r="A1260" s="3" t="s">
        <v>2383</v>
      </c>
      <c r="B1260" s="4"/>
      <c r="C1260" s="5">
        <v>0</v>
      </c>
      <c r="D1260" s="4">
        <v>5</v>
      </c>
      <c r="E1260" s="5">
        <v>1</v>
      </c>
      <c r="F1260" s="4">
        <v>5</v>
      </c>
      <c r="G1260" s="5">
        <v>1</v>
      </c>
    </row>
    <row r="1261" spans="1:9" x14ac:dyDescent="0.3">
      <c r="A1261" s="3" t="s">
        <v>2335</v>
      </c>
      <c r="B1261" s="4"/>
      <c r="C1261" s="5">
        <v>0</v>
      </c>
      <c r="D1261" s="4">
        <v>1</v>
      </c>
      <c r="E1261" s="5">
        <v>1</v>
      </c>
      <c r="F1261" s="4">
        <v>1</v>
      </c>
      <c r="G1261" s="5">
        <v>1</v>
      </c>
    </row>
    <row r="1262" spans="1:9" x14ac:dyDescent="0.3">
      <c r="A1262" s="3" t="s">
        <v>831</v>
      </c>
      <c r="B1262" s="4"/>
      <c r="C1262" s="5">
        <v>0</v>
      </c>
      <c r="D1262" s="4">
        <v>9</v>
      </c>
      <c r="E1262" s="5">
        <v>1</v>
      </c>
      <c r="F1262" s="4">
        <v>9</v>
      </c>
      <c r="G1262" s="5">
        <v>1</v>
      </c>
    </row>
    <row r="1263" spans="1:9" x14ac:dyDescent="0.3">
      <c r="A1263" s="3" t="s">
        <v>1889</v>
      </c>
      <c r="B1263" s="4"/>
      <c r="C1263" s="5">
        <v>0</v>
      </c>
      <c r="D1263" s="4">
        <v>1</v>
      </c>
      <c r="E1263" s="5">
        <v>1</v>
      </c>
      <c r="F1263" s="4">
        <v>1</v>
      </c>
      <c r="G1263" s="5">
        <v>1</v>
      </c>
    </row>
    <row r="1264" spans="1:9" x14ac:dyDescent="0.3">
      <c r="A1264" s="3" t="s">
        <v>1861</v>
      </c>
      <c r="B1264" s="4">
        <v>1</v>
      </c>
      <c r="C1264" s="5">
        <v>0.5</v>
      </c>
      <c r="D1264" s="4">
        <v>1</v>
      </c>
      <c r="E1264" s="5">
        <v>0.5</v>
      </c>
      <c r="F1264" s="4">
        <v>2</v>
      </c>
      <c r="G1264" s="5">
        <v>1</v>
      </c>
    </row>
    <row r="1265" spans="1:11" x14ac:dyDescent="0.3">
      <c r="A1265" s="3" t="s">
        <v>3759</v>
      </c>
      <c r="B1265" s="4"/>
      <c r="C1265" s="5">
        <v>0</v>
      </c>
      <c r="D1265" s="4">
        <v>1</v>
      </c>
      <c r="E1265" s="5">
        <v>1</v>
      </c>
      <c r="F1265" s="4">
        <v>1</v>
      </c>
      <c r="G1265" s="5">
        <v>1</v>
      </c>
    </row>
    <row r="1266" spans="1:11" x14ac:dyDescent="0.3">
      <c r="A1266" s="3" t="s">
        <v>3222</v>
      </c>
      <c r="B1266" s="4"/>
      <c r="C1266" s="5">
        <v>0</v>
      </c>
      <c r="D1266" s="4">
        <v>8</v>
      </c>
      <c r="E1266" s="5">
        <v>1</v>
      </c>
      <c r="F1266" s="4">
        <v>8</v>
      </c>
      <c r="G1266" s="5">
        <v>1</v>
      </c>
    </row>
    <row r="1267" spans="1:11" x14ac:dyDescent="0.3">
      <c r="A1267" s="3" t="s">
        <v>2581</v>
      </c>
      <c r="B1267" s="4"/>
      <c r="C1267" s="5">
        <v>0</v>
      </c>
      <c r="D1267" s="4">
        <v>6</v>
      </c>
      <c r="E1267" s="5">
        <v>1</v>
      </c>
      <c r="F1267" s="4">
        <v>6</v>
      </c>
      <c r="G1267" s="5">
        <v>1</v>
      </c>
    </row>
    <row r="1268" spans="1:11" x14ac:dyDescent="0.3">
      <c r="A1268" s="3" t="s">
        <v>345</v>
      </c>
      <c r="B1268" s="4"/>
      <c r="C1268" s="5">
        <v>0</v>
      </c>
      <c r="D1268" s="4">
        <v>4</v>
      </c>
      <c r="E1268" s="5">
        <v>1</v>
      </c>
      <c r="F1268" s="4">
        <v>4</v>
      </c>
      <c r="G1268" s="5">
        <v>1</v>
      </c>
    </row>
    <row r="1269" spans="1:11" x14ac:dyDescent="0.3">
      <c r="A1269" s="3" t="s">
        <v>1490</v>
      </c>
      <c r="B1269" s="4"/>
      <c r="C1269" s="5">
        <v>0</v>
      </c>
      <c r="D1269" s="4">
        <v>2</v>
      </c>
      <c r="E1269" s="5">
        <v>1</v>
      </c>
      <c r="F1269" s="4">
        <v>2</v>
      </c>
      <c r="G1269" s="5">
        <v>1</v>
      </c>
    </row>
    <row r="1270" spans="1:11" x14ac:dyDescent="0.3">
      <c r="A1270" s="3" t="s">
        <v>4816</v>
      </c>
      <c r="B1270" s="4">
        <v>1</v>
      </c>
      <c r="C1270" s="5">
        <v>1.8181818181818181E-2</v>
      </c>
      <c r="D1270" s="4">
        <v>54</v>
      </c>
      <c r="E1270" s="5">
        <v>0.98181818181818181</v>
      </c>
      <c r="F1270" s="4">
        <v>55</v>
      </c>
      <c r="G1270" s="5">
        <v>1</v>
      </c>
    </row>
    <row r="1273" spans="1:11" s="10" customFormat="1" x14ac:dyDescent="0.3">
      <c r="A1273" s="11" t="s">
        <v>4899</v>
      </c>
    </row>
    <row r="1274" spans="1:11" x14ac:dyDescent="0.3">
      <c r="A1274" t="s">
        <v>4900</v>
      </c>
    </row>
    <row r="1275" spans="1:11" x14ac:dyDescent="0.3">
      <c r="B1275" s="2" t="s">
        <v>4817</v>
      </c>
    </row>
    <row r="1276" spans="1:11" x14ac:dyDescent="0.3">
      <c r="B1276" t="s">
        <v>873</v>
      </c>
      <c r="D1276" t="s">
        <v>347</v>
      </c>
      <c r="F1276" t="s">
        <v>359</v>
      </c>
      <c r="H1276" t="s">
        <v>4818</v>
      </c>
      <c r="J1276" t="s">
        <v>4820</v>
      </c>
      <c r="K1276" t="s">
        <v>4821</v>
      </c>
    </row>
    <row r="1277" spans="1:11" x14ac:dyDescent="0.3">
      <c r="A1277" s="2" t="s">
        <v>4815</v>
      </c>
      <c r="B1277" t="s">
        <v>4819</v>
      </c>
      <c r="C1277" t="s">
        <v>4822</v>
      </c>
      <c r="D1277" t="s">
        <v>4819</v>
      </c>
      <c r="E1277" t="s">
        <v>4822</v>
      </c>
      <c r="F1277" t="s">
        <v>4819</v>
      </c>
      <c r="G1277" t="s">
        <v>4822</v>
      </c>
      <c r="H1277" t="s">
        <v>4819</v>
      </c>
      <c r="I1277" t="s">
        <v>4822</v>
      </c>
    </row>
    <row r="1278" spans="1:11" x14ac:dyDescent="0.3">
      <c r="A1278" s="3" t="s">
        <v>2715</v>
      </c>
      <c r="B1278" s="4">
        <v>5</v>
      </c>
      <c r="C1278" s="5">
        <v>8.771929824561403E-2</v>
      </c>
      <c r="D1278" s="4">
        <v>8</v>
      </c>
      <c r="E1278" s="5">
        <v>0.14035087719298245</v>
      </c>
      <c r="F1278" s="4">
        <v>44</v>
      </c>
      <c r="G1278" s="5">
        <v>0.77192982456140347</v>
      </c>
      <c r="H1278" s="4"/>
      <c r="I1278" s="5">
        <v>0</v>
      </c>
      <c r="J1278" s="4">
        <v>57</v>
      </c>
      <c r="K1278" s="5">
        <v>1</v>
      </c>
    </row>
    <row r="1279" spans="1:11" x14ac:dyDescent="0.3">
      <c r="A1279" s="3" t="s">
        <v>1958</v>
      </c>
      <c r="B1279" s="4"/>
      <c r="C1279" s="5">
        <v>0</v>
      </c>
      <c r="D1279" s="4">
        <v>7</v>
      </c>
      <c r="E1279" s="5">
        <v>0.19444444444444445</v>
      </c>
      <c r="F1279" s="4">
        <v>29</v>
      </c>
      <c r="G1279" s="5">
        <v>0.80555555555555558</v>
      </c>
      <c r="H1279" s="4"/>
      <c r="I1279" s="5">
        <v>0</v>
      </c>
      <c r="J1279" s="4">
        <v>36</v>
      </c>
      <c r="K1279" s="5">
        <v>1</v>
      </c>
    </row>
    <row r="1280" spans="1:11" x14ac:dyDescent="0.3">
      <c r="A1280" s="3" t="s">
        <v>1928</v>
      </c>
      <c r="B1280" s="4"/>
      <c r="C1280" s="5">
        <v>0</v>
      </c>
      <c r="D1280" s="4">
        <v>9</v>
      </c>
      <c r="E1280" s="5">
        <v>0.19148936170212766</v>
      </c>
      <c r="F1280" s="4">
        <v>38</v>
      </c>
      <c r="G1280" s="5">
        <v>0.80851063829787229</v>
      </c>
      <c r="H1280" s="4"/>
      <c r="I1280" s="5">
        <v>0</v>
      </c>
      <c r="J1280" s="4">
        <v>47</v>
      </c>
      <c r="K1280" s="5">
        <v>1</v>
      </c>
    </row>
    <row r="1281" spans="1:11" x14ac:dyDescent="0.3">
      <c r="A1281" s="3" t="s">
        <v>2383</v>
      </c>
      <c r="B1281" s="4"/>
      <c r="C1281" s="5">
        <v>0</v>
      </c>
      <c r="D1281" s="4">
        <v>7</v>
      </c>
      <c r="E1281" s="5">
        <v>0.36842105263157893</v>
      </c>
      <c r="F1281" s="4">
        <v>12</v>
      </c>
      <c r="G1281" s="5">
        <v>0.63157894736842102</v>
      </c>
      <c r="H1281" s="4"/>
      <c r="I1281" s="5">
        <v>0</v>
      </c>
      <c r="J1281" s="4">
        <v>19</v>
      </c>
      <c r="K1281" s="5">
        <v>1</v>
      </c>
    </row>
    <row r="1282" spans="1:11" x14ac:dyDescent="0.3">
      <c r="A1282" s="3" t="s">
        <v>2335</v>
      </c>
      <c r="B1282" s="4"/>
      <c r="C1282" s="5">
        <v>0</v>
      </c>
      <c r="D1282" s="4">
        <v>5</v>
      </c>
      <c r="E1282" s="5">
        <v>0.7142857142857143</v>
      </c>
      <c r="F1282" s="4">
        <v>2</v>
      </c>
      <c r="G1282" s="5">
        <v>0.2857142857142857</v>
      </c>
      <c r="H1282" s="4"/>
      <c r="I1282" s="5">
        <v>0</v>
      </c>
      <c r="J1282" s="4">
        <v>7</v>
      </c>
      <c r="K1282" s="5">
        <v>1</v>
      </c>
    </row>
    <row r="1283" spans="1:11" x14ac:dyDescent="0.3">
      <c r="A1283" s="3" t="s">
        <v>831</v>
      </c>
      <c r="B1283" s="4">
        <v>4</v>
      </c>
      <c r="C1283" s="5">
        <v>5.1948051948051951E-2</v>
      </c>
      <c r="D1283" s="4">
        <v>10</v>
      </c>
      <c r="E1283" s="5">
        <v>0.12987012987012986</v>
      </c>
      <c r="F1283" s="4">
        <v>63</v>
      </c>
      <c r="G1283" s="5">
        <v>0.81818181818181823</v>
      </c>
      <c r="H1283" s="4"/>
      <c r="I1283" s="5">
        <v>0</v>
      </c>
      <c r="J1283" s="4">
        <v>77</v>
      </c>
      <c r="K1283" s="5">
        <v>1</v>
      </c>
    </row>
    <row r="1284" spans="1:11" x14ac:dyDescent="0.3">
      <c r="A1284" s="3" t="s">
        <v>1889</v>
      </c>
      <c r="B1284" s="4"/>
      <c r="C1284" s="5">
        <v>0</v>
      </c>
      <c r="D1284" s="4">
        <v>2</v>
      </c>
      <c r="E1284" s="5">
        <v>0.33333333333333331</v>
      </c>
      <c r="F1284" s="4">
        <v>4</v>
      </c>
      <c r="G1284" s="5">
        <v>0.66666666666666663</v>
      </c>
      <c r="H1284" s="4"/>
      <c r="I1284" s="5">
        <v>0</v>
      </c>
      <c r="J1284" s="4">
        <v>6</v>
      </c>
      <c r="K1284" s="5">
        <v>1</v>
      </c>
    </row>
    <row r="1285" spans="1:11" x14ac:dyDescent="0.3">
      <c r="A1285" s="3" t="s">
        <v>1861</v>
      </c>
      <c r="B1285" s="4"/>
      <c r="C1285" s="5">
        <v>0</v>
      </c>
      <c r="D1285" s="4">
        <v>8</v>
      </c>
      <c r="E1285" s="5">
        <v>0.5714285714285714</v>
      </c>
      <c r="F1285" s="4">
        <v>6</v>
      </c>
      <c r="G1285" s="5">
        <v>0.42857142857142855</v>
      </c>
      <c r="H1285" s="4"/>
      <c r="I1285" s="5">
        <v>0</v>
      </c>
      <c r="J1285" s="4">
        <v>14</v>
      </c>
      <c r="K1285" s="5">
        <v>1</v>
      </c>
    </row>
    <row r="1286" spans="1:11" x14ac:dyDescent="0.3">
      <c r="A1286" s="3" t="s">
        <v>3759</v>
      </c>
      <c r="B1286" s="4"/>
      <c r="C1286" s="5">
        <v>0</v>
      </c>
      <c r="D1286" s="4">
        <v>2</v>
      </c>
      <c r="E1286" s="5">
        <v>1</v>
      </c>
      <c r="F1286" s="4"/>
      <c r="G1286" s="5">
        <v>0</v>
      </c>
      <c r="H1286" s="4"/>
      <c r="I1286" s="5">
        <v>0</v>
      </c>
      <c r="J1286" s="4">
        <v>2</v>
      </c>
      <c r="K1286" s="5">
        <v>1</v>
      </c>
    </row>
    <row r="1287" spans="1:11" x14ac:dyDescent="0.3">
      <c r="A1287" s="3" t="s">
        <v>3222</v>
      </c>
      <c r="B1287" s="4"/>
      <c r="C1287" s="5">
        <v>0</v>
      </c>
      <c r="D1287" s="4">
        <v>6</v>
      </c>
      <c r="E1287" s="5">
        <v>0.16666666666666666</v>
      </c>
      <c r="F1287" s="4">
        <v>30</v>
      </c>
      <c r="G1287" s="5">
        <v>0.83333333333333337</v>
      </c>
      <c r="H1287" s="4"/>
      <c r="I1287" s="5">
        <v>0</v>
      </c>
      <c r="J1287" s="4">
        <v>36</v>
      </c>
      <c r="K1287" s="5">
        <v>1</v>
      </c>
    </row>
    <row r="1288" spans="1:11" x14ac:dyDescent="0.3">
      <c r="A1288" s="3" t="s">
        <v>2581</v>
      </c>
      <c r="B1288" s="4">
        <v>1</v>
      </c>
      <c r="C1288" s="5">
        <v>2.3255813953488372E-2</v>
      </c>
      <c r="D1288" s="4">
        <v>3</v>
      </c>
      <c r="E1288" s="5">
        <v>6.9767441860465115E-2</v>
      </c>
      <c r="F1288" s="4">
        <v>39</v>
      </c>
      <c r="G1288" s="5">
        <v>0.90697674418604646</v>
      </c>
      <c r="H1288" s="4"/>
      <c r="I1288" s="5">
        <v>0</v>
      </c>
      <c r="J1288" s="4">
        <v>43</v>
      </c>
      <c r="K1288" s="5">
        <v>1</v>
      </c>
    </row>
    <row r="1289" spans="1:11" x14ac:dyDescent="0.3">
      <c r="A1289" s="3" t="s">
        <v>345</v>
      </c>
      <c r="B1289" s="4"/>
      <c r="C1289" s="5">
        <v>0</v>
      </c>
      <c r="D1289" s="4">
        <v>3</v>
      </c>
      <c r="E1289" s="5">
        <v>0.16666666666666666</v>
      </c>
      <c r="F1289" s="4">
        <v>15</v>
      </c>
      <c r="G1289" s="5">
        <v>0.83333333333333337</v>
      </c>
      <c r="H1289" s="4"/>
      <c r="I1289" s="5">
        <v>0</v>
      </c>
      <c r="J1289" s="4">
        <v>18</v>
      </c>
      <c r="K1289" s="5">
        <v>1</v>
      </c>
    </row>
    <row r="1290" spans="1:11" x14ac:dyDescent="0.3">
      <c r="A1290" s="3" t="s">
        <v>1490</v>
      </c>
      <c r="B1290" s="4"/>
      <c r="C1290" s="5">
        <v>0</v>
      </c>
      <c r="D1290" s="4">
        <v>2</v>
      </c>
      <c r="E1290" s="5">
        <v>0.33333333333333331</v>
      </c>
      <c r="F1290" s="4">
        <v>4</v>
      </c>
      <c r="G1290" s="5">
        <v>0.66666666666666663</v>
      </c>
      <c r="H1290" s="4"/>
      <c r="I1290" s="5">
        <v>0</v>
      </c>
      <c r="J1290" s="4">
        <v>6</v>
      </c>
      <c r="K1290" s="5">
        <v>1</v>
      </c>
    </row>
    <row r="1291" spans="1:11" x14ac:dyDescent="0.3">
      <c r="A1291" s="3" t="s">
        <v>4816</v>
      </c>
      <c r="B1291" s="4">
        <v>10</v>
      </c>
      <c r="C1291" s="5">
        <v>2.717391304347826E-2</v>
      </c>
      <c r="D1291" s="4">
        <v>72</v>
      </c>
      <c r="E1291" s="5">
        <v>0.19565217391304349</v>
      </c>
      <c r="F1291" s="4">
        <v>286</v>
      </c>
      <c r="G1291" s="5">
        <v>0.77717391304347827</v>
      </c>
      <c r="H1291" s="4"/>
      <c r="I1291" s="5">
        <v>0</v>
      </c>
      <c r="J1291" s="4">
        <v>368</v>
      </c>
      <c r="K1291" s="5">
        <v>1</v>
      </c>
    </row>
    <row r="1294" spans="1:11" x14ac:dyDescent="0.3">
      <c r="A1294" t="s">
        <v>4901</v>
      </c>
    </row>
    <row r="1295" spans="1:11" x14ac:dyDescent="0.3">
      <c r="B1295" s="2" t="s">
        <v>4817</v>
      </c>
    </row>
    <row r="1296" spans="1:11" x14ac:dyDescent="0.3">
      <c r="B1296" t="s">
        <v>370</v>
      </c>
      <c r="D1296" t="s">
        <v>4169</v>
      </c>
      <c r="F1296" t="s">
        <v>1462</v>
      </c>
      <c r="H1296" t="s">
        <v>369</v>
      </c>
      <c r="J1296" t="s">
        <v>4820</v>
      </c>
      <c r="K1296" t="s">
        <v>4821</v>
      </c>
    </row>
    <row r="1297" spans="1:11" x14ac:dyDescent="0.3">
      <c r="A1297" s="2" t="s">
        <v>4815</v>
      </c>
      <c r="B1297" t="s">
        <v>4819</v>
      </c>
      <c r="C1297" t="s">
        <v>4822</v>
      </c>
      <c r="D1297" t="s">
        <v>4819</v>
      </c>
      <c r="E1297" t="s">
        <v>4822</v>
      </c>
      <c r="F1297" t="s">
        <v>4819</v>
      </c>
      <c r="G1297" t="s">
        <v>4822</v>
      </c>
      <c r="H1297" t="s">
        <v>4819</v>
      </c>
      <c r="I1297" t="s">
        <v>4822</v>
      </c>
    </row>
    <row r="1298" spans="1:11" x14ac:dyDescent="0.3">
      <c r="A1298" s="3" t="s">
        <v>2715</v>
      </c>
      <c r="B1298" s="4">
        <v>41</v>
      </c>
      <c r="C1298" s="5">
        <v>0.93181818181818177</v>
      </c>
      <c r="D1298" s="4"/>
      <c r="E1298" s="5">
        <v>0</v>
      </c>
      <c r="F1298" s="4">
        <v>1</v>
      </c>
      <c r="G1298" s="5">
        <v>2.2727272727272728E-2</v>
      </c>
      <c r="H1298" s="4">
        <v>2</v>
      </c>
      <c r="I1298" s="5">
        <v>4.5454545454545456E-2</v>
      </c>
      <c r="J1298" s="4">
        <v>44</v>
      </c>
      <c r="K1298" s="5">
        <v>1</v>
      </c>
    </row>
    <row r="1299" spans="1:11" x14ac:dyDescent="0.3">
      <c r="A1299" s="3" t="s">
        <v>1958</v>
      </c>
      <c r="B1299" s="4">
        <v>27</v>
      </c>
      <c r="C1299" s="5">
        <v>0.93103448275862066</v>
      </c>
      <c r="D1299" s="4"/>
      <c r="E1299" s="5">
        <v>0</v>
      </c>
      <c r="F1299" s="4"/>
      <c r="G1299" s="5">
        <v>0</v>
      </c>
      <c r="H1299" s="4">
        <v>2</v>
      </c>
      <c r="I1299" s="5">
        <v>6.8965517241379309E-2</v>
      </c>
      <c r="J1299" s="4">
        <v>29</v>
      </c>
      <c r="K1299" s="5">
        <v>1</v>
      </c>
    </row>
    <row r="1300" spans="1:11" x14ac:dyDescent="0.3">
      <c r="A1300" s="3" t="s">
        <v>1928</v>
      </c>
      <c r="B1300" s="4">
        <v>32</v>
      </c>
      <c r="C1300" s="5">
        <v>0.84210526315789469</v>
      </c>
      <c r="D1300" s="4">
        <v>1</v>
      </c>
      <c r="E1300" s="5">
        <v>2.6315789473684209E-2</v>
      </c>
      <c r="F1300" s="4">
        <v>2</v>
      </c>
      <c r="G1300" s="5">
        <v>5.2631578947368418E-2</v>
      </c>
      <c r="H1300" s="4">
        <v>3</v>
      </c>
      <c r="I1300" s="5">
        <v>7.8947368421052627E-2</v>
      </c>
      <c r="J1300" s="4">
        <v>38</v>
      </c>
      <c r="K1300" s="5">
        <v>1</v>
      </c>
    </row>
    <row r="1301" spans="1:11" x14ac:dyDescent="0.3">
      <c r="A1301" s="3" t="s">
        <v>2383</v>
      </c>
      <c r="B1301" s="4">
        <v>11</v>
      </c>
      <c r="C1301" s="5">
        <v>0.91666666666666663</v>
      </c>
      <c r="D1301" s="4"/>
      <c r="E1301" s="5">
        <v>0</v>
      </c>
      <c r="F1301" s="4">
        <v>1</v>
      </c>
      <c r="G1301" s="5">
        <v>8.3333333333333329E-2</v>
      </c>
      <c r="H1301" s="4"/>
      <c r="I1301" s="5">
        <v>0</v>
      </c>
      <c r="J1301" s="4">
        <v>12</v>
      </c>
      <c r="K1301" s="5">
        <v>1</v>
      </c>
    </row>
    <row r="1302" spans="1:11" x14ac:dyDescent="0.3">
      <c r="A1302" s="3" t="s">
        <v>2335</v>
      </c>
      <c r="B1302" s="4">
        <v>2</v>
      </c>
      <c r="C1302" s="5">
        <v>1</v>
      </c>
      <c r="D1302" s="4"/>
      <c r="E1302" s="5">
        <v>0</v>
      </c>
      <c r="F1302" s="4"/>
      <c r="G1302" s="5">
        <v>0</v>
      </c>
      <c r="H1302" s="4"/>
      <c r="I1302" s="5">
        <v>0</v>
      </c>
      <c r="J1302" s="4">
        <v>2</v>
      </c>
      <c r="K1302" s="5">
        <v>1</v>
      </c>
    </row>
    <row r="1303" spans="1:11" x14ac:dyDescent="0.3">
      <c r="A1303" s="3" t="s">
        <v>831</v>
      </c>
      <c r="B1303" s="4">
        <v>59</v>
      </c>
      <c r="C1303" s="5">
        <v>0.93650793650793651</v>
      </c>
      <c r="D1303" s="4"/>
      <c r="E1303" s="5">
        <v>0</v>
      </c>
      <c r="F1303" s="4">
        <v>1</v>
      </c>
      <c r="G1303" s="5">
        <v>1.5873015873015872E-2</v>
      </c>
      <c r="H1303" s="4">
        <v>3</v>
      </c>
      <c r="I1303" s="5">
        <v>4.7619047619047616E-2</v>
      </c>
      <c r="J1303" s="4">
        <v>63</v>
      </c>
      <c r="K1303" s="5">
        <v>1</v>
      </c>
    </row>
    <row r="1304" spans="1:11" x14ac:dyDescent="0.3">
      <c r="A1304" s="3" t="s">
        <v>1889</v>
      </c>
      <c r="B1304" s="4">
        <v>3</v>
      </c>
      <c r="C1304" s="5">
        <v>0.75</v>
      </c>
      <c r="D1304" s="4"/>
      <c r="E1304" s="5">
        <v>0</v>
      </c>
      <c r="F1304" s="4"/>
      <c r="G1304" s="5">
        <v>0</v>
      </c>
      <c r="H1304" s="4">
        <v>1</v>
      </c>
      <c r="I1304" s="5">
        <v>0.25</v>
      </c>
      <c r="J1304" s="4">
        <v>4</v>
      </c>
      <c r="K1304" s="5">
        <v>1</v>
      </c>
    </row>
    <row r="1305" spans="1:11" x14ac:dyDescent="0.3">
      <c r="A1305" s="3" t="s">
        <v>1861</v>
      </c>
      <c r="B1305" s="4">
        <v>5</v>
      </c>
      <c r="C1305" s="5">
        <v>0.83333333333333337</v>
      </c>
      <c r="D1305" s="4"/>
      <c r="E1305" s="5">
        <v>0</v>
      </c>
      <c r="F1305" s="4"/>
      <c r="G1305" s="5">
        <v>0</v>
      </c>
      <c r="H1305" s="4">
        <v>1</v>
      </c>
      <c r="I1305" s="5">
        <v>0.16666666666666666</v>
      </c>
      <c r="J1305" s="4">
        <v>6</v>
      </c>
      <c r="K1305" s="5">
        <v>1</v>
      </c>
    </row>
    <row r="1306" spans="1:11" x14ac:dyDescent="0.3">
      <c r="A1306" s="3" t="s">
        <v>3222</v>
      </c>
      <c r="B1306" s="4">
        <v>26</v>
      </c>
      <c r="C1306" s="5">
        <v>0.8666666666666667</v>
      </c>
      <c r="D1306" s="4"/>
      <c r="E1306" s="5">
        <v>0</v>
      </c>
      <c r="F1306" s="4"/>
      <c r="G1306" s="5">
        <v>0</v>
      </c>
      <c r="H1306" s="4">
        <v>4</v>
      </c>
      <c r="I1306" s="5">
        <v>0.13333333333333333</v>
      </c>
      <c r="J1306" s="4">
        <v>30</v>
      </c>
      <c r="K1306" s="5">
        <v>1</v>
      </c>
    </row>
    <row r="1307" spans="1:11" x14ac:dyDescent="0.3">
      <c r="A1307" s="3" t="s">
        <v>2581</v>
      </c>
      <c r="B1307" s="4">
        <v>35</v>
      </c>
      <c r="C1307" s="5">
        <v>0.89743589743589747</v>
      </c>
      <c r="D1307" s="4"/>
      <c r="E1307" s="5">
        <v>0</v>
      </c>
      <c r="F1307" s="4"/>
      <c r="G1307" s="5">
        <v>0</v>
      </c>
      <c r="H1307" s="4">
        <v>4</v>
      </c>
      <c r="I1307" s="5">
        <v>0.10256410256410256</v>
      </c>
      <c r="J1307" s="4">
        <v>39</v>
      </c>
      <c r="K1307" s="5">
        <v>1</v>
      </c>
    </row>
    <row r="1308" spans="1:11" x14ac:dyDescent="0.3">
      <c r="A1308" s="3" t="s">
        <v>345</v>
      </c>
      <c r="B1308" s="4">
        <v>13</v>
      </c>
      <c r="C1308" s="5">
        <v>0.8666666666666667</v>
      </c>
      <c r="D1308" s="4"/>
      <c r="E1308" s="5">
        <v>0</v>
      </c>
      <c r="F1308" s="4"/>
      <c r="G1308" s="5">
        <v>0</v>
      </c>
      <c r="H1308" s="4">
        <v>2</v>
      </c>
      <c r="I1308" s="5">
        <v>0.13333333333333333</v>
      </c>
      <c r="J1308" s="4">
        <v>15</v>
      </c>
      <c r="K1308" s="5">
        <v>1</v>
      </c>
    </row>
    <row r="1309" spans="1:11" x14ac:dyDescent="0.3">
      <c r="A1309" s="3" t="s">
        <v>1490</v>
      </c>
      <c r="B1309" s="4">
        <v>4</v>
      </c>
      <c r="C1309" s="5">
        <v>1</v>
      </c>
      <c r="D1309" s="4"/>
      <c r="E1309" s="5">
        <v>0</v>
      </c>
      <c r="F1309" s="4"/>
      <c r="G1309" s="5">
        <v>0</v>
      </c>
      <c r="H1309" s="4"/>
      <c r="I1309" s="5">
        <v>0</v>
      </c>
      <c r="J1309" s="4">
        <v>4</v>
      </c>
      <c r="K1309" s="5">
        <v>1</v>
      </c>
    </row>
    <row r="1310" spans="1:11" x14ac:dyDescent="0.3">
      <c r="A1310" s="3" t="s">
        <v>4816</v>
      </c>
      <c r="B1310" s="4">
        <v>258</v>
      </c>
      <c r="C1310" s="5">
        <v>0.90209790209790208</v>
      </c>
      <c r="D1310" s="4">
        <v>1</v>
      </c>
      <c r="E1310" s="5">
        <v>3.4965034965034965E-3</v>
      </c>
      <c r="F1310" s="4">
        <v>5</v>
      </c>
      <c r="G1310" s="5">
        <v>1.7482517482517484E-2</v>
      </c>
      <c r="H1310" s="4">
        <v>22</v>
      </c>
      <c r="I1310" s="5">
        <v>7.6923076923076927E-2</v>
      </c>
      <c r="J1310" s="4">
        <v>286</v>
      </c>
      <c r="K1310" s="5">
        <v>1</v>
      </c>
    </row>
    <row r="1314" spans="1:11" x14ac:dyDescent="0.3">
      <c r="A1314" t="s">
        <v>4902</v>
      </c>
    </row>
    <row r="1315" spans="1:11" x14ac:dyDescent="0.3">
      <c r="B1315" s="2" t="s">
        <v>4817</v>
      </c>
    </row>
    <row r="1316" spans="1:11" x14ac:dyDescent="0.3">
      <c r="B1316" t="s">
        <v>1573</v>
      </c>
      <c r="D1316" t="s">
        <v>1462</v>
      </c>
      <c r="F1316" t="s">
        <v>369</v>
      </c>
      <c r="H1316" t="s">
        <v>370</v>
      </c>
      <c r="J1316" t="s">
        <v>4820</v>
      </c>
      <c r="K1316" t="s">
        <v>4821</v>
      </c>
    </row>
    <row r="1317" spans="1:11" x14ac:dyDescent="0.3">
      <c r="A1317" s="2" t="s">
        <v>4815</v>
      </c>
      <c r="B1317" t="s">
        <v>4819</v>
      </c>
      <c r="C1317" t="s">
        <v>4822</v>
      </c>
      <c r="D1317" t="s">
        <v>4819</v>
      </c>
      <c r="E1317" t="s">
        <v>4822</v>
      </c>
      <c r="F1317" t="s">
        <v>4819</v>
      </c>
      <c r="G1317" t="s">
        <v>4822</v>
      </c>
      <c r="H1317" t="s">
        <v>4819</v>
      </c>
      <c r="I1317" t="s">
        <v>4822</v>
      </c>
    </row>
    <row r="1318" spans="1:11" x14ac:dyDescent="0.3">
      <c r="A1318" s="3" t="s">
        <v>2715</v>
      </c>
      <c r="B1318" s="4"/>
      <c r="C1318" s="5">
        <v>0</v>
      </c>
      <c r="D1318" s="4">
        <v>1</v>
      </c>
      <c r="E1318" s="5">
        <v>2.2727272727272728E-2</v>
      </c>
      <c r="F1318" s="4">
        <v>2</v>
      </c>
      <c r="G1318" s="5">
        <v>4.5454545454545456E-2</v>
      </c>
      <c r="H1318" s="4">
        <v>41</v>
      </c>
      <c r="I1318" s="5">
        <v>0.93181818181818177</v>
      </c>
      <c r="J1318" s="4">
        <v>44</v>
      </c>
      <c r="K1318" s="5">
        <v>1</v>
      </c>
    </row>
    <row r="1319" spans="1:11" x14ac:dyDescent="0.3">
      <c r="A1319" s="3" t="s">
        <v>1958</v>
      </c>
      <c r="B1319" s="4"/>
      <c r="C1319" s="5">
        <v>0</v>
      </c>
      <c r="D1319" s="4"/>
      <c r="E1319" s="5">
        <v>0</v>
      </c>
      <c r="F1319" s="4"/>
      <c r="G1319" s="5">
        <v>0</v>
      </c>
      <c r="H1319" s="4">
        <v>29</v>
      </c>
      <c r="I1319" s="5">
        <v>1</v>
      </c>
      <c r="J1319" s="4">
        <v>29</v>
      </c>
      <c r="K1319" s="5">
        <v>1</v>
      </c>
    </row>
    <row r="1320" spans="1:11" x14ac:dyDescent="0.3">
      <c r="A1320" s="3" t="s">
        <v>1928</v>
      </c>
      <c r="B1320" s="4"/>
      <c r="C1320" s="5">
        <v>0</v>
      </c>
      <c r="D1320" s="4">
        <v>1</v>
      </c>
      <c r="E1320" s="5">
        <v>2.6315789473684209E-2</v>
      </c>
      <c r="F1320" s="4">
        <v>1</v>
      </c>
      <c r="G1320" s="5">
        <v>2.6315789473684209E-2</v>
      </c>
      <c r="H1320" s="4">
        <v>36</v>
      </c>
      <c r="I1320" s="5">
        <v>0.94736842105263153</v>
      </c>
      <c r="J1320" s="4">
        <v>38</v>
      </c>
      <c r="K1320" s="5">
        <v>1</v>
      </c>
    </row>
    <row r="1321" spans="1:11" x14ac:dyDescent="0.3">
      <c r="A1321" s="3" t="s">
        <v>2383</v>
      </c>
      <c r="B1321" s="4"/>
      <c r="C1321" s="5">
        <v>0</v>
      </c>
      <c r="D1321" s="4"/>
      <c r="E1321" s="5">
        <v>0</v>
      </c>
      <c r="F1321" s="4">
        <v>1</v>
      </c>
      <c r="G1321" s="5">
        <v>8.3333333333333329E-2</v>
      </c>
      <c r="H1321" s="4">
        <v>11</v>
      </c>
      <c r="I1321" s="5">
        <v>0.91666666666666663</v>
      </c>
      <c r="J1321" s="4">
        <v>12</v>
      </c>
      <c r="K1321" s="5">
        <v>1</v>
      </c>
    </row>
    <row r="1322" spans="1:11" x14ac:dyDescent="0.3">
      <c r="A1322" s="3" t="s">
        <v>2335</v>
      </c>
      <c r="B1322" s="4"/>
      <c r="C1322" s="5">
        <v>0</v>
      </c>
      <c r="D1322" s="4"/>
      <c r="E1322" s="5">
        <v>0</v>
      </c>
      <c r="F1322" s="4"/>
      <c r="G1322" s="5">
        <v>0</v>
      </c>
      <c r="H1322" s="4">
        <v>2</v>
      </c>
      <c r="I1322" s="5">
        <v>1</v>
      </c>
      <c r="J1322" s="4">
        <v>2</v>
      </c>
      <c r="K1322" s="5">
        <v>1</v>
      </c>
    </row>
    <row r="1323" spans="1:11" x14ac:dyDescent="0.3">
      <c r="A1323" s="3" t="s">
        <v>831</v>
      </c>
      <c r="B1323" s="4">
        <v>1</v>
      </c>
      <c r="C1323" s="5">
        <v>1.5873015873015872E-2</v>
      </c>
      <c r="D1323" s="4"/>
      <c r="E1323" s="5">
        <v>0</v>
      </c>
      <c r="F1323" s="4">
        <v>6</v>
      </c>
      <c r="G1323" s="5">
        <v>9.5238095238095233E-2</v>
      </c>
      <c r="H1323" s="4">
        <v>56</v>
      </c>
      <c r="I1323" s="5">
        <v>0.88888888888888884</v>
      </c>
      <c r="J1323" s="4">
        <v>63</v>
      </c>
      <c r="K1323" s="5">
        <v>1</v>
      </c>
    </row>
    <row r="1324" spans="1:11" x14ac:dyDescent="0.3">
      <c r="A1324" s="3" t="s">
        <v>1889</v>
      </c>
      <c r="B1324" s="4"/>
      <c r="C1324" s="5">
        <v>0</v>
      </c>
      <c r="D1324" s="4"/>
      <c r="E1324" s="5">
        <v>0</v>
      </c>
      <c r="F1324" s="4"/>
      <c r="G1324" s="5">
        <v>0</v>
      </c>
      <c r="H1324" s="4">
        <v>4</v>
      </c>
      <c r="I1324" s="5">
        <v>1</v>
      </c>
      <c r="J1324" s="4">
        <v>4</v>
      </c>
      <c r="K1324" s="5">
        <v>1</v>
      </c>
    </row>
    <row r="1325" spans="1:11" x14ac:dyDescent="0.3">
      <c r="A1325" s="3" t="s">
        <v>1861</v>
      </c>
      <c r="B1325" s="4"/>
      <c r="C1325" s="5">
        <v>0</v>
      </c>
      <c r="D1325" s="4"/>
      <c r="E1325" s="5">
        <v>0</v>
      </c>
      <c r="F1325" s="4"/>
      <c r="G1325" s="5">
        <v>0</v>
      </c>
      <c r="H1325" s="4">
        <v>6</v>
      </c>
      <c r="I1325" s="5">
        <v>1</v>
      </c>
      <c r="J1325" s="4">
        <v>6</v>
      </c>
      <c r="K1325" s="5">
        <v>1</v>
      </c>
    </row>
    <row r="1326" spans="1:11" x14ac:dyDescent="0.3">
      <c r="A1326" s="3" t="s">
        <v>3222</v>
      </c>
      <c r="B1326" s="4"/>
      <c r="C1326" s="5">
        <v>0</v>
      </c>
      <c r="D1326" s="4"/>
      <c r="E1326" s="5">
        <v>0</v>
      </c>
      <c r="F1326" s="4">
        <v>2</v>
      </c>
      <c r="G1326" s="5">
        <v>6.6666666666666666E-2</v>
      </c>
      <c r="H1326" s="4">
        <v>28</v>
      </c>
      <c r="I1326" s="5">
        <v>0.93333333333333335</v>
      </c>
      <c r="J1326" s="4">
        <v>30</v>
      </c>
      <c r="K1326" s="5">
        <v>1</v>
      </c>
    </row>
    <row r="1327" spans="1:11" x14ac:dyDescent="0.3">
      <c r="A1327" s="3" t="s">
        <v>2581</v>
      </c>
      <c r="B1327" s="4"/>
      <c r="C1327" s="5">
        <v>0</v>
      </c>
      <c r="D1327" s="4"/>
      <c r="E1327" s="5">
        <v>0</v>
      </c>
      <c r="F1327" s="4">
        <v>4</v>
      </c>
      <c r="G1327" s="5">
        <v>0.10256410256410256</v>
      </c>
      <c r="H1327" s="4">
        <v>35</v>
      </c>
      <c r="I1327" s="5">
        <v>0.89743589743589747</v>
      </c>
      <c r="J1327" s="4">
        <v>39</v>
      </c>
      <c r="K1327" s="5">
        <v>1</v>
      </c>
    </row>
    <row r="1328" spans="1:11" x14ac:dyDescent="0.3">
      <c r="A1328" s="3" t="s">
        <v>345</v>
      </c>
      <c r="B1328" s="4"/>
      <c r="C1328" s="5">
        <v>0</v>
      </c>
      <c r="D1328" s="4"/>
      <c r="E1328" s="5">
        <v>0</v>
      </c>
      <c r="F1328" s="4"/>
      <c r="G1328" s="5">
        <v>0</v>
      </c>
      <c r="H1328" s="4">
        <v>15</v>
      </c>
      <c r="I1328" s="5">
        <v>1</v>
      </c>
      <c r="J1328" s="4">
        <v>15</v>
      </c>
      <c r="K1328" s="5">
        <v>1</v>
      </c>
    </row>
    <row r="1329" spans="1:18" x14ac:dyDescent="0.3">
      <c r="A1329" s="3" t="s">
        <v>1490</v>
      </c>
      <c r="B1329" s="4"/>
      <c r="C1329" s="5">
        <v>0</v>
      </c>
      <c r="D1329" s="4"/>
      <c r="E1329" s="5">
        <v>0</v>
      </c>
      <c r="F1329" s="4"/>
      <c r="G1329" s="5">
        <v>0</v>
      </c>
      <c r="H1329" s="4">
        <v>4</v>
      </c>
      <c r="I1329" s="5">
        <v>1</v>
      </c>
      <c r="J1329" s="4">
        <v>4</v>
      </c>
      <c r="K1329" s="5">
        <v>1</v>
      </c>
    </row>
    <row r="1330" spans="1:18" x14ac:dyDescent="0.3">
      <c r="A1330" s="3" t="s">
        <v>4816</v>
      </c>
      <c r="B1330" s="4">
        <v>1</v>
      </c>
      <c r="C1330" s="5">
        <v>3.4965034965034965E-3</v>
      </c>
      <c r="D1330" s="4">
        <v>2</v>
      </c>
      <c r="E1330" s="5">
        <v>6.993006993006993E-3</v>
      </c>
      <c r="F1330" s="4">
        <v>16</v>
      </c>
      <c r="G1330" s="5">
        <v>5.5944055944055944E-2</v>
      </c>
      <c r="H1330" s="4">
        <v>267</v>
      </c>
      <c r="I1330" s="5">
        <v>0.93356643356643354</v>
      </c>
      <c r="J1330" s="4">
        <v>286</v>
      </c>
      <c r="K1330" s="5">
        <v>1</v>
      </c>
    </row>
    <row r="1334" spans="1:18" x14ac:dyDescent="0.3">
      <c r="B1334" s="2" t="s">
        <v>4817</v>
      </c>
    </row>
    <row r="1335" spans="1:18" x14ac:dyDescent="0.3">
      <c r="B1335" t="s">
        <v>4169</v>
      </c>
      <c r="C1335" t="s">
        <v>370</v>
      </c>
      <c r="D1335" t="s">
        <v>1462</v>
      </c>
      <c r="E1335" t="s">
        <v>369</v>
      </c>
      <c r="F1335" t="s">
        <v>4816</v>
      </c>
    </row>
    <row r="1336" spans="1:18" x14ac:dyDescent="0.3">
      <c r="A1336" t="s">
        <v>5152</v>
      </c>
      <c r="B1336" s="55">
        <v>3.4965034965034965E-3</v>
      </c>
      <c r="C1336" s="55">
        <v>0.90209790209790208</v>
      </c>
      <c r="D1336" s="55">
        <v>1.7482517482517484E-2</v>
      </c>
      <c r="E1336" s="55">
        <v>7.6923076923076927E-2</v>
      </c>
      <c r="F1336" s="55">
        <v>1</v>
      </c>
      <c r="N1336" s="53" t="s">
        <v>4169</v>
      </c>
      <c r="O1336" s="53" t="s">
        <v>1462</v>
      </c>
      <c r="P1336" s="53" t="s">
        <v>369</v>
      </c>
      <c r="Q1336" s="53" t="s">
        <v>370</v>
      </c>
      <c r="R1336" s="53" t="s">
        <v>1573</v>
      </c>
    </row>
    <row r="1337" spans="1:18" x14ac:dyDescent="0.3">
      <c r="M1337" s="54" t="s">
        <v>5152</v>
      </c>
      <c r="N1337" s="60">
        <v>3.4965034965034965E-3</v>
      </c>
      <c r="O1337" s="60">
        <v>1.7482517482517484E-2</v>
      </c>
      <c r="P1337" s="60">
        <v>7.6923076923076927E-2</v>
      </c>
      <c r="Q1337" s="60">
        <v>0.90209790209790208</v>
      </c>
      <c r="R1337" s="61">
        <v>0</v>
      </c>
    </row>
    <row r="1338" spans="1:18" x14ac:dyDescent="0.3">
      <c r="M1338" s="54" t="s">
        <v>5153</v>
      </c>
      <c r="N1338" s="60">
        <v>0</v>
      </c>
      <c r="O1338" s="60">
        <v>6.993006993006993E-3</v>
      </c>
      <c r="P1338" s="60">
        <v>5.5944055944055944E-2</v>
      </c>
      <c r="Q1338" s="60">
        <v>0.93356643356643354</v>
      </c>
      <c r="R1338" s="60">
        <v>3.4965034965034965E-3</v>
      </c>
    </row>
    <row r="1341" spans="1:18" x14ac:dyDescent="0.3">
      <c r="B1341" s="2" t="s">
        <v>4817</v>
      </c>
    </row>
    <row r="1342" spans="1:18" x14ac:dyDescent="0.3">
      <c r="B1342" t="s">
        <v>1573</v>
      </c>
      <c r="C1342" t="s">
        <v>1462</v>
      </c>
      <c r="D1342" t="s">
        <v>369</v>
      </c>
      <c r="E1342" t="s">
        <v>370</v>
      </c>
      <c r="F1342" t="s">
        <v>4816</v>
      </c>
    </row>
    <row r="1343" spans="1:18" x14ac:dyDescent="0.3">
      <c r="A1343" t="s">
        <v>5153</v>
      </c>
      <c r="B1343" s="55">
        <v>3.4965034965034965E-3</v>
      </c>
      <c r="C1343" s="55">
        <v>6.993006993006993E-3</v>
      </c>
      <c r="D1343" s="55">
        <v>5.5944055944055944E-2</v>
      </c>
      <c r="E1343" s="55">
        <v>0.93356643356643354</v>
      </c>
      <c r="F1343" s="55">
        <v>1</v>
      </c>
    </row>
    <row r="1352" spans="1:13" x14ac:dyDescent="0.3">
      <c r="A1352" t="s">
        <v>4903</v>
      </c>
    </row>
    <row r="1353" spans="1:13" x14ac:dyDescent="0.3">
      <c r="B1353" s="2" t="s">
        <v>4817</v>
      </c>
    </row>
    <row r="1354" spans="1:13" x14ac:dyDescent="0.3">
      <c r="B1354" t="s">
        <v>783</v>
      </c>
      <c r="D1354" t="s">
        <v>915</v>
      </c>
      <c r="F1354" t="s">
        <v>371</v>
      </c>
      <c r="H1354" t="s">
        <v>489</v>
      </c>
      <c r="J1354" t="s">
        <v>3764</v>
      </c>
      <c r="L1354" t="s">
        <v>4820</v>
      </c>
      <c r="M1354" t="s">
        <v>4821</v>
      </c>
    </row>
    <row r="1355" spans="1:13" x14ac:dyDescent="0.3">
      <c r="A1355" s="2" t="s">
        <v>4815</v>
      </c>
      <c r="B1355" t="s">
        <v>4819</v>
      </c>
      <c r="C1355" t="s">
        <v>4822</v>
      </c>
      <c r="D1355" t="s">
        <v>4819</v>
      </c>
      <c r="E1355" t="s">
        <v>4822</v>
      </c>
      <c r="F1355" t="s">
        <v>4819</v>
      </c>
      <c r="G1355" t="s">
        <v>4822</v>
      </c>
      <c r="H1355" t="s">
        <v>4819</v>
      </c>
      <c r="I1355" t="s">
        <v>4822</v>
      </c>
      <c r="J1355" t="s">
        <v>4819</v>
      </c>
      <c r="K1355" t="s">
        <v>4822</v>
      </c>
    </row>
    <row r="1356" spans="1:13" x14ac:dyDescent="0.3">
      <c r="A1356" s="3" t="s">
        <v>2715</v>
      </c>
      <c r="B1356" s="4">
        <v>3</v>
      </c>
      <c r="C1356" s="5">
        <v>0.27272727272727271</v>
      </c>
      <c r="D1356" s="4">
        <v>1</v>
      </c>
      <c r="E1356" s="5">
        <v>9.0909090909090912E-2</v>
      </c>
      <c r="F1356" s="4">
        <v>3</v>
      </c>
      <c r="G1356" s="5">
        <v>0.27272727272727271</v>
      </c>
      <c r="H1356" s="4">
        <v>3</v>
      </c>
      <c r="I1356" s="5">
        <v>0.27272727272727271</v>
      </c>
      <c r="J1356" s="4">
        <v>1</v>
      </c>
      <c r="K1356" s="5">
        <v>9.0909090909090912E-2</v>
      </c>
      <c r="L1356" s="4">
        <v>11</v>
      </c>
      <c r="M1356" s="5">
        <v>1</v>
      </c>
    </row>
    <row r="1357" spans="1:13" x14ac:dyDescent="0.3">
      <c r="A1357" s="3" t="s">
        <v>1958</v>
      </c>
      <c r="B1357" s="4">
        <v>3</v>
      </c>
      <c r="C1357" s="5">
        <v>0.33333333333333331</v>
      </c>
      <c r="D1357" s="4">
        <v>1</v>
      </c>
      <c r="E1357" s="5">
        <v>0.1111111111111111</v>
      </c>
      <c r="F1357" s="4">
        <v>2</v>
      </c>
      <c r="G1357" s="5">
        <v>0.22222222222222221</v>
      </c>
      <c r="H1357" s="4">
        <v>3</v>
      </c>
      <c r="I1357" s="5">
        <v>0.33333333333333331</v>
      </c>
      <c r="J1357" s="4"/>
      <c r="K1357" s="5">
        <v>0</v>
      </c>
      <c r="L1357" s="4">
        <v>9</v>
      </c>
      <c r="M1357" s="5">
        <v>1</v>
      </c>
    </row>
    <row r="1358" spans="1:13" x14ac:dyDescent="0.3">
      <c r="A1358" s="3" t="s">
        <v>1928</v>
      </c>
      <c r="B1358" s="4">
        <v>2</v>
      </c>
      <c r="C1358" s="5">
        <v>0.13333333333333333</v>
      </c>
      <c r="D1358" s="4">
        <v>5</v>
      </c>
      <c r="E1358" s="5">
        <v>0.33333333333333331</v>
      </c>
      <c r="F1358" s="4">
        <v>7</v>
      </c>
      <c r="G1358" s="5">
        <v>0.46666666666666667</v>
      </c>
      <c r="H1358" s="4">
        <v>1</v>
      </c>
      <c r="I1358" s="5">
        <v>6.6666666666666666E-2</v>
      </c>
      <c r="J1358" s="4"/>
      <c r="K1358" s="5">
        <v>0</v>
      </c>
      <c r="L1358" s="4">
        <v>15</v>
      </c>
      <c r="M1358" s="5">
        <v>1</v>
      </c>
    </row>
    <row r="1359" spans="1:13" x14ac:dyDescent="0.3">
      <c r="A1359" s="3" t="s">
        <v>2383</v>
      </c>
      <c r="B1359" s="4"/>
      <c r="C1359" s="5">
        <v>0</v>
      </c>
      <c r="D1359" s="4">
        <v>4</v>
      </c>
      <c r="E1359" s="5">
        <v>0.44444444444444442</v>
      </c>
      <c r="F1359" s="4">
        <v>4</v>
      </c>
      <c r="G1359" s="5">
        <v>0.44444444444444442</v>
      </c>
      <c r="H1359" s="4">
        <v>1</v>
      </c>
      <c r="I1359" s="5">
        <v>0.1111111111111111</v>
      </c>
      <c r="J1359" s="4"/>
      <c r="K1359" s="5">
        <v>0</v>
      </c>
      <c r="L1359" s="4">
        <v>9</v>
      </c>
      <c r="M1359" s="5">
        <v>1</v>
      </c>
    </row>
    <row r="1360" spans="1:13" x14ac:dyDescent="0.3">
      <c r="A1360" s="3" t="s">
        <v>2335</v>
      </c>
      <c r="B1360" s="4">
        <v>2</v>
      </c>
      <c r="C1360" s="5">
        <v>0.4</v>
      </c>
      <c r="D1360" s="4">
        <v>2</v>
      </c>
      <c r="E1360" s="5">
        <v>0.4</v>
      </c>
      <c r="F1360" s="4"/>
      <c r="G1360" s="5">
        <v>0</v>
      </c>
      <c r="H1360" s="4">
        <v>1</v>
      </c>
      <c r="I1360" s="5">
        <v>0.2</v>
      </c>
      <c r="J1360" s="4"/>
      <c r="K1360" s="5">
        <v>0</v>
      </c>
      <c r="L1360" s="4">
        <v>5</v>
      </c>
      <c r="M1360" s="5">
        <v>1</v>
      </c>
    </row>
    <row r="1361" spans="1:13" x14ac:dyDescent="0.3">
      <c r="A1361" s="3" t="s">
        <v>831</v>
      </c>
      <c r="B1361" s="4">
        <v>3</v>
      </c>
      <c r="C1361" s="5">
        <v>0.16666666666666666</v>
      </c>
      <c r="D1361" s="4">
        <v>3</v>
      </c>
      <c r="E1361" s="5">
        <v>0.16666666666666666</v>
      </c>
      <c r="F1361" s="4">
        <v>5</v>
      </c>
      <c r="G1361" s="5">
        <v>0.27777777777777779</v>
      </c>
      <c r="H1361" s="4">
        <v>7</v>
      </c>
      <c r="I1361" s="5">
        <v>0.3888888888888889</v>
      </c>
      <c r="J1361" s="4"/>
      <c r="K1361" s="5">
        <v>0</v>
      </c>
      <c r="L1361" s="4">
        <v>18</v>
      </c>
      <c r="M1361" s="5">
        <v>1</v>
      </c>
    </row>
    <row r="1362" spans="1:13" x14ac:dyDescent="0.3">
      <c r="A1362" s="3" t="s">
        <v>1889</v>
      </c>
      <c r="B1362" s="4">
        <v>1</v>
      </c>
      <c r="C1362" s="5">
        <v>0.33333333333333331</v>
      </c>
      <c r="D1362" s="4">
        <v>1</v>
      </c>
      <c r="E1362" s="5">
        <v>0.33333333333333331</v>
      </c>
      <c r="F1362" s="4"/>
      <c r="G1362" s="5">
        <v>0</v>
      </c>
      <c r="H1362" s="4">
        <v>1</v>
      </c>
      <c r="I1362" s="5">
        <v>0.33333333333333331</v>
      </c>
      <c r="J1362" s="4"/>
      <c r="K1362" s="5">
        <v>0</v>
      </c>
      <c r="L1362" s="4">
        <v>3</v>
      </c>
      <c r="M1362" s="5">
        <v>1</v>
      </c>
    </row>
    <row r="1363" spans="1:13" x14ac:dyDescent="0.3">
      <c r="A1363" s="3" t="s">
        <v>1861</v>
      </c>
      <c r="B1363" s="4"/>
      <c r="C1363" s="5">
        <v>0</v>
      </c>
      <c r="D1363" s="4">
        <v>3</v>
      </c>
      <c r="E1363" s="5">
        <v>0.33333333333333331</v>
      </c>
      <c r="F1363" s="4">
        <v>4</v>
      </c>
      <c r="G1363" s="5">
        <v>0.44444444444444442</v>
      </c>
      <c r="H1363" s="4">
        <v>2</v>
      </c>
      <c r="I1363" s="5">
        <v>0.22222222222222221</v>
      </c>
      <c r="J1363" s="4"/>
      <c r="K1363" s="5">
        <v>0</v>
      </c>
      <c r="L1363" s="4">
        <v>9</v>
      </c>
      <c r="M1363" s="5">
        <v>1</v>
      </c>
    </row>
    <row r="1364" spans="1:13" x14ac:dyDescent="0.3">
      <c r="A1364" s="3" t="s">
        <v>3759</v>
      </c>
      <c r="B1364" s="4"/>
      <c r="C1364" s="5">
        <v>0</v>
      </c>
      <c r="D1364" s="4">
        <v>1</v>
      </c>
      <c r="E1364" s="5">
        <v>0.5</v>
      </c>
      <c r="F1364" s="4"/>
      <c r="G1364" s="5">
        <v>0</v>
      </c>
      <c r="H1364" s="4"/>
      <c r="I1364" s="5">
        <v>0</v>
      </c>
      <c r="J1364" s="4">
        <v>1</v>
      </c>
      <c r="K1364" s="5">
        <v>0.5</v>
      </c>
      <c r="L1364" s="4">
        <v>2</v>
      </c>
      <c r="M1364" s="5">
        <v>1</v>
      </c>
    </row>
    <row r="1365" spans="1:13" x14ac:dyDescent="0.3">
      <c r="A1365" s="3" t="s">
        <v>3222</v>
      </c>
      <c r="B1365" s="4">
        <v>2</v>
      </c>
      <c r="C1365" s="5">
        <v>0.2</v>
      </c>
      <c r="D1365" s="4">
        <v>2</v>
      </c>
      <c r="E1365" s="5">
        <v>0.2</v>
      </c>
      <c r="F1365" s="4">
        <v>3</v>
      </c>
      <c r="G1365" s="5">
        <v>0.3</v>
      </c>
      <c r="H1365" s="4">
        <v>3</v>
      </c>
      <c r="I1365" s="5">
        <v>0.3</v>
      </c>
      <c r="J1365" s="4"/>
      <c r="K1365" s="5">
        <v>0</v>
      </c>
      <c r="L1365" s="4">
        <v>10</v>
      </c>
      <c r="M1365" s="5">
        <v>1</v>
      </c>
    </row>
    <row r="1366" spans="1:13" x14ac:dyDescent="0.3">
      <c r="A1366" s="3" t="s">
        <v>2581</v>
      </c>
      <c r="B1366" s="4">
        <v>2</v>
      </c>
      <c r="C1366" s="5">
        <v>0.25</v>
      </c>
      <c r="D1366" s="4"/>
      <c r="E1366" s="5">
        <v>0</v>
      </c>
      <c r="F1366" s="4">
        <v>4</v>
      </c>
      <c r="G1366" s="5">
        <v>0.5</v>
      </c>
      <c r="H1366" s="4">
        <v>2</v>
      </c>
      <c r="I1366" s="5">
        <v>0.25</v>
      </c>
      <c r="J1366" s="4"/>
      <c r="K1366" s="5">
        <v>0</v>
      </c>
      <c r="L1366" s="4">
        <v>8</v>
      </c>
      <c r="M1366" s="5">
        <v>1</v>
      </c>
    </row>
    <row r="1367" spans="1:13" x14ac:dyDescent="0.3">
      <c r="A1367" s="3" t="s">
        <v>345</v>
      </c>
      <c r="B1367" s="4">
        <v>1</v>
      </c>
      <c r="C1367" s="5">
        <v>0.2</v>
      </c>
      <c r="D1367" s="4"/>
      <c r="E1367" s="5">
        <v>0</v>
      </c>
      <c r="F1367" s="4">
        <v>1</v>
      </c>
      <c r="G1367" s="5">
        <v>0.2</v>
      </c>
      <c r="H1367" s="4">
        <v>3</v>
      </c>
      <c r="I1367" s="5">
        <v>0.6</v>
      </c>
      <c r="J1367" s="4"/>
      <c r="K1367" s="5">
        <v>0</v>
      </c>
      <c r="L1367" s="4">
        <v>5</v>
      </c>
      <c r="M1367" s="5">
        <v>1</v>
      </c>
    </row>
    <row r="1368" spans="1:13" x14ac:dyDescent="0.3">
      <c r="A1368" s="3" t="s">
        <v>1490</v>
      </c>
      <c r="B1368" s="4"/>
      <c r="C1368" s="5">
        <v>0</v>
      </c>
      <c r="D1368" s="4">
        <v>2</v>
      </c>
      <c r="E1368" s="5">
        <v>1</v>
      </c>
      <c r="F1368" s="4"/>
      <c r="G1368" s="5">
        <v>0</v>
      </c>
      <c r="H1368" s="4"/>
      <c r="I1368" s="5">
        <v>0</v>
      </c>
      <c r="J1368" s="4"/>
      <c r="K1368" s="5">
        <v>0</v>
      </c>
      <c r="L1368" s="4">
        <v>2</v>
      </c>
      <c r="M1368" s="5">
        <v>1</v>
      </c>
    </row>
    <row r="1369" spans="1:13" x14ac:dyDescent="0.3">
      <c r="A1369" s="3" t="s">
        <v>4816</v>
      </c>
      <c r="B1369" s="4">
        <v>19</v>
      </c>
      <c r="C1369" s="5">
        <v>0.17924528301886791</v>
      </c>
      <c r="D1369" s="4">
        <v>25</v>
      </c>
      <c r="E1369" s="5">
        <v>0.23584905660377359</v>
      </c>
      <c r="F1369" s="4">
        <v>33</v>
      </c>
      <c r="G1369" s="5">
        <v>0.31132075471698112</v>
      </c>
      <c r="H1369" s="4">
        <v>27</v>
      </c>
      <c r="I1369" s="5">
        <v>0.25471698113207547</v>
      </c>
      <c r="J1369" s="4">
        <v>2</v>
      </c>
      <c r="K1369" s="5">
        <v>1.8867924528301886E-2</v>
      </c>
      <c r="L1369" s="4">
        <v>106</v>
      </c>
      <c r="M1369" s="5">
        <v>1</v>
      </c>
    </row>
    <row r="1372" spans="1:13" x14ac:dyDescent="0.3">
      <c r="A1372" t="s">
        <v>4904</v>
      </c>
    </row>
    <row r="1373" spans="1:13" x14ac:dyDescent="0.3">
      <c r="B1373" s="2" t="s">
        <v>4817</v>
      </c>
    </row>
    <row r="1374" spans="1:13" x14ac:dyDescent="0.3">
      <c r="B1374" t="s">
        <v>359</v>
      </c>
      <c r="D1374" t="s">
        <v>347</v>
      </c>
      <c r="F1374" t="s">
        <v>372</v>
      </c>
      <c r="H1374" t="s">
        <v>4820</v>
      </c>
      <c r="I1374" t="s">
        <v>4821</v>
      </c>
    </row>
    <row r="1375" spans="1:13" x14ac:dyDescent="0.3">
      <c r="A1375" s="2" t="s">
        <v>4815</v>
      </c>
      <c r="B1375" t="s">
        <v>4819</v>
      </c>
      <c r="C1375" t="s">
        <v>4822</v>
      </c>
      <c r="D1375" t="s">
        <v>4819</v>
      </c>
      <c r="E1375" t="s">
        <v>4822</v>
      </c>
      <c r="F1375" t="s">
        <v>4819</v>
      </c>
      <c r="G1375" t="s">
        <v>4822</v>
      </c>
    </row>
    <row r="1376" spans="1:13" x14ac:dyDescent="0.3">
      <c r="A1376" s="3" t="s">
        <v>2715</v>
      </c>
      <c r="B1376" s="4">
        <v>4</v>
      </c>
      <c r="C1376" s="5">
        <v>0.36363636363636365</v>
      </c>
      <c r="D1376" s="4">
        <v>4</v>
      </c>
      <c r="E1376" s="5">
        <v>0.36363636363636365</v>
      </c>
      <c r="F1376" s="4">
        <v>3</v>
      </c>
      <c r="G1376" s="5">
        <v>0.27272727272727271</v>
      </c>
      <c r="H1376" s="4">
        <v>11</v>
      </c>
      <c r="I1376" s="5">
        <v>1</v>
      </c>
    </row>
    <row r="1377" spans="1:9" x14ac:dyDescent="0.3">
      <c r="A1377" s="3" t="s">
        <v>1958</v>
      </c>
      <c r="B1377" s="4">
        <v>9</v>
      </c>
      <c r="C1377" s="5">
        <v>1</v>
      </c>
      <c r="D1377" s="4"/>
      <c r="E1377" s="5">
        <v>0</v>
      </c>
      <c r="F1377" s="4"/>
      <c r="G1377" s="5">
        <v>0</v>
      </c>
      <c r="H1377" s="4">
        <v>9</v>
      </c>
      <c r="I1377" s="5">
        <v>1</v>
      </c>
    </row>
    <row r="1378" spans="1:9" x14ac:dyDescent="0.3">
      <c r="A1378" s="3" t="s">
        <v>1928</v>
      </c>
      <c r="B1378" s="4">
        <v>10</v>
      </c>
      <c r="C1378" s="5">
        <v>0.66666666666666663</v>
      </c>
      <c r="D1378" s="4">
        <v>3</v>
      </c>
      <c r="E1378" s="5">
        <v>0.2</v>
      </c>
      <c r="F1378" s="4">
        <v>2</v>
      </c>
      <c r="G1378" s="5">
        <v>0.13333333333333333</v>
      </c>
      <c r="H1378" s="4">
        <v>15</v>
      </c>
      <c r="I1378" s="5">
        <v>1</v>
      </c>
    </row>
    <row r="1379" spans="1:9" x14ac:dyDescent="0.3">
      <c r="A1379" s="3" t="s">
        <v>2383</v>
      </c>
      <c r="B1379" s="4">
        <v>7</v>
      </c>
      <c r="C1379" s="5">
        <v>0.77777777777777779</v>
      </c>
      <c r="D1379" s="4">
        <v>2</v>
      </c>
      <c r="E1379" s="5">
        <v>0.22222222222222221</v>
      </c>
      <c r="F1379" s="4"/>
      <c r="G1379" s="5">
        <v>0</v>
      </c>
      <c r="H1379" s="4">
        <v>9</v>
      </c>
      <c r="I1379" s="5">
        <v>1</v>
      </c>
    </row>
    <row r="1380" spans="1:9" x14ac:dyDescent="0.3">
      <c r="A1380" s="3" t="s">
        <v>2335</v>
      </c>
      <c r="B1380" s="4">
        <v>2</v>
      </c>
      <c r="C1380" s="5">
        <v>0.4</v>
      </c>
      <c r="D1380" s="4">
        <v>3</v>
      </c>
      <c r="E1380" s="5">
        <v>0.6</v>
      </c>
      <c r="F1380" s="4"/>
      <c r="G1380" s="5">
        <v>0</v>
      </c>
      <c r="H1380" s="4">
        <v>5</v>
      </c>
      <c r="I1380" s="5">
        <v>1</v>
      </c>
    </row>
    <row r="1381" spans="1:9" x14ac:dyDescent="0.3">
      <c r="A1381" s="3" t="s">
        <v>831</v>
      </c>
      <c r="B1381" s="4">
        <v>12</v>
      </c>
      <c r="C1381" s="5">
        <v>0.66666666666666663</v>
      </c>
      <c r="D1381" s="4">
        <v>1</v>
      </c>
      <c r="E1381" s="5">
        <v>5.5555555555555552E-2</v>
      </c>
      <c r="F1381" s="4">
        <v>5</v>
      </c>
      <c r="G1381" s="5">
        <v>0.27777777777777779</v>
      </c>
      <c r="H1381" s="4">
        <v>18</v>
      </c>
      <c r="I1381" s="5">
        <v>1</v>
      </c>
    </row>
    <row r="1382" spans="1:9" x14ac:dyDescent="0.3">
      <c r="A1382" s="3" t="s">
        <v>1889</v>
      </c>
      <c r="B1382" s="4">
        <v>1</v>
      </c>
      <c r="C1382" s="5">
        <v>0.33333333333333331</v>
      </c>
      <c r="D1382" s="4"/>
      <c r="E1382" s="5">
        <v>0</v>
      </c>
      <c r="F1382" s="4">
        <v>2</v>
      </c>
      <c r="G1382" s="5">
        <v>0.66666666666666663</v>
      </c>
      <c r="H1382" s="4">
        <v>3</v>
      </c>
      <c r="I1382" s="5">
        <v>1</v>
      </c>
    </row>
    <row r="1383" spans="1:9" x14ac:dyDescent="0.3">
      <c r="A1383" s="3" t="s">
        <v>1861</v>
      </c>
      <c r="B1383" s="4">
        <v>6</v>
      </c>
      <c r="C1383" s="5">
        <v>0.66666666666666663</v>
      </c>
      <c r="D1383" s="4">
        <v>3</v>
      </c>
      <c r="E1383" s="5">
        <v>0.33333333333333331</v>
      </c>
      <c r="F1383" s="4"/>
      <c r="G1383" s="5">
        <v>0</v>
      </c>
      <c r="H1383" s="4">
        <v>9</v>
      </c>
      <c r="I1383" s="5">
        <v>1</v>
      </c>
    </row>
    <row r="1384" spans="1:9" x14ac:dyDescent="0.3">
      <c r="A1384" s="3" t="s">
        <v>3759</v>
      </c>
      <c r="B1384" s="4">
        <v>2</v>
      </c>
      <c r="C1384" s="5">
        <v>1</v>
      </c>
      <c r="D1384" s="4"/>
      <c r="E1384" s="5">
        <v>0</v>
      </c>
      <c r="F1384" s="4"/>
      <c r="G1384" s="5">
        <v>0</v>
      </c>
      <c r="H1384" s="4">
        <v>2</v>
      </c>
      <c r="I1384" s="5">
        <v>1</v>
      </c>
    </row>
    <row r="1385" spans="1:9" x14ac:dyDescent="0.3">
      <c r="A1385" s="3" t="s">
        <v>3222</v>
      </c>
      <c r="B1385" s="4">
        <v>3</v>
      </c>
      <c r="C1385" s="5">
        <v>0.3</v>
      </c>
      <c r="D1385" s="4">
        <v>4</v>
      </c>
      <c r="E1385" s="5">
        <v>0.4</v>
      </c>
      <c r="F1385" s="4">
        <v>3</v>
      </c>
      <c r="G1385" s="5">
        <v>0.3</v>
      </c>
      <c r="H1385" s="4">
        <v>10</v>
      </c>
      <c r="I1385" s="5">
        <v>1</v>
      </c>
    </row>
    <row r="1386" spans="1:9" x14ac:dyDescent="0.3">
      <c r="A1386" s="3" t="s">
        <v>2581</v>
      </c>
      <c r="B1386" s="4">
        <v>5</v>
      </c>
      <c r="C1386" s="5">
        <v>0.625</v>
      </c>
      <c r="D1386" s="4"/>
      <c r="E1386" s="5">
        <v>0</v>
      </c>
      <c r="F1386" s="4">
        <v>3</v>
      </c>
      <c r="G1386" s="5">
        <v>0.375</v>
      </c>
      <c r="H1386" s="4">
        <v>8</v>
      </c>
      <c r="I1386" s="5">
        <v>1</v>
      </c>
    </row>
    <row r="1387" spans="1:9" x14ac:dyDescent="0.3">
      <c r="A1387" s="3" t="s">
        <v>345</v>
      </c>
      <c r="B1387" s="4">
        <v>1</v>
      </c>
      <c r="C1387" s="5">
        <v>0.2</v>
      </c>
      <c r="D1387" s="4">
        <v>3</v>
      </c>
      <c r="E1387" s="5">
        <v>0.6</v>
      </c>
      <c r="F1387" s="4">
        <v>1</v>
      </c>
      <c r="G1387" s="5">
        <v>0.2</v>
      </c>
      <c r="H1387" s="4">
        <v>5</v>
      </c>
      <c r="I1387" s="5">
        <v>1</v>
      </c>
    </row>
    <row r="1388" spans="1:9" x14ac:dyDescent="0.3">
      <c r="A1388" s="3" t="s">
        <v>1490</v>
      </c>
      <c r="B1388" s="4">
        <v>1</v>
      </c>
      <c r="C1388" s="5">
        <v>0.5</v>
      </c>
      <c r="D1388" s="4">
        <v>1</v>
      </c>
      <c r="E1388" s="5">
        <v>0.5</v>
      </c>
      <c r="F1388" s="4"/>
      <c r="G1388" s="5">
        <v>0</v>
      </c>
      <c r="H1388" s="4">
        <v>2</v>
      </c>
      <c r="I1388" s="5">
        <v>1</v>
      </c>
    </row>
    <row r="1389" spans="1:9" x14ac:dyDescent="0.3">
      <c r="A1389" s="3" t="s">
        <v>4816</v>
      </c>
      <c r="B1389" s="4">
        <v>63</v>
      </c>
      <c r="C1389" s="5">
        <v>0.59433962264150941</v>
      </c>
      <c r="D1389" s="4">
        <v>24</v>
      </c>
      <c r="E1389" s="5">
        <v>0.22641509433962265</v>
      </c>
      <c r="F1389" s="4">
        <v>19</v>
      </c>
      <c r="G1389" s="5">
        <v>0.17924528301886791</v>
      </c>
      <c r="H1389" s="4">
        <v>106</v>
      </c>
      <c r="I1389" s="5">
        <v>1</v>
      </c>
    </row>
    <row r="1392" spans="1:9" x14ac:dyDescent="0.3">
      <c r="A1392" t="s">
        <v>4905</v>
      </c>
    </row>
    <row r="1393" spans="1:17" x14ac:dyDescent="0.3">
      <c r="A1393" s="2" t="s">
        <v>4815</v>
      </c>
      <c r="B1393" t="s">
        <v>1049</v>
      </c>
      <c r="C1393" t="s">
        <v>372</v>
      </c>
      <c r="D1393" t="s">
        <v>2683</v>
      </c>
      <c r="E1393" t="s">
        <v>640</v>
      </c>
      <c r="F1393" t="s">
        <v>490</v>
      </c>
      <c r="G1393" t="s">
        <v>1523</v>
      </c>
      <c r="H1393" t="s">
        <v>784</v>
      </c>
      <c r="J1393" t="s">
        <v>4815</v>
      </c>
      <c r="K1393" t="s">
        <v>1049</v>
      </c>
      <c r="L1393" t="s">
        <v>372</v>
      </c>
      <c r="M1393" t="s">
        <v>2683</v>
      </c>
      <c r="N1393" t="s">
        <v>640</v>
      </c>
      <c r="O1393" t="s">
        <v>490</v>
      </c>
      <c r="P1393" t="s">
        <v>1523</v>
      </c>
      <c r="Q1393" t="s">
        <v>784</v>
      </c>
    </row>
    <row r="1394" spans="1:17" x14ac:dyDescent="0.3">
      <c r="A1394" s="3" t="s">
        <v>2715</v>
      </c>
      <c r="B1394" s="4"/>
      <c r="C1394" s="4"/>
      <c r="D1394" s="4"/>
      <c r="E1394" s="4"/>
      <c r="F1394" s="4"/>
      <c r="G1394" s="4">
        <v>3</v>
      </c>
      <c r="H1394" s="4">
        <v>4</v>
      </c>
      <c r="J1394" t="s">
        <v>2715</v>
      </c>
      <c r="P1394">
        <v>3</v>
      </c>
      <c r="Q1394">
        <v>4</v>
      </c>
    </row>
    <row r="1395" spans="1:17" x14ac:dyDescent="0.3">
      <c r="A1395" s="3" t="s">
        <v>1958</v>
      </c>
      <c r="B1395" s="4"/>
      <c r="C1395" s="4"/>
      <c r="D1395" s="4"/>
      <c r="E1395" s="4"/>
      <c r="F1395" s="4"/>
      <c r="G1395" s="4"/>
      <c r="H1395" s="4"/>
      <c r="J1395" t="s">
        <v>1958</v>
      </c>
      <c r="N1395">
        <v>1</v>
      </c>
    </row>
    <row r="1396" spans="1:17" x14ac:dyDescent="0.3">
      <c r="A1396" s="3" t="s">
        <v>1928</v>
      </c>
      <c r="B1396" s="4"/>
      <c r="C1396" s="4"/>
      <c r="D1396" s="4"/>
      <c r="E1396" s="4"/>
      <c r="F1396" s="4"/>
      <c r="G1396" s="4">
        <v>2</v>
      </c>
      <c r="H1396" s="4">
        <v>2</v>
      </c>
      <c r="J1396" t="s">
        <v>1928</v>
      </c>
      <c r="N1396">
        <v>1</v>
      </c>
      <c r="P1396">
        <v>2</v>
      </c>
      <c r="Q1396">
        <v>2</v>
      </c>
    </row>
    <row r="1397" spans="1:17" x14ac:dyDescent="0.3">
      <c r="A1397" s="3" t="s">
        <v>2383</v>
      </c>
      <c r="B1397" s="4"/>
      <c r="C1397" s="4"/>
      <c r="D1397" s="4"/>
      <c r="E1397" s="4"/>
      <c r="F1397" s="4">
        <v>2</v>
      </c>
      <c r="G1397" s="4"/>
      <c r="H1397" s="4"/>
      <c r="J1397" t="s">
        <v>2383</v>
      </c>
      <c r="O1397">
        <v>2</v>
      </c>
    </row>
    <row r="1398" spans="1:17" x14ac:dyDescent="0.3">
      <c r="A1398" s="3" t="s">
        <v>2335</v>
      </c>
      <c r="B1398" s="4"/>
      <c r="C1398" s="4"/>
      <c r="D1398" s="4"/>
      <c r="E1398" s="4"/>
      <c r="F1398" s="4"/>
      <c r="G1398" s="4"/>
      <c r="H1398" s="4">
        <v>3</v>
      </c>
      <c r="J1398" t="s">
        <v>2335</v>
      </c>
      <c r="Q1398">
        <v>3</v>
      </c>
    </row>
    <row r="1399" spans="1:17" x14ac:dyDescent="0.3">
      <c r="A1399" s="3" t="s">
        <v>831</v>
      </c>
      <c r="B1399" s="4"/>
      <c r="C1399" s="4"/>
      <c r="D1399" s="4"/>
      <c r="E1399" s="4"/>
      <c r="F1399" s="4"/>
      <c r="G1399" s="4"/>
      <c r="H1399" s="4">
        <v>1</v>
      </c>
      <c r="J1399" t="s">
        <v>831</v>
      </c>
      <c r="Q1399">
        <v>1</v>
      </c>
    </row>
    <row r="1400" spans="1:17" x14ac:dyDescent="0.3">
      <c r="A1400" s="3" t="s">
        <v>1889</v>
      </c>
      <c r="B1400" s="4"/>
      <c r="C1400" s="4"/>
      <c r="D1400" s="4"/>
      <c r="E1400" s="4"/>
      <c r="F1400" s="4"/>
      <c r="G1400" s="4"/>
      <c r="H1400" s="4"/>
      <c r="J1400" t="s">
        <v>1889</v>
      </c>
    </row>
    <row r="1401" spans="1:17" x14ac:dyDescent="0.3">
      <c r="A1401" s="3" t="s">
        <v>1861</v>
      </c>
      <c r="B1401" s="4"/>
      <c r="C1401" s="4">
        <v>1</v>
      </c>
      <c r="D1401" s="4"/>
      <c r="E1401" s="4"/>
      <c r="F1401" s="4">
        <v>2</v>
      </c>
      <c r="G1401" s="4"/>
      <c r="H1401" s="4"/>
      <c r="J1401" t="s">
        <v>1861</v>
      </c>
      <c r="L1401">
        <v>1</v>
      </c>
      <c r="O1401">
        <v>2</v>
      </c>
    </row>
    <row r="1402" spans="1:17" x14ac:dyDescent="0.3">
      <c r="A1402" s="3" t="s">
        <v>3759</v>
      </c>
      <c r="B1402" s="4"/>
      <c r="C1402" s="4"/>
      <c r="D1402" s="4"/>
      <c r="E1402" s="4"/>
      <c r="F1402" s="4"/>
      <c r="G1402" s="4"/>
      <c r="H1402" s="4"/>
      <c r="J1402" t="s">
        <v>3759</v>
      </c>
    </row>
    <row r="1403" spans="1:17" x14ac:dyDescent="0.3">
      <c r="A1403" s="3" t="s">
        <v>3222</v>
      </c>
      <c r="B1403" s="4"/>
      <c r="C1403" s="4">
        <v>1</v>
      </c>
      <c r="D1403" s="4"/>
      <c r="E1403" s="4"/>
      <c r="F1403" s="4"/>
      <c r="G1403" s="4">
        <v>3</v>
      </c>
      <c r="H1403" s="4">
        <v>3</v>
      </c>
      <c r="J1403" t="s">
        <v>3222</v>
      </c>
      <c r="K1403">
        <v>1</v>
      </c>
      <c r="L1403">
        <v>1</v>
      </c>
      <c r="N1403">
        <v>1</v>
      </c>
      <c r="P1403">
        <v>3</v>
      </c>
      <c r="Q1403">
        <v>3</v>
      </c>
    </row>
    <row r="1404" spans="1:17" x14ac:dyDescent="0.3">
      <c r="A1404" s="3" t="s">
        <v>2581</v>
      </c>
      <c r="B1404" s="4"/>
      <c r="C1404" s="4"/>
      <c r="D1404" s="4"/>
      <c r="E1404" s="4"/>
      <c r="F1404" s="4"/>
      <c r="G1404" s="4"/>
      <c r="H1404" s="4"/>
      <c r="J1404" t="s">
        <v>2581</v>
      </c>
    </row>
    <row r="1405" spans="1:17" x14ac:dyDescent="0.3">
      <c r="A1405" s="3" t="s">
        <v>345</v>
      </c>
      <c r="B1405" s="4"/>
      <c r="C1405" s="4"/>
      <c r="D1405" s="4"/>
      <c r="E1405" s="4"/>
      <c r="F1405" s="4">
        <v>2</v>
      </c>
      <c r="G1405" s="4"/>
      <c r="H1405" s="4">
        <v>1</v>
      </c>
      <c r="J1405" t="s">
        <v>345</v>
      </c>
      <c r="O1405">
        <v>2</v>
      </c>
      <c r="Q1405">
        <v>1</v>
      </c>
    </row>
    <row r="1406" spans="1:17" x14ac:dyDescent="0.3">
      <c r="A1406" s="3" t="s">
        <v>1490</v>
      </c>
      <c r="B1406" s="4"/>
      <c r="C1406" s="4"/>
      <c r="D1406" s="4"/>
      <c r="E1406" s="4"/>
      <c r="F1406" s="4"/>
      <c r="G1406" s="4">
        <v>1</v>
      </c>
      <c r="H1406" s="4"/>
      <c r="J1406" t="s">
        <v>1490</v>
      </c>
      <c r="P1406">
        <v>1</v>
      </c>
    </row>
    <row r="1407" spans="1:17" x14ac:dyDescent="0.3">
      <c r="A1407" s="3" t="s">
        <v>4816</v>
      </c>
      <c r="B1407" s="4"/>
      <c r="C1407" s="4">
        <v>2</v>
      </c>
      <c r="D1407" s="4"/>
      <c r="E1407" s="4"/>
      <c r="F1407" s="4">
        <v>6</v>
      </c>
      <c r="G1407" s="4">
        <v>9</v>
      </c>
      <c r="H1407" s="4">
        <v>14</v>
      </c>
      <c r="J1407" t="s">
        <v>4816</v>
      </c>
      <c r="K1407">
        <v>1</v>
      </c>
      <c r="L1407">
        <v>2</v>
      </c>
      <c r="N1407">
        <v>3</v>
      </c>
      <c r="O1407">
        <v>6</v>
      </c>
      <c r="P1407">
        <v>9</v>
      </c>
      <c r="Q1407">
        <v>14</v>
      </c>
    </row>
    <row r="1409" spans="1:8" x14ac:dyDescent="0.3">
      <c r="A1409" t="s">
        <v>4815</v>
      </c>
      <c r="B1409" t="s">
        <v>1049</v>
      </c>
      <c r="C1409" t="s">
        <v>372</v>
      </c>
      <c r="D1409" t="s">
        <v>2683</v>
      </c>
      <c r="E1409" t="s">
        <v>640</v>
      </c>
      <c r="F1409" t="s">
        <v>490</v>
      </c>
      <c r="G1409" t="s">
        <v>1523</v>
      </c>
      <c r="H1409" t="s">
        <v>784</v>
      </c>
    </row>
    <row r="1410" spans="1:8" x14ac:dyDescent="0.3">
      <c r="A1410" t="s">
        <v>2715</v>
      </c>
      <c r="B1410" s="6">
        <f>K1394/24</f>
        <v>0</v>
      </c>
      <c r="C1410" s="6">
        <f t="shared" ref="C1410:H1410" si="86">L1394/24</f>
        <v>0</v>
      </c>
      <c r="D1410" s="6">
        <f t="shared" si="86"/>
        <v>0</v>
      </c>
      <c r="E1410" s="6">
        <f t="shared" si="86"/>
        <v>0</v>
      </c>
      <c r="F1410" s="6">
        <f t="shared" si="86"/>
        <v>0</v>
      </c>
      <c r="G1410" s="6">
        <f t="shared" si="86"/>
        <v>0.125</v>
      </c>
      <c r="H1410" s="6">
        <f t="shared" si="86"/>
        <v>0.16666666666666666</v>
      </c>
    </row>
    <row r="1411" spans="1:8" x14ac:dyDescent="0.3">
      <c r="A1411" t="s">
        <v>1958</v>
      </c>
      <c r="B1411" s="6">
        <f t="shared" ref="B1411:B1423" si="87">K1395/24</f>
        <v>0</v>
      </c>
      <c r="C1411" s="6">
        <f t="shared" ref="C1411:C1423" si="88">L1395/24</f>
        <v>0</v>
      </c>
      <c r="D1411" s="6">
        <f t="shared" ref="D1411:D1423" si="89">M1395/24</f>
        <v>0</v>
      </c>
      <c r="E1411" s="6">
        <f t="shared" ref="E1411:E1423" si="90">N1395/24</f>
        <v>4.1666666666666664E-2</v>
      </c>
      <c r="F1411" s="6">
        <f t="shared" ref="F1411:F1423" si="91">O1395/24</f>
        <v>0</v>
      </c>
      <c r="G1411" s="6">
        <f t="shared" ref="G1411:G1423" si="92">P1395/24</f>
        <v>0</v>
      </c>
      <c r="H1411" s="6">
        <f t="shared" ref="H1411:H1422" si="93">Q1395/24</f>
        <v>0</v>
      </c>
    </row>
    <row r="1412" spans="1:8" x14ac:dyDescent="0.3">
      <c r="A1412" t="s">
        <v>1928</v>
      </c>
      <c r="B1412" s="6">
        <f t="shared" si="87"/>
        <v>0</v>
      </c>
      <c r="C1412" s="6">
        <f t="shared" si="88"/>
        <v>0</v>
      </c>
      <c r="D1412" s="6">
        <f t="shared" si="89"/>
        <v>0</v>
      </c>
      <c r="E1412" s="6">
        <f t="shared" si="90"/>
        <v>4.1666666666666664E-2</v>
      </c>
      <c r="F1412" s="6">
        <f t="shared" si="91"/>
        <v>0</v>
      </c>
      <c r="G1412" s="6">
        <f t="shared" si="92"/>
        <v>8.3333333333333329E-2</v>
      </c>
      <c r="H1412" s="6">
        <f t="shared" si="93"/>
        <v>8.3333333333333329E-2</v>
      </c>
    </row>
    <row r="1413" spans="1:8" x14ac:dyDescent="0.3">
      <c r="A1413" t="s">
        <v>2383</v>
      </c>
      <c r="B1413" s="6">
        <f t="shared" si="87"/>
        <v>0</v>
      </c>
      <c r="C1413" s="6">
        <f t="shared" si="88"/>
        <v>0</v>
      </c>
      <c r="D1413" s="6">
        <f t="shared" si="89"/>
        <v>0</v>
      </c>
      <c r="E1413" s="6">
        <f t="shared" si="90"/>
        <v>0</v>
      </c>
      <c r="F1413" s="6">
        <f t="shared" si="91"/>
        <v>8.3333333333333329E-2</v>
      </c>
      <c r="G1413" s="6">
        <f t="shared" si="92"/>
        <v>0</v>
      </c>
      <c r="H1413" s="6">
        <f t="shared" si="93"/>
        <v>0</v>
      </c>
    </row>
    <row r="1414" spans="1:8" x14ac:dyDescent="0.3">
      <c r="A1414" t="s">
        <v>2335</v>
      </c>
      <c r="B1414" s="6">
        <f t="shared" si="87"/>
        <v>0</v>
      </c>
      <c r="C1414" s="6">
        <f t="shared" si="88"/>
        <v>0</v>
      </c>
      <c r="D1414" s="6">
        <f t="shared" si="89"/>
        <v>0</v>
      </c>
      <c r="E1414" s="6">
        <f t="shared" si="90"/>
        <v>0</v>
      </c>
      <c r="F1414" s="6">
        <f t="shared" si="91"/>
        <v>0</v>
      </c>
      <c r="G1414" s="6">
        <f t="shared" si="92"/>
        <v>0</v>
      </c>
      <c r="H1414" s="6">
        <f t="shared" si="93"/>
        <v>0.125</v>
      </c>
    </row>
    <row r="1415" spans="1:8" x14ac:dyDescent="0.3">
      <c r="A1415" t="s">
        <v>831</v>
      </c>
      <c r="B1415" s="6">
        <f t="shared" si="87"/>
        <v>0</v>
      </c>
      <c r="C1415" s="6">
        <f t="shared" si="88"/>
        <v>0</v>
      </c>
      <c r="D1415" s="6">
        <f t="shared" si="89"/>
        <v>0</v>
      </c>
      <c r="E1415" s="6">
        <f t="shared" si="90"/>
        <v>0</v>
      </c>
      <c r="F1415" s="6">
        <f t="shared" si="91"/>
        <v>0</v>
      </c>
      <c r="G1415" s="6">
        <f t="shared" si="92"/>
        <v>0</v>
      </c>
      <c r="H1415" s="6">
        <f t="shared" si="93"/>
        <v>4.1666666666666664E-2</v>
      </c>
    </row>
    <row r="1416" spans="1:8" x14ac:dyDescent="0.3">
      <c r="A1416" t="s">
        <v>1889</v>
      </c>
      <c r="B1416" s="6">
        <f t="shared" si="87"/>
        <v>0</v>
      </c>
      <c r="C1416" s="6">
        <f t="shared" si="88"/>
        <v>0</v>
      </c>
      <c r="D1416" s="6">
        <f t="shared" si="89"/>
        <v>0</v>
      </c>
      <c r="E1416" s="6">
        <f t="shared" si="90"/>
        <v>0</v>
      </c>
      <c r="F1416" s="6">
        <f t="shared" si="91"/>
        <v>0</v>
      </c>
      <c r="G1416" s="6">
        <f t="shared" si="92"/>
        <v>0</v>
      </c>
      <c r="H1416" s="6">
        <f t="shared" si="93"/>
        <v>0</v>
      </c>
    </row>
    <row r="1417" spans="1:8" x14ac:dyDescent="0.3">
      <c r="A1417" t="s">
        <v>1861</v>
      </c>
      <c r="B1417" s="6">
        <f t="shared" si="87"/>
        <v>0</v>
      </c>
      <c r="C1417" s="6">
        <f t="shared" si="88"/>
        <v>4.1666666666666664E-2</v>
      </c>
      <c r="D1417" s="6">
        <f t="shared" si="89"/>
        <v>0</v>
      </c>
      <c r="E1417" s="6">
        <f t="shared" si="90"/>
        <v>0</v>
      </c>
      <c r="F1417" s="6">
        <f t="shared" si="91"/>
        <v>8.3333333333333329E-2</v>
      </c>
      <c r="G1417" s="6">
        <f t="shared" si="92"/>
        <v>0</v>
      </c>
      <c r="H1417" s="6">
        <f t="shared" si="93"/>
        <v>0</v>
      </c>
    </row>
    <row r="1418" spans="1:8" x14ac:dyDescent="0.3">
      <c r="A1418" t="s">
        <v>3759</v>
      </c>
      <c r="B1418" s="6">
        <f t="shared" si="87"/>
        <v>0</v>
      </c>
      <c r="C1418" s="6">
        <f t="shared" si="88"/>
        <v>0</v>
      </c>
      <c r="D1418" s="6">
        <f t="shared" si="89"/>
        <v>0</v>
      </c>
      <c r="E1418" s="6">
        <f t="shared" si="90"/>
        <v>0</v>
      </c>
      <c r="F1418" s="6">
        <f t="shared" si="91"/>
        <v>0</v>
      </c>
      <c r="G1418" s="6">
        <f t="shared" si="92"/>
        <v>0</v>
      </c>
      <c r="H1418" s="6">
        <f t="shared" si="93"/>
        <v>0</v>
      </c>
    </row>
    <row r="1419" spans="1:8" x14ac:dyDescent="0.3">
      <c r="A1419" t="s">
        <v>3222</v>
      </c>
      <c r="B1419" s="6">
        <f t="shared" si="87"/>
        <v>4.1666666666666664E-2</v>
      </c>
      <c r="C1419" s="6">
        <f t="shared" si="88"/>
        <v>4.1666666666666664E-2</v>
      </c>
      <c r="D1419" s="6">
        <f t="shared" si="89"/>
        <v>0</v>
      </c>
      <c r="E1419" s="6">
        <f t="shared" si="90"/>
        <v>4.1666666666666664E-2</v>
      </c>
      <c r="F1419" s="6">
        <f t="shared" si="91"/>
        <v>0</v>
      </c>
      <c r="G1419" s="6">
        <f t="shared" si="92"/>
        <v>0.125</v>
      </c>
      <c r="H1419" s="6">
        <f t="shared" si="93"/>
        <v>0.125</v>
      </c>
    </row>
    <row r="1420" spans="1:8" x14ac:dyDescent="0.3">
      <c r="A1420" t="s">
        <v>2581</v>
      </c>
      <c r="B1420" s="6">
        <f t="shared" si="87"/>
        <v>0</v>
      </c>
      <c r="C1420" s="6">
        <f t="shared" si="88"/>
        <v>0</v>
      </c>
      <c r="D1420" s="6">
        <f t="shared" si="89"/>
        <v>0</v>
      </c>
      <c r="E1420" s="6">
        <f t="shared" si="90"/>
        <v>0</v>
      </c>
      <c r="F1420" s="6">
        <f t="shared" si="91"/>
        <v>0</v>
      </c>
      <c r="G1420" s="6">
        <f t="shared" si="92"/>
        <v>0</v>
      </c>
      <c r="H1420" s="6">
        <f t="shared" si="93"/>
        <v>0</v>
      </c>
    </row>
    <row r="1421" spans="1:8" x14ac:dyDescent="0.3">
      <c r="A1421" t="s">
        <v>345</v>
      </c>
      <c r="B1421" s="6">
        <f t="shared" si="87"/>
        <v>0</v>
      </c>
      <c r="C1421" s="6">
        <f t="shared" si="88"/>
        <v>0</v>
      </c>
      <c r="D1421" s="6">
        <f t="shared" si="89"/>
        <v>0</v>
      </c>
      <c r="E1421" s="6">
        <f t="shared" si="90"/>
        <v>0</v>
      </c>
      <c r="F1421" s="6">
        <f t="shared" si="91"/>
        <v>8.3333333333333329E-2</v>
      </c>
      <c r="G1421" s="6">
        <f t="shared" si="92"/>
        <v>0</v>
      </c>
      <c r="H1421" s="6">
        <f t="shared" si="93"/>
        <v>4.1666666666666664E-2</v>
      </c>
    </row>
    <row r="1422" spans="1:8" x14ac:dyDescent="0.3">
      <c r="A1422" t="s">
        <v>1490</v>
      </c>
      <c r="B1422" s="6">
        <f t="shared" si="87"/>
        <v>0</v>
      </c>
      <c r="C1422" s="6">
        <f t="shared" si="88"/>
        <v>0</v>
      </c>
      <c r="D1422" s="6">
        <f t="shared" si="89"/>
        <v>0</v>
      </c>
      <c r="E1422" s="6">
        <f t="shared" si="90"/>
        <v>0</v>
      </c>
      <c r="F1422" s="6">
        <f t="shared" si="91"/>
        <v>0</v>
      </c>
      <c r="G1422" s="6">
        <f t="shared" si="92"/>
        <v>4.1666666666666664E-2</v>
      </c>
      <c r="H1422" s="6">
        <f t="shared" si="93"/>
        <v>0</v>
      </c>
    </row>
    <row r="1423" spans="1:8" x14ac:dyDescent="0.3">
      <c r="A1423" t="s">
        <v>4816</v>
      </c>
      <c r="B1423" s="6">
        <f t="shared" si="87"/>
        <v>4.1666666666666664E-2</v>
      </c>
      <c r="C1423" s="6">
        <f t="shared" si="88"/>
        <v>8.3333333333333329E-2</v>
      </c>
      <c r="D1423" s="6">
        <f t="shared" si="89"/>
        <v>0</v>
      </c>
      <c r="E1423" s="6">
        <f t="shared" si="90"/>
        <v>0.125</v>
      </c>
      <c r="F1423" s="6">
        <f t="shared" si="91"/>
        <v>0.25</v>
      </c>
      <c r="G1423" s="6">
        <f t="shared" si="92"/>
        <v>0.375</v>
      </c>
      <c r="H1423" s="6">
        <f>Q1407/24</f>
        <v>0.58333333333333337</v>
      </c>
    </row>
    <row r="1426" spans="1:11" x14ac:dyDescent="0.3">
      <c r="A1426" t="s">
        <v>4906</v>
      </c>
    </row>
    <row r="1427" spans="1:11" x14ac:dyDescent="0.3">
      <c r="B1427" s="2" t="s">
        <v>4817</v>
      </c>
    </row>
    <row r="1428" spans="1:11" x14ac:dyDescent="0.3">
      <c r="B1428" t="s">
        <v>1064</v>
      </c>
      <c r="D1428" t="s">
        <v>1075</v>
      </c>
      <c r="F1428" t="s">
        <v>347</v>
      </c>
      <c r="H1428" t="s">
        <v>373</v>
      </c>
      <c r="J1428" t="s">
        <v>4820</v>
      </c>
      <c r="K1428" t="s">
        <v>4821</v>
      </c>
    </row>
    <row r="1429" spans="1:11" x14ac:dyDescent="0.3">
      <c r="A1429" s="2" t="s">
        <v>4815</v>
      </c>
      <c r="B1429" t="s">
        <v>4819</v>
      </c>
      <c r="C1429" t="s">
        <v>4822</v>
      </c>
      <c r="D1429" t="s">
        <v>4819</v>
      </c>
      <c r="E1429" t="s">
        <v>4822</v>
      </c>
      <c r="F1429" t="s">
        <v>4819</v>
      </c>
      <c r="G1429" t="s">
        <v>4822</v>
      </c>
      <c r="H1429" t="s">
        <v>4819</v>
      </c>
      <c r="I1429" t="s">
        <v>4822</v>
      </c>
    </row>
    <row r="1430" spans="1:11" x14ac:dyDescent="0.3">
      <c r="A1430" s="3" t="s">
        <v>2715</v>
      </c>
      <c r="B1430" s="4">
        <v>3</v>
      </c>
      <c r="C1430" s="5">
        <v>0.27272727272727271</v>
      </c>
      <c r="D1430" s="4">
        <v>2</v>
      </c>
      <c r="E1430" s="5">
        <v>0.18181818181818182</v>
      </c>
      <c r="F1430" s="4">
        <v>1</v>
      </c>
      <c r="G1430" s="5">
        <v>9.0909090909090912E-2</v>
      </c>
      <c r="H1430" s="4">
        <v>5</v>
      </c>
      <c r="I1430" s="5">
        <v>0.45454545454545453</v>
      </c>
      <c r="J1430" s="4">
        <v>11</v>
      </c>
      <c r="K1430" s="5">
        <v>1</v>
      </c>
    </row>
    <row r="1431" spans="1:11" x14ac:dyDescent="0.3">
      <c r="A1431" s="3" t="s">
        <v>1958</v>
      </c>
      <c r="B1431" s="4">
        <v>7</v>
      </c>
      <c r="C1431" s="5">
        <v>0.77777777777777779</v>
      </c>
      <c r="D1431" s="4"/>
      <c r="E1431" s="5">
        <v>0</v>
      </c>
      <c r="F1431" s="4">
        <v>1</v>
      </c>
      <c r="G1431" s="5">
        <v>0.1111111111111111</v>
      </c>
      <c r="H1431" s="4">
        <v>1</v>
      </c>
      <c r="I1431" s="5">
        <v>0.1111111111111111</v>
      </c>
      <c r="J1431" s="4">
        <v>9</v>
      </c>
      <c r="K1431" s="5">
        <v>1</v>
      </c>
    </row>
    <row r="1432" spans="1:11" x14ac:dyDescent="0.3">
      <c r="A1432" s="3" t="s">
        <v>1928</v>
      </c>
      <c r="B1432" s="4">
        <v>13</v>
      </c>
      <c r="C1432" s="5">
        <v>0.8666666666666667</v>
      </c>
      <c r="D1432" s="4"/>
      <c r="E1432" s="5">
        <v>0</v>
      </c>
      <c r="F1432" s="4"/>
      <c r="G1432" s="5">
        <v>0</v>
      </c>
      <c r="H1432" s="4">
        <v>2</v>
      </c>
      <c r="I1432" s="5">
        <v>0.13333333333333333</v>
      </c>
      <c r="J1432" s="4">
        <v>15</v>
      </c>
      <c r="K1432" s="5">
        <v>1</v>
      </c>
    </row>
    <row r="1433" spans="1:11" x14ac:dyDescent="0.3">
      <c r="A1433" s="3" t="s">
        <v>2383</v>
      </c>
      <c r="B1433" s="4">
        <v>3</v>
      </c>
      <c r="C1433" s="5">
        <v>0.33333333333333331</v>
      </c>
      <c r="D1433" s="4"/>
      <c r="E1433" s="5">
        <v>0</v>
      </c>
      <c r="F1433" s="4">
        <v>3</v>
      </c>
      <c r="G1433" s="5">
        <v>0.33333333333333331</v>
      </c>
      <c r="H1433" s="4">
        <v>3</v>
      </c>
      <c r="I1433" s="5">
        <v>0.33333333333333331</v>
      </c>
      <c r="J1433" s="4">
        <v>9</v>
      </c>
      <c r="K1433" s="5">
        <v>1</v>
      </c>
    </row>
    <row r="1434" spans="1:11" x14ac:dyDescent="0.3">
      <c r="A1434" s="3" t="s">
        <v>2335</v>
      </c>
      <c r="B1434" s="4">
        <v>3</v>
      </c>
      <c r="C1434" s="5">
        <v>0.6</v>
      </c>
      <c r="D1434" s="4"/>
      <c r="E1434" s="5">
        <v>0</v>
      </c>
      <c r="F1434" s="4">
        <v>2</v>
      </c>
      <c r="G1434" s="5">
        <v>0.4</v>
      </c>
      <c r="H1434" s="4"/>
      <c r="I1434" s="5">
        <v>0</v>
      </c>
      <c r="J1434" s="4">
        <v>5</v>
      </c>
      <c r="K1434" s="5">
        <v>1</v>
      </c>
    </row>
    <row r="1435" spans="1:11" x14ac:dyDescent="0.3">
      <c r="A1435" s="3" t="s">
        <v>831</v>
      </c>
      <c r="B1435" s="4">
        <v>9</v>
      </c>
      <c r="C1435" s="5">
        <v>0.5</v>
      </c>
      <c r="D1435" s="4">
        <v>1</v>
      </c>
      <c r="E1435" s="5">
        <v>5.5555555555555552E-2</v>
      </c>
      <c r="F1435" s="4">
        <v>1</v>
      </c>
      <c r="G1435" s="5">
        <v>5.5555555555555552E-2</v>
      </c>
      <c r="H1435" s="4">
        <v>7</v>
      </c>
      <c r="I1435" s="5">
        <v>0.3888888888888889</v>
      </c>
      <c r="J1435" s="4">
        <v>18</v>
      </c>
      <c r="K1435" s="5">
        <v>1</v>
      </c>
    </row>
    <row r="1436" spans="1:11" x14ac:dyDescent="0.3">
      <c r="A1436" s="3" t="s">
        <v>1889</v>
      </c>
      <c r="B1436" s="4"/>
      <c r="C1436" s="5">
        <v>0</v>
      </c>
      <c r="D1436" s="4"/>
      <c r="E1436" s="5">
        <v>0</v>
      </c>
      <c r="F1436" s="4">
        <v>2</v>
      </c>
      <c r="G1436" s="5">
        <v>0.66666666666666663</v>
      </c>
      <c r="H1436" s="4">
        <v>1</v>
      </c>
      <c r="I1436" s="5">
        <v>0.33333333333333331</v>
      </c>
      <c r="J1436" s="4">
        <v>3</v>
      </c>
      <c r="K1436" s="5">
        <v>1</v>
      </c>
    </row>
    <row r="1437" spans="1:11" x14ac:dyDescent="0.3">
      <c r="A1437" s="3" t="s">
        <v>1861</v>
      </c>
      <c r="B1437" s="4">
        <v>5</v>
      </c>
      <c r="C1437" s="5">
        <v>0.55555555555555558</v>
      </c>
      <c r="D1437" s="4"/>
      <c r="E1437" s="5">
        <v>0</v>
      </c>
      <c r="F1437" s="4"/>
      <c r="G1437" s="5">
        <v>0</v>
      </c>
      <c r="H1437" s="4">
        <v>4</v>
      </c>
      <c r="I1437" s="5">
        <v>0.44444444444444442</v>
      </c>
      <c r="J1437" s="4">
        <v>9</v>
      </c>
      <c r="K1437" s="5">
        <v>1</v>
      </c>
    </row>
    <row r="1438" spans="1:11" x14ac:dyDescent="0.3">
      <c r="A1438" s="3" t="s">
        <v>3759</v>
      </c>
      <c r="B1438" s="4">
        <v>1</v>
      </c>
      <c r="C1438" s="5">
        <v>0.5</v>
      </c>
      <c r="D1438" s="4"/>
      <c r="E1438" s="5">
        <v>0</v>
      </c>
      <c r="F1438" s="4">
        <v>1</v>
      </c>
      <c r="G1438" s="5">
        <v>0.5</v>
      </c>
      <c r="H1438" s="4"/>
      <c r="I1438" s="5">
        <v>0</v>
      </c>
      <c r="J1438" s="4">
        <v>2</v>
      </c>
      <c r="K1438" s="5">
        <v>1</v>
      </c>
    </row>
    <row r="1439" spans="1:11" x14ac:dyDescent="0.3">
      <c r="A1439" s="3" t="s">
        <v>3222</v>
      </c>
      <c r="B1439" s="4">
        <v>5</v>
      </c>
      <c r="C1439" s="5">
        <v>0.5</v>
      </c>
      <c r="D1439" s="4"/>
      <c r="E1439" s="5">
        <v>0</v>
      </c>
      <c r="F1439" s="4">
        <v>2</v>
      </c>
      <c r="G1439" s="5">
        <v>0.2</v>
      </c>
      <c r="H1439" s="4">
        <v>3</v>
      </c>
      <c r="I1439" s="5">
        <v>0.3</v>
      </c>
      <c r="J1439" s="4">
        <v>10</v>
      </c>
      <c r="K1439" s="5">
        <v>1</v>
      </c>
    </row>
    <row r="1440" spans="1:11" x14ac:dyDescent="0.3">
      <c r="A1440" s="3" t="s">
        <v>2581</v>
      </c>
      <c r="B1440" s="4">
        <v>7</v>
      </c>
      <c r="C1440" s="5">
        <v>0.875</v>
      </c>
      <c r="D1440" s="4"/>
      <c r="E1440" s="5">
        <v>0</v>
      </c>
      <c r="F1440" s="4"/>
      <c r="G1440" s="5">
        <v>0</v>
      </c>
      <c r="H1440" s="4">
        <v>1</v>
      </c>
      <c r="I1440" s="5">
        <v>0.125</v>
      </c>
      <c r="J1440" s="4">
        <v>8</v>
      </c>
      <c r="K1440" s="5">
        <v>1</v>
      </c>
    </row>
    <row r="1441" spans="1:11" x14ac:dyDescent="0.3">
      <c r="A1441" s="3" t="s">
        <v>345</v>
      </c>
      <c r="B1441" s="4"/>
      <c r="C1441" s="5">
        <v>0</v>
      </c>
      <c r="D1441" s="4"/>
      <c r="E1441" s="5">
        <v>0</v>
      </c>
      <c r="F1441" s="4">
        <v>1</v>
      </c>
      <c r="G1441" s="5">
        <v>0.2</v>
      </c>
      <c r="H1441" s="4">
        <v>4</v>
      </c>
      <c r="I1441" s="5">
        <v>0.8</v>
      </c>
      <c r="J1441" s="4">
        <v>5</v>
      </c>
      <c r="K1441" s="5">
        <v>1</v>
      </c>
    </row>
    <row r="1442" spans="1:11" x14ac:dyDescent="0.3">
      <c r="A1442" s="3" t="s">
        <v>1490</v>
      </c>
      <c r="B1442" s="4">
        <v>2</v>
      </c>
      <c r="C1442" s="5">
        <v>1</v>
      </c>
      <c r="D1442" s="4"/>
      <c r="E1442" s="5">
        <v>0</v>
      </c>
      <c r="F1442" s="4"/>
      <c r="G1442" s="5">
        <v>0</v>
      </c>
      <c r="H1442" s="4"/>
      <c r="I1442" s="5">
        <v>0</v>
      </c>
      <c r="J1442" s="4">
        <v>2</v>
      </c>
      <c r="K1442" s="5">
        <v>1</v>
      </c>
    </row>
    <row r="1443" spans="1:11" x14ac:dyDescent="0.3">
      <c r="A1443" s="3" t="s">
        <v>4816</v>
      </c>
      <c r="B1443" s="4">
        <v>58</v>
      </c>
      <c r="C1443" s="5">
        <v>0.54716981132075471</v>
      </c>
      <c r="D1443" s="4">
        <v>3</v>
      </c>
      <c r="E1443" s="5">
        <v>2.8301886792452831E-2</v>
      </c>
      <c r="F1443" s="4">
        <v>14</v>
      </c>
      <c r="G1443" s="5">
        <v>0.13207547169811321</v>
      </c>
      <c r="H1443" s="4">
        <v>31</v>
      </c>
      <c r="I1443" s="5">
        <v>0.29245283018867924</v>
      </c>
      <c r="J1443" s="4">
        <v>106</v>
      </c>
      <c r="K1443" s="5">
        <v>1</v>
      </c>
    </row>
    <row r="1446" spans="1:11" x14ac:dyDescent="0.3">
      <c r="A1446" t="s">
        <v>4907</v>
      </c>
    </row>
    <row r="1447" spans="1:11" x14ac:dyDescent="0.3">
      <c r="B1447" s="2" t="s">
        <v>4817</v>
      </c>
    </row>
    <row r="1448" spans="1:11" x14ac:dyDescent="0.3">
      <c r="B1448" t="s">
        <v>347</v>
      </c>
      <c r="D1448" t="s">
        <v>4820</v>
      </c>
      <c r="E1448" t="s">
        <v>4821</v>
      </c>
    </row>
    <row r="1449" spans="1:11" x14ac:dyDescent="0.3">
      <c r="A1449" s="2" t="s">
        <v>4815</v>
      </c>
      <c r="B1449" t="s">
        <v>4819</v>
      </c>
      <c r="C1449" t="s">
        <v>4822</v>
      </c>
    </row>
    <row r="1450" spans="1:11" x14ac:dyDescent="0.3">
      <c r="A1450" s="3" t="s">
        <v>2715</v>
      </c>
      <c r="B1450" s="4">
        <v>1</v>
      </c>
      <c r="C1450" s="5">
        <v>1</v>
      </c>
      <c r="D1450" s="4">
        <v>1</v>
      </c>
      <c r="E1450" s="5">
        <v>1</v>
      </c>
    </row>
    <row r="1451" spans="1:11" x14ac:dyDescent="0.3">
      <c r="A1451" s="3" t="s">
        <v>1958</v>
      </c>
      <c r="B1451" s="4">
        <v>1</v>
      </c>
      <c r="C1451" s="5">
        <v>1</v>
      </c>
      <c r="D1451" s="4">
        <v>1</v>
      </c>
      <c r="E1451" s="5">
        <v>1</v>
      </c>
    </row>
    <row r="1452" spans="1:11" x14ac:dyDescent="0.3">
      <c r="A1452" s="3" t="s">
        <v>2383</v>
      </c>
      <c r="B1452" s="4">
        <v>3</v>
      </c>
      <c r="C1452" s="5">
        <v>1</v>
      </c>
      <c r="D1452" s="4">
        <v>3</v>
      </c>
      <c r="E1452" s="5">
        <v>1</v>
      </c>
    </row>
    <row r="1453" spans="1:11" x14ac:dyDescent="0.3">
      <c r="A1453" s="3" t="s">
        <v>2335</v>
      </c>
      <c r="B1453" s="4">
        <v>2</v>
      </c>
      <c r="C1453" s="5">
        <v>1</v>
      </c>
      <c r="D1453" s="4">
        <v>2</v>
      </c>
      <c r="E1453" s="5">
        <v>1</v>
      </c>
    </row>
    <row r="1454" spans="1:11" x14ac:dyDescent="0.3">
      <c r="A1454" s="3" t="s">
        <v>831</v>
      </c>
      <c r="B1454" s="4">
        <v>1</v>
      </c>
      <c r="C1454" s="5">
        <v>1</v>
      </c>
      <c r="D1454" s="4">
        <v>1</v>
      </c>
      <c r="E1454" s="5">
        <v>1</v>
      </c>
    </row>
    <row r="1455" spans="1:11" x14ac:dyDescent="0.3">
      <c r="A1455" s="3" t="s">
        <v>1889</v>
      </c>
      <c r="B1455" s="4">
        <v>2</v>
      </c>
      <c r="C1455" s="5">
        <v>1</v>
      </c>
      <c r="D1455" s="4">
        <v>2</v>
      </c>
      <c r="E1455" s="5">
        <v>1</v>
      </c>
    </row>
    <row r="1456" spans="1:11" x14ac:dyDescent="0.3">
      <c r="A1456" s="3" t="s">
        <v>3759</v>
      </c>
      <c r="B1456" s="4">
        <v>1</v>
      </c>
      <c r="C1456" s="5">
        <v>1</v>
      </c>
      <c r="D1456" s="4">
        <v>1</v>
      </c>
      <c r="E1456" s="5">
        <v>1</v>
      </c>
    </row>
    <row r="1457" spans="1:25" x14ac:dyDescent="0.3">
      <c r="A1457" s="3" t="s">
        <v>3222</v>
      </c>
      <c r="B1457" s="4">
        <v>2</v>
      </c>
      <c r="C1457" s="5">
        <v>1</v>
      </c>
      <c r="D1457" s="4">
        <v>2</v>
      </c>
      <c r="E1457" s="5">
        <v>1</v>
      </c>
    </row>
    <row r="1458" spans="1:25" x14ac:dyDescent="0.3">
      <c r="A1458" s="3" t="s">
        <v>345</v>
      </c>
      <c r="B1458" s="4">
        <v>1</v>
      </c>
      <c r="C1458" s="5">
        <v>1</v>
      </c>
      <c r="D1458" s="4">
        <v>1</v>
      </c>
      <c r="E1458" s="5">
        <v>1</v>
      </c>
    </row>
    <row r="1459" spans="1:25" x14ac:dyDescent="0.3">
      <c r="A1459" s="3" t="s">
        <v>4816</v>
      </c>
      <c r="B1459" s="4">
        <v>14</v>
      </c>
      <c r="C1459" s="5">
        <v>1</v>
      </c>
      <c r="D1459" s="4">
        <v>14</v>
      </c>
      <c r="E1459" s="5">
        <v>1</v>
      </c>
    </row>
    <row r="1466" spans="1:25" s="12" customFormat="1" x14ac:dyDescent="0.3">
      <c r="A1466" s="12" t="s">
        <v>4908</v>
      </c>
    </row>
    <row r="1467" spans="1:25" s="12" customFormat="1" x14ac:dyDescent="0.3"/>
    <row r="1468" spans="1:25" s="12" customFormat="1" x14ac:dyDescent="0.3">
      <c r="A1468" s="2" t="s">
        <v>237</v>
      </c>
      <c r="B1468" t="s">
        <v>5157</v>
      </c>
    </row>
    <row r="1470" spans="1:25" x14ac:dyDescent="0.3">
      <c r="A1470" s="2" t="s">
        <v>5077</v>
      </c>
      <c r="B1470" s="2" t="s">
        <v>4817</v>
      </c>
    </row>
    <row r="1471" spans="1:25" x14ac:dyDescent="0.3">
      <c r="A1471" s="2" t="s">
        <v>4815</v>
      </c>
      <c r="B1471" t="s">
        <v>359</v>
      </c>
      <c r="C1471" t="s">
        <v>347</v>
      </c>
      <c r="D1471" t="s">
        <v>4816</v>
      </c>
    </row>
    <row r="1472" spans="1:25" x14ac:dyDescent="0.3">
      <c r="A1472" s="3" t="s">
        <v>698</v>
      </c>
      <c r="B1472" s="4"/>
      <c r="C1472" s="4">
        <v>5</v>
      </c>
      <c r="D1472" s="4">
        <v>5</v>
      </c>
      <c r="F1472" s="2"/>
      <c r="G1472" s="2"/>
      <c r="H1472" s="2"/>
      <c r="I1472" s="2"/>
      <c r="J1472" s="2"/>
      <c r="K1472" s="2"/>
      <c r="L1472" s="2"/>
      <c r="M1472" s="2"/>
      <c r="N1472" s="2"/>
      <c r="O1472" s="2"/>
      <c r="P1472" s="2"/>
      <c r="Q1472" s="2"/>
      <c r="R1472" s="2"/>
      <c r="S1472" s="2"/>
      <c r="T1472" s="2"/>
      <c r="U1472" s="2"/>
      <c r="V1472" s="2"/>
      <c r="W1472" s="2"/>
      <c r="X1472" s="2"/>
      <c r="Y1472" s="2"/>
    </row>
    <row r="1473" spans="1:4" x14ac:dyDescent="0.3">
      <c r="A1473" s="3" t="s">
        <v>2715</v>
      </c>
      <c r="B1473" s="4"/>
      <c r="C1473" s="4">
        <v>57</v>
      </c>
      <c r="D1473" s="4">
        <v>57</v>
      </c>
    </row>
    <row r="1474" spans="1:4" x14ac:dyDescent="0.3">
      <c r="A1474" s="3" t="s">
        <v>1958</v>
      </c>
      <c r="B1474" s="4"/>
      <c r="C1474" s="4">
        <v>36</v>
      </c>
      <c r="D1474" s="4">
        <v>36</v>
      </c>
    </row>
    <row r="1475" spans="1:4" x14ac:dyDescent="0.3">
      <c r="A1475" s="3" t="s">
        <v>1928</v>
      </c>
      <c r="B1475" s="4">
        <v>3</v>
      </c>
      <c r="C1475" s="4">
        <v>47</v>
      </c>
      <c r="D1475" s="4">
        <v>50</v>
      </c>
    </row>
    <row r="1476" spans="1:4" x14ac:dyDescent="0.3">
      <c r="A1476" s="3" t="s">
        <v>2335</v>
      </c>
      <c r="B1476" s="4"/>
      <c r="C1476" s="4">
        <v>7</v>
      </c>
      <c r="D1476" s="4">
        <v>7</v>
      </c>
    </row>
    <row r="1477" spans="1:4" x14ac:dyDescent="0.3">
      <c r="A1477" s="3" t="s">
        <v>831</v>
      </c>
      <c r="B1477" s="4">
        <v>3</v>
      </c>
      <c r="C1477" s="4">
        <v>77</v>
      </c>
      <c r="D1477" s="4">
        <v>80</v>
      </c>
    </row>
    <row r="1478" spans="1:4" x14ac:dyDescent="0.3">
      <c r="A1478" s="3" t="s">
        <v>381</v>
      </c>
      <c r="B1478" s="4"/>
      <c r="C1478" s="4">
        <v>15</v>
      </c>
      <c r="D1478" s="4">
        <v>15</v>
      </c>
    </row>
    <row r="1479" spans="1:4" x14ac:dyDescent="0.3">
      <c r="A1479" s="3" t="s">
        <v>1889</v>
      </c>
      <c r="B1479" s="4"/>
      <c r="C1479" s="4">
        <v>6</v>
      </c>
      <c r="D1479" s="4">
        <v>6</v>
      </c>
    </row>
    <row r="1480" spans="1:4" x14ac:dyDescent="0.3">
      <c r="A1480" s="3" t="s">
        <v>3759</v>
      </c>
      <c r="B1480" s="4"/>
      <c r="C1480" s="4">
        <v>2</v>
      </c>
      <c r="D1480" s="4">
        <v>2</v>
      </c>
    </row>
    <row r="1481" spans="1:4" x14ac:dyDescent="0.3">
      <c r="A1481" s="3" t="s">
        <v>3222</v>
      </c>
      <c r="B1481" s="4"/>
      <c r="C1481" s="4">
        <v>36</v>
      </c>
      <c r="D1481" s="4">
        <v>36</v>
      </c>
    </row>
    <row r="1482" spans="1:4" x14ac:dyDescent="0.3">
      <c r="A1482" s="3" t="s">
        <v>2581</v>
      </c>
      <c r="B1482" s="4"/>
      <c r="C1482" s="4">
        <v>43</v>
      </c>
      <c r="D1482" s="4">
        <v>43</v>
      </c>
    </row>
    <row r="1483" spans="1:4" x14ac:dyDescent="0.3">
      <c r="A1483" s="3" t="s">
        <v>1490</v>
      </c>
      <c r="B1483" s="4"/>
      <c r="C1483" s="4">
        <v>6</v>
      </c>
      <c r="D1483" s="4">
        <v>6</v>
      </c>
    </row>
    <row r="1484" spans="1:4" x14ac:dyDescent="0.3">
      <c r="A1484" s="3" t="s">
        <v>4959</v>
      </c>
      <c r="B1484" s="4"/>
      <c r="C1484" s="4">
        <v>9</v>
      </c>
      <c r="D1484" s="4">
        <v>9</v>
      </c>
    </row>
    <row r="1485" spans="1:4" x14ac:dyDescent="0.3">
      <c r="A1485" s="3" t="s">
        <v>4816</v>
      </c>
      <c r="B1485" s="4">
        <v>6</v>
      </c>
      <c r="C1485" s="4">
        <v>346</v>
      </c>
      <c r="D1485" s="4">
        <v>352</v>
      </c>
    </row>
    <row r="1489" spans="1:18" x14ac:dyDescent="0.3">
      <c r="A1489" s="3"/>
    </row>
    <row r="1490" spans="1:18" x14ac:dyDescent="0.3">
      <c r="A1490" s="3"/>
    </row>
    <row r="1491" spans="1:18" x14ac:dyDescent="0.3">
      <c r="A1491" s="3"/>
    </row>
    <row r="1492" spans="1:18" x14ac:dyDescent="0.3">
      <c r="A1492" s="3"/>
    </row>
    <row r="1493" spans="1:18" x14ac:dyDescent="0.3">
      <c r="A1493" s="3"/>
    </row>
    <row r="1494" spans="1:18" x14ac:dyDescent="0.3">
      <c r="A1494" t="s">
        <v>4909</v>
      </c>
    </row>
    <row r="1495" spans="1:18" x14ac:dyDescent="0.3">
      <c r="A1495" s="2" t="s">
        <v>4815</v>
      </c>
      <c r="B1495" t="s">
        <v>1284</v>
      </c>
      <c r="C1495" t="s">
        <v>521</v>
      </c>
      <c r="D1495" t="s">
        <v>1574</v>
      </c>
      <c r="E1495" t="s">
        <v>1531</v>
      </c>
      <c r="F1495" t="s">
        <v>1369</v>
      </c>
      <c r="G1495" t="s">
        <v>3090</v>
      </c>
      <c r="H1495" t="s">
        <v>4910</v>
      </c>
      <c r="I1495" t="s">
        <v>4913</v>
      </c>
      <c r="J1495" t="s">
        <v>4912</v>
      </c>
      <c r="K1495" t="s">
        <v>4916</v>
      </c>
      <c r="L1495" t="s">
        <v>4911</v>
      </c>
      <c r="M1495" t="s">
        <v>4914</v>
      </c>
      <c r="N1495" t="s">
        <v>4915</v>
      </c>
      <c r="O1495" t="s">
        <v>4917</v>
      </c>
      <c r="P1495" t="s">
        <v>1049</v>
      </c>
      <c r="Q1495" t="s">
        <v>457</v>
      </c>
      <c r="R1495" t="s">
        <v>372</v>
      </c>
    </row>
    <row r="1496" spans="1:18" x14ac:dyDescent="0.3">
      <c r="A1496" s="3" t="s">
        <v>698</v>
      </c>
      <c r="B1496" s="4"/>
      <c r="C1496" s="4">
        <v>3</v>
      </c>
      <c r="D1496" s="4">
        <v>3</v>
      </c>
      <c r="E1496" s="4">
        <v>4</v>
      </c>
      <c r="F1496" s="4">
        <v>2</v>
      </c>
      <c r="G1496" s="4">
        <v>1</v>
      </c>
      <c r="H1496" s="4">
        <v>2</v>
      </c>
      <c r="I1496" s="4">
        <v>3</v>
      </c>
      <c r="J1496" s="4"/>
      <c r="K1496" s="4"/>
      <c r="L1496" s="4"/>
      <c r="M1496" s="4">
        <v>1</v>
      </c>
      <c r="N1496" s="4"/>
      <c r="O1496" s="4"/>
      <c r="P1496" s="4"/>
      <c r="Q1496" s="4">
        <v>1</v>
      </c>
      <c r="R1496" s="4"/>
    </row>
    <row r="1497" spans="1:18" x14ac:dyDescent="0.3">
      <c r="A1497" s="3" t="s">
        <v>2715</v>
      </c>
      <c r="B1497" s="4">
        <v>49</v>
      </c>
      <c r="C1497" s="4">
        <v>10</v>
      </c>
      <c r="D1497" s="4">
        <v>32</v>
      </c>
      <c r="E1497" s="4">
        <v>24</v>
      </c>
      <c r="F1497" s="4">
        <v>21</v>
      </c>
      <c r="G1497" s="4">
        <v>19</v>
      </c>
      <c r="H1497" s="4">
        <v>24</v>
      </c>
      <c r="I1497" s="4">
        <v>17</v>
      </c>
      <c r="J1497" s="4">
        <v>6</v>
      </c>
      <c r="K1497" s="4">
        <v>12</v>
      </c>
      <c r="L1497" s="4">
        <v>11</v>
      </c>
      <c r="M1497" s="4">
        <v>3</v>
      </c>
      <c r="N1497" s="4">
        <v>3</v>
      </c>
      <c r="O1497" s="4"/>
      <c r="P1497" s="4"/>
      <c r="Q1497" s="4"/>
      <c r="R1497" s="4"/>
    </row>
    <row r="1498" spans="1:18" x14ac:dyDescent="0.3">
      <c r="A1498" s="3" t="s">
        <v>1958</v>
      </c>
      <c r="B1498" s="4">
        <v>18</v>
      </c>
      <c r="C1498" s="4">
        <v>17</v>
      </c>
      <c r="D1498" s="4">
        <v>8</v>
      </c>
      <c r="E1498" s="4">
        <v>14</v>
      </c>
      <c r="F1498" s="4">
        <v>14</v>
      </c>
      <c r="G1498" s="4">
        <v>12</v>
      </c>
      <c r="H1498" s="4">
        <v>7</v>
      </c>
      <c r="I1498" s="4">
        <v>6</v>
      </c>
      <c r="J1498" s="4">
        <v>10</v>
      </c>
      <c r="K1498" s="4"/>
      <c r="L1498" s="4">
        <v>2</v>
      </c>
      <c r="M1498" s="4">
        <v>2</v>
      </c>
      <c r="N1498" s="4">
        <v>3</v>
      </c>
      <c r="O1498" s="4"/>
      <c r="P1498" s="4">
        <v>1</v>
      </c>
      <c r="Q1498" s="4">
        <v>3</v>
      </c>
      <c r="R1498" s="4"/>
    </row>
    <row r="1499" spans="1:18" x14ac:dyDescent="0.3">
      <c r="A1499" s="3" t="s">
        <v>1928</v>
      </c>
      <c r="B1499" s="4">
        <v>23</v>
      </c>
      <c r="C1499" s="4">
        <v>23</v>
      </c>
      <c r="D1499" s="4">
        <v>18</v>
      </c>
      <c r="E1499" s="4">
        <v>17</v>
      </c>
      <c r="F1499" s="4">
        <v>13</v>
      </c>
      <c r="G1499" s="4">
        <v>12</v>
      </c>
      <c r="H1499" s="4">
        <v>10</v>
      </c>
      <c r="I1499" s="4">
        <v>12</v>
      </c>
      <c r="J1499" s="4">
        <v>3</v>
      </c>
      <c r="K1499" s="4">
        <v>6</v>
      </c>
      <c r="L1499" s="4">
        <v>1</v>
      </c>
      <c r="M1499" s="4">
        <v>3</v>
      </c>
      <c r="N1499" s="4">
        <v>4</v>
      </c>
      <c r="O1499" s="4"/>
      <c r="P1499" s="4">
        <v>1</v>
      </c>
      <c r="Q1499" s="4">
        <v>2</v>
      </c>
      <c r="R1499" s="4"/>
    </row>
    <row r="1500" spans="1:18" x14ac:dyDescent="0.3">
      <c r="A1500" s="3" t="s">
        <v>2335</v>
      </c>
      <c r="B1500" s="4">
        <v>4</v>
      </c>
      <c r="C1500" s="4">
        <v>5</v>
      </c>
      <c r="D1500" s="4">
        <v>3</v>
      </c>
      <c r="E1500" s="4">
        <v>4</v>
      </c>
      <c r="F1500" s="4"/>
      <c r="G1500" s="4">
        <v>1</v>
      </c>
      <c r="H1500" s="4">
        <v>2</v>
      </c>
      <c r="I1500" s="4">
        <v>2</v>
      </c>
      <c r="J1500" s="4">
        <v>1</v>
      </c>
      <c r="K1500" s="4">
        <v>1</v>
      </c>
      <c r="L1500" s="4"/>
      <c r="M1500" s="4">
        <v>1</v>
      </c>
      <c r="N1500" s="4">
        <v>3</v>
      </c>
      <c r="O1500" s="4"/>
      <c r="P1500" s="4"/>
      <c r="Q1500" s="4"/>
      <c r="R1500" s="4"/>
    </row>
    <row r="1501" spans="1:18" x14ac:dyDescent="0.3">
      <c r="A1501" s="3" t="s">
        <v>831</v>
      </c>
      <c r="B1501" s="4">
        <v>36</v>
      </c>
      <c r="C1501" s="4">
        <v>30</v>
      </c>
      <c r="D1501" s="4">
        <v>23</v>
      </c>
      <c r="E1501" s="4">
        <v>12</v>
      </c>
      <c r="F1501" s="4">
        <v>20</v>
      </c>
      <c r="G1501" s="4">
        <v>18</v>
      </c>
      <c r="H1501" s="4">
        <v>10</v>
      </c>
      <c r="I1501" s="4">
        <v>8</v>
      </c>
      <c r="J1501" s="4">
        <v>10</v>
      </c>
      <c r="K1501" s="4">
        <v>5</v>
      </c>
      <c r="L1501" s="4">
        <v>8</v>
      </c>
      <c r="M1501" s="4">
        <v>14</v>
      </c>
      <c r="N1501" s="4">
        <v>5</v>
      </c>
      <c r="O1501" s="4">
        <v>1</v>
      </c>
      <c r="P1501" s="4"/>
      <c r="Q1501" s="4">
        <v>15</v>
      </c>
      <c r="R1501" s="4">
        <v>5</v>
      </c>
    </row>
    <row r="1502" spans="1:18" x14ac:dyDescent="0.3">
      <c r="A1502" s="3" t="s">
        <v>381</v>
      </c>
      <c r="B1502" s="4">
        <v>3</v>
      </c>
      <c r="C1502" s="4">
        <v>11</v>
      </c>
      <c r="D1502" s="4">
        <v>6</v>
      </c>
      <c r="E1502" s="4">
        <v>1</v>
      </c>
      <c r="F1502" s="4">
        <v>2</v>
      </c>
      <c r="G1502" s="4">
        <v>2</v>
      </c>
      <c r="H1502" s="4">
        <v>3</v>
      </c>
      <c r="I1502" s="4">
        <v>2</v>
      </c>
      <c r="J1502" s="4">
        <v>3</v>
      </c>
      <c r="K1502" s="4">
        <v>1</v>
      </c>
      <c r="L1502" s="4">
        <v>1</v>
      </c>
      <c r="M1502" s="4">
        <v>1</v>
      </c>
      <c r="N1502" s="4">
        <v>2</v>
      </c>
      <c r="O1502" s="4"/>
      <c r="P1502" s="4"/>
      <c r="Q1502" s="4">
        <v>1</v>
      </c>
      <c r="R1502" s="4">
        <v>1</v>
      </c>
    </row>
    <row r="1503" spans="1:18" x14ac:dyDescent="0.3">
      <c r="A1503" s="3" t="s">
        <v>1889</v>
      </c>
      <c r="B1503" s="4">
        <v>4</v>
      </c>
      <c r="C1503" s="4">
        <v>1</v>
      </c>
      <c r="D1503" s="4">
        <v>4</v>
      </c>
      <c r="E1503" s="4">
        <v>2</v>
      </c>
      <c r="F1503" s="4">
        <v>3</v>
      </c>
      <c r="G1503" s="4">
        <v>1</v>
      </c>
      <c r="H1503" s="4">
        <v>2</v>
      </c>
      <c r="I1503" s="4">
        <v>1</v>
      </c>
      <c r="J1503" s="4">
        <v>1</v>
      </c>
      <c r="K1503" s="4">
        <v>2</v>
      </c>
      <c r="L1503" s="4">
        <v>1</v>
      </c>
      <c r="M1503" s="4"/>
      <c r="N1503" s="4"/>
      <c r="O1503" s="4"/>
      <c r="P1503" s="4"/>
      <c r="Q1503" s="4"/>
      <c r="R1503" s="4"/>
    </row>
    <row r="1504" spans="1:18" x14ac:dyDescent="0.3">
      <c r="A1504" s="3" t="s">
        <v>3759</v>
      </c>
      <c r="B1504" s="4">
        <v>1</v>
      </c>
      <c r="C1504" s="4"/>
      <c r="D1504" s="4"/>
      <c r="E1504" s="4"/>
      <c r="F1504" s="4"/>
      <c r="G1504" s="4">
        <v>1</v>
      </c>
      <c r="H1504" s="4"/>
      <c r="I1504" s="4"/>
      <c r="J1504" s="4"/>
      <c r="K1504" s="4"/>
      <c r="L1504" s="4"/>
      <c r="M1504" s="4"/>
      <c r="N1504" s="4"/>
      <c r="O1504" s="4"/>
      <c r="P1504" s="4"/>
      <c r="Q1504" s="4">
        <v>1</v>
      </c>
      <c r="R1504" s="4"/>
    </row>
    <row r="1505" spans="1:19" x14ac:dyDescent="0.3">
      <c r="A1505" s="3" t="s">
        <v>3222</v>
      </c>
      <c r="B1505" s="4">
        <v>7</v>
      </c>
      <c r="C1505" s="4">
        <v>14</v>
      </c>
      <c r="D1505" s="4">
        <v>11</v>
      </c>
      <c r="E1505" s="4">
        <v>18</v>
      </c>
      <c r="F1505" s="4">
        <v>12</v>
      </c>
      <c r="G1505" s="4">
        <v>13</v>
      </c>
      <c r="H1505" s="4">
        <v>11</v>
      </c>
      <c r="I1505" s="4">
        <v>12</v>
      </c>
      <c r="J1505" s="4">
        <v>6</v>
      </c>
      <c r="K1505" s="4">
        <v>7</v>
      </c>
      <c r="L1505" s="4">
        <v>4</v>
      </c>
      <c r="M1505" s="4">
        <v>2</v>
      </c>
      <c r="N1505" s="4">
        <v>6</v>
      </c>
      <c r="O1505" s="4"/>
      <c r="P1505" s="4">
        <v>2</v>
      </c>
      <c r="Q1505" s="4">
        <v>5</v>
      </c>
      <c r="R1505" s="4"/>
    </row>
    <row r="1506" spans="1:19" x14ac:dyDescent="0.3">
      <c r="A1506" s="3" t="s">
        <v>2581</v>
      </c>
      <c r="B1506" s="4">
        <v>19</v>
      </c>
      <c r="C1506" s="4">
        <v>35</v>
      </c>
      <c r="D1506" s="4">
        <v>19</v>
      </c>
      <c r="E1506" s="4">
        <v>26</v>
      </c>
      <c r="F1506" s="4">
        <v>9</v>
      </c>
      <c r="G1506" s="4">
        <v>5</v>
      </c>
      <c r="H1506" s="4">
        <v>9</v>
      </c>
      <c r="I1506" s="4">
        <v>7</v>
      </c>
      <c r="J1506" s="4">
        <v>5</v>
      </c>
      <c r="K1506" s="4">
        <v>2</v>
      </c>
      <c r="L1506" s="4">
        <v>7</v>
      </c>
      <c r="M1506" s="4">
        <v>4</v>
      </c>
      <c r="N1506" s="4">
        <v>4</v>
      </c>
      <c r="O1506" s="4"/>
      <c r="P1506" s="4"/>
      <c r="Q1506" s="4"/>
      <c r="R1506" s="4"/>
    </row>
    <row r="1507" spans="1:19" x14ac:dyDescent="0.3">
      <c r="A1507" s="3" t="s">
        <v>1490</v>
      </c>
      <c r="B1507" s="4"/>
      <c r="C1507" s="4"/>
      <c r="D1507" s="4"/>
      <c r="E1507" s="4">
        <v>2</v>
      </c>
      <c r="F1507" s="4"/>
      <c r="G1507" s="4"/>
      <c r="H1507" s="4"/>
      <c r="I1507" s="4"/>
      <c r="J1507" s="4"/>
      <c r="K1507" s="4"/>
      <c r="L1507" s="4"/>
      <c r="M1507" s="4"/>
      <c r="N1507" s="4">
        <v>1</v>
      </c>
      <c r="O1507" s="4"/>
      <c r="P1507" s="4"/>
      <c r="Q1507" s="4">
        <v>4</v>
      </c>
      <c r="R1507" s="4"/>
    </row>
    <row r="1508" spans="1:19" x14ac:dyDescent="0.3">
      <c r="A1508" s="3" t="s">
        <v>4959</v>
      </c>
      <c r="B1508" s="4">
        <v>5</v>
      </c>
      <c r="C1508" s="4">
        <v>7</v>
      </c>
      <c r="D1508" s="4">
        <v>5</v>
      </c>
      <c r="E1508" s="4">
        <v>3</v>
      </c>
      <c r="F1508" s="4">
        <v>2</v>
      </c>
      <c r="G1508" s="4">
        <v>3</v>
      </c>
      <c r="H1508" s="4">
        <v>1</v>
      </c>
      <c r="I1508" s="4">
        <v>3</v>
      </c>
      <c r="J1508" s="4">
        <v>1</v>
      </c>
      <c r="K1508" s="4">
        <v>1</v>
      </c>
      <c r="L1508" s="4">
        <v>1</v>
      </c>
      <c r="M1508" s="4">
        <v>4</v>
      </c>
      <c r="N1508" s="4">
        <v>3</v>
      </c>
      <c r="O1508" s="4"/>
      <c r="P1508" s="4">
        <v>2</v>
      </c>
      <c r="Q1508" s="4"/>
      <c r="R1508" s="4"/>
    </row>
    <row r="1509" spans="1:19" x14ac:dyDescent="0.3">
      <c r="A1509" s="3" t="s">
        <v>4816</v>
      </c>
      <c r="B1509" s="4">
        <v>169</v>
      </c>
      <c r="C1509" s="4">
        <v>156</v>
      </c>
      <c r="D1509" s="4">
        <v>132</v>
      </c>
      <c r="E1509" s="4">
        <v>127</v>
      </c>
      <c r="F1509" s="4">
        <v>98</v>
      </c>
      <c r="G1509" s="4">
        <v>88</v>
      </c>
      <c r="H1509" s="4">
        <v>81</v>
      </c>
      <c r="I1509" s="4">
        <v>73</v>
      </c>
      <c r="J1509" s="4">
        <v>46</v>
      </c>
      <c r="K1509" s="4">
        <v>37</v>
      </c>
      <c r="L1509" s="4">
        <v>36</v>
      </c>
      <c r="M1509" s="4">
        <v>35</v>
      </c>
      <c r="N1509" s="4">
        <v>34</v>
      </c>
      <c r="O1509" s="4">
        <v>1</v>
      </c>
      <c r="P1509" s="4">
        <v>6</v>
      </c>
      <c r="Q1509" s="4">
        <v>32</v>
      </c>
      <c r="R1509" s="4">
        <v>6</v>
      </c>
    </row>
    <row r="1513" spans="1:19" x14ac:dyDescent="0.3">
      <c r="A1513" s="3"/>
      <c r="B1513" s="4"/>
      <c r="C1513" s="4"/>
      <c r="D1513" s="4"/>
      <c r="E1513" s="4"/>
      <c r="F1513" s="4"/>
      <c r="G1513" s="4"/>
      <c r="H1513" s="4"/>
      <c r="I1513" s="4"/>
      <c r="J1513" s="4"/>
      <c r="K1513" s="4"/>
      <c r="L1513" s="4"/>
      <c r="M1513" s="4"/>
      <c r="N1513" s="4"/>
      <c r="O1513" s="4"/>
      <c r="P1513" s="4"/>
      <c r="Q1513" s="4"/>
      <c r="R1513" s="4"/>
    </row>
    <row r="1516" spans="1:19" x14ac:dyDescent="0.3">
      <c r="A1516" t="s">
        <v>4815</v>
      </c>
      <c r="B1516" s="53" t="s">
        <v>1284</v>
      </c>
      <c r="C1516" s="53" t="s">
        <v>5154</v>
      </c>
      <c r="D1516" s="53" t="s">
        <v>1574</v>
      </c>
      <c r="E1516" s="53" t="s">
        <v>1531</v>
      </c>
      <c r="F1516" s="53" t="s">
        <v>5155</v>
      </c>
      <c r="G1516" s="53" t="s">
        <v>3090</v>
      </c>
      <c r="H1516" s="53" t="s">
        <v>4910</v>
      </c>
      <c r="I1516" s="53" t="s">
        <v>4913</v>
      </c>
      <c r="J1516" s="53" t="s">
        <v>4912</v>
      </c>
      <c r="K1516" s="53" t="s">
        <v>4916</v>
      </c>
      <c r="L1516" s="53" t="s">
        <v>4911</v>
      </c>
      <c r="M1516" s="53" t="s">
        <v>4914</v>
      </c>
      <c r="N1516" s="53" t="s">
        <v>4915</v>
      </c>
      <c r="O1516" s="53" t="s">
        <v>4917</v>
      </c>
      <c r="P1516" s="53" t="s">
        <v>1049</v>
      </c>
      <c r="Q1516" s="53" t="s">
        <v>457</v>
      </c>
      <c r="R1516" s="53" t="s">
        <v>372</v>
      </c>
    </row>
    <row r="1517" spans="1:19" x14ac:dyDescent="0.3">
      <c r="A1517" s="3" t="s">
        <v>698</v>
      </c>
      <c r="B1517" s="6">
        <f>B1496/346</f>
        <v>0</v>
      </c>
      <c r="C1517" s="6">
        <f t="shared" ref="C1517:R1517" si="94">C1496/346</f>
        <v>8.670520231213872E-3</v>
      </c>
      <c r="D1517" s="6">
        <f t="shared" si="94"/>
        <v>8.670520231213872E-3</v>
      </c>
      <c r="E1517" s="6">
        <f t="shared" si="94"/>
        <v>1.1560693641618497E-2</v>
      </c>
      <c r="F1517" s="6">
        <f t="shared" si="94"/>
        <v>5.7803468208092483E-3</v>
      </c>
      <c r="G1517" s="6">
        <f t="shared" si="94"/>
        <v>2.8901734104046241E-3</v>
      </c>
      <c r="H1517" s="6">
        <f t="shared" si="94"/>
        <v>5.7803468208092483E-3</v>
      </c>
      <c r="I1517" s="6">
        <f t="shared" si="94"/>
        <v>8.670520231213872E-3</v>
      </c>
      <c r="J1517" s="6">
        <f t="shared" si="94"/>
        <v>0</v>
      </c>
      <c r="K1517" s="6">
        <f t="shared" si="94"/>
        <v>0</v>
      </c>
      <c r="L1517" s="6">
        <f t="shared" si="94"/>
        <v>0</v>
      </c>
      <c r="M1517" s="6">
        <f t="shared" si="94"/>
        <v>2.8901734104046241E-3</v>
      </c>
      <c r="N1517" s="6">
        <f t="shared" si="94"/>
        <v>0</v>
      </c>
      <c r="O1517" s="6">
        <f t="shared" si="94"/>
        <v>0</v>
      </c>
      <c r="P1517" s="6">
        <f t="shared" si="94"/>
        <v>0</v>
      </c>
      <c r="Q1517" s="6">
        <f t="shared" si="94"/>
        <v>2.8901734104046241E-3</v>
      </c>
      <c r="R1517" s="6">
        <f t="shared" si="94"/>
        <v>0</v>
      </c>
      <c r="S1517" s="4">
        <v>5</v>
      </c>
    </row>
    <row r="1518" spans="1:19" x14ac:dyDescent="0.3">
      <c r="A1518" s="3" t="s">
        <v>2715</v>
      </c>
      <c r="B1518" s="6">
        <f t="shared" ref="B1518:R1518" si="95">B1497/346</f>
        <v>0.1416184971098266</v>
      </c>
      <c r="C1518" s="6">
        <f t="shared" si="95"/>
        <v>2.8901734104046242E-2</v>
      </c>
      <c r="D1518" s="6">
        <f t="shared" si="95"/>
        <v>9.2485549132947972E-2</v>
      </c>
      <c r="E1518" s="6">
        <f t="shared" si="95"/>
        <v>6.9364161849710976E-2</v>
      </c>
      <c r="F1518" s="6">
        <f t="shared" si="95"/>
        <v>6.0693641618497107E-2</v>
      </c>
      <c r="G1518" s="6">
        <f t="shared" si="95"/>
        <v>5.4913294797687862E-2</v>
      </c>
      <c r="H1518" s="6">
        <f t="shared" si="95"/>
        <v>6.9364161849710976E-2</v>
      </c>
      <c r="I1518" s="6">
        <f t="shared" si="95"/>
        <v>4.9132947976878616E-2</v>
      </c>
      <c r="J1518" s="6">
        <f t="shared" si="95"/>
        <v>1.7341040462427744E-2</v>
      </c>
      <c r="K1518" s="6">
        <f t="shared" si="95"/>
        <v>3.4682080924855488E-2</v>
      </c>
      <c r="L1518" s="6">
        <f t="shared" si="95"/>
        <v>3.1791907514450865E-2</v>
      </c>
      <c r="M1518" s="6">
        <f t="shared" si="95"/>
        <v>8.670520231213872E-3</v>
      </c>
      <c r="N1518" s="6">
        <f t="shared" si="95"/>
        <v>8.670520231213872E-3</v>
      </c>
      <c r="O1518" s="6">
        <f t="shared" si="95"/>
        <v>0</v>
      </c>
      <c r="P1518" s="6">
        <f t="shared" si="95"/>
        <v>0</v>
      </c>
      <c r="Q1518" s="6">
        <f t="shared" si="95"/>
        <v>0</v>
      </c>
      <c r="R1518" s="6">
        <f t="shared" si="95"/>
        <v>0</v>
      </c>
      <c r="S1518" s="4">
        <v>57</v>
      </c>
    </row>
    <row r="1519" spans="1:19" x14ac:dyDescent="0.3">
      <c r="A1519" s="3" t="s">
        <v>1958</v>
      </c>
      <c r="B1519" s="6">
        <f t="shared" ref="B1519:R1519" si="96">B1498/346</f>
        <v>5.2023121387283239E-2</v>
      </c>
      <c r="C1519" s="6">
        <f t="shared" si="96"/>
        <v>4.9132947976878616E-2</v>
      </c>
      <c r="D1519" s="6">
        <f t="shared" si="96"/>
        <v>2.3121387283236993E-2</v>
      </c>
      <c r="E1519" s="6">
        <f t="shared" si="96"/>
        <v>4.046242774566474E-2</v>
      </c>
      <c r="F1519" s="6">
        <f t="shared" si="96"/>
        <v>4.046242774566474E-2</v>
      </c>
      <c r="G1519" s="6">
        <f t="shared" si="96"/>
        <v>3.4682080924855488E-2</v>
      </c>
      <c r="H1519" s="6">
        <f t="shared" si="96"/>
        <v>2.023121387283237E-2</v>
      </c>
      <c r="I1519" s="6">
        <f t="shared" si="96"/>
        <v>1.7341040462427744E-2</v>
      </c>
      <c r="J1519" s="6">
        <f t="shared" si="96"/>
        <v>2.8901734104046242E-2</v>
      </c>
      <c r="K1519" s="6">
        <f t="shared" si="96"/>
        <v>0</v>
      </c>
      <c r="L1519" s="6">
        <f t="shared" si="96"/>
        <v>5.7803468208092483E-3</v>
      </c>
      <c r="M1519" s="6">
        <f t="shared" si="96"/>
        <v>5.7803468208092483E-3</v>
      </c>
      <c r="N1519" s="6">
        <f t="shared" si="96"/>
        <v>8.670520231213872E-3</v>
      </c>
      <c r="O1519" s="6">
        <f t="shared" si="96"/>
        <v>0</v>
      </c>
      <c r="P1519" s="6">
        <f t="shared" si="96"/>
        <v>2.8901734104046241E-3</v>
      </c>
      <c r="Q1519" s="6">
        <f t="shared" si="96"/>
        <v>8.670520231213872E-3</v>
      </c>
      <c r="R1519" s="6">
        <f t="shared" si="96"/>
        <v>0</v>
      </c>
      <c r="S1519" s="4">
        <v>36</v>
      </c>
    </row>
    <row r="1520" spans="1:19" x14ac:dyDescent="0.3">
      <c r="A1520" s="3" t="s">
        <v>1928</v>
      </c>
      <c r="B1520" s="6">
        <f t="shared" ref="B1520:R1520" si="97">B1499/346</f>
        <v>6.6473988439306353E-2</v>
      </c>
      <c r="C1520" s="6">
        <f t="shared" si="97"/>
        <v>6.6473988439306353E-2</v>
      </c>
      <c r="D1520" s="6">
        <f t="shared" si="97"/>
        <v>5.2023121387283239E-2</v>
      </c>
      <c r="E1520" s="6">
        <f t="shared" si="97"/>
        <v>4.9132947976878616E-2</v>
      </c>
      <c r="F1520" s="6">
        <f t="shared" si="97"/>
        <v>3.7572254335260118E-2</v>
      </c>
      <c r="G1520" s="6">
        <f t="shared" si="97"/>
        <v>3.4682080924855488E-2</v>
      </c>
      <c r="H1520" s="6">
        <f t="shared" si="97"/>
        <v>2.8901734104046242E-2</v>
      </c>
      <c r="I1520" s="6">
        <f t="shared" si="97"/>
        <v>3.4682080924855488E-2</v>
      </c>
      <c r="J1520" s="6">
        <f t="shared" si="97"/>
        <v>8.670520231213872E-3</v>
      </c>
      <c r="K1520" s="6">
        <f t="shared" si="97"/>
        <v>1.7341040462427744E-2</v>
      </c>
      <c r="L1520" s="6">
        <f t="shared" si="97"/>
        <v>2.8901734104046241E-3</v>
      </c>
      <c r="M1520" s="6">
        <f t="shared" si="97"/>
        <v>8.670520231213872E-3</v>
      </c>
      <c r="N1520" s="6">
        <f t="shared" si="97"/>
        <v>1.1560693641618497E-2</v>
      </c>
      <c r="O1520" s="6">
        <f t="shared" si="97"/>
        <v>0</v>
      </c>
      <c r="P1520" s="6">
        <f t="shared" si="97"/>
        <v>2.8901734104046241E-3</v>
      </c>
      <c r="Q1520" s="6">
        <f t="shared" si="97"/>
        <v>5.7803468208092483E-3</v>
      </c>
      <c r="R1520" s="6">
        <f t="shared" si="97"/>
        <v>0</v>
      </c>
      <c r="S1520" s="4">
        <v>47</v>
      </c>
    </row>
    <row r="1521" spans="1:19" x14ac:dyDescent="0.3">
      <c r="A1521" s="3" t="s">
        <v>2335</v>
      </c>
      <c r="B1521" s="6">
        <f t="shared" ref="B1521:R1521" si="98">B1500/346</f>
        <v>1.1560693641618497E-2</v>
      </c>
      <c r="C1521" s="6">
        <f t="shared" si="98"/>
        <v>1.4450867052023121E-2</v>
      </c>
      <c r="D1521" s="6">
        <f t="shared" si="98"/>
        <v>8.670520231213872E-3</v>
      </c>
      <c r="E1521" s="6">
        <f t="shared" si="98"/>
        <v>1.1560693641618497E-2</v>
      </c>
      <c r="F1521" s="6">
        <f t="shared" si="98"/>
        <v>0</v>
      </c>
      <c r="G1521" s="6">
        <f t="shared" si="98"/>
        <v>2.8901734104046241E-3</v>
      </c>
      <c r="H1521" s="6">
        <f t="shared" si="98"/>
        <v>5.7803468208092483E-3</v>
      </c>
      <c r="I1521" s="6">
        <f t="shared" si="98"/>
        <v>5.7803468208092483E-3</v>
      </c>
      <c r="J1521" s="6">
        <f t="shared" si="98"/>
        <v>2.8901734104046241E-3</v>
      </c>
      <c r="K1521" s="6">
        <f t="shared" si="98"/>
        <v>2.8901734104046241E-3</v>
      </c>
      <c r="L1521" s="6">
        <f t="shared" si="98"/>
        <v>0</v>
      </c>
      <c r="M1521" s="6">
        <f t="shared" si="98"/>
        <v>2.8901734104046241E-3</v>
      </c>
      <c r="N1521" s="6">
        <f t="shared" si="98"/>
        <v>8.670520231213872E-3</v>
      </c>
      <c r="O1521" s="6">
        <f t="shared" si="98"/>
        <v>0</v>
      </c>
      <c r="P1521" s="6">
        <f t="shared" si="98"/>
        <v>0</v>
      </c>
      <c r="Q1521" s="6">
        <f t="shared" si="98"/>
        <v>0</v>
      </c>
      <c r="R1521" s="6">
        <f t="shared" si="98"/>
        <v>0</v>
      </c>
      <c r="S1521" s="4">
        <v>7</v>
      </c>
    </row>
    <row r="1522" spans="1:19" x14ac:dyDescent="0.3">
      <c r="A1522" s="3" t="s">
        <v>831</v>
      </c>
      <c r="B1522" s="6">
        <f t="shared" ref="B1522:R1522" si="99">B1501/346</f>
        <v>0.10404624277456648</v>
      </c>
      <c r="C1522" s="6">
        <f t="shared" si="99"/>
        <v>8.6705202312138727E-2</v>
      </c>
      <c r="D1522" s="6">
        <f t="shared" si="99"/>
        <v>6.6473988439306353E-2</v>
      </c>
      <c r="E1522" s="6">
        <f t="shared" si="99"/>
        <v>3.4682080924855488E-2</v>
      </c>
      <c r="F1522" s="6">
        <f t="shared" si="99"/>
        <v>5.7803468208092484E-2</v>
      </c>
      <c r="G1522" s="6">
        <f t="shared" si="99"/>
        <v>5.2023121387283239E-2</v>
      </c>
      <c r="H1522" s="6">
        <f t="shared" si="99"/>
        <v>2.8901734104046242E-2</v>
      </c>
      <c r="I1522" s="6">
        <f t="shared" si="99"/>
        <v>2.3121387283236993E-2</v>
      </c>
      <c r="J1522" s="6">
        <f t="shared" si="99"/>
        <v>2.8901734104046242E-2</v>
      </c>
      <c r="K1522" s="6">
        <f t="shared" si="99"/>
        <v>1.4450867052023121E-2</v>
      </c>
      <c r="L1522" s="6">
        <f t="shared" si="99"/>
        <v>2.3121387283236993E-2</v>
      </c>
      <c r="M1522" s="6">
        <f t="shared" si="99"/>
        <v>4.046242774566474E-2</v>
      </c>
      <c r="N1522" s="6">
        <f t="shared" si="99"/>
        <v>1.4450867052023121E-2</v>
      </c>
      <c r="O1522" s="6">
        <f t="shared" si="99"/>
        <v>2.8901734104046241E-3</v>
      </c>
      <c r="P1522" s="6">
        <f t="shared" si="99"/>
        <v>0</v>
      </c>
      <c r="Q1522" s="6">
        <f t="shared" si="99"/>
        <v>4.3352601156069363E-2</v>
      </c>
      <c r="R1522" s="6">
        <f t="shared" si="99"/>
        <v>1.4450867052023121E-2</v>
      </c>
      <c r="S1522" s="4">
        <v>77</v>
      </c>
    </row>
    <row r="1523" spans="1:19" x14ac:dyDescent="0.3">
      <c r="A1523" s="3" t="s">
        <v>381</v>
      </c>
      <c r="B1523" s="6">
        <f t="shared" ref="B1523:R1523" si="100">B1502/346</f>
        <v>8.670520231213872E-3</v>
      </c>
      <c r="C1523" s="6">
        <f t="shared" si="100"/>
        <v>3.1791907514450865E-2</v>
      </c>
      <c r="D1523" s="6">
        <f t="shared" si="100"/>
        <v>1.7341040462427744E-2</v>
      </c>
      <c r="E1523" s="6">
        <f t="shared" si="100"/>
        <v>2.8901734104046241E-3</v>
      </c>
      <c r="F1523" s="6">
        <f t="shared" si="100"/>
        <v>5.7803468208092483E-3</v>
      </c>
      <c r="G1523" s="6">
        <f t="shared" si="100"/>
        <v>5.7803468208092483E-3</v>
      </c>
      <c r="H1523" s="6">
        <f t="shared" si="100"/>
        <v>8.670520231213872E-3</v>
      </c>
      <c r="I1523" s="6">
        <f t="shared" si="100"/>
        <v>5.7803468208092483E-3</v>
      </c>
      <c r="J1523" s="6">
        <f t="shared" si="100"/>
        <v>8.670520231213872E-3</v>
      </c>
      <c r="K1523" s="6">
        <f t="shared" si="100"/>
        <v>2.8901734104046241E-3</v>
      </c>
      <c r="L1523" s="6">
        <f t="shared" si="100"/>
        <v>2.8901734104046241E-3</v>
      </c>
      <c r="M1523" s="6">
        <f t="shared" si="100"/>
        <v>2.8901734104046241E-3</v>
      </c>
      <c r="N1523" s="6">
        <f t="shared" si="100"/>
        <v>5.7803468208092483E-3</v>
      </c>
      <c r="O1523" s="6">
        <f t="shared" si="100"/>
        <v>0</v>
      </c>
      <c r="P1523" s="6">
        <f t="shared" si="100"/>
        <v>0</v>
      </c>
      <c r="Q1523" s="6">
        <f t="shared" si="100"/>
        <v>2.8901734104046241E-3</v>
      </c>
      <c r="R1523" s="6">
        <f t="shared" si="100"/>
        <v>2.8901734104046241E-3</v>
      </c>
      <c r="S1523" s="4">
        <v>15</v>
      </c>
    </row>
    <row r="1524" spans="1:19" x14ac:dyDescent="0.3">
      <c r="A1524" s="3" t="s">
        <v>1889</v>
      </c>
      <c r="B1524" s="6">
        <f t="shared" ref="B1524:R1524" si="101">B1503/346</f>
        <v>1.1560693641618497E-2</v>
      </c>
      <c r="C1524" s="6">
        <f t="shared" si="101"/>
        <v>2.8901734104046241E-3</v>
      </c>
      <c r="D1524" s="6">
        <f t="shared" si="101"/>
        <v>1.1560693641618497E-2</v>
      </c>
      <c r="E1524" s="6">
        <f t="shared" si="101"/>
        <v>5.7803468208092483E-3</v>
      </c>
      <c r="F1524" s="6">
        <f t="shared" si="101"/>
        <v>8.670520231213872E-3</v>
      </c>
      <c r="G1524" s="6">
        <f t="shared" si="101"/>
        <v>2.8901734104046241E-3</v>
      </c>
      <c r="H1524" s="6">
        <f t="shared" si="101"/>
        <v>5.7803468208092483E-3</v>
      </c>
      <c r="I1524" s="6">
        <f t="shared" si="101"/>
        <v>2.8901734104046241E-3</v>
      </c>
      <c r="J1524" s="6">
        <f t="shared" si="101"/>
        <v>2.8901734104046241E-3</v>
      </c>
      <c r="K1524" s="6">
        <f t="shared" si="101"/>
        <v>5.7803468208092483E-3</v>
      </c>
      <c r="L1524" s="6">
        <f t="shared" si="101"/>
        <v>2.8901734104046241E-3</v>
      </c>
      <c r="M1524" s="6">
        <f t="shared" si="101"/>
        <v>0</v>
      </c>
      <c r="N1524" s="6">
        <f t="shared" si="101"/>
        <v>0</v>
      </c>
      <c r="O1524" s="6">
        <f t="shared" si="101"/>
        <v>0</v>
      </c>
      <c r="P1524" s="6">
        <f t="shared" si="101"/>
        <v>0</v>
      </c>
      <c r="Q1524" s="6">
        <f t="shared" si="101"/>
        <v>0</v>
      </c>
      <c r="R1524" s="6">
        <f t="shared" si="101"/>
        <v>0</v>
      </c>
      <c r="S1524" s="4">
        <v>6</v>
      </c>
    </row>
    <row r="1525" spans="1:19" x14ac:dyDescent="0.3">
      <c r="A1525" s="3" t="s">
        <v>3759</v>
      </c>
      <c r="B1525" s="6">
        <f t="shared" ref="B1525:R1525" si="102">B1504/346</f>
        <v>2.8901734104046241E-3</v>
      </c>
      <c r="C1525" s="6">
        <f t="shared" si="102"/>
        <v>0</v>
      </c>
      <c r="D1525" s="6">
        <f t="shared" si="102"/>
        <v>0</v>
      </c>
      <c r="E1525" s="6">
        <f t="shared" si="102"/>
        <v>0</v>
      </c>
      <c r="F1525" s="6">
        <f t="shared" si="102"/>
        <v>0</v>
      </c>
      <c r="G1525" s="6">
        <f t="shared" si="102"/>
        <v>2.8901734104046241E-3</v>
      </c>
      <c r="H1525" s="6">
        <f t="shared" si="102"/>
        <v>0</v>
      </c>
      <c r="I1525" s="6">
        <f t="shared" si="102"/>
        <v>0</v>
      </c>
      <c r="J1525" s="6">
        <f t="shared" si="102"/>
        <v>0</v>
      </c>
      <c r="K1525" s="6">
        <f t="shared" si="102"/>
        <v>0</v>
      </c>
      <c r="L1525" s="6">
        <f t="shared" si="102"/>
        <v>0</v>
      </c>
      <c r="M1525" s="6">
        <f t="shared" si="102"/>
        <v>0</v>
      </c>
      <c r="N1525" s="6">
        <f t="shared" si="102"/>
        <v>0</v>
      </c>
      <c r="O1525" s="6">
        <f t="shared" si="102"/>
        <v>0</v>
      </c>
      <c r="P1525" s="6">
        <f t="shared" si="102"/>
        <v>0</v>
      </c>
      <c r="Q1525" s="6">
        <f t="shared" si="102"/>
        <v>2.8901734104046241E-3</v>
      </c>
      <c r="R1525" s="6">
        <f t="shared" si="102"/>
        <v>0</v>
      </c>
      <c r="S1525" s="4">
        <v>2</v>
      </c>
    </row>
    <row r="1526" spans="1:19" x14ac:dyDescent="0.3">
      <c r="A1526" s="3" t="s">
        <v>3222</v>
      </c>
      <c r="B1526" s="6">
        <f t="shared" ref="B1526:R1526" si="103">B1505/346</f>
        <v>2.023121387283237E-2</v>
      </c>
      <c r="C1526" s="6">
        <f t="shared" si="103"/>
        <v>4.046242774566474E-2</v>
      </c>
      <c r="D1526" s="6">
        <f t="shared" si="103"/>
        <v>3.1791907514450865E-2</v>
      </c>
      <c r="E1526" s="6">
        <f t="shared" si="103"/>
        <v>5.2023121387283239E-2</v>
      </c>
      <c r="F1526" s="6">
        <f t="shared" si="103"/>
        <v>3.4682080924855488E-2</v>
      </c>
      <c r="G1526" s="6">
        <f t="shared" si="103"/>
        <v>3.7572254335260118E-2</v>
      </c>
      <c r="H1526" s="6">
        <f t="shared" si="103"/>
        <v>3.1791907514450865E-2</v>
      </c>
      <c r="I1526" s="6">
        <f t="shared" si="103"/>
        <v>3.4682080924855488E-2</v>
      </c>
      <c r="J1526" s="6">
        <f t="shared" si="103"/>
        <v>1.7341040462427744E-2</v>
      </c>
      <c r="K1526" s="6">
        <f t="shared" si="103"/>
        <v>2.023121387283237E-2</v>
      </c>
      <c r="L1526" s="6">
        <f t="shared" si="103"/>
        <v>1.1560693641618497E-2</v>
      </c>
      <c r="M1526" s="6">
        <f t="shared" si="103"/>
        <v>5.7803468208092483E-3</v>
      </c>
      <c r="N1526" s="6">
        <f t="shared" si="103"/>
        <v>1.7341040462427744E-2</v>
      </c>
      <c r="O1526" s="6">
        <f t="shared" si="103"/>
        <v>0</v>
      </c>
      <c r="P1526" s="6">
        <f t="shared" si="103"/>
        <v>5.7803468208092483E-3</v>
      </c>
      <c r="Q1526" s="6">
        <f t="shared" si="103"/>
        <v>1.4450867052023121E-2</v>
      </c>
      <c r="R1526" s="6">
        <f t="shared" si="103"/>
        <v>0</v>
      </c>
      <c r="S1526" s="4">
        <v>36</v>
      </c>
    </row>
    <row r="1527" spans="1:19" x14ac:dyDescent="0.3">
      <c r="A1527" s="3" t="s">
        <v>2581</v>
      </c>
      <c r="B1527" s="6">
        <f t="shared" ref="B1527:R1527" si="104">B1506/346</f>
        <v>5.4913294797687862E-2</v>
      </c>
      <c r="C1527" s="6">
        <f t="shared" si="104"/>
        <v>0.10115606936416185</v>
      </c>
      <c r="D1527" s="6">
        <f t="shared" si="104"/>
        <v>5.4913294797687862E-2</v>
      </c>
      <c r="E1527" s="6">
        <f t="shared" si="104"/>
        <v>7.5144508670520235E-2</v>
      </c>
      <c r="F1527" s="6">
        <f t="shared" si="104"/>
        <v>2.6011560693641619E-2</v>
      </c>
      <c r="G1527" s="6">
        <f t="shared" si="104"/>
        <v>1.4450867052023121E-2</v>
      </c>
      <c r="H1527" s="6">
        <f t="shared" si="104"/>
        <v>2.6011560693641619E-2</v>
      </c>
      <c r="I1527" s="6">
        <f t="shared" si="104"/>
        <v>2.023121387283237E-2</v>
      </c>
      <c r="J1527" s="6">
        <f t="shared" si="104"/>
        <v>1.4450867052023121E-2</v>
      </c>
      <c r="K1527" s="6">
        <f t="shared" si="104"/>
        <v>5.7803468208092483E-3</v>
      </c>
      <c r="L1527" s="6">
        <f t="shared" si="104"/>
        <v>2.023121387283237E-2</v>
      </c>
      <c r="M1527" s="6">
        <f t="shared" si="104"/>
        <v>1.1560693641618497E-2</v>
      </c>
      <c r="N1527" s="6">
        <f t="shared" si="104"/>
        <v>1.1560693641618497E-2</v>
      </c>
      <c r="O1527" s="6">
        <f t="shared" si="104"/>
        <v>0</v>
      </c>
      <c r="P1527" s="6">
        <f t="shared" si="104"/>
        <v>0</v>
      </c>
      <c r="Q1527" s="6">
        <f t="shared" si="104"/>
        <v>0</v>
      </c>
      <c r="R1527" s="6">
        <f t="shared" si="104"/>
        <v>0</v>
      </c>
      <c r="S1527" s="4">
        <v>43</v>
      </c>
    </row>
    <row r="1528" spans="1:19" x14ac:dyDescent="0.3">
      <c r="A1528" s="3" t="s">
        <v>1490</v>
      </c>
      <c r="B1528" s="6">
        <f t="shared" ref="B1528:R1528" si="105">B1507/346</f>
        <v>0</v>
      </c>
      <c r="C1528" s="6">
        <f t="shared" si="105"/>
        <v>0</v>
      </c>
      <c r="D1528" s="6">
        <f t="shared" si="105"/>
        <v>0</v>
      </c>
      <c r="E1528" s="6">
        <f t="shared" si="105"/>
        <v>5.7803468208092483E-3</v>
      </c>
      <c r="F1528" s="6">
        <f t="shared" si="105"/>
        <v>0</v>
      </c>
      <c r="G1528" s="6">
        <f t="shared" si="105"/>
        <v>0</v>
      </c>
      <c r="H1528" s="6">
        <f t="shared" si="105"/>
        <v>0</v>
      </c>
      <c r="I1528" s="6">
        <f t="shared" si="105"/>
        <v>0</v>
      </c>
      <c r="J1528" s="6">
        <f t="shared" si="105"/>
        <v>0</v>
      </c>
      <c r="K1528" s="6">
        <f t="shared" si="105"/>
        <v>0</v>
      </c>
      <c r="L1528" s="6">
        <f t="shared" si="105"/>
        <v>0</v>
      </c>
      <c r="M1528" s="6">
        <f t="shared" si="105"/>
        <v>0</v>
      </c>
      <c r="N1528" s="6">
        <f t="shared" si="105"/>
        <v>2.8901734104046241E-3</v>
      </c>
      <c r="O1528" s="6">
        <f t="shared" si="105"/>
        <v>0</v>
      </c>
      <c r="P1528" s="6">
        <f t="shared" si="105"/>
        <v>0</v>
      </c>
      <c r="Q1528" s="6">
        <f t="shared" si="105"/>
        <v>1.1560693641618497E-2</v>
      </c>
      <c r="R1528" s="6">
        <f t="shared" si="105"/>
        <v>0</v>
      </c>
      <c r="S1528" s="4">
        <v>6</v>
      </c>
    </row>
    <row r="1529" spans="1:19" x14ac:dyDescent="0.3">
      <c r="A1529" s="3" t="s">
        <v>4959</v>
      </c>
      <c r="B1529" s="6">
        <f t="shared" ref="B1529:R1529" si="106">B1508/346</f>
        <v>1.4450867052023121E-2</v>
      </c>
      <c r="C1529" s="6">
        <f t="shared" si="106"/>
        <v>2.023121387283237E-2</v>
      </c>
      <c r="D1529" s="6">
        <f t="shared" si="106"/>
        <v>1.4450867052023121E-2</v>
      </c>
      <c r="E1529" s="6">
        <f t="shared" si="106"/>
        <v>8.670520231213872E-3</v>
      </c>
      <c r="F1529" s="6">
        <f t="shared" si="106"/>
        <v>5.7803468208092483E-3</v>
      </c>
      <c r="G1529" s="6">
        <f t="shared" si="106"/>
        <v>8.670520231213872E-3</v>
      </c>
      <c r="H1529" s="6">
        <f t="shared" si="106"/>
        <v>2.8901734104046241E-3</v>
      </c>
      <c r="I1529" s="6">
        <f t="shared" si="106"/>
        <v>8.670520231213872E-3</v>
      </c>
      <c r="J1529" s="6">
        <f t="shared" si="106"/>
        <v>2.8901734104046241E-3</v>
      </c>
      <c r="K1529" s="6">
        <f t="shared" si="106"/>
        <v>2.8901734104046241E-3</v>
      </c>
      <c r="L1529" s="6">
        <f t="shared" si="106"/>
        <v>2.8901734104046241E-3</v>
      </c>
      <c r="M1529" s="6">
        <f t="shared" si="106"/>
        <v>1.1560693641618497E-2</v>
      </c>
      <c r="N1529" s="6">
        <f t="shared" si="106"/>
        <v>8.670520231213872E-3</v>
      </c>
      <c r="O1529" s="6">
        <f t="shared" si="106"/>
        <v>0</v>
      </c>
      <c r="P1529" s="6">
        <f t="shared" si="106"/>
        <v>5.7803468208092483E-3</v>
      </c>
      <c r="Q1529" s="6">
        <f t="shared" si="106"/>
        <v>0</v>
      </c>
      <c r="R1529" s="6">
        <f t="shared" si="106"/>
        <v>0</v>
      </c>
      <c r="S1529" s="4">
        <v>9</v>
      </c>
    </row>
    <row r="1530" spans="1:19" x14ac:dyDescent="0.3">
      <c r="A1530" s="62" t="s">
        <v>4816</v>
      </c>
      <c r="B1530" s="6">
        <f>SUM(B1517:B1529)</f>
        <v>0.48843930635838162</v>
      </c>
      <c r="C1530" s="6">
        <f t="shared" ref="C1530:R1530" si="107">SUM(C1517:C1529)</f>
        <v>0.45086705202312144</v>
      </c>
      <c r="D1530" s="6">
        <f t="shared" si="107"/>
        <v>0.38150289017341038</v>
      </c>
      <c r="E1530" s="6">
        <f t="shared" si="107"/>
        <v>0.36705202312138729</v>
      </c>
      <c r="F1530" s="6">
        <f t="shared" si="107"/>
        <v>0.2832369942196532</v>
      </c>
      <c r="G1530" s="6">
        <f t="shared" si="107"/>
        <v>0.25433526011560692</v>
      </c>
      <c r="H1530" s="6">
        <f t="shared" si="107"/>
        <v>0.23410404624277456</v>
      </c>
      <c r="I1530" s="6">
        <f t="shared" si="107"/>
        <v>0.21098265895953755</v>
      </c>
      <c r="J1530" s="6">
        <f t="shared" si="107"/>
        <v>0.13294797687861271</v>
      </c>
      <c r="K1530" s="6">
        <f t="shared" si="107"/>
        <v>0.10693641618497109</v>
      </c>
      <c r="L1530" s="6">
        <f t="shared" si="107"/>
        <v>0.10404624277456646</v>
      </c>
      <c r="M1530" s="6">
        <f t="shared" si="107"/>
        <v>0.10115606936416183</v>
      </c>
      <c r="N1530" s="6">
        <f t="shared" si="107"/>
        <v>9.8265895953757204E-2</v>
      </c>
      <c r="O1530" s="6">
        <f t="shared" si="107"/>
        <v>2.8901734104046241E-3</v>
      </c>
      <c r="P1530" s="6">
        <f t="shared" si="107"/>
        <v>1.7341040462427744E-2</v>
      </c>
      <c r="Q1530" s="6">
        <f t="shared" si="107"/>
        <v>9.2485549132947958E-2</v>
      </c>
      <c r="R1530" s="6">
        <f t="shared" si="107"/>
        <v>1.7341040462427744E-2</v>
      </c>
    </row>
    <row r="1531" spans="1:19" x14ac:dyDescent="0.3">
      <c r="B1531" s="6"/>
      <c r="C1531" s="6"/>
      <c r="D1531" s="6"/>
      <c r="E1531" s="6"/>
      <c r="F1531" s="6"/>
      <c r="G1531" s="6"/>
      <c r="H1531" s="6"/>
      <c r="I1531" s="6"/>
      <c r="J1531" s="6"/>
      <c r="K1531" s="6"/>
      <c r="L1531" s="6"/>
      <c r="M1531" s="6"/>
      <c r="N1531" s="6"/>
      <c r="O1531" s="6"/>
      <c r="P1531" s="6"/>
      <c r="Q1531" s="6"/>
      <c r="R1531" s="6"/>
    </row>
    <row r="1532" spans="1:19" x14ac:dyDescent="0.3">
      <c r="B1532" s="6"/>
      <c r="C1532" s="6"/>
      <c r="D1532" s="6"/>
      <c r="E1532" s="6"/>
      <c r="F1532" s="6"/>
      <c r="G1532" s="6"/>
      <c r="H1532" s="6"/>
      <c r="I1532" s="6"/>
      <c r="J1532" s="6"/>
      <c r="K1532" s="6"/>
      <c r="L1532" s="6"/>
      <c r="M1532" s="6"/>
      <c r="N1532" s="6"/>
      <c r="O1532" s="6"/>
      <c r="P1532" s="6"/>
      <c r="Q1532" s="6"/>
      <c r="R1532" s="6"/>
    </row>
    <row r="1534" spans="1:19" x14ac:dyDescent="0.3">
      <c r="A1534" t="s">
        <v>4918</v>
      </c>
    </row>
    <row r="1535" spans="1:19" x14ac:dyDescent="0.3">
      <c r="A1535" s="2" t="s">
        <v>4815</v>
      </c>
      <c r="B1535" t="s">
        <v>471</v>
      </c>
      <c r="C1535" t="s">
        <v>497</v>
      </c>
      <c r="D1535" t="s">
        <v>387</v>
      </c>
      <c r="E1535" t="s">
        <v>438</v>
      </c>
      <c r="G1535" t="s">
        <v>4815</v>
      </c>
      <c r="H1535" t="s">
        <v>471</v>
      </c>
      <c r="I1535" t="s">
        <v>497</v>
      </c>
      <c r="J1535" t="s">
        <v>387</v>
      </c>
      <c r="K1535" t="s">
        <v>438</v>
      </c>
    </row>
    <row r="1536" spans="1:19" x14ac:dyDescent="0.3">
      <c r="A1536" s="3" t="s">
        <v>698</v>
      </c>
      <c r="B1536" s="4">
        <v>2</v>
      </c>
      <c r="C1536" s="4">
        <v>2</v>
      </c>
      <c r="D1536" s="4"/>
      <c r="E1536" s="4">
        <v>1</v>
      </c>
      <c r="G1536" s="3" t="s">
        <v>698</v>
      </c>
      <c r="H1536" s="6">
        <f>B1536/308</f>
        <v>6.4935064935064939E-3</v>
      </c>
      <c r="I1536" s="6">
        <f>C1536/308</f>
        <v>6.4935064935064939E-3</v>
      </c>
      <c r="J1536" s="6">
        <f>D1536/308</f>
        <v>0</v>
      </c>
      <c r="K1536" s="6">
        <f>E1536/308</f>
        <v>3.246753246753247E-3</v>
      </c>
    </row>
    <row r="1537" spans="1:11" x14ac:dyDescent="0.3">
      <c r="A1537" s="3" t="s">
        <v>2715</v>
      </c>
      <c r="B1537" s="4">
        <v>18</v>
      </c>
      <c r="C1537" s="4">
        <v>22</v>
      </c>
      <c r="D1537" s="4">
        <v>25</v>
      </c>
      <c r="E1537" s="4">
        <v>42</v>
      </c>
      <c r="G1537" s="3" t="s">
        <v>2715</v>
      </c>
      <c r="H1537" s="6">
        <f t="shared" ref="H1537:H1551" si="108">B1537/308</f>
        <v>5.844155844155844E-2</v>
      </c>
      <c r="I1537" s="6">
        <f t="shared" ref="I1537:I1551" si="109">C1537/308</f>
        <v>7.1428571428571425E-2</v>
      </c>
      <c r="J1537" s="6">
        <f t="shared" ref="J1537:J1551" si="110">D1537/308</f>
        <v>8.1168831168831168E-2</v>
      </c>
      <c r="K1537" s="6">
        <f t="shared" ref="K1537:K1551" si="111">E1537/308</f>
        <v>0.13636363636363635</v>
      </c>
    </row>
    <row r="1538" spans="1:11" x14ac:dyDescent="0.3">
      <c r="A1538" s="3" t="s">
        <v>1958</v>
      </c>
      <c r="B1538" s="4">
        <v>4</v>
      </c>
      <c r="C1538" s="4">
        <v>11</v>
      </c>
      <c r="D1538" s="4">
        <v>19</v>
      </c>
      <c r="E1538" s="4">
        <v>16</v>
      </c>
      <c r="G1538" s="3" t="s">
        <v>1958</v>
      </c>
      <c r="H1538" s="6">
        <f t="shared" si="108"/>
        <v>1.2987012987012988E-2</v>
      </c>
      <c r="I1538" s="6">
        <f t="shared" si="109"/>
        <v>3.5714285714285712E-2</v>
      </c>
      <c r="J1538" s="6">
        <f t="shared" si="110"/>
        <v>6.1688311688311688E-2</v>
      </c>
      <c r="K1538" s="6">
        <f t="shared" si="111"/>
        <v>5.1948051948051951E-2</v>
      </c>
    </row>
    <row r="1539" spans="1:11" x14ac:dyDescent="0.3">
      <c r="A1539" s="3" t="s">
        <v>1928</v>
      </c>
      <c r="B1539" s="4">
        <v>4</v>
      </c>
      <c r="C1539" s="4">
        <v>25</v>
      </c>
      <c r="D1539" s="4">
        <v>18</v>
      </c>
      <c r="E1539" s="4">
        <v>28</v>
      </c>
      <c r="G1539" s="3" t="s">
        <v>1928</v>
      </c>
      <c r="H1539" s="6">
        <f t="shared" si="108"/>
        <v>1.2987012987012988E-2</v>
      </c>
      <c r="I1539" s="6">
        <f t="shared" si="109"/>
        <v>8.1168831168831168E-2</v>
      </c>
      <c r="J1539" s="6">
        <f t="shared" si="110"/>
        <v>5.844155844155844E-2</v>
      </c>
      <c r="K1539" s="6">
        <f t="shared" si="111"/>
        <v>9.0909090909090912E-2</v>
      </c>
    </row>
    <row r="1540" spans="1:11" x14ac:dyDescent="0.3">
      <c r="A1540" s="3" t="s">
        <v>2383</v>
      </c>
      <c r="B1540" s="4"/>
      <c r="C1540" s="4"/>
      <c r="D1540" s="4"/>
      <c r="E1540" s="4"/>
      <c r="G1540" s="3" t="s">
        <v>2383</v>
      </c>
      <c r="H1540" s="6">
        <f t="shared" si="108"/>
        <v>0</v>
      </c>
      <c r="I1540" s="6">
        <f t="shared" si="109"/>
        <v>0</v>
      </c>
      <c r="J1540" s="6">
        <f t="shared" si="110"/>
        <v>0</v>
      </c>
      <c r="K1540" s="6">
        <f t="shared" si="111"/>
        <v>0</v>
      </c>
    </row>
    <row r="1541" spans="1:11" x14ac:dyDescent="0.3">
      <c r="A1541" s="3" t="s">
        <v>2335</v>
      </c>
      <c r="B1541" s="4">
        <v>3</v>
      </c>
      <c r="C1541" s="4">
        <v>1</v>
      </c>
      <c r="D1541" s="4">
        <v>4</v>
      </c>
      <c r="E1541" s="4">
        <v>5</v>
      </c>
      <c r="G1541" s="3" t="s">
        <v>2335</v>
      </c>
      <c r="H1541" s="6">
        <f t="shared" si="108"/>
        <v>9.74025974025974E-3</v>
      </c>
      <c r="I1541" s="6">
        <f t="shared" si="109"/>
        <v>3.246753246753247E-3</v>
      </c>
      <c r="J1541" s="6">
        <f t="shared" si="110"/>
        <v>1.2987012987012988E-2</v>
      </c>
      <c r="K1541" s="6">
        <f t="shared" si="111"/>
        <v>1.6233766233766232E-2</v>
      </c>
    </row>
    <row r="1542" spans="1:11" x14ac:dyDescent="0.3">
      <c r="A1542" s="3" t="s">
        <v>831</v>
      </c>
      <c r="B1542" s="4">
        <v>10</v>
      </c>
      <c r="C1542" s="4">
        <v>17</v>
      </c>
      <c r="D1542" s="4">
        <v>29</v>
      </c>
      <c r="E1542" s="4">
        <v>34</v>
      </c>
      <c r="G1542" s="3" t="s">
        <v>831</v>
      </c>
      <c r="H1542" s="6">
        <f t="shared" si="108"/>
        <v>3.2467532467532464E-2</v>
      </c>
      <c r="I1542" s="6">
        <f t="shared" si="109"/>
        <v>5.5194805194805192E-2</v>
      </c>
      <c r="J1542" s="6">
        <f t="shared" si="110"/>
        <v>9.4155844155844159E-2</v>
      </c>
      <c r="K1542" s="6">
        <f t="shared" si="111"/>
        <v>0.11038961038961038</v>
      </c>
    </row>
    <row r="1543" spans="1:11" x14ac:dyDescent="0.3">
      <c r="A1543" s="3" t="s">
        <v>381</v>
      </c>
      <c r="B1543" s="4">
        <v>3</v>
      </c>
      <c r="C1543" s="4">
        <v>8</v>
      </c>
      <c r="D1543" s="4">
        <v>6</v>
      </c>
      <c r="E1543" s="4">
        <v>4</v>
      </c>
      <c r="G1543" s="3" t="s">
        <v>381</v>
      </c>
      <c r="H1543" s="6">
        <f t="shared" si="108"/>
        <v>9.74025974025974E-3</v>
      </c>
      <c r="I1543" s="6">
        <f t="shared" si="109"/>
        <v>2.5974025974025976E-2</v>
      </c>
      <c r="J1543" s="6">
        <f t="shared" si="110"/>
        <v>1.948051948051948E-2</v>
      </c>
      <c r="K1543" s="6">
        <f t="shared" si="111"/>
        <v>1.2987012987012988E-2</v>
      </c>
    </row>
    <row r="1544" spans="1:11" x14ac:dyDescent="0.3">
      <c r="A1544" s="3" t="s">
        <v>1889</v>
      </c>
      <c r="B1544" s="4">
        <v>1</v>
      </c>
      <c r="C1544" s="4">
        <v>1</v>
      </c>
      <c r="D1544" s="4">
        <v>2</v>
      </c>
      <c r="E1544" s="4">
        <v>5</v>
      </c>
      <c r="G1544" s="3" t="s">
        <v>1889</v>
      </c>
      <c r="H1544" s="6">
        <f t="shared" si="108"/>
        <v>3.246753246753247E-3</v>
      </c>
      <c r="I1544" s="6">
        <f t="shared" si="109"/>
        <v>3.246753246753247E-3</v>
      </c>
      <c r="J1544" s="6">
        <f t="shared" si="110"/>
        <v>6.4935064935064939E-3</v>
      </c>
      <c r="K1544" s="6">
        <f t="shared" si="111"/>
        <v>1.6233766233766232E-2</v>
      </c>
    </row>
    <row r="1545" spans="1:11" x14ac:dyDescent="0.3">
      <c r="A1545" s="3" t="s">
        <v>1861</v>
      </c>
      <c r="B1545" s="4"/>
      <c r="C1545" s="4"/>
      <c r="D1545" s="4"/>
      <c r="E1545" s="4"/>
      <c r="G1545" s="3" t="s">
        <v>1861</v>
      </c>
      <c r="H1545" s="6">
        <f t="shared" si="108"/>
        <v>0</v>
      </c>
      <c r="I1545" s="6">
        <f t="shared" si="109"/>
        <v>0</v>
      </c>
      <c r="J1545" s="6">
        <f t="shared" si="110"/>
        <v>0</v>
      </c>
      <c r="K1545" s="6">
        <f t="shared" si="111"/>
        <v>0</v>
      </c>
    </row>
    <row r="1546" spans="1:11" x14ac:dyDescent="0.3">
      <c r="A1546" s="3" t="s">
        <v>3759</v>
      </c>
      <c r="B1546" s="4"/>
      <c r="C1546" s="4">
        <v>1</v>
      </c>
      <c r="D1546" s="4">
        <v>1</v>
      </c>
      <c r="E1546" s="4"/>
      <c r="G1546" s="3" t="s">
        <v>3759</v>
      </c>
      <c r="H1546" s="6">
        <f t="shared" si="108"/>
        <v>0</v>
      </c>
      <c r="I1546" s="6">
        <f t="shared" si="109"/>
        <v>3.246753246753247E-3</v>
      </c>
      <c r="J1546" s="6">
        <f t="shared" si="110"/>
        <v>3.246753246753247E-3</v>
      </c>
      <c r="K1546" s="6">
        <f t="shared" si="111"/>
        <v>0</v>
      </c>
    </row>
    <row r="1547" spans="1:11" x14ac:dyDescent="0.3">
      <c r="A1547" s="3" t="s">
        <v>3222</v>
      </c>
      <c r="B1547" s="4">
        <v>10</v>
      </c>
      <c r="C1547" s="4">
        <v>10</v>
      </c>
      <c r="D1547" s="4">
        <v>10</v>
      </c>
      <c r="E1547" s="4">
        <v>16</v>
      </c>
      <c r="G1547" s="3" t="s">
        <v>3222</v>
      </c>
      <c r="H1547" s="6">
        <f t="shared" si="108"/>
        <v>3.2467532467532464E-2</v>
      </c>
      <c r="I1547" s="6">
        <f t="shared" si="109"/>
        <v>3.2467532467532464E-2</v>
      </c>
      <c r="J1547" s="6">
        <f t="shared" si="110"/>
        <v>3.2467532467532464E-2</v>
      </c>
      <c r="K1547" s="6">
        <f t="shared" si="111"/>
        <v>5.1948051948051951E-2</v>
      </c>
    </row>
    <row r="1548" spans="1:11" x14ac:dyDescent="0.3">
      <c r="A1548" s="3" t="s">
        <v>2581</v>
      </c>
      <c r="B1548" s="4">
        <v>10</v>
      </c>
      <c r="C1548" s="4">
        <v>19</v>
      </c>
      <c r="D1548" s="4">
        <v>21</v>
      </c>
      <c r="E1548" s="4">
        <v>15</v>
      </c>
      <c r="G1548" s="3" t="s">
        <v>2581</v>
      </c>
      <c r="H1548" s="6">
        <f t="shared" si="108"/>
        <v>3.2467532467532464E-2</v>
      </c>
      <c r="I1548" s="6">
        <f t="shared" si="109"/>
        <v>6.1688311688311688E-2</v>
      </c>
      <c r="J1548" s="6">
        <f t="shared" si="110"/>
        <v>6.8181818181818177E-2</v>
      </c>
      <c r="K1548" s="6">
        <f t="shared" si="111"/>
        <v>4.8701298701298704E-2</v>
      </c>
    </row>
    <row r="1549" spans="1:11" x14ac:dyDescent="0.3">
      <c r="A1549" s="3" t="s">
        <v>345</v>
      </c>
      <c r="B1549" s="4"/>
      <c r="C1549" s="4"/>
      <c r="D1549" s="4"/>
      <c r="E1549" s="4"/>
      <c r="G1549" s="3" t="s">
        <v>345</v>
      </c>
      <c r="H1549" s="6">
        <f t="shared" si="108"/>
        <v>0</v>
      </c>
      <c r="I1549" s="6">
        <f t="shared" si="109"/>
        <v>0</v>
      </c>
      <c r="J1549" s="6">
        <f t="shared" si="110"/>
        <v>0</v>
      </c>
      <c r="K1549" s="6">
        <f t="shared" si="111"/>
        <v>0</v>
      </c>
    </row>
    <row r="1550" spans="1:11" x14ac:dyDescent="0.3">
      <c r="A1550" s="3" t="s">
        <v>1490</v>
      </c>
      <c r="B1550" s="4">
        <v>1</v>
      </c>
      <c r="C1550" s="4">
        <v>1</v>
      </c>
      <c r="D1550" s="4"/>
      <c r="E1550" s="4">
        <v>1</v>
      </c>
      <c r="G1550" s="3" t="s">
        <v>1490</v>
      </c>
      <c r="H1550" s="6">
        <f t="shared" si="108"/>
        <v>3.246753246753247E-3</v>
      </c>
      <c r="I1550" s="6">
        <f t="shared" si="109"/>
        <v>3.246753246753247E-3</v>
      </c>
      <c r="J1550" s="6">
        <f t="shared" si="110"/>
        <v>0</v>
      </c>
      <c r="K1550" s="6">
        <f t="shared" si="111"/>
        <v>3.246753246753247E-3</v>
      </c>
    </row>
    <row r="1551" spans="1:11" x14ac:dyDescent="0.3">
      <c r="A1551" s="3" t="s">
        <v>4959</v>
      </c>
      <c r="B1551" s="4"/>
      <c r="C1551" s="4">
        <v>2</v>
      </c>
      <c r="D1551" s="4">
        <v>2</v>
      </c>
      <c r="E1551" s="4">
        <v>6</v>
      </c>
      <c r="G1551" s="3" t="s">
        <v>4959</v>
      </c>
      <c r="H1551" s="6">
        <f t="shared" si="108"/>
        <v>0</v>
      </c>
      <c r="I1551" s="6">
        <f t="shared" si="109"/>
        <v>6.4935064935064939E-3</v>
      </c>
      <c r="J1551" s="6">
        <f t="shared" si="110"/>
        <v>6.4935064935064939E-3</v>
      </c>
      <c r="K1551" s="6">
        <f t="shared" si="111"/>
        <v>1.948051948051948E-2</v>
      </c>
    </row>
    <row r="1552" spans="1:11" x14ac:dyDescent="0.3">
      <c r="A1552" s="3" t="s">
        <v>4816</v>
      </c>
      <c r="B1552" s="4">
        <v>66</v>
      </c>
      <c r="C1552" s="4">
        <v>120</v>
      </c>
      <c r="D1552" s="4">
        <v>137</v>
      </c>
      <c r="E1552" s="4">
        <v>173</v>
      </c>
      <c r="G1552" t="s">
        <v>5156</v>
      </c>
      <c r="H1552" s="6">
        <f>SUM(H1536:H1551)</f>
        <v>0.21428571428571433</v>
      </c>
      <c r="I1552" s="6">
        <f t="shared" ref="I1552:K1552" si="112">SUM(I1536:I1551)</f>
        <v>0.38961038961038957</v>
      </c>
      <c r="J1552" s="6">
        <f t="shared" si="112"/>
        <v>0.44480519480519476</v>
      </c>
      <c r="K1552" s="6">
        <f t="shared" si="112"/>
        <v>0.56168831168831157</v>
      </c>
    </row>
    <row r="1553" spans="1:15" x14ac:dyDescent="0.3">
      <c r="A1553" s="3"/>
      <c r="B1553" s="4"/>
      <c r="C1553" s="4"/>
      <c r="D1553" s="4"/>
      <c r="E1553" s="4"/>
      <c r="H1553" s="6"/>
      <c r="I1553" s="6"/>
      <c r="J1553" s="6"/>
      <c r="K1553" s="6"/>
    </row>
    <row r="1554" spans="1:15" x14ac:dyDescent="0.3">
      <c r="A1554" s="3"/>
      <c r="B1554" s="4"/>
      <c r="C1554" s="4"/>
      <c r="D1554" s="4"/>
      <c r="E1554" s="4"/>
      <c r="H1554" s="6"/>
      <c r="I1554" s="6"/>
      <c r="J1554" s="6"/>
      <c r="K1554" s="6"/>
    </row>
    <row r="1555" spans="1:15" x14ac:dyDescent="0.3">
      <c r="A1555" s="3"/>
      <c r="B1555" s="4"/>
      <c r="C1555" s="4"/>
      <c r="D1555" s="4"/>
      <c r="E1555" s="4"/>
      <c r="H1555" s="6"/>
      <c r="I1555" s="6"/>
      <c r="J1555" s="6"/>
      <c r="K1555" s="6"/>
    </row>
    <row r="1557" spans="1:15" x14ac:dyDescent="0.3">
      <c r="A1557" t="s">
        <v>5158</v>
      </c>
      <c r="C1557" s="64"/>
      <c r="D1557" s="64"/>
      <c r="E1557" s="63"/>
      <c r="F1557" s="64"/>
      <c r="G1557" s="63"/>
      <c r="H1557" s="64"/>
      <c r="I1557" s="63"/>
      <c r="J1557" s="63"/>
      <c r="K1557" s="63"/>
    </row>
    <row r="1558" spans="1:15" x14ac:dyDescent="0.3">
      <c r="A1558" s="2" t="s">
        <v>4815</v>
      </c>
      <c r="B1558" t="s">
        <v>1049</v>
      </c>
      <c r="C1558" t="s">
        <v>4920</v>
      </c>
      <c r="D1558" t="s">
        <v>1035</v>
      </c>
      <c r="E1558" t="s">
        <v>4919</v>
      </c>
      <c r="F1558" t="s">
        <v>3325</v>
      </c>
      <c r="G1558" t="s">
        <v>1666</v>
      </c>
      <c r="H1558" t="s">
        <v>2634</v>
      </c>
      <c r="I1558" t="s">
        <v>499</v>
      </c>
      <c r="J1558" t="s">
        <v>623</v>
      </c>
      <c r="K1558" t="s">
        <v>440</v>
      </c>
    </row>
    <row r="1559" spans="1:15" x14ac:dyDescent="0.3">
      <c r="A1559" s="3" t="s">
        <v>698</v>
      </c>
      <c r="B1559" s="4"/>
      <c r="C1559" s="4"/>
      <c r="D1559" s="4">
        <v>2</v>
      </c>
      <c r="E1559" s="4"/>
      <c r="F1559" s="4">
        <v>2</v>
      </c>
      <c r="G1559" s="4"/>
      <c r="H1559" s="4">
        <v>2</v>
      </c>
      <c r="I1559" s="4">
        <v>2</v>
      </c>
      <c r="J1559" s="4">
        <v>3</v>
      </c>
      <c r="K1559" s="4">
        <v>2</v>
      </c>
    </row>
    <row r="1560" spans="1:15" x14ac:dyDescent="0.3">
      <c r="A1560" s="3" t="s">
        <v>2715</v>
      </c>
      <c r="B1560" s="4">
        <v>1</v>
      </c>
      <c r="C1560" s="4"/>
      <c r="D1560" s="4">
        <v>1</v>
      </c>
      <c r="E1560" s="4">
        <v>12</v>
      </c>
      <c r="F1560" s="4">
        <v>7</v>
      </c>
      <c r="G1560" s="4">
        <v>21</v>
      </c>
      <c r="H1560" s="4">
        <v>7</v>
      </c>
      <c r="I1560" s="4">
        <v>27</v>
      </c>
      <c r="J1560" s="4">
        <v>31</v>
      </c>
      <c r="K1560" s="4">
        <v>35</v>
      </c>
    </row>
    <row r="1561" spans="1:15" x14ac:dyDescent="0.3">
      <c r="A1561" s="3" t="s">
        <v>1958</v>
      </c>
      <c r="B1561" s="4">
        <v>1</v>
      </c>
      <c r="C1561" s="4"/>
      <c r="D1561" s="4"/>
      <c r="E1561" s="4">
        <v>1</v>
      </c>
      <c r="F1561" s="4">
        <v>3</v>
      </c>
      <c r="G1561" s="4">
        <v>1</v>
      </c>
      <c r="H1561" s="4">
        <v>5</v>
      </c>
      <c r="I1561" s="4">
        <v>9</v>
      </c>
      <c r="J1561" s="4">
        <v>16</v>
      </c>
      <c r="K1561" s="4">
        <v>18</v>
      </c>
    </row>
    <row r="1562" spans="1:15" x14ac:dyDescent="0.3">
      <c r="A1562" s="3" t="s">
        <v>1928</v>
      </c>
      <c r="B1562" s="4">
        <v>3</v>
      </c>
      <c r="C1562" s="4"/>
      <c r="D1562" s="4">
        <v>7</v>
      </c>
      <c r="E1562" s="4"/>
      <c r="F1562" s="4">
        <v>7</v>
      </c>
      <c r="G1562" s="4"/>
      <c r="H1562" s="4">
        <v>13</v>
      </c>
      <c r="I1562" s="4">
        <v>9</v>
      </c>
      <c r="J1562" s="4">
        <v>23</v>
      </c>
      <c r="K1562" s="4">
        <v>31</v>
      </c>
      <c r="N1562" s="65"/>
      <c r="O1562" s="65"/>
    </row>
    <row r="1563" spans="1:15" x14ac:dyDescent="0.3">
      <c r="A1563" s="3" t="s">
        <v>2335</v>
      </c>
      <c r="B1563" s="4"/>
      <c r="C1563" s="4"/>
      <c r="D1563" s="4"/>
      <c r="E1563" s="4"/>
      <c r="F1563" s="4"/>
      <c r="G1563" s="4"/>
      <c r="H1563" s="4">
        <v>3</v>
      </c>
      <c r="I1563" s="4">
        <v>1</v>
      </c>
      <c r="J1563" s="4">
        <v>5</v>
      </c>
      <c r="K1563" s="4">
        <v>7</v>
      </c>
    </row>
    <row r="1564" spans="1:15" x14ac:dyDescent="0.3">
      <c r="A1564" s="3" t="s">
        <v>831</v>
      </c>
      <c r="B1564" s="4">
        <v>2</v>
      </c>
      <c r="C1564" s="4"/>
      <c r="D1564" s="4">
        <v>1</v>
      </c>
      <c r="E1564" s="4">
        <v>3</v>
      </c>
      <c r="F1564" s="4">
        <v>6</v>
      </c>
      <c r="G1564" s="4">
        <v>5</v>
      </c>
      <c r="H1564" s="4">
        <v>9</v>
      </c>
      <c r="I1564" s="4">
        <v>11</v>
      </c>
      <c r="J1564" s="4">
        <v>28</v>
      </c>
      <c r="K1564" s="4">
        <v>38</v>
      </c>
    </row>
    <row r="1565" spans="1:15" x14ac:dyDescent="0.3">
      <c r="A1565" s="3" t="s">
        <v>381</v>
      </c>
      <c r="B1565" s="4"/>
      <c r="C1565" s="4"/>
      <c r="D1565" s="4"/>
      <c r="E1565" s="4">
        <v>1</v>
      </c>
      <c r="F1565" s="4">
        <v>1</v>
      </c>
      <c r="G1565" s="4">
        <v>2</v>
      </c>
      <c r="H1565" s="4"/>
      <c r="I1565" s="4">
        <v>8</v>
      </c>
      <c r="J1565" s="4">
        <v>6</v>
      </c>
      <c r="K1565" s="4">
        <v>9</v>
      </c>
    </row>
    <row r="1566" spans="1:15" x14ac:dyDescent="0.3">
      <c r="A1566" s="3" t="s">
        <v>1889</v>
      </c>
      <c r="B1566" s="4"/>
      <c r="C1566" s="4"/>
      <c r="D1566" s="4"/>
      <c r="E1566" s="4">
        <v>1</v>
      </c>
      <c r="F1566" s="4"/>
      <c r="G1566" s="4">
        <v>3</v>
      </c>
      <c r="H1566" s="4"/>
      <c r="I1566" s="4"/>
      <c r="J1566" s="4">
        <v>6</v>
      </c>
      <c r="K1566" s="4">
        <v>5</v>
      </c>
    </row>
    <row r="1567" spans="1:15" x14ac:dyDescent="0.3">
      <c r="A1567" s="3" t="s">
        <v>3759</v>
      </c>
      <c r="B1567" s="4"/>
      <c r="C1567" s="4"/>
      <c r="D1567" s="4"/>
      <c r="E1567" s="4"/>
      <c r="F1567" s="4"/>
      <c r="G1567" s="4"/>
      <c r="H1567" s="4"/>
      <c r="I1567" s="4"/>
      <c r="J1567" s="4"/>
      <c r="K1567" s="4">
        <v>1</v>
      </c>
    </row>
    <row r="1568" spans="1:15" x14ac:dyDescent="0.3">
      <c r="A1568" s="3" t="s">
        <v>3222</v>
      </c>
      <c r="B1568" s="4">
        <v>2</v>
      </c>
      <c r="C1568" s="4"/>
      <c r="D1568" s="4">
        <v>1</v>
      </c>
      <c r="E1568" s="4"/>
      <c r="F1568" s="4">
        <v>7</v>
      </c>
      <c r="G1568" s="4"/>
      <c r="H1568" s="4">
        <v>6</v>
      </c>
      <c r="I1568" s="4">
        <v>6</v>
      </c>
      <c r="J1568" s="4">
        <v>18</v>
      </c>
      <c r="K1568" s="4">
        <v>18</v>
      </c>
    </row>
    <row r="1569" spans="1:11" x14ac:dyDescent="0.3">
      <c r="A1569" s="3" t="s">
        <v>2581</v>
      </c>
      <c r="B1569" s="4"/>
      <c r="C1569" s="4"/>
      <c r="D1569" s="4"/>
      <c r="E1569" s="4">
        <v>4</v>
      </c>
      <c r="F1569" s="4">
        <v>1</v>
      </c>
      <c r="G1569" s="4">
        <v>4</v>
      </c>
      <c r="H1569" s="4">
        <v>3</v>
      </c>
      <c r="I1569" s="4">
        <v>11</v>
      </c>
      <c r="J1569" s="4">
        <v>26</v>
      </c>
      <c r="K1569" s="4">
        <v>26</v>
      </c>
    </row>
    <row r="1570" spans="1:11" x14ac:dyDescent="0.3">
      <c r="A1570" s="3" t="s">
        <v>1490</v>
      </c>
      <c r="B1570" s="4"/>
      <c r="C1570" s="4"/>
      <c r="D1570" s="4">
        <v>1</v>
      </c>
      <c r="E1570" s="4"/>
      <c r="F1570" s="4"/>
      <c r="G1570" s="4"/>
      <c r="H1570" s="4">
        <v>1</v>
      </c>
      <c r="I1570" s="4">
        <v>1</v>
      </c>
      <c r="J1570" s="4">
        <v>1</v>
      </c>
      <c r="K1570" s="4"/>
    </row>
    <row r="1571" spans="1:11" x14ac:dyDescent="0.3">
      <c r="A1571" s="3" t="s">
        <v>4959</v>
      </c>
      <c r="B1571" s="4"/>
      <c r="C1571" s="4"/>
      <c r="D1571" s="4">
        <v>2</v>
      </c>
      <c r="E1571" s="4">
        <v>1</v>
      </c>
      <c r="F1571" s="4">
        <v>1</v>
      </c>
      <c r="G1571" s="4">
        <v>2</v>
      </c>
      <c r="H1571" s="4">
        <v>3</v>
      </c>
      <c r="I1571" s="4">
        <v>4</v>
      </c>
      <c r="J1571" s="4">
        <v>3</v>
      </c>
      <c r="K1571" s="4">
        <v>9</v>
      </c>
    </row>
    <row r="1572" spans="1:11" x14ac:dyDescent="0.3">
      <c r="A1572" s="3" t="s">
        <v>4816</v>
      </c>
      <c r="B1572" s="4">
        <v>9</v>
      </c>
      <c r="C1572" s="4"/>
      <c r="D1572" s="4">
        <v>15</v>
      </c>
      <c r="E1572" s="4">
        <v>23</v>
      </c>
      <c r="F1572" s="4">
        <v>35</v>
      </c>
      <c r="G1572" s="4">
        <v>38</v>
      </c>
      <c r="H1572" s="4">
        <v>52</v>
      </c>
      <c r="I1572" s="4">
        <v>89</v>
      </c>
      <c r="J1572" s="4">
        <v>166</v>
      </c>
      <c r="K1572" s="4">
        <v>199</v>
      </c>
    </row>
    <row r="1574" spans="1:11" x14ac:dyDescent="0.3">
      <c r="A1574" t="s">
        <v>4815</v>
      </c>
      <c r="B1574" t="s">
        <v>1049</v>
      </c>
      <c r="C1574" t="s">
        <v>4920</v>
      </c>
      <c r="D1574" t="s">
        <v>1035</v>
      </c>
      <c r="E1574" t="s">
        <v>4919</v>
      </c>
      <c r="F1574" t="s">
        <v>3325</v>
      </c>
      <c r="G1574" t="s">
        <v>1666</v>
      </c>
      <c r="H1574" t="s">
        <v>2634</v>
      </c>
      <c r="I1574" t="s">
        <v>499</v>
      </c>
      <c r="J1574" t="s">
        <v>623</v>
      </c>
      <c r="K1574" t="s">
        <v>440</v>
      </c>
    </row>
    <row r="1575" spans="1:11" x14ac:dyDescent="0.3">
      <c r="A1575" t="s">
        <v>698</v>
      </c>
      <c r="B1575" s="6">
        <f>B1559/308</f>
        <v>0</v>
      </c>
      <c r="C1575" s="6">
        <f t="shared" ref="C1575:K1575" si="113">C1559/308</f>
        <v>0</v>
      </c>
      <c r="D1575" s="6">
        <f t="shared" si="113"/>
        <v>6.4935064935064939E-3</v>
      </c>
      <c r="E1575" s="6">
        <f t="shared" si="113"/>
        <v>0</v>
      </c>
      <c r="F1575" s="6">
        <f t="shared" si="113"/>
        <v>6.4935064935064939E-3</v>
      </c>
      <c r="G1575" s="6">
        <f t="shared" si="113"/>
        <v>0</v>
      </c>
      <c r="H1575" s="6">
        <f t="shared" si="113"/>
        <v>6.4935064935064939E-3</v>
      </c>
      <c r="I1575" s="6">
        <f t="shared" si="113"/>
        <v>6.4935064935064939E-3</v>
      </c>
      <c r="J1575" s="6">
        <f t="shared" si="113"/>
        <v>9.74025974025974E-3</v>
      </c>
      <c r="K1575" s="6">
        <f t="shared" si="113"/>
        <v>6.4935064935064939E-3</v>
      </c>
    </row>
    <row r="1576" spans="1:11" x14ac:dyDescent="0.3">
      <c r="A1576" t="s">
        <v>2715</v>
      </c>
      <c r="B1576" s="6">
        <f t="shared" ref="B1576:K1587" si="114">B1560/308</f>
        <v>3.246753246753247E-3</v>
      </c>
      <c r="C1576" s="6">
        <f t="shared" si="114"/>
        <v>0</v>
      </c>
      <c r="D1576" s="6">
        <f t="shared" si="114"/>
        <v>3.246753246753247E-3</v>
      </c>
      <c r="E1576" s="6">
        <f t="shared" si="114"/>
        <v>3.896103896103896E-2</v>
      </c>
      <c r="F1576" s="6">
        <f t="shared" si="114"/>
        <v>2.2727272727272728E-2</v>
      </c>
      <c r="G1576" s="6">
        <f t="shared" si="114"/>
        <v>6.8181818181818177E-2</v>
      </c>
      <c r="H1576" s="6">
        <f t="shared" si="114"/>
        <v>2.2727272727272728E-2</v>
      </c>
      <c r="I1576" s="6">
        <f t="shared" si="114"/>
        <v>8.7662337662337664E-2</v>
      </c>
      <c r="J1576" s="6">
        <f t="shared" si="114"/>
        <v>0.10064935064935066</v>
      </c>
      <c r="K1576" s="6">
        <f t="shared" si="114"/>
        <v>0.11363636363636363</v>
      </c>
    </row>
    <row r="1577" spans="1:11" x14ac:dyDescent="0.3">
      <c r="A1577" t="s">
        <v>1958</v>
      </c>
      <c r="B1577" s="6">
        <f t="shared" si="114"/>
        <v>3.246753246753247E-3</v>
      </c>
      <c r="C1577" s="6">
        <f t="shared" si="114"/>
        <v>0</v>
      </c>
      <c r="D1577" s="6">
        <f t="shared" si="114"/>
        <v>0</v>
      </c>
      <c r="E1577" s="6">
        <f t="shared" si="114"/>
        <v>3.246753246753247E-3</v>
      </c>
      <c r="F1577" s="6">
        <f t="shared" si="114"/>
        <v>9.74025974025974E-3</v>
      </c>
      <c r="G1577" s="6">
        <f t="shared" si="114"/>
        <v>3.246753246753247E-3</v>
      </c>
      <c r="H1577" s="6">
        <f t="shared" si="114"/>
        <v>1.6233766233766232E-2</v>
      </c>
      <c r="I1577" s="6">
        <f t="shared" si="114"/>
        <v>2.922077922077922E-2</v>
      </c>
      <c r="J1577" s="6">
        <f t="shared" si="114"/>
        <v>5.1948051948051951E-2</v>
      </c>
      <c r="K1577" s="6">
        <f t="shared" si="114"/>
        <v>5.844155844155844E-2</v>
      </c>
    </row>
    <row r="1578" spans="1:11" x14ac:dyDescent="0.3">
      <c r="A1578" t="s">
        <v>1928</v>
      </c>
      <c r="B1578" s="6">
        <f t="shared" si="114"/>
        <v>9.74025974025974E-3</v>
      </c>
      <c r="C1578" s="6">
        <f t="shared" si="114"/>
        <v>0</v>
      </c>
      <c r="D1578" s="6">
        <f t="shared" si="114"/>
        <v>2.2727272727272728E-2</v>
      </c>
      <c r="E1578" s="6">
        <f t="shared" si="114"/>
        <v>0</v>
      </c>
      <c r="F1578" s="6">
        <f t="shared" si="114"/>
        <v>2.2727272727272728E-2</v>
      </c>
      <c r="G1578" s="6">
        <f t="shared" si="114"/>
        <v>0</v>
      </c>
      <c r="H1578" s="6">
        <f t="shared" si="114"/>
        <v>4.2207792207792208E-2</v>
      </c>
      <c r="I1578" s="6">
        <f t="shared" si="114"/>
        <v>2.922077922077922E-2</v>
      </c>
      <c r="J1578" s="6">
        <f t="shared" si="114"/>
        <v>7.4675324675324672E-2</v>
      </c>
      <c r="K1578" s="6">
        <f t="shared" si="114"/>
        <v>0.10064935064935066</v>
      </c>
    </row>
    <row r="1579" spans="1:11" x14ac:dyDescent="0.3">
      <c r="A1579" t="s">
        <v>2335</v>
      </c>
      <c r="B1579" s="6">
        <f t="shared" si="114"/>
        <v>0</v>
      </c>
      <c r="C1579" s="6">
        <f t="shared" si="114"/>
        <v>0</v>
      </c>
      <c r="D1579" s="6">
        <f t="shared" si="114"/>
        <v>0</v>
      </c>
      <c r="E1579" s="6">
        <f t="shared" si="114"/>
        <v>0</v>
      </c>
      <c r="F1579" s="6">
        <f t="shared" si="114"/>
        <v>0</v>
      </c>
      <c r="G1579" s="6">
        <f t="shared" si="114"/>
        <v>0</v>
      </c>
      <c r="H1579" s="6">
        <f t="shared" si="114"/>
        <v>9.74025974025974E-3</v>
      </c>
      <c r="I1579" s="6">
        <f t="shared" si="114"/>
        <v>3.246753246753247E-3</v>
      </c>
      <c r="J1579" s="6">
        <f t="shared" si="114"/>
        <v>1.6233766233766232E-2</v>
      </c>
      <c r="K1579" s="6">
        <f t="shared" si="114"/>
        <v>2.2727272727272728E-2</v>
      </c>
    </row>
    <row r="1580" spans="1:11" x14ac:dyDescent="0.3">
      <c r="A1580" t="s">
        <v>831</v>
      </c>
      <c r="B1580" s="6">
        <f t="shared" si="114"/>
        <v>6.4935064935064939E-3</v>
      </c>
      <c r="C1580" s="6">
        <f t="shared" si="114"/>
        <v>0</v>
      </c>
      <c r="D1580" s="6">
        <f t="shared" si="114"/>
        <v>3.246753246753247E-3</v>
      </c>
      <c r="E1580" s="6">
        <f t="shared" si="114"/>
        <v>9.74025974025974E-3</v>
      </c>
      <c r="F1580" s="6">
        <f t="shared" si="114"/>
        <v>1.948051948051948E-2</v>
      </c>
      <c r="G1580" s="6">
        <f t="shared" si="114"/>
        <v>1.6233766233766232E-2</v>
      </c>
      <c r="H1580" s="6">
        <f t="shared" si="114"/>
        <v>2.922077922077922E-2</v>
      </c>
      <c r="I1580" s="6">
        <f t="shared" si="114"/>
        <v>3.5714285714285712E-2</v>
      </c>
      <c r="J1580" s="6">
        <f t="shared" si="114"/>
        <v>9.0909090909090912E-2</v>
      </c>
      <c r="K1580" s="6">
        <f t="shared" si="114"/>
        <v>0.12337662337662338</v>
      </c>
    </row>
    <row r="1581" spans="1:11" x14ac:dyDescent="0.3">
      <c r="A1581" t="s">
        <v>381</v>
      </c>
      <c r="B1581" s="6">
        <f t="shared" si="114"/>
        <v>0</v>
      </c>
      <c r="C1581" s="6">
        <f t="shared" si="114"/>
        <v>0</v>
      </c>
      <c r="D1581" s="6">
        <f t="shared" si="114"/>
        <v>0</v>
      </c>
      <c r="E1581" s="6">
        <f t="shared" si="114"/>
        <v>3.246753246753247E-3</v>
      </c>
      <c r="F1581" s="6">
        <f t="shared" si="114"/>
        <v>3.246753246753247E-3</v>
      </c>
      <c r="G1581" s="6">
        <f t="shared" si="114"/>
        <v>6.4935064935064939E-3</v>
      </c>
      <c r="H1581" s="6">
        <f t="shared" si="114"/>
        <v>0</v>
      </c>
      <c r="I1581" s="6">
        <f t="shared" si="114"/>
        <v>2.5974025974025976E-2</v>
      </c>
      <c r="J1581" s="6">
        <f t="shared" si="114"/>
        <v>1.948051948051948E-2</v>
      </c>
      <c r="K1581" s="6">
        <f t="shared" si="114"/>
        <v>2.922077922077922E-2</v>
      </c>
    </row>
    <row r="1582" spans="1:11" x14ac:dyDescent="0.3">
      <c r="A1582" t="s">
        <v>1889</v>
      </c>
      <c r="B1582" s="6">
        <f t="shared" si="114"/>
        <v>0</v>
      </c>
      <c r="C1582" s="6">
        <f t="shared" si="114"/>
        <v>0</v>
      </c>
      <c r="D1582" s="6">
        <f t="shared" si="114"/>
        <v>0</v>
      </c>
      <c r="E1582" s="6">
        <f t="shared" si="114"/>
        <v>3.246753246753247E-3</v>
      </c>
      <c r="F1582" s="6">
        <f t="shared" si="114"/>
        <v>0</v>
      </c>
      <c r="G1582" s="6">
        <f t="shared" si="114"/>
        <v>9.74025974025974E-3</v>
      </c>
      <c r="H1582" s="6">
        <f t="shared" si="114"/>
        <v>0</v>
      </c>
      <c r="I1582" s="6">
        <f t="shared" si="114"/>
        <v>0</v>
      </c>
      <c r="J1582" s="6">
        <f t="shared" si="114"/>
        <v>1.948051948051948E-2</v>
      </c>
      <c r="K1582" s="6">
        <f t="shared" si="114"/>
        <v>1.6233766233766232E-2</v>
      </c>
    </row>
    <row r="1583" spans="1:11" x14ac:dyDescent="0.3">
      <c r="A1583" t="s">
        <v>3759</v>
      </c>
      <c r="B1583" s="6">
        <f t="shared" si="114"/>
        <v>0</v>
      </c>
      <c r="C1583" s="6">
        <f t="shared" si="114"/>
        <v>0</v>
      </c>
      <c r="D1583" s="6">
        <f t="shared" si="114"/>
        <v>0</v>
      </c>
      <c r="E1583" s="6">
        <f t="shared" si="114"/>
        <v>0</v>
      </c>
      <c r="F1583" s="6">
        <f t="shared" si="114"/>
        <v>0</v>
      </c>
      <c r="G1583" s="6">
        <f t="shared" si="114"/>
        <v>0</v>
      </c>
      <c r="H1583" s="6">
        <f t="shared" si="114"/>
        <v>0</v>
      </c>
      <c r="I1583" s="6">
        <f t="shared" si="114"/>
        <v>0</v>
      </c>
      <c r="J1583" s="6">
        <f t="shared" si="114"/>
        <v>0</v>
      </c>
      <c r="K1583" s="6">
        <f t="shared" si="114"/>
        <v>3.246753246753247E-3</v>
      </c>
    </row>
    <row r="1584" spans="1:11" x14ac:dyDescent="0.3">
      <c r="A1584" t="s">
        <v>3222</v>
      </c>
      <c r="B1584" s="6">
        <f t="shared" si="114"/>
        <v>6.4935064935064939E-3</v>
      </c>
      <c r="C1584" s="6">
        <f t="shared" si="114"/>
        <v>0</v>
      </c>
      <c r="D1584" s="6">
        <f t="shared" si="114"/>
        <v>3.246753246753247E-3</v>
      </c>
      <c r="E1584" s="6">
        <f t="shared" si="114"/>
        <v>0</v>
      </c>
      <c r="F1584" s="6">
        <f t="shared" si="114"/>
        <v>2.2727272727272728E-2</v>
      </c>
      <c r="G1584" s="6">
        <f t="shared" si="114"/>
        <v>0</v>
      </c>
      <c r="H1584" s="6">
        <f t="shared" si="114"/>
        <v>1.948051948051948E-2</v>
      </c>
      <c r="I1584" s="6">
        <f t="shared" si="114"/>
        <v>1.948051948051948E-2</v>
      </c>
      <c r="J1584" s="6">
        <f t="shared" si="114"/>
        <v>5.844155844155844E-2</v>
      </c>
      <c r="K1584" s="6">
        <f t="shared" si="114"/>
        <v>5.844155844155844E-2</v>
      </c>
    </row>
    <row r="1585" spans="1:20" x14ac:dyDescent="0.3">
      <c r="A1585" t="s">
        <v>2581</v>
      </c>
      <c r="B1585" s="6">
        <f t="shared" si="114"/>
        <v>0</v>
      </c>
      <c r="C1585" s="6">
        <f t="shared" si="114"/>
        <v>0</v>
      </c>
      <c r="D1585" s="6">
        <f t="shared" si="114"/>
        <v>0</v>
      </c>
      <c r="E1585" s="6">
        <f t="shared" si="114"/>
        <v>1.2987012987012988E-2</v>
      </c>
      <c r="F1585" s="6">
        <f t="shared" si="114"/>
        <v>3.246753246753247E-3</v>
      </c>
      <c r="G1585" s="6">
        <f t="shared" si="114"/>
        <v>1.2987012987012988E-2</v>
      </c>
      <c r="H1585" s="6">
        <f t="shared" si="114"/>
        <v>9.74025974025974E-3</v>
      </c>
      <c r="I1585" s="6">
        <f t="shared" si="114"/>
        <v>3.5714285714285712E-2</v>
      </c>
      <c r="J1585" s="6">
        <f t="shared" si="114"/>
        <v>8.4415584415584416E-2</v>
      </c>
      <c r="K1585" s="6">
        <f t="shared" si="114"/>
        <v>8.4415584415584416E-2</v>
      </c>
    </row>
    <row r="1586" spans="1:20" x14ac:dyDescent="0.3">
      <c r="A1586" t="s">
        <v>1490</v>
      </c>
      <c r="B1586" s="6">
        <f t="shared" si="114"/>
        <v>0</v>
      </c>
      <c r="C1586" s="6">
        <f t="shared" si="114"/>
        <v>0</v>
      </c>
      <c r="D1586" s="6">
        <f t="shared" si="114"/>
        <v>3.246753246753247E-3</v>
      </c>
      <c r="E1586" s="6">
        <f t="shared" si="114"/>
        <v>0</v>
      </c>
      <c r="F1586" s="6">
        <f t="shared" si="114"/>
        <v>0</v>
      </c>
      <c r="G1586" s="6">
        <f t="shared" si="114"/>
        <v>0</v>
      </c>
      <c r="H1586" s="6">
        <f t="shared" si="114"/>
        <v>3.246753246753247E-3</v>
      </c>
      <c r="I1586" s="6">
        <f t="shared" si="114"/>
        <v>3.246753246753247E-3</v>
      </c>
      <c r="J1586" s="6">
        <f t="shared" si="114"/>
        <v>3.246753246753247E-3</v>
      </c>
      <c r="K1586" s="6">
        <f t="shared" si="114"/>
        <v>0</v>
      </c>
    </row>
    <row r="1587" spans="1:20" x14ac:dyDescent="0.3">
      <c r="A1587" t="s">
        <v>4959</v>
      </c>
      <c r="B1587" s="6">
        <f t="shared" si="114"/>
        <v>0</v>
      </c>
      <c r="C1587" s="6">
        <f t="shared" si="114"/>
        <v>0</v>
      </c>
      <c r="D1587" s="6">
        <f t="shared" si="114"/>
        <v>6.4935064935064939E-3</v>
      </c>
      <c r="E1587" s="6">
        <f t="shared" si="114"/>
        <v>3.246753246753247E-3</v>
      </c>
      <c r="F1587" s="6">
        <f t="shared" si="114"/>
        <v>3.246753246753247E-3</v>
      </c>
      <c r="G1587" s="6">
        <f t="shared" si="114"/>
        <v>6.4935064935064939E-3</v>
      </c>
      <c r="H1587" s="6">
        <f t="shared" si="114"/>
        <v>9.74025974025974E-3</v>
      </c>
      <c r="I1587" s="6">
        <f t="shared" si="114"/>
        <v>1.2987012987012988E-2</v>
      </c>
      <c r="J1587" s="6">
        <f t="shared" si="114"/>
        <v>9.74025974025974E-3</v>
      </c>
      <c r="K1587" s="6">
        <f t="shared" si="114"/>
        <v>2.922077922077922E-2</v>
      </c>
    </row>
    <row r="1588" spans="1:20" x14ac:dyDescent="0.3">
      <c r="A1588" t="s">
        <v>4816</v>
      </c>
      <c r="B1588" s="6">
        <f>SUM(B1575:B1587)</f>
        <v>2.9220779220779224E-2</v>
      </c>
      <c r="C1588" s="6">
        <f t="shared" ref="C1588:K1588" si="115">SUM(C1575:C1587)</f>
        <v>0</v>
      </c>
      <c r="D1588" s="6">
        <f t="shared" si="115"/>
        <v>4.8701298701298704E-2</v>
      </c>
      <c r="E1588" s="6">
        <f t="shared" si="115"/>
        <v>7.4675324675324686E-2</v>
      </c>
      <c r="F1588" s="6">
        <f t="shared" si="115"/>
        <v>0.11363636363636365</v>
      </c>
      <c r="G1588" s="6">
        <f t="shared" si="115"/>
        <v>0.12337662337662339</v>
      </c>
      <c r="H1588" s="6">
        <f t="shared" si="115"/>
        <v>0.16883116883116886</v>
      </c>
      <c r="I1588" s="6">
        <f t="shared" si="115"/>
        <v>0.28896103896103892</v>
      </c>
      <c r="J1588" s="6">
        <f t="shared" si="115"/>
        <v>0.53896103896103897</v>
      </c>
      <c r="K1588" s="6">
        <f t="shared" si="115"/>
        <v>0.64610389610389607</v>
      </c>
    </row>
    <row r="1590" spans="1:20" x14ac:dyDescent="0.3">
      <c r="A1590" t="s">
        <v>4921</v>
      </c>
    </row>
    <row r="1591" spans="1:20" x14ac:dyDescent="0.3">
      <c r="A1591" s="2" t="s">
        <v>4815</v>
      </c>
      <c r="B1591" t="s">
        <v>372</v>
      </c>
      <c r="C1591" t="s">
        <v>1091</v>
      </c>
      <c r="D1591" t="s">
        <v>1049</v>
      </c>
      <c r="E1591" t="s">
        <v>579</v>
      </c>
      <c r="F1591" t="s">
        <v>441</v>
      </c>
      <c r="G1591" t="s">
        <v>1160</v>
      </c>
      <c r="H1591" t="s">
        <v>458</v>
      </c>
      <c r="I1591" t="s">
        <v>511</v>
      </c>
      <c r="K1591" t="s">
        <v>4815</v>
      </c>
      <c r="L1591" s="53" t="s">
        <v>372</v>
      </c>
      <c r="M1591" s="53" t="s">
        <v>1091</v>
      </c>
      <c r="N1591" s="53" t="s">
        <v>1049</v>
      </c>
      <c r="O1591" s="53" t="s">
        <v>579</v>
      </c>
      <c r="P1591" s="53" t="s">
        <v>441</v>
      </c>
      <c r="Q1591" s="53" t="s">
        <v>1160</v>
      </c>
      <c r="R1591" s="53" t="s">
        <v>458</v>
      </c>
      <c r="S1591" s="53" t="s">
        <v>511</v>
      </c>
    </row>
    <row r="1592" spans="1:20" x14ac:dyDescent="0.3">
      <c r="A1592" s="3" t="s">
        <v>698</v>
      </c>
      <c r="B1592" s="4"/>
      <c r="C1592" s="4"/>
      <c r="D1592" s="4"/>
      <c r="E1592" s="4"/>
      <c r="F1592" s="4"/>
      <c r="G1592" s="4"/>
      <c r="H1592" s="4">
        <v>5</v>
      </c>
      <c r="I1592" s="4">
        <v>2</v>
      </c>
      <c r="K1592" t="s">
        <v>698</v>
      </c>
      <c r="L1592" s="6">
        <f>B1592/$T1592</f>
        <v>0</v>
      </c>
      <c r="M1592" s="6">
        <f t="shared" ref="M1592:S1605" si="116">C1592/$T1592</f>
        <v>0</v>
      </c>
      <c r="N1592" s="6">
        <f t="shared" si="116"/>
        <v>0</v>
      </c>
      <c r="O1592" s="6">
        <f t="shared" si="116"/>
        <v>0</v>
      </c>
      <c r="P1592" s="6">
        <f t="shared" si="116"/>
        <v>0</v>
      </c>
      <c r="Q1592" s="6">
        <f t="shared" si="116"/>
        <v>0</v>
      </c>
      <c r="R1592" s="6">
        <f t="shared" si="116"/>
        <v>1</v>
      </c>
      <c r="S1592" s="6">
        <f t="shared" si="116"/>
        <v>0.4</v>
      </c>
      <c r="T1592" s="4">
        <v>5</v>
      </c>
    </row>
    <row r="1593" spans="1:20" x14ac:dyDescent="0.3">
      <c r="A1593" s="3" t="s">
        <v>2715</v>
      </c>
      <c r="B1593" s="4">
        <v>9</v>
      </c>
      <c r="C1593" s="4">
        <v>12</v>
      </c>
      <c r="D1593" s="4"/>
      <c r="E1593" s="4"/>
      <c r="F1593" s="4">
        <v>8</v>
      </c>
      <c r="G1593" s="4">
        <v>4</v>
      </c>
      <c r="H1593" s="4">
        <v>26</v>
      </c>
      <c r="I1593" s="4">
        <v>2</v>
      </c>
      <c r="K1593" t="s">
        <v>2715</v>
      </c>
      <c r="L1593" s="6">
        <f t="shared" ref="L1593:L1605" si="117">B1593/$T1593</f>
        <v>0.15789473684210525</v>
      </c>
      <c r="M1593" s="6">
        <f>C1593/$T1593</f>
        <v>0.21052631578947367</v>
      </c>
      <c r="N1593" s="6">
        <f t="shared" si="116"/>
        <v>0</v>
      </c>
      <c r="O1593" s="6">
        <f t="shared" si="116"/>
        <v>0</v>
      </c>
      <c r="P1593" s="6">
        <f t="shared" si="116"/>
        <v>0.14035087719298245</v>
      </c>
      <c r="Q1593" s="6">
        <f t="shared" si="116"/>
        <v>7.0175438596491224E-2</v>
      </c>
      <c r="R1593" s="6">
        <f t="shared" si="116"/>
        <v>0.45614035087719296</v>
      </c>
      <c r="S1593" s="6">
        <f t="shared" si="116"/>
        <v>3.5087719298245612E-2</v>
      </c>
      <c r="T1593" s="4">
        <v>57</v>
      </c>
    </row>
    <row r="1594" spans="1:20" x14ac:dyDescent="0.3">
      <c r="A1594" s="3" t="s">
        <v>1958</v>
      </c>
      <c r="B1594" s="4">
        <v>4</v>
      </c>
      <c r="C1594" s="4">
        <v>3</v>
      </c>
      <c r="D1594" s="4">
        <v>1</v>
      </c>
      <c r="E1594" s="4">
        <v>2</v>
      </c>
      <c r="F1594" s="4">
        <v>4</v>
      </c>
      <c r="G1594" s="4">
        <v>6</v>
      </c>
      <c r="H1594" s="4">
        <v>14</v>
      </c>
      <c r="I1594" s="4">
        <v>18</v>
      </c>
      <c r="K1594" t="s">
        <v>1958</v>
      </c>
      <c r="L1594" s="6">
        <f t="shared" si="117"/>
        <v>0.1111111111111111</v>
      </c>
      <c r="M1594" s="6">
        <f t="shared" si="116"/>
        <v>8.3333333333333329E-2</v>
      </c>
      <c r="N1594" s="6">
        <f t="shared" si="116"/>
        <v>2.7777777777777776E-2</v>
      </c>
      <c r="O1594" s="6">
        <f t="shared" si="116"/>
        <v>5.5555555555555552E-2</v>
      </c>
      <c r="P1594" s="6">
        <f t="shared" si="116"/>
        <v>0.1111111111111111</v>
      </c>
      <c r="Q1594" s="6">
        <f t="shared" si="116"/>
        <v>0.16666666666666666</v>
      </c>
      <c r="R1594" s="6">
        <f t="shared" si="116"/>
        <v>0.3888888888888889</v>
      </c>
      <c r="S1594" s="6">
        <f t="shared" si="116"/>
        <v>0.5</v>
      </c>
      <c r="T1594" s="4">
        <v>36</v>
      </c>
    </row>
    <row r="1595" spans="1:20" x14ac:dyDescent="0.3">
      <c r="A1595" s="3" t="s">
        <v>1928</v>
      </c>
      <c r="B1595" s="4">
        <v>8</v>
      </c>
      <c r="C1595" s="4">
        <v>1</v>
      </c>
      <c r="D1595" s="4">
        <v>5</v>
      </c>
      <c r="E1595" s="4">
        <v>6</v>
      </c>
      <c r="F1595" s="4">
        <v>1</v>
      </c>
      <c r="G1595" s="4">
        <v>16</v>
      </c>
      <c r="H1595" s="4">
        <v>16</v>
      </c>
      <c r="I1595" s="4">
        <v>18</v>
      </c>
      <c r="K1595" t="s">
        <v>1928</v>
      </c>
      <c r="L1595" s="6">
        <f t="shared" si="117"/>
        <v>0.1702127659574468</v>
      </c>
      <c r="M1595" s="6">
        <f t="shared" si="116"/>
        <v>2.1276595744680851E-2</v>
      </c>
      <c r="N1595" s="6">
        <f t="shared" si="116"/>
        <v>0.10638297872340426</v>
      </c>
      <c r="O1595" s="6">
        <f t="shared" si="116"/>
        <v>0.1276595744680851</v>
      </c>
      <c r="P1595" s="6">
        <f t="shared" si="116"/>
        <v>2.1276595744680851E-2</v>
      </c>
      <c r="Q1595" s="6">
        <f t="shared" si="116"/>
        <v>0.34042553191489361</v>
      </c>
      <c r="R1595" s="6">
        <f t="shared" si="116"/>
        <v>0.34042553191489361</v>
      </c>
      <c r="S1595" s="6">
        <f t="shared" si="116"/>
        <v>0.38297872340425532</v>
      </c>
      <c r="T1595" s="4">
        <v>47</v>
      </c>
    </row>
    <row r="1596" spans="1:20" x14ac:dyDescent="0.3">
      <c r="A1596" s="3" t="s">
        <v>2335</v>
      </c>
      <c r="B1596" s="4"/>
      <c r="C1596" s="4"/>
      <c r="D1596" s="4"/>
      <c r="E1596" s="4">
        <v>2</v>
      </c>
      <c r="F1596" s="4">
        <v>1</v>
      </c>
      <c r="G1596" s="4">
        <v>2</v>
      </c>
      <c r="H1596" s="4"/>
      <c r="I1596" s="4">
        <v>4</v>
      </c>
      <c r="K1596" t="s">
        <v>2335</v>
      </c>
      <c r="L1596" s="6">
        <f t="shared" si="117"/>
        <v>0</v>
      </c>
      <c r="M1596" s="6">
        <f t="shared" si="116"/>
        <v>0</v>
      </c>
      <c r="N1596" s="6">
        <f t="shared" si="116"/>
        <v>0</v>
      </c>
      <c r="O1596" s="6">
        <f t="shared" si="116"/>
        <v>0.2857142857142857</v>
      </c>
      <c r="P1596" s="6">
        <f t="shared" si="116"/>
        <v>0.14285714285714285</v>
      </c>
      <c r="Q1596" s="6">
        <f t="shared" si="116"/>
        <v>0.2857142857142857</v>
      </c>
      <c r="R1596" s="6">
        <f t="shared" si="116"/>
        <v>0</v>
      </c>
      <c r="S1596" s="6">
        <f t="shared" si="116"/>
        <v>0.5714285714285714</v>
      </c>
      <c r="T1596" s="4">
        <v>7</v>
      </c>
    </row>
    <row r="1597" spans="1:20" x14ac:dyDescent="0.3">
      <c r="A1597" s="3" t="s">
        <v>831</v>
      </c>
      <c r="B1597" s="4">
        <v>24</v>
      </c>
      <c r="C1597" s="4">
        <v>8</v>
      </c>
      <c r="D1597" s="4">
        <v>4</v>
      </c>
      <c r="E1597" s="4">
        <v>7</v>
      </c>
      <c r="F1597" s="4">
        <v>9</v>
      </c>
      <c r="G1597" s="4">
        <v>10</v>
      </c>
      <c r="H1597" s="4">
        <v>13</v>
      </c>
      <c r="I1597" s="4">
        <v>20</v>
      </c>
      <c r="K1597" t="s">
        <v>831</v>
      </c>
      <c r="L1597" s="6">
        <f t="shared" si="117"/>
        <v>0.31168831168831168</v>
      </c>
      <c r="M1597" s="6">
        <f t="shared" si="116"/>
        <v>0.1038961038961039</v>
      </c>
      <c r="N1597" s="6">
        <f t="shared" si="116"/>
        <v>5.1948051948051951E-2</v>
      </c>
      <c r="O1597" s="6">
        <f t="shared" si="116"/>
        <v>9.0909090909090912E-2</v>
      </c>
      <c r="P1597" s="6">
        <f t="shared" si="116"/>
        <v>0.11688311688311688</v>
      </c>
      <c r="Q1597" s="6">
        <f t="shared" si="116"/>
        <v>0.12987012987012986</v>
      </c>
      <c r="R1597" s="6">
        <f t="shared" si="116"/>
        <v>0.16883116883116883</v>
      </c>
      <c r="S1597" s="6">
        <f t="shared" si="116"/>
        <v>0.25974025974025972</v>
      </c>
      <c r="T1597" s="4">
        <v>77</v>
      </c>
    </row>
    <row r="1598" spans="1:20" x14ac:dyDescent="0.3">
      <c r="A1598" s="3" t="s">
        <v>381</v>
      </c>
      <c r="B1598" s="4">
        <v>1</v>
      </c>
      <c r="C1598" s="4"/>
      <c r="D1598" s="4"/>
      <c r="E1598" s="4">
        <v>3</v>
      </c>
      <c r="F1598" s="4">
        <v>5</v>
      </c>
      <c r="G1598" s="4">
        <v>2</v>
      </c>
      <c r="H1598" s="4">
        <v>6</v>
      </c>
      <c r="I1598" s="4">
        <v>5</v>
      </c>
      <c r="K1598" t="s">
        <v>381</v>
      </c>
      <c r="L1598" s="6">
        <f t="shared" si="117"/>
        <v>6.6666666666666666E-2</v>
      </c>
      <c r="M1598" s="6">
        <f t="shared" si="116"/>
        <v>0</v>
      </c>
      <c r="N1598" s="6">
        <f t="shared" si="116"/>
        <v>0</v>
      </c>
      <c r="O1598" s="6">
        <f t="shared" si="116"/>
        <v>0.2</v>
      </c>
      <c r="P1598" s="6">
        <f t="shared" si="116"/>
        <v>0.33333333333333331</v>
      </c>
      <c r="Q1598" s="6">
        <f t="shared" si="116"/>
        <v>0.13333333333333333</v>
      </c>
      <c r="R1598" s="6">
        <f t="shared" si="116"/>
        <v>0.4</v>
      </c>
      <c r="S1598" s="6">
        <f t="shared" si="116"/>
        <v>0.33333333333333331</v>
      </c>
      <c r="T1598" s="4">
        <v>15</v>
      </c>
    </row>
    <row r="1599" spans="1:20" x14ac:dyDescent="0.3">
      <c r="A1599" s="3" t="s">
        <v>1889</v>
      </c>
      <c r="B1599" s="4"/>
      <c r="C1599" s="4">
        <v>1</v>
      </c>
      <c r="D1599" s="4"/>
      <c r="E1599" s="4"/>
      <c r="F1599" s="4"/>
      <c r="G1599" s="4"/>
      <c r="H1599" s="4">
        <v>2</v>
      </c>
      <c r="I1599" s="4">
        <v>3</v>
      </c>
      <c r="K1599" t="s">
        <v>1889</v>
      </c>
      <c r="L1599" s="6">
        <f t="shared" si="117"/>
        <v>0</v>
      </c>
      <c r="M1599" s="6">
        <f t="shared" si="116"/>
        <v>0.16666666666666666</v>
      </c>
      <c r="N1599" s="6">
        <f t="shared" si="116"/>
        <v>0</v>
      </c>
      <c r="O1599" s="6">
        <f t="shared" si="116"/>
        <v>0</v>
      </c>
      <c r="P1599" s="6">
        <f t="shared" si="116"/>
        <v>0</v>
      </c>
      <c r="Q1599" s="6">
        <f t="shared" si="116"/>
        <v>0</v>
      </c>
      <c r="R1599" s="6">
        <f t="shared" si="116"/>
        <v>0.33333333333333331</v>
      </c>
      <c r="S1599" s="6">
        <f t="shared" si="116"/>
        <v>0.5</v>
      </c>
      <c r="T1599" s="4">
        <v>6</v>
      </c>
    </row>
    <row r="1600" spans="1:20" x14ac:dyDescent="0.3">
      <c r="A1600" s="3" t="s">
        <v>3759</v>
      </c>
      <c r="B1600" s="4"/>
      <c r="C1600" s="4"/>
      <c r="D1600" s="4"/>
      <c r="E1600" s="4"/>
      <c r="F1600" s="4">
        <v>1</v>
      </c>
      <c r="G1600" s="4"/>
      <c r="H1600" s="4">
        <v>1</v>
      </c>
      <c r="I1600" s="4"/>
      <c r="K1600" t="s">
        <v>3759</v>
      </c>
      <c r="L1600" s="6">
        <f t="shared" si="117"/>
        <v>0</v>
      </c>
      <c r="M1600" s="6">
        <f t="shared" si="116"/>
        <v>0</v>
      </c>
      <c r="N1600" s="6">
        <f t="shared" si="116"/>
        <v>0</v>
      </c>
      <c r="O1600" s="6">
        <f t="shared" si="116"/>
        <v>0</v>
      </c>
      <c r="P1600" s="6">
        <f t="shared" si="116"/>
        <v>0.5</v>
      </c>
      <c r="Q1600" s="6">
        <f t="shared" si="116"/>
        <v>0</v>
      </c>
      <c r="R1600" s="6">
        <f t="shared" si="116"/>
        <v>0.5</v>
      </c>
      <c r="S1600" s="6">
        <f t="shared" si="116"/>
        <v>0</v>
      </c>
      <c r="T1600" s="4">
        <v>2</v>
      </c>
    </row>
    <row r="1601" spans="1:20" x14ac:dyDescent="0.3">
      <c r="A1601" s="3" t="s">
        <v>3222</v>
      </c>
      <c r="B1601" s="4">
        <v>4</v>
      </c>
      <c r="C1601" s="4">
        <v>3</v>
      </c>
      <c r="D1601" s="4"/>
      <c r="E1601" s="4">
        <v>2</v>
      </c>
      <c r="F1601" s="4">
        <v>3</v>
      </c>
      <c r="G1601" s="4">
        <v>12</v>
      </c>
      <c r="H1601" s="4">
        <v>13</v>
      </c>
      <c r="I1601" s="4">
        <v>21</v>
      </c>
      <c r="K1601" t="s">
        <v>3222</v>
      </c>
      <c r="L1601" s="6">
        <f t="shared" si="117"/>
        <v>0.1111111111111111</v>
      </c>
      <c r="M1601" s="6">
        <f t="shared" si="116"/>
        <v>8.3333333333333329E-2</v>
      </c>
      <c r="N1601" s="6">
        <f t="shared" si="116"/>
        <v>0</v>
      </c>
      <c r="O1601" s="6">
        <f t="shared" si="116"/>
        <v>5.5555555555555552E-2</v>
      </c>
      <c r="P1601" s="6">
        <f t="shared" si="116"/>
        <v>8.3333333333333329E-2</v>
      </c>
      <c r="Q1601" s="6">
        <f t="shared" si="116"/>
        <v>0.33333333333333331</v>
      </c>
      <c r="R1601" s="6">
        <f t="shared" si="116"/>
        <v>0.3611111111111111</v>
      </c>
      <c r="S1601" s="6">
        <f t="shared" si="116"/>
        <v>0.58333333333333337</v>
      </c>
      <c r="T1601" s="4">
        <v>36</v>
      </c>
    </row>
    <row r="1602" spans="1:20" x14ac:dyDescent="0.3">
      <c r="A1602" s="3" t="s">
        <v>2581</v>
      </c>
      <c r="B1602" s="4">
        <v>4</v>
      </c>
      <c r="C1602" s="4"/>
      <c r="D1602" s="4"/>
      <c r="E1602" s="4">
        <v>4</v>
      </c>
      <c r="F1602" s="4">
        <v>6</v>
      </c>
      <c r="G1602" s="4">
        <v>12</v>
      </c>
      <c r="H1602" s="4">
        <v>10</v>
      </c>
      <c r="I1602" s="4">
        <v>24</v>
      </c>
      <c r="K1602" t="s">
        <v>2581</v>
      </c>
      <c r="L1602" s="6">
        <f t="shared" si="117"/>
        <v>9.3023255813953487E-2</v>
      </c>
      <c r="M1602" s="6">
        <f t="shared" si="116"/>
        <v>0</v>
      </c>
      <c r="N1602" s="6">
        <f t="shared" si="116"/>
        <v>0</v>
      </c>
      <c r="O1602" s="6">
        <f t="shared" si="116"/>
        <v>9.3023255813953487E-2</v>
      </c>
      <c r="P1602" s="6">
        <f t="shared" si="116"/>
        <v>0.13953488372093023</v>
      </c>
      <c r="Q1602" s="6">
        <f t="shared" si="116"/>
        <v>0.27906976744186046</v>
      </c>
      <c r="R1602" s="6">
        <f t="shared" si="116"/>
        <v>0.23255813953488372</v>
      </c>
      <c r="S1602" s="6">
        <f t="shared" si="116"/>
        <v>0.55813953488372092</v>
      </c>
      <c r="T1602" s="4">
        <v>43</v>
      </c>
    </row>
    <row r="1603" spans="1:20" x14ac:dyDescent="0.3">
      <c r="A1603" s="3" t="s">
        <v>1490</v>
      </c>
      <c r="B1603" s="4">
        <v>2</v>
      </c>
      <c r="C1603" s="4">
        <v>2</v>
      </c>
      <c r="D1603" s="4"/>
      <c r="E1603" s="4">
        <v>2</v>
      </c>
      <c r="F1603" s="4"/>
      <c r="G1603" s="4"/>
      <c r="H1603" s="4"/>
      <c r="I1603" s="4">
        <v>2</v>
      </c>
      <c r="K1603" t="s">
        <v>1490</v>
      </c>
      <c r="L1603" s="6">
        <f t="shared" si="117"/>
        <v>0.33333333333333331</v>
      </c>
      <c r="M1603" s="6">
        <f t="shared" si="116"/>
        <v>0.33333333333333331</v>
      </c>
      <c r="N1603" s="6">
        <f t="shared" si="116"/>
        <v>0</v>
      </c>
      <c r="O1603" s="6">
        <f t="shared" si="116"/>
        <v>0.33333333333333331</v>
      </c>
      <c r="P1603" s="6">
        <f t="shared" si="116"/>
        <v>0</v>
      </c>
      <c r="Q1603" s="6">
        <f t="shared" si="116"/>
        <v>0</v>
      </c>
      <c r="R1603" s="6">
        <f t="shared" si="116"/>
        <v>0</v>
      </c>
      <c r="S1603" s="6">
        <f t="shared" si="116"/>
        <v>0.33333333333333331</v>
      </c>
      <c r="T1603" s="4">
        <v>6</v>
      </c>
    </row>
    <row r="1604" spans="1:20" x14ac:dyDescent="0.3">
      <c r="A1604" s="3" t="s">
        <v>4959</v>
      </c>
      <c r="B1604" s="4"/>
      <c r="C1604" s="4"/>
      <c r="D1604" s="4">
        <v>1</v>
      </c>
      <c r="E1604" s="4">
        <v>1</v>
      </c>
      <c r="F1604" s="4"/>
      <c r="G1604" s="4">
        <v>2</v>
      </c>
      <c r="H1604" s="4">
        <v>5</v>
      </c>
      <c r="I1604" s="4">
        <v>6</v>
      </c>
      <c r="K1604" t="s">
        <v>4959</v>
      </c>
      <c r="L1604" s="6">
        <f t="shared" si="117"/>
        <v>0</v>
      </c>
      <c r="M1604" s="6">
        <f t="shared" si="116"/>
        <v>0</v>
      </c>
      <c r="N1604" s="6">
        <f t="shared" si="116"/>
        <v>0.1111111111111111</v>
      </c>
      <c r="O1604" s="6">
        <f t="shared" si="116"/>
        <v>0.1111111111111111</v>
      </c>
      <c r="P1604" s="6">
        <f t="shared" si="116"/>
        <v>0</v>
      </c>
      <c r="Q1604" s="6">
        <f t="shared" si="116"/>
        <v>0.22222222222222221</v>
      </c>
      <c r="R1604" s="6">
        <f t="shared" si="116"/>
        <v>0.55555555555555558</v>
      </c>
      <c r="S1604" s="6">
        <f>I1604/$T1604</f>
        <v>0.66666666666666663</v>
      </c>
      <c r="T1604" s="4">
        <v>9</v>
      </c>
    </row>
    <row r="1605" spans="1:20" x14ac:dyDescent="0.3">
      <c r="A1605" s="3" t="s">
        <v>4816</v>
      </c>
      <c r="B1605" s="4">
        <v>56</v>
      </c>
      <c r="C1605" s="4">
        <v>30</v>
      </c>
      <c r="D1605" s="4">
        <v>11</v>
      </c>
      <c r="E1605" s="4">
        <v>29</v>
      </c>
      <c r="F1605" s="4">
        <v>38</v>
      </c>
      <c r="G1605" s="4">
        <v>66</v>
      </c>
      <c r="H1605" s="4">
        <v>111</v>
      </c>
      <c r="I1605" s="4">
        <v>125</v>
      </c>
      <c r="K1605" t="s">
        <v>4816</v>
      </c>
      <c r="L1605" s="6">
        <f t="shared" si="117"/>
        <v>0.16184971098265896</v>
      </c>
      <c r="M1605" s="6">
        <f t="shared" si="116"/>
        <v>8.6705202312138727E-2</v>
      </c>
      <c r="N1605" s="6">
        <f t="shared" si="116"/>
        <v>3.1791907514450865E-2</v>
      </c>
      <c r="O1605" s="6">
        <f t="shared" si="116"/>
        <v>8.3815028901734104E-2</v>
      </c>
      <c r="P1605" s="6">
        <f t="shared" si="116"/>
        <v>0.10982658959537572</v>
      </c>
      <c r="Q1605" s="6">
        <f t="shared" si="116"/>
        <v>0.19075144508670519</v>
      </c>
      <c r="R1605" s="6">
        <f t="shared" si="116"/>
        <v>0.32080924855491327</v>
      </c>
      <c r="S1605" s="6">
        <f t="shared" si="116"/>
        <v>0.36127167630057805</v>
      </c>
      <c r="T1605">
        <f>SUM(T1592:T1604)</f>
        <v>346</v>
      </c>
    </row>
    <row r="1606" spans="1:20" x14ac:dyDescent="0.3">
      <c r="A1606" s="3"/>
      <c r="B1606" s="4"/>
      <c r="C1606" s="4"/>
      <c r="D1606" s="4"/>
      <c r="E1606" s="4"/>
      <c r="F1606" s="4"/>
      <c r="G1606" s="4"/>
      <c r="H1606" s="4"/>
      <c r="I1606" s="4"/>
    </row>
    <row r="1607" spans="1:20" x14ac:dyDescent="0.3">
      <c r="A1607" t="s">
        <v>4815</v>
      </c>
      <c r="B1607" t="s">
        <v>372</v>
      </c>
      <c r="C1607" t="s">
        <v>1091</v>
      </c>
      <c r="D1607" t="s">
        <v>1049</v>
      </c>
      <c r="E1607" t="s">
        <v>579</v>
      </c>
      <c r="F1607" t="s">
        <v>441</v>
      </c>
      <c r="G1607" t="s">
        <v>1160</v>
      </c>
      <c r="H1607" t="s">
        <v>458</v>
      </c>
      <c r="I1607" t="s">
        <v>511</v>
      </c>
    </row>
    <row r="1608" spans="1:20" x14ac:dyDescent="0.3">
      <c r="A1608" t="s">
        <v>698</v>
      </c>
      <c r="B1608" s="6">
        <f t="shared" ref="B1608:B1620" si="118">C1592/346</f>
        <v>0</v>
      </c>
      <c r="C1608" s="6">
        <f t="shared" ref="C1608:C1620" si="119">E1592/346</f>
        <v>0</v>
      </c>
      <c r="D1608" s="6">
        <f t="shared" ref="D1608:D1620" si="120">B1592/346</f>
        <v>0</v>
      </c>
      <c r="E1608" s="6">
        <f t="shared" ref="E1608:E1620" si="121">D1592/346</f>
        <v>0</v>
      </c>
      <c r="F1608" s="6">
        <f t="shared" ref="F1608:I1620" si="122">F1592/346</f>
        <v>0</v>
      </c>
      <c r="G1608" s="6">
        <f t="shared" si="122"/>
        <v>0</v>
      </c>
      <c r="H1608" s="6">
        <f t="shared" si="122"/>
        <v>1.4450867052023121E-2</v>
      </c>
      <c r="I1608" s="6">
        <f t="shared" si="122"/>
        <v>5.7803468208092483E-3</v>
      </c>
    </row>
    <row r="1609" spans="1:20" x14ac:dyDescent="0.3">
      <c r="A1609" t="s">
        <v>2715</v>
      </c>
      <c r="B1609" s="6">
        <f t="shared" si="118"/>
        <v>3.4682080924855488E-2</v>
      </c>
      <c r="C1609" s="6">
        <f t="shared" si="119"/>
        <v>0</v>
      </c>
      <c r="D1609" s="6">
        <f t="shared" si="120"/>
        <v>2.6011560693641619E-2</v>
      </c>
      <c r="E1609" s="6">
        <f t="shared" si="121"/>
        <v>0</v>
      </c>
      <c r="F1609" s="6">
        <f t="shared" si="122"/>
        <v>2.3121387283236993E-2</v>
      </c>
      <c r="G1609" s="6">
        <f t="shared" si="122"/>
        <v>1.1560693641618497E-2</v>
      </c>
      <c r="H1609" s="6">
        <f t="shared" si="122"/>
        <v>7.5144508670520235E-2</v>
      </c>
      <c r="I1609" s="6">
        <f t="shared" si="122"/>
        <v>5.7803468208092483E-3</v>
      </c>
    </row>
    <row r="1610" spans="1:20" x14ac:dyDescent="0.3">
      <c r="A1610" t="s">
        <v>1958</v>
      </c>
      <c r="B1610" s="6">
        <f t="shared" si="118"/>
        <v>8.670520231213872E-3</v>
      </c>
      <c r="C1610" s="6">
        <f t="shared" si="119"/>
        <v>5.7803468208092483E-3</v>
      </c>
      <c r="D1610" s="6">
        <f t="shared" si="120"/>
        <v>1.1560693641618497E-2</v>
      </c>
      <c r="E1610" s="6">
        <f t="shared" si="121"/>
        <v>2.8901734104046241E-3</v>
      </c>
      <c r="F1610" s="6">
        <f t="shared" si="122"/>
        <v>1.1560693641618497E-2</v>
      </c>
      <c r="G1610" s="6">
        <f t="shared" si="122"/>
        <v>1.7341040462427744E-2</v>
      </c>
      <c r="H1610" s="6">
        <f t="shared" si="122"/>
        <v>4.046242774566474E-2</v>
      </c>
      <c r="I1610" s="6">
        <f t="shared" si="122"/>
        <v>5.2023121387283239E-2</v>
      </c>
    </row>
    <row r="1611" spans="1:20" x14ac:dyDescent="0.3">
      <c r="A1611" t="s">
        <v>1928</v>
      </c>
      <c r="B1611" s="6">
        <f t="shared" si="118"/>
        <v>2.8901734104046241E-3</v>
      </c>
      <c r="C1611" s="6">
        <f t="shared" si="119"/>
        <v>1.7341040462427744E-2</v>
      </c>
      <c r="D1611" s="6">
        <f t="shared" si="120"/>
        <v>2.3121387283236993E-2</v>
      </c>
      <c r="E1611" s="6">
        <f t="shared" si="121"/>
        <v>1.4450867052023121E-2</v>
      </c>
      <c r="F1611" s="6">
        <f t="shared" si="122"/>
        <v>2.8901734104046241E-3</v>
      </c>
      <c r="G1611" s="6">
        <f t="shared" si="122"/>
        <v>4.6242774566473986E-2</v>
      </c>
      <c r="H1611" s="6">
        <f t="shared" si="122"/>
        <v>4.6242774566473986E-2</v>
      </c>
      <c r="I1611" s="6">
        <f t="shared" si="122"/>
        <v>5.2023121387283239E-2</v>
      </c>
    </row>
    <row r="1612" spans="1:20" x14ac:dyDescent="0.3">
      <c r="A1612" t="s">
        <v>2335</v>
      </c>
      <c r="B1612" s="6">
        <f t="shared" si="118"/>
        <v>0</v>
      </c>
      <c r="C1612" s="6">
        <f t="shared" si="119"/>
        <v>5.7803468208092483E-3</v>
      </c>
      <c r="D1612" s="6">
        <f t="shared" si="120"/>
        <v>0</v>
      </c>
      <c r="E1612" s="6">
        <f t="shared" si="121"/>
        <v>0</v>
      </c>
      <c r="F1612" s="6">
        <f t="shared" si="122"/>
        <v>2.8901734104046241E-3</v>
      </c>
      <c r="G1612" s="6">
        <f t="shared" si="122"/>
        <v>5.7803468208092483E-3</v>
      </c>
      <c r="H1612" s="6">
        <f t="shared" si="122"/>
        <v>0</v>
      </c>
      <c r="I1612" s="6">
        <f t="shared" si="122"/>
        <v>1.1560693641618497E-2</v>
      </c>
    </row>
    <row r="1613" spans="1:20" x14ac:dyDescent="0.3">
      <c r="A1613" t="s">
        <v>831</v>
      </c>
      <c r="B1613" s="6">
        <f t="shared" si="118"/>
        <v>2.3121387283236993E-2</v>
      </c>
      <c r="C1613" s="6">
        <f t="shared" si="119"/>
        <v>2.023121387283237E-2</v>
      </c>
      <c r="D1613" s="6">
        <f t="shared" si="120"/>
        <v>6.9364161849710976E-2</v>
      </c>
      <c r="E1613" s="6">
        <f t="shared" si="121"/>
        <v>1.1560693641618497E-2</v>
      </c>
      <c r="F1613" s="6">
        <f t="shared" si="122"/>
        <v>2.6011560693641619E-2</v>
      </c>
      <c r="G1613" s="6">
        <f t="shared" si="122"/>
        <v>2.8901734104046242E-2</v>
      </c>
      <c r="H1613" s="6">
        <f t="shared" si="122"/>
        <v>3.7572254335260118E-2</v>
      </c>
      <c r="I1613" s="6">
        <f t="shared" si="122"/>
        <v>5.7803468208092484E-2</v>
      </c>
    </row>
    <row r="1614" spans="1:20" x14ac:dyDescent="0.3">
      <c r="A1614" t="s">
        <v>381</v>
      </c>
      <c r="B1614" s="6">
        <f t="shared" si="118"/>
        <v>0</v>
      </c>
      <c r="C1614" s="6">
        <f t="shared" si="119"/>
        <v>8.670520231213872E-3</v>
      </c>
      <c r="D1614" s="6">
        <f t="shared" si="120"/>
        <v>2.8901734104046241E-3</v>
      </c>
      <c r="E1614" s="6">
        <f t="shared" si="121"/>
        <v>0</v>
      </c>
      <c r="F1614" s="6">
        <f t="shared" si="122"/>
        <v>1.4450867052023121E-2</v>
      </c>
      <c r="G1614" s="6">
        <f t="shared" si="122"/>
        <v>5.7803468208092483E-3</v>
      </c>
      <c r="H1614" s="6">
        <f t="shared" si="122"/>
        <v>1.7341040462427744E-2</v>
      </c>
      <c r="I1614" s="6">
        <f t="shared" si="122"/>
        <v>1.4450867052023121E-2</v>
      </c>
    </row>
    <row r="1615" spans="1:20" x14ac:dyDescent="0.3">
      <c r="A1615" t="s">
        <v>1889</v>
      </c>
      <c r="B1615" s="6">
        <f t="shared" si="118"/>
        <v>2.8901734104046241E-3</v>
      </c>
      <c r="C1615" s="6">
        <f t="shared" si="119"/>
        <v>0</v>
      </c>
      <c r="D1615" s="6">
        <f t="shared" si="120"/>
        <v>0</v>
      </c>
      <c r="E1615" s="6">
        <f t="shared" si="121"/>
        <v>0</v>
      </c>
      <c r="F1615" s="6">
        <f t="shared" si="122"/>
        <v>0</v>
      </c>
      <c r="G1615" s="6">
        <f t="shared" si="122"/>
        <v>0</v>
      </c>
      <c r="H1615" s="6">
        <f t="shared" si="122"/>
        <v>5.7803468208092483E-3</v>
      </c>
      <c r="I1615" s="6">
        <f t="shared" si="122"/>
        <v>8.670520231213872E-3</v>
      </c>
    </row>
    <row r="1616" spans="1:20" x14ac:dyDescent="0.3">
      <c r="A1616" t="s">
        <v>3759</v>
      </c>
      <c r="B1616" s="6">
        <f t="shared" si="118"/>
        <v>0</v>
      </c>
      <c r="C1616" s="6">
        <f t="shared" si="119"/>
        <v>0</v>
      </c>
      <c r="D1616" s="6">
        <f t="shared" si="120"/>
        <v>0</v>
      </c>
      <c r="E1616" s="6">
        <f t="shared" si="121"/>
        <v>0</v>
      </c>
      <c r="F1616" s="6">
        <f t="shared" si="122"/>
        <v>2.8901734104046241E-3</v>
      </c>
      <c r="G1616" s="6">
        <f t="shared" si="122"/>
        <v>0</v>
      </c>
      <c r="H1616" s="6">
        <f t="shared" si="122"/>
        <v>2.8901734104046241E-3</v>
      </c>
      <c r="I1616" s="6">
        <f t="shared" si="122"/>
        <v>0</v>
      </c>
    </row>
    <row r="1617" spans="1:9" x14ac:dyDescent="0.3">
      <c r="A1617" t="s">
        <v>3222</v>
      </c>
      <c r="B1617" s="6">
        <f t="shared" si="118"/>
        <v>8.670520231213872E-3</v>
      </c>
      <c r="C1617" s="6">
        <f t="shared" si="119"/>
        <v>5.7803468208092483E-3</v>
      </c>
      <c r="D1617" s="6">
        <f t="shared" si="120"/>
        <v>1.1560693641618497E-2</v>
      </c>
      <c r="E1617" s="6">
        <f t="shared" si="121"/>
        <v>0</v>
      </c>
      <c r="F1617" s="6">
        <f t="shared" si="122"/>
        <v>8.670520231213872E-3</v>
      </c>
      <c r="G1617" s="6">
        <f t="shared" si="122"/>
        <v>3.4682080924855488E-2</v>
      </c>
      <c r="H1617" s="6">
        <f t="shared" si="122"/>
        <v>3.7572254335260118E-2</v>
      </c>
      <c r="I1617" s="6">
        <f t="shared" si="122"/>
        <v>6.0693641618497107E-2</v>
      </c>
    </row>
    <row r="1618" spans="1:9" x14ac:dyDescent="0.3">
      <c r="A1618" t="s">
        <v>2581</v>
      </c>
      <c r="B1618" s="6">
        <f t="shared" si="118"/>
        <v>0</v>
      </c>
      <c r="C1618" s="6">
        <f t="shared" si="119"/>
        <v>1.1560693641618497E-2</v>
      </c>
      <c r="D1618" s="6">
        <f t="shared" si="120"/>
        <v>1.1560693641618497E-2</v>
      </c>
      <c r="E1618" s="6">
        <f t="shared" si="121"/>
        <v>0</v>
      </c>
      <c r="F1618" s="6">
        <f t="shared" si="122"/>
        <v>1.7341040462427744E-2</v>
      </c>
      <c r="G1618" s="6">
        <f t="shared" si="122"/>
        <v>3.4682080924855488E-2</v>
      </c>
      <c r="H1618" s="6">
        <f t="shared" si="122"/>
        <v>2.8901734104046242E-2</v>
      </c>
      <c r="I1618" s="6">
        <f t="shared" si="122"/>
        <v>6.9364161849710976E-2</v>
      </c>
    </row>
    <row r="1619" spans="1:9" x14ac:dyDescent="0.3">
      <c r="A1619" t="s">
        <v>1490</v>
      </c>
      <c r="B1619" s="6">
        <f t="shared" si="118"/>
        <v>5.7803468208092483E-3</v>
      </c>
      <c r="C1619" s="6">
        <f t="shared" si="119"/>
        <v>5.7803468208092483E-3</v>
      </c>
      <c r="D1619" s="6">
        <f t="shared" si="120"/>
        <v>5.7803468208092483E-3</v>
      </c>
      <c r="E1619" s="6">
        <f t="shared" si="121"/>
        <v>0</v>
      </c>
      <c r="F1619" s="6">
        <f t="shared" si="122"/>
        <v>0</v>
      </c>
      <c r="G1619" s="6">
        <f t="shared" si="122"/>
        <v>0</v>
      </c>
      <c r="H1619" s="6">
        <f t="shared" si="122"/>
        <v>0</v>
      </c>
      <c r="I1619" s="6">
        <f t="shared" si="122"/>
        <v>5.7803468208092483E-3</v>
      </c>
    </row>
    <row r="1620" spans="1:9" x14ac:dyDescent="0.3">
      <c r="A1620" t="s">
        <v>4959</v>
      </c>
      <c r="B1620" s="6">
        <f t="shared" si="118"/>
        <v>0</v>
      </c>
      <c r="C1620" s="6">
        <f t="shared" si="119"/>
        <v>2.8901734104046241E-3</v>
      </c>
      <c r="D1620" s="6">
        <f t="shared" si="120"/>
        <v>0</v>
      </c>
      <c r="E1620" s="6">
        <f t="shared" si="121"/>
        <v>2.8901734104046241E-3</v>
      </c>
      <c r="F1620" s="6">
        <f t="shared" si="122"/>
        <v>0</v>
      </c>
      <c r="G1620" s="6">
        <f t="shared" si="122"/>
        <v>5.7803468208092483E-3</v>
      </c>
      <c r="H1620" s="6">
        <f t="shared" si="122"/>
        <v>1.4450867052023121E-2</v>
      </c>
      <c r="I1620" s="6">
        <f t="shared" si="122"/>
        <v>1.7341040462427744E-2</v>
      </c>
    </row>
    <row r="1621" spans="1:9" x14ac:dyDescent="0.3">
      <c r="A1621" t="s">
        <v>4816</v>
      </c>
      <c r="B1621" s="6">
        <f t="shared" ref="B1621:I1621" si="123">SUM(B1608:B1620)</f>
        <v>8.6705202312138713E-2</v>
      </c>
      <c r="C1621" s="6">
        <f t="shared" si="123"/>
        <v>8.381502890173409E-2</v>
      </c>
      <c r="D1621" s="6">
        <f t="shared" si="123"/>
        <v>0.16184971098265893</v>
      </c>
      <c r="E1621" s="6">
        <f t="shared" si="123"/>
        <v>3.1791907514450865E-2</v>
      </c>
      <c r="F1621" s="6">
        <f t="shared" si="123"/>
        <v>0.1098265895953757</v>
      </c>
      <c r="G1621" s="6">
        <f t="shared" si="123"/>
        <v>0.19075144508670516</v>
      </c>
      <c r="H1621" s="6">
        <f t="shared" si="123"/>
        <v>0.32080924855491333</v>
      </c>
      <c r="I1621" s="6">
        <f t="shared" si="123"/>
        <v>0.36127167630057799</v>
      </c>
    </row>
    <row r="1623" spans="1:9" x14ac:dyDescent="0.3">
      <c r="A1623" t="s">
        <v>4922</v>
      </c>
    </row>
    <row r="1624" spans="1:9" x14ac:dyDescent="0.3">
      <c r="B1624" s="2" t="s">
        <v>4817</v>
      </c>
    </row>
    <row r="1625" spans="1:9" x14ac:dyDescent="0.3">
      <c r="B1625" t="s">
        <v>347</v>
      </c>
      <c r="D1625" t="s">
        <v>359</v>
      </c>
      <c r="F1625" t="s">
        <v>442</v>
      </c>
      <c r="H1625" t="s">
        <v>4820</v>
      </c>
      <c r="I1625" t="s">
        <v>4821</v>
      </c>
    </row>
    <row r="1626" spans="1:9" x14ac:dyDescent="0.3">
      <c r="A1626" s="2" t="s">
        <v>4815</v>
      </c>
      <c r="B1626" t="s">
        <v>4819</v>
      </c>
      <c r="C1626" t="s">
        <v>4822</v>
      </c>
      <c r="D1626" t="s">
        <v>4819</v>
      </c>
      <c r="E1626" t="s">
        <v>4822</v>
      </c>
      <c r="F1626" t="s">
        <v>4819</v>
      </c>
      <c r="G1626" t="s">
        <v>4822</v>
      </c>
    </row>
    <row r="1627" spans="1:9" x14ac:dyDescent="0.3">
      <c r="A1627" s="3" t="s">
        <v>698</v>
      </c>
      <c r="B1627" s="4">
        <v>4</v>
      </c>
      <c r="C1627" s="5">
        <v>0.8</v>
      </c>
      <c r="D1627" s="4"/>
      <c r="E1627" s="5">
        <v>0</v>
      </c>
      <c r="F1627" s="4">
        <v>1</v>
      </c>
      <c r="G1627" s="5">
        <v>0.2</v>
      </c>
      <c r="H1627" s="4">
        <v>5</v>
      </c>
      <c r="I1627" s="5">
        <v>1</v>
      </c>
    </row>
    <row r="1628" spans="1:9" x14ac:dyDescent="0.3">
      <c r="A1628" s="3" t="s">
        <v>2715</v>
      </c>
      <c r="B1628" s="4">
        <v>38</v>
      </c>
      <c r="C1628" s="5">
        <v>0.66666666666666663</v>
      </c>
      <c r="D1628" s="4">
        <v>1</v>
      </c>
      <c r="E1628" s="5">
        <v>1.7543859649122806E-2</v>
      </c>
      <c r="F1628" s="4">
        <v>18</v>
      </c>
      <c r="G1628" s="5">
        <v>0.31578947368421051</v>
      </c>
      <c r="H1628" s="4">
        <v>57</v>
      </c>
      <c r="I1628" s="5">
        <v>1</v>
      </c>
    </row>
    <row r="1629" spans="1:9" x14ac:dyDescent="0.3">
      <c r="A1629" s="3" t="s">
        <v>1958</v>
      </c>
      <c r="B1629" s="4">
        <v>26</v>
      </c>
      <c r="C1629" s="5">
        <v>0.72222222222222221</v>
      </c>
      <c r="D1629" s="4">
        <v>2</v>
      </c>
      <c r="E1629" s="5">
        <v>5.5555555555555552E-2</v>
      </c>
      <c r="F1629" s="4">
        <v>8</v>
      </c>
      <c r="G1629" s="5">
        <v>0.22222222222222221</v>
      </c>
      <c r="H1629" s="4">
        <v>36</v>
      </c>
      <c r="I1629" s="5">
        <v>1</v>
      </c>
    </row>
    <row r="1630" spans="1:9" x14ac:dyDescent="0.3">
      <c r="A1630" s="3" t="s">
        <v>1928</v>
      </c>
      <c r="B1630" s="4">
        <v>34</v>
      </c>
      <c r="C1630" s="5">
        <v>0.72340425531914898</v>
      </c>
      <c r="D1630" s="4">
        <v>4</v>
      </c>
      <c r="E1630" s="5">
        <v>8.5106382978723402E-2</v>
      </c>
      <c r="F1630" s="4">
        <v>9</v>
      </c>
      <c r="G1630" s="5">
        <v>0.19148936170212766</v>
      </c>
      <c r="H1630" s="4">
        <v>47</v>
      </c>
      <c r="I1630" s="5">
        <v>1</v>
      </c>
    </row>
    <row r="1631" spans="1:9" x14ac:dyDescent="0.3">
      <c r="A1631" s="3" t="s">
        <v>2335</v>
      </c>
      <c r="B1631" s="4">
        <v>5</v>
      </c>
      <c r="C1631" s="5">
        <v>0.7142857142857143</v>
      </c>
      <c r="D1631" s="4">
        <v>1</v>
      </c>
      <c r="E1631" s="5">
        <v>0.14285714285714285</v>
      </c>
      <c r="F1631" s="4">
        <v>1</v>
      </c>
      <c r="G1631" s="5">
        <v>0.14285714285714285</v>
      </c>
      <c r="H1631" s="4">
        <v>7</v>
      </c>
      <c r="I1631" s="5">
        <v>1</v>
      </c>
    </row>
    <row r="1632" spans="1:9" x14ac:dyDescent="0.3">
      <c r="A1632" s="3" t="s">
        <v>831</v>
      </c>
      <c r="B1632" s="4">
        <v>39</v>
      </c>
      <c r="C1632" s="5">
        <v>0.50649350649350644</v>
      </c>
      <c r="D1632" s="4">
        <v>9</v>
      </c>
      <c r="E1632" s="5">
        <v>0.11688311688311688</v>
      </c>
      <c r="F1632" s="4">
        <v>29</v>
      </c>
      <c r="G1632" s="5">
        <v>0.37662337662337664</v>
      </c>
      <c r="H1632" s="4">
        <v>77</v>
      </c>
      <c r="I1632" s="5">
        <v>1</v>
      </c>
    </row>
    <row r="1633" spans="1:17" x14ac:dyDescent="0.3">
      <c r="A1633" s="3" t="s">
        <v>381</v>
      </c>
      <c r="B1633" s="4">
        <v>11</v>
      </c>
      <c r="C1633" s="5">
        <v>0.73333333333333328</v>
      </c>
      <c r="D1633" s="4"/>
      <c r="E1633" s="5">
        <v>0</v>
      </c>
      <c r="F1633" s="4">
        <v>4</v>
      </c>
      <c r="G1633" s="5">
        <v>0.26666666666666666</v>
      </c>
      <c r="H1633" s="4">
        <v>15</v>
      </c>
      <c r="I1633" s="5">
        <v>1</v>
      </c>
    </row>
    <row r="1634" spans="1:17" x14ac:dyDescent="0.3">
      <c r="A1634" s="3" t="s">
        <v>1889</v>
      </c>
      <c r="B1634" s="4">
        <v>5</v>
      </c>
      <c r="C1634" s="5">
        <v>0.83333333333333337</v>
      </c>
      <c r="D1634" s="4">
        <v>1</v>
      </c>
      <c r="E1634" s="5">
        <v>0.16666666666666666</v>
      </c>
      <c r="F1634" s="4"/>
      <c r="G1634" s="5">
        <v>0</v>
      </c>
      <c r="H1634" s="4">
        <v>6</v>
      </c>
      <c r="I1634" s="5">
        <v>1</v>
      </c>
    </row>
    <row r="1635" spans="1:17" x14ac:dyDescent="0.3">
      <c r="A1635" s="3" t="s">
        <v>3759</v>
      </c>
      <c r="B1635" s="4">
        <v>2</v>
      </c>
      <c r="C1635" s="5">
        <v>1</v>
      </c>
      <c r="D1635" s="4"/>
      <c r="E1635" s="5">
        <v>0</v>
      </c>
      <c r="F1635" s="4"/>
      <c r="G1635" s="5">
        <v>0</v>
      </c>
      <c r="H1635" s="4">
        <v>2</v>
      </c>
      <c r="I1635" s="5">
        <v>1</v>
      </c>
    </row>
    <row r="1636" spans="1:17" x14ac:dyDescent="0.3">
      <c r="A1636" s="3" t="s">
        <v>3222</v>
      </c>
      <c r="B1636" s="4">
        <v>25</v>
      </c>
      <c r="C1636" s="5">
        <v>0.69444444444444442</v>
      </c>
      <c r="D1636" s="4">
        <v>5</v>
      </c>
      <c r="E1636" s="5">
        <v>0.1388888888888889</v>
      </c>
      <c r="F1636" s="4">
        <v>6</v>
      </c>
      <c r="G1636" s="5">
        <v>0.16666666666666666</v>
      </c>
      <c r="H1636" s="4">
        <v>36</v>
      </c>
      <c r="I1636" s="5">
        <v>1</v>
      </c>
    </row>
    <row r="1637" spans="1:17" x14ac:dyDescent="0.3">
      <c r="A1637" s="3" t="s">
        <v>2581</v>
      </c>
      <c r="B1637" s="4">
        <v>32</v>
      </c>
      <c r="C1637" s="5">
        <v>0.7441860465116279</v>
      </c>
      <c r="D1637" s="4"/>
      <c r="E1637" s="5">
        <v>0</v>
      </c>
      <c r="F1637" s="4">
        <v>11</v>
      </c>
      <c r="G1637" s="5">
        <v>0.2558139534883721</v>
      </c>
      <c r="H1637" s="4">
        <v>43</v>
      </c>
      <c r="I1637" s="5">
        <v>1</v>
      </c>
    </row>
    <row r="1638" spans="1:17" x14ac:dyDescent="0.3">
      <c r="A1638" s="3" t="s">
        <v>1490</v>
      </c>
      <c r="B1638" s="4">
        <v>4</v>
      </c>
      <c r="C1638" s="5">
        <v>0.66666666666666663</v>
      </c>
      <c r="D1638" s="4"/>
      <c r="E1638" s="5">
        <v>0</v>
      </c>
      <c r="F1638" s="4">
        <v>2</v>
      </c>
      <c r="G1638" s="5">
        <v>0.33333333333333331</v>
      </c>
      <c r="H1638" s="4">
        <v>6</v>
      </c>
      <c r="I1638" s="5">
        <v>1</v>
      </c>
    </row>
    <row r="1639" spans="1:17" x14ac:dyDescent="0.3">
      <c r="A1639" s="3" t="s">
        <v>4959</v>
      </c>
      <c r="B1639" s="4">
        <v>7</v>
      </c>
      <c r="C1639" s="5">
        <v>0.77777777777777779</v>
      </c>
      <c r="D1639" s="4">
        <v>1</v>
      </c>
      <c r="E1639" s="5">
        <v>0.1111111111111111</v>
      </c>
      <c r="F1639" s="4">
        <v>1</v>
      </c>
      <c r="G1639" s="5">
        <v>0.1111111111111111</v>
      </c>
      <c r="H1639" s="4">
        <v>9</v>
      </c>
      <c r="I1639" s="5">
        <v>1</v>
      </c>
    </row>
    <row r="1640" spans="1:17" x14ac:dyDescent="0.3">
      <c r="A1640" s="3" t="s">
        <v>4816</v>
      </c>
      <c r="B1640" s="4">
        <v>232</v>
      </c>
      <c r="C1640" s="5">
        <v>0.67052023121387283</v>
      </c>
      <c r="D1640" s="4">
        <v>24</v>
      </c>
      <c r="E1640" s="5">
        <v>6.9364161849710976E-2</v>
      </c>
      <c r="F1640" s="4">
        <v>90</v>
      </c>
      <c r="G1640" s="5">
        <v>0.26011560693641617</v>
      </c>
      <c r="H1640" s="4">
        <v>346</v>
      </c>
      <c r="I1640" s="5">
        <v>1</v>
      </c>
    </row>
    <row r="1642" spans="1:17" s="13" customFormat="1" x14ac:dyDescent="0.3">
      <c r="A1642" s="14" t="s">
        <v>4923</v>
      </c>
    </row>
    <row r="1643" spans="1:17" x14ac:dyDescent="0.3">
      <c r="A1643" t="s">
        <v>4924</v>
      </c>
    </row>
    <row r="1644" spans="1:17" x14ac:dyDescent="0.3">
      <c r="A1644" s="2" t="s">
        <v>4815</v>
      </c>
      <c r="B1644" t="s">
        <v>443</v>
      </c>
      <c r="C1644" t="s">
        <v>500</v>
      </c>
      <c r="D1644" t="s">
        <v>392</v>
      </c>
      <c r="E1644" t="s">
        <v>459</v>
      </c>
      <c r="F1644" t="s">
        <v>1049</v>
      </c>
      <c r="G1644" t="s">
        <v>413</v>
      </c>
      <c r="H1644" t="s">
        <v>372</v>
      </c>
      <c r="J1644" t="s">
        <v>4815</v>
      </c>
      <c r="K1644" s="53" t="s">
        <v>443</v>
      </c>
      <c r="L1644" s="53" t="s">
        <v>500</v>
      </c>
      <c r="M1644" s="53" t="s">
        <v>392</v>
      </c>
      <c r="N1644" s="53" t="s">
        <v>459</v>
      </c>
      <c r="O1644" s="53" t="s">
        <v>1049</v>
      </c>
      <c r="P1644" s="53" t="s">
        <v>413</v>
      </c>
      <c r="Q1644" s="53" t="s">
        <v>372</v>
      </c>
    </row>
    <row r="1645" spans="1:17" x14ac:dyDescent="0.3">
      <c r="A1645" s="3" t="s">
        <v>698</v>
      </c>
      <c r="B1645" s="4"/>
      <c r="C1645" s="4"/>
      <c r="D1645" s="4"/>
      <c r="E1645" s="4"/>
      <c r="F1645" s="4"/>
      <c r="G1645" s="4">
        <v>5</v>
      </c>
      <c r="H1645" s="4"/>
      <c r="J1645" s="3" t="s">
        <v>698</v>
      </c>
      <c r="K1645" s="4"/>
      <c r="L1645" s="4"/>
      <c r="M1645" s="4"/>
      <c r="N1645" s="4"/>
      <c r="O1645" s="4"/>
      <c r="P1645" s="4">
        <v>5</v>
      </c>
      <c r="Q1645" s="4"/>
    </row>
    <row r="1646" spans="1:17" x14ac:dyDescent="0.3">
      <c r="A1646" s="3" t="s">
        <v>2715</v>
      </c>
      <c r="B1646" s="4">
        <v>19</v>
      </c>
      <c r="C1646" s="4">
        <v>19</v>
      </c>
      <c r="D1646" s="4">
        <v>23</v>
      </c>
      <c r="E1646" s="4">
        <v>5</v>
      </c>
      <c r="F1646" s="4"/>
      <c r="G1646" s="4">
        <v>27</v>
      </c>
      <c r="H1646" s="4">
        <v>2</v>
      </c>
      <c r="J1646" s="3" t="s">
        <v>2715</v>
      </c>
      <c r="K1646" s="4">
        <v>19</v>
      </c>
      <c r="L1646" s="4">
        <v>19</v>
      </c>
      <c r="M1646" s="4">
        <v>23</v>
      </c>
      <c r="N1646" s="4">
        <v>5</v>
      </c>
      <c r="O1646" s="4"/>
      <c r="P1646" s="4">
        <v>27</v>
      </c>
      <c r="Q1646" s="4">
        <v>2</v>
      </c>
    </row>
    <row r="1647" spans="1:17" x14ac:dyDescent="0.3">
      <c r="A1647" s="3" t="s">
        <v>1958</v>
      </c>
      <c r="B1647" s="4">
        <v>16</v>
      </c>
      <c r="C1647" s="4">
        <v>8</v>
      </c>
      <c r="D1647" s="4">
        <v>11</v>
      </c>
      <c r="E1647" s="4">
        <v>14</v>
      </c>
      <c r="F1647" s="4"/>
      <c r="G1647" s="4">
        <v>8</v>
      </c>
      <c r="H1647" s="4">
        <v>2</v>
      </c>
      <c r="J1647" s="3" t="s">
        <v>1958</v>
      </c>
      <c r="K1647" s="4">
        <v>16</v>
      </c>
      <c r="L1647" s="4">
        <v>8</v>
      </c>
      <c r="M1647" s="4">
        <v>11</v>
      </c>
      <c r="N1647" s="4">
        <v>14</v>
      </c>
      <c r="O1647" s="4"/>
      <c r="P1647" s="4">
        <v>8</v>
      </c>
      <c r="Q1647" s="4">
        <v>2</v>
      </c>
    </row>
    <row r="1648" spans="1:17" x14ac:dyDescent="0.3">
      <c r="A1648" s="3" t="s">
        <v>1928</v>
      </c>
      <c r="B1648" s="4">
        <v>32</v>
      </c>
      <c r="C1648" s="4">
        <v>26</v>
      </c>
      <c r="D1648" s="4">
        <v>16</v>
      </c>
      <c r="E1648" s="4">
        <v>17</v>
      </c>
      <c r="F1648" s="4">
        <v>2</v>
      </c>
      <c r="G1648" s="4">
        <v>4</v>
      </c>
      <c r="H1648" s="4">
        <v>1</v>
      </c>
      <c r="J1648" s="3" t="s">
        <v>1928</v>
      </c>
      <c r="K1648" s="4">
        <v>32</v>
      </c>
      <c r="L1648" s="4">
        <v>26</v>
      </c>
      <c r="M1648" s="4">
        <v>16</v>
      </c>
      <c r="N1648" s="4">
        <v>17</v>
      </c>
      <c r="O1648" s="4">
        <v>2</v>
      </c>
      <c r="P1648" s="4">
        <v>4</v>
      </c>
      <c r="Q1648" s="4">
        <v>1</v>
      </c>
    </row>
    <row r="1649" spans="1:17" x14ac:dyDescent="0.3">
      <c r="A1649" s="3" t="s">
        <v>2335</v>
      </c>
      <c r="B1649" s="4">
        <v>1</v>
      </c>
      <c r="C1649" s="4">
        <v>2</v>
      </c>
      <c r="D1649" s="4">
        <v>3</v>
      </c>
      <c r="E1649" s="4">
        <v>2</v>
      </c>
      <c r="F1649" s="4"/>
      <c r="G1649" s="4">
        <v>4</v>
      </c>
      <c r="H1649" s="4"/>
      <c r="J1649" s="3" t="s">
        <v>2335</v>
      </c>
      <c r="K1649" s="4">
        <v>1</v>
      </c>
      <c r="L1649" s="4">
        <v>2</v>
      </c>
      <c r="M1649" s="4">
        <v>3</v>
      </c>
      <c r="N1649" s="4">
        <v>2</v>
      </c>
      <c r="O1649" s="4"/>
      <c r="P1649" s="4">
        <v>4</v>
      </c>
      <c r="Q1649" s="4"/>
    </row>
    <row r="1650" spans="1:17" x14ac:dyDescent="0.3">
      <c r="A1650" s="3" t="s">
        <v>831</v>
      </c>
      <c r="B1650" s="4">
        <v>21</v>
      </c>
      <c r="C1650" s="4">
        <v>18</v>
      </c>
      <c r="D1650" s="4">
        <v>16</v>
      </c>
      <c r="E1650" s="4">
        <v>16</v>
      </c>
      <c r="F1650" s="4">
        <v>1</v>
      </c>
      <c r="G1650" s="4">
        <v>18</v>
      </c>
      <c r="H1650" s="4">
        <v>18</v>
      </c>
      <c r="J1650" s="3" t="s">
        <v>831</v>
      </c>
      <c r="K1650" s="4">
        <v>21</v>
      </c>
      <c r="L1650" s="4">
        <v>18</v>
      </c>
      <c r="M1650" s="4">
        <v>16</v>
      </c>
      <c r="N1650" s="4">
        <v>16</v>
      </c>
      <c r="O1650" s="4">
        <v>1</v>
      </c>
      <c r="P1650" s="4">
        <v>18</v>
      </c>
      <c r="Q1650" s="4">
        <v>18</v>
      </c>
    </row>
    <row r="1651" spans="1:17" x14ac:dyDescent="0.3">
      <c r="A1651" s="3" t="s">
        <v>381</v>
      </c>
      <c r="B1651" s="4">
        <v>6</v>
      </c>
      <c r="C1651" s="4">
        <v>5</v>
      </c>
      <c r="D1651" s="4">
        <v>2</v>
      </c>
      <c r="E1651" s="4">
        <v>2</v>
      </c>
      <c r="F1651" s="4"/>
      <c r="G1651" s="4">
        <v>3</v>
      </c>
      <c r="H1651" s="4">
        <v>3</v>
      </c>
      <c r="J1651" s="3" t="s">
        <v>381</v>
      </c>
      <c r="K1651" s="4">
        <v>6</v>
      </c>
      <c r="L1651" s="4">
        <v>5</v>
      </c>
      <c r="M1651" s="4">
        <v>2</v>
      </c>
      <c r="N1651" s="4">
        <v>2</v>
      </c>
      <c r="O1651" s="4"/>
      <c r="P1651" s="4">
        <v>3</v>
      </c>
      <c r="Q1651" s="4">
        <v>3</v>
      </c>
    </row>
    <row r="1652" spans="1:17" x14ac:dyDescent="0.3">
      <c r="A1652" s="3" t="s">
        <v>1889</v>
      </c>
      <c r="B1652" s="4">
        <v>2</v>
      </c>
      <c r="C1652" s="4">
        <v>3</v>
      </c>
      <c r="D1652" s="4">
        <v>1</v>
      </c>
      <c r="E1652" s="4"/>
      <c r="F1652" s="4"/>
      <c r="G1652" s="4"/>
      <c r="H1652" s="4">
        <v>2</v>
      </c>
      <c r="J1652" s="3" t="s">
        <v>1889</v>
      </c>
      <c r="K1652" s="4">
        <v>2</v>
      </c>
      <c r="L1652" s="4">
        <v>3</v>
      </c>
      <c r="M1652" s="4">
        <v>1</v>
      </c>
      <c r="N1652" s="4"/>
      <c r="O1652" s="4"/>
      <c r="P1652" s="4"/>
      <c r="Q1652" s="4">
        <v>2</v>
      </c>
    </row>
    <row r="1653" spans="1:17" x14ac:dyDescent="0.3">
      <c r="A1653" s="3" t="s">
        <v>3759</v>
      </c>
      <c r="B1653" s="4">
        <v>2</v>
      </c>
      <c r="C1653" s="4">
        <v>1</v>
      </c>
      <c r="D1653" s="4">
        <v>1</v>
      </c>
      <c r="E1653" s="4">
        <v>1</v>
      </c>
      <c r="F1653" s="4"/>
      <c r="G1653" s="4"/>
      <c r="H1653" s="4"/>
      <c r="J1653" s="3" t="s">
        <v>3759</v>
      </c>
      <c r="K1653" s="4">
        <v>2</v>
      </c>
      <c r="L1653" s="4">
        <v>1</v>
      </c>
      <c r="M1653" s="4">
        <v>1</v>
      </c>
      <c r="N1653" s="4">
        <v>1</v>
      </c>
      <c r="O1653" s="4"/>
      <c r="P1653" s="4"/>
      <c r="Q1653" s="4"/>
    </row>
    <row r="1654" spans="1:17" x14ac:dyDescent="0.3">
      <c r="A1654" s="3" t="s">
        <v>3222</v>
      </c>
      <c r="B1654" s="4">
        <v>15</v>
      </c>
      <c r="C1654" s="4">
        <v>24</v>
      </c>
      <c r="D1654" s="4">
        <v>20</v>
      </c>
      <c r="E1654" s="4">
        <v>8</v>
      </c>
      <c r="F1654" s="4"/>
      <c r="G1654" s="4">
        <v>1</v>
      </c>
      <c r="H1654" s="4">
        <v>7</v>
      </c>
      <c r="J1654" s="3" t="s">
        <v>3222</v>
      </c>
      <c r="K1654" s="4">
        <v>15</v>
      </c>
      <c r="L1654" s="4">
        <v>24</v>
      </c>
      <c r="M1654" s="4">
        <v>20</v>
      </c>
      <c r="N1654" s="4">
        <v>8</v>
      </c>
      <c r="O1654" s="4"/>
      <c r="P1654" s="4">
        <v>1</v>
      </c>
      <c r="Q1654" s="4">
        <v>7</v>
      </c>
    </row>
    <row r="1655" spans="1:17" x14ac:dyDescent="0.3">
      <c r="A1655" s="3" t="s">
        <v>2581</v>
      </c>
      <c r="B1655" s="4">
        <v>24</v>
      </c>
      <c r="C1655" s="4">
        <v>19</v>
      </c>
      <c r="D1655" s="4">
        <v>8</v>
      </c>
      <c r="E1655" s="4">
        <v>23</v>
      </c>
      <c r="F1655" s="4"/>
      <c r="G1655" s="4">
        <v>4</v>
      </c>
      <c r="H1655" s="4">
        <v>3</v>
      </c>
      <c r="J1655" s="3" t="s">
        <v>2581</v>
      </c>
      <c r="K1655" s="4">
        <v>24</v>
      </c>
      <c r="L1655" s="4">
        <v>19</v>
      </c>
      <c r="M1655" s="4">
        <v>8</v>
      </c>
      <c r="N1655" s="4">
        <v>23</v>
      </c>
      <c r="O1655" s="4"/>
      <c r="P1655" s="4">
        <v>4</v>
      </c>
      <c r="Q1655" s="4">
        <v>3</v>
      </c>
    </row>
    <row r="1656" spans="1:17" x14ac:dyDescent="0.3">
      <c r="A1656" s="3" t="s">
        <v>1490</v>
      </c>
      <c r="B1656" s="4">
        <v>2</v>
      </c>
      <c r="C1656" s="4">
        <v>2</v>
      </c>
      <c r="D1656" s="4">
        <v>2</v>
      </c>
      <c r="E1656" s="4"/>
      <c r="F1656" s="4"/>
      <c r="G1656" s="4">
        <v>4</v>
      </c>
      <c r="H1656" s="4"/>
      <c r="J1656" s="3" t="s">
        <v>1490</v>
      </c>
      <c r="K1656" s="4">
        <v>2</v>
      </c>
      <c r="L1656" s="4">
        <v>2</v>
      </c>
      <c r="M1656" s="4">
        <v>2</v>
      </c>
      <c r="N1656" s="4"/>
      <c r="O1656" s="4"/>
      <c r="P1656" s="4">
        <v>4</v>
      </c>
      <c r="Q1656" s="4"/>
    </row>
    <row r="1657" spans="1:17" x14ac:dyDescent="0.3">
      <c r="A1657" s="3" t="s">
        <v>4959</v>
      </c>
      <c r="B1657" s="4">
        <v>2</v>
      </c>
      <c r="C1657" s="4">
        <v>7</v>
      </c>
      <c r="D1657" s="4">
        <v>4</v>
      </c>
      <c r="E1657" s="4">
        <v>1</v>
      </c>
      <c r="F1657" s="4"/>
      <c r="G1657" s="4">
        <v>1</v>
      </c>
      <c r="H1657" s="4">
        <v>1</v>
      </c>
      <c r="J1657" s="3" t="s">
        <v>4959</v>
      </c>
      <c r="K1657" s="4">
        <v>2</v>
      </c>
      <c r="L1657" s="4">
        <v>7</v>
      </c>
      <c r="M1657" s="4">
        <v>4</v>
      </c>
      <c r="N1657" s="4">
        <v>1</v>
      </c>
      <c r="O1657" s="4"/>
      <c r="P1657" s="4">
        <v>1</v>
      </c>
      <c r="Q1657" s="4">
        <v>1</v>
      </c>
    </row>
    <row r="1658" spans="1:17" x14ac:dyDescent="0.3">
      <c r="A1658" s="3" t="s">
        <v>4816</v>
      </c>
      <c r="B1658" s="4">
        <v>142</v>
      </c>
      <c r="C1658" s="4">
        <v>134</v>
      </c>
      <c r="D1658" s="4">
        <v>107</v>
      </c>
      <c r="E1658" s="4">
        <v>89</v>
      </c>
      <c r="F1658" s="4">
        <v>3</v>
      </c>
      <c r="G1658" s="4">
        <v>79</v>
      </c>
      <c r="H1658" s="4">
        <v>39</v>
      </c>
      <c r="J1658" t="s">
        <v>4816</v>
      </c>
      <c r="K1658">
        <f>SUM(K1645:K1657)</f>
        <v>142</v>
      </c>
      <c r="L1658">
        <f t="shared" ref="L1658:Q1658" si="124">SUM(L1645:L1657)</f>
        <v>134</v>
      </c>
      <c r="M1658">
        <f t="shared" si="124"/>
        <v>107</v>
      </c>
      <c r="N1658">
        <f t="shared" si="124"/>
        <v>89</v>
      </c>
      <c r="O1658">
        <f t="shared" si="124"/>
        <v>3</v>
      </c>
      <c r="P1658">
        <f t="shared" si="124"/>
        <v>79</v>
      </c>
      <c r="Q1658">
        <f t="shared" si="124"/>
        <v>39</v>
      </c>
    </row>
    <row r="1660" spans="1:17" x14ac:dyDescent="0.3">
      <c r="A1660" t="s">
        <v>4815</v>
      </c>
      <c r="B1660" s="53" t="s">
        <v>443</v>
      </c>
      <c r="C1660" s="53" t="s">
        <v>500</v>
      </c>
      <c r="D1660" s="53" t="s">
        <v>392</v>
      </c>
      <c r="E1660" s="53" t="s">
        <v>459</v>
      </c>
      <c r="F1660" s="53" t="s">
        <v>1049</v>
      </c>
      <c r="G1660" s="53" t="s">
        <v>413</v>
      </c>
      <c r="H1660" s="53" t="s">
        <v>372</v>
      </c>
    </row>
    <row r="1661" spans="1:17" x14ac:dyDescent="0.3">
      <c r="A1661" t="s">
        <v>698</v>
      </c>
      <c r="B1661" s="6">
        <f>B1645/$I1661</f>
        <v>0</v>
      </c>
      <c r="C1661" s="6">
        <f t="shared" ref="C1661:H1661" si="125">C1645/$I1661</f>
        <v>0</v>
      </c>
      <c r="D1661" s="6">
        <f t="shared" si="125"/>
        <v>0</v>
      </c>
      <c r="E1661" s="6">
        <f t="shared" si="125"/>
        <v>0</v>
      </c>
      <c r="F1661" s="6">
        <f t="shared" si="125"/>
        <v>0</v>
      </c>
      <c r="G1661" s="6">
        <f t="shared" si="125"/>
        <v>1</v>
      </c>
      <c r="H1661" s="6">
        <f t="shared" si="125"/>
        <v>0</v>
      </c>
      <c r="I1661" s="4">
        <v>5</v>
      </c>
    </row>
    <row r="1662" spans="1:17" x14ac:dyDescent="0.3">
      <c r="A1662" t="s">
        <v>2715</v>
      </c>
      <c r="B1662" s="6">
        <f t="shared" ref="B1662:H1662" si="126">B1646/$I1662</f>
        <v>0.33333333333333331</v>
      </c>
      <c r="C1662" s="6">
        <f t="shared" si="126"/>
        <v>0.33333333333333331</v>
      </c>
      <c r="D1662" s="6">
        <f t="shared" si="126"/>
        <v>0.40350877192982454</v>
      </c>
      <c r="E1662" s="6">
        <f t="shared" si="126"/>
        <v>8.771929824561403E-2</v>
      </c>
      <c r="F1662" s="6">
        <f t="shared" si="126"/>
        <v>0</v>
      </c>
      <c r="G1662" s="6">
        <f t="shared" si="126"/>
        <v>0.47368421052631576</v>
      </c>
      <c r="H1662" s="6">
        <f t="shared" si="126"/>
        <v>3.5087719298245612E-2</v>
      </c>
      <c r="I1662" s="4">
        <v>57</v>
      </c>
    </row>
    <row r="1663" spans="1:17" x14ac:dyDescent="0.3">
      <c r="A1663" t="s">
        <v>1958</v>
      </c>
      <c r="B1663" s="6">
        <f t="shared" ref="B1663:H1663" si="127">B1647/$I1663</f>
        <v>0.44444444444444442</v>
      </c>
      <c r="C1663" s="6">
        <f t="shared" si="127"/>
        <v>0.22222222222222221</v>
      </c>
      <c r="D1663" s="6">
        <f t="shared" si="127"/>
        <v>0.30555555555555558</v>
      </c>
      <c r="E1663" s="6">
        <f t="shared" si="127"/>
        <v>0.3888888888888889</v>
      </c>
      <c r="F1663" s="6">
        <f t="shared" si="127"/>
        <v>0</v>
      </c>
      <c r="G1663" s="6">
        <f t="shared" si="127"/>
        <v>0.22222222222222221</v>
      </c>
      <c r="H1663" s="6">
        <f t="shared" si="127"/>
        <v>5.5555555555555552E-2</v>
      </c>
      <c r="I1663" s="4">
        <v>36</v>
      </c>
    </row>
    <row r="1664" spans="1:17" x14ac:dyDescent="0.3">
      <c r="A1664" t="s">
        <v>1928</v>
      </c>
      <c r="B1664" s="6">
        <f t="shared" ref="B1664:H1664" si="128">B1648/$I1664</f>
        <v>0.68085106382978722</v>
      </c>
      <c r="C1664" s="6">
        <f t="shared" si="128"/>
        <v>0.55319148936170215</v>
      </c>
      <c r="D1664" s="6">
        <f t="shared" si="128"/>
        <v>0.34042553191489361</v>
      </c>
      <c r="E1664" s="6">
        <f t="shared" si="128"/>
        <v>0.36170212765957449</v>
      </c>
      <c r="F1664" s="6">
        <f t="shared" si="128"/>
        <v>4.2553191489361701E-2</v>
      </c>
      <c r="G1664" s="6">
        <f t="shared" si="128"/>
        <v>8.5106382978723402E-2</v>
      </c>
      <c r="H1664" s="6">
        <f t="shared" si="128"/>
        <v>2.1276595744680851E-2</v>
      </c>
      <c r="I1664" s="4">
        <v>47</v>
      </c>
    </row>
    <row r="1665" spans="1:15" x14ac:dyDescent="0.3">
      <c r="A1665" t="s">
        <v>2335</v>
      </c>
      <c r="B1665" s="6">
        <f t="shared" ref="B1665:H1665" si="129">B1649/$I1665</f>
        <v>0.14285714285714285</v>
      </c>
      <c r="C1665" s="6">
        <f t="shared" si="129"/>
        <v>0.2857142857142857</v>
      </c>
      <c r="D1665" s="6">
        <f t="shared" si="129"/>
        <v>0.42857142857142855</v>
      </c>
      <c r="E1665" s="6">
        <f t="shared" si="129"/>
        <v>0.2857142857142857</v>
      </c>
      <c r="F1665" s="6">
        <f t="shared" si="129"/>
        <v>0</v>
      </c>
      <c r="G1665" s="6">
        <f t="shared" si="129"/>
        <v>0.5714285714285714</v>
      </c>
      <c r="H1665" s="6">
        <f t="shared" si="129"/>
        <v>0</v>
      </c>
      <c r="I1665" s="4">
        <v>7</v>
      </c>
    </row>
    <row r="1666" spans="1:15" x14ac:dyDescent="0.3">
      <c r="A1666" t="s">
        <v>831</v>
      </c>
      <c r="B1666" s="6">
        <f t="shared" ref="B1666:H1666" si="130">B1650/$I1666</f>
        <v>0.27272727272727271</v>
      </c>
      <c r="C1666" s="6">
        <f t="shared" si="130"/>
        <v>0.23376623376623376</v>
      </c>
      <c r="D1666" s="6">
        <f t="shared" si="130"/>
        <v>0.20779220779220781</v>
      </c>
      <c r="E1666" s="6">
        <f t="shared" si="130"/>
        <v>0.20779220779220781</v>
      </c>
      <c r="F1666" s="6">
        <f t="shared" si="130"/>
        <v>1.2987012987012988E-2</v>
      </c>
      <c r="G1666" s="6">
        <f t="shared" si="130"/>
        <v>0.23376623376623376</v>
      </c>
      <c r="H1666" s="6">
        <f t="shared" si="130"/>
        <v>0.23376623376623376</v>
      </c>
      <c r="I1666" s="4">
        <v>77</v>
      </c>
    </row>
    <row r="1667" spans="1:15" x14ac:dyDescent="0.3">
      <c r="A1667" t="s">
        <v>381</v>
      </c>
      <c r="B1667" s="6">
        <f t="shared" ref="B1667:H1667" si="131">B1651/$I1667</f>
        <v>0.4</v>
      </c>
      <c r="C1667" s="6">
        <f t="shared" si="131"/>
        <v>0.33333333333333331</v>
      </c>
      <c r="D1667" s="6">
        <f t="shared" si="131"/>
        <v>0.13333333333333333</v>
      </c>
      <c r="E1667" s="6">
        <f t="shared" si="131"/>
        <v>0.13333333333333333</v>
      </c>
      <c r="F1667" s="6">
        <f t="shared" si="131"/>
        <v>0</v>
      </c>
      <c r="G1667" s="6">
        <f t="shared" si="131"/>
        <v>0.2</v>
      </c>
      <c r="H1667" s="6">
        <f t="shared" si="131"/>
        <v>0.2</v>
      </c>
      <c r="I1667" s="4">
        <v>15</v>
      </c>
      <c r="J1667" t="s">
        <v>5159</v>
      </c>
    </row>
    <row r="1668" spans="1:15" x14ac:dyDescent="0.3">
      <c r="A1668" t="s">
        <v>1889</v>
      </c>
      <c r="B1668" s="6">
        <f t="shared" ref="B1668:H1668" si="132">B1652/$I1668</f>
        <v>0.33333333333333331</v>
      </c>
      <c r="C1668" s="6">
        <f t="shared" si="132"/>
        <v>0.5</v>
      </c>
      <c r="D1668" s="6">
        <f t="shared" si="132"/>
        <v>0.16666666666666666</v>
      </c>
      <c r="E1668" s="6">
        <f t="shared" si="132"/>
        <v>0</v>
      </c>
      <c r="F1668" s="6">
        <f t="shared" si="132"/>
        <v>0</v>
      </c>
      <c r="G1668" s="6">
        <f t="shared" si="132"/>
        <v>0</v>
      </c>
      <c r="H1668" s="6">
        <f t="shared" si="132"/>
        <v>0.33333333333333331</v>
      </c>
      <c r="I1668" s="4">
        <v>6</v>
      </c>
    </row>
    <row r="1669" spans="1:15" x14ac:dyDescent="0.3">
      <c r="A1669" t="s">
        <v>3759</v>
      </c>
      <c r="B1669" s="6">
        <f t="shared" ref="B1669:H1669" si="133">B1653/$I1669</f>
        <v>1</v>
      </c>
      <c r="C1669" s="6">
        <f t="shared" si="133"/>
        <v>0.5</v>
      </c>
      <c r="D1669" s="6">
        <f t="shared" si="133"/>
        <v>0.5</v>
      </c>
      <c r="E1669" s="6">
        <f t="shared" si="133"/>
        <v>0.5</v>
      </c>
      <c r="F1669" s="6">
        <f t="shared" si="133"/>
        <v>0</v>
      </c>
      <c r="G1669" s="6">
        <f t="shared" si="133"/>
        <v>0</v>
      </c>
      <c r="H1669" s="6">
        <f t="shared" si="133"/>
        <v>0</v>
      </c>
      <c r="I1669" s="4">
        <v>2</v>
      </c>
    </row>
    <row r="1670" spans="1:15" x14ac:dyDescent="0.3">
      <c r="A1670" t="s">
        <v>3222</v>
      </c>
      <c r="B1670" s="6">
        <f t="shared" ref="B1670:H1670" si="134">B1654/$I1670</f>
        <v>0.41666666666666669</v>
      </c>
      <c r="C1670" s="6">
        <f t="shared" si="134"/>
        <v>0.66666666666666663</v>
      </c>
      <c r="D1670" s="6">
        <f t="shared" si="134"/>
        <v>0.55555555555555558</v>
      </c>
      <c r="E1670" s="6">
        <f t="shared" si="134"/>
        <v>0.22222222222222221</v>
      </c>
      <c r="F1670" s="6">
        <f t="shared" si="134"/>
        <v>0</v>
      </c>
      <c r="G1670" s="6">
        <f t="shared" si="134"/>
        <v>2.7777777777777776E-2</v>
      </c>
      <c r="H1670" s="6">
        <f t="shared" si="134"/>
        <v>0.19444444444444445</v>
      </c>
      <c r="I1670" s="4">
        <v>36</v>
      </c>
    </row>
    <row r="1671" spans="1:15" x14ac:dyDescent="0.3">
      <c r="A1671" t="s">
        <v>2581</v>
      </c>
      <c r="B1671" s="6">
        <f t="shared" ref="B1671:H1671" si="135">B1655/$I1671</f>
        <v>0.55813953488372092</v>
      </c>
      <c r="C1671" s="6">
        <f t="shared" si="135"/>
        <v>0.44186046511627908</v>
      </c>
      <c r="D1671" s="6">
        <f t="shared" si="135"/>
        <v>0.18604651162790697</v>
      </c>
      <c r="E1671" s="6">
        <f t="shared" si="135"/>
        <v>0.53488372093023251</v>
      </c>
      <c r="F1671" s="6">
        <f t="shared" si="135"/>
        <v>0</v>
      </c>
      <c r="G1671" s="6">
        <f t="shared" si="135"/>
        <v>9.3023255813953487E-2</v>
      </c>
      <c r="H1671" s="6">
        <f t="shared" si="135"/>
        <v>6.9767441860465115E-2</v>
      </c>
      <c r="I1671" s="4">
        <v>43</v>
      </c>
    </row>
    <row r="1672" spans="1:15" x14ac:dyDescent="0.3">
      <c r="A1672" t="s">
        <v>1490</v>
      </c>
      <c r="B1672" s="6">
        <f t="shared" ref="B1672:H1672" si="136">B1656/$I1672</f>
        <v>0.33333333333333331</v>
      </c>
      <c r="C1672" s="6">
        <f t="shared" si="136"/>
        <v>0.33333333333333331</v>
      </c>
      <c r="D1672" s="6">
        <f t="shared" si="136"/>
        <v>0.33333333333333331</v>
      </c>
      <c r="E1672" s="6">
        <f t="shared" si="136"/>
        <v>0</v>
      </c>
      <c r="F1672" s="6">
        <f t="shared" si="136"/>
        <v>0</v>
      </c>
      <c r="G1672" s="6">
        <f t="shared" si="136"/>
        <v>0.66666666666666663</v>
      </c>
      <c r="H1672" s="6">
        <f t="shared" si="136"/>
        <v>0</v>
      </c>
      <c r="I1672" s="4">
        <v>6</v>
      </c>
    </row>
    <row r="1673" spans="1:15" x14ac:dyDescent="0.3">
      <c r="A1673" t="s">
        <v>4959</v>
      </c>
      <c r="B1673" s="6">
        <f t="shared" ref="B1673:H1673" si="137">B1657/$I1673</f>
        <v>0.22222222222222221</v>
      </c>
      <c r="C1673" s="6">
        <f t="shared" si="137"/>
        <v>0.77777777777777779</v>
      </c>
      <c r="D1673" s="6">
        <f t="shared" si="137"/>
        <v>0.44444444444444442</v>
      </c>
      <c r="E1673" s="6">
        <f t="shared" si="137"/>
        <v>0.1111111111111111</v>
      </c>
      <c r="F1673" s="6">
        <f t="shared" si="137"/>
        <v>0</v>
      </c>
      <c r="G1673" s="6">
        <f t="shared" si="137"/>
        <v>0.1111111111111111</v>
      </c>
      <c r="H1673" s="6">
        <f t="shared" si="137"/>
        <v>0.1111111111111111</v>
      </c>
      <c r="I1673" s="4">
        <v>9</v>
      </c>
    </row>
    <row r="1674" spans="1:15" x14ac:dyDescent="0.3">
      <c r="A1674" t="s">
        <v>4816</v>
      </c>
      <c r="B1674" s="6">
        <f>B1658/346</f>
        <v>0.41040462427745666</v>
      </c>
      <c r="C1674" s="6">
        <f t="shared" ref="C1674:H1674" si="138">C1658/346</f>
        <v>0.38728323699421963</v>
      </c>
      <c r="D1674" s="6">
        <f t="shared" si="138"/>
        <v>0.30924855491329478</v>
      </c>
      <c r="E1674" s="6">
        <f t="shared" si="138"/>
        <v>0.25722543352601157</v>
      </c>
      <c r="F1674" s="6">
        <f t="shared" si="138"/>
        <v>8.670520231213872E-3</v>
      </c>
      <c r="G1674" s="6">
        <f t="shared" si="138"/>
        <v>0.22832369942196531</v>
      </c>
      <c r="H1674" s="6">
        <f t="shared" si="138"/>
        <v>0.11271676300578035</v>
      </c>
      <c r="I1674">
        <f>SUM(I1661:I1673)</f>
        <v>346</v>
      </c>
    </row>
    <row r="1675" spans="1:15" x14ac:dyDescent="0.3">
      <c r="B1675" s="6"/>
      <c r="C1675" s="6"/>
      <c r="D1675" s="6"/>
      <c r="E1675" s="6"/>
      <c r="F1675" s="6"/>
      <c r="G1675" s="6"/>
      <c r="H1675" s="6"/>
    </row>
    <row r="1676" spans="1:15" x14ac:dyDescent="0.3">
      <c r="A1676" s="2" t="s">
        <v>5166</v>
      </c>
      <c r="B1676" s="2" t="s">
        <v>4817</v>
      </c>
    </row>
    <row r="1677" spans="1:15" x14ac:dyDescent="0.3">
      <c r="A1677" s="2" t="s">
        <v>4815</v>
      </c>
      <c r="B1677" t="s">
        <v>5165</v>
      </c>
      <c r="C1677" t="s">
        <v>5161</v>
      </c>
      <c r="D1677" t="s">
        <v>5162</v>
      </c>
      <c r="E1677" t="s">
        <v>1619</v>
      </c>
      <c r="F1677" t="s">
        <v>444</v>
      </c>
      <c r="G1677" t="s">
        <v>1690</v>
      </c>
      <c r="H1677" t="s">
        <v>1720</v>
      </c>
      <c r="I1677" t="s">
        <v>460</v>
      </c>
      <c r="J1677" t="s">
        <v>3814</v>
      </c>
      <c r="K1677" t="s">
        <v>4818</v>
      </c>
      <c r="L1677" t="s">
        <v>5164</v>
      </c>
      <c r="M1677" t="s">
        <v>5160</v>
      </c>
      <c r="N1677" t="s">
        <v>5163</v>
      </c>
      <c r="O1677" t="s">
        <v>4816</v>
      </c>
    </row>
    <row r="1678" spans="1:15" x14ac:dyDescent="0.3">
      <c r="A1678" s="3" t="s">
        <v>698</v>
      </c>
      <c r="B1678" s="4"/>
      <c r="C1678" s="4"/>
      <c r="D1678" s="4"/>
      <c r="E1678" s="4"/>
      <c r="F1678" s="4"/>
      <c r="G1678" s="4"/>
      <c r="H1678" s="4"/>
      <c r="I1678" s="4"/>
      <c r="J1678" s="4"/>
      <c r="K1678" s="4"/>
      <c r="L1678" s="4"/>
      <c r="M1678" s="4"/>
      <c r="N1678" s="4"/>
      <c r="O1678" s="4"/>
    </row>
    <row r="1679" spans="1:15" x14ac:dyDescent="0.3">
      <c r="A1679" s="3" t="s">
        <v>2715</v>
      </c>
      <c r="B1679" s="4">
        <v>8</v>
      </c>
      <c r="C1679" s="4">
        <v>11</v>
      </c>
      <c r="D1679" s="4">
        <v>5</v>
      </c>
      <c r="E1679" s="4"/>
      <c r="F1679" s="4"/>
      <c r="G1679" s="4"/>
      <c r="H1679" s="4"/>
      <c r="I1679" s="4"/>
      <c r="J1679" s="4"/>
      <c r="K1679" s="4"/>
      <c r="L1679" s="4"/>
      <c r="M1679" s="4">
        <v>3</v>
      </c>
      <c r="N1679" s="4"/>
      <c r="O1679" s="4">
        <v>27</v>
      </c>
    </row>
    <row r="1680" spans="1:15" x14ac:dyDescent="0.3">
      <c r="A1680" s="3" t="s">
        <v>1958</v>
      </c>
      <c r="B1680" s="4">
        <v>9</v>
      </c>
      <c r="C1680" s="4">
        <v>1</v>
      </c>
      <c r="D1680" s="4">
        <v>3</v>
      </c>
      <c r="E1680" s="4"/>
      <c r="F1680" s="4"/>
      <c r="G1680" s="4"/>
      <c r="H1680" s="4"/>
      <c r="I1680" s="4"/>
      <c r="J1680" s="4">
        <v>2</v>
      </c>
      <c r="K1680" s="4"/>
      <c r="L1680" s="4"/>
      <c r="M1680" s="4">
        <v>1</v>
      </c>
      <c r="N1680" s="4"/>
      <c r="O1680" s="4">
        <v>16</v>
      </c>
    </row>
    <row r="1681" spans="1:17" x14ac:dyDescent="0.3">
      <c r="A1681" s="3" t="s">
        <v>1928</v>
      </c>
      <c r="B1681" s="4">
        <v>11</v>
      </c>
      <c r="C1681" s="4">
        <v>2</v>
      </c>
      <c r="D1681" s="4">
        <v>4</v>
      </c>
      <c r="E1681" s="4"/>
      <c r="F1681" s="4"/>
      <c r="G1681" s="4"/>
      <c r="H1681" s="4"/>
      <c r="I1681" s="4"/>
      <c r="J1681" s="4"/>
      <c r="K1681" s="4"/>
      <c r="L1681" s="4">
        <v>3</v>
      </c>
      <c r="M1681" s="4"/>
      <c r="N1681" s="4">
        <v>3</v>
      </c>
      <c r="O1681" s="4">
        <v>23</v>
      </c>
    </row>
    <row r="1682" spans="1:17" x14ac:dyDescent="0.3">
      <c r="A1682" s="3" t="s">
        <v>2335</v>
      </c>
      <c r="B1682" s="4"/>
      <c r="C1682" s="4"/>
      <c r="D1682" s="4"/>
      <c r="E1682" s="4"/>
      <c r="F1682" s="4"/>
      <c r="G1682" s="4"/>
      <c r="H1682" s="4"/>
      <c r="I1682" s="4"/>
      <c r="J1682" s="4"/>
      <c r="K1682" s="4"/>
      <c r="L1682" s="4">
        <v>1</v>
      </c>
      <c r="M1682" s="4">
        <v>1</v>
      </c>
      <c r="N1682" s="4"/>
      <c r="O1682" s="4">
        <v>2</v>
      </c>
    </row>
    <row r="1683" spans="1:17" x14ac:dyDescent="0.3">
      <c r="A1683" s="3" t="s">
        <v>831</v>
      </c>
      <c r="B1683" s="4">
        <v>12</v>
      </c>
      <c r="C1683" s="4">
        <v>4</v>
      </c>
      <c r="D1683" s="4">
        <v>3</v>
      </c>
      <c r="E1683" s="4">
        <v>1</v>
      </c>
      <c r="F1683" s="4"/>
      <c r="G1683" s="4">
        <v>1</v>
      </c>
      <c r="H1683" s="4">
        <v>1</v>
      </c>
      <c r="I1683" s="4"/>
      <c r="J1683" s="4"/>
      <c r="K1683" s="4"/>
      <c r="L1683" s="4">
        <v>3</v>
      </c>
      <c r="M1683" s="4"/>
      <c r="N1683" s="4"/>
      <c r="O1683" s="4">
        <v>25</v>
      </c>
    </row>
    <row r="1684" spans="1:17" x14ac:dyDescent="0.3">
      <c r="A1684" s="3" t="s">
        <v>381</v>
      </c>
      <c r="B1684" s="4"/>
      <c r="C1684" s="4"/>
      <c r="D1684" s="4"/>
      <c r="E1684" s="4"/>
      <c r="F1684" s="4">
        <v>1</v>
      </c>
      <c r="G1684" s="4"/>
      <c r="H1684" s="4"/>
      <c r="I1684" s="4">
        <v>1</v>
      </c>
      <c r="J1684" s="4"/>
      <c r="K1684" s="4"/>
      <c r="L1684" s="4">
        <v>2</v>
      </c>
      <c r="M1684" s="4">
        <v>5</v>
      </c>
      <c r="N1684" s="4"/>
      <c r="O1684" s="4">
        <v>9</v>
      </c>
    </row>
    <row r="1685" spans="1:17" x14ac:dyDescent="0.3">
      <c r="A1685" s="3" t="s">
        <v>1889</v>
      </c>
      <c r="B1685" s="4">
        <v>1</v>
      </c>
      <c r="C1685" s="4"/>
      <c r="D1685" s="4"/>
      <c r="E1685" s="4"/>
      <c r="F1685" s="4"/>
      <c r="G1685" s="4"/>
      <c r="H1685" s="4"/>
      <c r="I1685" s="4"/>
      <c r="J1685" s="4"/>
      <c r="K1685" s="4"/>
      <c r="L1685" s="4">
        <v>1</v>
      </c>
      <c r="M1685" s="4"/>
      <c r="N1685" s="4">
        <v>2</v>
      </c>
      <c r="O1685" s="4">
        <v>4</v>
      </c>
    </row>
    <row r="1686" spans="1:17" x14ac:dyDescent="0.3">
      <c r="A1686" s="3" t="s">
        <v>3759</v>
      </c>
      <c r="B1686" s="4"/>
      <c r="C1686" s="4"/>
      <c r="D1686" s="4"/>
      <c r="E1686" s="4"/>
      <c r="F1686" s="4"/>
      <c r="G1686" s="4"/>
      <c r="H1686" s="4"/>
      <c r="I1686" s="4"/>
      <c r="J1686" s="4"/>
      <c r="K1686" s="4"/>
      <c r="L1686" s="4"/>
      <c r="M1686" s="4"/>
      <c r="N1686" s="4"/>
      <c r="O1686" s="4"/>
    </row>
    <row r="1687" spans="1:17" x14ac:dyDescent="0.3">
      <c r="A1687" s="3" t="s">
        <v>3222</v>
      </c>
      <c r="B1687" s="4">
        <v>4</v>
      </c>
      <c r="C1687" s="4">
        <v>2</v>
      </c>
      <c r="D1687" s="4">
        <v>2</v>
      </c>
      <c r="E1687" s="4"/>
      <c r="F1687" s="4"/>
      <c r="G1687" s="4"/>
      <c r="H1687" s="4"/>
      <c r="I1687" s="4"/>
      <c r="J1687" s="4"/>
      <c r="K1687" s="4"/>
      <c r="L1687" s="4"/>
      <c r="M1687" s="4">
        <v>4</v>
      </c>
      <c r="N1687" s="4"/>
      <c r="O1687" s="4">
        <v>12</v>
      </c>
    </row>
    <row r="1688" spans="1:17" x14ac:dyDescent="0.3">
      <c r="A1688" s="3" t="s">
        <v>2581</v>
      </c>
      <c r="B1688" s="4">
        <v>21</v>
      </c>
      <c r="C1688" s="4"/>
      <c r="D1688" s="4">
        <v>2</v>
      </c>
      <c r="E1688" s="4"/>
      <c r="F1688" s="4"/>
      <c r="G1688" s="4"/>
      <c r="H1688" s="4"/>
      <c r="I1688" s="4"/>
      <c r="J1688" s="4"/>
      <c r="K1688" s="4"/>
      <c r="L1688" s="4">
        <v>1</v>
      </c>
      <c r="M1688" s="4"/>
      <c r="N1688" s="4"/>
      <c r="O1688" s="4">
        <v>24</v>
      </c>
    </row>
    <row r="1689" spans="1:17" x14ac:dyDescent="0.3">
      <c r="A1689" s="3" t="s">
        <v>1490</v>
      </c>
      <c r="B1689" s="4"/>
      <c r="C1689" s="4">
        <v>1</v>
      </c>
      <c r="D1689" s="4"/>
      <c r="E1689" s="4"/>
      <c r="F1689" s="4"/>
      <c r="G1689" s="4"/>
      <c r="H1689" s="4"/>
      <c r="I1689" s="4"/>
      <c r="J1689" s="4"/>
      <c r="K1689" s="4"/>
      <c r="L1689" s="4"/>
      <c r="M1689" s="4">
        <v>1</v>
      </c>
      <c r="N1689" s="4"/>
      <c r="O1689" s="4">
        <v>2</v>
      </c>
    </row>
    <row r="1690" spans="1:17" x14ac:dyDescent="0.3">
      <c r="A1690" s="3" t="s">
        <v>4959</v>
      </c>
      <c r="B1690" s="4"/>
      <c r="C1690" s="4">
        <v>2</v>
      </c>
      <c r="D1690" s="4"/>
      <c r="E1690" s="4"/>
      <c r="F1690" s="4"/>
      <c r="G1690" s="4"/>
      <c r="H1690" s="4"/>
      <c r="I1690" s="4"/>
      <c r="J1690" s="4"/>
      <c r="K1690" s="4"/>
      <c r="L1690" s="4"/>
      <c r="M1690" s="4">
        <v>2</v>
      </c>
      <c r="N1690" s="4"/>
      <c r="O1690" s="4">
        <v>4</v>
      </c>
    </row>
    <row r="1691" spans="1:17" x14ac:dyDescent="0.3">
      <c r="A1691" s="3" t="s">
        <v>4816</v>
      </c>
      <c r="B1691" s="4">
        <v>66</v>
      </c>
      <c r="C1691" s="4">
        <v>23</v>
      </c>
      <c r="D1691" s="4">
        <v>19</v>
      </c>
      <c r="E1691" s="4">
        <v>1</v>
      </c>
      <c r="F1691" s="4">
        <v>1</v>
      </c>
      <c r="G1691" s="4">
        <v>1</v>
      </c>
      <c r="H1691" s="4">
        <v>1</v>
      </c>
      <c r="I1691" s="4">
        <v>1</v>
      </c>
      <c r="J1691" s="4">
        <v>2</v>
      </c>
      <c r="K1691" s="4"/>
      <c r="L1691" s="4">
        <v>11</v>
      </c>
      <c r="M1691" s="4">
        <v>17</v>
      </c>
      <c r="N1691" s="4">
        <v>5</v>
      </c>
      <c r="O1691" s="4">
        <v>148</v>
      </c>
    </row>
    <row r="1692" spans="1:17" x14ac:dyDescent="0.3">
      <c r="B1692" s="6"/>
      <c r="C1692" s="6"/>
      <c r="D1692" s="6"/>
      <c r="E1692" s="6"/>
      <c r="F1692" s="6"/>
      <c r="G1692" s="6"/>
      <c r="H1692" s="6"/>
    </row>
    <row r="1694" spans="1:17" x14ac:dyDescent="0.3">
      <c r="A1694" t="s">
        <v>4925</v>
      </c>
    </row>
    <row r="1695" spans="1:17" x14ac:dyDescent="0.3">
      <c r="A1695" s="2" t="s">
        <v>4815</v>
      </c>
      <c r="B1695" t="s">
        <v>443</v>
      </c>
      <c r="C1695" t="s">
        <v>500</v>
      </c>
      <c r="D1695" t="s">
        <v>392</v>
      </c>
      <c r="E1695" t="s">
        <v>459</v>
      </c>
      <c r="F1695" t="s">
        <v>1049</v>
      </c>
      <c r="G1695" t="s">
        <v>413</v>
      </c>
      <c r="H1695" t="s">
        <v>372</v>
      </c>
      <c r="J1695" t="s">
        <v>4815</v>
      </c>
      <c r="K1695" t="s">
        <v>1049</v>
      </c>
      <c r="L1695" t="s">
        <v>372</v>
      </c>
      <c r="M1695" t="s">
        <v>459</v>
      </c>
      <c r="N1695" t="s">
        <v>413</v>
      </c>
      <c r="O1695" t="s">
        <v>392</v>
      </c>
      <c r="P1695" t="s">
        <v>500</v>
      </c>
      <c r="Q1695" t="s">
        <v>443</v>
      </c>
    </row>
    <row r="1696" spans="1:17" x14ac:dyDescent="0.3">
      <c r="A1696" s="3" t="s">
        <v>698</v>
      </c>
      <c r="B1696" s="4">
        <v>1</v>
      </c>
      <c r="C1696" s="4">
        <v>1</v>
      </c>
      <c r="D1696" s="4"/>
      <c r="E1696" s="4">
        <v>2</v>
      </c>
      <c r="F1696" s="4"/>
      <c r="G1696" s="4">
        <v>3</v>
      </c>
      <c r="H1696" s="4"/>
      <c r="J1696" t="s">
        <v>698</v>
      </c>
      <c r="M1696">
        <v>2</v>
      </c>
      <c r="N1696">
        <v>3</v>
      </c>
      <c r="P1696">
        <v>1</v>
      </c>
      <c r="Q1696">
        <v>1</v>
      </c>
    </row>
    <row r="1697" spans="1:17" x14ac:dyDescent="0.3">
      <c r="A1697" s="3" t="s">
        <v>2715</v>
      </c>
      <c r="B1697" s="4">
        <v>16</v>
      </c>
      <c r="C1697" s="4">
        <v>17</v>
      </c>
      <c r="D1697" s="4">
        <v>23</v>
      </c>
      <c r="E1697" s="4">
        <v>6</v>
      </c>
      <c r="F1697" s="4"/>
      <c r="G1697" s="4">
        <v>25</v>
      </c>
      <c r="H1697" s="4">
        <v>4</v>
      </c>
      <c r="J1697" t="s">
        <v>2715</v>
      </c>
      <c r="L1697">
        <v>4</v>
      </c>
      <c r="M1697">
        <v>6</v>
      </c>
      <c r="N1697">
        <v>25</v>
      </c>
      <c r="O1697">
        <v>23</v>
      </c>
      <c r="P1697">
        <v>17</v>
      </c>
      <c r="Q1697">
        <v>16</v>
      </c>
    </row>
    <row r="1698" spans="1:17" x14ac:dyDescent="0.3">
      <c r="A1698" s="3" t="s">
        <v>1958</v>
      </c>
      <c r="B1698" s="4">
        <v>24</v>
      </c>
      <c r="C1698" s="4">
        <v>14</v>
      </c>
      <c r="D1698" s="4">
        <v>10</v>
      </c>
      <c r="E1698" s="4">
        <v>11</v>
      </c>
      <c r="F1698" s="4"/>
      <c r="G1698" s="4">
        <v>4</v>
      </c>
      <c r="H1698" s="4">
        <v>5</v>
      </c>
      <c r="J1698" t="s">
        <v>1958</v>
      </c>
      <c r="L1698">
        <v>5</v>
      </c>
      <c r="M1698">
        <v>11</v>
      </c>
      <c r="N1698">
        <v>4</v>
      </c>
      <c r="O1698">
        <v>10</v>
      </c>
      <c r="P1698">
        <v>14</v>
      </c>
      <c r="Q1698">
        <v>24</v>
      </c>
    </row>
    <row r="1699" spans="1:17" x14ac:dyDescent="0.3">
      <c r="A1699" s="3" t="s">
        <v>1928</v>
      </c>
      <c r="B1699" s="4">
        <v>35</v>
      </c>
      <c r="C1699" s="4">
        <v>27</v>
      </c>
      <c r="D1699" s="4">
        <v>19</v>
      </c>
      <c r="E1699" s="4">
        <v>10</v>
      </c>
      <c r="F1699" s="4"/>
      <c r="G1699" s="4">
        <v>5</v>
      </c>
      <c r="H1699" s="4">
        <v>5</v>
      </c>
      <c r="J1699" t="s">
        <v>1928</v>
      </c>
      <c r="L1699">
        <v>5</v>
      </c>
      <c r="M1699">
        <v>10</v>
      </c>
      <c r="N1699">
        <v>5</v>
      </c>
      <c r="O1699">
        <v>19</v>
      </c>
      <c r="P1699">
        <v>27</v>
      </c>
      <c r="Q1699">
        <v>35</v>
      </c>
    </row>
    <row r="1700" spans="1:17" x14ac:dyDescent="0.3">
      <c r="A1700" s="3" t="s">
        <v>2335</v>
      </c>
      <c r="B1700" s="4">
        <v>1</v>
      </c>
      <c r="C1700" s="4">
        <v>2</v>
      </c>
      <c r="D1700" s="4">
        <v>2</v>
      </c>
      <c r="E1700" s="4">
        <v>2</v>
      </c>
      <c r="F1700" s="4"/>
      <c r="G1700" s="4">
        <v>4</v>
      </c>
      <c r="H1700" s="4"/>
      <c r="J1700" t="s">
        <v>2335</v>
      </c>
      <c r="M1700">
        <v>2</v>
      </c>
      <c r="N1700">
        <v>4</v>
      </c>
      <c r="O1700">
        <v>2</v>
      </c>
      <c r="P1700">
        <v>2</v>
      </c>
      <c r="Q1700">
        <v>1</v>
      </c>
    </row>
    <row r="1701" spans="1:17" x14ac:dyDescent="0.3">
      <c r="A1701" s="3" t="s">
        <v>831</v>
      </c>
      <c r="B1701" s="4">
        <v>20</v>
      </c>
      <c r="C1701" s="4">
        <v>19</v>
      </c>
      <c r="D1701" s="4">
        <v>17</v>
      </c>
      <c r="E1701" s="4">
        <v>7</v>
      </c>
      <c r="F1701" s="4"/>
      <c r="G1701" s="4">
        <v>17</v>
      </c>
      <c r="H1701" s="4">
        <v>27</v>
      </c>
      <c r="J1701" t="s">
        <v>831</v>
      </c>
      <c r="L1701">
        <v>27</v>
      </c>
      <c r="M1701">
        <v>7</v>
      </c>
      <c r="N1701">
        <v>17</v>
      </c>
      <c r="O1701">
        <v>17</v>
      </c>
      <c r="P1701">
        <v>19</v>
      </c>
      <c r="Q1701">
        <v>20</v>
      </c>
    </row>
    <row r="1702" spans="1:17" x14ac:dyDescent="0.3">
      <c r="A1702" s="3" t="s">
        <v>381</v>
      </c>
      <c r="B1702" s="4">
        <v>3</v>
      </c>
      <c r="C1702" s="4">
        <v>1</v>
      </c>
      <c r="D1702" s="4">
        <v>2</v>
      </c>
      <c r="E1702" s="4"/>
      <c r="F1702" s="4"/>
      <c r="G1702" s="4">
        <v>4</v>
      </c>
      <c r="H1702" s="4">
        <v>5</v>
      </c>
      <c r="J1702" t="s">
        <v>381</v>
      </c>
      <c r="L1702">
        <v>5</v>
      </c>
      <c r="N1702">
        <v>4</v>
      </c>
      <c r="O1702">
        <v>2</v>
      </c>
      <c r="P1702">
        <v>1</v>
      </c>
      <c r="Q1702">
        <v>3</v>
      </c>
    </row>
    <row r="1703" spans="1:17" x14ac:dyDescent="0.3">
      <c r="A1703" s="3" t="s">
        <v>1889</v>
      </c>
      <c r="B1703" s="4">
        <v>4</v>
      </c>
      <c r="C1703" s="4"/>
      <c r="D1703" s="4"/>
      <c r="E1703" s="4"/>
      <c r="F1703" s="4"/>
      <c r="G1703" s="4"/>
      <c r="H1703" s="4">
        <v>2</v>
      </c>
      <c r="J1703" t="s">
        <v>1889</v>
      </c>
      <c r="L1703">
        <v>2</v>
      </c>
      <c r="Q1703">
        <v>4</v>
      </c>
    </row>
    <row r="1704" spans="1:17" x14ac:dyDescent="0.3">
      <c r="A1704" s="3" t="s">
        <v>3759</v>
      </c>
      <c r="B1704" s="4">
        <v>1</v>
      </c>
      <c r="C1704" s="4">
        <v>1</v>
      </c>
      <c r="D1704" s="4">
        <v>1</v>
      </c>
      <c r="E1704" s="4">
        <v>1</v>
      </c>
      <c r="F1704" s="4"/>
      <c r="G1704" s="4"/>
      <c r="H1704" s="4"/>
      <c r="J1704" t="s">
        <v>3759</v>
      </c>
      <c r="M1704">
        <v>1</v>
      </c>
      <c r="O1704">
        <v>1</v>
      </c>
      <c r="P1704">
        <v>1</v>
      </c>
      <c r="Q1704">
        <v>1</v>
      </c>
    </row>
    <row r="1705" spans="1:17" x14ac:dyDescent="0.3">
      <c r="A1705" s="3" t="s">
        <v>3222</v>
      </c>
      <c r="B1705" s="4">
        <v>20</v>
      </c>
      <c r="C1705" s="4">
        <v>22</v>
      </c>
      <c r="D1705" s="4">
        <v>18</v>
      </c>
      <c r="E1705" s="4">
        <v>5</v>
      </c>
      <c r="F1705" s="4"/>
      <c r="G1705" s="4">
        <v>2</v>
      </c>
      <c r="H1705" s="4">
        <v>5</v>
      </c>
      <c r="J1705" t="s">
        <v>3222</v>
      </c>
      <c r="L1705">
        <v>5</v>
      </c>
      <c r="M1705">
        <v>5</v>
      </c>
      <c r="N1705">
        <v>2</v>
      </c>
      <c r="O1705">
        <v>18</v>
      </c>
      <c r="P1705">
        <v>22</v>
      </c>
      <c r="Q1705">
        <v>20</v>
      </c>
    </row>
    <row r="1706" spans="1:17" x14ac:dyDescent="0.3">
      <c r="A1706" s="3" t="s">
        <v>2581</v>
      </c>
      <c r="B1706" s="4">
        <v>27</v>
      </c>
      <c r="C1706" s="4">
        <v>23</v>
      </c>
      <c r="D1706" s="4">
        <v>13</v>
      </c>
      <c r="E1706" s="4">
        <v>17</v>
      </c>
      <c r="F1706" s="4"/>
      <c r="G1706" s="4">
        <v>4</v>
      </c>
      <c r="H1706" s="4">
        <v>2</v>
      </c>
      <c r="J1706" t="s">
        <v>2581</v>
      </c>
      <c r="L1706">
        <v>2</v>
      </c>
      <c r="M1706">
        <v>17</v>
      </c>
      <c r="N1706">
        <v>4</v>
      </c>
      <c r="O1706">
        <v>13</v>
      </c>
      <c r="P1706">
        <v>23</v>
      </c>
      <c r="Q1706">
        <v>27</v>
      </c>
    </row>
    <row r="1707" spans="1:17" x14ac:dyDescent="0.3">
      <c r="A1707" s="3" t="s">
        <v>1490</v>
      </c>
      <c r="B1707" s="4">
        <v>1</v>
      </c>
      <c r="C1707" s="4">
        <v>1</v>
      </c>
      <c r="D1707" s="4">
        <v>1</v>
      </c>
      <c r="E1707" s="4">
        <v>1</v>
      </c>
      <c r="F1707" s="4"/>
      <c r="G1707" s="4">
        <v>5</v>
      </c>
      <c r="H1707" s="4"/>
      <c r="J1707" t="s">
        <v>1490</v>
      </c>
      <c r="M1707">
        <v>1</v>
      </c>
      <c r="N1707">
        <v>5</v>
      </c>
      <c r="O1707">
        <v>1</v>
      </c>
      <c r="P1707">
        <v>1</v>
      </c>
      <c r="Q1707">
        <v>1</v>
      </c>
    </row>
    <row r="1708" spans="1:17" x14ac:dyDescent="0.3">
      <c r="A1708" s="3" t="s">
        <v>4959</v>
      </c>
      <c r="B1708" s="4">
        <v>2</v>
      </c>
      <c r="C1708" s="4">
        <v>7</v>
      </c>
      <c r="D1708" s="4">
        <v>5</v>
      </c>
      <c r="E1708" s="4">
        <v>1</v>
      </c>
      <c r="F1708" s="4"/>
      <c r="G1708" s="4">
        <v>1</v>
      </c>
      <c r="H1708" s="4">
        <v>1</v>
      </c>
      <c r="J1708" t="s">
        <v>4959</v>
      </c>
      <c r="L1708">
        <v>1</v>
      </c>
      <c r="M1708">
        <v>1</v>
      </c>
      <c r="N1708">
        <v>1</v>
      </c>
      <c r="O1708">
        <v>5</v>
      </c>
      <c r="P1708">
        <v>7</v>
      </c>
      <c r="Q1708">
        <v>2</v>
      </c>
    </row>
    <row r="1709" spans="1:17" x14ac:dyDescent="0.3">
      <c r="A1709" s="3" t="s">
        <v>4816</v>
      </c>
      <c r="B1709" s="4">
        <v>155</v>
      </c>
      <c r="C1709" s="4">
        <v>135</v>
      </c>
      <c r="D1709" s="4">
        <v>111</v>
      </c>
      <c r="E1709" s="4">
        <v>63</v>
      </c>
      <c r="F1709" s="4"/>
      <c r="G1709" s="4">
        <v>74</v>
      </c>
      <c r="H1709" s="4">
        <v>56</v>
      </c>
      <c r="J1709" t="s">
        <v>4816</v>
      </c>
      <c r="L1709">
        <v>56</v>
      </c>
      <c r="M1709">
        <v>63</v>
      </c>
      <c r="N1709">
        <v>74</v>
      </c>
      <c r="O1709">
        <v>111</v>
      </c>
      <c r="P1709">
        <v>135</v>
      </c>
      <c r="Q1709">
        <v>155</v>
      </c>
    </row>
    <row r="1711" spans="1:17" x14ac:dyDescent="0.3">
      <c r="A1711" t="s">
        <v>4815</v>
      </c>
      <c r="B1711" s="53" t="s">
        <v>443</v>
      </c>
      <c r="C1711" s="53" t="s">
        <v>500</v>
      </c>
      <c r="D1711" s="53" t="s">
        <v>392</v>
      </c>
      <c r="E1711" s="53" t="s">
        <v>459</v>
      </c>
      <c r="F1711" s="53" t="s">
        <v>413</v>
      </c>
      <c r="G1711" s="53" t="s">
        <v>372</v>
      </c>
    </row>
    <row r="1712" spans="1:17" x14ac:dyDescent="0.3">
      <c r="A1712" t="s">
        <v>698</v>
      </c>
      <c r="B1712" s="6">
        <f>B1696/$I1712</f>
        <v>0.2</v>
      </c>
      <c r="C1712" s="6">
        <f t="shared" ref="C1712:E1712" si="139">C1696/$I1712</f>
        <v>0.2</v>
      </c>
      <c r="D1712" s="6">
        <f t="shared" si="139"/>
        <v>0</v>
      </c>
      <c r="E1712" s="6">
        <f t="shared" si="139"/>
        <v>0.4</v>
      </c>
      <c r="F1712" s="6">
        <f t="shared" ref="F1712:G1725" si="140">G1696/$I1712</f>
        <v>0.6</v>
      </c>
      <c r="G1712" s="6">
        <f t="shared" si="140"/>
        <v>0</v>
      </c>
      <c r="I1712" s="4">
        <v>5</v>
      </c>
      <c r="P1712" s="53" t="s">
        <v>1049</v>
      </c>
    </row>
    <row r="1713" spans="1:16" x14ac:dyDescent="0.3">
      <c r="A1713" t="s">
        <v>2715</v>
      </c>
      <c r="B1713" s="6">
        <f t="shared" ref="B1713:E1713" si="141">B1697/$I1713</f>
        <v>0.2807017543859649</v>
      </c>
      <c r="C1713" s="6">
        <f t="shared" si="141"/>
        <v>0.2982456140350877</v>
      </c>
      <c r="D1713" s="6">
        <f t="shared" si="141"/>
        <v>0.40350877192982454</v>
      </c>
      <c r="E1713" s="6">
        <f t="shared" si="141"/>
        <v>0.10526315789473684</v>
      </c>
      <c r="F1713" s="6">
        <f t="shared" si="140"/>
        <v>0.43859649122807015</v>
      </c>
      <c r="G1713" s="6">
        <f t="shared" si="140"/>
        <v>7.0175438596491224E-2</v>
      </c>
      <c r="I1713" s="4">
        <v>57</v>
      </c>
      <c r="P1713" s="6">
        <f t="shared" ref="P1713:P1726" si="142">F1696/$I1712</f>
        <v>0</v>
      </c>
    </row>
    <row r="1714" spans="1:16" x14ac:dyDescent="0.3">
      <c r="A1714" t="s">
        <v>1958</v>
      </c>
      <c r="B1714" s="6">
        <f t="shared" ref="B1714:E1714" si="143">B1698/$I1714</f>
        <v>0.66666666666666663</v>
      </c>
      <c r="C1714" s="6">
        <f t="shared" si="143"/>
        <v>0.3888888888888889</v>
      </c>
      <c r="D1714" s="6">
        <f t="shared" si="143"/>
        <v>0.27777777777777779</v>
      </c>
      <c r="E1714" s="6">
        <f t="shared" si="143"/>
        <v>0.30555555555555558</v>
      </c>
      <c r="F1714" s="6">
        <f t="shared" si="140"/>
        <v>0.1111111111111111</v>
      </c>
      <c r="G1714" s="6">
        <f t="shared" si="140"/>
        <v>0.1388888888888889</v>
      </c>
      <c r="I1714" s="4">
        <v>36</v>
      </c>
      <c r="P1714" s="6">
        <f t="shared" si="142"/>
        <v>0</v>
      </c>
    </row>
    <row r="1715" spans="1:16" x14ac:dyDescent="0.3">
      <c r="A1715" t="s">
        <v>1928</v>
      </c>
      <c r="B1715" s="6">
        <f t="shared" ref="B1715:E1715" si="144">B1699/$I1715</f>
        <v>0.74468085106382975</v>
      </c>
      <c r="C1715" s="6">
        <f t="shared" si="144"/>
        <v>0.57446808510638303</v>
      </c>
      <c r="D1715" s="6">
        <f t="shared" si="144"/>
        <v>0.40425531914893614</v>
      </c>
      <c r="E1715" s="6">
        <f t="shared" si="144"/>
        <v>0.21276595744680851</v>
      </c>
      <c r="F1715" s="6">
        <f t="shared" si="140"/>
        <v>0.10638297872340426</v>
      </c>
      <c r="G1715" s="6">
        <f t="shared" si="140"/>
        <v>0.10638297872340426</v>
      </c>
      <c r="I1715" s="4">
        <v>47</v>
      </c>
      <c r="P1715" s="6">
        <f t="shared" si="142"/>
        <v>0</v>
      </c>
    </row>
    <row r="1716" spans="1:16" x14ac:dyDescent="0.3">
      <c r="A1716" t="s">
        <v>2335</v>
      </c>
      <c r="B1716" s="6">
        <f t="shared" ref="B1716:E1716" si="145">B1700/$I1716</f>
        <v>0.14285714285714285</v>
      </c>
      <c r="C1716" s="6">
        <f t="shared" si="145"/>
        <v>0.2857142857142857</v>
      </c>
      <c r="D1716" s="6">
        <f t="shared" si="145"/>
        <v>0.2857142857142857</v>
      </c>
      <c r="E1716" s="6">
        <f t="shared" si="145"/>
        <v>0.2857142857142857</v>
      </c>
      <c r="F1716" s="6">
        <f t="shared" si="140"/>
        <v>0.5714285714285714</v>
      </c>
      <c r="G1716" s="6">
        <f t="shared" si="140"/>
        <v>0</v>
      </c>
      <c r="I1716" s="4">
        <v>7</v>
      </c>
      <c r="P1716" s="6">
        <f t="shared" si="142"/>
        <v>0</v>
      </c>
    </row>
    <row r="1717" spans="1:16" x14ac:dyDescent="0.3">
      <c r="A1717" t="s">
        <v>831</v>
      </c>
      <c r="B1717" s="6">
        <f t="shared" ref="B1717:E1717" si="146">B1701/$I1717</f>
        <v>0.25974025974025972</v>
      </c>
      <c r="C1717" s="6">
        <f t="shared" si="146"/>
        <v>0.24675324675324675</v>
      </c>
      <c r="D1717" s="6">
        <f t="shared" si="146"/>
        <v>0.22077922077922077</v>
      </c>
      <c r="E1717" s="6">
        <f t="shared" si="146"/>
        <v>9.0909090909090912E-2</v>
      </c>
      <c r="F1717" s="6">
        <f t="shared" si="140"/>
        <v>0.22077922077922077</v>
      </c>
      <c r="G1717" s="6">
        <f t="shared" si="140"/>
        <v>0.35064935064935066</v>
      </c>
      <c r="I1717" s="4">
        <v>77</v>
      </c>
      <c r="P1717" s="6">
        <f t="shared" si="142"/>
        <v>0</v>
      </c>
    </row>
    <row r="1718" spans="1:16" x14ac:dyDescent="0.3">
      <c r="A1718" t="s">
        <v>381</v>
      </c>
      <c r="B1718" s="6">
        <f t="shared" ref="B1718:E1718" si="147">B1702/$I1718</f>
        <v>0.2</v>
      </c>
      <c r="C1718" s="6">
        <f t="shared" si="147"/>
        <v>6.6666666666666666E-2</v>
      </c>
      <c r="D1718" s="6">
        <f t="shared" si="147"/>
        <v>0.13333333333333333</v>
      </c>
      <c r="E1718" s="6">
        <f t="shared" si="147"/>
        <v>0</v>
      </c>
      <c r="F1718" s="6">
        <f t="shared" si="140"/>
        <v>0.26666666666666666</v>
      </c>
      <c r="G1718" s="6">
        <f t="shared" si="140"/>
        <v>0.33333333333333331</v>
      </c>
      <c r="I1718" s="4">
        <v>15</v>
      </c>
      <c r="P1718" s="6">
        <f t="shared" si="142"/>
        <v>0</v>
      </c>
    </row>
    <row r="1719" spans="1:16" x14ac:dyDescent="0.3">
      <c r="A1719" t="s">
        <v>1889</v>
      </c>
      <c r="B1719" s="6">
        <f t="shared" ref="B1719:E1719" si="148">B1703/$I1719</f>
        <v>0.66666666666666663</v>
      </c>
      <c r="C1719" s="6">
        <f t="shared" si="148"/>
        <v>0</v>
      </c>
      <c r="D1719" s="6">
        <f t="shared" si="148"/>
        <v>0</v>
      </c>
      <c r="E1719" s="6">
        <f t="shared" si="148"/>
        <v>0</v>
      </c>
      <c r="F1719" s="6">
        <f t="shared" si="140"/>
        <v>0</v>
      </c>
      <c r="G1719" s="6">
        <f t="shared" si="140"/>
        <v>0.33333333333333331</v>
      </c>
      <c r="I1719" s="4">
        <v>6</v>
      </c>
      <c r="P1719" s="6">
        <f t="shared" si="142"/>
        <v>0</v>
      </c>
    </row>
    <row r="1720" spans="1:16" x14ac:dyDescent="0.3">
      <c r="A1720" t="s">
        <v>3759</v>
      </c>
      <c r="B1720" s="6">
        <f t="shared" ref="B1720:E1720" si="149">B1704/$I1720</f>
        <v>0.5</v>
      </c>
      <c r="C1720" s="6">
        <f t="shared" si="149"/>
        <v>0.5</v>
      </c>
      <c r="D1720" s="6">
        <f t="shared" si="149"/>
        <v>0.5</v>
      </c>
      <c r="E1720" s="6">
        <f t="shared" si="149"/>
        <v>0.5</v>
      </c>
      <c r="F1720" s="6">
        <f t="shared" si="140"/>
        <v>0</v>
      </c>
      <c r="G1720" s="6">
        <f t="shared" si="140"/>
        <v>0</v>
      </c>
      <c r="I1720" s="4">
        <v>2</v>
      </c>
      <c r="P1720" s="6">
        <f t="shared" si="142"/>
        <v>0</v>
      </c>
    </row>
    <row r="1721" spans="1:16" x14ac:dyDescent="0.3">
      <c r="A1721" t="s">
        <v>3222</v>
      </c>
      <c r="B1721" s="6">
        <f t="shared" ref="B1721:E1721" si="150">B1705/$I1721</f>
        <v>0.55555555555555558</v>
      </c>
      <c r="C1721" s="6">
        <f t="shared" si="150"/>
        <v>0.61111111111111116</v>
      </c>
      <c r="D1721" s="6">
        <f t="shared" si="150"/>
        <v>0.5</v>
      </c>
      <c r="E1721" s="6">
        <f t="shared" si="150"/>
        <v>0.1388888888888889</v>
      </c>
      <c r="F1721" s="6">
        <f t="shared" si="140"/>
        <v>5.5555555555555552E-2</v>
      </c>
      <c r="G1721" s="6">
        <f t="shared" si="140"/>
        <v>0.1388888888888889</v>
      </c>
      <c r="I1721" s="4">
        <v>36</v>
      </c>
      <c r="P1721" s="6">
        <f t="shared" si="142"/>
        <v>0</v>
      </c>
    </row>
    <row r="1722" spans="1:16" x14ac:dyDescent="0.3">
      <c r="A1722" t="s">
        <v>2581</v>
      </c>
      <c r="B1722" s="6">
        <f t="shared" ref="B1722:E1722" si="151">B1706/$I1722</f>
        <v>0.62790697674418605</v>
      </c>
      <c r="C1722" s="6">
        <f t="shared" si="151"/>
        <v>0.53488372093023251</v>
      </c>
      <c r="D1722" s="6">
        <f t="shared" si="151"/>
        <v>0.30232558139534882</v>
      </c>
      <c r="E1722" s="6">
        <f t="shared" si="151"/>
        <v>0.39534883720930231</v>
      </c>
      <c r="F1722" s="6">
        <f t="shared" si="140"/>
        <v>9.3023255813953487E-2</v>
      </c>
      <c r="G1722" s="6">
        <f t="shared" si="140"/>
        <v>4.6511627906976744E-2</v>
      </c>
      <c r="I1722" s="4">
        <v>43</v>
      </c>
      <c r="P1722" s="6">
        <f t="shared" si="142"/>
        <v>0</v>
      </c>
    </row>
    <row r="1723" spans="1:16" x14ac:dyDescent="0.3">
      <c r="A1723" t="s">
        <v>1490</v>
      </c>
      <c r="B1723" s="6">
        <f t="shared" ref="B1723:E1723" si="152">B1707/$I1723</f>
        <v>0.16666666666666666</v>
      </c>
      <c r="C1723" s="6">
        <f t="shared" si="152"/>
        <v>0.16666666666666666</v>
      </c>
      <c r="D1723" s="6">
        <f t="shared" si="152"/>
        <v>0.16666666666666666</v>
      </c>
      <c r="E1723" s="6">
        <f t="shared" si="152"/>
        <v>0.16666666666666666</v>
      </c>
      <c r="F1723" s="6">
        <f t="shared" si="140"/>
        <v>0.83333333333333337</v>
      </c>
      <c r="G1723" s="6">
        <f t="shared" si="140"/>
        <v>0</v>
      </c>
      <c r="I1723" s="4">
        <v>6</v>
      </c>
      <c r="P1723" s="6">
        <f t="shared" si="142"/>
        <v>0</v>
      </c>
    </row>
    <row r="1724" spans="1:16" x14ac:dyDescent="0.3">
      <c r="A1724" t="s">
        <v>4959</v>
      </c>
      <c r="B1724" s="6">
        <f t="shared" ref="B1724:E1725" si="153">B1708/$I1724</f>
        <v>0.22222222222222221</v>
      </c>
      <c r="C1724" s="6">
        <f t="shared" si="153"/>
        <v>0.77777777777777779</v>
      </c>
      <c r="D1724" s="6">
        <f t="shared" si="153"/>
        <v>0.55555555555555558</v>
      </c>
      <c r="E1724" s="6">
        <f t="shared" si="153"/>
        <v>0.1111111111111111</v>
      </c>
      <c r="F1724" s="6">
        <f t="shared" si="140"/>
        <v>0.1111111111111111</v>
      </c>
      <c r="G1724" s="6">
        <f t="shared" si="140"/>
        <v>0.1111111111111111</v>
      </c>
      <c r="I1724" s="4">
        <v>9</v>
      </c>
      <c r="P1724" s="6">
        <f t="shared" si="142"/>
        <v>0</v>
      </c>
    </row>
    <row r="1725" spans="1:16" x14ac:dyDescent="0.3">
      <c r="A1725" t="s">
        <v>4816</v>
      </c>
      <c r="B1725" s="6">
        <f t="shared" si="153"/>
        <v>0.44797687861271679</v>
      </c>
      <c r="C1725" s="6">
        <f t="shared" si="153"/>
        <v>0.39017341040462428</v>
      </c>
      <c r="D1725" s="6">
        <f t="shared" si="153"/>
        <v>0.32080924855491327</v>
      </c>
      <c r="E1725" s="6">
        <f t="shared" si="153"/>
        <v>0.18208092485549132</v>
      </c>
      <c r="F1725" s="6">
        <f t="shared" si="140"/>
        <v>0.2138728323699422</v>
      </c>
      <c r="G1725" s="6">
        <f t="shared" si="140"/>
        <v>0.16184971098265896</v>
      </c>
      <c r="I1725">
        <f>SUM(I1712:I1724)</f>
        <v>346</v>
      </c>
      <c r="P1725" s="6">
        <f t="shared" si="142"/>
        <v>0</v>
      </c>
    </row>
    <row r="1726" spans="1:16" x14ac:dyDescent="0.3">
      <c r="P1726" s="6">
        <f t="shared" si="142"/>
        <v>0</v>
      </c>
    </row>
    <row r="1727" spans="1:16" x14ac:dyDescent="0.3">
      <c r="A1727" t="s">
        <v>4926</v>
      </c>
    </row>
    <row r="1728" spans="1:16" x14ac:dyDescent="0.3">
      <c r="B1728" s="2" t="s">
        <v>4817</v>
      </c>
    </row>
    <row r="1729" spans="1:7" x14ac:dyDescent="0.3">
      <c r="B1729" t="s">
        <v>347</v>
      </c>
      <c r="D1729" t="s">
        <v>359</v>
      </c>
      <c r="F1729" t="s">
        <v>4820</v>
      </c>
      <c r="G1729" t="s">
        <v>4821</v>
      </c>
    </row>
    <row r="1730" spans="1:7" x14ac:dyDescent="0.3">
      <c r="A1730" s="2" t="s">
        <v>4815</v>
      </c>
      <c r="B1730" t="s">
        <v>4819</v>
      </c>
      <c r="C1730" t="s">
        <v>4822</v>
      </c>
      <c r="D1730" t="s">
        <v>4819</v>
      </c>
      <c r="E1730" t="s">
        <v>4822</v>
      </c>
    </row>
    <row r="1731" spans="1:7" x14ac:dyDescent="0.3">
      <c r="A1731" s="3" t="s">
        <v>698</v>
      </c>
      <c r="B1731" s="4">
        <v>4</v>
      </c>
      <c r="C1731" s="5">
        <v>0.8</v>
      </c>
      <c r="D1731" s="4">
        <v>1</v>
      </c>
      <c r="E1731" s="5">
        <v>0.2</v>
      </c>
      <c r="F1731" s="4">
        <v>5</v>
      </c>
      <c r="G1731" s="5">
        <v>1</v>
      </c>
    </row>
    <row r="1732" spans="1:7" x14ac:dyDescent="0.3">
      <c r="A1732" s="3" t="s">
        <v>2715</v>
      </c>
      <c r="B1732" s="4">
        <v>19</v>
      </c>
      <c r="C1732" s="5">
        <v>0.33333333333333331</v>
      </c>
      <c r="D1732" s="4">
        <v>38</v>
      </c>
      <c r="E1732" s="5">
        <v>0.66666666666666663</v>
      </c>
      <c r="F1732" s="4">
        <v>57</v>
      </c>
      <c r="G1732" s="5">
        <v>1</v>
      </c>
    </row>
    <row r="1733" spans="1:7" x14ac:dyDescent="0.3">
      <c r="A1733" s="3" t="s">
        <v>1958</v>
      </c>
      <c r="B1733" s="4">
        <v>20</v>
      </c>
      <c r="C1733" s="5">
        <v>0.55555555555555558</v>
      </c>
      <c r="D1733" s="4">
        <v>16</v>
      </c>
      <c r="E1733" s="5">
        <v>0.44444444444444442</v>
      </c>
      <c r="F1733" s="4">
        <v>36</v>
      </c>
      <c r="G1733" s="5">
        <v>1</v>
      </c>
    </row>
    <row r="1734" spans="1:7" x14ac:dyDescent="0.3">
      <c r="A1734" s="3" t="s">
        <v>1928</v>
      </c>
      <c r="B1734" s="4">
        <v>19</v>
      </c>
      <c r="C1734" s="5">
        <v>0.40425531914893614</v>
      </c>
      <c r="D1734" s="4">
        <v>28</v>
      </c>
      <c r="E1734" s="5">
        <v>0.5957446808510638</v>
      </c>
      <c r="F1734" s="4">
        <v>47</v>
      </c>
      <c r="G1734" s="5">
        <v>1</v>
      </c>
    </row>
    <row r="1735" spans="1:7" x14ac:dyDescent="0.3">
      <c r="A1735" s="3" t="s">
        <v>2335</v>
      </c>
      <c r="B1735" s="4">
        <v>2</v>
      </c>
      <c r="C1735" s="5">
        <v>0.2857142857142857</v>
      </c>
      <c r="D1735" s="4">
        <v>5</v>
      </c>
      <c r="E1735" s="5">
        <v>0.7142857142857143</v>
      </c>
      <c r="F1735" s="4">
        <v>7</v>
      </c>
      <c r="G1735" s="5">
        <v>1</v>
      </c>
    </row>
    <row r="1736" spans="1:7" x14ac:dyDescent="0.3">
      <c r="A1736" s="3" t="s">
        <v>831</v>
      </c>
      <c r="B1736" s="4">
        <v>53</v>
      </c>
      <c r="C1736" s="5">
        <v>0.68831168831168832</v>
      </c>
      <c r="D1736" s="4">
        <v>24</v>
      </c>
      <c r="E1736" s="5">
        <v>0.31168831168831168</v>
      </c>
      <c r="F1736" s="4">
        <v>77</v>
      </c>
      <c r="G1736" s="5">
        <v>1</v>
      </c>
    </row>
    <row r="1737" spans="1:7" x14ac:dyDescent="0.3">
      <c r="A1737" s="3" t="s">
        <v>381</v>
      </c>
      <c r="B1737" s="4">
        <v>10</v>
      </c>
      <c r="C1737" s="5">
        <v>0.66666666666666663</v>
      </c>
      <c r="D1737" s="4">
        <v>5</v>
      </c>
      <c r="E1737" s="5">
        <v>0.33333333333333331</v>
      </c>
      <c r="F1737" s="4">
        <v>15</v>
      </c>
      <c r="G1737" s="5">
        <v>1</v>
      </c>
    </row>
    <row r="1738" spans="1:7" x14ac:dyDescent="0.3">
      <c r="A1738" s="3" t="s">
        <v>1889</v>
      </c>
      <c r="B1738" s="4">
        <v>5</v>
      </c>
      <c r="C1738" s="5">
        <v>0.83333333333333337</v>
      </c>
      <c r="D1738" s="4">
        <v>1</v>
      </c>
      <c r="E1738" s="5">
        <v>0.16666666666666666</v>
      </c>
      <c r="F1738" s="4">
        <v>6</v>
      </c>
      <c r="G1738" s="5">
        <v>1</v>
      </c>
    </row>
    <row r="1739" spans="1:7" x14ac:dyDescent="0.3">
      <c r="A1739" s="3" t="s">
        <v>3759</v>
      </c>
      <c r="B1739" s="4">
        <v>1</v>
      </c>
      <c r="C1739" s="5">
        <v>0.5</v>
      </c>
      <c r="D1739" s="4">
        <v>1</v>
      </c>
      <c r="E1739" s="5">
        <v>0.5</v>
      </c>
      <c r="F1739" s="4">
        <v>2</v>
      </c>
      <c r="G1739" s="5">
        <v>1</v>
      </c>
    </row>
    <row r="1740" spans="1:7" x14ac:dyDescent="0.3">
      <c r="A1740" s="3" t="s">
        <v>3222</v>
      </c>
      <c r="B1740" s="4">
        <v>20</v>
      </c>
      <c r="C1740" s="5">
        <v>0.55555555555555558</v>
      </c>
      <c r="D1740" s="4">
        <v>16</v>
      </c>
      <c r="E1740" s="5">
        <v>0.44444444444444442</v>
      </c>
      <c r="F1740" s="4">
        <v>36</v>
      </c>
      <c r="G1740" s="5">
        <v>1</v>
      </c>
    </row>
    <row r="1741" spans="1:7" x14ac:dyDescent="0.3">
      <c r="A1741" s="3" t="s">
        <v>2581</v>
      </c>
      <c r="B1741" s="4">
        <v>25</v>
      </c>
      <c r="C1741" s="5">
        <v>0.58139534883720934</v>
      </c>
      <c r="D1741" s="4">
        <v>18</v>
      </c>
      <c r="E1741" s="5">
        <v>0.41860465116279072</v>
      </c>
      <c r="F1741" s="4">
        <v>43</v>
      </c>
      <c r="G1741" s="5">
        <v>1</v>
      </c>
    </row>
    <row r="1742" spans="1:7" x14ac:dyDescent="0.3">
      <c r="A1742" s="3" t="s">
        <v>1490</v>
      </c>
      <c r="B1742" s="4">
        <v>6</v>
      </c>
      <c r="C1742" s="5">
        <v>1</v>
      </c>
      <c r="D1742" s="4"/>
      <c r="E1742" s="5">
        <v>0</v>
      </c>
      <c r="F1742" s="4">
        <v>6</v>
      </c>
      <c r="G1742" s="5">
        <v>1</v>
      </c>
    </row>
    <row r="1743" spans="1:7" x14ac:dyDescent="0.3">
      <c r="A1743" s="3" t="s">
        <v>4959</v>
      </c>
      <c r="B1743" s="4">
        <v>5</v>
      </c>
      <c r="C1743" s="5">
        <v>0.55555555555555558</v>
      </c>
      <c r="D1743" s="4">
        <v>4</v>
      </c>
      <c r="E1743" s="5">
        <v>0.44444444444444442</v>
      </c>
      <c r="F1743" s="4">
        <v>9</v>
      </c>
      <c r="G1743" s="5">
        <v>1</v>
      </c>
    </row>
    <row r="1744" spans="1:7" x14ac:dyDescent="0.3">
      <c r="A1744" s="3" t="s">
        <v>4816</v>
      </c>
      <c r="B1744" s="4">
        <v>189</v>
      </c>
      <c r="C1744" s="5">
        <v>0.54624277456647397</v>
      </c>
      <c r="D1744" s="4">
        <v>157</v>
      </c>
      <c r="E1744" s="5">
        <v>0.45375722543352603</v>
      </c>
      <c r="F1744" s="4">
        <v>346</v>
      </c>
      <c r="G1744" s="5">
        <v>1</v>
      </c>
    </row>
    <row r="1747" spans="1:18" s="15" customFormat="1" x14ac:dyDescent="0.3">
      <c r="A1747" s="16" t="s">
        <v>4927</v>
      </c>
    </row>
    <row r="1748" spans="1:18" x14ac:dyDescent="0.3">
      <c r="A1748" t="s">
        <v>4928</v>
      </c>
    </row>
    <row r="1749" spans="1:18" x14ac:dyDescent="0.3">
      <c r="A1749" s="2" t="s">
        <v>4815</v>
      </c>
      <c r="B1749" t="s">
        <v>372</v>
      </c>
      <c r="C1749" t="s">
        <v>552</v>
      </c>
      <c r="D1749" t="s">
        <v>1049</v>
      </c>
      <c r="E1749" t="s">
        <v>4934</v>
      </c>
      <c r="F1749" t="s">
        <v>4929</v>
      </c>
      <c r="G1749" t="s">
        <v>4935</v>
      </c>
      <c r="H1749" t="s">
        <v>4933</v>
      </c>
      <c r="I1749" t="s">
        <v>4930</v>
      </c>
      <c r="J1749" t="s">
        <v>4931</v>
      </c>
      <c r="K1749" t="s">
        <v>4932</v>
      </c>
      <c r="L1749" t="s">
        <v>3228</v>
      </c>
      <c r="M1749" t="s">
        <v>2076</v>
      </c>
      <c r="N1749" t="s">
        <v>3231</v>
      </c>
      <c r="O1749" t="s">
        <v>2322</v>
      </c>
      <c r="P1749" t="s">
        <v>1759</v>
      </c>
      <c r="Q1749" t="s">
        <v>446</v>
      </c>
      <c r="R1749" t="s">
        <v>463</v>
      </c>
    </row>
    <row r="1750" spans="1:18" x14ac:dyDescent="0.3">
      <c r="A1750" s="3" t="s">
        <v>698</v>
      </c>
      <c r="B1750" s="4"/>
      <c r="C1750" s="4"/>
      <c r="D1750" s="4"/>
      <c r="E1750" s="4"/>
      <c r="F1750" s="4">
        <v>1</v>
      </c>
      <c r="G1750" s="4">
        <v>4</v>
      </c>
      <c r="H1750" s="4"/>
      <c r="I1750" s="4"/>
      <c r="J1750" s="4">
        <v>1</v>
      </c>
      <c r="K1750" s="4"/>
      <c r="L1750" s="4">
        <v>5</v>
      </c>
      <c r="M1750" s="4"/>
      <c r="N1750" s="4">
        <v>2</v>
      </c>
      <c r="O1750" s="4">
        <v>2</v>
      </c>
      <c r="P1750" s="4">
        <v>2</v>
      </c>
      <c r="Q1750" s="4">
        <v>3</v>
      </c>
      <c r="R1750" s="4">
        <v>1</v>
      </c>
    </row>
    <row r="1751" spans="1:18" x14ac:dyDescent="0.3">
      <c r="A1751" s="3" t="s">
        <v>2715</v>
      </c>
      <c r="B1751" s="4"/>
      <c r="C1751" s="4"/>
      <c r="D1751" s="4"/>
      <c r="E1751" s="4"/>
      <c r="F1751" s="4">
        <v>11</v>
      </c>
      <c r="G1751" s="4">
        <v>13</v>
      </c>
      <c r="H1751" s="4">
        <v>9</v>
      </c>
      <c r="I1751" s="4">
        <v>10</v>
      </c>
      <c r="J1751" s="4">
        <v>14</v>
      </c>
      <c r="K1751" s="4">
        <v>21</v>
      </c>
      <c r="L1751" s="4">
        <v>17</v>
      </c>
      <c r="M1751" s="4">
        <v>15</v>
      </c>
      <c r="N1751" s="4">
        <v>33</v>
      </c>
      <c r="O1751" s="4">
        <v>24</v>
      </c>
      <c r="P1751" s="4">
        <v>36</v>
      </c>
      <c r="Q1751" s="4">
        <v>40</v>
      </c>
      <c r="R1751" s="4">
        <v>44</v>
      </c>
    </row>
    <row r="1752" spans="1:18" x14ac:dyDescent="0.3">
      <c r="A1752" s="3" t="s">
        <v>1958</v>
      </c>
      <c r="B1752" s="4"/>
      <c r="C1752" s="4">
        <v>1</v>
      </c>
      <c r="D1752" s="4"/>
      <c r="E1752" s="4"/>
      <c r="F1752" s="4">
        <v>2</v>
      </c>
      <c r="G1752" s="4">
        <v>2</v>
      </c>
      <c r="H1752" s="4">
        <v>3</v>
      </c>
      <c r="I1752" s="4">
        <v>1</v>
      </c>
      <c r="J1752" s="4">
        <v>12</v>
      </c>
      <c r="K1752" s="4">
        <v>8</v>
      </c>
      <c r="L1752" s="4">
        <v>9</v>
      </c>
      <c r="M1752" s="4">
        <v>10</v>
      </c>
      <c r="N1752" s="4">
        <v>2</v>
      </c>
      <c r="O1752" s="4">
        <v>5</v>
      </c>
      <c r="P1752" s="4">
        <v>10</v>
      </c>
      <c r="Q1752" s="4">
        <v>23</v>
      </c>
      <c r="R1752" s="4">
        <v>12</v>
      </c>
    </row>
    <row r="1753" spans="1:18" x14ac:dyDescent="0.3">
      <c r="A1753" s="3" t="s">
        <v>1928</v>
      </c>
      <c r="B1753" s="4"/>
      <c r="C1753" s="4">
        <v>4</v>
      </c>
      <c r="D1753" s="4">
        <v>5</v>
      </c>
      <c r="E1753" s="4"/>
      <c r="F1753" s="4"/>
      <c r="G1753" s="4">
        <v>2</v>
      </c>
      <c r="H1753" s="4">
        <v>6</v>
      </c>
      <c r="I1753" s="4">
        <v>6</v>
      </c>
      <c r="J1753" s="4">
        <v>6</v>
      </c>
      <c r="K1753" s="4">
        <v>15</v>
      </c>
      <c r="L1753" s="4">
        <v>5</v>
      </c>
      <c r="M1753" s="4">
        <v>4</v>
      </c>
      <c r="N1753" s="4">
        <v>8</v>
      </c>
      <c r="O1753" s="4">
        <v>15</v>
      </c>
      <c r="P1753" s="4">
        <v>3</v>
      </c>
      <c r="Q1753" s="4">
        <v>17</v>
      </c>
      <c r="R1753" s="4">
        <v>34</v>
      </c>
    </row>
    <row r="1754" spans="1:18" x14ac:dyDescent="0.3">
      <c r="A1754" s="3" t="s">
        <v>2335</v>
      </c>
      <c r="B1754" s="4"/>
      <c r="C1754" s="4"/>
      <c r="D1754" s="4"/>
      <c r="E1754" s="4"/>
      <c r="F1754" s="4"/>
      <c r="G1754" s="4">
        <v>1</v>
      </c>
      <c r="H1754" s="4"/>
      <c r="I1754" s="4">
        <v>1</v>
      </c>
      <c r="J1754" s="4"/>
      <c r="K1754" s="4">
        <v>1</v>
      </c>
      <c r="L1754" s="4">
        <v>2</v>
      </c>
      <c r="M1754" s="4">
        <v>1</v>
      </c>
      <c r="N1754" s="4">
        <v>4</v>
      </c>
      <c r="O1754" s="4"/>
      <c r="P1754" s="4">
        <v>3</v>
      </c>
      <c r="Q1754" s="4">
        <v>7</v>
      </c>
      <c r="R1754" s="4">
        <v>7</v>
      </c>
    </row>
    <row r="1755" spans="1:18" x14ac:dyDescent="0.3">
      <c r="A1755" s="3" t="s">
        <v>831</v>
      </c>
      <c r="B1755" s="4">
        <v>10</v>
      </c>
      <c r="C1755" s="4">
        <v>4</v>
      </c>
      <c r="D1755" s="4">
        <v>1</v>
      </c>
      <c r="E1755" s="4">
        <v>4</v>
      </c>
      <c r="F1755" s="4">
        <v>12</v>
      </c>
      <c r="G1755" s="4">
        <v>5</v>
      </c>
      <c r="H1755" s="4">
        <v>11</v>
      </c>
      <c r="I1755" s="4">
        <v>14</v>
      </c>
      <c r="J1755" s="4">
        <v>10</v>
      </c>
      <c r="K1755" s="4">
        <v>14</v>
      </c>
      <c r="L1755" s="4">
        <v>13</v>
      </c>
      <c r="M1755" s="4">
        <v>22</v>
      </c>
      <c r="N1755" s="4">
        <v>20</v>
      </c>
      <c r="O1755" s="4">
        <v>20</v>
      </c>
      <c r="P1755" s="4">
        <v>29</v>
      </c>
      <c r="Q1755" s="4">
        <v>29</v>
      </c>
      <c r="R1755" s="4">
        <v>44</v>
      </c>
    </row>
    <row r="1756" spans="1:18" x14ac:dyDescent="0.3">
      <c r="A1756" s="3" t="s">
        <v>381</v>
      </c>
      <c r="B1756" s="4">
        <v>1</v>
      </c>
      <c r="C1756" s="4">
        <v>1</v>
      </c>
      <c r="D1756" s="4"/>
      <c r="E1756" s="4"/>
      <c r="F1756" s="4">
        <v>5</v>
      </c>
      <c r="G1756" s="4"/>
      <c r="H1756" s="4">
        <v>1</v>
      </c>
      <c r="I1756" s="4">
        <v>3</v>
      </c>
      <c r="J1756" s="4">
        <v>5</v>
      </c>
      <c r="K1756" s="4">
        <v>1</v>
      </c>
      <c r="L1756" s="4">
        <v>3</v>
      </c>
      <c r="M1756" s="4">
        <v>2</v>
      </c>
      <c r="N1756" s="4">
        <v>1</v>
      </c>
      <c r="O1756" s="4">
        <v>2</v>
      </c>
      <c r="P1756" s="4">
        <v>2</v>
      </c>
      <c r="Q1756" s="4">
        <v>8</v>
      </c>
      <c r="R1756" s="4">
        <v>9</v>
      </c>
    </row>
    <row r="1757" spans="1:18" x14ac:dyDescent="0.3">
      <c r="A1757" s="3" t="s">
        <v>1889</v>
      </c>
      <c r="B1757" s="4"/>
      <c r="C1757" s="4"/>
      <c r="D1757" s="4"/>
      <c r="E1757" s="4"/>
      <c r="F1757" s="4"/>
      <c r="G1757" s="4">
        <v>2</v>
      </c>
      <c r="H1757" s="4"/>
      <c r="I1757" s="4"/>
      <c r="J1757" s="4">
        <v>1</v>
      </c>
      <c r="K1757" s="4">
        <v>1</v>
      </c>
      <c r="L1757" s="4">
        <v>1</v>
      </c>
      <c r="M1757" s="4">
        <v>6</v>
      </c>
      <c r="N1757" s="4">
        <v>5</v>
      </c>
      <c r="O1757" s="4">
        <v>3</v>
      </c>
      <c r="P1757" s="4"/>
      <c r="Q1757" s="4">
        <v>1</v>
      </c>
      <c r="R1757" s="4">
        <v>5</v>
      </c>
    </row>
    <row r="1758" spans="1:18" x14ac:dyDescent="0.3">
      <c r="A1758" s="3" t="s">
        <v>3759</v>
      </c>
      <c r="B1758" s="4"/>
      <c r="C1758" s="4"/>
      <c r="D1758" s="4"/>
      <c r="E1758" s="4"/>
      <c r="F1758" s="4"/>
      <c r="G1758" s="4"/>
      <c r="H1758" s="4"/>
      <c r="I1758" s="4"/>
      <c r="J1758" s="4"/>
      <c r="K1758" s="4"/>
      <c r="L1758" s="4">
        <v>2</v>
      </c>
      <c r="M1758" s="4"/>
      <c r="N1758" s="4"/>
      <c r="O1758" s="4">
        <v>1</v>
      </c>
      <c r="P1758" s="4"/>
      <c r="Q1758" s="4">
        <v>2</v>
      </c>
      <c r="R1758" s="4"/>
    </row>
    <row r="1759" spans="1:18" x14ac:dyDescent="0.3">
      <c r="A1759" s="3" t="s">
        <v>3222</v>
      </c>
      <c r="B1759" s="4">
        <v>2</v>
      </c>
      <c r="C1759" s="4">
        <v>1</v>
      </c>
      <c r="D1759" s="4"/>
      <c r="E1759" s="4">
        <v>1</v>
      </c>
      <c r="F1759" s="4">
        <v>2</v>
      </c>
      <c r="G1759" s="4">
        <v>7</v>
      </c>
      <c r="H1759" s="4">
        <v>4</v>
      </c>
      <c r="I1759" s="4">
        <v>3</v>
      </c>
      <c r="J1759" s="4">
        <v>5</v>
      </c>
      <c r="K1759" s="4">
        <v>11</v>
      </c>
      <c r="L1759" s="4">
        <v>14</v>
      </c>
      <c r="M1759" s="4">
        <v>9</v>
      </c>
      <c r="N1759" s="4">
        <v>6</v>
      </c>
      <c r="O1759" s="4">
        <v>9</v>
      </c>
      <c r="P1759" s="4">
        <v>14</v>
      </c>
      <c r="Q1759" s="4">
        <v>21</v>
      </c>
      <c r="R1759" s="4">
        <v>15</v>
      </c>
    </row>
    <row r="1760" spans="1:18" x14ac:dyDescent="0.3">
      <c r="A1760" s="3" t="s">
        <v>2581</v>
      </c>
      <c r="B1760" s="4"/>
      <c r="C1760" s="4">
        <v>1</v>
      </c>
      <c r="D1760" s="4"/>
      <c r="E1760" s="4"/>
      <c r="F1760" s="4"/>
      <c r="G1760" s="4">
        <v>1</v>
      </c>
      <c r="H1760" s="4">
        <v>3</v>
      </c>
      <c r="I1760" s="4">
        <v>3</v>
      </c>
      <c r="J1760" s="4">
        <v>15</v>
      </c>
      <c r="K1760" s="4">
        <v>4</v>
      </c>
      <c r="L1760" s="4">
        <v>9</v>
      </c>
      <c r="M1760" s="4">
        <v>17</v>
      </c>
      <c r="N1760" s="4">
        <v>2</v>
      </c>
      <c r="O1760" s="4">
        <v>16</v>
      </c>
      <c r="P1760" s="4">
        <v>18</v>
      </c>
      <c r="Q1760" s="4">
        <v>29</v>
      </c>
      <c r="R1760" s="4">
        <v>17</v>
      </c>
    </row>
    <row r="1761" spans="1:19" x14ac:dyDescent="0.3">
      <c r="A1761" s="3" t="s">
        <v>1490</v>
      </c>
      <c r="B1761" s="4">
        <v>2</v>
      </c>
      <c r="C1761" s="4"/>
      <c r="D1761" s="4"/>
      <c r="E1761" s="4"/>
      <c r="F1761" s="4"/>
      <c r="G1761" s="4"/>
      <c r="H1761" s="4"/>
      <c r="I1761" s="4"/>
      <c r="J1761" s="4"/>
      <c r="K1761" s="4"/>
      <c r="L1761" s="4">
        <v>1</v>
      </c>
      <c r="M1761" s="4">
        <v>1</v>
      </c>
      <c r="N1761" s="4">
        <v>3</v>
      </c>
      <c r="O1761" s="4"/>
      <c r="P1761" s="4">
        <v>3</v>
      </c>
      <c r="Q1761" s="4">
        <v>4</v>
      </c>
      <c r="R1761" s="4">
        <v>1</v>
      </c>
    </row>
    <row r="1762" spans="1:19" x14ac:dyDescent="0.3">
      <c r="A1762" s="3" t="s">
        <v>4959</v>
      </c>
      <c r="B1762" s="4"/>
      <c r="C1762" s="4"/>
      <c r="D1762" s="4"/>
      <c r="E1762" s="4">
        <v>1</v>
      </c>
      <c r="F1762" s="4">
        <v>2</v>
      </c>
      <c r="G1762" s="4">
        <v>3</v>
      </c>
      <c r="H1762" s="4">
        <v>3</v>
      </c>
      <c r="I1762" s="4">
        <v>5</v>
      </c>
      <c r="J1762" s="4">
        <v>4</v>
      </c>
      <c r="K1762" s="4">
        <v>3</v>
      </c>
      <c r="L1762" s="4">
        <v>3</v>
      </c>
      <c r="M1762" s="4">
        <v>6</v>
      </c>
      <c r="N1762" s="4">
        <v>4</v>
      </c>
      <c r="O1762" s="4">
        <v>8</v>
      </c>
      <c r="P1762" s="4">
        <v>4</v>
      </c>
      <c r="Q1762" s="4">
        <v>9</v>
      </c>
      <c r="R1762" s="4">
        <v>6</v>
      </c>
    </row>
    <row r="1763" spans="1:19" x14ac:dyDescent="0.3">
      <c r="A1763" s="3" t="s">
        <v>4816</v>
      </c>
      <c r="B1763" s="4">
        <v>15</v>
      </c>
      <c r="C1763" s="4">
        <v>12</v>
      </c>
      <c r="D1763" s="4">
        <v>6</v>
      </c>
      <c r="E1763" s="4">
        <v>6</v>
      </c>
      <c r="F1763" s="4">
        <v>35</v>
      </c>
      <c r="G1763" s="4">
        <v>40</v>
      </c>
      <c r="H1763" s="4">
        <v>40</v>
      </c>
      <c r="I1763" s="4">
        <v>46</v>
      </c>
      <c r="J1763" s="4">
        <v>73</v>
      </c>
      <c r="K1763" s="4">
        <v>79</v>
      </c>
      <c r="L1763" s="4">
        <v>84</v>
      </c>
      <c r="M1763" s="4">
        <v>93</v>
      </c>
      <c r="N1763" s="4">
        <v>90</v>
      </c>
      <c r="O1763" s="4">
        <v>105</v>
      </c>
      <c r="P1763" s="4">
        <v>124</v>
      </c>
      <c r="Q1763" s="4">
        <v>193</v>
      </c>
      <c r="R1763" s="4">
        <v>195</v>
      </c>
    </row>
    <row r="1766" spans="1:19" x14ac:dyDescent="0.3">
      <c r="A1766" s="53" t="s">
        <v>4815</v>
      </c>
      <c r="B1766" s="53" t="s">
        <v>372</v>
      </c>
      <c r="C1766" s="53" t="s">
        <v>552</v>
      </c>
      <c r="D1766" s="53" t="s">
        <v>1049</v>
      </c>
      <c r="E1766" s="53" t="s">
        <v>4934</v>
      </c>
      <c r="F1766" s="53" t="s">
        <v>4929</v>
      </c>
      <c r="G1766" s="53" t="s">
        <v>4935</v>
      </c>
      <c r="H1766" s="53" t="s">
        <v>4933</v>
      </c>
      <c r="I1766" s="53" t="s">
        <v>4930</v>
      </c>
      <c r="J1766" s="53" t="s">
        <v>4931</v>
      </c>
      <c r="K1766" s="53" t="s">
        <v>4932</v>
      </c>
      <c r="L1766" s="53" t="s">
        <v>3228</v>
      </c>
      <c r="M1766" s="53" t="s">
        <v>2076</v>
      </c>
      <c r="N1766" s="53" t="s">
        <v>3231</v>
      </c>
      <c r="O1766" s="53" t="s">
        <v>2322</v>
      </c>
      <c r="P1766" s="53" t="s">
        <v>1759</v>
      </c>
      <c r="Q1766" s="53" t="s">
        <v>446</v>
      </c>
      <c r="R1766" s="53" t="s">
        <v>463</v>
      </c>
    </row>
    <row r="1767" spans="1:19" x14ac:dyDescent="0.3">
      <c r="A1767" t="s">
        <v>698</v>
      </c>
      <c r="B1767" s="6">
        <f>B1750/$S1767</f>
        <v>0</v>
      </c>
      <c r="C1767" s="6">
        <f t="shared" ref="C1767:R1767" si="154">C1750/$S1767</f>
        <v>0</v>
      </c>
      <c r="D1767" s="6">
        <f t="shared" si="154"/>
        <v>0</v>
      </c>
      <c r="E1767" s="6">
        <f t="shared" si="154"/>
        <v>0</v>
      </c>
      <c r="F1767" s="6">
        <f t="shared" si="154"/>
        <v>0.2</v>
      </c>
      <c r="G1767" s="6">
        <f t="shared" si="154"/>
        <v>0.8</v>
      </c>
      <c r="H1767" s="6">
        <f t="shared" si="154"/>
        <v>0</v>
      </c>
      <c r="I1767" s="6">
        <f t="shared" si="154"/>
        <v>0</v>
      </c>
      <c r="J1767" s="6">
        <f t="shared" si="154"/>
        <v>0.2</v>
      </c>
      <c r="K1767" s="6">
        <f t="shared" si="154"/>
        <v>0</v>
      </c>
      <c r="L1767" s="6">
        <f t="shared" si="154"/>
        <v>1</v>
      </c>
      <c r="M1767" s="6">
        <f t="shared" si="154"/>
        <v>0</v>
      </c>
      <c r="N1767" s="6">
        <f t="shared" si="154"/>
        <v>0.4</v>
      </c>
      <c r="O1767" s="6">
        <f t="shared" si="154"/>
        <v>0.4</v>
      </c>
      <c r="P1767" s="6">
        <f t="shared" si="154"/>
        <v>0.4</v>
      </c>
      <c r="Q1767" s="6">
        <f t="shared" si="154"/>
        <v>0.6</v>
      </c>
      <c r="R1767" s="6">
        <f t="shared" si="154"/>
        <v>0.2</v>
      </c>
      <c r="S1767" s="4">
        <v>5</v>
      </c>
    </row>
    <row r="1768" spans="1:19" x14ac:dyDescent="0.3">
      <c r="A1768" t="s">
        <v>2715</v>
      </c>
      <c r="B1768" s="6">
        <f t="shared" ref="B1768:R1768" si="155">B1751/$S1768</f>
        <v>0</v>
      </c>
      <c r="C1768" s="6">
        <f t="shared" si="155"/>
        <v>0</v>
      </c>
      <c r="D1768" s="6">
        <f t="shared" si="155"/>
        <v>0</v>
      </c>
      <c r="E1768" s="6">
        <f t="shared" si="155"/>
        <v>0</v>
      </c>
      <c r="F1768" s="6">
        <f t="shared" si="155"/>
        <v>0.19298245614035087</v>
      </c>
      <c r="G1768" s="6">
        <f t="shared" si="155"/>
        <v>0.22807017543859648</v>
      </c>
      <c r="H1768" s="6">
        <f t="shared" si="155"/>
        <v>0.15789473684210525</v>
      </c>
      <c r="I1768" s="6">
        <f t="shared" si="155"/>
        <v>0.17543859649122806</v>
      </c>
      <c r="J1768" s="6">
        <f t="shared" si="155"/>
        <v>0.24561403508771928</v>
      </c>
      <c r="K1768" s="6">
        <f t="shared" si="155"/>
        <v>0.36842105263157893</v>
      </c>
      <c r="L1768" s="6">
        <f t="shared" si="155"/>
        <v>0.2982456140350877</v>
      </c>
      <c r="M1768" s="6">
        <f t="shared" si="155"/>
        <v>0.26315789473684209</v>
      </c>
      <c r="N1768" s="6">
        <f t="shared" si="155"/>
        <v>0.57894736842105265</v>
      </c>
      <c r="O1768" s="6">
        <f t="shared" si="155"/>
        <v>0.42105263157894735</v>
      </c>
      <c r="P1768" s="6">
        <f t="shared" si="155"/>
        <v>0.63157894736842102</v>
      </c>
      <c r="Q1768" s="6">
        <f t="shared" si="155"/>
        <v>0.70175438596491224</v>
      </c>
      <c r="R1768" s="6">
        <f t="shared" si="155"/>
        <v>0.77192982456140347</v>
      </c>
      <c r="S1768" s="4">
        <v>57</v>
      </c>
    </row>
    <row r="1769" spans="1:19" x14ac:dyDescent="0.3">
      <c r="A1769" t="s">
        <v>1958</v>
      </c>
      <c r="B1769" s="6">
        <f t="shared" ref="B1769:R1769" si="156">B1752/$S1769</f>
        <v>0</v>
      </c>
      <c r="C1769" s="6">
        <f t="shared" si="156"/>
        <v>2.7777777777777776E-2</v>
      </c>
      <c r="D1769" s="6">
        <f t="shared" si="156"/>
        <v>0</v>
      </c>
      <c r="E1769" s="6">
        <f t="shared" si="156"/>
        <v>0</v>
      </c>
      <c r="F1769" s="6">
        <f t="shared" si="156"/>
        <v>5.5555555555555552E-2</v>
      </c>
      <c r="G1769" s="6">
        <f t="shared" si="156"/>
        <v>5.5555555555555552E-2</v>
      </c>
      <c r="H1769" s="6">
        <f t="shared" si="156"/>
        <v>8.3333333333333329E-2</v>
      </c>
      <c r="I1769" s="6">
        <f t="shared" si="156"/>
        <v>2.7777777777777776E-2</v>
      </c>
      <c r="J1769" s="6">
        <f t="shared" si="156"/>
        <v>0.33333333333333331</v>
      </c>
      <c r="K1769" s="6">
        <f t="shared" si="156"/>
        <v>0.22222222222222221</v>
      </c>
      <c r="L1769" s="6">
        <f t="shared" si="156"/>
        <v>0.25</v>
      </c>
      <c r="M1769" s="6">
        <f t="shared" si="156"/>
        <v>0.27777777777777779</v>
      </c>
      <c r="N1769" s="6">
        <f t="shared" si="156"/>
        <v>5.5555555555555552E-2</v>
      </c>
      <c r="O1769" s="6">
        <f t="shared" si="156"/>
        <v>0.1388888888888889</v>
      </c>
      <c r="P1769" s="6">
        <f t="shared" si="156"/>
        <v>0.27777777777777779</v>
      </c>
      <c r="Q1769" s="6">
        <f t="shared" si="156"/>
        <v>0.63888888888888884</v>
      </c>
      <c r="R1769" s="6">
        <f t="shared" si="156"/>
        <v>0.33333333333333331</v>
      </c>
      <c r="S1769" s="4">
        <v>36</v>
      </c>
    </row>
    <row r="1770" spans="1:19" x14ac:dyDescent="0.3">
      <c r="A1770" t="s">
        <v>1928</v>
      </c>
      <c r="B1770" s="6">
        <f t="shared" ref="B1770:R1770" si="157">B1753/$S1770</f>
        <v>0</v>
      </c>
      <c r="C1770" s="6">
        <f t="shared" si="157"/>
        <v>8.5106382978723402E-2</v>
      </c>
      <c r="D1770" s="6">
        <f t="shared" si="157"/>
        <v>0.10638297872340426</v>
      </c>
      <c r="E1770" s="6">
        <f t="shared" si="157"/>
        <v>0</v>
      </c>
      <c r="F1770" s="6">
        <f t="shared" si="157"/>
        <v>0</v>
      </c>
      <c r="G1770" s="6">
        <f t="shared" si="157"/>
        <v>4.2553191489361701E-2</v>
      </c>
      <c r="H1770" s="6">
        <f t="shared" si="157"/>
        <v>0.1276595744680851</v>
      </c>
      <c r="I1770" s="6">
        <f t="shared" si="157"/>
        <v>0.1276595744680851</v>
      </c>
      <c r="J1770" s="6">
        <f t="shared" si="157"/>
        <v>0.1276595744680851</v>
      </c>
      <c r="K1770" s="6">
        <f t="shared" si="157"/>
        <v>0.31914893617021278</v>
      </c>
      <c r="L1770" s="6">
        <f t="shared" si="157"/>
        <v>0.10638297872340426</v>
      </c>
      <c r="M1770" s="6">
        <f t="shared" si="157"/>
        <v>8.5106382978723402E-2</v>
      </c>
      <c r="N1770" s="6">
        <f t="shared" si="157"/>
        <v>0.1702127659574468</v>
      </c>
      <c r="O1770" s="6">
        <f t="shared" si="157"/>
        <v>0.31914893617021278</v>
      </c>
      <c r="P1770" s="6">
        <f t="shared" si="157"/>
        <v>6.3829787234042548E-2</v>
      </c>
      <c r="Q1770" s="6">
        <f t="shared" si="157"/>
        <v>0.36170212765957449</v>
      </c>
      <c r="R1770" s="6">
        <f t="shared" si="157"/>
        <v>0.72340425531914898</v>
      </c>
      <c r="S1770" s="4">
        <v>47</v>
      </c>
    </row>
    <row r="1771" spans="1:19" x14ac:dyDescent="0.3">
      <c r="A1771" t="s">
        <v>2335</v>
      </c>
      <c r="B1771" s="6">
        <f t="shared" ref="B1771:R1771" si="158">B1754/$S1771</f>
        <v>0</v>
      </c>
      <c r="C1771" s="6">
        <f t="shared" si="158"/>
        <v>0</v>
      </c>
      <c r="D1771" s="6">
        <f t="shared" si="158"/>
        <v>0</v>
      </c>
      <c r="E1771" s="6">
        <f t="shared" si="158"/>
        <v>0</v>
      </c>
      <c r="F1771" s="6">
        <f t="shared" si="158"/>
        <v>0</v>
      </c>
      <c r="G1771" s="6">
        <f t="shared" si="158"/>
        <v>0.14285714285714285</v>
      </c>
      <c r="H1771" s="6">
        <f t="shared" si="158"/>
        <v>0</v>
      </c>
      <c r="I1771" s="6">
        <f t="shared" si="158"/>
        <v>0.14285714285714285</v>
      </c>
      <c r="J1771" s="6">
        <f t="shared" si="158"/>
        <v>0</v>
      </c>
      <c r="K1771" s="6">
        <f t="shared" si="158"/>
        <v>0.14285714285714285</v>
      </c>
      <c r="L1771" s="6">
        <f t="shared" si="158"/>
        <v>0.2857142857142857</v>
      </c>
      <c r="M1771" s="6">
        <f t="shared" si="158"/>
        <v>0.14285714285714285</v>
      </c>
      <c r="N1771" s="6">
        <f t="shared" si="158"/>
        <v>0.5714285714285714</v>
      </c>
      <c r="O1771" s="6">
        <f t="shared" si="158"/>
        <v>0</v>
      </c>
      <c r="P1771" s="6">
        <f t="shared" si="158"/>
        <v>0.42857142857142855</v>
      </c>
      <c r="Q1771" s="6">
        <f t="shared" si="158"/>
        <v>1</v>
      </c>
      <c r="R1771" s="6">
        <f t="shared" si="158"/>
        <v>1</v>
      </c>
      <c r="S1771" s="4">
        <v>7</v>
      </c>
    </row>
    <row r="1772" spans="1:19" x14ac:dyDescent="0.3">
      <c r="A1772" t="s">
        <v>831</v>
      </c>
      <c r="B1772" s="6">
        <f t="shared" ref="B1772:R1772" si="159">B1755/$S1772</f>
        <v>0.12987012987012986</v>
      </c>
      <c r="C1772" s="6">
        <f t="shared" si="159"/>
        <v>5.1948051948051951E-2</v>
      </c>
      <c r="D1772" s="6">
        <f t="shared" si="159"/>
        <v>1.2987012987012988E-2</v>
      </c>
      <c r="E1772" s="6">
        <f t="shared" si="159"/>
        <v>5.1948051948051951E-2</v>
      </c>
      <c r="F1772" s="6">
        <f t="shared" si="159"/>
        <v>0.15584415584415584</v>
      </c>
      <c r="G1772" s="6">
        <f t="shared" si="159"/>
        <v>6.4935064935064929E-2</v>
      </c>
      <c r="H1772" s="6">
        <f t="shared" si="159"/>
        <v>0.14285714285714285</v>
      </c>
      <c r="I1772" s="6">
        <f t="shared" si="159"/>
        <v>0.18181818181818182</v>
      </c>
      <c r="J1772" s="6">
        <f t="shared" si="159"/>
        <v>0.12987012987012986</v>
      </c>
      <c r="K1772" s="6">
        <f t="shared" si="159"/>
        <v>0.18181818181818182</v>
      </c>
      <c r="L1772" s="6">
        <f t="shared" si="159"/>
        <v>0.16883116883116883</v>
      </c>
      <c r="M1772" s="6">
        <f t="shared" si="159"/>
        <v>0.2857142857142857</v>
      </c>
      <c r="N1772" s="6">
        <f t="shared" si="159"/>
        <v>0.25974025974025972</v>
      </c>
      <c r="O1772" s="6">
        <f t="shared" si="159"/>
        <v>0.25974025974025972</v>
      </c>
      <c r="P1772" s="6">
        <f t="shared" si="159"/>
        <v>0.37662337662337664</v>
      </c>
      <c r="Q1772" s="6">
        <f t="shared" si="159"/>
        <v>0.37662337662337664</v>
      </c>
      <c r="R1772" s="6">
        <f t="shared" si="159"/>
        <v>0.5714285714285714</v>
      </c>
      <c r="S1772" s="4">
        <v>77</v>
      </c>
    </row>
    <row r="1773" spans="1:19" x14ac:dyDescent="0.3">
      <c r="A1773" t="s">
        <v>381</v>
      </c>
      <c r="B1773" s="6">
        <f t="shared" ref="B1773:Q1773" si="160">B1756/$S1773</f>
        <v>6.6666666666666666E-2</v>
      </c>
      <c r="C1773" s="6">
        <f t="shared" si="160"/>
        <v>6.6666666666666666E-2</v>
      </c>
      <c r="D1773" s="6">
        <f t="shared" si="160"/>
        <v>0</v>
      </c>
      <c r="E1773" s="6">
        <f t="shared" si="160"/>
        <v>0</v>
      </c>
      <c r="F1773" s="6">
        <f t="shared" si="160"/>
        <v>0.33333333333333331</v>
      </c>
      <c r="G1773" s="6">
        <f t="shared" si="160"/>
        <v>0</v>
      </c>
      <c r="H1773" s="6">
        <f t="shared" si="160"/>
        <v>6.6666666666666666E-2</v>
      </c>
      <c r="I1773" s="6">
        <f t="shared" si="160"/>
        <v>0.2</v>
      </c>
      <c r="J1773" s="6">
        <f t="shared" si="160"/>
        <v>0.33333333333333331</v>
      </c>
      <c r="K1773" s="6">
        <f t="shared" si="160"/>
        <v>6.6666666666666666E-2</v>
      </c>
      <c r="L1773" s="6">
        <f t="shared" si="160"/>
        <v>0.2</v>
      </c>
      <c r="M1773" s="6">
        <f>M1756/$S1773</f>
        <v>0.13333333333333333</v>
      </c>
      <c r="N1773" s="6">
        <f t="shared" si="160"/>
        <v>6.6666666666666666E-2</v>
      </c>
      <c r="O1773" s="6">
        <f t="shared" si="160"/>
        <v>0.13333333333333333</v>
      </c>
      <c r="P1773" s="6">
        <f t="shared" si="160"/>
        <v>0.13333333333333333</v>
      </c>
      <c r="Q1773" s="6">
        <f t="shared" si="160"/>
        <v>0.53333333333333333</v>
      </c>
      <c r="R1773" s="6">
        <f>R1756/$S1773</f>
        <v>0.6</v>
      </c>
      <c r="S1773" s="4">
        <v>15</v>
      </c>
    </row>
    <row r="1774" spans="1:19" x14ac:dyDescent="0.3">
      <c r="A1774" t="s">
        <v>1889</v>
      </c>
      <c r="B1774" s="6">
        <f t="shared" ref="B1774:R1774" si="161">B1757/$S1774</f>
        <v>0</v>
      </c>
      <c r="C1774" s="6">
        <f t="shared" si="161"/>
        <v>0</v>
      </c>
      <c r="D1774" s="6">
        <f t="shared" si="161"/>
        <v>0</v>
      </c>
      <c r="E1774" s="6">
        <f t="shared" si="161"/>
        <v>0</v>
      </c>
      <c r="F1774" s="6">
        <f t="shared" si="161"/>
        <v>0</v>
      </c>
      <c r="G1774" s="6">
        <f t="shared" si="161"/>
        <v>0.33333333333333331</v>
      </c>
      <c r="H1774" s="6">
        <f t="shared" si="161"/>
        <v>0</v>
      </c>
      <c r="I1774" s="6">
        <f t="shared" si="161"/>
        <v>0</v>
      </c>
      <c r="J1774" s="6">
        <f t="shared" si="161"/>
        <v>0.16666666666666666</v>
      </c>
      <c r="K1774" s="6">
        <f t="shared" si="161"/>
        <v>0.16666666666666666</v>
      </c>
      <c r="L1774" s="6">
        <f t="shared" si="161"/>
        <v>0.16666666666666666</v>
      </c>
      <c r="M1774" s="6">
        <f t="shared" si="161"/>
        <v>1</v>
      </c>
      <c r="N1774" s="6">
        <f t="shared" si="161"/>
        <v>0.83333333333333337</v>
      </c>
      <c r="O1774" s="6">
        <f t="shared" si="161"/>
        <v>0.5</v>
      </c>
      <c r="P1774" s="6">
        <f t="shared" si="161"/>
        <v>0</v>
      </c>
      <c r="Q1774" s="6">
        <f t="shared" si="161"/>
        <v>0.16666666666666666</v>
      </c>
      <c r="R1774" s="6">
        <f t="shared" si="161"/>
        <v>0.83333333333333337</v>
      </c>
      <c r="S1774" s="4">
        <v>6</v>
      </c>
    </row>
    <row r="1775" spans="1:19" x14ac:dyDescent="0.3">
      <c r="A1775" t="s">
        <v>3759</v>
      </c>
      <c r="B1775" s="6">
        <f t="shared" ref="B1775:R1775" si="162">B1758/$S1775</f>
        <v>0</v>
      </c>
      <c r="C1775" s="6">
        <f t="shared" si="162"/>
        <v>0</v>
      </c>
      <c r="D1775" s="6">
        <f t="shared" si="162"/>
        <v>0</v>
      </c>
      <c r="E1775" s="6">
        <f t="shared" si="162"/>
        <v>0</v>
      </c>
      <c r="F1775" s="6">
        <f t="shared" si="162"/>
        <v>0</v>
      </c>
      <c r="G1775" s="6">
        <f t="shared" si="162"/>
        <v>0</v>
      </c>
      <c r="H1775" s="6">
        <f t="shared" si="162"/>
        <v>0</v>
      </c>
      <c r="I1775" s="6">
        <f t="shared" si="162"/>
        <v>0</v>
      </c>
      <c r="J1775" s="6">
        <f t="shared" si="162"/>
        <v>0</v>
      </c>
      <c r="K1775" s="6">
        <f t="shared" si="162"/>
        <v>0</v>
      </c>
      <c r="L1775" s="6">
        <f t="shared" si="162"/>
        <v>1</v>
      </c>
      <c r="M1775" s="6">
        <f t="shared" si="162"/>
        <v>0</v>
      </c>
      <c r="N1775" s="6">
        <f t="shared" si="162"/>
        <v>0</v>
      </c>
      <c r="O1775" s="6">
        <f t="shared" si="162"/>
        <v>0.5</v>
      </c>
      <c r="P1775" s="6">
        <f t="shared" si="162"/>
        <v>0</v>
      </c>
      <c r="Q1775" s="6">
        <f t="shared" si="162"/>
        <v>1</v>
      </c>
      <c r="R1775" s="6">
        <f t="shared" si="162"/>
        <v>0</v>
      </c>
      <c r="S1775" s="4">
        <v>2</v>
      </c>
    </row>
    <row r="1776" spans="1:19" x14ac:dyDescent="0.3">
      <c r="A1776" t="s">
        <v>3222</v>
      </c>
      <c r="B1776" s="6">
        <f t="shared" ref="B1776:R1776" si="163">B1759/$S1776</f>
        <v>5.5555555555555552E-2</v>
      </c>
      <c r="C1776" s="6">
        <f t="shared" si="163"/>
        <v>2.7777777777777776E-2</v>
      </c>
      <c r="D1776" s="6">
        <f t="shared" si="163"/>
        <v>0</v>
      </c>
      <c r="E1776" s="6">
        <f t="shared" si="163"/>
        <v>2.7777777777777776E-2</v>
      </c>
      <c r="F1776" s="6">
        <f t="shared" si="163"/>
        <v>5.5555555555555552E-2</v>
      </c>
      <c r="G1776" s="6">
        <f t="shared" si="163"/>
        <v>0.19444444444444445</v>
      </c>
      <c r="H1776" s="6">
        <f t="shared" si="163"/>
        <v>0.1111111111111111</v>
      </c>
      <c r="I1776" s="6">
        <f t="shared" si="163"/>
        <v>8.3333333333333329E-2</v>
      </c>
      <c r="J1776" s="6">
        <f t="shared" si="163"/>
        <v>0.1388888888888889</v>
      </c>
      <c r="K1776" s="6">
        <f t="shared" si="163"/>
        <v>0.30555555555555558</v>
      </c>
      <c r="L1776" s="6">
        <f t="shared" si="163"/>
        <v>0.3888888888888889</v>
      </c>
      <c r="M1776" s="6">
        <f t="shared" si="163"/>
        <v>0.25</v>
      </c>
      <c r="N1776" s="6">
        <f t="shared" si="163"/>
        <v>0.16666666666666666</v>
      </c>
      <c r="O1776" s="6">
        <f t="shared" si="163"/>
        <v>0.25</v>
      </c>
      <c r="P1776" s="6">
        <f t="shared" si="163"/>
        <v>0.3888888888888889</v>
      </c>
      <c r="Q1776" s="6">
        <f t="shared" si="163"/>
        <v>0.58333333333333337</v>
      </c>
      <c r="R1776" s="6">
        <f t="shared" si="163"/>
        <v>0.41666666666666669</v>
      </c>
      <c r="S1776" s="4">
        <v>36</v>
      </c>
    </row>
    <row r="1777" spans="1:19" x14ac:dyDescent="0.3">
      <c r="A1777" t="s">
        <v>2581</v>
      </c>
      <c r="B1777" s="6">
        <f t="shared" ref="B1777:R1777" si="164">B1760/$S1777</f>
        <v>0</v>
      </c>
      <c r="C1777" s="6">
        <f t="shared" si="164"/>
        <v>2.3255813953488372E-2</v>
      </c>
      <c r="D1777" s="6">
        <f t="shared" si="164"/>
        <v>0</v>
      </c>
      <c r="E1777" s="6">
        <f t="shared" si="164"/>
        <v>0</v>
      </c>
      <c r="F1777" s="6">
        <f t="shared" si="164"/>
        <v>0</v>
      </c>
      <c r="G1777" s="6">
        <f t="shared" si="164"/>
        <v>2.3255813953488372E-2</v>
      </c>
      <c r="H1777" s="6">
        <f t="shared" si="164"/>
        <v>6.9767441860465115E-2</v>
      </c>
      <c r="I1777" s="6">
        <f t="shared" si="164"/>
        <v>6.9767441860465115E-2</v>
      </c>
      <c r="J1777" s="6">
        <f t="shared" si="164"/>
        <v>0.34883720930232559</v>
      </c>
      <c r="K1777" s="6">
        <f t="shared" si="164"/>
        <v>9.3023255813953487E-2</v>
      </c>
      <c r="L1777" s="6">
        <f t="shared" si="164"/>
        <v>0.20930232558139536</v>
      </c>
      <c r="M1777" s="6">
        <f t="shared" si="164"/>
        <v>0.39534883720930231</v>
      </c>
      <c r="N1777" s="6">
        <f t="shared" si="164"/>
        <v>4.6511627906976744E-2</v>
      </c>
      <c r="O1777" s="6">
        <f t="shared" si="164"/>
        <v>0.37209302325581395</v>
      </c>
      <c r="P1777" s="6">
        <f t="shared" si="164"/>
        <v>0.41860465116279072</v>
      </c>
      <c r="Q1777" s="6">
        <f t="shared" si="164"/>
        <v>0.67441860465116277</v>
      </c>
      <c r="R1777" s="6">
        <f t="shared" si="164"/>
        <v>0.39534883720930231</v>
      </c>
      <c r="S1777" s="4">
        <v>43</v>
      </c>
    </row>
    <row r="1778" spans="1:19" x14ac:dyDescent="0.3">
      <c r="A1778" t="s">
        <v>1490</v>
      </c>
      <c r="B1778" s="6">
        <f t="shared" ref="B1778:R1778" si="165">B1761/$S1778</f>
        <v>0.33333333333333331</v>
      </c>
      <c r="C1778" s="6">
        <f t="shared" si="165"/>
        <v>0</v>
      </c>
      <c r="D1778" s="6">
        <f t="shared" si="165"/>
        <v>0</v>
      </c>
      <c r="E1778" s="6">
        <f t="shared" si="165"/>
        <v>0</v>
      </c>
      <c r="F1778" s="6">
        <f t="shared" si="165"/>
        <v>0</v>
      </c>
      <c r="G1778" s="6">
        <f t="shared" si="165"/>
        <v>0</v>
      </c>
      <c r="H1778" s="6">
        <f t="shared" si="165"/>
        <v>0</v>
      </c>
      <c r="I1778" s="6">
        <f t="shared" si="165"/>
        <v>0</v>
      </c>
      <c r="J1778" s="6">
        <f t="shared" si="165"/>
        <v>0</v>
      </c>
      <c r="K1778" s="6">
        <f t="shared" si="165"/>
        <v>0</v>
      </c>
      <c r="L1778" s="6">
        <f t="shared" si="165"/>
        <v>0.16666666666666666</v>
      </c>
      <c r="M1778" s="6">
        <f t="shared" si="165"/>
        <v>0.16666666666666666</v>
      </c>
      <c r="N1778" s="6">
        <f t="shared" si="165"/>
        <v>0.5</v>
      </c>
      <c r="O1778" s="6">
        <f t="shared" si="165"/>
        <v>0</v>
      </c>
      <c r="P1778" s="6">
        <f t="shared" si="165"/>
        <v>0.5</v>
      </c>
      <c r="Q1778" s="6">
        <f t="shared" si="165"/>
        <v>0.66666666666666663</v>
      </c>
      <c r="R1778" s="6">
        <f t="shared" si="165"/>
        <v>0.16666666666666666</v>
      </c>
      <c r="S1778" s="4">
        <v>6</v>
      </c>
    </row>
    <row r="1779" spans="1:19" x14ac:dyDescent="0.3">
      <c r="A1779" t="s">
        <v>4959</v>
      </c>
      <c r="B1779" s="6">
        <f t="shared" ref="B1779:R1779" si="166">B1762/$S1779</f>
        <v>0</v>
      </c>
      <c r="C1779" s="6">
        <f t="shared" si="166"/>
        <v>0</v>
      </c>
      <c r="D1779" s="6">
        <f t="shared" si="166"/>
        <v>0</v>
      </c>
      <c r="E1779" s="6">
        <f t="shared" si="166"/>
        <v>0.1111111111111111</v>
      </c>
      <c r="F1779" s="6">
        <f t="shared" si="166"/>
        <v>0.22222222222222221</v>
      </c>
      <c r="G1779" s="6">
        <f t="shared" si="166"/>
        <v>0.33333333333333331</v>
      </c>
      <c r="H1779" s="6">
        <f t="shared" si="166"/>
        <v>0.33333333333333331</v>
      </c>
      <c r="I1779" s="6">
        <f t="shared" si="166"/>
        <v>0.55555555555555558</v>
      </c>
      <c r="J1779" s="6">
        <f t="shared" si="166"/>
        <v>0.44444444444444442</v>
      </c>
      <c r="K1779" s="6">
        <f t="shared" si="166"/>
        <v>0.33333333333333331</v>
      </c>
      <c r="L1779" s="6">
        <f t="shared" si="166"/>
        <v>0.33333333333333331</v>
      </c>
      <c r="M1779" s="6">
        <f t="shared" si="166"/>
        <v>0.66666666666666663</v>
      </c>
      <c r="N1779" s="6">
        <f t="shared" si="166"/>
        <v>0.44444444444444442</v>
      </c>
      <c r="O1779" s="6">
        <f t="shared" si="166"/>
        <v>0.88888888888888884</v>
      </c>
      <c r="P1779" s="6">
        <f t="shared" si="166"/>
        <v>0.44444444444444442</v>
      </c>
      <c r="Q1779" s="6">
        <f t="shared" si="166"/>
        <v>1</v>
      </c>
      <c r="R1779" s="6">
        <f t="shared" si="166"/>
        <v>0.66666666666666663</v>
      </c>
      <c r="S1779" s="4">
        <v>9</v>
      </c>
    </row>
    <row r="1780" spans="1:19" x14ac:dyDescent="0.3">
      <c r="A1780" t="s">
        <v>4816</v>
      </c>
      <c r="B1780" s="6">
        <f t="shared" ref="B1780:R1780" si="167">B1763/346</f>
        <v>4.3352601156069363E-2</v>
      </c>
      <c r="C1780" s="6">
        <f t="shared" si="167"/>
        <v>3.4682080924855488E-2</v>
      </c>
      <c r="D1780" s="6">
        <f t="shared" si="167"/>
        <v>1.7341040462427744E-2</v>
      </c>
      <c r="E1780" s="6">
        <f t="shared" si="167"/>
        <v>1.7341040462427744E-2</v>
      </c>
      <c r="F1780" s="6">
        <f t="shared" si="167"/>
        <v>0.10115606936416185</v>
      </c>
      <c r="G1780" s="6">
        <f t="shared" si="167"/>
        <v>0.11560693641618497</v>
      </c>
      <c r="H1780" s="6">
        <f t="shared" si="167"/>
        <v>0.11560693641618497</v>
      </c>
      <c r="I1780" s="6">
        <f t="shared" si="167"/>
        <v>0.13294797687861271</v>
      </c>
      <c r="J1780" s="6">
        <f t="shared" si="167"/>
        <v>0.21098265895953758</v>
      </c>
      <c r="K1780" s="6">
        <f t="shared" si="167"/>
        <v>0.22832369942196531</v>
      </c>
      <c r="L1780" s="6">
        <f t="shared" si="167"/>
        <v>0.24277456647398843</v>
      </c>
      <c r="M1780" s="6">
        <f t="shared" si="167"/>
        <v>0.26878612716763006</v>
      </c>
      <c r="N1780" s="6">
        <f t="shared" si="167"/>
        <v>0.26011560693641617</v>
      </c>
      <c r="O1780" s="6">
        <f t="shared" si="167"/>
        <v>0.30346820809248554</v>
      </c>
      <c r="P1780" s="6">
        <f t="shared" si="167"/>
        <v>0.3583815028901734</v>
      </c>
      <c r="Q1780" s="6">
        <f t="shared" si="167"/>
        <v>0.55780346820809246</v>
      </c>
      <c r="R1780" s="6">
        <f t="shared" si="167"/>
        <v>0.56358381502890176</v>
      </c>
      <c r="S1780">
        <f>SUM(S1767:S1779)</f>
        <v>346</v>
      </c>
    </row>
    <row r="1782" spans="1:19" x14ac:dyDescent="0.3">
      <c r="A1782" t="s">
        <v>4936</v>
      </c>
    </row>
    <row r="1783" spans="1:19" x14ac:dyDescent="0.3">
      <c r="A1783" s="2" t="s">
        <v>4815</v>
      </c>
      <c r="B1783" t="s">
        <v>372</v>
      </c>
      <c r="C1783" t="s">
        <v>1049</v>
      </c>
      <c r="D1783" t="s">
        <v>4937</v>
      </c>
      <c r="E1783" t="s">
        <v>4938</v>
      </c>
      <c r="F1783" t="s">
        <v>4939</v>
      </c>
      <c r="G1783" t="s">
        <v>2323</v>
      </c>
      <c r="H1783" t="s">
        <v>1556</v>
      </c>
      <c r="I1783" t="s">
        <v>2064</v>
      </c>
      <c r="J1783" t="s">
        <v>582</v>
      </c>
      <c r="K1783" t="s">
        <v>502</v>
      </c>
      <c r="L1783" t="s">
        <v>2164</v>
      </c>
      <c r="M1783" t="s">
        <v>1066</v>
      </c>
      <c r="N1783" t="s">
        <v>447</v>
      </c>
    </row>
    <row r="1784" spans="1:19" x14ac:dyDescent="0.3">
      <c r="A1784" s="3" t="s">
        <v>698</v>
      </c>
      <c r="B1784" s="4"/>
      <c r="C1784" s="4"/>
      <c r="D1784" s="4"/>
      <c r="E1784" s="4"/>
      <c r="F1784" s="4">
        <v>3</v>
      </c>
      <c r="G1784" s="4">
        <v>1</v>
      </c>
      <c r="H1784" s="4"/>
      <c r="I1784" s="4"/>
      <c r="J1784" s="4">
        <v>2</v>
      </c>
      <c r="K1784" s="4">
        <v>1</v>
      </c>
      <c r="L1784" s="4">
        <v>2</v>
      </c>
      <c r="M1784" s="4"/>
      <c r="N1784" s="4">
        <v>5</v>
      </c>
    </row>
    <row r="1785" spans="1:19" x14ac:dyDescent="0.3">
      <c r="A1785" s="3" t="s">
        <v>2715</v>
      </c>
      <c r="B1785" s="4"/>
      <c r="C1785" s="4"/>
      <c r="D1785" s="4"/>
      <c r="E1785" s="4">
        <v>1</v>
      </c>
      <c r="F1785" s="4"/>
      <c r="G1785" s="4"/>
      <c r="H1785" s="4">
        <v>5</v>
      </c>
      <c r="I1785" s="4">
        <v>23</v>
      </c>
      <c r="J1785" s="4">
        <v>22</v>
      </c>
      <c r="K1785" s="4">
        <v>12</v>
      </c>
      <c r="L1785" s="4">
        <v>31</v>
      </c>
      <c r="M1785" s="4">
        <v>28</v>
      </c>
      <c r="N1785" s="4">
        <v>47</v>
      </c>
    </row>
    <row r="1786" spans="1:19" x14ac:dyDescent="0.3">
      <c r="A1786" s="3" t="s">
        <v>1958</v>
      </c>
      <c r="B1786" s="4"/>
      <c r="C1786" s="4"/>
      <c r="D1786" s="4"/>
      <c r="E1786" s="4"/>
      <c r="F1786" s="4"/>
      <c r="G1786" s="4">
        <v>2</v>
      </c>
      <c r="H1786" s="4">
        <v>5</v>
      </c>
      <c r="I1786" s="4">
        <v>5</v>
      </c>
      <c r="J1786" s="4">
        <v>9</v>
      </c>
      <c r="K1786" s="4">
        <v>11</v>
      </c>
      <c r="L1786" s="4">
        <v>2</v>
      </c>
      <c r="M1786" s="4">
        <v>18</v>
      </c>
      <c r="N1786" s="4">
        <v>16</v>
      </c>
    </row>
    <row r="1787" spans="1:19" x14ac:dyDescent="0.3">
      <c r="A1787" s="3" t="s">
        <v>1928</v>
      </c>
      <c r="B1787" s="4">
        <v>3</v>
      </c>
      <c r="C1787" s="4"/>
      <c r="D1787" s="4">
        <v>1</v>
      </c>
      <c r="E1787" s="4"/>
      <c r="F1787" s="4">
        <v>1</v>
      </c>
      <c r="G1787" s="4">
        <v>5</v>
      </c>
      <c r="H1787" s="4">
        <v>3</v>
      </c>
      <c r="I1787" s="4">
        <v>7</v>
      </c>
      <c r="J1787" s="4">
        <v>1</v>
      </c>
      <c r="K1787" s="4">
        <v>14</v>
      </c>
      <c r="L1787" s="4">
        <v>9</v>
      </c>
      <c r="M1787" s="4">
        <v>12</v>
      </c>
      <c r="N1787" s="4">
        <v>34</v>
      </c>
    </row>
    <row r="1788" spans="1:19" x14ac:dyDescent="0.3">
      <c r="A1788" s="3" t="s">
        <v>2335</v>
      </c>
      <c r="B1788" s="4"/>
      <c r="C1788" s="4"/>
      <c r="D1788" s="4"/>
      <c r="E1788" s="4"/>
      <c r="F1788" s="4"/>
      <c r="G1788" s="4">
        <v>1</v>
      </c>
      <c r="H1788" s="4">
        <v>1</v>
      </c>
      <c r="I1788" s="4">
        <v>3</v>
      </c>
      <c r="J1788" s="4">
        <v>2</v>
      </c>
      <c r="K1788" s="4">
        <v>4</v>
      </c>
      <c r="L1788" s="4"/>
      <c r="M1788" s="4">
        <v>4</v>
      </c>
      <c r="N1788" s="4">
        <v>7</v>
      </c>
    </row>
    <row r="1789" spans="1:19" x14ac:dyDescent="0.3">
      <c r="A1789" s="3" t="s">
        <v>831</v>
      </c>
      <c r="B1789" s="4"/>
      <c r="C1789" s="4">
        <v>1</v>
      </c>
      <c r="D1789" s="4">
        <v>2</v>
      </c>
      <c r="E1789" s="4">
        <v>2</v>
      </c>
      <c r="F1789" s="4">
        <v>2</v>
      </c>
      <c r="G1789" s="4">
        <v>2</v>
      </c>
      <c r="H1789" s="4">
        <v>4</v>
      </c>
      <c r="I1789" s="4">
        <v>4</v>
      </c>
      <c r="J1789" s="4">
        <v>9</v>
      </c>
      <c r="K1789" s="4">
        <v>16</v>
      </c>
      <c r="L1789" s="4">
        <v>18</v>
      </c>
      <c r="M1789" s="4">
        <v>33</v>
      </c>
      <c r="N1789" s="4">
        <v>63</v>
      </c>
    </row>
    <row r="1790" spans="1:19" x14ac:dyDescent="0.3">
      <c r="A1790" s="3" t="s">
        <v>381</v>
      </c>
      <c r="B1790" s="4">
        <v>1</v>
      </c>
      <c r="C1790" s="4"/>
      <c r="D1790" s="4">
        <v>2</v>
      </c>
      <c r="E1790" s="4">
        <v>1</v>
      </c>
      <c r="F1790" s="4">
        <v>1</v>
      </c>
      <c r="G1790" s="4"/>
      <c r="H1790" s="4">
        <v>1</v>
      </c>
      <c r="I1790" s="4">
        <v>2</v>
      </c>
      <c r="J1790" s="4">
        <v>6</v>
      </c>
      <c r="K1790" s="4">
        <v>3</v>
      </c>
      <c r="L1790" s="4">
        <v>5</v>
      </c>
      <c r="M1790" s="4">
        <v>1</v>
      </c>
      <c r="N1790" s="4">
        <v>9</v>
      </c>
    </row>
    <row r="1791" spans="1:19" x14ac:dyDescent="0.3">
      <c r="A1791" s="3" t="s">
        <v>1889</v>
      </c>
      <c r="B1791" s="4"/>
      <c r="C1791" s="4"/>
      <c r="D1791" s="4"/>
      <c r="E1791" s="4"/>
      <c r="F1791" s="4"/>
      <c r="G1791" s="4"/>
      <c r="H1791" s="4"/>
      <c r="I1791" s="4">
        <v>3</v>
      </c>
      <c r="J1791" s="4">
        <v>1</v>
      </c>
      <c r="K1791" s="4">
        <v>1</v>
      </c>
      <c r="L1791" s="4"/>
      <c r="M1791" s="4"/>
      <c r="N1791" s="4">
        <v>6</v>
      </c>
    </row>
    <row r="1792" spans="1:19" x14ac:dyDescent="0.3">
      <c r="A1792" s="3" t="s">
        <v>3759</v>
      </c>
      <c r="B1792" s="4"/>
      <c r="C1792" s="4"/>
      <c r="D1792" s="4"/>
      <c r="E1792" s="4"/>
      <c r="F1792" s="4"/>
      <c r="G1792" s="4"/>
      <c r="H1792" s="4"/>
      <c r="I1792" s="4"/>
      <c r="J1792" s="4"/>
      <c r="K1792" s="4"/>
      <c r="L1792" s="4"/>
      <c r="M1792" s="4"/>
      <c r="N1792" s="4">
        <v>2</v>
      </c>
    </row>
    <row r="1793" spans="1:14" x14ac:dyDescent="0.3">
      <c r="A1793" s="3" t="s">
        <v>3222</v>
      </c>
      <c r="B1793" s="4">
        <v>3</v>
      </c>
      <c r="C1793" s="4"/>
      <c r="D1793" s="4"/>
      <c r="E1793" s="4">
        <v>3</v>
      </c>
      <c r="F1793" s="4">
        <v>5</v>
      </c>
      <c r="G1793" s="4">
        <v>3</v>
      </c>
      <c r="H1793" s="4">
        <v>2</v>
      </c>
      <c r="I1793" s="4">
        <v>3</v>
      </c>
      <c r="J1793" s="4">
        <v>3</v>
      </c>
      <c r="K1793" s="4">
        <v>5</v>
      </c>
      <c r="L1793" s="4">
        <v>5</v>
      </c>
      <c r="M1793" s="4">
        <v>14</v>
      </c>
      <c r="N1793" s="4">
        <v>23</v>
      </c>
    </row>
    <row r="1794" spans="1:14" x14ac:dyDescent="0.3">
      <c r="A1794" s="3" t="s">
        <v>2581</v>
      </c>
      <c r="B1794" s="4"/>
      <c r="C1794" s="4"/>
      <c r="D1794" s="4"/>
      <c r="E1794" s="4"/>
      <c r="F1794" s="4"/>
      <c r="G1794" s="4">
        <v>3</v>
      </c>
      <c r="H1794" s="4">
        <v>5</v>
      </c>
      <c r="I1794" s="4">
        <v>12</v>
      </c>
      <c r="J1794" s="4">
        <v>17</v>
      </c>
      <c r="K1794" s="4">
        <v>12</v>
      </c>
      <c r="L1794" s="4">
        <v>11</v>
      </c>
      <c r="M1794" s="4">
        <v>16</v>
      </c>
      <c r="N1794" s="4">
        <v>28</v>
      </c>
    </row>
    <row r="1795" spans="1:14" x14ac:dyDescent="0.3">
      <c r="A1795" s="3" t="s">
        <v>1490</v>
      </c>
      <c r="B1795" s="4"/>
      <c r="C1795" s="4"/>
      <c r="D1795" s="4"/>
      <c r="E1795" s="4"/>
      <c r="F1795" s="4"/>
      <c r="G1795" s="4"/>
      <c r="H1795" s="4"/>
      <c r="I1795" s="4"/>
      <c r="J1795" s="4">
        <v>1</v>
      </c>
      <c r="K1795" s="4"/>
      <c r="L1795" s="4"/>
      <c r="M1795" s="4">
        <v>1</v>
      </c>
      <c r="N1795" s="4">
        <v>6</v>
      </c>
    </row>
    <row r="1796" spans="1:14" x14ac:dyDescent="0.3">
      <c r="A1796" s="3" t="s">
        <v>4959</v>
      </c>
      <c r="B1796" s="4"/>
      <c r="C1796" s="4"/>
      <c r="D1796" s="4">
        <v>1</v>
      </c>
      <c r="E1796" s="4">
        <v>1</v>
      </c>
      <c r="F1796" s="4"/>
      <c r="G1796" s="4">
        <v>2</v>
      </c>
      <c r="H1796" s="4"/>
      <c r="I1796" s="4">
        <v>1</v>
      </c>
      <c r="J1796" s="4">
        <v>2</v>
      </c>
      <c r="K1796" s="4">
        <v>2</v>
      </c>
      <c r="L1796" s="4">
        <v>5</v>
      </c>
      <c r="M1796" s="4">
        <v>3</v>
      </c>
      <c r="N1796" s="4">
        <v>8</v>
      </c>
    </row>
    <row r="1797" spans="1:14" x14ac:dyDescent="0.3">
      <c r="A1797" s="3" t="s">
        <v>4816</v>
      </c>
      <c r="B1797" s="4">
        <v>7</v>
      </c>
      <c r="C1797" s="4">
        <v>1</v>
      </c>
      <c r="D1797" s="4">
        <v>6</v>
      </c>
      <c r="E1797" s="4">
        <v>8</v>
      </c>
      <c r="F1797" s="4">
        <v>12</v>
      </c>
      <c r="G1797" s="4">
        <v>19</v>
      </c>
      <c r="H1797" s="4">
        <v>26</v>
      </c>
      <c r="I1797" s="4">
        <v>63</v>
      </c>
      <c r="J1797" s="4">
        <v>75</v>
      </c>
      <c r="K1797" s="4">
        <v>81</v>
      </c>
      <c r="L1797" s="4">
        <v>88</v>
      </c>
      <c r="M1797" s="4">
        <v>130</v>
      </c>
      <c r="N1797" s="4">
        <v>254</v>
      </c>
    </row>
    <row r="1799" spans="1:14" x14ac:dyDescent="0.3">
      <c r="A1799" t="s">
        <v>4815</v>
      </c>
      <c r="B1799" s="53" t="s">
        <v>372</v>
      </c>
      <c r="C1799" s="53" t="s">
        <v>1049</v>
      </c>
      <c r="D1799" s="53" t="s">
        <v>4937</v>
      </c>
      <c r="E1799" s="53" t="s">
        <v>4938</v>
      </c>
      <c r="F1799" s="53" t="s">
        <v>4939</v>
      </c>
      <c r="G1799" s="53" t="s">
        <v>2323</v>
      </c>
      <c r="H1799" s="53" t="s">
        <v>1556</v>
      </c>
      <c r="I1799" s="53" t="s">
        <v>2064</v>
      </c>
      <c r="J1799" s="53" t="s">
        <v>582</v>
      </c>
      <c r="K1799" s="53" t="s">
        <v>502</v>
      </c>
      <c r="L1799" s="53" t="s">
        <v>2164</v>
      </c>
      <c r="M1799" s="53" t="s">
        <v>1066</v>
      </c>
      <c r="N1799" s="53" t="s">
        <v>447</v>
      </c>
    </row>
    <row r="1800" spans="1:14" x14ac:dyDescent="0.3">
      <c r="A1800" t="s">
        <v>698</v>
      </c>
      <c r="B1800" s="6">
        <f>B1784/346</f>
        <v>0</v>
      </c>
      <c r="C1800" s="6">
        <f t="shared" ref="C1800:N1800" si="168">C1784/346</f>
        <v>0</v>
      </c>
      <c r="D1800" s="6">
        <f t="shared" si="168"/>
        <v>0</v>
      </c>
      <c r="E1800" s="6">
        <f t="shared" si="168"/>
        <v>0</v>
      </c>
      <c r="F1800" s="6">
        <f t="shared" si="168"/>
        <v>8.670520231213872E-3</v>
      </c>
      <c r="G1800" s="6">
        <f t="shared" si="168"/>
        <v>2.8901734104046241E-3</v>
      </c>
      <c r="H1800" s="6">
        <f t="shared" si="168"/>
        <v>0</v>
      </c>
      <c r="I1800" s="6">
        <f t="shared" si="168"/>
        <v>0</v>
      </c>
      <c r="J1800" s="6">
        <f t="shared" si="168"/>
        <v>5.7803468208092483E-3</v>
      </c>
      <c r="K1800" s="6">
        <f t="shared" si="168"/>
        <v>2.8901734104046241E-3</v>
      </c>
      <c r="L1800" s="6">
        <f t="shared" si="168"/>
        <v>5.7803468208092483E-3</v>
      </c>
      <c r="M1800" s="6">
        <f t="shared" si="168"/>
        <v>0</v>
      </c>
      <c r="N1800" s="6">
        <f t="shared" si="168"/>
        <v>1.4450867052023121E-2</v>
      </c>
    </row>
    <row r="1801" spans="1:14" x14ac:dyDescent="0.3">
      <c r="A1801" t="s">
        <v>2715</v>
      </c>
      <c r="B1801" s="6">
        <f t="shared" ref="B1801:N1801" si="169">B1785/346</f>
        <v>0</v>
      </c>
      <c r="C1801" s="6">
        <f t="shared" si="169"/>
        <v>0</v>
      </c>
      <c r="D1801" s="6">
        <f t="shared" si="169"/>
        <v>0</v>
      </c>
      <c r="E1801" s="6">
        <f t="shared" si="169"/>
        <v>2.8901734104046241E-3</v>
      </c>
      <c r="F1801" s="6">
        <f t="shared" si="169"/>
        <v>0</v>
      </c>
      <c r="G1801" s="6">
        <f t="shared" si="169"/>
        <v>0</v>
      </c>
      <c r="H1801" s="6">
        <f t="shared" si="169"/>
        <v>1.4450867052023121E-2</v>
      </c>
      <c r="I1801" s="6">
        <f t="shared" si="169"/>
        <v>6.6473988439306353E-2</v>
      </c>
      <c r="J1801" s="6">
        <f t="shared" si="169"/>
        <v>6.358381502890173E-2</v>
      </c>
      <c r="K1801" s="6">
        <f t="shared" si="169"/>
        <v>3.4682080924855488E-2</v>
      </c>
      <c r="L1801" s="6">
        <f t="shared" si="169"/>
        <v>8.9595375722543349E-2</v>
      </c>
      <c r="M1801" s="6">
        <f t="shared" si="169"/>
        <v>8.0924855491329481E-2</v>
      </c>
      <c r="N1801" s="6">
        <f t="shared" si="169"/>
        <v>0.13583815028901733</v>
      </c>
    </row>
    <row r="1802" spans="1:14" x14ac:dyDescent="0.3">
      <c r="A1802" t="s">
        <v>1958</v>
      </c>
      <c r="B1802" s="6">
        <f t="shared" ref="B1802:N1802" si="170">B1786/346</f>
        <v>0</v>
      </c>
      <c r="C1802" s="6">
        <f t="shared" si="170"/>
        <v>0</v>
      </c>
      <c r="D1802" s="6">
        <f t="shared" si="170"/>
        <v>0</v>
      </c>
      <c r="E1802" s="6">
        <f t="shared" si="170"/>
        <v>0</v>
      </c>
      <c r="F1802" s="6">
        <f t="shared" si="170"/>
        <v>0</v>
      </c>
      <c r="G1802" s="6">
        <f t="shared" si="170"/>
        <v>5.7803468208092483E-3</v>
      </c>
      <c r="H1802" s="6">
        <f t="shared" si="170"/>
        <v>1.4450867052023121E-2</v>
      </c>
      <c r="I1802" s="6">
        <f t="shared" si="170"/>
        <v>1.4450867052023121E-2</v>
      </c>
      <c r="J1802" s="6">
        <f t="shared" si="170"/>
        <v>2.6011560693641619E-2</v>
      </c>
      <c r="K1802" s="6">
        <f t="shared" si="170"/>
        <v>3.1791907514450865E-2</v>
      </c>
      <c r="L1802" s="6">
        <f t="shared" si="170"/>
        <v>5.7803468208092483E-3</v>
      </c>
      <c r="M1802" s="6">
        <f t="shared" si="170"/>
        <v>5.2023121387283239E-2</v>
      </c>
      <c r="N1802" s="6">
        <f t="shared" si="170"/>
        <v>4.6242774566473986E-2</v>
      </c>
    </row>
    <row r="1803" spans="1:14" x14ac:dyDescent="0.3">
      <c r="A1803" t="s">
        <v>1928</v>
      </c>
      <c r="B1803" s="6">
        <f t="shared" ref="B1803:N1803" si="171">B1787/346</f>
        <v>8.670520231213872E-3</v>
      </c>
      <c r="C1803" s="6">
        <f t="shared" si="171"/>
        <v>0</v>
      </c>
      <c r="D1803" s="6">
        <f t="shared" si="171"/>
        <v>2.8901734104046241E-3</v>
      </c>
      <c r="E1803" s="6">
        <f t="shared" si="171"/>
        <v>0</v>
      </c>
      <c r="F1803" s="6">
        <f t="shared" si="171"/>
        <v>2.8901734104046241E-3</v>
      </c>
      <c r="G1803" s="6">
        <f t="shared" si="171"/>
        <v>1.4450867052023121E-2</v>
      </c>
      <c r="H1803" s="6">
        <f t="shared" si="171"/>
        <v>8.670520231213872E-3</v>
      </c>
      <c r="I1803" s="6">
        <f t="shared" si="171"/>
        <v>2.023121387283237E-2</v>
      </c>
      <c r="J1803" s="6">
        <f t="shared" si="171"/>
        <v>2.8901734104046241E-3</v>
      </c>
      <c r="K1803" s="6">
        <f t="shared" si="171"/>
        <v>4.046242774566474E-2</v>
      </c>
      <c r="L1803" s="6">
        <f t="shared" si="171"/>
        <v>2.6011560693641619E-2</v>
      </c>
      <c r="M1803" s="6">
        <f t="shared" si="171"/>
        <v>3.4682080924855488E-2</v>
      </c>
      <c r="N1803" s="6">
        <f t="shared" si="171"/>
        <v>9.8265895953757232E-2</v>
      </c>
    </row>
    <row r="1804" spans="1:14" x14ac:dyDescent="0.3">
      <c r="A1804" t="s">
        <v>2335</v>
      </c>
      <c r="B1804" s="6">
        <f t="shared" ref="B1804:N1804" si="172">B1788/346</f>
        <v>0</v>
      </c>
      <c r="C1804" s="6">
        <f t="shared" si="172"/>
        <v>0</v>
      </c>
      <c r="D1804" s="6">
        <f t="shared" si="172"/>
        <v>0</v>
      </c>
      <c r="E1804" s="6">
        <f t="shared" si="172"/>
        <v>0</v>
      </c>
      <c r="F1804" s="6">
        <f t="shared" si="172"/>
        <v>0</v>
      </c>
      <c r="G1804" s="6">
        <f t="shared" si="172"/>
        <v>2.8901734104046241E-3</v>
      </c>
      <c r="H1804" s="6">
        <f t="shared" si="172"/>
        <v>2.8901734104046241E-3</v>
      </c>
      <c r="I1804" s="6">
        <f t="shared" si="172"/>
        <v>8.670520231213872E-3</v>
      </c>
      <c r="J1804" s="6">
        <f t="shared" si="172"/>
        <v>5.7803468208092483E-3</v>
      </c>
      <c r="K1804" s="6">
        <f t="shared" si="172"/>
        <v>1.1560693641618497E-2</v>
      </c>
      <c r="L1804" s="6">
        <f t="shared" si="172"/>
        <v>0</v>
      </c>
      <c r="M1804" s="6">
        <f t="shared" si="172"/>
        <v>1.1560693641618497E-2</v>
      </c>
      <c r="N1804" s="6">
        <f t="shared" si="172"/>
        <v>2.023121387283237E-2</v>
      </c>
    </row>
    <row r="1805" spans="1:14" x14ac:dyDescent="0.3">
      <c r="A1805" t="s">
        <v>831</v>
      </c>
      <c r="B1805" s="6">
        <f t="shared" ref="B1805:N1805" si="173">B1789/346</f>
        <v>0</v>
      </c>
      <c r="C1805" s="6">
        <f t="shared" si="173"/>
        <v>2.8901734104046241E-3</v>
      </c>
      <c r="D1805" s="6">
        <f t="shared" si="173"/>
        <v>5.7803468208092483E-3</v>
      </c>
      <c r="E1805" s="6">
        <f t="shared" si="173"/>
        <v>5.7803468208092483E-3</v>
      </c>
      <c r="F1805" s="6">
        <f t="shared" si="173"/>
        <v>5.7803468208092483E-3</v>
      </c>
      <c r="G1805" s="6">
        <f t="shared" si="173"/>
        <v>5.7803468208092483E-3</v>
      </c>
      <c r="H1805" s="6">
        <f t="shared" si="173"/>
        <v>1.1560693641618497E-2</v>
      </c>
      <c r="I1805" s="6">
        <f t="shared" si="173"/>
        <v>1.1560693641618497E-2</v>
      </c>
      <c r="J1805" s="6">
        <f t="shared" si="173"/>
        <v>2.6011560693641619E-2</v>
      </c>
      <c r="K1805" s="6">
        <f t="shared" si="173"/>
        <v>4.6242774566473986E-2</v>
      </c>
      <c r="L1805" s="6">
        <f t="shared" si="173"/>
        <v>5.2023121387283239E-2</v>
      </c>
      <c r="M1805" s="6">
        <f t="shared" si="173"/>
        <v>9.5375722543352595E-2</v>
      </c>
      <c r="N1805" s="6">
        <f t="shared" si="173"/>
        <v>0.18208092485549132</v>
      </c>
    </row>
    <row r="1806" spans="1:14" x14ac:dyDescent="0.3">
      <c r="A1806" t="s">
        <v>381</v>
      </c>
      <c r="B1806" s="6">
        <f t="shared" ref="B1806:N1806" si="174">B1790/346</f>
        <v>2.8901734104046241E-3</v>
      </c>
      <c r="C1806" s="6">
        <f t="shared" si="174"/>
        <v>0</v>
      </c>
      <c r="D1806" s="6">
        <f t="shared" si="174"/>
        <v>5.7803468208092483E-3</v>
      </c>
      <c r="E1806" s="6">
        <f t="shared" si="174"/>
        <v>2.8901734104046241E-3</v>
      </c>
      <c r="F1806" s="6">
        <f t="shared" si="174"/>
        <v>2.8901734104046241E-3</v>
      </c>
      <c r="G1806" s="6">
        <f t="shared" si="174"/>
        <v>0</v>
      </c>
      <c r="H1806" s="6">
        <f t="shared" si="174"/>
        <v>2.8901734104046241E-3</v>
      </c>
      <c r="I1806" s="6">
        <f t="shared" si="174"/>
        <v>5.7803468208092483E-3</v>
      </c>
      <c r="J1806" s="6">
        <f t="shared" si="174"/>
        <v>1.7341040462427744E-2</v>
      </c>
      <c r="K1806" s="6">
        <f t="shared" si="174"/>
        <v>8.670520231213872E-3</v>
      </c>
      <c r="L1806" s="6">
        <f t="shared" si="174"/>
        <v>1.4450867052023121E-2</v>
      </c>
      <c r="M1806" s="6">
        <f t="shared" si="174"/>
        <v>2.8901734104046241E-3</v>
      </c>
      <c r="N1806" s="6">
        <f t="shared" si="174"/>
        <v>2.6011560693641619E-2</v>
      </c>
    </row>
    <row r="1807" spans="1:14" x14ac:dyDescent="0.3">
      <c r="A1807" t="s">
        <v>1889</v>
      </c>
      <c r="B1807" s="6">
        <f t="shared" ref="B1807:N1807" si="175">B1791/346</f>
        <v>0</v>
      </c>
      <c r="C1807" s="6">
        <f t="shared" si="175"/>
        <v>0</v>
      </c>
      <c r="D1807" s="6">
        <f t="shared" si="175"/>
        <v>0</v>
      </c>
      <c r="E1807" s="6">
        <f t="shared" si="175"/>
        <v>0</v>
      </c>
      <c r="F1807" s="6">
        <f t="shared" si="175"/>
        <v>0</v>
      </c>
      <c r="G1807" s="6">
        <f t="shared" si="175"/>
        <v>0</v>
      </c>
      <c r="H1807" s="6">
        <f t="shared" si="175"/>
        <v>0</v>
      </c>
      <c r="I1807" s="6">
        <f t="shared" si="175"/>
        <v>8.670520231213872E-3</v>
      </c>
      <c r="J1807" s="6">
        <f t="shared" si="175"/>
        <v>2.8901734104046241E-3</v>
      </c>
      <c r="K1807" s="6">
        <f t="shared" si="175"/>
        <v>2.8901734104046241E-3</v>
      </c>
      <c r="L1807" s="6">
        <f t="shared" si="175"/>
        <v>0</v>
      </c>
      <c r="M1807" s="6">
        <f t="shared" si="175"/>
        <v>0</v>
      </c>
      <c r="N1807" s="6">
        <f t="shared" si="175"/>
        <v>1.7341040462427744E-2</v>
      </c>
    </row>
    <row r="1808" spans="1:14" x14ac:dyDescent="0.3">
      <c r="A1808" t="s">
        <v>3759</v>
      </c>
      <c r="B1808" s="6">
        <f t="shared" ref="B1808:N1808" si="176">B1792/346</f>
        <v>0</v>
      </c>
      <c r="C1808" s="6">
        <f t="shared" si="176"/>
        <v>0</v>
      </c>
      <c r="D1808" s="6">
        <f t="shared" si="176"/>
        <v>0</v>
      </c>
      <c r="E1808" s="6">
        <f t="shared" si="176"/>
        <v>0</v>
      </c>
      <c r="F1808" s="6">
        <f t="shared" si="176"/>
        <v>0</v>
      </c>
      <c r="G1808" s="6">
        <f t="shared" si="176"/>
        <v>0</v>
      </c>
      <c r="H1808" s="6">
        <f t="shared" si="176"/>
        <v>0</v>
      </c>
      <c r="I1808" s="6">
        <f t="shared" si="176"/>
        <v>0</v>
      </c>
      <c r="J1808" s="6">
        <f t="shared" si="176"/>
        <v>0</v>
      </c>
      <c r="K1808" s="6">
        <f t="shared" si="176"/>
        <v>0</v>
      </c>
      <c r="L1808" s="6">
        <f t="shared" si="176"/>
        <v>0</v>
      </c>
      <c r="M1808" s="6">
        <f t="shared" si="176"/>
        <v>0</v>
      </c>
      <c r="N1808" s="6">
        <f t="shared" si="176"/>
        <v>5.7803468208092483E-3</v>
      </c>
    </row>
    <row r="1809" spans="1:17" x14ac:dyDescent="0.3">
      <c r="A1809" t="s">
        <v>3222</v>
      </c>
      <c r="B1809" s="6">
        <f t="shared" ref="B1809:N1809" si="177">B1793/346</f>
        <v>8.670520231213872E-3</v>
      </c>
      <c r="C1809" s="6">
        <f t="shared" si="177"/>
        <v>0</v>
      </c>
      <c r="D1809" s="6">
        <f t="shared" si="177"/>
        <v>0</v>
      </c>
      <c r="E1809" s="6">
        <f t="shared" si="177"/>
        <v>8.670520231213872E-3</v>
      </c>
      <c r="F1809" s="6">
        <f t="shared" si="177"/>
        <v>1.4450867052023121E-2</v>
      </c>
      <c r="G1809" s="6">
        <f t="shared" si="177"/>
        <v>8.670520231213872E-3</v>
      </c>
      <c r="H1809" s="6">
        <f t="shared" si="177"/>
        <v>5.7803468208092483E-3</v>
      </c>
      <c r="I1809" s="6">
        <f t="shared" si="177"/>
        <v>8.670520231213872E-3</v>
      </c>
      <c r="J1809" s="6">
        <f t="shared" si="177"/>
        <v>8.670520231213872E-3</v>
      </c>
      <c r="K1809" s="6">
        <f t="shared" si="177"/>
        <v>1.4450867052023121E-2</v>
      </c>
      <c r="L1809" s="6">
        <f t="shared" si="177"/>
        <v>1.4450867052023121E-2</v>
      </c>
      <c r="M1809" s="6">
        <f t="shared" si="177"/>
        <v>4.046242774566474E-2</v>
      </c>
      <c r="N1809" s="6">
        <f t="shared" si="177"/>
        <v>6.6473988439306353E-2</v>
      </c>
    </row>
    <row r="1810" spans="1:17" x14ac:dyDescent="0.3">
      <c r="A1810" t="s">
        <v>2581</v>
      </c>
      <c r="B1810" s="6">
        <f t="shared" ref="B1810:N1810" si="178">B1794/346</f>
        <v>0</v>
      </c>
      <c r="C1810" s="6">
        <f t="shared" si="178"/>
        <v>0</v>
      </c>
      <c r="D1810" s="6">
        <f t="shared" si="178"/>
        <v>0</v>
      </c>
      <c r="E1810" s="6">
        <f t="shared" si="178"/>
        <v>0</v>
      </c>
      <c r="F1810" s="6">
        <f t="shared" si="178"/>
        <v>0</v>
      </c>
      <c r="G1810" s="6">
        <f t="shared" si="178"/>
        <v>8.670520231213872E-3</v>
      </c>
      <c r="H1810" s="6">
        <f t="shared" si="178"/>
        <v>1.4450867052023121E-2</v>
      </c>
      <c r="I1810" s="6">
        <f t="shared" si="178"/>
        <v>3.4682080924855488E-2</v>
      </c>
      <c r="J1810" s="6">
        <f t="shared" si="178"/>
        <v>4.9132947976878616E-2</v>
      </c>
      <c r="K1810" s="6">
        <f t="shared" si="178"/>
        <v>3.4682080924855488E-2</v>
      </c>
      <c r="L1810" s="6">
        <f t="shared" si="178"/>
        <v>3.1791907514450865E-2</v>
      </c>
      <c r="M1810" s="6">
        <f t="shared" si="178"/>
        <v>4.6242774566473986E-2</v>
      </c>
      <c r="N1810" s="6">
        <f t="shared" si="178"/>
        <v>8.0924855491329481E-2</v>
      </c>
    </row>
    <row r="1811" spans="1:17" x14ac:dyDescent="0.3">
      <c r="A1811" t="s">
        <v>1490</v>
      </c>
      <c r="B1811" s="6">
        <f t="shared" ref="B1811:N1811" si="179">B1795/346</f>
        <v>0</v>
      </c>
      <c r="C1811" s="6">
        <f t="shared" si="179"/>
        <v>0</v>
      </c>
      <c r="D1811" s="6">
        <f t="shared" si="179"/>
        <v>0</v>
      </c>
      <c r="E1811" s="6">
        <f t="shared" si="179"/>
        <v>0</v>
      </c>
      <c r="F1811" s="6">
        <f t="shared" si="179"/>
        <v>0</v>
      </c>
      <c r="G1811" s="6">
        <f t="shared" si="179"/>
        <v>0</v>
      </c>
      <c r="H1811" s="6">
        <f t="shared" si="179"/>
        <v>0</v>
      </c>
      <c r="I1811" s="6">
        <f t="shared" si="179"/>
        <v>0</v>
      </c>
      <c r="J1811" s="6">
        <f t="shared" si="179"/>
        <v>2.8901734104046241E-3</v>
      </c>
      <c r="K1811" s="6">
        <f t="shared" si="179"/>
        <v>0</v>
      </c>
      <c r="L1811" s="6">
        <f t="shared" si="179"/>
        <v>0</v>
      </c>
      <c r="M1811" s="6">
        <f t="shared" si="179"/>
        <v>2.8901734104046241E-3</v>
      </c>
      <c r="N1811" s="6">
        <f t="shared" si="179"/>
        <v>1.7341040462427744E-2</v>
      </c>
    </row>
    <row r="1812" spans="1:17" x14ac:dyDescent="0.3">
      <c r="A1812" t="s">
        <v>4959</v>
      </c>
      <c r="B1812" s="6">
        <f t="shared" ref="B1812:N1812" si="180">B1796/346</f>
        <v>0</v>
      </c>
      <c r="C1812" s="6">
        <f t="shared" si="180"/>
        <v>0</v>
      </c>
      <c r="D1812" s="6">
        <f t="shared" si="180"/>
        <v>2.8901734104046241E-3</v>
      </c>
      <c r="E1812" s="6">
        <f t="shared" si="180"/>
        <v>2.8901734104046241E-3</v>
      </c>
      <c r="F1812" s="6">
        <f t="shared" si="180"/>
        <v>0</v>
      </c>
      <c r="G1812" s="6">
        <f t="shared" si="180"/>
        <v>5.7803468208092483E-3</v>
      </c>
      <c r="H1812" s="6">
        <f t="shared" si="180"/>
        <v>0</v>
      </c>
      <c r="I1812" s="6">
        <f t="shared" si="180"/>
        <v>2.8901734104046241E-3</v>
      </c>
      <c r="J1812" s="6">
        <f t="shared" si="180"/>
        <v>5.7803468208092483E-3</v>
      </c>
      <c r="K1812" s="6">
        <f t="shared" si="180"/>
        <v>5.7803468208092483E-3</v>
      </c>
      <c r="L1812" s="6">
        <f t="shared" si="180"/>
        <v>1.4450867052023121E-2</v>
      </c>
      <c r="M1812" s="6">
        <f t="shared" si="180"/>
        <v>8.670520231213872E-3</v>
      </c>
      <c r="N1812" s="6">
        <f t="shared" si="180"/>
        <v>2.3121387283236993E-2</v>
      </c>
    </row>
    <row r="1813" spans="1:17" x14ac:dyDescent="0.3">
      <c r="A1813" t="s">
        <v>4816</v>
      </c>
      <c r="B1813" s="6">
        <f t="shared" ref="B1813:N1813" si="181">B1797/346</f>
        <v>2.023121387283237E-2</v>
      </c>
      <c r="C1813" s="6">
        <f t="shared" si="181"/>
        <v>2.8901734104046241E-3</v>
      </c>
      <c r="D1813" s="6">
        <f t="shared" si="181"/>
        <v>1.7341040462427744E-2</v>
      </c>
      <c r="E1813" s="6">
        <f t="shared" si="181"/>
        <v>2.3121387283236993E-2</v>
      </c>
      <c r="F1813" s="6">
        <f t="shared" si="181"/>
        <v>3.4682080924855488E-2</v>
      </c>
      <c r="G1813" s="6">
        <f t="shared" si="181"/>
        <v>5.4913294797687862E-2</v>
      </c>
      <c r="H1813" s="6">
        <f t="shared" si="181"/>
        <v>7.5144508670520235E-2</v>
      </c>
      <c r="I1813" s="6">
        <f t="shared" si="181"/>
        <v>0.18208092485549132</v>
      </c>
      <c r="J1813" s="6">
        <f t="shared" si="181"/>
        <v>0.21676300578034682</v>
      </c>
      <c r="K1813" s="6">
        <f t="shared" si="181"/>
        <v>0.23410404624277456</v>
      </c>
      <c r="L1813" s="6">
        <f t="shared" si="181"/>
        <v>0.25433526011560692</v>
      </c>
      <c r="M1813" s="6">
        <f t="shared" si="181"/>
        <v>0.37572254335260113</v>
      </c>
      <c r="N1813" s="6">
        <f t="shared" si="181"/>
        <v>0.73410404624277459</v>
      </c>
    </row>
    <row r="1814" spans="1:17" x14ac:dyDescent="0.3">
      <c r="A1814" t="s">
        <v>4941</v>
      </c>
    </row>
    <row r="1815" spans="1:17" x14ac:dyDescent="0.3">
      <c r="A1815" s="2" t="s">
        <v>4815</v>
      </c>
      <c r="B1815" t="s">
        <v>449</v>
      </c>
      <c r="C1815" t="s">
        <v>1272</v>
      </c>
      <c r="D1815" t="s">
        <v>1221</v>
      </c>
      <c r="E1815" t="s">
        <v>1181</v>
      </c>
      <c r="F1815" t="s">
        <v>1857</v>
      </c>
      <c r="G1815" t="s">
        <v>504</v>
      </c>
      <c r="H1815" t="s">
        <v>427</v>
      </c>
      <c r="J1815" t="s">
        <v>4815</v>
      </c>
      <c r="K1815" t="s">
        <v>427</v>
      </c>
      <c r="L1815" t="s">
        <v>504</v>
      </c>
      <c r="M1815" t="s">
        <v>1857</v>
      </c>
      <c r="N1815" t="s">
        <v>1181</v>
      </c>
      <c r="O1815" t="s">
        <v>1221</v>
      </c>
      <c r="P1815" t="s">
        <v>1272</v>
      </c>
      <c r="Q1815" t="s">
        <v>449</v>
      </c>
    </row>
    <row r="1816" spans="1:17" x14ac:dyDescent="0.3">
      <c r="A1816" s="3" t="s">
        <v>698</v>
      </c>
      <c r="B1816" s="4">
        <v>5</v>
      </c>
      <c r="C1816" s="4">
        <v>5</v>
      </c>
      <c r="D1816" s="4">
        <v>2</v>
      </c>
      <c r="E1816" s="4">
        <v>2</v>
      </c>
      <c r="F1816" s="4"/>
      <c r="G1816" s="4"/>
      <c r="H1816" s="4"/>
      <c r="J1816" t="s">
        <v>698</v>
      </c>
      <c r="N1816">
        <v>2</v>
      </c>
      <c r="O1816">
        <v>2</v>
      </c>
      <c r="P1816">
        <v>5</v>
      </c>
      <c r="Q1816">
        <v>5</v>
      </c>
    </row>
    <row r="1817" spans="1:17" x14ac:dyDescent="0.3">
      <c r="A1817" s="3" t="s">
        <v>2715</v>
      </c>
      <c r="B1817" s="4">
        <v>28</v>
      </c>
      <c r="C1817" s="4">
        <v>30</v>
      </c>
      <c r="D1817" s="4">
        <v>28</v>
      </c>
      <c r="E1817" s="4">
        <v>15</v>
      </c>
      <c r="F1817" s="4">
        <v>16</v>
      </c>
      <c r="G1817" s="4">
        <v>5</v>
      </c>
      <c r="H1817" s="4">
        <v>4</v>
      </c>
      <c r="J1817" t="s">
        <v>2715</v>
      </c>
      <c r="K1817">
        <v>4</v>
      </c>
      <c r="L1817">
        <v>5</v>
      </c>
      <c r="M1817">
        <v>16</v>
      </c>
      <c r="N1817">
        <v>15</v>
      </c>
      <c r="O1817">
        <v>28</v>
      </c>
      <c r="P1817">
        <v>30</v>
      </c>
      <c r="Q1817">
        <v>28</v>
      </c>
    </row>
    <row r="1818" spans="1:17" x14ac:dyDescent="0.3">
      <c r="A1818" s="3" t="s">
        <v>1958</v>
      </c>
      <c r="B1818" s="4">
        <v>13</v>
      </c>
      <c r="C1818" s="4">
        <v>7</v>
      </c>
      <c r="D1818" s="4">
        <v>4</v>
      </c>
      <c r="E1818" s="4">
        <v>1</v>
      </c>
      <c r="F1818" s="4">
        <v>5</v>
      </c>
      <c r="G1818" s="4">
        <v>10</v>
      </c>
      <c r="H1818" s="4">
        <v>7</v>
      </c>
      <c r="J1818" t="s">
        <v>1958</v>
      </c>
      <c r="K1818">
        <v>7</v>
      </c>
      <c r="L1818">
        <v>10</v>
      </c>
      <c r="M1818">
        <v>5</v>
      </c>
      <c r="N1818">
        <v>1</v>
      </c>
      <c r="O1818">
        <v>4</v>
      </c>
      <c r="P1818">
        <v>7</v>
      </c>
      <c r="Q1818">
        <v>13</v>
      </c>
    </row>
    <row r="1819" spans="1:17" x14ac:dyDescent="0.3">
      <c r="A1819" s="3" t="s">
        <v>1928</v>
      </c>
      <c r="B1819" s="4">
        <v>34</v>
      </c>
      <c r="C1819" s="4">
        <v>16</v>
      </c>
      <c r="D1819" s="4">
        <v>19</v>
      </c>
      <c r="E1819" s="4">
        <v>13</v>
      </c>
      <c r="F1819" s="4">
        <v>2</v>
      </c>
      <c r="G1819" s="4">
        <v>1</v>
      </c>
      <c r="H1819" s="4">
        <v>4</v>
      </c>
      <c r="J1819" t="s">
        <v>1928</v>
      </c>
      <c r="K1819">
        <v>4</v>
      </c>
      <c r="L1819">
        <v>1</v>
      </c>
      <c r="M1819">
        <v>2</v>
      </c>
      <c r="N1819">
        <v>13</v>
      </c>
      <c r="O1819">
        <v>19</v>
      </c>
      <c r="P1819">
        <v>16</v>
      </c>
      <c r="Q1819">
        <v>34</v>
      </c>
    </row>
    <row r="1820" spans="1:17" x14ac:dyDescent="0.3">
      <c r="A1820" s="3" t="s">
        <v>2335</v>
      </c>
      <c r="B1820" s="4">
        <v>5</v>
      </c>
      <c r="C1820" s="4">
        <v>2</v>
      </c>
      <c r="D1820" s="4">
        <v>1</v>
      </c>
      <c r="E1820" s="4">
        <v>3</v>
      </c>
      <c r="F1820" s="4"/>
      <c r="G1820" s="4">
        <v>1</v>
      </c>
      <c r="H1820" s="4"/>
      <c r="J1820" t="s">
        <v>2335</v>
      </c>
      <c r="L1820">
        <v>1</v>
      </c>
      <c r="N1820">
        <v>3</v>
      </c>
      <c r="O1820">
        <v>1</v>
      </c>
      <c r="P1820">
        <v>2</v>
      </c>
      <c r="Q1820">
        <v>5</v>
      </c>
    </row>
    <row r="1821" spans="1:17" x14ac:dyDescent="0.3">
      <c r="A1821" s="3" t="s">
        <v>831</v>
      </c>
      <c r="B1821" s="4">
        <v>26</v>
      </c>
      <c r="C1821" s="4">
        <v>22</v>
      </c>
      <c r="D1821" s="4">
        <v>23</v>
      </c>
      <c r="E1821" s="4">
        <v>17</v>
      </c>
      <c r="F1821" s="4">
        <v>18</v>
      </c>
      <c r="G1821" s="4">
        <v>8</v>
      </c>
      <c r="H1821" s="4">
        <v>24</v>
      </c>
      <c r="J1821" t="s">
        <v>831</v>
      </c>
      <c r="K1821">
        <v>24</v>
      </c>
      <c r="L1821">
        <v>8</v>
      </c>
      <c r="M1821">
        <v>18</v>
      </c>
      <c r="N1821">
        <v>17</v>
      </c>
      <c r="O1821">
        <v>23</v>
      </c>
      <c r="P1821">
        <v>22</v>
      </c>
      <c r="Q1821">
        <v>26</v>
      </c>
    </row>
    <row r="1822" spans="1:17" x14ac:dyDescent="0.3">
      <c r="A1822" s="3" t="s">
        <v>381</v>
      </c>
      <c r="B1822" s="4">
        <v>11</v>
      </c>
      <c r="C1822" s="4">
        <v>4</v>
      </c>
      <c r="D1822" s="4">
        <v>4</v>
      </c>
      <c r="E1822" s="4">
        <v>4</v>
      </c>
      <c r="F1822" s="4">
        <v>2</v>
      </c>
      <c r="G1822" s="4">
        <v>1</v>
      </c>
      <c r="H1822" s="4">
        <v>3</v>
      </c>
      <c r="J1822" t="s">
        <v>381</v>
      </c>
      <c r="K1822">
        <v>3</v>
      </c>
      <c r="L1822">
        <v>1</v>
      </c>
      <c r="M1822">
        <v>2</v>
      </c>
      <c r="N1822">
        <v>4</v>
      </c>
      <c r="O1822">
        <v>4</v>
      </c>
      <c r="P1822">
        <v>4</v>
      </c>
      <c r="Q1822">
        <v>11</v>
      </c>
    </row>
    <row r="1823" spans="1:17" x14ac:dyDescent="0.3">
      <c r="A1823" s="3" t="s">
        <v>1889</v>
      </c>
      <c r="B1823" s="4">
        <v>5</v>
      </c>
      <c r="C1823" s="4">
        <v>1</v>
      </c>
      <c r="D1823" s="4"/>
      <c r="E1823" s="4"/>
      <c r="F1823" s="4"/>
      <c r="G1823" s="4"/>
      <c r="H1823" s="4">
        <v>1</v>
      </c>
      <c r="J1823" t="s">
        <v>1889</v>
      </c>
      <c r="K1823">
        <v>1</v>
      </c>
      <c r="P1823">
        <v>1</v>
      </c>
      <c r="Q1823">
        <v>5</v>
      </c>
    </row>
    <row r="1824" spans="1:17" x14ac:dyDescent="0.3">
      <c r="A1824" s="3" t="s">
        <v>3759</v>
      </c>
      <c r="B1824" s="4">
        <v>1</v>
      </c>
      <c r="C1824" s="4"/>
      <c r="D1824" s="4"/>
      <c r="E1824" s="4"/>
      <c r="F1824" s="4"/>
      <c r="G1824" s="4"/>
      <c r="H1824" s="4">
        <v>1</v>
      </c>
      <c r="J1824" t="s">
        <v>3759</v>
      </c>
      <c r="K1824">
        <v>1</v>
      </c>
      <c r="Q1824">
        <v>1</v>
      </c>
    </row>
    <row r="1825" spans="1:17" x14ac:dyDescent="0.3">
      <c r="A1825" s="3" t="s">
        <v>3222</v>
      </c>
      <c r="B1825" s="4">
        <v>21</v>
      </c>
      <c r="C1825" s="4">
        <v>6</v>
      </c>
      <c r="D1825" s="4">
        <v>12</v>
      </c>
      <c r="E1825" s="4">
        <v>10</v>
      </c>
      <c r="F1825" s="4">
        <v>4</v>
      </c>
      <c r="G1825" s="4">
        <v>4</v>
      </c>
      <c r="H1825" s="4">
        <v>4</v>
      </c>
      <c r="J1825" t="s">
        <v>3222</v>
      </c>
      <c r="K1825">
        <v>4</v>
      </c>
      <c r="L1825">
        <v>4</v>
      </c>
      <c r="M1825">
        <v>4</v>
      </c>
      <c r="N1825">
        <v>10</v>
      </c>
      <c r="O1825">
        <v>12</v>
      </c>
      <c r="P1825">
        <v>6</v>
      </c>
      <c r="Q1825">
        <v>21</v>
      </c>
    </row>
    <row r="1826" spans="1:17" x14ac:dyDescent="0.3">
      <c r="A1826" s="3" t="s">
        <v>2581</v>
      </c>
      <c r="B1826" s="4">
        <v>25</v>
      </c>
      <c r="C1826" s="4">
        <v>17</v>
      </c>
      <c r="D1826" s="4">
        <v>12</v>
      </c>
      <c r="E1826" s="4">
        <v>3</v>
      </c>
      <c r="F1826" s="4">
        <v>11</v>
      </c>
      <c r="G1826" s="4">
        <v>7</v>
      </c>
      <c r="H1826" s="4">
        <v>3</v>
      </c>
      <c r="J1826" t="s">
        <v>2581</v>
      </c>
      <c r="K1826">
        <v>3</v>
      </c>
      <c r="L1826">
        <v>7</v>
      </c>
      <c r="M1826">
        <v>11</v>
      </c>
      <c r="N1826">
        <v>3</v>
      </c>
      <c r="O1826">
        <v>12</v>
      </c>
      <c r="P1826">
        <v>17</v>
      </c>
      <c r="Q1826">
        <v>25</v>
      </c>
    </row>
    <row r="1827" spans="1:17" x14ac:dyDescent="0.3">
      <c r="A1827" s="3" t="s">
        <v>1490</v>
      </c>
      <c r="B1827" s="4">
        <v>2</v>
      </c>
      <c r="C1827" s="4">
        <v>2</v>
      </c>
      <c r="D1827" s="4"/>
      <c r="E1827" s="4"/>
      <c r="F1827" s="4"/>
      <c r="G1827" s="4"/>
      <c r="H1827" s="4">
        <v>4</v>
      </c>
      <c r="J1827" t="s">
        <v>1490</v>
      </c>
      <c r="K1827">
        <v>4</v>
      </c>
      <c r="P1827">
        <v>2</v>
      </c>
      <c r="Q1827">
        <v>2</v>
      </c>
    </row>
    <row r="1828" spans="1:17" x14ac:dyDescent="0.3">
      <c r="A1828" s="3" t="s">
        <v>4959</v>
      </c>
      <c r="B1828" s="4">
        <v>7</v>
      </c>
      <c r="C1828" s="4">
        <v>5</v>
      </c>
      <c r="D1828" s="4">
        <v>5</v>
      </c>
      <c r="E1828" s="4">
        <v>5</v>
      </c>
      <c r="F1828" s="4">
        <v>3</v>
      </c>
      <c r="G1828" s="4"/>
      <c r="H1828" s="4">
        <v>1</v>
      </c>
      <c r="J1828" t="s">
        <v>4959</v>
      </c>
      <c r="K1828">
        <v>1</v>
      </c>
      <c r="M1828">
        <v>3</v>
      </c>
      <c r="N1828">
        <v>5</v>
      </c>
      <c r="O1828">
        <v>5</v>
      </c>
      <c r="P1828">
        <v>5</v>
      </c>
      <c r="Q1828">
        <v>7</v>
      </c>
    </row>
    <row r="1829" spans="1:17" x14ac:dyDescent="0.3">
      <c r="A1829" s="3" t="s">
        <v>4816</v>
      </c>
      <c r="B1829" s="4">
        <v>183</v>
      </c>
      <c r="C1829" s="4">
        <v>117</v>
      </c>
      <c r="D1829" s="4">
        <v>110</v>
      </c>
      <c r="E1829" s="4">
        <v>73</v>
      </c>
      <c r="F1829" s="4">
        <v>61</v>
      </c>
      <c r="G1829" s="4">
        <v>37</v>
      </c>
      <c r="H1829" s="4">
        <v>56</v>
      </c>
      <c r="J1829" t="s">
        <v>4816</v>
      </c>
      <c r="K1829">
        <v>56</v>
      </c>
      <c r="L1829">
        <v>37</v>
      </c>
      <c r="M1829">
        <v>61</v>
      </c>
      <c r="N1829">
        <v>73</v>
      </c>
      <c r="O1829">
        <v>110</v>
      </c>
      <c r="P1829">
        <v>117</v>
      </c>
      <c r="Q1829">
        <v>183</v>
      </c>
    </row>
    <row r="1832" spans="1:17" x14ac:dyDescent="0.3">
      <c r="A1832" t="s">
        <v>4815</v>
      </c>
      <c r="B1832" s="53" t="s">
        <v>449</v>
      </c>
      <c r="C1832" s="53" t="s">
        <v>1272</v>
      </c>
      <c r="D1832" s="53" t="s">
        <v>1221</v>
      </c>
      <c r="E1832" s="53" t="s">
        <v>1181</v>
      </c>
      <c r="F1832" s="53" t="s">
        <v>1857</v>
      </c>
      <c r="G1832" s="53" t="s">
        <v>504</v>
      </c>
      <c r="H1832" s="53" t="s">
        <v>427</v>
      </c>
    </row>
    <row r="1833" spans="1:17" x14ac:dyDescent="0.3">
      <c r="A1833" t="s">
        <v>698</v>
      </c>
      <c r="B1833" s="6">
        <f>B1816/$I1833</f>
        <v>1</v>
      </c>
      <c r="C1833" s="6">
        <f t="shared" ref="C1833:H1833" si="182">C1816/$I1833</f>
        <v>1</v>
      </c>
      <c r="D1833" s="6">
        <f t="shared" si="182"/>
        <v>0.4</v>
      </c>
      <c r="E1833" s="6">
        <f t="shared" si="182"/>
        <v>0.4</v>
      </c>
      <c r="F1833" s="6">
        <f t="shared" si="182"/>
        <v>0</v>
      </c>
      <c r="G1833" s="6">
        <f t="shared" si="182"/>
        <v>0</v>
      </c>
      <c r="H1833" s="6">
        <f t="shared" si="182"/>
        <v>0</v>
      </c>
      <c r="I1833" s="4">
        <v>5</v>
      </c>
    </row>
    <row r="1834" spans="1:17" x14ac:dyDescent="0.3">
      <c r="A1834" t="s">
        <v>2715</v>
      </c>
      <c r="B1834" s="6">
        <f t="shared" ref="B1834:H1834" si="183">B1817/$I1834</f>
        <v>0.49122807017543857</v>
      </c>
      <c r="C1834" s="6">
        <f t="shared" si="183"/>
        <v>0.52631578947368418</v>
      </c>
      <c r="D1834" s="6">
        <f t="shared" si="183"/>
        <v>0.49122807017543857</v>
      </c>
      <c r="E1834" s="6">
        <f t="shared" si="183"/>
        <v>0.26315789473684209</v>
      </c>
      <c r="F1834" s="6">
        <f t="shared" si="183"/>
        <v>0.2807017543859649</v>
      </c>
      <c r="G1834" s="6">
        <f t="shared" si="183"/>
        <v>8.771929824561403E-2</v>
      </c>
      <c r="H1834" s="6">
        <f t="shared" si="183"/>
        <v>7.0175438596491224E-2</v>
      </c>
      <c r="I1834" s="4">
        <v>57</v>
      </c>
    </row>
    <row r="1835" spans="1:17" x14ac:dyDescent="0.3">
      <c r="A1835" t="s">
        <v>1958</v>
      </c>
      <c r="B1835" s="6">
        <f t="shared" ref="B1835:H1835" si="184">B1818/$I1835</f>
        <v>0.3611111111111111</v>
      </c>
      <c r="C1835" s="6">
        <f t="shared" si="184"/>
        <v>0.19444444444444445</v>
      </c>
      <c r="D1835" s="6">
        <f t="shared" si="184"/>
        <v>0.1111111111111111</v>
      </c>
      <c r="E1835" s="6">
        <f t="shared" si="184"/>
        <v>2.7777777777777776E-2</v>
      </c>
      <c r="F1835" s="6">
        <f t="shared" si="184"/>
        <v>0.1388888888888889</v>
      </c>
      <c r="G1835" s="6">
        <f t="shared" si="184"/>
        <v>0.27777777777777779</v>
      </c>
      <c r="H1835" s="6">
        <f t="shared" si="184"/>
        <v>0.19444444444444445</v>
      </c>
      <c r="I1835" s="4">
        <v>36</v>
      </c>
    </row>
    <row r="1836" spans="1:17" x14ac:dyDescent="0.3">
      <c r="A1836" t="s">
        <v>1928</v>
      </c>
      <c r="B1836" s="6">
        <f t="shared" ref="B1836:H1836" si="185">B1819/$I1836</f>
        <v>0.72340425531914898</v>
      </c>
      <c r="C1836" s="6">
        <f t="shared" si="185"/>
        <v>0.34042553191489361</v>
      </c>
      <c r="D1836" s="6">
        <f t="shared" si="185"/>
        <v>0.40425531914893614</v>
      </c>
      <c r="E1836" s="6">
        <f t="shared" si="185"/>
        <v>0.27659574468085107</v>
      </c>
      <c r="F1836" s="6">
        <f t="shared" si="185"/>
        <v>4.2553191489361701E-2</v>
      </c>
      <c r="G1836" s="6">
        <f t="shared" si="185"/>
        <v>2.1276595744680851E-2</v>
      </c>
      <c r="H1836" s="6">
        <f t="shared" si="185"/>
        <v>8.5106382978723402E-2</v>
      </c>
      <c r="I1836" s="4">
        <v>47</v>
      </c>
    </row>
    <row r="1837" spans="1:17" x14ac:dyDescent="0.3">
      <c r="A1837" t="s">
        <v>2335</v>
      </c>
      <c r="B1837" s="6">
        <f t="shared" ref="B1837:H1837" si="186">B1820/$I1837</f>
        <v>0.7142857142857143</v>
      </c>
      <c r="C1837" s="6">
        <f t="shared" si="186"/>
        <v>0.2857142857142857</v>
      </c>
      <c r="D1837" s="6">
        <f t="shared" si="186"/>
        <v>0.14285714285714285</v>
      </c>
      <c r="E1837" s="6">
        <f t="shared" si="186"/>
        <v>0.42857142857142855</v>
      </c>
      <c r="F1837" s="6">
        <f t="shared" si="186"/>
        <v>0</v>
      </c>
      <c r="G1837" s="6">
        <f t="shared" si="186"/>
        <v>0.14285714285714285</v>
      </c>
      <c r="H1837" s="6">
        <f t="shared" si="186"/>
        <v>0</v>
      </c>
      <c r="I1837" s="4">
        <v>7</v>
      </c>
    </row>
    <row r="1838" spans="1:17" x14ac:dyDescent="0.3">
      <c r="A1838" t="s">
        <v>831</v>
      </c>
      <c r="B1838" s="6">
        <f t="shared" ref="B1838:H1838" si="187">B1821/$I1838</f>
        <v>0.33766233766233766</v>
      </c>
      <c r="C1838" s="6">
        <f t="shared" si="187"/>
        <v>0.2857142857142857</v>
      </c>
      <c r="D1838" s="6">
        <f t="shared" si="187"/>
        <v>0.29870129870129869</v>
      </c>
      <c r="E1838" s="6">
        <f t="shared" si="187"/>
        <v>0.22077922077922077</v>
      </c>
      <c r="F1838" s="6">
        <f t="shared" si="187"/>
        <v>0.23376623376623376</v>
      </c>
      <c r="G1838" s="6">
        <f t="shared" si="187"/>
        <v>0.1038961038961039</v>
      </c>
      <c r="H1838" s="6">
        <f t="shared" si="187"/>
        <v>0.31168831168831168</v>
      </c>
      <c r="I1838" s="4">
        <v>77</v>
      </c>
    </row>
    <row r="1839" spans="1:17" x14ac:dyDescent="0.3">
      <c r="A1839" t="s">
        <v>381</v>
      </c>
      <c r="B1839" s="6">
        <f t="shared" ref="B1839:H1839" si="188">B1822/$I1839</f>
        <v>0.73333333333333328</v>
      </c>
      <c r="C1839" s="6">
        <f t="shared" si="188"/>
        <v>0.26666666666666666</v>
      </c>
      <c r="D1839" s="6">
        <f t="shared" si="188"/>
        <v>0.26666666666666666</v>
      </c>
      <c r="E1839" s="6">
        <f t="shared" si="188"/>
        <v>0.26666666666666666</v>
      </c>
      <c r="F1839" s="6">
        <f t="shared" si="188"/>
        <v>0.13333333333333333</v>
      </c>
      <c r="G1839" s="6">
        <f t="shared" si="188"/>
        <v>6.6666666666666666E-2</v>
      </c>
      <c r="H1839" s="6">
        <f t="shared" si="188"/>
        <v>0.2</v>
      </c>
      <c r="I1839" s="4">
        <v>15</v>
      </c>
    </row>
    <row r="1840" spans="1:17" x14ac:dyDescent="0.3">
      <c r="A1840" t="s">
        <v>1889</v>
      </c>
      <c r="B1840" s="6">
        <f t="shared" ref="B1840:H1840" si="189">B1823/$I1840</f>
        <v>0.83333333333333337</v>
      </c>
      <c r="C1840" s="6">
        <f t="shared" si="189"/>
        <v>0.16666666666666666</v>
      </c>
      <c r="D1840" s="6">
        <f t="shared" si="189"/>
        <v>0</v>
      </c>
      <c r="E1840" s="6">
        <f t="shared" si="189"/>
        <v>0</v>
      </c>
      <c r="F1840" s="6">
        <f t="shared" si="189"/>
        <v>0</v>
      </c>
      <c r="G1840" s="6">
        <f t="shared" si="189"/>
        <v>0</v>
      </c>
      <c r="H1840" s="6">
        <f t="shared" si="189"/>
        <v>0.16666666666666666</v>
      </c>
      <c r="I1840" s="4">
        <v>6</v>
      </c>
    </row>
    <row r="1841" spans="1:9" x14ac:dyDescent="0.3">
      <c r="A1841" t="s">
        <v>3759</v>
      </c>
      <c r="B1841" s="6">
        <f t="shared" ref="B1841:H1841" si="190">B1824/$I1841</f>
        <v>0.5</v>
      </c>
      <c r="C1841" s="6">
        <f t="shared" si="190"/>
        <v>0</v>
      </c>
      <c r="D1841" s="6">
        <f t="shared" si="190"/>
        <v>0</v>
      </c>
      <c r="E1841" s="6">
        <f t="shared" si="190"/>
        <v>0</v>
      </c>
      <c r="F1841" s="6">
        <f t="shared" si="190"/>
        <v>0</v>
      </c>
      <c r="G1841" s="6">
        <f t="shared" si="190"/>
        <v>0</v>
      </c>
      <c r="H1841" s="6">
        <f t="shared" si="190"/>
        <v>0.5</v>
      </c>
      <c r="I1841" s="4">
        <v>2</v>
      </c>
    </row>
    <row r="1842" spans="1:9" x14ac:dyDescent="0.3">
      <c r="A1842" t="s">
        <v>3222</v>
      </c>
      <c r="B1842" s="6">
        <f t="shared" ref="B1842:H1842" si="191">B1825/$I1842</f>
        <v>0.58333333333333337</v>
      </c>
      <c r="C1842" s="6">
        <f t="shared" si="191"/>
        <v>0.16666666666666666</v>
      </c>
      <c r="D1842" s="6">
        <f t="shared" si="191"/>
        <v>0.33333333333333331</v>
      </c>
      <c r="E1842" s="6">
        <f t="shared" si="191"/>
        <v>0.27777777777777779</v>
      </c>
      <c r="F1842" s="6">
        <f t="shared" si="191"/>
        <v>0.1111111111111111</v>
      </c>
      <c r="G1842" s="6">
        <f t="shared" si="191"/>
        <v>0.1111111111111111</v>
      </c>
      <c r="H1842" s="6">
        <f t="shared" si="191"/>
        <v>0.1111111111111111</v>
      </c>
      <c r="I1842" s="4">
        <v>36</v>
      </c>
    </row>
    <row r="1843" spans="1:9" x14ac:dyDescent="0.3">
      <c r="A1843" t="s">
        <v>2581</v>
      </c>
      <c r="B1843" s="6">
        <f t="shared" ref="B1843:H1843" si="192">B1826/$I1843</f>
        <v>0.58139534883720934</v>
      </c>
      <c r="C1843" s="6">
        <f t="shared" si="192"/>
        <v>0.39534883720930231</v>
      </c>
      <c r="D1843" s="6">
        <f t="shared" si="192"/>
        <v>0.27906976744186046</v>
      </c>
      <c r="E1843" s="6">
        <f t="shared" si="192"/>
        <v>6.9767441860465115E-2</v>
      </c>
      <c r="F1843" s="6">
        <f t="shared" si="192"/>
        <v>0.2558139534883721</v>
      </c>
      <c r="G1843" s="6">
        <f t="shared" si="192"/>
        <v>0.16279069767441862</v>
      </c>
      <c r="H1843" s="6">
        <f t="shared" si="192"/>
        <v>6.9767441860465115E-2</v>
      </c>
      <c r="I1843" s="4">
        <v>43</v>
      </c>
    </row>
    <row r="1844" spans="1:9" x14ac:dyDescent="0.3">
      <c r="A1844" t="s">
        <v>1490</v>
      </c>
      <c r="B1844" s="6">
        <f t="shared" ref="B1844:H1844" si="193">B1827/$I1844</f>
        <v>0.33333333333333331</v>
      </c>
      <c r="C1844" s="6">
        <f t="shared" si="193"/>
        <v>0.33333333333333331</v>
      </c>
      <c r="D1844" s="6">
        <f t="shared" si="193"/>
        <v>0</v>
      </c>
      <c r="E1844" s="6">
        <f t="shared" si="193"/>
        <v>0</v>
      </c>
      <c r="F1844" s="6">
        <f t="shared" si="193"/>
        <v>0</v>
      </c>
      <c r="G1844" s="6">
        <f t="shared" si="193"/>
        <v>0</v>
      </c>
      <c r="H1844" s="6">
        <f t="shared" si="193"/>
        <v>0.66666666666666663</v>
      </c>
      <c r="I1844" s="4">
        <v>6</v>
      </c>
    </row>
    <row r="1845" spans="1:9" x14ac:dyDescent="0.3">
      <c r="A1845" t="s">
        <v>4959</v>
      </c>
      <c r="B1845" s="6">
        <f t="shared" ref="B1845:H1845" si="194">B1828/$I1845</f>
        <v>0.77777777777777779</v>
      </c>
      <c r="C1845" s="6">
        <f t="shared" si="194"/>
        <v>0.55555555555555558</v>
      </c>
      <c r="D1845" s="6">
        <f t="shared" si="194"/>
        <v>0.55555555555555558</v>
      </c>
      <c r="E1845" s="6">
        <f t="shared" si="194"/>
        <v>0.55555555555555558</v>
      </c>
      <c r="F1845" s="6">
        <f t="shared" si="194"/>
        <v>0.33333333333333331</v>
      </c>
      <c r="G1845" s="6">
        <f t="shared" si="194"/>
        <v>0</v>
      </c>
      <c r="H1845" s="6">
        <f t="shared" si="194"/>
        <v>0.1111111111111111</v>
      </c>
      <c r="I1845" s="4">
        <v>9</v>
      </c>
    </row>
    <row r="1846" spans="1:9" x14ac:dyDescent="0.3">
      <c r="A1846" t="s">
        <v>4816</v>
      </c>
      <c r="B1846" s="6">
        <f>B1829/346</f>
        <v>0.52890173410404628</v>
      </c>
      <c r="C1846" s="6">
        <f t="shared" ref="C1846:H1846" si="195">C1829/346</f>
        <v>0.33815028901734107</v>
      </c>
      <c r="D1846" s="6">
        <f t="shared" si="195"/>
        <v>0.31791907514450868</v>
      </c>
      <c r="E1846" s="6">
        <f t="shared" si="195"/>
        <v>0.21098265895953758</v>
      </c>
      <c r="F1846" s="6">
        <f t="shared" si="195"/>
        <v>0.17630057803468208</v>
      </c>
      <c r="G1846" s="6">
        <f t="shared" si="195"/>
        <v>0.1069364161849711</v>
      </c>
      <c r="H1846" s="6">
        <f t="shared" si="195"/>
        <v>0.16184971098265896</v>
      </c>
      <c r="I1846">
        <f>SUM(I1833:I1845)</f>
        <v>346</v>
      </c>
    </row>
    <row r="1848" spans="1:9" x14ac:dyDescent="0.3">
      <c r="A1848" t="s">
        <v>4942</v>
      </c>
    </row>
    <row r="1849" spans="1:9" x14ac:dyDescent="0.3">
      <c r="B1849" s="2" t="s">
        <v>4817</v>
      </c>
    </row>
    <row r="1850" spans="1:9" x14ac:dyDescent="0.3">
      <c r="B1850" t="s">
        <v>359</v>
      </c>
      <c r="D1850" t="s">
        <v>347</v>
      </c>
      <c r="F1850" t="s">
        <v>4818</v>
      </c>
      <c r="H1850" t="s">
        <v>4820</v>
      </c>
      <c r="I1850" t="s">
        <v>4821</v>
      </c>
    </row>
    <row r="1851" spans="1:9" x14ac:dyDescent="0.3">
      <c r="A1851" s="2" t="s">
        <v>4815</v>
      </c>
      <c r="B1851" t="s">
        <v>4819</v>
      </c>
      <c r="C1851" t="s">
        <v>4822</v>
      </c>
      <c r="D1851" t="s">
        <v>4819</v>
      </c>
      <c r="E1851" t="s">
        <v>4822</v>
      </c>
      <c r="F1851" t="s">
        <v>4819</v>
      </c>
      <c r="G1851" t="s">
        <v>4822</v>
      </c>
    </row>
    <row r="1852" spans="1:9" x14ac:dyDescent="0.3">
      <c r="A1852" s="3" t="s">
        <v>698</v>
      </c>
      <c r="B1852" s="4">
        <v>1</v>
      </c>
      <c r="C1852" s="5">
        <v>0.2</v>
      </c>
      <c r="D1852" s="4">
        <v>4</v>
      </c>
      <c r="E1852" s="5">
        <v>0.8</v>
      </c>
      <c r="F1852" s="4"/>
      <c r="G1852" s="5">
        <v>0</v>
      </c>
      <c r="H1852" s="4">
        <v>5</v>
      </c>
      <c r="I1852" s="5">
        <v>1</v>
      </c>
    </row>
    <row r="1853" spans="1:9" x14ac:dyDescent="0.3">
      <c r="A1853" s="3" t="s">
        <v>2715</v>
      </c>
      <c r="B1853" s="4">
        <v>15</v>
      </c>
      <c r="C1853" s="5">
        <v>0.28301886792452829</v>
      </c>
      <c r="D1853" s="4">
        <v>38</v>
      </c>
      <c r="E1853" s="5">
        <v>0.71698113207547165</v>
      </c>
      <c r="F1853" s="4"/>
      <c r="G1853" s="5">
        <v>0</v>
      </c>
      <c r="H1853" s="4">
        <v>53</v>
      </c>
      <c r="I1853" s="5">
        <v>1</v>
      </c>
    </row>
    <row r="1854" spans="1:9" x14ac:dyDescent="0.3">
      <c r="A1854" s="3" t="s">
        <v>1958</v>
      </c>
      <c r="B1854" s="4">
        <v>13</v>
      </c>
      <c r="C1854" s="5">
        <v>0.37142857142857144</v>
      </c>
      <c r="D1854" s="4">
        <v>22</v>
      </c>
      <c r="E1854" s="5">
        <v>0.62857142857142856</v>
      </c>
      <c r="F1854" s="4"/>
      <c r="G1854" s="5">
        <v>0</v>
      </c>
      <c r="H1854" s="4">
        <v>35</v>
      </c>
      <c r="I1854" s="5">
        <v>1</v>
      </c>
    </row>
    <row r="1855" spans="1:9" x14ac:dyDescent="0.3">
      <c r="A1855" s="3" t="s">
        <v>1928</v>
      </c>
      <c r="B1855" s="4">
        <v>20</v>
      </c>
      <c r="C1855" s="5">
        <v>0.5</v>
      </c>
      <c r="D1855" s="4">
        <v>20</v>
      </c>
      <c r="E1855" s="5">
        <v>0.5</v>
      </c>
      <c r="F1855" s="4"/>
      <c r="G1855" s="5">
        <v>0</v>
      </c>
      <c r="H1855" s="4">
        <v>40</v>
      </c>
      <c r="I1855" s="5">
        <v>1</v>
      </c>
    </row>
    <row r="1856" spans="1:9" x14ac:dyDescent="0.3">
      <c r="A1856" s="3" t="s">
        <v>2335</v>
      </c>
      <c r="B1856" s="4">
        <v>2</v>
      </c>
      <c r="C1856" s="5">
        <v>0.2857142857142857</v>
      </c>
      <c r="D1856" s="4">
        <v>5</v>
      </c>
      <c r="E1856" s="5">
        <v>0.7142857142857143</v>
      </c>
      <c r="F1856" s="4"/>
      <c r="G1856" s="5">
        <v>0</v>
      </c>
      <c r="H1856" s="4">
        <v>7</v>
      </c>
      <c r="I1856" s="5">
        <v>1</v>
      </c>
    </row>
    <row r="1857" spans="1:9" x14ac:dyDescent="0.3">
      <c r="A1857" s="3" t="s">
        <v>831</v>
      </c>
      <c r="B1857" s="4">
        <v>17</v>
      </c>
      <c r="C1857" s="5">
        <v>0.27419354838709675</v>
      </c>
      <c r="D1857" s="4">
        <v>45</v>
      </c>
      <c r="E1857" s="5">
        <v>0.72580645161290325</v>
      </c>
      <c r="F1857" s="4"/>
      <c r="G1857" s="5">
        <v>0</v>
      </c>
      <c r="H1857" s="4">
        <v>62</v>
      </c>
      <c r="I1857" s="5">
        <v>1</v>
      </c>
    </row>
    <row r="1858" spans="1:9" x14ac:dyDescent="0.3">
      <c r="A1858" s="3" t="s">
        <v>381</v>
      </c>
      <c r="B1858" s="4">
        <v>3</v>
      </c>
      <c r="C1858" s="5">
        <v>0.21428571428571427</v>
      </c>
      <c r="D1858" s="4">
        <v>11</v>
      </c>
      <c r="E1858" s="5">
        <v>0.7857142857142857</v>
      </c>
      <c r="F1858" s="4"/>
      <c r="G1858" s="5">
        <v>0</v>
      </c>
      <c r="H1858" s="4">
        <v>14</v>
      </c>
      <c r="I1858" s="5">
        <v>1</v>
      </c>
    </row>
    <row r="1859" spans="1:9" x14ac:dyDescent="0.3">
      <c r="A1859" s="3" t="s">
        <v>1889</v>
      </c>
      <c r="B1859" s="4"/>
      <c r="C1859" s="5">
        <v>0</v>
      </c>
      <c r="D1859" s="4">
        <v>6</v>
      </c>
      <c r="E1859" s="5">
        <v>1</v>
      </c>
      <c r="F1859" s="4"/>
      <c r="G1859" s="5">
        <v>0</v>
      </c>
      <c r="H1859" s="4">
        <v>6</v>
      </c>
      <c r="I1859" s="5">
        <v>1</v>
      </c>
    </row>
    <row r="1860" spans="1:9" x14ac:dyDescent="0.3">
      <c r="A1860" s="3" t="s">
        <v>3759</v>
      </c>
      <c r="B1860" s="4">
        <v>2</v>
      </c>
      <c r="C1860" s="5">
        <v>1</v>
      </c>
      <c r="D1860" s="4"/>
      <c r="E1860" s="5">
        <v>0</v>
      </c>
      <c r="F1860" s="4"/>
      <c r="G1860" s="5">
        <v>0</v>
      </c>
      <c r="H1860" s="4">
        <v>2</v>
      </c>
      <c r="I1860" s="5">
        <v>1</v>
      </c>
    </row>
    <row r="1861" spans="1:9" x14ac:dyDescent="0.3">
      <c r="A1861" s="3" t="s">
        <v>3222</v>
      </c>
      <c r="B1861" s="4">
        <v>16</v>
      </c>
      <c r="C1861" s="5">
        <v>0.53333333333333333</v>
      </c>
      <c r="D1861" s="4">
        <v>14</v>
      </c>
      <c r="E1861" s="5">
        <v>0.46666666666666667</v>
      </c>
      <c r="F1861" s="4"/>
      <c r="G1861" s="5">
        <v>0</v>
      </c>
      <c r="H1861" s="4">
        <v>30</v>
      </c>
      <c r="I1861" s="5">
        <v>1</v>
      </c>
    </row>
    <row r="1862" spans="1:9" x14ac:dyDescent="0.3">
      <c r="A1862" s="3" t="s">
        <v>2581</v>
      </c>
      <c r="B1862" s="4">
        <v>24</v>
      </c>
      <c r="C1862" s="5">
        <v>0.61538461538461542</v>
      </c>
      <c r="D1862" s="4">
        <v>15</v>
      </c>
      <c r="E1862" s="5">
        <v>0.38461538461538464</v>
      </c>
      <c r="F1862" s="4"/>
      <c r="G1862" s="5">
        <v>0</v>
      </c>
      <c r="H1862" s="4">
        <v>39</v>
      </c>
      <c r="I1862" s="5">
        <v>1</v>
      </c>
    </row>
    <row r="1863" spans="1:9" x14ac:dyDescent="0.3">
      <c r="A1863" s="3" t="s">
        <v>1490</v>
      </c>
      <c r="B1863" s="4"/>
      <c r="C1863" s="5">
        <v>0</v>
      </c>
      <c r="D1863" s="4">
        <v>6</v>
      </c>
      <c r="E1863" s="5">
        <v>1</v>
      </c>
      <c r="F1863" s="4"/>
      <c r="G1863" s="5">
        <v>0</v>
      </c>
      <c r="H1863" s="4">
        <v>6</v>
      </c>
      <c r="I1863" s="5">
        <v>1</v>
      </c>
    </row>
    <row r="1864" spans="1:9" x14ac:dyDescent="0.3">
      <c r="A1864" s="3" t="s">
        <v>4959</v>
      </c>
      <c r="B1864" s="4">
        <v>4</v>
      </c>
      <c r="C1864" s="5">
        <v>0.66666666666666663</v>
      </c>
      <c r="D1864" s="4">
        <v>2</v>
      </c>
      <c r="E1864" s="5">
        <v>0.33333333333333331</v>
      </c>
      <c r="F1864" s="4"/>
      <c r="G1864" s="5">
        <v>0</v>
      </c>
      <c r="H1864" s="4">
        <v>6</v>
      </c>
      <c r="I1864" s="5">
        <v>1</v>
      </c>
    </row>
    <row r="1865" spans="1:9" x14ac:dyDescent="0.3">
      <c r="A1865" s="3" t="s">
        <v>4816</v>
      </c>
      <c r="B1865" s="4">
        <v>117</v>
      </c>
      <c r="C1865" s="5">
        <v>0.38360655737704918</v>
      </c>
      <c r="D1865" s="4">
        <v>188</v>
      </c>
      <c r="E1865" s="5">
        <v>0.61639344262295082</v>
      </c>
      <c r="F1865" s="4"/>
      <c r="G1865" s="5">
        <v>0</v>
      </c>
      <c r="H1865" s="4">
        <v>305</v>
      </c>
      <c r="I1865" s="5">
        <v>1</v>
      </c>
    </row>
    <row r="1873" spans="1:24" x14ac:dyDescent="0.3">
      <c r="A1873" s="2" t="s">
        <v>5175</v>
      </c>
      <c r="B1873" s="2" t="s">
        <v>4817</v>
      </c>
    </row>
    <row r="1874" spans="1:24" x14ac:dyDescent="0.3">
      <c r="A1874" s="2" t="s">
        <v>4815</v>
      </c>
      <c r="B1874" t="s">
        <v>3768</v>
      </c>
      <c r="C1874" t="s">
        <v>1720</v>
      </c>
      <c r="D1874" t="s">
        <v>2343</v>
      </c>
      <c r="E1874" t="s">
        <v>5066</v>
      </c>
      <c r="F1874" t="s">
        <v>2048</v>
      </c>
      <c r="G1874" t="s">
        <v>460</v>
      </c>
      <c r="H1874" t="s">
        <v>1692</v>
      </c>
      <c r="I1874" t="s">
        <v>462</v>
      </c>
      <c r="J1874" t="s">
        <v>2152</v>
      </c>
      <c r="K1874" t="s">
        <v>4109</v>
      </c>
      <c r="L1874" t="s">
        <v>3477</v>
      </c>
      <c r="M1874" t="s">
        <v>1999</v>
      </c>
      <c r="N1874" t="s">
        <v>984</v>
      </c>
      <c r="O1874" t="s">
        <v>3714</v>
      </c>
      <c r="P1874" t="s">
        <v>3270</v>
      </c>
      <c r="Q1874" t="s">
        <v>4176</v>
      </c>
      <c r="R1874" t="s">
        <v>4818</v>
      </c>
      <c r="S1874" t="s">
        <v>5170</v>
      </c>
      <c r="T1874" t="s">
        <v>5172</v>
      </c>
      <c r="U1874" t="s">
        <v>5173</v>
      </c>
      <c r="V1874" t="s">
        <v>5171</v>
      </c>
      <c r="W1874" t="s">
        <v>5174</v>
      </c>
      <c r="X1874" t="s">
        <v>4816</v>
      </c>
    </row>
    <row r="1875" spans="1:24" x14ac:dyDescent="0.3">
      <c r="A1875" s="3" t="s">
        <v>698</v>
      </c>
      <c r="B1875" s="4"/>
      <c r="C1875" s="4"/>
      <c r="D1875" s="4"/>
      <c r="E1875" s="4"/>
      <c r="F1875" s="4"/>
      <c r="G1875" s="4"/>
      <c r="H1875" s="4"/>
      <c r="I1875" s="4"/>
      <c r="J1875" s="4"/>
      <c r="K1875" s="4"/>
      <c r="L1875" s="4"/>
      <c r="M1875" s="4"/>
      <c r="N1875" s="4"/>
      <c r="O1875" s="4"/>
      <c r="P1875" s="4"/>
      <c r="Q1875" s="4"/>
      <c r="R1875" s="4"/>
      <c r="S1875" s="4">
        <v>1</v>
      </c>
      <c r="T1875" s="4"/>
      <c r="U1875" s="4"/>
      <c r="V1875" s="4"/>
      <c r="W1875" s="4"/>
      <c r="X1875" s="4">
        <v>1</v>
      </c>
    </row>
    <row r="1876" spans="1:24" x14ac:dyDescent="0.3">
      <c r="A1876" s="3" t="s">
        <v>2715</v>
      </c>
      <c r="B1876" s="4"/>
      <c r="C1876" s="4"/>
      <c r="D1876" s="4"/>
      <c r="E1876" s="4"/>
      <c r="F1876" s="4"/>
      <c r="G1876" s="4"/>
      <c r="H1876" s="4"/>
      <c r="I1876" s="4"/>
      <c r="J1876" s="4"/>
      <c r="K1876" s="4"/>
      <c r="L1876" s="4"/>
      <c r="M1876" s="4"/>
      <c r="N1876" s="4"/>
      <c r="O1876" s="4"/>
      <c r="P1876" s="4"/>
      <c r="Q1876" s="4"/>
      <c r="R1876" s="4"/>
      <c r="S1876" s="4">
        <v>9</v>
      </c>
      <c r="T1876" s="4">
        <v>5</v>
      </c>
      <c r="U1876" s="4"/>
      <c r="V1876" s="4">
        <v>1</v>
      </c>
      <c r="W1876" s="4"/>
      <c r="X1876" s="4">
        <v>15</v>
      </c>
    </row>
    <row r="1877" spans="1:24" x14ac:dyDescent="0.3">
      <c r="A1877" s="3" t="s">
        <v>1958</v>
      </c>
      <c r="B1877" s="4"/>
      <c r="C1877" s="4"/>
      <c r="D1877" s="4"/>
      <c r="E1877" s="4"/>
      <c r="F1877" s="4"/>
      <c r="G1877" s="4"/>
      <c r="H1877" s="4"/>
      <c r="I1877" s="4"/>
      <c r="J1877" s="4">
        <v>1</v>
      </c>
      <c r="K1877" s="4"/>
      <c r="L1877" s="4"/>
      <c r="M1877" s="4">
        <v>1</v>
      </c>
      <c r="N1877" s="4"/>
      <c r="O1877" s="4"/>
      <c r="P1877" s="4"/>
      <c r="Q1877" s="4"/>
      <c r="R1877" s="4"/>
      <c r="S1877" s="4">
        <v>5</v>
      </c>
      <c r="T1877" s="4">
        <v>1</v>
      </c>
      <c r="U1877" s="4">
        <v>1</v>
      </c>
      <c r="V1877" s="4">
        <v>3</v>
      </c>
      <c r="W1877" s="4">
        <v>1</v>
      </c>
      <c r="X1877" s="4">
        <v>13</v>
      </c>
    </row>
    <row r="1878" spans="1:24" x14ac:dyDescent="0.3">
      <c r="A1878" s="3" t="s">
        <v>1928</v>
      </c>
      <c r="B1878" s="4"/>
      <c r="C1878" s="4"/>
      <c r="D1878" s="4"/>
      <c r="E1878" s="4"/>
      <c r="F1878" s="4">
        <v>1</v>
      </c>
      <c r="G1878" s="4"/>
      <c r="H1878" s="4"/>
      <c r="I1878" s="4"/>
      <c r="J1878" s="4"/>
      <c r="K1878" s="4">
        <v>1</v>
      </c>
      <c r="L1878" s="4"/>
      <c r="M1878" s="4"/>
      <c r="N1878" s="4"/>
      <c r="O1878" s="4"/>
      <c r="P1878" s="4"/>
      <c r="Q1878" s="4">
        <v>1</v>
      </c>
      <c r="R1878" s="4"/>
      <c r="S1878" s="4">
        <v>8</v>
      </c>
      <c r="T1878" s="4"/>
      <c r="U1878" s="4">
        <v>2</v>
      </c>
      <c r="V1878" s="4">
        <v>4</v>
      </c>
      <c r="W1878" s="4">
        <v>3</v>
      </c>
      <c r="X1878" s="4">
        <v>20</v>
      </c>
    </row>
    <row r="1879" spans="1:24" x14ac:dyDescent="0.3">
      <c r="A1879" s="3" t="s">
        <v>2335</v>
      </c>
      <c r="B1879" s="4"/>
      <c r="C1879" s="4"/>
      <c r="D1879" s="4">
        <v>1</v>
      </c>
      <c r="E1879" s="4"/>
      <c r="F1879" s="4"/>
      <c r="G1879" s="4"/>
      <c r="H1879" s="4"/>
      <c r="I1879" s="4"/>
      <c r="J1879" s="4"/>
      <c r="K1879" s="4"/>
      <c r="L1879" s="4"/>
      <c r="M1879" s="4"/>
      <c r="N1879" s="4"/>
      <c r="O1879" s="4"/>
      <c r="P1879" s="4"/>
      <c r="Q1879" s="4"/>
      <c r="R1879" s="4"/>
      <c r="S1879" s="4"/>
      <c r="T1879" s="4">
        <v>1</v>
      </c>
      <c r="U1879" s="4"/>
      <c r="V1879" s="4"/>
      <c r="W1879" s="4"/>
      <c r="X1879" s="4">
        <v>2</v>
      </c>
    </row>
    <row r="1880" spans="1:24" x14ac:dyDescent="0.3">
      <c r="A1880" s="3" t="s">
        <v>831</v>
      </c>
      <c r="B1880" s="4"/>
      <c r="C1880" s="4">
        <v>1</v>
      </c>
      <c r="D1880" s="4"/>
      <c r="E1880" s="4"/>
      <c r="F1880" s="4"/>
      <c r="G1880" s="4"/>
      <c r="H1880" s="4">
        <v>1</v>
      </c>
      <c r="I1880" s="4">
        <v>1</v>
      </c>
      <c r="J1880" s="4"/>
      <c r="K1880" s="4"/>
      <c r="L1880" s="4"/>
      <c r="M1880" s="4"/>
      <c r="N1880" s="4"/>
      <c r="O1880" s="4"/>
      <c r="P1880" s="4"/>
      <c r="Q1880" s="4"/>
      <c r="R1880" s="4"/>
      <c r="S1880" s="4">
        <v>7</v>
      </c>
      <c r="T1880" s="4">
        <v>1</v>
      </c>
      <c r="U1880" s="4">
        <v>5</v>
      </c>
      <c r="V1880" s="4">
        <v>1</v>
      </c>
      <c r="W1880" s="4"/>
      <c r="X1880" s="4">
        <v>17</v>
      </c>
    </row>
    <row r="1881" spans="1:24" x14ac:dyDescent="0.3">
      <c r="A1881" s="3" t="s">
        <v>381</v>
      </c>
      <c r="B1881" s="4"/>
      <c r="C1881" s="4"/>
      <c r="D1881" s="4"/>
      <c r="E1881" s="4"/>
      <c r="F1881" s="4"/>
      <c r="G1881" s="4">
        <v>1</v>
      </c>
      <c r="H1881" s="4"/>
      <c r="I1881" s="4"/>
      <c r="J1881" s="4"/>
      <c r="K1881" s="4"/>
      <c r="L1881" s="4"/>
      <c r="M1881" s="4"/>
      <c r="N1881" s="4"/>
      <c r="O1881" s="4"/>
      <c r="P1881" s="4"/>
      <c r="Q1881" s="4"/>
      <c r="R1881" s="4"/>
      <c r="S1881" s="4">
        <v>2</v>
      </c>
      <c r="T1881" s="4"/>
      <c r="U1881" s="4"/>
      <c r="V1881" s="4"/>
      <c r="W1881" s="4"/>
      <c r="X1881" s="4">
        <v>3</v>
      </c>
    </row>
    <row r="1882" spans="1:24" x14ac:dyDescent="0.3">
      <c r="A1882" s="3" t="s">
        <v>1889</v>
      </c>
      <c r="B1882" s="4"/>
      <c r="C1882" s="4"/>
      <c r="D1882" s="4"/>
      <c r="E1882" s="4"/>
      <c r="F1882" s="4"/>
      <c r="G1882" s="4"/>
      <c r="H1882" s="4"/>
      <c r="I1882" s="4"/>
      <c r="J1882" s="4"/>
      <c r="K1882" s="4"/>
      <c r="L1882" s="4"/>
      <c r="M1882" s="4"/>
      <c r="N1882" s="4"/>
      <c r="O1882" s="4"/>
      <c r="P1882" s="4"/>
      <c r="Q1882" s="4"/>
      <c r="R1882" s="4"/>
      <c r="S1882" s="4"/>
      <c r="T1882" s="4"/>
      <c r="U1882" s="4"/>
      <c r="V1882" s="4"/>
      <c r="W1882" s="4"/>
      <c r="X1882" s="4"/>
    </row>
    <row r="1883" spans="1:24" x14ac:dyDescent="0.3">
      <c r="A1883" s="3" t="s">
        <v>3759</v>
      </c>
      <c r="B1883" s="4">
        <v>1</v>
      </c>
      <c r="C1883" s="4"/>
      <c r="D1883" s="4"/>
      <c r="E1883" s="4"/>
      <c r="F1883" s="4"/>
      <c r="G1883" s="4"/>
      <c r="H1883" s="4"/>
      <c r="I1883" s="4"/>
      <c r="J1883" s="4"/>
      <c r="K1883" s="4"/>
      <c r="L1883" s="4"/>
      <c r="M1883" s="4"/>
      <c r="N1883" s="4"/>
      <c r="O1883" s="4"/>
      <c r="P1883" s="4"/>
      <c r="Q1883" s="4"/>
      <c r="R1883" s="4"/>
      <c r="S1883" s="4"/>
      <c r="T1883" s="4">
        <v>1</v>
      </c>
      <c r="U1883" s="4"/>
      <c r="V1883" s="4"/>
      <c r="W1883" s="4"/>
      <c r="X1883" s="4">
        <v>2</v>
      </c>
    </row>
    <row r="1884" spans="1:24" x14ac:dyDescent="0.3">
      <c r="A1884" s="3" t="s">
        <v>3222</v>
      </c>
      <c r="B1884" s="4"/>
      <c r="C1884" s="4"/>
      <c r="D1884" s="4"/>
      <c r="E1884" s="4"/>
      <c r="F1884" s="4"/>
      <c r="G1884" s="4"/>
      <c r="H1884" s="4"/>
      <c r="I1884" s="4"/>
      <c r="J1884" s="4"/>
      <c r="K1884" s="4"/>
      <c r="L1884" s="4">
        <v>1</v>
      </c>
      <c r="M1884" s="4"/>
      <c r="N1884" s="4">
        <v>1</v>
      </c>
      <c r="O1884" s="4">
        <v>1</v>
      </c>
      <c r="P1884" s="4">
        <v>1</v>
      </c>
      <c r="Q1884" s="4"/>
      <c r="R1884" s="4"/>
      <c r="S1884" s="4">
        <v>5</v>
      </c>
      <c r="T1884" s="4">
        <v>2</v>
      </c>
      <c r="U1884" s="4"/>
      <c r="V1884" s="4">
        <v>2</v>
      </c>
      <c r="W1884" s="4">
        <v>3</v>
      </c>
      <c r="X1884" s="4">
        <v>16</v>
      </c>
    </row>
    <row r="1885" spans="1:24" x14ac:dyDescent="0.3">
      <c r="A1885" s="3" t="s">
        <v>2581</v>
      </c>
      <c r="B1885" s="4"/>
      <c r="C1885" s="4"/>
      <c r="D1885" s="4"/>
      <c r="E1885" s="4"/>
      <c r="F1885" s="4"/>
      <c r="G1885" s="4"/>
      <c r="H1885" s="4"/>
      <c r="I1885" s="4"/>
      <c r="J1885" s="4"/>
      <c r="K1885" s="4"/>
      <c r="L1885" s="4"/>
      <c r="M1885" s="4"/>
      <c r="N1885" s="4"/>
      <c r="O1885" s="4">
        <v>1</v>
      </c>
      <c r="P1885" s="4"/>
      <c r="Q1885" s="4"/>
      <c r="R1885" s="4"/>
      <c r="S1885" s="4">
        <v>8</v>
      </c>
      <c r="T1885" s="4"/>
      <c r="U1885" s="4"/>
      <c r="V1885" s="4">
        <v>13</v>
      </c>
      <c r="W1885" s="4">
        <v>2</v>
      </c>
      <c r="X1885" s="4">
        <v>24</v>
      </c>
    </row>
    <row r="1886" spans="1:24" x14ac:dyDescent="0.3">
      <c r="A1886" s="3" t="s">
        <v>1490</v>
      </c>
      <c r="B1886" s="4"/>
      <c r="C1886" s="4"/>
      <c r="D1886" s="4"/>
      <c r="E1886" s="4"/>
      <c r="F1886" s="4"/>
      <c r="G1886" s="4"/>
      <c r="H1886" s="4"/>
      <c r="I1886" s="4"/>
      <c r="J1886" s="4"/>
      <c r="K1886" s="4"/>
      <c r="L1886" s="4"/>
      <c r="M1886" s="4"/>
      <c r="N1886" s="4"/>
      <c r="O1886" s="4"/>
      <c r="P1886" s="4"/>
      <c r="Q1886" s="4"/>
      <c r="R1886" s="4"/>
      <c r="S1886" s="4"/>
      <c r="T1886" s="4"/>
      <c r="U1886" s="4"/>
      <c r="V1886" s="4"/>
      <c r="W1886" s="4"/>
      <c r="X1886" s="4"/>
    </row>
    <row r="1887" spans="1:24" x14ac:dyDescent="0.3">
      <c r="A1887" s="3" t="s">
        <v>4959</v>
      </c>
      <c r="B1887" s="4"/>
      <c r="C1887" s="4"/>
      <c r="D1887" s="4"/>
      <c r="E1887" s="4">
        <v>1</v>
      </c>
      <c r="F1887" s="4"/>
      <c r="G1887" s="4"/>
      <c r="H1887" s="4"/>
      <c r="I1887" s="4"/>
      <c r="J1887" s="4"/>
      <c r="K1887" s="4"/>
      <c r="L1887" s="4"/>
      <c r="M1887" s="4"/>
      <c r="N1887" s="4"/>
      <c r="O1887" s="4">
        <v>1</v>
      </c>
      <c r="P1887" s="4"/>
      <c r="Q1887" s="4"/>
      <c r="R1887" s="4"/>
      <c r="S1887" s="4">
        <v>2</v>
      </c>
      <c r="T1887" s="4"/>
      <c r="U1887" s="4"/>
      <c r="V1887" s="4"/>
      <c r="W1887" s="4"/>
      <c r="X1887" s="4">
        <v>4</v>
      </c>
    </row>
    <row r="1888" spans="1:24" x14ac:dyDescent="0.3">
      <c r="A1888" s="3" t="s">
        <v>4816</v>
      </c>
      <c r="B1888" s="4">
        <v>1</v>
      </c>
      <c r="C1888" s="4">
        <v>1</v>
      </c>
      <c r="D1888" s="4">
        <v>1</v>
      </c>
      <c r="E1888" s="4">
        <v>1</v>
      </c>
      <c r="F1888" s="4">
        <v>1</v>
      </c>
      <c r="G1888" s="4">
        <v>1</v>
      </c>
      <c r="H1888" s="4">
        <v>1</v>
      </c>
      <c r="I1888" s="4">
        <v>1</v>
      </c>
      <c r="J1888" s="4">
        <v>1</v>
      </c>
      <c r="K1888" s="4">
        <v>1</v>
      </c>
      <c r="L1888" s="4">
        <v>1</v>
      </c>
      <c r="M1888" s="4">
        <v>1</v>
      </c>
      <c r="N1888" s="4">
        <v>1</v>
      </c>
      <c r="O1888" s="4">
        <v>3</v>
      </c>
      <c r="P1888" s="4">
        <v>1</v>
      </c>
      <c r="Q1888" s="4">
        <v>1</v>
      </c>
      <c r="R1888" s="4"/>
      <c r="S1888" s="4">
        <v>47</v>
      </c>
      <c r="T1888" s="4">
        <v>11</v>
      </c>
      <c r="U1888" s="4">
        <v>8</v>
      </c>
      <c r="V1888" s="4">
        <v>24</v>
      </c>
      <c r="W1888" s="4">
        <v>9</v>
      </c>
      <c r="X1888" s="4">
        <v>117</v>
      </c>
    </row>
    <row r="1892" spans="1:9" x14ac:dyDescent="0.3">
      <c r="A1892" t="s">
        <v>4948</v>
      </c>
    </row>
    <row r="1893" spans="1:9" x14ac:dyDescent="0.3">
      <c r="B1893" s="2" t="s">
        <v>4817</v>
      </c>
    </row>
    <row r="1894" spans="1:9" x14ac:dyDescent="0.3">
      <c r="B1894" t="s">
        <v>347</v>
      </c>
      <c r="D1894" t="s">
        <v>359</v>
      </c>
      <c r="F1894" t="s">
        <v>4818</v>
      </c>
      <c r="H1894" t="s">
        <v>4820</v>
      </c>
      <c r="I1894" t="s">
        <v>4821</v>
      </c>
    </row>
    <row r="1895" spans="1:9" x14ac:dyDescent="0.3">
      <c r="A1895" s="2" t="s">
        <v>4815</v>
      </c>
      <c r="B1895" t="s">
        <v>4819</v>
      </c>
      <c r="C1895" t="s">
        <v>4822</v>
      </c>
      <c r="D1895" t="s">
        <v>4819</v>
      </c>
      <c r="E1895" t="s">
        <v>4822</v>
      </c>
      <c r="F1895" t="s">
        <v>4819</v>
      </c>
      <c r="G1895" t="s">
        <v>4822</v>
      </c>
    </row>
    <row r="1896" spans="1:9" x14ac:dyDescent="0.3">
      <c r="A1896" s="3" t="s">
        <v>698</v>
      </c>
      <c r="B1896" s="4"/>
      <c r="C1896" s="5">
        <v>0</v>
      </c>
      <c r="D1896" s="4">
        <v>5</v>
      </c>
      <c r="E1896" s="5">
        <v>1</v>
      </c>
      <c r="F1896" s="4"/>
      <c r="G1896" s="5">
        <v>0</v>
      </c>
      <c r="H1896" s="4">
        <v>5</v>
      </c>
      <c r="I1896" s="5">
        <v>1</v>
      </c>
    </row>
    <row r="1897" spans="1:9" x14ac:dyDescent="0.3">
      <c r="A1897" s="3" t="s">
        <v>2715</v>
      </c>
      <c r="B1897" s="4">
        <v>6</v>
      </c>
      <c r="C1897" s="5">
        <v>0.11320754716981132</v>
      </c>
      <c r="D1897" s="4">
        <v>47</v>
      </c>
      <c r="E1897" s="5">
        <v>0.8867924528301887</v>
      </c>
      <c r="F1897" s="4"/>
      <c r="G1897" s="5">
        <v>0</v>
      </c>
      <c r="H1897" s="4">
        <v>53</v>
      </c>
      <c r="I1897" s="5">
        <v>1</v>
      </c>
    </row>
    <row r="1898" spans="1:9" x14ac:dyDescent="0.3">
      <c r="A1898" s="3" t="s">
        <v>1958</v>
      </c>
      <c r="B1898" s="4">
        <v>4</v>
      </c>
      <c r="C1898" s="5">
        <v>0.11428571428571428</v>
      </c>
      <c r="D1898" s="4">
        <v>31</v>
      </c>
      <c r="E1898" s="5">
        <v>0.88571428571428568</v>
      </c>
      <c r="F1898" s="4"/>
      <c r="G1898" s="5">
        <v>0</v>
      </c>
      <c r="H1898" s="4">
        <v>35</v>
      </c>
      <c r="I1898" s="5">
        <v>1</v>
      </c>
    </row>
    <row r="1899" spans="1:9" x14ac:dyDescent="0.3">
      <c r="A1899" s="3" t="s">
        <v>1928</v>
      </c>
      <c r="B1899" s="4">
        <v>7</v>
      </c>
      <c r="C1899" s="5">
        <v>0.17499999999999999</v>
      </c>
      <c r="D1899" s="4">
        <v>33</v>
      </c>
      <c r="E1899" s="5">
        <v>0.82499999999999996</v>
      </c>
      <c r="F1899" s="4"/>
      <c r="G1899" s="5">
        <v>0</v>
      </c>
      <c r="H1899" s="4">
        <v>40</v>
      </c>
      <c r="I1899" s="5">
        <v>1</v>
      </c>
    </row>
    <row r="1900" spans="1:9" x14ac:dyDescent="0.3">
      <c r="A1900" s="3" t="s">
        <v>2335</v>
      </c>
      <c r="B1900" s="4">
        <v>3</v>
      </c>
      <c r="C1900" s="5">
        <v>0.42857142857142855</v>
      </c>
      <c r="D1900" s="4">
        <v>4</v>
      </c>
      <c r="E1900" s="5">
        <v>0.5714285714285714</v>
      </c>
      <c r="F1900" s="4"/>
      <c r="G1900" s="5">
        <v>0</v>
      </c>
      <c r="H1900" s="4">
        <v>7</v>
      </c>
      <c r="I1900" s="5">
        <v>1</v>
      </c>
    </row>
    <row r="1901" spans="1:9" x14ac:dyDescent="0.3">
      <c r="A1901" s="3" t="s">
        <v>831</v>
      </c>
      <c r="B1901" s="4">
        <v>4</v>
      </c>
      <c r="C1901" s="5">
        <v>6.4516129032258063E-2</v>
      </c>
      <c r="D1901" s="4">
        <v>58</v>
      </c>
      <c r="E1901" s="5">
        <v>0.93548387096774188</v>
      </c>
      <c r="F1901" s="4"/>
      <c r="G1901" s="5">
        <v>0</v>
      </c>
      <c r="H1901" s="4">
        <v>62</v>
      </c>
      <c r="I1901" s="5">
        <v>1</v>
      </c>
    </row>
    <row r="1902" spans="1:9" x14ac:dyDescent="0.3">
      <c r="A1902" s="3" t="s">
        <v>381</v>
      </c>
      <c r="B1902" s="4">
        <v>3</v>
      </c>
      <c r="C1902" s="5">
        <v>0.21428571428571427</v>
      </c>
      <c r="D1902" s="4">
        <v>11</v>
      </c>
      <c r="E1902" s="5">
        <v>0.7857142857142857</v>
      </c>
      <c r="F1902" s="4"/>
      <c r="G1902" s="5">
        <v>0</v>
      </c>
      <c r="H1902" s="4">
        <v>14</v>
      </c>
      <c r="I1902" s="5">
        <v>1</v>
      </c>
    </row>
    <row r="1903" spans="1:9" x14ac:dyDescent="0.3">
      <c r="A1903" s="3" t="s">
        <v>1889</v>
      </c>
      <c r="B1903" s="4"/>
      <c r="C1903" s="5">
        <v>0</v>
      </c>
      <c r="D1903" s="4">
        <v>6</v>
      </c>
      <c r="E1903" s="5">
        <v>1</v>
      </c>
      <c r="F1903" s="4"/>
      <c r="G1903" s="5">
        <v>0</v>
      </c>
      <c r="H1903" s="4">
        <v>6</v>
      </c>
      <c r="I1903" s="5">
        <v>1</v>
      </c>
    </row>
    <row r="1904" spans="1:9" x14ac:dyDescent="0.3">
      <c r="A1904" s="3" t="s">
        <v>3759</v>
      </c>
      <c r="B1904" s="4">
        <v>2</v>
      </c>
      <c r="C1904" s="5">
        <v>1</v>
      </c>
      <c r="D1904" s="4"/>
      <c r="E1904" s="5">
        <v>0</v>
      </c>
      <c r="F1904" s="4"/>
      <c r="G1904" s="5">
        <v>0</v>
      </c>
      <c r="H1904" s="4">
        <v>2</v>
      </c>
      <c r="I1904" s="5">
        <v>1</v>
      </c>
    </row>
    <row r="1905" spans="1:21" x14ac:dyDescent="0.3">
      <c r="A1905" s="3" t="s">
        <v>3222</v>
      </c>
      <c r="B1905" s="4">
        <v>4</v>
      </c>
      <c r="C1905" s="5">
        <v>0.13333333333333333</v>
      </c>
      <c r="D1905" s="4">
        <v>26</v>
      </c>
      <c r="E1905" s="5">
        <v>0.8666666666666667</v>
      </c>
      <c r="F1905" s="4"/>
      <c r="G1905" s="5">
        <v>0</v>
      </c>
      <c r="H1905" s="4">
        <v>30</v>
      </c>
      <c r="I1905" s="5">
        <v>1</v>
      </c>
    </row>
    <row r="1906" spans="1:21" x14ac:dyDescent="0.3">
      <c r="A1906" s="3" t="s">
        <v>2581</v>
      </c>
      <c r="B1906" s="4"/>
      <c r="C1906" s="5">
        <v>0</v>
      </c>
      <c r="D1906" s="4">
        <v>39</v>
      </c>
      <c r="E1906" s="5">
        <v>1</v>
      </c>
      <c r="F1906" s="4"/>
      <c r="G1906" s="5">
        <v>0</v>
      </c>
      <c r="H1906" s="4">
        <v>39</v>
      </c>
      <c r="I1906" s="5">
        <v>1</v>
      </c>
    </row>
    <row r="1907" spans="1:21" x14ac:dyDescent="0.3">
      <c r="A1907" s="3" t="s">
        <v>1490</v>
      </c>
      <c r="B1907" s="4"/>
      <c r="C1907" s="5">
        <v>0</v>
      </c>
      <c r="D1907" s="4">
        <v>6</v>
      </c>
      <c r="E1907" s="5">
        <v>1</v>
      </c>
      <c r="F1907" s="4"/>
      <c r="G1907" s="5">
        <v>0</v>
      </c>
      <c r="H1907" s="4">
        <v>6</v>
      </c>
      <c r="I1907" s="5">
        <v>1</v>
      </c>
    </row>
    <row r="1908" spans="1:21" x14ac:dyDescent="0.3">
      <c r="A1908" s="3" t="s">
        <v>4959</v>
      </c>
      <c r="B1908" s="4">
        <v>1</v>
      </c>
      <c r="C1908" s="5">
        <v>0.16666666666666666</v>
      </c>
      <c r="D1908" s="4">
        <v>5</v>
      </c>
      <c r="E1908" s="5">
        <v>0.83333333333333337</v>
      </c>
      <c r="F1908" s="4"/>
      <c r="G1908" s="5">
        <v>0</v>
      </c>
      <c r="H1908" s="4">
        <v>6</v>
      </c>
      <c r="I1908" s="5">
        <v>1</v>
      </c>
    </row>
    <row r="1909" spans="1:21" x14ac:dyDescent="0.3">
      <c r="A1909" s="3" t="s">
        <v>4816</v>
      </c>
      <c r="B1909" s="4">
        <v>34</v>
      </c>
      <c r="C1909" s="5">
        <v>0.11147540983606558</v>
      </c>
      <c r="D1909" s="4">
        <v>271</v>
      </c>
      <c r="E1909" s="5">
        <v>0.88852459016393448</v>
      </c>
      <c r="F1909" s="4"/>
      <c r="G1909" s="5">
        <v>0</v>
      </c>
      <c r="H1909" s="4">
        <v>305</v>
      </c>
      <c r="I1909" s="5">
        <v>1</v>
      </c>
    </row>
    <row r="1915" spans="1:21" x14ac:dyDescent="0.3">
      <c r="A1915" t="s">
        <v>4943</v>
      </c>
    </row>
    <row r="1916" spans="1:21" x14ac:dyDescent="0.3">
      <c r="A1916" s="2" t="s">
        <v>4815</v>
      </c>
      <c r="B1916" t="s">
        <v>527</v>
      </c>
      <c r="C1916" t="s">
        <v>514</v>
      </c>
      <c r="D1916" t="s">
        <v>450</v>
      </c>
      <c r="E1916" t="s">
        <v>640</v>
      </c>
      <c r="F1916" t="s">
        <v>1109</v>
      </c>
      <c r="G1916" t="s">
        <v>1016</v>
      </c>
      <c r="H1916" t="s">
        <v>1049</v>
      </c>
      <c r="I1916" t="s">
        <v>706</v>
      </c>
      <c r="J1916" t="s">
        <v>372</v>
      </c>
      <c r="L1916" t="s">
        <v>4815</v>
      </c>
      <c r="M1916" t="s">
        <v>1049</v>
      </c>
      <c r="N1916" t="s">
        <v>372</v>
      </c>
      <c r="O1916" t="s">
        <v>1016</v>
      </c>
      <c r="P1916" t="s">
        <v>1109</v>
      </c>
      <c r="Q1916" t="s">
        <v>706</v>
      </c>
      <c r="R1916" t="s">
        <v>640</v>
      </c>
      <c r="S1916" t="s">
        <v>450</v>
      </c>
      <c r="T1916" t="s">
        <v>514</v>
      </c>
      <c r="U1916" t="s">
        <v>527</v>
      </c>
    </row>
    <row r="1917" spans="1:21" x14ac:dyDescent="0.3">
      <c r="A1917" s="3" t="s">
        <v>698</v>
      </c>
      <c r="B1917" s="4">
        <v>1</v>
      </c>
      <c r="C1917" s="4"/>
      <c r="D1917" s="4">
        <v>2</v>
      </c>
      <c r="E1917" s="4"/>
      <c r="F1917" s="4"/>
      <c r="G1917" s="4"/>
      <c r="H1917" s="4"/>
      <c r="I1917" s="4">
        <v>3</v>
      </c>
      <c r="J1917" s="4"/>
      <c r="L1917" t="s">
        <v>698</v>
      </c>
      <c r="Q1917">
        <v>3</v>
      </c>
      <c r="S1917">
        <v>2</v>
      </c>
      <c r="U1917">
        <v>1</v>
      </c>
    </row>
    <row r="1918" spans="1:21" x14ac:dyDescent="0.3">
      <c r="A1918" s="3" t="s">
        <v>2715</v>
      </c>
      <c r="B1918" s="4">
        <v>26</v>
      </c>
      <c r="C1918" s="4">
        <v>11</v>
      </c>
      <c r="D1918" s="4">
        <v>7</v>
      </c>
      <c r="E1918" s="4"/>
      <c r="F1918" s="4">
        <v>12</v>
      </c>
      <c r="G1918" s="4">
        <v>3</v>
      </c>
      <c r="H1918" s="4">
        <v>3</v>
      </c>
      <c r="I1918" s="4">
        <v>16</v>
      </c>
      <c r="J1918" s="4">
        <v>3</v>
      </c>
      <c r="L1918" t="s">
        <v>2715</v>
      </c>
      <c r="M1918">
        <v>3</v>
      </c>
      <c r="N1918">
        <v>3</v>
      </c>
      <c r="O1918">
        <v>3</v>
      </c>
      <c r="P1918">
        <v>12</v>
      </c>
      <c r="Q1918">
        <v>16</v>
      </c>
      <c r="S1918">
        <v>7</v>
      </c>
      <c r="T1918">
        <v>11</v>
      </c>
      <c r="U1918">
        <v>26</v>
      </c>
    </row>
    <row r="1919" spans="1:21" x14ac:dyDescent="0.3">
      <c r="A1919" s="3" t="s">
        <v>1958</v>
      </c>
      <c r="B1919" s="4">
        <v>13</v>
      </c>
      <c r="C1919" s="4">
        <v>7</v>
      </c>
      <c r="D1919" s="4">
        <v>6</v>
      </c>
      <c r="E1919" s="4">
        <v>15</v>
      </c>
      <c r="F1919" s="4">
        <v>3</v>
      </c>
      <c r="G1919" s="4"/>
      <c r="H1919" s="4"/>
      <c r="I1919" s="4">
        <v>1</v>
      </c>
      <c r="J1919" s="4"/>
      <c r="L1919" t="s">
        <v>1958</v>
      </c>
      <c r="P1919">
        <v>3</v>
      </c>
      <c r="Q1919">
        <v>1</v>
      </c>
      <c r="R1919">
        <v>15</v>
      </c>
      <c r="S1919">
        <v>6</v>
      </c>
      <c r="T1919">
        <v>7</v>
      </c>
      <c r="U1919">
        <v>13</v>
      </c>
    </row>
    <row r="1920" spans="1:21" x14ac:dyDescent="0.3">
      <c r="A1920" s="3" t="s">
        <v>1928</v>
      </c>
      <c r="B1920" s="4">
        <v>19</v>
      </c>
      <c r="C1920" s="4">
        <v>8</v>
      </c>
      <c r="D1920" s="4">
        <v>4</v>
      </c>
      <c r="E1920" s="4">
        <v>16</v>
      </c>
      <c r="F1920" s="4">
        <v>1</v>
      </c>
      <c r="G1920" s="4"/>
      <c r="H1920" s="4"/>
      <c r="I1920" s="4">
        <v>3</v>
      </c>
      <c r="J1920" s="4">
        <v>1</v>
      </c>
      <c r="L1920" t="s">
        <v>1928</v>
      </c>
      <c r="N1920">
        <v>1</v>
      </c>
      <c r="P1920">
        <v>1</v>
      </c>
      <c r="Q1920">
        <v>3</v>
      </c>
      <c r="R1920">
        <v>16</v>
      </c>
      <c r="S1920">
        <v>4</v>
      </c>
      <c r="T1920">
        <v>8</v>
      </c>
      <c r="U1920">
        <v>19</v>
      </c>
    </row>
    <row r="1921" spans="1:55" x14ac:dyDescent="0.3">
      <c r="A1921" s="3" t="s">
        <v>2335</v>
      </c>
      <c r="B1921" s="4">
        <v>1</v>
      </c>
      <c r="C1921" s="4"/>
      <c r="D1921" s="4"/>
      <c r="E1921" s="4">
        <v>3</v>
      </c>
      <c r="F1921" s="4"/>
      <c r="G1921" s="4"/>
      <c r="H1921" s="4"/>
      <c r="I1921" s="4">
        <v>1</v>
      </c>
      <c r="J1921" s="4">
        <v>2</v>
      </c>
      <c r="L1921" t="s">
        <v>2335</v>
      </c>
      <c r="N1921">
        <v>2</v>
      </c>
      <c r="Q1921">
        <v>1</v>
      </c>
      <c r="R1921">
        <v>3</v>
      </c>
      <c r="U1921">
        <v>1</v>
      </c>
    </row>
    <row r="1922" spans="1:55" x14ac:dyDescent="0.3">
      <c r="A1922" s="3" t="s">
        <v>831</v>
      </c>
      <c r="B1922" s="4">
        <v>26</v>
      </c>
      <c r="C1922" s="4">
        <v>15</v>
      </c>
      <c r="D1922" s="4">
        <v>21</v>
      </c>
      <c r="E1922" s="4">
        <v>7</v>
      </c>
      <c r="F1922" s="4">
        <v>5</v>
      </c>
      <c r="G1922" s="4">
        <v>5</v>
      </c>
      <c r="H1922" s="4">
        <v>1</v>
      </c>
      <c r="I1922" s="4">
        <v>4</v>
      </c>
      <c r="J1922" s="4">
        <v>10</v>
      </c>
      <c r="L1922" t="s">
        <v>831</v>
      </c>
      <c r="M1922">
        <v>1</v>
      </c>
      <c r="N1922">
        <v>10</v>
      </c>
      <c r="O1922">
        <v>5</v>
      </c>
      <c r="P1922">
        <v>5</v>
      </c>
      <c r="Q1922">
        <v>4</v>
      </c>
      <c r="R1922">
        <v>7</v>
      </c>
      <c r="S1922">
        <v>21</v>
      </c>
      <c r="T1922">
        <v>15</v>
      </c>
      <c r="U1922">
        <v>26</v>
      </c>
    </row>
    <row r="1923" spans="1:55" x14ac:dyDescent="0.3">
      <c r="A1923" s="3" t="s">
        <v>381</v>
      </c>
      <c r="B1923" s="4">
        <v>7</v>
      </c>
      <c r="C1923" s="4">
        <v>5</v>
      </c>
      <c r="D1923" s="4">
        <v>9</v>
      </c>
      <c r="E1923" s="4"/>
      <c r="F1923" s="4"/>
      <c r="G1923" s="4">
        <v>2</v>
      </c>
      <c r="H1923" s="4"/>
      <c r="I1923" s="4"/>
      <c r="J1923" s="4">
        <v>3</v>
      </c>
      <c r="L1923" t="s">
        <v>381</v>
      </c>
      <c r="N1923">
        <v>3</v>
      </c>
      <c r="O1923">
        <v>2</v>
      </c>
      <c r="S1923">
        <v>9</v>
      </c>
      <c r="T1923">
        <v>5</v>
      </c>
      <c r="U1923">
        <v>7</v>
      </c>
    </row>
    <row r="1924" spans="1:55" x14ac:dyDescent="0.3">
      <c r="A1924" s="3" t="s">
        <v>1889</v>
      </c>
      <c r="B1924" s="4">
        <v>4</v>
      </c>
      <c r="C1924" s="4"/>
      <c r="D1924" s="4"/>
      <c r="E1924" s="4"/>
      <c r="F1924" s="4"/>
      <c r="G1924" s="4"/>
      <c r="H1924" s="4"/>
      <c r="I1924" s="4"/>
      <c r="J1924" s="4">
        <v>2</v>
      </c>
      <c r="L1924" t="s">
        <v>1889</v>
      </c>
      <c r="N1924">
        <v>2</v>
      </c>
      <c r="U1924">
        <v>4</v>
      </c>
    </row>
    <row r="1925" spans="1:55" x14ac:dyDescent="0.3">
      <c r="A1925" s="3" t="s">
        <v>3759</v>
      </c>
      <c r="B1925" s="4"/>
      <c r="C1925" s="4"/>
      <c r="D1925" s="4"/>
      <c r="E1925" s="4">
        <v>2</v>
      </c>
      <c r="F1925" s="4"/>
      <c r="G1925" s="4"/>
      <c r="H1925" s="4"/>
      <c r="I1925" s="4"/>
      <c r="J1925" s="4"/>
      <c r="L1925" t="s">
        <v>3759</v>
      </c>
      <c r="R1925">
        <v>2</v>
      </c>
    </row>
    <row r="1926" spans="1:55" x14ac:dyDescent="0.3">
      <c r="A1926" s="3" t="s">
        <v>3222</v>
      </c>
      <c r="B1926" s="4">
        <v>18</v>
      </c>
      <c r="C1926" s="4">
        <v>14</v>
      </c>
      <c r="D1926" s="4">
        <v>5</v>
      </c>
      <c r="E1926" s="4">
        <v>6</v>
      </c>
      <c r="F1926" s="4">
        <v>1</v>
      </c>
      <c r="G1926" s="4">
        <v>7</v>
      </c>
      <c r="H1926" s="4"/>
      <c r="I1926" s="4"/>
      <c r="J1926" s="4"/>
      <c r="L1926" t="s">
        <v>3222</v>
      </c>
      <c r="O1926">
        <v>7</v>
      </c>
      <c r="P1926">
        <v>1</v>
      </c>
      <c r="R1926">
        <v>6</v>
      </c>
      <c r="S1926">
        <v>5</v>
      </c>
      <c r="T1926">
        <v>14</v>
      </c>
      <c r="U1926">
        <v>18</v>
      </c>
    </row>
    <row r="1927" spans="1:55" x14ac:dyDescent="0.3">
      <c r="A1927" s="3" t="s">
        <v>2581</v>
      </c>
      <c r="B1927" s="4">
        <v>30</v>
      </c>
      <c r="C1927" s="4">
        <v>18</v>
      </c>
      <c r="D1927" s="4">
        <v>6</v>
      </c>
      <c r="E1927" s="4">
        <v>3</v>
      </c>
      <c r="F1927" s="4">
        <v>2</v>
      </c>
      <c r="G1927" s="4">
        <v>2</v>
      </c>
      <c r="H1927" s="4"/>
      <c r="I1927" s="4">
        <v>2</v>
      </c>
      <c r="J1927" s="4"/>
      <c r="L1927" t="s">
        <v>2581</v>
      </c>
      <c r="O1927">
        <v>2</v>
      </c>
      <c r="P1927">
        <v>2</v>
      </c>
      <c r="Q1927">
        <v>2</v>
      </c>
      <c r="R1927">
        <v>3</v>
      </c>
      <c r="S1927">
        <v>6</v>
      </c>
      <c r="T1927">
        <v>18</v>
      </c>
      <c r="U1927">
        <v>30</v>
      </c>
    </row>
    <row r="1928" spans="1:55" x14ac:dyDescent="0.3">
      <c r="A1928" s="3" t="s">
        <v>1490</v>
      </c>
      <c r="B1928" s="4">
        <v>1</v>
      </c>
      <c r="C1928" s="4"/>
      <c r="D1928" s="4"/>
      <c r="E1928" s="4">
        <v>4</v>
      </c>
      <c r="F1928" s="4"/>
      <c r="G1928" s="4"/>
      <c r="H1928" s="4"/>
      <c r="I1928" s="4">
        <v>1</v>
      </c>
      <c r="J1928" s="4"/>
      <c r="L1928" t="s">
        <v>1490</v>
      </c>
      <c r="Q1928">
        <v>1</v>
      </c>
      <c r="R1928">
        <v>4</v>
      </c>
      <c r="U1928">
        <v>1</v>
      </c>
    </row>
    <row r="1929" spans="1:55" x14ac:dyDescent="0.3">
      <c r="A1929" s="3" t="s">
        <v>4959</v>
      </c>
      <c r="B1929" s="4">
        <v>3</v>
      </c>
      <c r="C1929" s="4">
        <v>4</v>
      </c>
      <c r="D1929" s="4">
        <v>3</v>
      </c>
      <c r="E1929" s="4">
        <v>1</v>
      </c>
      <c r="F1929" s="4"/>
      <c r="G1929" s="4"/>
      <c r="H1929" s="4">
        <v>2</v>
      </c>
      <c r="I1929" s="4"/>
      <c r="J1929" s="4"/>
      <c r="L1929" t="s">
        <v>4959</v>
      </c>
      <c r="M1929">
        <v>2</v>
      </c>
      <c r="R1929">
        <v>1</v>
      </c>
      <c r="S1929">
        <v>3</v>
      </c>
      <c r="T1929">
        <v>4</v>
      </c>
      <c r="U1929">
        <v>3</v>
      </c>
    </row>
    <row r="1930" spans="1:55" x14ac:dyDescent="0.3">
      <c r="A1930" s="3" t="s">
        <v>4816</v>
      </c>
      <c r="B1930" s="4">
        <v>149</v>
      </c>
      <c r="C1930" s="4">
        <v>82</v>
      </c>
      <c r="D1930" s="4">
        <v>63</v>
      </c>
      <c r="E1930" s="4">
        <v>57</v>
      </c>
      <c r="F1930" s="4">
        <v>24</v>
      </c>
      <c r="G1930" s="4">
        <v>19</v>
      </c>
      <c r="H1930" s="4">
        <v>6</v>
      </c>
      <c r="I1930" s="4">
        <v>31</v>
      </c>
      <c r="J1930" s="4">
        <v>21</v>
      </c>
      <c r="L1930" t="s">
        <v>4816</v>
      </c>
      <c r="M1930">
        <v>6</v>
      </c>
      <c r="N1930">
        <v>21</v>
      </c>
      <c r="O1930">
        <v>19</v>
      </c>
      <c r="P1930">
        <v>24</v>
      </c>
      <c r="Q1930">
        <v>31</v>
      </c>
      <c r="R1930">
        <v>57</v>
      </c>
      <c r="S1930">
        <v>63</v>
      </c>
      <c r="T1930">
        <v>82</v>
      </c>
      <c r="U1930">
        <v>149</v>
      </c>
    </row>
    <row r="1932" spans="1:55" x14ac:dyDescent="0.3">
      <c r="A1932" t="s">
        <v>4815</v>
      </c>
      <c r="B1932" s="53" t="s">
        <v>527</v>
      </c>
      <c r="C1932" s="53" t="s">
        <v>514</v>
      </c>
      <c r="D1932" s="53" t="s">
        <v>450</v>
      </c>
      <c r="E1932" s="53" t="s">
        <v>640</v>
      </c>
      <c r="F1932" s="53" t="s">
        <v>1109</v>
      </c>
      <c r="G1932" s="53" t="s">
        <v>1016</v>
      </c>
      <c r="H1932" s="53" t="s">
        <v>1049</v>
      </c>
      <c r="I1932" s="53" t="s">
        <v>706</v>
      </c>
      <c r="J1932" s="53" t="s">
        <v>372</v>
      </c>
    </row>
    <row r="1933" spans="1:55" x14ac:dyDescent="0.3">
      <c r="A1933" t="s">
        <v>698</v>
      </c>
      <c r="B1933" s="6">
        <f>B1917/$L1933</f>
        <v>0.2</v>
      </c>
      <c r="C1933" s="6">
        <f t="shared" ref="C1933:J1933" si="196">C1917/$L1933</f>
        <v>0</v>
      </c>
      <c r="D1933" s="6">
        <f t="shared" si="196"/>
        <v>0.4</v>
      </c>
      <c r="E1933" s="6">
        <f t="shared" si="196"/>
        <v>0</v>
      </c>
      <c r="F1933" s="6">
        <f t="shared" si="196"/>
        <v>0</v>
      </c>
      <c r="G1933" s="6">
        <f t="shared" si="196"/>
        <v>0</v>
      </c>
      <c r="H1933" s="6">
        <f t="shared" si="196"/>
        <v>0</v>
      </c>
      <c r="I1933" s="6">
        <f t="shared" si="196"/>
        <v>0.6</v>
      </c>
      <c r="J1933" s="6">
        <f t="shared" si="196"/>
        <v>0</v>
      </c>
      <c r="K1933" s="4">
        <v>5</v>
      </c>
      <c r="L1933" s="4">
        <v>5</v>
      </c>
      <c r="O1933" s="2" t="s">
        <v>5177</v>
      </c>
      <c r="P1933" s="2" t="s">
        <v>4817</v>
      </c>
    </row>
    <row r="1934" spans="1:55" x14ac:dyDescent="0.3">
      <c r="A1934" t="s">
        <v>2715</v>
      </c>
      <c r="B1934" s="6">
        <f t="shared" ref="B1934:J1934" si="197">B1918/$L1934</f>
        <v>0.49056603773584906</v>
      </c>
      <c r="C1934" s="6">
        <f t="shared" si="197"/>
        <v>0.20754716981132076</v>
      </c>
      <c r="D1934" s="6">
        <f t="shared" si="197"/>
        <v>0.13207547169811321</v>
      </c>
      <c r="E1934" s="6">
        <f t="shared" si="197"/>
        <v>0</v>
      </c>
      <c r="F1934" s="6">
        <f t="shared" si="197"/>
        <v>0.22641509433962265</v>
      </c>
      <c r="G1934" s="6">
        <f t="shared" si="197"/>
        <v>5.6603773584905662E-2</v>
      </c>
      <c r="H1934" s="6">
        <f t="shared" si="197"/>
        <v>5.6603773584905662E-2</v>
      </c>
      <c r="I1934" s="6">
        <f t="shared" si="197"/>
        <v>0.30188679245283018</v>
      </c>
      <c r="J1934" s="6">
        <f t="shared" si="197"/>
        <v>5.6603773584905662E-2</v>
      </c>
      <c r="K1934" s="4">
        <v>57</v>
      </c>
      <c r="L1934" s="4">
        <v>53</v>
      </c>
      <c r="O1934" s="2" t="s">
        <v>4815</v>
      </c>
      <c r="P1934" t="s">
        <v>1016</v>
      </c>
      <c r="Q1934" t="s">
        <v>3513</v>
      </c>
      <c r="R1934" t="s">
        <v>372</v>
      </c>
      <c r="S1934" t="s">
        <v>514</v>
      </c>
      <c r="T1934" t="s">
        <v>418</v>
      </c>
      <c r="U1934" t="s">
        <v>1273</v>
      </c>
      <c r="V1934" t="s">
        <v>4248</v>
      </c>
      <c r="W1934" t="s">
        <v>2818</v>
      </c>
      <c r="X1934" t="s">
        <v>2719</v>
      </c>
      <c r="Y1934" t="s">
        <v>957</v>
      </c>
      <c r="Z1934" t="s">
        <v>2000</v>
      </c>
      <c r="AA1934" t="s">
        <v>941</v>
      </c>
      <c r="AB1934" t="s">
        <v>612</v>
      </c>
      <c r="AC1934" t="s">
        <v>597</v>
      </c>
      <c r="AD1934" t="s">
        <v>1800</v>
      </c>
      <c r="AE1934" t="s">
        <v>527</v>
      </c>
      <c r="AF1934" t="s">
        <v>3271</v>
      </c>
      <c r="AG1934" t="s">
        <v>1182</v>
      </c>
      <c r="AH1934" t="s">
        <v>542</v>
      </c>
      <c r="AI1934" t="s">
        <v>3035</v>
      </c>
      <c r="AJ1934" t="s">
        <v>1393</v>
      </c>
      <c r="AK1934" t="s">
        <v>1642</v>
      </c>
      <c r="AL1934" t="s">
        <v>1344</v>
      </c>
      <c r="AM1934" t="s">
        <v>554</v>
      </c>
      <c r="AN1934" t="s">
        <v>3297</v>
      </c>
      <c r="AO1934" t="s">
        <v>706</v>
      </c>
      <c r="AP1934" t="s">
        <v>640</v>
      </c>
      <c r="AQ1934" t="s">
        <v>1109</v>
      </c>
      <c r="AR1934" t="s">
        <v>3464</v>
      </c>
      <c r="AS1934" t="s">
        <v>3837</v>
      </c>
      <c r="AT1934" t="s">
        <v>450</v>
      </c>
      <c r="AU1934" t="s">
        <v>1002</v>
      </c>
      <c r="AV1934" t="s">
        <v>1670</v>
      </c>
      <c r="AW1934" t="s">
        <v>397</v>
      </c>
      <c r="AX1934" t="s">
        <v>4760</v>
      </c>
      <c r="AY1934" t="s">
        <v>1437</v>
      </c>
      <c r="AZ1934" t="s">
        <v>5051</v>
      </c>
      <c r="BA1934" t="s">
        <v>5067</v>
      </c>
      <c r="BB1934" t="s">
        <v>4818</v>
      </c>
      <c r="BC1934" t="s">
        <v>4816</v>
      </c>
    </row>
    <row r="1935" spans="1:55" x14ac:dyDescent="0.3">
      <c r="A1935" t="s">
        <v>1958</v>
      </c>
      <c r="B1935" s="6">
        <f t="shared" ref="B1935:J1935" si="198">B1919/$L1935</f>
        <v>0.37142857142857144</v>
      </c>
      <c r="C1935" s="6">
        <f t="shared" si="198"/>
        <v>0.2</v>
      </c>
      <c r="D1935" s="6">
        <f t="shared" si="198"/>
        <v>0.17142857142857143</v>
      </c>
      <c r="E1935" s="6">
        <f t="shared" si="198"/>
        <v>0.42857142857142855</v>
      </c>
      <c r="F1935" s="6">
        <f t="shared" si="198"/>
        <v>8.5714285714285715E-2</v>
      </c>
      <c r="G1935" s="6">
        <f t="shared" si="198"/>
        <v>0</v>
      </c>
      <c r="H1935" s="6">
        <f t="shared" si="198"/>
        <v>0</v>
      </c>
      <c r="I1935" s="6">
        <f t="shared" si="198"/>
        <v>2.8571428571428571E-2</v>
      </c>
      <c r="J1935" s="6">
        <f t="shared" si="198"/>
        <v>0</v>
      </c>
      <c r="K1935" s="4">
        <v>36</v>
      </c>
      <c r="L1935" s="4">
        <v>35</v>
      </c>
      <c r="O1935" s="3" t="s">
        <v>698</v>
      </c>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v>3</v>
      </c>
      <c r="AP1935" s="4"/>
      <c r="AQ1935" s="4"/>
      <c r="AR1935" s="4"/>
      <c r="AS1935" s="4"/>
      <c r="AT1935" s="4">
        <v>1</v>
      </c>
      <c r="AU1935" s="4"/>
      <c r="AV1935" s="4"/>
      <c r="AW1935" s="4">
        <v>1</v>
      </c>
      <c r="AX1935" s="4"/>
      <c r="AY1935" s="4"/>
      <c r="AZ1935" s="4"/>
      <c r="BA1935" s="4"/>
      <c r="BB1935" s="4"/>
      <c r="BC1935" s="4">
        <v>5</v>
      </c>
    </row>
    <row r="1936" spans="1:55" x14ac:dyDescent="0.3">
      <c r="A1936" t="s">
        <v>1928</v>
      </c>
      <c r="B1936" s="6">
        <f t="shared" ref="B1936:J1936" si="199">B1920/$L1936</f>
        <v>0.47499999999999998</v>
      </c>
      <c r="C1936" s="6">
        <f t="shared" si="199"/>
        <v>0.2</v>
      </c>
      <c r="D1936" s="6">
        <f t="shared" si="199"/>
        <v>0.1</v>
      </c>
      <c r="E1936" s="6">
        <f t="shared" si="199"/>
        <v>0.4</v>
      </c>
      <c r="F1936" s="6">
        <f t="shared" si="199"/>
        <v>2.5000000000000001E-2</v>
      </c>
      <c r="G1936" s="6">
        <f t="shared" si="199"/>
        <v>0</v>
      </c>
      <c r="H1936" s="6">
        <f t="shared" si="199"/>
        <v>0</v>
      </c>
      <c r="I1936" s="6">
        <f t="shared" si="199"/>
        <v>7.4999999999999997E-2</v>
      </c>
      <c r="J1936" s="6">
        <f t="shared" si="199"/>
        <v>2.5000000000000001E-2</v>
      </c>
      <c r="K1936" s="4">
        <v>47</v>
      </c>
      <c r="L1936" s="4">
        <v>40</v>
      </c>
      <c r="O1936" s="3" t="s">
        <v>2715</v>
      </c>
      <c r="P1936" s="4">
        <v>3</v>
      </c>
      <c r="Q1936" s="4"/>
      <c r="R1936" s="4">
        <v>3</v>
      </c>
      <c r="S1936" s="4"/>
      <c r="T1936" s="4"/>
      <c r="U1936" s="4">
        <v>4</v>
      </c>
      <c r="V1936" s="4"/>
      <c r="W1936" s="4">
        <v>2</v>
      </c>
      <c r="X1936" s="4">
        <v>1</v>
      </c>
      <c r="Y1936" s="4"/>
      <c r="Z1936" s="4"/>
      <c r="AA1936" s="4"/>
      <c r="AB1936" s="4">
        <v>1</v>
      </c>
      <c r="AC1936" s="4"/>
      <c r="AD1936" s="4"/>
      <c r="AE1936" s="4">
        <v>4</v>
      </c>
      <c r="AF1936" s="4"/>
      <c r="AG1936" s="4">
        <v>1</v>
      </c>
      <c r="AH1936" s="4"/>
      <c r="AI1936" s="4">
        <v>6</v>
      </c>
      <c r="AJ1936" s="4">
        <v>1</v>
      </c>
      <c r="AK1936" s="4"/>
      <c r="AL1936" s="4">
        <v>1</v>
      </c>
      <c r="AM1936" s="4">
        <v>1</v>
      </c>
      <c r="AN1936" s="4"/>
      <c r="AO1936" s="4">
        <v>16</v>
      </c>
      <c r="AP1936" s="4"/>
      <c r="AQ1936" s="4">
        <v>5</v>
      </c>
      <c r="AR1936" s="4"/>
      <c r="AS1936" s="4"/>
      <c r="AT1936" s="4"/>
      <c r="AU1936" s="4"/>
      <c r="AV1936" s="4"/>
      <c r="AW1936" s="4">
        <v>3</v>
      </c>
      <c r="AX1936" s="4">
        <v>1</v>
      </c>
      <c r="AY1936" s="4"/>
      <c r="AZ1936" s="4"/>
      <c r="BA1936" s="4"/>
      <c r="BB1936" s="4"/>
      <c r="BC1936" s="4">
        <v>53</v>
      </c>
    </row>
    <row r="1937" spans="1:55" x14ac:dyDescent="0.3">
      <c r="A1937" t="s">
        <v>2335</v>
      </c>
      <c r="B1937" s="6">
        <f t="shared" ref="B1937:J1937" si="200">B1921/$L1937</f>
        <v>0.14285714285714285</v>
      </c>
      <c r="C1937" s="6">
        <f t="shared" si="200"/>
        <v>0</v>
      </c>
      <c r="D1937" s="6">
        <f t="shared" si="200"/>
        <v>0</v>
      </c>
      <c r="E1937" s="6">
        <f t="shared" si="200"/>
        <v>0.42857142857142855</v>
      </c>
      <c r="F1937" s="6">
        <f t="shared" si="200"/>
        <v>0</v>
      </c>
      <c r="G1937" s="6">
        <f t="shared" si="200"/>
        <v>0</v>
      </c>
      <c r="H1937" s="6">
        <f t="shared" si="200"/>
        <v>0</v>
      </c>
      <c r="I1937" s="6">
        <f t="shared" si="200"/>
        <v>0.14285714285714285</v>
      </c>
      <c r="J1937" s="6">
        <f t="shared" si="200"/>
        <v>0.2857142857142857</v>
      </c>
      <c r="K1937" s="4">
        <v>7</v>
      </c>
      <c r="L1937" s="4">
        <v>7</v>
      </c>
      <c r="O1937" s="3" t="s">
        <v>1958</v>
      </c>
      <c r="P1937" s="4"/>
      <c r="Q1937" s="4"/>
      <c r="R1937" s="4"/>
      <c r="S1937" s="4">
        <v>3</v>
      </c>
      <c r="T1937" s="4"/>
      <c r="U1937" s="4"/>
      <c r="V1937" s="4"/>
      <c r="W1937" s="4"/>
      <c r="X1937" s="4"/>
      <c r="Y1937" s="4"/>
      <c r="Z1937" s="4">
        <v>1</v>
      </c>
      <c r="AA1937" s="4">
        <v>1</v>
      </c>
      <c r="AB1937" s="4"/>
      <c r="AC1937" s="4"/>
      <c r="AD1937" s="4"/>
      <c r="AE1937" s="4">
        <v>6</v>
      </c>
      <c r="AF1937" s="4"/>
      <c r="AG1937" s="4">
        <v>1</v>
      </c>
      <c r="AH1937" s="4">
        <v>1</v>
      </c>
      <c r="AI1937" s="4"/>
      <c r="AJ1937" s="4"/>
      <c r="AK1937" s="4"/>
      <c r="AL1937" s="4"/>
      <c r="AM1937" s="4">
        <v>2</v>
      </c>
      <c r="AN1937" s="4"/>
      <c r="AO1937" s="4">
        <v>1</v>
      </c>
      <c r="AP1937" s="4">
        <v>15</v>
      </c>
      <c r="AQ1937" s="4">
        <v>1</v>
      </c>
      <c r="AR1937" s="4"/>
      <c r="AS1937" s="4">
        <v>1</v>
      </c>
      <c r="AT1937" s="4"/>
      <c r="AU1937" s="4"/>
      <c r="AV1937" s="4"/>
      <c r="AW1937" s="4">
        <v>2</v>
      </c>
      <c r="AX1937" s="4"/>
      <c r="AY1937" s="4"/>
      <c r="AZ1937" s="4"/>
      <c r="BA1937" s="4"/>
      <c r="BB1937" s="4"/>
      <c r="BC1937" s="4">
        <v>35</v>
      </c>
    </row>
    <row r="1938" spans="1:55" x14ac:dyDescent="0.3">
      <c r="A1938" t="s">
        <v>831</v>
      </c>
      <c r="B1938" s="6">
        <f t="shared" ref="B1938:J1938" si="201">B1922/$L1938</f>
        <v>0.41935483870967744</v>
      </c>
      <c r="C1938" s="6">
        <f t="shared" si="201"/>
        <v>0.24193548387096775</v>
      </c>
      <c r="D1938" s="6">
        <f t="shared" si="201"/>
        <v>0.33870967741935482</v>
      </c>
      <c r="E1938" s="6">
        <f t="shared" si="201"/>
        <v>0.11290322580645161</v>
      </c>
      <c r="F1938" s="6">
        <f t="shared" si="201"/>
        <v>8.0645161290322578E-2</v>
      </c>
      <c r="G1938" s="6">
        <f t="shared" si="201"/>
        <v>8.0645161290322578E-2</v>
      </c>
      <c r="H1938" s="6">
        <f t="shared" si="201"/>
        <v>1.6129032258064516E-2</v>
      </c>
      <c r="I1938" s="6">
        <f t="shared" si="201"/>
        <v>6.4516129032258063E-2</v>
      </c>
      <c r="J1938" s="6">
        <f t="shared" si="201"/>
        <v>0.16129032258064516</v>
      </c>
      <c r="K1938" s="4">
        <v>77</v>
      </c>
      <c r="L1938" s="4">
        <v>62</v>
      </c>
      <c r="O1938" s="3" t="s">
        <v>1928</v>
      </c>
      <c r="P1938" s="4"/>
      <c r="Q1938" s="4"/>
      <c r="R1938" s="4">
        <v>1</v>
      </c>
      <c r="S1938" s="4"/>
      <c r="T1938" s="4"/>
      <c r="U1938" s="4">
        <v>5</v>
      </c>
      <c r="V1938" s="4"/>
      <c r="W1938" s="4"/>
      <c r="X1938" s="4"/>
      <c r="Y1938" s="4"/>
      <c r="Z1938" s="4">
        <v>1</v>
      </c>
      <c r="AA1938" s="4"/>
      <c r="AB1938" s="4">
        <v>1</v>
      </c>
      <c r="AC1938" s="4"/>
      <c r="AD1938" s="4"/>
      <c r="AE1938" s="4">
        <v>9</v>
      </c>
      <c r="AF1938" s="4"/>
      <c r="AG1938" s="4">
        <v>1</v>
      </c>
      <c r="AH1938" s="4"/>
      <c r="AI1938" s="4"/>
      <c r="AJ1938" s="4"/>
      <c r="AK1938" s="4"/>
      <c r="AL1938" s="4"/>
      <c r="AM1938" s="4">
        <v>2</v>
      </c>
      <c r="AN1938" s="4"/>
      <c r="AO1938" s="4">
        <v>3</v>
      </c>
      <c r="AP1938" s="4">
        <v>16</v>
      </c>
      <c r="AQ1938" s="4"/>
      <c r="AR1938" s="4"/>
      <c r="AS1938" s="4"/>
      <c r="AT1938" s="4"/>
      <c r="AU1938" s="4"/>
      <c r="AV1938" s="4"/>
      <c r="AW1938" s="4">
        <v>1</v>
      </c>
      <c r="AX1938" s="4"/>
      <c r="AY1938" s="4"/>
      <c r="AZ1938" s="4"/>
      <c r="BA1938" s="4"/>
      <c r="BB1938" s="4"/>
      <c r="BC1938" s="4">
        <v>40</v>
      </c>
    </row>
    <row r="1939" spans="1:55" x14ac:dyDescent="0.3">
      <c r="A1939" t="s">
        <v>381</v>
      </c>
      <c r="B1939" s="6">
        <f t="shared" ref="B1939:J1939" si="202">B1923/$L1939</f>
        <v>0.5</v>
      </c>
      <c r="C1939" s="6">
        <f t="shared" si="202"/>
        <v>0.35714285714285715</v>
      </c>
      <c r="D1939" s="6">
        <f t="shared" si="202"/>
        <v>0.6428571428571429</v>
      </c>
      <c r="E1939" s="6">
        <f t="shared" si="202"/>
        <v>0</v>
      </c>
      <c r="F1939" s="6">
        <f t="shared" si="202"/>
        <v>0</v>
      </c>
      <c r="G1939" s="6">
        <f t="shared" si="202"/>
        <v>0.14285714285714285</v>
      </c>
      <c r="H1939" s="6">
        <f t="shared" si="202"/>
        <v>0</v>
      </c>
      <c r="I1939" s="6">
        <f t="shared" si="202"/>
        <v>0</v>
      </c>
      <c r="J1939" s="6">
        <f t="shared" si="202"/>
        <v>0.21428571428571427</v>
      </c>
      <c r="K1939" s="4">
        <v>15</v>
      </c>
      <c r="L1939" s="4">
        <v>14</v>
      </c>
      <c r="O1939" s="3" t="s">
        <v>2335</v>
      </c>
      <c r="P1939" s="4"/>
      <c r="Q1939" s="4"/>
      <c r="R1939" s="4">
        <v>2</v>
      </c>
      <c r="S1939" s="4"/>
      <c r="T1939" s="4"/>
      <c r="U1939" s="4"/>
      <c r="V1939" s="4"/>
      <c r="W1939" s="4"/>
      <c r="X1939" s="4"/>
      <c r="Y1939" s="4"/>
      <c r="Z1939" s="4"/>
      <c r="AA1939" s="4"/>
      <c r="AB1939" s="4"/>
      <c r="AC1939" s="4"/>
      <c r="AD1939" s="4"/>
      <c r="AE1939" s="4">
        <v>1</v>
      </c>
      <c r="AF1939" s="4"/>
      <c r="AG1939" s="4"/>
      <c r="AH1939" s="4"/>
      <c r="AI1939" s="4"/>
      <c r="AJ1939" s="4"/>
      <c r="AK1939" s="4"/>
      <c r="AL1939" s="4"/>
      <c r="AM1939" s="4"/>
      <c r="AN1939" s="4"/>
      <c r="AO1939" s="4">
        <v>1</v>
      </c>
      <c r="AP1939" s="4">
        <v>3</v>
      </c>
      <c r="AQ1939" s="4"/>
      <c r="AR1939" s="4"/>
      <c r="AS1939" s="4"/>
      <c r="AT1939" s="4"/>
      <c r="AU1939" s="4"/>
      <c r="AV1939" s="4"/>
      <c r="AW1939" s="4"/>
      <c r="AX1939" s="4"/>
      <c r="AY1939" s="4"/>
      <c r="AZ1939" s="4"/>
      <c r="BA1939" s="4"/>
      <c r="BB1939" s="4"/>
      <c r="BC1939" s="4">
        <v>7</v>
      </c>
    </row>
    <row r="1940" spans="1:55" x14ac:dyDescent="0.3">
      <c r="A1940" t="s">
        <v>1889</v>
      </c>
      <c r="B1940" s="6">
        <f t="shared" ref="B1940:J1940" si="203">B1924/$L1940</f>
        <v>0.66666666666666663</v>
      </c>
      <c r="C1940" s="6">
        <f t="shared" si="203"/>
        <v>0</v>
      </c>
      <c r="D1940" s="6">
        <f t="shared" si="203"/>
        <v>0</v>
      </c>
      <c r="E1940" s="6">
        <f t="shared" si="203"/>
        <v>0</v>
      </c>
      <c r="F1940" s="6">
        <f t="shared" si="203"/>
        <v>0</v>
      </c>
      <c r="G1940" s="6">
        <f t="shared" si="203"/>
        <v>0</v>
      </c>
      <c r="H1940" s="6">
        <f t="shared" si="203"/>
        <v>0</v>
      </c>
      <c r="I1940" s="6">
        <f t="shared" si="203"/>
        <v>0</v>
      </c>
      <c r="J1940" s="6">
        <f t="shared" si="203"/>
        <v>0.33333333333333331</v>
      </c>
      <c r="K1940" s="4">
        <v>6</v>
      </c>
      <c r="L1940" s="4">
        <v>6</v>
      </c>
      <c r="O1940" s="3" t="s">
        <v>831</v>
      </c>
      <c r="P1940" s="4">
        <v>1</v>
      </c>
      <c r="Q1940" s="4"/>
      <c r="R1940" s="4">
        <v>10</v>
      </c>
      <c r="S1940" s="4">
        <v>3</v>
      </c>
      <c r="T1940" s="4"/>
      <c r="U1940" s="4">
        <v>3</v>
      </c>
      <c r="V1940" s="4"/>
      <c r="W1940" s="4"/>
      <c r="X1940" s="4"/>
      <c r="Y1940" s="4">
        <v>1</v>
      </c>
      <c r="Z1940" s="4"/>
      <c r="AA1940" s="4">
        <v>2</v>
      </c>
      <c r="AB1940" s="4">
        <v>1</v>
      </c>
      <c r="AC1940" s="4"/>
      <c r="AD1940" s="4">
        <v>1</v>
      </c>
      <c r="AE1940" s="4">
        <v>8</v>
      </c>
      <c r="AF1940" s="4"/>
      <c r="AG1940" s="4">
        <v>2</v>
      </c>
      <c r="AH1940" s="4"/>
      <c r="AI1940" s="4"/>
      <c r="AJ1940" s="4">
        <v>1</v>
      </c>
      <c r="AK1940" s="4">
        <v>1</v>
      </c>
      <c r="AL1940" s="4">
        <v>1</v>
      </c>
      <c r="AM1940" s="4">
        <v>1</v>
      </c>
      <c r="AN1940" s="4"/>
      <c r="AO1940" s="4">
        <v>4</v>
      </c>
      <c r="AP1940" s="4">
        <v>7</v>
      </c>
      <c r="AQ1940" s="4">
        <v>1</v>
      </c>
      <c r="AR1940" s="4"/>
      <c r="AS1940" s="4"/>
      <c r="AT1940" s="4">
        <v>5</v>
      </c>
      <c r="AU1940" s="4">
        <v>2</v>
      </c>
      <c r="AV1940" s="4">
        <v>1</v>
      </c>
      <c r="AW1940" s="4">
        <v>5</v>
      </c>
      <c r="AX1940" s="4"/>
      <c r="AY1940" s="4">
        <v>1</v>
      </c>
      <c r="AZ1940" s="4"/>
      <c r="BA1940" s="4"/>
      <c r="BB1940" s="4"/>
      <c r="BC1940" s="4">
        <v>62</v>
      </c>
    </row>
    <row r="1941" spans="1:55" x14ac:dyDescent="0.3">
      <c r="A1941" t="s">
        <v>3759</v>
      </c>
      <c r="B1941" s="6">
        <f t="shared" ref="B1941:J1941" si="204">B1925/$L1941</f>
        <v>0</v>
      </c>
      <c r="C1941" s="6">
        <f t="shared" si="204"/>
        <v>0</v>
      </c>
      <c r="D1941" s="6">
        <f t="shared" si="204"/>
        <v>0</v>
      </c>
      <c r="E1941" s="6">
        <f t="shared" si="204"/>
        <v>1</v>
      </c>
      <c r="F1941" s="6">
        <f t="shared" si="204"/>
        <v>0</v>
      </c>
      <c r="G1941" s="6">
        <f t="shared" si="204"/>
        <v>0</v>
      </c>
      <c r="H1941" s="6">
        <f t="shared" si="204"/>
        <v>0</v>
      </c>
      <c r="I1941" s="6">
        <f t="shared" si="204"/>
        <v>0</v>
      </c>
      <c r="J1941" s="6">
        <f t="shared" si="204"/>
        <v>0</v>
      </c>
      <c r="K1941" s="4">
        <v>2</v>
      </c>
      <c r="L1941" s="4">
        <v>2</v>
      </c>
      <c r="O1941" s="3" t="s">
        <v>381</v>
      </c>
      <c r="P1941" s="4"/>
      <c r="Q1941" s="4"/>
      <c r="R1941" s="4">
        <v>3</v>
      </c>
      <c r="S1941" s="4">
        <v>1</v>
      </c>
      <c r="T1941" s="4">
        <v>1</v>
      </c>
      <c r="U1941" s="4"/>
      <c r="V1941" s="4"/>
      <c r="W1941" s="4"/>
      <c r="X1941" s="4"/>
      <c r="Y1941" s="4"/>
      <c r="Z1941" s="4"/>
      <c r="AA1941" s="4"/>
      <c r="AB1941" s="4">
        <v>1</v>
      </c>
      <c r="AC1941" s="4">
        <v>1</v>
      </c>
      <c r="AD1941" s="4"/>
      <c r="AE1941" s="4">
        <v>1</v>
      </c>
      <c r="AF1941" s="4"/>
      <c r="AG1941" s="4"/>
      <c r="AH1941" s="4">
        <v>1</v>
      </c>
      <c r="AI1941" s="4"/>
      <c r="AJ1941" s="4"/>
      <c r="AK1941" s="4"/>
      <c r="AL1941" s="4"/>
      <c r="AM1941" s="4">
        <v>1</v>
      </c>
      <c r="AN1941" s="4"/>
      <c r="AO1941" s="4"/>
      <c r="AP1941" s="4"/>
      <c r="AQ1941" s="4"/>
      <c r="AR1941" s="4"/>
      <c r="AS1941" s="4"/>
      <c r="AT1941" s="4">
        <v>3</v>
      </c>
      <c r="AU1941" s="4"/>
      <c r="AV1941" s="4"/>
      <c r="AW1941" s="4">
        <v>1</v>
      </c>
      <c r="AX1941" s="4"/>
      <c r="AY1941" s="4"/>
      <c r="AZ1941" s="4"/>
      <c r="BA1941" s="4"/>
      <c r="BB1941" s="4"/>
      <c r="BC1941" s="4">
        <v>14</v>
      </c>
    </row>
    <row r="1942" spans="1:55" x14ac:dyDescent="0.3">
      <c r="A1942" t="s">
        <v>3222</v>
      </c>
      <c r="B1942" s="6">
        <f t="shared" ref="B1942:J1942" si="205">B1926/$L1942</f>
        <v>0.6</v>
      </c>
      <c r="C1942" s="6">
        <f t="shared" si="205"/>
        <v>0.46666666666666667</v>
      </c>
      <c r="D1942" s="6">
        <f t="shared" si="205"/>
        <v>0.16666666666666666</v>
      </c>
      <c r="E1942" s="6">
        <f t="shared" si="205"/>
        <v>0.2</v>
      </c>
      <c r="F1942" s="6">
        <f t="shared" si="205"/>
        <v>3.3333333333333333E-2</v>
      </c>
      <c r="G1942" s="6">
        <f t="shared" si="205"/>
        <v>0.23333333333333334</v>
      </c>
      <c r="H1942" s="6">
        <f t="shared" si="205"/>
        <v>0</v>
      </c>
      <c r="I1942" s="6">
        <f t="shared" si="205"/>
        <v>0</v>
      </c>
      <c r="J1942" s="6">
        <f t="shared" si="205"/>
        <v>0</v>
      </c>
      <c r="K1942" s="4">
        <v>36</v>
      </c>
      <c r="L1942" s="4">
        <v>30</v>
      </c>
      <c r="O1942" s="3" t="s">
        <v>1889</v>
      </c>
      <c r="P1942" s="4"/>
      <c r="Q1942" s="4"/>
      <c r="R1942" s="4">
        <v>2</v>
      </c>
      <c r="S1942" s="4"/>
      <c r="T1942" s="4"/>
      <c r="U1942" s="4"/>
      <c r="V1942" s="4"/>
      <c r="W1942" s="4"/>
      <c r="X1942" s="4"/>
      <c r="Y1942" s="4"/>
      <c r="Z1942" s="4"/>
      <c r="AA1942" s="4"/>
      <c r="AB1942" s="4"/>
      <c r="AC1942" s="4"/>
      <c r="AD1942" s="4"/>
      <c r="AE1942" s="4">
        <v>4</v>
      </c>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v>6</v>
      </c>
    </row>
    <row r="1943" spans="1:55" x14ac:dyDescent="0.3">
      <c r="A1943" t="s">
        <v>2581</v>
      </c>
      <c r="B1943" s="6">
        <f t="shared" ref="B1943:J1943" si="206">B1927/$L1943</f>
        <v>0.76923076923076927</v>
      </c>
      <c r="C1943" s="6">
        <f t="shared" si="206"/>
        <v>0.46153846153846156</v>
      </c>
      <c r="D1943" s="6">
        <f t="shared" si="206"/>
        <v>0.15384615384615385</v>
      </c>
      <c r="E1943" s="6">
        <f t="shared" si="206"/>
        <v>7.6923076923076927E-2</v>
      </c>
      <c r="F1943" s="6">
        <f t="shared" si="206"/>
        <v>5.128205128205128E-2</v>
      </c>
      <c r="G1943" s="6">
        <f t="shared" si="206"/>
        <v>5.128205128205128E-2</v>
      </c>
      <c r="H1943" s="6">
        <f t="shared" si="206"/>
        <v>0</v>
      </c>
      <c r="I1943" s="6">
        <f t="shared" si="206"/>
        <v>5.128205128205128E-2</v>
      </c>
      <c r="J1943" s="6">
        <f t="shared" si="206"/>
        <v>0</v>
      </c>
      <c r="K1943" s="4">
        <v>43</v>
      </c>
      <c r="L1943" s="4">
        <v>39</v>
      </c>
      <c r="O1943" s="3" t="s">
        <v>3759</v>
      </c>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v>2</v>
      </c>
      <c r="AQ1943" s="4"/>
      <c r="AR1943" s="4"/>
      <c r="AS1943" s="4"/>
      <c r="AT1943" s="4"/>
      <c r="AU1943" s="4"/>
      <c r="AV1943" s="4"/>
      <c r="AW1943" s="4"/>
      <c r="AX1943" s="4"/>
      <c r="AY1943" s="4"/>
      <c r="AZ1943" s="4"/>
      <c r="BA1943" s="4"/>
      <c r="BB1943" s="4"/>
      <c r="BC1943" s="4">
        <v>2</v>
      </c>
    </row>
    <row r="1944" spans="1:55" x14ac:dyDescent="0.3">
      <c r="A1944" t="s">
        <v>1490</v>
      </c>
      <c r="B1944" s="6">
        <f t="shared" ref="B1944:J1944" si="207">B1928/$L1944</f>
        <v>0.16666666666666666</v>
      </c>
      <c r="C1944" s="6">
        <f t="shared" si="207"/>
        <v>0</v>
      </c>
      <c r="D1944" s="6">
        <f t="shared" si="207"/>
        <v>0</v>
      </c>
      <c r="E1944" s="6">
        <f t="shared" si="207"/>
        <v>0.66666666666666663</v>
      </c>
      <c r="F1944" s="6">
        <f t="shared" si="207"/>
        <v>0</v>
      </c>
      <c r="G1944" s="6">
        <f t="shared" si="207"/>
        <v>0</v>
      </c>
      <c r="H1944" s="6">
        <f t="shared" si="207"/>
        <v>0</v>
      </c>
      <c r="I1944" s="6">
        <f t="shared" si="207"/>
        <v>0.16666666666666666</v>
      </c>
      <c r="J1944" s="6">
        <f t="shared" si="207"/>
        <v>0</v>
      </c>
      <c r="K1944" s="4">
        <v>6</v>
      </c>
      <c r="L1944" s="4">
        <v>6</v>
      </c>
      <c r="O1944" s="3" t="s">
        <v>3222</v>
      </c>
      <c r="P1944" s="4"/>
      <c r="Q1944" s="4">
        <v>2</v>
      </c>
      <c r="R1944" s="4"/>
      <c r="S1944" s="4">
        <v>4</v>
      </c>
      <c r="T1944" s="4"/>
      <c r="U1944" s="4">
        <v>4</v>
      </c>
      <c r="V1944" s="4"/>
      <c r="W1944" s="4"/>
      <c r="X1944" s="4"/>
      <c r="Y1944" s="4">
        <v>1</v>
      </c>
      <c r="Z1944" s="4"/>
      <c r="AA1944" s="4"/>
      <c r="AB1944" s="4">
        <v>2</v>
      </c>
      <c r="AC1944" s="4"/>
      <c r="AD1944" s="4"/>
      <c r="AE1944" s="4">
        <v>4</v>
      </c>
      <c r="AF1944" s="4">
        <v>3</v>
      </c>
      <c r="AG1944" s="4">
        <v>1</v>
      </c>
      <c r="AH1944" s="4"/>
      <c r="AI1944" s="4"/>
      <c r="AJ1944" s="4"/>
      <c r="AK1944" s="4"/>
      <c r="AL1944" s="4"/>
      <c r="AM1944" s="4"/>
      <c r="AN1944" s="4">
        <v>1</v>
      </c>
      <c r="AO1944" s="4"/>
      <c r="AP1944" s="4">
        <v>6</v>
      </c>
      <c r="AQ1944" s="4"/>
      <c r="AR1944" s="4">
        <v>1</v>
      </c>
      <c r="AS1944" s="4"/>
      <c r="AT1944" s="4"/>
      <c r="AU1944" s="4">
        <v>1</v>
      </c>
      <c r="AV1944" s="4"/>
      <c r="AW1944" s="4"/>
      <c r="AX1944" s="4"/>
      <c r="AY1944" s="4"/>
      <c r="AZ1944" s="4"/>
      <c r="BA1944" s="4"/>
      <c r="BB1944" s="4"/>
      <c r="BC1944" s="4">
        <v>30</v>
      </c>
    </row>
    <row r="1945" spans="1:55" x14ac:dyDescent="0.3">
      <c r="A1945" t="s">
        <v>4959</v>
      </c>
      <c r="B1945" s="6">
        <f t="shared" ref="B1945:J1945" si="208">B1929/$L1945</f>
        <v>0.5</v>
      </c>
      <c r="C1945" s="6">
        <f t="shared" si="208"/>
        <v>0.66666666666666663</v>
      </c>
      <c r="D1945" s="6">
        <f t="shared" si="208"/>
        <v>0.5</v>
      </c>
      <c r="E1945" s="6">
        <f t="shared" si="208"/>
        <v>0.16666666666666666</v>
      </c>
      <c r="F1945" s="6">
        <f t="shared" si="208"/>
        <v>0</v>
      </c>
      <c r="G1945" s="6">
        <f t="shared" si="208"/>
        <v>0</v>
      </c>
      <c r="H1945" s="6">
        <f t="shared" si="208"/>
        <v>0.33333333333333331</v>
      </c>
      <c r="I1945" s="6">
        <f t="shared" si="208"/>
        <v>0</v>
      </c>
      <c r="J1945" s="6">
        <f t="shared" si="208"/>
        <v>0</v>
      </c>
      <c r="K1945" s="4">
        <v>9</v>
      </c>
      <c r="L1945" s="4">
        <v>6</v>
      </c>
      <c r="O1945" s="3" t="s">
        <v>2581</v>
      </c>
      <c r="P1945" s="4"/>
      <c r="Q1945" s="4"/>
      <c r="R1945" s="4"/>
      <c r="S1945" s="4">
        <v>3</v>
      </c>
      <c r="T1945" s="4"/>
      <c r="U1945" s="4">
        <v>8</v>
      </c>
      <c r="V1945" s="4">
        <v>1</v>
      </c>
      <c r="W1945" s="4"/>
      <c r="X1945" s="4"/>
      <c r="Y1945" s="4"/>
      <c r="Z1945" s="4"/>
      <c r="AA1945" s="4"/>
      <c r="AB1945" s="4">
        <v>2</v>
      </c>
      <c r="AC1945" s="4"/>
      <c r="AD1945" s="4">
        <v>1</v>
      </c>
      <c r="AE1945" s="4">
        <v>12</v>
      </c>
      <c r="AF1945" s="4"/>
      <c r="AG1945" s="4">
        <v>3</v>
      </c>
      <c r="AH1945" s="4"/>
      <c r="AI1945" s="4"/>
      <c r="AJ1945" s="4"/>
      <c r="AK1945" s="4"/>
      <c r="AL1945" s="4"/>
      <c r="AM1945" s="4"/>
      <c r="AN1945" s="4"/>
      <c r="AO1945" s="4">
        <v>2</v>
      </c>
      <c r="AP1945" s="4">
        <v>3</v>
      </c>
      <c r="AQ1945" s="4">
        <v>1</v>
      </c>
      <c r="AR1945" s="4"/>
      <c r="AS1945" s="4"/>
      <c r="AT1945" s="4"/>
      <c r="AU1945" s="4"/>
      <c r="AV1945" s="4"/>
      <c r="AW1945" s="4">
        <v>3</v>
      </c>
      <c r="AX1945" s="4"/>
      <c r="AY1945" s="4"/>
      <c r="AZ1945" s="4"/>
      <c r="BA1945" s="4"/>
      <c r="BB1945" s="4"/>
      <c r="BC1945" s="4">
        <v>39</v>
      </c>
    </row>
    <row r="1946" spans="1:55" x14ac:dyDescent="0.3">
      <c r="A1946" t="s">
        <v>4816</v>
      </c>
      <c r="B1946" s="6">
        <f t="shared" ref="B1946:J1946" si="209">B1930/$L1946</f>
        <v>0.4885245901639344</v>
      </c>
      <c r="C1946" s="6">
        <f t="shared" si="209"/>
        <v>0.26885245901639343</v>
      </c>
      <c r="D1946" s="6">
        <f t="shared" si="209"/>
        <v>0.20655737704918034</v>
      </c>
      <c r="E1946" s="6">
        <f t="shared" si="209"/>
        <v>0.18688524590163935</v>
      </c>
      <c r="F1946" s="6">
        <f t="shared" si="209"/>
        <v>7.8688524590163941E-2</v>
      </c>
      <c r="G1946" s="6">
        <f t="shared" si="209"/>
        <v>6.2295081967213117E-2</v>
      </c>
      <c r="H1946" s="6">
        <f t="shared" si="209"/>
        <v>1.9672131147540985E-2</v>
      </c>
      <c r="I1946" s="6">
        <f t="shared" si="209"/>
        <v>0.10163934426229508</v>
      </c>
      <c r="J1946" s="6">
        <f t="shared" si="209"/>
        <v>6.8852459016393447E-2</v>
      </c>
      <c r="K1946">
        <f>SUM(K1933:K1945)</f>
        <v>346</v>
      </c>
      <c r="L1946">
        <f>SUM(L1933:L1945)</f>
        <v>305</v>
      </c>
      <c r="O1946" s="3" t="s">
        <v>1490</v>
      </c>
      <c r="P1946" s="4"/>
      <c r="Q1946" s="4"/>
      <c r="R1946" s="4"/>
      <c r="S1946" s="4"/>
      <c r="T1946" s="4"/>
      <c r="U1946" s="4"/>
      <c r="V1946" s="4"/>
      <c r="W1946" s="4"/>
      <c r="X1946" s="4"/>
      <c r="Y1946" s="4"/>
      <c r="Z1946" s="4"/>
      <c r="AA1946" s="4"/>
      <c r="AB1946" s="4"/>
      <c r="AC1946" s="4"/>
      <c r="AD1946" s="4"/>
      <c r="AE1946" s="4">
        <v>1</v>
      </c>
      <c r="AF1946" s="4"/>
      <c r="AG1946" s="4"/>
      <c r="AH1946" s="4"/>
      <c r="AI1946" s="4"/>
      <c r="AJ1946" s="4"/>
      <c r="AK1946" s="4"/>
      <c r="AL1946" s="4"/>
      <c r="AM1946" s="4"/>
      <c r="AN1946" s="4"/>
      <c r="AO1946" s="4">
        <v>1</v>
      </c>
      <c r="AP1946" s="4">
        <v>4</v>
      </c>
      <c r="AQ1946" s="4"/>
      <c r="AR1946" s="4"/>
      <c r="AS1946" s="4"/>
      <c r="AT1946" s="4"/>
      <c r="AU1946" s="4"/>
      <c r="AV1946" s="4"/>
      <c r="AW1946" s="4"/>
      <c r="AX1946" s="4"/>
      <c r="AY1946" s="4"/>
      <c r="AZ1946" s="4"/>
      <c r="BA1946" s="4"/>
      <c r="BB1946" s="4"/>
      <c r="BC1946" s="4">
        <v>6</v>
      </c>
    </row>
    <row r="1947" spans="1:55" x14ac:dyDescent="0.3">
      <c r="O1947" s="3" t="s">
        <v>4959</v>
      </c>
      <c r="P1947" s="4"/>
      <c r="Q1947" s="4"/>
      <c r="R1947" s="4"/>
      <c r="S1947" s="4">
        <v>1</v>
      </c>
      <c r="T1947" s="4"/>
      <c r="U1947" s="4">
        <v>1</v>
      </c>
      <c r="V1947" s="4"/>
      <c r="W1947" s="4"/>
      <c r="X1947" s="4">
        <v>1</v>
      </c>
      <c r="Y1947" s="4"/>
      <c r="Z1947" s="4"/>
      <c r="AA1947" s="4"/>
      <c r="AB1947" s="4"/>
      <c r="AC1947" s="4"/>
      <c r="AD1947" s="4"/>
      <c r="AE1947" s="4"/>
      <c r="AF1947" s="4"/>
      <c r="AG1947" s="4"/>
      <c r="AH1947" s="4"/>
      <c r="AI1947" s="4"/>
      <c r="AJ1947" s="4"/>
      <c r="AK1947" s="4"/>
      <c r="AL1947" s="4"/>
      <c r="AM1947" s="4"/>
      <c r="AN1947" s="4"/>
      <c r="AO1947" s="4"/>
      <c r="AP1947" s="4">
        <v>1</v>
      </c>
      <c r="AQ1947" s="4"/>
      <c r="AR1947" s="4"/>
      <c r="AS1947" s="4"/>
      <c r="AT1947" s="4"/>
      <c r="AU1947" s="4"/>
      <c r="AV1947" s="4"/>
      <c r="AW1947" s="4"/>
      <c r="AX1947" s="4"/>
      <c r="AY1947" s="4"/>
      <c r="AZ1947" s="4">
        <v>1</v>
      </c>
      <c r="BA1947" s="4">
        <v>1</v>
      </c>
      <c r="BB1947" s="4"/>
      <c r="BC1947" s="4">
        <v>6</v>
      </c>
    </row>
    <row r="1948" spans="1:55" x14ac:dyDescent="0.3">
      <c r="O1948" s="3" t="s">
        <v>4816</v>
      </c>
      <c r="P1948" s="4">
        <v>4</v>
      </c>
      <c r="Q1948" s="4">
        <v>2</v>
      </c>
      <c r="R1948" s="4">
        <v>21</v>
      </c>
      <c r="S1948" s="4">
        <v>15</v>
      </c>
      <c r="T1948" s="4">
        <v>1</v>
      </c>
      <c r="U1948" s="4">
        <v>25</v>
      </c>
      <c r="V1948" s="4">
        <v>1</v>
      </c>
      <c r="W1948" s="4">
        <v>2</v>
      </c>
      <c r="X1948" s="4">
        <v>2</v>
      </c>
      <c r="Y1948" s="4">
        <v>2</v>
      </c>
      <c r="Z1948" s="4">
        <v>2</v>
      </c>
      <c r="AA1948" s="4">
        <v>3</v>
      </c>
      <c r="AB1948" s="4">
        <v>8</v>
      </c>
      <c r="AC1948" s="4">
        <v>1</v>
      </c>
      <c r="AD1948" s="4">
        <v>2</v>
      </c>
      <c r="AE1948" s="4">
        <v>50</v>
      </c>
      <c r="AF1948" s="4">
        <v>3</v>
      </c>
      <c r="AG1948" s="4">
        <v>9</v>
      </c>
      <c r="AH1948" s="4">
        <v>2</v>
      </c>
      <c r="AI1948" s="4">
        <v>6</v>
      </c>
      <c r="AJ1948" s="4">
        <v>2</v>
      </c>
      <c r="AK1948" s="4">
        <v>1</v>
      </c>
      <c r="AL1948" s="4">
        <v>2</v>
      </c>
      <c r="AM1948" s="4">
        <v>7</v>
      </c>
      <c r="AN1948" s="4">
        <v>1</v>
      </c>
      <c r="AO1948" s="4">
        <v>31</v>
      </c>
      <c r="AP1948" s="4">
        <v>57</v>
      </c>
      <c r="AQ1948" s="4">
        <v>8</v>
      </c>
      <c r="AR1948" s="4">
        <v>1</v>
      </c>
      <c r="AS1948" s="4">
        <v>1</v>
      </c>
      <c r="AT1948" s="4">
        <v>9</v>
      </c>
      <c r="AU1948" s="4">
        <v>3</v>
      </c>
      <c r="AV1948" s="4">
        <v>1</v>
      </c>
      <c r="AW1948" s="4">
        <v>16</v>
      </c>
      <c r="AX1948" s="4">
        <v>1</v>
      </c>
      <c r="AY1948" s="4">
        <v>1</v>
      </c>
      <c r="AZ1948" s="4">
        <v>1</v>
      </c>
      <c r="BA1948" s="4">
        <v>1</v>
      </c>
      <c r="BB1948" s="4"/>
      <c r="BC1948" s="4">
        <v>305</v>
      </c>
    </row>
    <row r="1949" spans="1:55" x14ac:dyDescent="0.3">
      <c r="A1949" t="s">
        <v>5176</v>
      </c>
    </row>
    <row r="1950" spans="1:55" x14ac:dyDescent="0.3">
      <c r="A1950" s="2" t="s">
        <v>4815</v>
      </c>
      <c r="B1950" t="s">
        <v>464</v>
      </c>
      <c r="C1950" t="s">
        <v>1342</v>
      </c>
      <c r="D1950" t="s">
        <v>4081</v>
      </c>
      <c r="E1950" t="s">
        <v>4940</v>
      </c>
      <c r="F1950" t="s">
        <v>1271</v>
      </c>
      <c r="G1950" t="s">
        <v>2876</v>
      </c>
      <c r="H1950" t="s">
        <v>1049</v>
      </c>
      <c r="I1950" t="s">
        <v>372</v>
      </c>
      <c r="K1950" t="s">
        <v>4815</v>
      </c>
      <c r="L1950" t="s">
        <v>1049</v>
      </c>
      <c r="M1950" t="s">
        <v>372</v>
      </c>
      <c r="N1950" t="s">
        <v>2876</v>
      </c>
      <c r="O1950" t="s">
        <v>1271</v>
      </c>
      <c r="P1950" t="s">
        <v>4940</v>
      </c>
      <c r="Q1950" t="s">
        <v>4081</v>
      </c>
      <c r="R1950" t="s">
        <v>1342</v>
      </c>
      <c r="S1950" t="s">
        <v>464</v>
      </c>
    </row>
    <row r="1951" spans="1:55" x14ac:dyDescent="0.3">
      <c r="A1951" s="3" t="s">
        <v>698</v>
      </c>
      <c r="B1951" s="4">
        <v>4</v>
      </c>
      <c r="C1951" s="4">
        <v>5</v>
      </c>
      <c r="D1951" s="4">
        <v>5</v>
      </c>
      <c r="E1951" s="4">
        <v>2</v>
      </c>
      <c r="F1951" s="4">
        <v>5</v>
      </c>
      <c r="G1951" s="4">
        <v>4</v>
      </c>
      <c r="H1951" s="4"/>
      <c r="I1951" s="4"/>
      <c r="K1951" t="s">
        <v>698</v>
      </c>
      <c r="N1951">
        <v>4</v>
      </c>
      <c r="O1951">
        <v>5</v>
      </c>
      <c r="P1951">
        <v>2</v>
      </c>
      <c r="Q1951">
        <v>5</v>
      </c>
      <c r="R1951">
        <v>5</v>
      </c>
      <c r="S1951">
        <v>4</v>
      </c>
    </row>
    <row r="1952" spans="1:55" x14ac:dyDescent="0.3">
      <c r="A1952" s="3" t="s">
        <v>2715</v>
      </c>
      <c r="B1952" s="4">
        <v>38</v>
      </c>
      <c r="C1952" s="4">
        <v>30</v>
      </c>
      <c r="D1952" s="4">
        <v>36</v>
      </c>
      <c r="E1952" s="4">
        <v>45</v>
      </c>
      <c r="F1952" s="4">
        <v>38</v>
      </c>
      <c r="G1952" s="4">
        <v>24</v>
      </c>
      <c r="H1952" s="4"/>
      <c r="I1952" s="4"/>
      <c r="K1952" t="s">
        <v>2715</v>
      </c>
      <c r="N1952">
        <v>24</v>
      </c>
      <c r="O1952">
        <v>38</v>
      </c>
      <c r="P1952">
        <v>45</v>
      </c>
      <c r="Q1952">
        <v>36</v>
      </c>
      <c r="R1952">
        <v>30</v>
      </c>
      <c r="S1952">
        <v>38</v>
      </c>
    </row>
    <row r="1953" spans="1:19" x14ac:dyDescent="0.3">
      <c r="A1953" s="3" t="s">
        <v>1958</v>
      </c>
      <c r="B1953" s="4">
        <v>27</v>
      </c>
      <c r="C1953" s="4">
        <v>24</v>
      </c>
      <c r="D1953" s="4">
        <v>16</v>
      </c>
      <c r="E1953" s="4">
        <v>9</v>
      </c>
      <c r="F1953" s="4">
        <v>10</v>
      </c>
      <c r="G1953" s="4">
        <v>8</v>
      </c>
      <c r="H1953" s="4">
        <v>1</v>
      </c>
      <c r="I1953" s="4"/>
      <c r="K1953" t="s">
        <v>1958</v>
      </c>
      <c r="L1953">
        <v>1</v>
      </c>
      <c r="N1953">
        <v>8</v>
      </c>
      <c r="O1953">
        <v>10</v>
      </c>
      <c r="P1953">
        <v>9</v>
      </c>
      <c r="Q1953">
        <v>16</v>
      </c>
      <c r="R1953">
        <v>24</v>
      </c>
      <c r="S1953">
        <v>27</v>
      </c>
    </row>
    <row r="1954" spans="1:19" x14ac:dyDescent="0.3">
      <c r="A1954" s="3" t="s">
        <v>1928</v>
      </c>
      <c r="B1954" s="4">
        <v>30</v>
      </c>
      <c r="C1954" s="4">
        <v>18</v>
      </c>
      <c r="D1954" s="4">
        <v>25</v>
      </c>
      <c r="E1954" s="4">
        <v>27</v>
      </c>
      <c r="F1954" s="4">
        <v>21</v>
      </c>
      <c r="G1954" s="4">
        <v>12</v>
      </c>
      <c r="H1954" s="4">
        <v>4</v>
      </c>
      <c r="I1954" s="4">
        <v>3</v>
      </c>
      <c r="K1954" t="s">
        <v>1928</v>
      </c>
      <c r="L1954">
        <v>4</v>
      </c>
      <c r="M1954">
        <v>3</v>
      </c>
      <c r="N1954">
        <v>12</v>
      </c>
      <c r="O1954">
        <v>21</v>
      </c>
      <c r="P1954">
        <v>27</v>
      </c>
      <c r="Q1954">
        <v>25</v>
      </c>
      <c r="R1954">
        <v>18</v>
      </c>
      <c r="S1954">
        <v>30</v>
      </c>
    </row>
    <row r="1955" spans="1:19" x14ac:dyDescent="0.3">
      <c r="A1955" s="3" t="s">
        <v>2335</v>
      </c>
      <c r="B1955" s="4">
        <v>7</v>
      </c>
      <c r="C1955" s="4">
        <v>3</v>
      </c>
      <c r="D1955" s="4"/>
      <c r="E1955" s="4">
        <v>6</v>
      </c>
      <c r="F1955" s="4">
        <v>1</v>
      </c>
      <c r="G1955" s="4"/>
      <c r="H1955" s="4"/>
      <c r="I1955" s="4"/>
      <c r="K1955" t="s">
        <v>2335</v>
      </c>
      <c r="O1955">
        <v>1</v>
      </c>
      <c r="P1955">
        <v>6</v>
      </c>
      <c r="R1955">
        <v>3</v>
      </c>
      <c r="S1955">
        <v>7</v>
      </c>
    </row>
    <row r="1956" spans="1:19" x14ac:dyDescent="0.3">
      <c r="A1956" s="3" t="s">
        <v>831</v>
      </c>
      <c r="B1956" s="4">
        <v>63</v>
      </c>
      <c r="C1956" s="4">
        <v>36</v>
      </c>
      <c r="D1956" s="4">
        <v>29</v>
      </c>
      <c r="E1956" s="4">
        <v>19</v>
      </c>
      <c r="F1956" s="4">
        <v>24</v>
      </c>
      <c r="G1956" s="4">
        <v>18</v>
      </c>
      <c r="H1956" s="4">
        <v>1</v>
      </c>
      <c r="I1956" s="4">
        <v>2</v>
      </c>
      <c r="K1956" t="s">
        <v>831</v>
      </c>
      <c r="L1956">
        <v>1</v>
      </c>
      <c r="M1956">
        <v>2</v>
      </c>
      <c r="N1956">
        <v>18</v>
      </c>
      <c r="O1956">
        <v>24</v>
      </c>
      <c r="P1956">
        <v>19</v>
      </c>
      <c r="Q1956">
        <v>29</v>
      </c>
      <c r="R1956">
        <v>36</v>
      </c>
      <c r="S1956">
        <v>63</v>
      </c>
    </row>
    <row r="1957" spans="1:19" x14ac:dyDescent="0.3">
      <c r="A1957" s="3" t="s">
        <v>381</v>
      </c>
      <c r="B1957" s="4">
        <v>11</v>
      </c>
      <c r="C1957" s="4">
        <v>8</v>
      </c>
      <c r="D1957" s="4">
        <v>5</v>
      </c>
      <c r="E1957" s="4">
        <v>9</v>
      </c>
      <c r="F1957" s="4">
        <v>4</v>
      </c>
      <c r="G1957" s="4">
        <v>5</v>
      </c>
      <c r="H1957" s="4"/>
      <c r="I1957" s="4">
        <v>1</v>
      </c>
      <c r="K1957" t="s">
        <v>381</v>
      </c>
      <c r="M1957">
        <v>1</v>
      </c>
      <c r="N1957">
        <v>5</v>
      </c>
      <c r="O1957">
        <v>4</v>
      </c>
      <c r="P1957">
        <v>9</v>
      </c>
      <c r="Q1957">
        <v>5</v>
      </c>
      <c r="R1957">
        <v>8</v>
      </c>
      <c r="S1957">
        <v>11</v>
      </c>
    </row>
    <row r="1958" spans="1:19" x14ac:dyDescent="0.3">
      <c r="A1958" s="3" t="s">
        <v>1889</v>
      </c>
      <c r="B1958" s="4">
        <v>6</v>
      </c>
      <c r="C1958" s="4">
        <v>4</v>
      </c>
      <c r="D1958" s="4">
        <v>2</v>
      </c>
      <c r="E1958" s="4"/>
      <c r="F1958" s="4">
        <v>1</v>
      </c>
      <c r="G1958" s="4"/>
      <c r="H1958" s="4"/>
      <c r="I1958" s="4"/>
      <c r="K1958" t="s">
        <v>1889</v>
      </c>
      <c r="O1958">
        <v>1</v>
      </c>
      <c r="Q1958">
        <v>2</v>
      </c>
      <c r="R1958">
        <v>4</v>
      </c>
      <c r="S1958">
        <v>6</v>
      </c>
    </row>
    <row r="1959" spans="1:19" x14ac:dyDescent="0.3">
      <c r="A1959" s="3" t="s">
        <v>3759</v>
      </c>
      <c r="B1959" s="4">
        <v>2</v>
      </c>
      <c r="C1959" s="4">
        <v>1</v>
      </c>
      <c r="D1959" s="4">
        <v>1</v>
      </c>
      <c r="E1959" s="4"/>
      <c r="F1959" s="4">
        <v>1</v>
      </c>
      <c r="G1959" s="4">
        <v>1</v>
      </c>
      <c r="H1959" s="4"/>
      <c r="I1959" s="4"/>
      <c r="K1959" t="s">
        <v>3759</v>
      </c>
      <c r="N1959">
        <v>1</v>
      </c>
      <c r="O1959">
        <v>1</v>
      </c>
      <c r="Q1959">
        <v>1</v>
      </c>
      <c r="R1959">
        <v>1</v>
      </c>
      <c r="S1959">
        <v>2</v>
      </c>
    </row>
    <row r="1960" spans="1:19" x14ac:dyDescent="0.3">
      <c r="A1960" s="3" t="s">
        <v>3222</v>
      </c>
      <c r="B1960" s="4">
        <v>20</v>
      </c>
      <c r="C1960" s="4">
        <v>25</v>
      </c>
      <c r="D1960" s="4">
        <v>12</v>
      </c>
      <c r="E1960" s="4">
        <v>22</v>
      </c>
      <c r="F1960" s="4">
        <v>17</v>
      </c>
      <c r="G1960" s="4">
        <v>13</v>
      </c>
      <c r="H1960" s="4"/>
      <c r="I1960" s="4">
        <v>1</v>
      </c>
      <c r="K1960" t="s">
        <v>3222</v>
      </c>
      <c r="M1960">
        <v>1</v>
      </c>
      <c r="N1960">
        <v>13</v>
      </c>
      <c r="O1960">
        <v>17</v>
      </c>
      <c r="P1960">
        <v>22</v>
      </c>
      <c r="Q1960">
        <v>12</v>
      </c>
      <c r="R1960">
        <v>25</v>
      </c>
      <c r="S1960">
        <v>20</v>
      </c>
    </row>
    <row r="1961" spans="1:19" x14ac:dyDescent="0.3">
      <c r="A1961" s="3" t="s">
        <v>2581</v>
      </c>
      <c r="B1961" s="4">
        <v>15</v>
      </c>
      <c r="C1961" s="4">
        <v>33</v>
      </c>
      <c r="D1961" s="4">
        <v>30</v>
      </c>
      <c r="E1961" s="4">
        <v>22</v>
      </c>
      <c r="F1961" s="4">
        <v>10</v>
      </c>
      <c r="G1961" s="4">
        <v>16</v>
      </c>
      <c r="H1961" s="4"/>
      <c r="I1961" s="4"/>
      <c r="K1961" t="s">
        <v>2581</v>
      </c>
      <c r="N1961">
        <v>16</v>
      </c>
      <c r="O1961">
        <v>10</v>
      </c>
      <c r="P1961">
        <v>22</v>
      </c>
      <c r="Q1961">
        <v>30</v>
      </c>
      <c r="R1961">
        <v>33</v>
      </c>
      <c r="S1961">
        <v>15</v>
      </c>
    </row>
    <row r="1962" spans="1:19" x14ac:dyDescent="0.3">
      <c r="A1962" s="3" t="s">
        <v>1490</v>
      </c>
      <c r="B1962" s="4">
        <v>6</v>
      </c>
      <c r="C1962" s="4">
        <v>4</v>
      </c>
      <c r="D1962" s="4">
        <v>4</v>
      </c>
      <c r="E1962" s="4"/>
      <c r="F1962" s="4">
        <v>4</v>
      </c>
      <c r="G1962" s="4">
        <v>1</v>
      </c>
      <c r="H1962" s="4"/>
      <c r="I1962" s="4"/>
      <c r="K1962" t="s">
        <v>1490</v>
      </c>
      <c r="N1962">
        <v>1</v>
      </c>
      <c r="O1962">
        <v>4</v>
      </c>
      <c r="Q1962">
        <v>4</v>
      </c>
      <c r="R1962">
        <v>4</v>
      </c>
      <c r="S1962">
        <v>6</v>
      </c>
    </row>
    <row r="1963" spans="1:19" x14ac:dyDescent="0.3">
      <c r="A1963" s="3" t="s">
        <v>4959</v>
      </c>
      <c r="B1963" s="4">
        <v>6</v>
      </c>
      <c r="C1963" s="4">
        <v>7</v>
      </c>
      <c r="D1963" s="4">
        <v>3</v>
      </c>
      <c r="E1963" s="4">
        <v>5</v>
      </c>
      <c r="F1963" s="4">
        <v>5</v>
      </c>
      <c r="G1963" s="4">
        <v>6</v>
      </c>
      <c r="H1963" s="4">
        <v>1</v>
      </c>
      <c r="I1963" s="4"/>
      <c r="K1963" t="s">
        <v>4959</v>
      </c>
      <c r="L1963">
        <v>1</v>
      </c>
      <c r="N1963">
        <v>6</v>
      </c>
      <c r="O1963">
        <v>5</v>
      </c>
      <c r="P1963">
        <v>5</v>
      </c>
      <c r="Q1963">
        <v>3</v>
      </c>
      <c r="R1963">
        <v>7</v>
      </c>
      <c r="S1963">
        <v>6</v>
      </c>
    </row>
    <row r="1964" spans="1:19" x14ac:dyDescent="0.3">
      <c r="A1964" s="3" t="s">
        <v>4816</v>
      </c>
      <c r="B1964" s="4">
        <v>235</v>
      </c>
      <c r="C1964" s="4">
        <v>198</v>
      </c>
      <c r="D1964" s="4">
        <v>168</v>
      </c>
      <c r="E1964" s="4">
        <v>166</v>
      </c>
      <c r="F1964" s="4">
        <v>141</v>
      </c>
      <c r="G1964" s="4">
        <v>108</v>
      </c>
      <c r="H1964" s="4">
        <v>7</v>
      </c>
      <c r="I1964" s="4">
        <v>7</v>
      </c>
      <c r="K1964" t="s">
        <v>4816</v>
      </c>
      <c r="L1964">
        <v>7</v>
      </c>
      <c r="M1964">
        <v>7</v>
      </c>
      <c r="N1964">
        <v>108</v>
      </c>
      <c r="O1964">
        <v>141</v>
      </c>
      <c r="P1964">
        <v>166</v>
      </c>
      <c r="Q1964">
        <v>168</v>
      </c>
      <c r="R1964">
        <v>198</v>
      </c>
      <c r="S1964">
        <v>235</v>
      </c>
    </row>
    <row r="1966" spans="1:19" x14ac:dyDescent="0.3">
      <c r="A1966" t="s">
        <v>4815</v>
      </c>
      <c r="B1966" s="53" t="s">
        <v>464</v>
      </c>
      <c r="C1966" s="53" t="s">
        <v>1342</v>
      </c>
      <c r="D1966" s="53" t="s">
        <v>4081</v>
      </c>
      <c r="E1966" s="53" t="s">
        <v>4940</v>
      </c>
      <c r="F1966" s="53" t="s">
        <v>1271</v>
      </c>
      <c r="G1966" s="53" t="s">
        <v>2876</v>
      </c>
      <c r="H1966" s="53" t="s">
        <v>1049</v>
      </c>
      <c r="I1966" s="53" t="s">
        <v>372</v>
      </c>
    </row>
    <row r="1967" spans="1:19" x14ac:dyDescent="0.3">
      <c r="A1967" t="s">
        <v>698</v>
      </c>
      <c r="B1967" s="6">
        <f>B1951/$J1967</f>
        <v>0.8</v>
      </c>
      <c r="C1967" s="6">
        <f t="shared" ref="C1967:I1967" si="210">C1951/$J1967</f>
        <v>1</v>
      </c>
      <c r="D1967" s="6">
        <f t="shared" si="210"/>
        <v>1</v>
      </c>
      <c r="E1967" s="6">
        <f t="shared" si="210"/>
        <v>0.4</v>
      </c>
      <c r="F1967" s="6">
        <f t="shared" si="210"/>
        <v>1</v>
      </c>
      <c r="G1967" s="6">
        <f t="shared" si="210"/>
        <v>0.8</v>
      </c>
      <c r="H1967" s="6">
        <f t="shared" si="210"/>
        <v>0</v>
      </c>
      <c r="I1967" s="6">
        <f t="shared" si="210"/>
        <v>0</v>
      </c>
      <c r="J1967" s="4">
        <v>5</v>
      </c>
    </row>
    <row r="1968" spans="1:19" x14ac:dyDescent="0.3">
      <c r="A1968" t="s">
        <v>2715</v>
      </c>
      <c r="B1968" s="6">
        <f t="shared" ref="B1968:I1968" si="211">B1952/$J1968</f>
        <v>0.66666666666666663</v>
      </c>
      <c r="C1968" s="6">
        <f t="shared" si="211"/>
        <v>0.52631578947368418</v>
      </c>
      <c r="D1968" s="6">
        <f t="shared" si="211"/>
        <v>0.63157894736842102</v>
      </c>
      <c r="E1968" s="6">
        <f t="shared" si="211"/>
        <v>0.78947368421052633</v>
      </c>
      <c r="F1968" s="6">
        <f t="shared" si="211"/>
        <v>0.66666666666666663</v>
      </c>
      <c r="G1968" s="6">
        <f t="shared" si="211"/>
        <v>0.42105263157894735</v>
      </c>
      <c r="H1968" s="6">
        <f t="shared" si="211"/>
        <v>0</v>
      </c>
      <c r="I1968" s="6">
        <f t="shared" si="211"/>
        <v>0</v>
      </c>
      <c r="J1968" s="4">
        <v>57</v>
      </c>
    </row>
    <row r="1969" spans="1:10" x14ac:dyDescent="0.3">
      <c r="A1969" t="s">
        <v>1958</v>
      </c>
      <c r="B1969" s="6">
        <f t="shared" ref="B1969:I1969" si="212">B1953/$J1969</f>
        <v>0.75</v>
      </c>
      <c r="C1969" s="6">
        <f t="shared" si="212"/>
        <v>0.66666666666666663</v>
      </c>
      <c r="D1969" s="6">
        <f t="shared" si="212"/>
        <v>0.44444444444444442</v>
      </c>
      <c r="E1969" s="6">
        <f t="shared" si="212"/>
        <v>0.25</v>
      </c>
      <c r="F1969" s="6">
        <f t="shared" si="212"/>
        <v>0.27777777777777779</v>
      </c>
      <c r="G1969" s="6">
        <f t="shared" si="212"/>
        <v>0.22222222222222221</v>
      </c>
      <c r="H1969" s="6">
        <f t="shared" si="212"/>
        <v>2.7777777777777776E-2</v>
      </c>
      <c r="I1969" s="6">
        <f t="shared" si="212"/>
        <v>0</v>
      </c>
      <c r="J1969" s="4">
        <v>36</v>
      </c>
    </row>
    <row r="1970" spans="1:10" x14ac:dyDescent="0.3">
      <c r="A1970" t="s">
        <v>1928</v>
      </c>
      <c r="B1970" s="6">
        <f t="shared" ref="B1970:I1970" si="213">B1954/$J1970</f>
        <v>0.63829787234042556</v>
      </c>
      <c r="C1970" s="6">
        <f t="shared" si="213"/>
        <v>0.38297872340425532</v>
      </c>
      <c r="D1970" s="6">
        <f t="shared" si="213"/>
        <v>0.53191489361702127</v>
      </c>
      <c r="E1970" s="6">
        <f t="shared" si="213"/>
        <v>0.57446808510638303</v>
      </c>
      <c r="F1970" s="6">
        <f t="shared" si="213"/>
        <v>0.44680851063829785</v>
      </c>
      <c r="G1970" s="6">
        <f t="shared" si="213"/>
        <v>0.25531914893617019</v>
      </c>
      <c r="H1970" s="6">
        <f t="shared" si="213"/>
        <v>8.5106382978723402E-2</v>
      </c>
      <c r="I1970" s="6">
        <f t="shared" si="213"/>
        <v>6.3829787234042548E-2</v>
      </c>
      <c r="J1970" s="4">
        <v>47</v>
      </c>
    </row>
    <row r="1971" spans="1:10" x14ac:dyDescent="0.3">
      <c r="A1971" t="s">
        <v>2335</v>
      </c>
      <c r="B1971" s="6">
        <f t="shared" ref="B1971:I1971" si="214">B1955/$J1971</f>
        <v>1</v>
      </c>
      <c r="C1971" s="6">
        <f t="shared" si="214"/>
        <v>0.42857142857142855</v>
      </c>
      <c r="D1971" s="6">
        <f t="shared" si="214"/>
        <v>0</v>
      </c>
      <c r="E1971" s="6">
        <f t="shared" si="214"/>
        <v>0.8571428571428571</v>
      </c>
      <c r="F1971" s="6">
        <f t="shared" si="214"/>
        <v>0.14285714285714285</v>
      </c>
      <c r="G1971" s="6">
        <f t="shared" si="214"/>
        <v>0</v>
      </c>
      <c r="H1971" s="6">
        <f t="shared" si="214"/>
        <v>0</v>
      </c>
      <c r="I1971" s="6">
        <f t="shared" si="214"/>
        <v>0</v>
      </c>
      <c r="J1971" s="4">
        <v>7</v>
      </c>
    </row>
    <row r="1972" spans="1:10" x14ac:dyDescent="0.3">
      <c r="A1972" t="s">
        <v>831</v>
      </c>
      <c r="B1972" s="6">
        <f t="shared" ref="B1972:I1972" si="215">B1956/$J1972</f>
        <v>0.81818181818181823</v>
      </c>
      <c r="C1972" s="6">
        <f t="shared" si="215"/>
        <v>0.46753246753246752</v>
      </c>
      <c r="D1972" s="6">
        <f t="shared" si="215"/>
        <v>0.37662337662337664</v>
      </c>
      <c r="E1972" s="6">
        <f t="shared" si="215"/>
        <v>0.24675324675324675</v>
      </c>
      <c r="F1972" s="6">
        <f t="shared" si="215"/>
        <v>0.31168831168831168</v>
      </c>
      <c r="G1972" s="6">
        <f t="shared" si="215"/>
        <v>0.23376623376623376</v>
      </c>
      <c r="H1972" s="6">
        <f t="shared" si="215"/>
        <v>1.2987012987012988E-2</v>
      </c>
      <c r="I1972" s="6">
        <f t="shared" si="215"/>
        <v>2.5974025974025976E-2</v>
      </c>
      <c r="J1972" s="4">
        <v>77</v>
      </c>
    </row>
    <row r="1973" spans="1:10" x14ac:dyDescent="0.3">
      <c r="A1973" t="s">
        <v>381</v>
      </c>
      <c r="B1973" s="6">
        <f t="shared" ref="B1973:I1973" si="216">B1957/$J1973</f>
        <v>0.73333333333333328</v>
      </c>
      <c r="C1973" s="6">
        <f t="shared" si="216"/>
        <v>0.53333333333333333</v>
      </c>
      <c r="D1973" s="6">
        <f t="shared" si="216"/>
        <v>0.33333333333333331</v>
      </c>
      <c r="E1973" s="6">
        <f t="shared" si="216"/>
        <v>0.6</v>
      </c>
      <c r="F1973" s="6">
        <f t="shared" si="216"/>
        <v>0.26666666666666666</v>
      </c>
      <c r="G1973" s="6">
        <f t="shared" si="216"/>
        <v>0.33333333333333331</v>
      </c>
      <c r="H1973" s="6">
        <f t="shared" si="216"/>
        <v>0</v>
      </c>
      <c r="I1973" s="6">
        <f t="shared" si="216"/>
        <v>6.6666666666666666E-2</v>
      </c>
      <c r="J1973" s="4">
        <v>15</v>
      </c>
    </row>
    <row r="1974" spans="1:10" x14ac:dyDescent="0.3">
      <c r="A1974" t="s">
        <v>1889</v>
      </c>
      <c r="B1974" s="6">
        <f t="shared" ref="B1974:I1974" si="217">B1958/$J1974</f>
        <v>1</v>
      </c>
      <c r="C1974" s="6">
        <f t="shared" si="217"/>
        <v>0.66666666666666663</v>
      </c>
      <c r="D1974" s="6">
        <f t="shared" si="217"/>
        <v>0.33333333333333331</v>
      </c>
      <c r="E1974" s="6">
        <f t="shared" si="217"/>
        <v>0</v>
      </c>
      <c r="F1974" s="6">
        <f t="shared" si="217"/>
        <v>0.16666666666666666</v>
      </c>
      <c r="G1974" s="6">
        <f t="shared" si="217"/>
        <v>0</v>
      </c>
      <c r="H1974" s="6">
        <f t="shared" si="217"/>
        <v>0</v>
      </c>
      <c r="I1974" s="6">
        <f t="shared" si="217"/>
        <v>0</v>
      </c>
      <c r="J1974" s="4">
        <v>6</v>
      </c>
    </row>
    <row r="1975" spans="1:10" x14ac:dyDescent="0.3">
      <c r="A1975" t="s">
        <v>3759</v>
      </c>
      <c r="B1975" s="6">
        <f t="shared" ref="B1975:I1975" si="218">B1959/$J1975</f>
        <v>1</v>
      </c>
      <c r="C1975" s="6">
        <f t="shared" si="218"/>
        <v>0.5</v>
      </c>
      <c r="D1975" s="6">
        <f t="shared" si="218"/>
        <v>0.5</v>
      </c>
      <c r="E1975" s="6">
        <f t="shared" si="218"/>
        <v>0</v>
      </c>
      <c r="F1975" s="6">
        <f t="shared" si="218"/>
        <v>0.5</v>
      </c>
      <c r="G1975" s="6">
        <f t="shared" si="218"/>
        <v>0.5</v>
      </c>
      <c r="H1975" s="6">
        <f t="shared" si="218"/>
        <v>0</v>
      </c>
      <c r="I1975" s="6">
        <f t="shared" si="218"/>
        <v>0</v>
      </c>
      <c r="J1975" s="4">
        <v>2</v>
      </c>
    </row>
    <row r="1976" spans="1:10" x14ac:dyDescent="0.3">
      <c r="A1976" t="s">
        <v>3222</v>
      </c>
      <c r="B1976" s="6">
        <f t="shared" ref="B1976:I1976" si="219">B1960/$J1976</f>
        <v>0.55555555555555558</v>
      </c>
      <c r="C1976" s="6">
        <f t="shared" si="219"/>
        <v>0.69444444444444442</v>
      </c>
      <c r="D1976" s="6">
        <f t="shared" si="219"/>
        <v>0.33333333333333331</v>
      </c>
      <c r="E1976" s="6">
        <f t="shared" si="219"/>
        <v>0.61111111111111116</v>
      </c>
      <c r="F1976" s="6">
        <f t="shared" si="219"/>
        <v>0.47222222222222221</v>
      </c>
      <c r="G1976" s="6">
        <f t="shared" si="219"/>
        <v>0.3611111111111111</v>
      </c>
      <c r="H1976" s="6">
        <f t="shared" si="219"/>
        <v>0</v>
      </c>
      <c r="I1976" s="6">
        <f t="shared" si="219"/>
        <v>2.7777777777777776E-2</v>
      </c>
      <c r="J1976" s="4">
        <v>36</v>
      </c>
    </row>
    <row r="1977" spans="1:10" x14ac:dyDescent="0.3">
      <c r="A1977" t="s">
        <v>2581</v>
      </c>
      <c r="B1977" s="6">
        <f t="shared" ref="B1977:I1977" si="220">B1961/$J1977</f>
        <v>0.34883720930232559</v>
      </c>
      <c r="C1977" s="6">
        <f t="shared" si="220"/>
        <v>0.76744186046511631</v>
      </c>
      <c r="D1977" s="6">
        <f t="shared" si="220"/>
        <v>0.69767441860465118</v>
      </c>
      <c r="E1977" s="6">
        <f t="shared" si="220"/>
        <v>0.51162790697674421</v>
      </c>
      <c r="F1977" s="6">
        <f t="shared" si="220"/>
        <v>0.23255813953488372</v>
      </c>
      <c r="G1977" s="6">
        <f t="shared" si="220"/>
        <v>0.37209302325581395</v>
      </c>
      <c r="H1977" s="6">
        <f t="shared" si="220"/>
        <v>0</v>
      </c>
      <c r="I1977" s="6">
        <f t="shared" si="220"/>
        <v>0</v>
      </c>
      <c r="J1977" s="4">
        <v>43</v>
      </c>
    </row>
    <row r="1978" spans="1:10" x14ac:dyDescent="0.3">
      <c r="A1978" t="s">
        <v>1490</v>
      </c>
      <c r="B1978" s="6">
        <f t="shared" ref="B1978:I1978" si="221">B1962/$J1978</f>
        <v>1</v>
      </c>
      <c r="C1978" s="6">
        <f t="shared" si="221"/>
        <v>0.66666666666666663</v>
      </c>
      <c r="D1978" s="6">
        <f t="shared" si="221"/>
        <v>0.66666666666666663</v>
      </c>
      <c r="E1978" s="6">
        <f t="shared" si="221"/>
        <v>0</v>
      </c>
      <c r="F1978" s="6">
        <f t="shared" si="221"/>
        <v>0.66666666666666663</v>
      </c>
      <c r="G1978" s="6">
        <f t="shared" si="221"/>
        <v>0.16666666666666666</v>
      </c>
      <c r="H1978" s="6">
        <f t="shared" si="221"/>
        <v>0</v>
      </c>
      <c r="I1978" s="6">
        <f t="shared" si="221"/>
        <v>0</v>
      </c>
      <c r="J1978" s="4">
        <v>6</v>
      </c>
    </row>
    <row r="1979" spans="1:10" x14ac:dyDescent="0.3">
      <c r="A1979" t="s">
        <v>4959</v>
      </c>
      <c r="B1979" s="6">
        <f t="shared" ref="B1979:I1979" si="222">B1963/$J1979</f>
        <v>0.66666666666666663</v>
      </c>
      <c r="C1979" s="6">
        <f t="shared" si="222"/>
        <v>0.77777777777777779</v>
      </c>
      <c r="D1979" s="6">
        <f t="shared" si="222"/>
        <v>0.33333333333333331</v>
      </c>
      <c r="E1979" s="6">
        <f t="shared" si="222"/>
        <v>0.55555555555555558</v>
      </c>
      <c r="F1979" s="6">
        <f t="shared" si="222"/>
        <v>0.55555555555555558</v>
      </c>
      <c r="G1979" s="6">
        <f t="shared" si="222"/>
        <v>0.66666666666666663</v>
      </c>
      <c r="H1979" s="6">
        <f t="shared" si="222"/>
        <v>0.1111111111111111</v>
      </c>
      <c r="I1979" s="6">
        <f t="shared" si="222"/>
        <v>0</v>
      </c>
      <c r="J1979" s="4">
        <v>9</v>
      </c>
    </row>
    <row r="1980" spans="1:10" x14ac:dyDescent="0.3">
      <c r="A1980" t="s">
        <v>4816</v>
      </c>
      <c r="B1980" s="6">
        <f>B1964/346</f>
        <v>0.67919075144508667</v>
      </c>
      <c r="C1980" s="6">
        <f t="shared" ref="C1980:I1980" si="223">C1964/346</f>
        <v>0.5722543352601156</v>
      </c>
      <c r="D1980" s="6">
        <f t="shared" si="223"/>
        <v>0.48554913294797686</v>
      </c>
      <c r="E1980" s="6">
        <f t="shared" si="223"/>
        <v>0.47976878612716761</v>
      </c>
      <c r="F1980" s="6">
        <f t="shared" si="223"/>
        <v>0.40751445086705201</v>
      </c>
      <c r="G1980" s="6">
        <f t="shared" si="223"/>
        <v>0.31213872832369943</v>
      </c>
      <c r="H1980" s="6">
        <f t="shared" si="223"/>
        <v>2.023121387283237E-2</v>
      </c>
      <c r="I1980" s="6">
        <f t="shared" si="223"/>
        <v>2.023121387283237E-2</v>
      </c>
      <c r="J1980">
        <f>SUM(J1967:J1979)</f>
        <v>346</v>
      </c>
    </row>
    <row r="1982" spans="1:10" x14ac:dyDescent="0.3">
      <c r="A1982" t="s">
        <v>4944</v>
      </c>
    </row>
    <row r="1983" spans="1:10" x14ac:dyDescent="0.3">
      <c r="B1983" s="2" t="s">
        <v>4817</v>
      </c>
    </row>
    <row r="1984" spans="1:10" x14ac:dyDescent="0.3">
      <c r="B1984" t="s">
        <v>347</v>
      </c>
      <c r="D1984" t="s">
        <v>359</v>
      </c>
      <c r="F1984" t="s">
        <v>4818</v>
      </c>
      <c r="H1984" t="s">
        <v>4820</v>
      </c>
      <c r="I1984" t="s">
        <v>4821</v>
      </c>
    </row>
    <row r="1985" spans="1:9" x14ac:dyDescent="0.3">
      <c r="A1985" s="2" t="s">
        <v>4815</v>
      </c>
      <c r="B1985" t="s">
        <v>4819</v>
      </c>
      <c r="C1985" t="s">
        <v>4822</v>
      </c>
      <c r="D1985" t="s">
        <v>4819</v>
      </c>
      <c r="E1985" t="s">
        <v>4822</v>
      </c>
      <c r="F1985" t="s">
        <v>4819</v>
      </c>
      <c r="G1985" t="s">
        <v>4822</v>
      </c>
    </row>
    <row r="1986" spans="1:9" x14ac:dyDescent="0.3">
      <c r="A1986" s="3" t="s">
        <v>698</v>
      </c>
      <c r="B1986" s="4"/>
      <c r="C1986" s="5">
        <v>0</v>
      </c>
      <c r="D1986" s="4">
        <v>5</v>
      </c>
      <c r="E1986" s="5">
        <v>1</v>
      </c>
      <c r="F1986" s="4"/>
      <c r="G1986" s="5">
        <v>0</v>
      </c>
      <c r="H1986" s="4">
        <v>5</v>
      </c>
      <c r="I1986" s="5">
        <v>1</v>
      </c>
    </row>
    <row r="1987" spans="1:9" x14ac:dyDescent="0.3">
      <c r="A1987" s="3" t="s">
        <v>2715</v>
      </c>
      <c r="B1987" s="4"/>
      <c r="C1987" s="5">
        <v>0</v>
      </c>
      <c r="D1987" s="4">
        <v>53</v>
      </c>
      <c r="E1987" s="5">
        <v>1</v>
      </c>
      <c r="F1987" s="4"/>
      <c r="G1987" s="5">
        <v>0</v>
      </c>
      <c r="H1987" s="4">
        <v>53</v>
      </c>
      <c r="I1987" s="5">
        <v>1</v>
      </c>
    </row>
    <row r="1988" spans="1:9" x14ac:dyDescent="0.3">
      <c r="A1988" s="3" t="s">
        <v>1958</v>
      </c>
      <c r="B1988" s="4">
        <v>2</v>
      </c>
      <c r="C1988" s="5">
        <v>5.7142857142857141E-2</v>
      </c>
      <c r="D1988" s="4">
        <v>33</v>
      </c>
      <c r="E1988" s="5">
        <v>0.94285714285714284</v>
      </c>
      <c r="F1988" s="4"/>
      <c r="G1988" s="5">
        <v>0</v>
      </c>
      <c r="H1988" s="4">
        <v>35</v>
      </c>
      <c r="I1988" s="5">
        <v>1</v>
      </c>
    </row>
    <row r="1989" spans="1:9" x14ac:dyDescent="0.3">
      <c r="A1989" s="3" t="s">
        <v>1928</v>
      </c>
      <c r="B1989" s="4">
        <v>2</v>
      </c>
      <c r="C1989" s="5">
        <v>5.2631578947368418E-2</v>
      </c>
      <c r="D1989" s="4">
        <v>36</v>
      </c>
      <c r="E1989" s="5">
        <v>0.94736842105263153</v>
      </c>
      <c r="F1989" s="4"/>
      <c r="G1989" s="5">
        <v>0</v>
      </c>
      <c r="H1989" s="4">
        <v>38</v>
      </c>
      <c r="I1989" s="5">
        <v>1</v>
      </c>
    </row>
    <row r="1990" spans="1:9" x14ac:dyDescent="0.3">
      <c r="A1990" s="3" t="s">
        <v>2335</v>
      </c>
      <c r="B1990" s="4"/>
      <c r="C1990" s="5">
        <v>0</v>
      </c>
      <c r="D1990" s="4">
        <v>7</v>
      </c>
      <c r="E1990" s="5">
        <v>1</v>
      </c>
      <c r="F1990" s="4"/>
      <c r="G1990" s="5">
        <v>0</v>
      </c>
      <c r="H1990" s="4">
        <v>7</v>
      </c>
      <c r="I1990" s="5">
        <v>1</v>
      </c>
    </row>
    <row r="1991" spans="1:9" x14ac:dyDescent="0.3">
      <c r="A1991" s="3" t="s">
        <v>831</v>
      </c>
      <c r="B1991" s="4">
        <v>2</v>
      </c>
      <c r="C1991" s="5">
        <v>3.5714285714285712E-2</v>
      </c>
      <c r="D1991" s="4">
        <v>54</v>
      </c>
      <c r="E1991" s="5">
        <v>0.9642857142857143</v>
      </c>
      <c r="F1991" s="4"/>
      <c r="G1991" s="5">
        <v>0</v>
      </c>
      <c r="H1991" s="4">
        <v>56</v>
      </c>
      <c r="I1991" s="5">
        <v>1</v>
      </c>
    </row>
    <row r="1992" spans="1:9" x14ac:dyDescent="0.3">
      <c r="A1992" s="3" t="s">
        <v>381</v>
      </c>
      <c r="B1992" s="4">
        <v>1</v>
      </c>
      <c r="C1992" s="5">
        <v>8.3333333333333329E-2</v>
      </c>
      <c r="D1992" s="4">
        <v>11</v>
      </c>
      <c r="E1992" s="5">
        <v>0.91666666666666663</v>
      </c>
      <c r="F1992" s="4"/>
      <c r="G1992" s="5">
        <v>0</v>
      </c>
      <c r="H1992" s="4">
        <v>12</v>
      </c>
      <c r="I1992" s="5">
        <v>1</v>
      </c>
    </row>
    <row r="1993" spans="1:9" x14ac:dyDescent="0.3">
      <c r="A1993" s="3" t="s">
        <v>1889</v>
      </c>
      <c r="B1993" s="4"/>
      <c r="C1993" s="5">
        <v>0</v>
      </c>
      <c r="D1993" s="4">
        <v>6</v>
      </c>
      <c r="E1993" s="5">
        <v>1</v>
      </c>
      <c r="F1993" s="4"/>
      <c r="G1993" s="5">
        <v>0</v>
      </c>
      <c r="H1993" s="4">
        <v>6</v>
      </c>
      <c r="I1993" s="5">
        <v>1</v>
      </c>
    </row>
    <row r="1994" spans="1:9" x14ac:dyDescent="0.3">
      <c r="A1994" s="3" t="s">
        <v>3759</v>
      </c>
      <c r="B1994" s="4"/>
      <c r="C1994" s="5">
        <v>0</v>
      </c>
      <c r="D1994" s="4">
        <v>2</v>
      </c>
      <c r="E1994" s="5">
        <v>1</v>
      </c>
      <c r="F1994" s="4"/>
      <c r="G1994" s="5">
        <v>0</v>
      </c>
      <c r="H1994" s="4">
        <v>2</v>
      </c>
      <c r="I1994" s="5">
        <v>1</v>
      </c>
    </row>
    <row r="1995" spans="1:9" x14ac:dyDescent="0.3">
      <c r="A1995" s="3" t="s">
        <v>3222</v>
      </c>
      <c r="B1995" s="4">
        <v>5</v>
      </c>
      <c r="C1995" s="5">
        <v>0.16666666666666666</v>
      </c>
      <c r="D1995" s="4">
        <v>25</v>
      </c>
      <c r="E1995" s="5">
        <v>0.83333333333333337</v>
      </c>
      <c r="F1995" s="4"/>
      <c r="G1995" s="5">
        <v>0</v>
      </c>
      <c r="H1995" s="4">
        <v>30</v>
      </c>
      <c r="I1995" s="5">
        <v>1</v>
      </c>
    </row>
    <row r="1996" spans="1:9" x14ac:dyDescent="0.3">
      <c r="A1996" s="3" t="s">
        <v>2581</v>
      </c>
      <c r="B1996" s="4">
        <v>10</v>
      </c>
      <c r="C1996" s="5">
        <v>0.26315789473684209</v>
      </c>
      <c r="D1996" s="4">
        <v>28</v>
      </c>
      <c r="E1996" s="5">
        <v>0.73684210526315785</v>
      </c>
      <c r="F1996" s="4"/>
      <c r="G1996" s="5">
        <v>0</v>
      </c>
      <c r="H1996" s="4">
        <v>38</v>
      </c>
      <c r="I1996" s="5">
        <v>1</v>
      </c>
    </row>
    <row r="1997" spans="1:9" x14ac:dyDescent="0.3">
      <c r="A1997" s="3" t="s">
        <v>1490</v>
      </c>
      <c r="B1997" s="4"/>
      <c r="C1997" s="5">
        <v>0</v>
      </c>
      <c r="D1997" s="4">
        <v>6</v>
      </c>
      <c r="E1997" s="5">
        <v>1</v>
      </c>
      <c r="F1997" s="4"/>
      <c r="G1997" s="5">
        <v>0</v>
      </c>
      <c r="H1997" s="4">
        <v>6</v>
      </c>
      <c r="I1997" s="5">
        <v>1</v>
      </c>
    </row>
    <row r="1998" spans="1:9" x14ac:dyDescent="0.3">
      <c r="A1998" s="3" t="s">
        <v>4959</v>
      </c>
      <c r="B1998" s="4"/>
      <c r="C1998" s="5">
        <v>0</v>
      </c>
      <c r="D1998" s="4">
        <v>6</v>
      </c>
      <c r="E1998" s="5">
        <v>1</v>
      </c>
      <c r="F1998" s="4"/>
      <c r="G1998" s="5">
        <v>0</v>
      </c>
      <c r="H1998" s="4">
        <v>6</v>
      </c>
      <c r="I1998" s="5">
        <v>1</v>
      </c>
    </row>
    <row r="1999" spans="1:9" x14ac:dyDescent="0.3">
      <c r="A1999" s="3" t="s">
        <v>4816</v>
      </c>
      <c r="B1999" s="4">
        <v>22</v>
      </c>
      <c r="C1999" s="5">
        <v>7.4829931972789115E-2</v>
      </c>
      <c r="D1999" s="4">
        <v>272</v>
      </c>
      <c r="E1999" s="5">
        <v>0.92517006802721091</v>
      </c>
      <c r="F1999" s="4"/>
      <c r="G1999" s="5">
        <v>0</v>
      </c>
      <c r="H1999" s="4">
        <v>294</v>
      </c>
      <c r="I1999" s="5">
        <v>1</v>
      </c>
    </row>
    <row r="2001" spans="1:9" x14ac:dyDescent="0.3">
      <c r="A2001" s="3" t="s">
        <v>4946</v>
      </c>
    </row>
    <row r="2002" spans="1:9" x14ac:dyDescent="0.3">
      <c r="A2002">
        <f>ROUND(AVERAGE(data!$MC$2:$MC$404),0)</f>
        <v>5</v>
      </c>
    </row>
    <row r="2004" spans="1:9" x14ac:dyDescent="0.3">
      <c r="A2004" t="s">
        <v>4945</v>
      </c>
    </row>
    <row r="2005" spans="1:9" x14ac:dyDescent="0.3">
      <c r="B2005" s="2" t="s">
        <v>4817</v>
      </c>
    </row>
    <row r="2006" spans="1:9" x14ac:dyDescent="0.3">
      <c r="B2006" t="s">
        <v>347</v>
      </c>
      <c r="D2006" t="s">
        <v>359</v>
      </c>
      <c r="F2006" t="s">
        <v>4818</v>
      </c>
      <c r="H2006" t="s">
        <v>4820</v>
      </c>
      <c r="I2006" t="s">
        <v>4821</v>
      </c>
    </row>
    <row r="2007" spans="1:9" x14ac:dyDescent="0.3">
      <c r="A2007" s="2" t="s">
        <v>4815</v>
      </c>
      <c r="B2007" t="s">
        <v>4819</v>
      </c>
      <c r="C2007" t="s">
        <v>4822</v>
      </c>
      <c r="D2007" t="s">
        <v>4819</v>
      </c>
      <c r="E2007" t="s">
        <v>4822</v>
      </c>
      <c r="F2007" t="s">
        <v>4819</v>
      </c>
      <c r="G2007" t="s">
        <v>4822</v>
      </c>
    </row>
    <row r="2008" spans="1:9" x14ac:dyDescent="0.3">
      <c r="A2008" s="3" t="s">
        <v>698</v>
      </c>
      <c r="B2008" s="4"/>
      <c r="C2008" s="5">
        <v>0</v>
      </c>
      <c r="D2008" s="4">
        <v>3</v>
      </c>
      <c r="E2008" s="5">
        <v>1</v>
      </c>
      <c r="F2008" s="4"/>
      <c r="G2008" s="5">
        <v>0</v>
      </c>
      <c r="H2008" s="4">
        <v>3</v>
      </c>
      <c r="I2008" s="5">
        <v>1</v>
      </c>
    </row>
    <row r="2009" spans="1:9" x14ac:dyDescent="0.3">
      <c r="A2009" s="3" t="s">
        <v>2715</v>
      </c>
      <c r="B2009" s="4">
        <v>2</v>
      </c>
      <c r="C2009" s="5">
        <v>0.1</v>
      </c>
      <c r="D2009" s="4">
        <v>18</v>
      </c>
      <c r="E2009" s="5">
        <v>0.9</v>
      </c>
      <c r="F2009" s="4"/>
      <c r="G2009" s="5">
        <v>0</v>
      </c>
      <c r="H2009" s="4">
        <v>20</v>
      </c>
      <c r="I2009" s="5">
        <v>1</v>
      </c>
    </row>
    <row r="2010" spans="1:9" x14ac:dyDescent="0.3">
      <c r="A2010" s="3" t="s">
        <v>1958</v>
      </c>
      <c r="B2010" s="4"/>
      <c r="C2010" s="5">
        <v>0</v>
      </c>
      <c r="D2010" s="4">
        <v>15</v>
      </c>
      <c r="E2010" s="5">
        <v>1</v>
      </c>
      <c r="F2010" s="4"/>
      <c r="G2010" s="5">
        <v>0</v>
      </c>
      <c r="H2010" s="4">
        <v>15</v>
      </c>
      <c r="I2010" s="5">
        <v>1</v>
      </c>
    </row>
    <row r="2011" spans="1:9" x14ac:dyDescent="0.3">
      <c r="A2011" s="3" t="s">
        <v>1928</v>
      </c>
      <c r="B2011" s="4">
        <v>4</v>
      </c>
      <c r="C2011" s="5">
        <v>0.26666666666666666</v>
      </c>
      <c r="D2011" s="4">
        <v>11</v>
      </c>
      <c r="E2011" s="5">
        <v>0.73333333333333328</v>
      </c>
      <c r="F2011" s="4"/>
      <c r="G2011" s="5">
        <v>0</v>
      </c>
      <c r="H2011" s="4">
        <v>15</v>
      </c>
      <c r="I2011" s="5">
        <v>1</v>
      </c>
    </row>
    <row r="2012" spans="1:9" x14ac:dyDescent="0.3">
      <c r="A2012" s="3" t="s">
        <v>2335</v>
      </c>
      <c r="B2012" s="4">
        <v>2</v>
      </c>
      <c r="C2012" s="5">
        <v>0.66666666666666663</v>
      </c>
      <c r="D2012" s="4">
        <v>1</v>
      </c>
      <c r="E2012" s="5">
        <v>0.33333333333333331</v>
      </c>
      <c r="F2012" s="4"/>
      <c r="G2012" s="5">
        <v>0</v>
      </c>
      <c r="H2012" s="4">
        <v>3</v>
      </c>
      <c r="I2012" s="5">
        <v>1</v>
      </c>
    </row>
    <row r="2013" spans="1:9" x14ac:dyDescent="0.3">
      <c r="A2013" s="3" t="s">
        <v>831</v>
      </c>
      <c r="B2013" s="4">
        <v>2</v>
      </c>
      <c r="C2013" s="5">
        <v>5.4054054054054057E-2</v>
      </c>
      <c r="D2013" s="4">
        <v>35</v>
      </c>
      <c r="E2013" s="5">
        <v>0.94594594594594594</v>
      </c>
      <c r="F2013" s="4"/>
      <c r="G2013" s="5">
        <v>0</v>
      </c>
      <c r="H2013" s="4">
        <v>37</v>
      </c>
      <c r="I2013" s="5">
        <v>1</v>
      </c>
    </row>
    <row r="2014" spans="1:9" x14ac:dyDescent="0.3">
      <c r="A2014" s="3" t="s">
        <v>381</v>
      </c>
      <c r="B2014" s="4">
        <v>3</v>
      </c>
      <c r="C2014" s="5">
        <v>0.42857142857142855</v>
      </c>
      <c r="D2014" s="4">
        <v>4</v>
      </c>
      <c r="E2014" s="5">
        <v>0.5714285714285714</v>
      </c>
      <c r="F2014" s="4"/>
      <c r="G2014" s="5">
        <v>0</v>
      </c>
      <c r="H2014" s="4">
        <v>7</v>
      </c>
      <c r="I2014" s="5">
        <v>1</v>
      </c>
    </row>
    <row r="2015" spans="1:9" x14ac:dyDescent="0.3">
      <c r="A2015" s="3" t="s">
        <v>1889</v>
      </c>
      <c r="B2015" s="4"/>
      <c r="C2015" s="5">
        <v>0</v>
      </c>
      <c r="D2015" s="4">
        <v>4</v>
      </c>
      <c r="E2015" s="5">
        <v>1</v>
      </c>
      <c r="F2015" s="4"/>
      <c r="G2015" s="5">
        <v>0</v>
      </c>
      <c r="H2015" s="4">
        <v>4</v>
      </c>
      <c r="I2015" s="5">
        <v>1</v>
      </c>
    </row>
    <row r="2016" spans="1:9" x14ac:dyDescent="0.3">
      <c r="A2016" s="3" t="s">
        <v>3759</v>
      </c>
      <c r="B2016" s="4"/>
      <c r="C2016" s="5">
        <v>0</v>
      </c>
      <c r="D2016" s="4">
        <v>2</v>
      </c>
      <c r="E2016" s="5">
        <v>1</v>
      </c>
      <c r="F2016" s="4"/>
      <c r="G2016" s="5">
        <v>0</v>
      </c>
      <c r="H2016" s="4">
        <v>2</v>
      </c>
      <c r="I2016" s="5">
        <v>1</v>
      </c>
    </row>
    <row r="2017" spans="1:9" x14ac:dyDescent="0.3">
      <c r="A2017" s="3" t="s">
        <v>3222</v>
      </c>
      <c r="B2017" s="4">
        <v>2</v>
      </c>
      <c r="C2017" s="5">
        <v>0.22222222222222221</v>
      </c>
      <c r="D2017" s="4">
        <v>7</v>
      </c>
      <c r="E2017" s="5">
        <v>0.77777777777777779</v>
      </c>
      <c r="F2017" s="4"/>
      <c r="G2017" s="5">
        <v>0</v>
      </c>
      <c r="H2017" s="4">
        <v>9</v>
      </c>
      <c r="I2017" s="5">
        <v>1</v>
      </c>
    </row>
    <row r="2018" spans="1:9" x14ac:dyDescent="0.3">
      <c r="A2018" s="3" t="s">
        <v>2581</v>
      </c>
      <c r="B2018" s="4">
        <v>3</v>
      </c>
      <c r="C2018" s="5">
        <v>0.17647058823529413</v>
      </c>
      <c r="D2018" s="4">
        <v>14</v>
      </c>
      <c r="E2018" s="5">
        <v>0.82352941176470584</v>
      </c>
      <c r="F2018" s="4"/>
      <c r="G2018" s="5">
        <v>0</v>
      </c>
      <c r="H2018" s="4">
        <v>17</v>
      </c>
      <c r="I2018" s="5">
        <v>1</v>
      </c>
    </row>
    <row r="2019" spans="1:9" x14ac:dyDescent="0.3">
      <c r="A2019" s="3" t="s">
        <v>1490</v>
      </c>
      <c r="B2019" s="4"/>
      <c r="C2019" s="5">
        <v>0</v>
      </c>
      <c r="D2019" s="4">
        <v>1</v>
      </c>
      <c r="E2019" s="5">
        <v>1</v>
      </c>
      <c r="F2019" s="4"/>
      <c r="G2019" s="5">
        <v>0</v>
      </c>
      <c r="H2019" s="4">
        <v>1</v>
      </c>
      <c r="I2019" s="5">
        <v>1</v>
      </c>
    </row>
    <row r="2020" spans="1:9" x14ac:dyDescent="0.3">
      <c r="A2020" s="3" t="s">
        <v>4959</v>
      </c>
      <c r="B2020" s="4"/>
      <c r="C2020" s="5">
        <v>0</v>
      </c>
      <c r="D2020" s="4">
        <v>4</v>
      </c>
      <c r="E2020" s="5">
        <v>1</v>
      </c>
      <c r="F2020" s="4"/>
      <c r="G2020" s="5">
        <v>0</v>
      </c>
      <c r="H2020" s="4">
        <v>4</v>
      </c>
      <c r="I2020" s="5">
        <v>1</v>
      </c>
    </row>
    <row r="2021" spans="1:9" x14ac:dyDescent="0.3">
      <c r="A2021" s="3" t="s">
        <v>4816</v>
      </c>
      <c r="B2021" s="4">
        <v>18</v>
      </c>
      <c r="C2021" s="5">
        <v>0.13138686131386862</v>
      </c>
      <c r="D2021" s="4">
        <v>119</v>
      </c>
      <c r="E2021" s="5">
        <v>0.86861313868613144</v>
      </c>
      <c r="F2021" s="4"/>
      <c r="G2021" s="5">
        <v>0</v>
      </c>
      <c r="H2021" s="4">
        <v>137</v>
      </c>
      <c r="I2021" s="5">
        <v>1</v>
      </c>
    </row>
    <row r="2023" spans="1:9" x14ac:dyDescent="0.3">
      <c r="A2023" s="3" t="s">
        <v>4947</v>
      </c>
    </row>
    <row r="2024" spans="1:9" x14ac:dyDescent="0.3">
      <c r="A2024">
        <f>ROUND(AVERAGE(data!$MF$2:$MF$404),0)</f>
        <v>4</v>
      </c>
    </row>
  </sheetData>
  <pageMargins left="0.7" right="0.7" top="0.75" bottom="0.75" header="0.3" footer="0.3"/>
  <pageSetup orientation="portrait" verticalDpi="1200" r:id="rId79"/>
  <drawing r:id="rId8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4"/>
  <sheetViews>
    <sheetView workbookViewId="0">
      <selection activeCell="J12" sqref="J12"/>
    </sheetView>
  </sheetViews>
  <sheetFormatPr defaultRowHeight="14.4" x14ac:dyDescent="0.3"/>
  <cols>
    <col min="1" max="1" width="34.5546875" customWidth="1"/>
    <col min="4" max="4" width="18" customWidth="1"/>
    <col min="6" max="6" width="20.44140625" customWidth="1"/>
    <col min="7" max="7" width="15" customWidth="1"/>
  </cols>
  <sheetData>
    <row r="1" spans="1:13" x14ac:dyDescent="0.3">
      <c r="A1" t="s">
        <v>4790</v>
      </c>
      <c r="B1" t="s">
        <v>220</v>
      </c>
      <c r="C1" t="s">
        <v>221</v>
      </c>
      <c r="D1" t="s">
        <v>222</v>
      </c>
      <c r="E1" t="s">
        <v>223</v>
      </c>
      <c r="F1" t="s">
        <v>224</v>
      </c>
      <c r="G1" t="s">
        <v>225</v>
      </c>
      <c r="H1" t="s">
        <v>5178</v>
      </c>
      <c r="I1" t="s">
        <v>227</v>
      </c>
      <c r="J1" t="s">
        <v>228</v>
      </c>
      <c r="K1" t="s">
        <v>229</v>
      </c>
      <c r="L1" t="s">
        <v>230</v>
      </c>
      <c r="M1" t="s">
        <v>231</v>
      </c>
    </row>
    <row r="2" spans="1:13" x14ac:dyDescent="0.3">
      <c r="A2">
        <v>130</v>
      </c>
      <c r="E2">
        <v>1</v>
      </c>
      <c r="F2" t="s">
        <v>4791</v>
      </c>
      <c r="G2">
        <v>1</v>
      </c>
      <c r="H2" t="str">
        <f>IF(Table3[[#This Row],[msna/nutrition/muacchildren/muac1]]&lt;126,"yes","No")</f>
        <v>No</v>
      </c>
    </row>
    <row r="3" spans="1:13" x14ac:dyDescent="0.3">
      <c r="A3">
        <v>132</v>
      </c>
      <c r="E3">
        <v>2</v>
      </c>
      <c r="F3" t="s">
        <v>4791</v>
      </c>
      <c r="G3">
        <v>8</v>
      </c>
      <c r="H3" t="str">
        <f>IF(Table3[[#This Row],[msna/nutrition/muacchildren/muac1]]&lt;126,"yes","No")</f>
        <v>No</v>
      </c>
    </row>
    <row r="4" spans="1:13" x14ac:dyDescent="0.3">
      <c r="A4">
        <v>128</v>
      </c>
      <c r="E4">
        <v>3</v>
      </c>
      <c r="F4" t="s">
        <v>4791</v>
      </c>
      <c r="G4">
        <v>14</v>
      </c>
      <c r="H4" t="str">
        <f>IF(Table3[[#This Row],[msna/nutrition/muacchildren/muac1]]&lt;126,"yes","No")</f>
        <v>No</v>
      </c>
    </row>
    <row r="5" spans="1:13" x14ac:dyDescent="0.3">
      <c r="A5">
        <v>122</v>
      </c>
      <c r="E5">
        <v>4</v>
      </c>
      <c r="F5" t="s">
        <v>4791</v>
      </c>
      <c r="G5">
        <v>21</v>
      </c>
      <c r="H5" t="str">
        <f>IF(Table3[[#This Row],[msna/nutrition/muacchildren/muac1]]&lt;126,"yes","No")</f>
        <v>yes</v>
      </c>
    </row>
    <row r="6" spans="1:13" x14ac:dyDescent="0.3">
      <c r="A6">
        <v>120</v>
      </c>
      <c r="E6">
        <v>5</v>
      </c>
      <c r="F6" t="s">
        <v>4791</v>
      </c>
      <c r="G6">
        <v>21</v>
      </c>
      <c r="H6" t="str">
        <f>IF(Table3[[#This Row],[msna/nutrition/muacchildren/muac1]]&lt;126,"yes","No")</f>
        <v>yes</v>
      </c>
    </row>
    <row r="7" spans="1:13" x14ac:dyDescent="0.3">
      <c r="A7">
        <v>130</v>
      </c>
      <c r="E7">
        <v>6</v>
      </c>
      <c r="F7" t="s">
        <v>4791</v>
      </c>
      <c r="G7">
        <v>21</v>
      </c>
      <c r="H7" t="str">
        <f>IF(Table3[[#This Row],[msna/nutrition/muacchildren/muac1]]&lt;126,"yes","No")</f>
        <v>No</v>
      </c>
    </row>
    <row r="8" spans="1:13" x14ac:dyDescent="0.3">
      <c r="A8">
        <v>160</v>
      </c>
      <c r="E8">
        <v>7</v>
      </c>
      <c r="F8" t="s">
        <v>4791</v>
      </c>
      <c r="G8">
        <v>22</v>
      </c>
      <c r="H8" t="str">
        <f>IF(Table3[[#This Row],[msna/nutrition/muacchildren/muac1]]&lt;126,"yes","No")</f>
        <v>No</v>
      </c>
    </row>
    <row r="9" spans="1:13" x14ac:dyDescent="0.3">
      <c r="A9">
        <v>141</v>
      </c>
      <c r="E9">
        <v>8</v>
      </c>
      <c r="F9" t="s">
        <v>4791</v>
      </c>
      <c r="G9">
        <v>23</v>
      </c>
      <c r="H9" t="str">
        <f>IF(Table3[[#This Row],[msna/nutrition/muacchildren/muac1]]&lt;126,"yes","No")</f>
        <v>No</v>
      </c>
    </row>
    <row r="10" spans="1:13" x14ac:dyDescent="0.3">
      <c r="A10">
        <v>130</v>
      </c>
      <c r="E10">
        <v>9</v>
      </c>
      <c r="F10" t="s">
        <v>4791</v>
      </c>
      <c r="G10">
        <v>32</v>
      </c>
      <c r="H10" t="str">
        <f>IF(Table3[[#This Row],[msna/nutrition/muacchildren/muac1]]&lt;126,"yes","No")</f>
        <v>No</v>
      </c>
    </row>
    <row r="11" spans="1:13" x14ac:dyDescent="0.3">
      <c r="A11">
        <v>111</v>
      </c>
      <c r="E11">
        <v>10</v>
      </c>
      <c r="F11" t="s">
        <v>4791</v>
      </c>
      <c r="G11">
        <v>32</v>
      </c>
      <c r="H11" t="str">
        <f>IF(Table3[[#This Row],[msna/nutrition/muacchildren/muac1]]&lt;126,"yes","No")</f>
        <v>yes</v>
      </c>
    </row>
    <row r="12" spans="1:13" x14ac:dyDescent="0.3">
      <c r="A12">
        <v>125</v>
      </c>
      <c r="E12">
        <v>11</v>
      </c>
      <c r="F12" t="s">
        <v>4791</v>
      </c>
      <c r="G12">
        <v>34</v>
      </c>
      <c r="H12" t="str">
        <f>IF(Table3[[#This Row],[msna/nutrition/muacchildren/muac1]]&lt;126,"yes","No")</f>
        <v>yes</v>
      </c>
      <c r="J12" s="6">
        <f>41/187</f>
        <v>0.21925133689839571</v>
      </c>
    </row>
    <row r="13" spans="1:13" x14ac:dyDescent="0.3">
      <c r="A13">
        <v>126</v>
      </c>
      <c r="E13">
        <v>12</v>
      </c>
      <c r="F13" t="s">
        <v>4791</v>
      </c>
      <c r="G13">
        <v>38</v>
      </c>
      <c r="H13" t="str">
        <f>IF(Table3[[#This Row],[msna/nutrition/muacchildren/muac1]]&lt;126,"yes","No")</f>
        <v>No</v>
      </c>
    </row>
    <row r="14" spans="1:13" x14ac:dyDescent="0.3">
      <c r="A14">
        <v>130</v>
      </c>
      <c r="E14">
        <v>13</v>
      </c>
      <c r="F14" t="s">
        <v>4791</v>
      </c>
      <c r="G14">
        <v>46</v>
      </c>
      <c r="H14" t="str">
        <f>IF(Table3[[#This Row],[msna/nutrition/muacchildren/muac1]]&lt;126,"yes","No")</f>
        <v>No</v>
      </c>
    </row>
    <row r="15" spans="1:13" x14ac:dyDescent="0.3">
      <c r="A15">
        <v>140</v>
      </c>
      <c r="E15">
        <v>14</v>
      </c>
      <c r="F15" t="s">
        <v>4791</v>
      </c>
      <c r="G15">
        <v>46</v>
      </c>
      <c r="H15" t="str">
        <f>IF(Table3[[#This Row],[msna/nutrition/muacchildren/muac1]]&lt;126,"yes","No")</f>
        <v>No</v>
      </c>
    </row>
    <row r="16" spans="1:13" x14ac:dyDescent="0.3">
      <c r="A16">
        <v>130</v>
      </c>
      <c r="E16">
        <v>15</v>
      </c>
      <c r="F16" t="s">
        <v>4791</v>
      </c>
      <c r="G16">
        <v>47</v>
      </c>
      <c r="H16" t="str">
        <f>IF(Table3[[#This Row],[msna/nutrition/muacchildren/muac1]]&lt;126,"yes","No")</f>
        <v>No</v>
      </c>
    </row>
    <row r="17" spans="1:8" x14ac:dyDescent="0.3">
      <c r="A17">
        <v>115</v>
      </c>
      <c r="E17">
        <v>16</v>
      </c>
      <c r="F17" t="s">
        <v>4791</v>
      </c>
      <c r="G17">
        <v>48</v>
      </c>
      <c r="H17" t="str">
        <f>IF(Table3[[#This Row],[msna/nutrition/muacchildren/muac1]]&lt;126,"yes","No")</f>
        <v>yes</v>
      </c>
    </row>
    <row r="18" spans="1:8" x14ac:dyDescent="0.3">
      <c r="A18">
        <v>150</v>
      </c>
      <c r="E18">
        <v>17</v>
      </c>
      <c r="F18" t="s">
        <v>4791</v>
      </c>
      <c r="G18">
        <v>49</v>
      </c>
      <c r="H18" t="str">
        <f>IF(Table3[[#This Row],[msna/nutrition/muacchildren/muac1]]&lt;126,"yes","No")</f>
        <v>No</v>
      </c>
    </row>
    <row r="19" spans="1:8" x14ac:dyDescent="0.3">
      <c r="A19">
        <v>115</v>
      </c>
      <c r="E19">
        <v>18</v>
      </c>
      <c r="F19" t="s">
        <v>4791</v>
      </c>
      <c r="G19">
        <v>52</v>
      </c>
      <c r="H19" t="str">
        <f>IF(Table3[[#This Row],[msna/nutrition/muacchildren/muac1]]&lt;126,"yes","No")</f>
        <v>yes</v>
      </c>
    </row>
    <row r="20" spans="1:8" x14ac:dyDescent="0.3">
      <c r="A20">
        <v>120</v>
      </c>
      <c r="E20">
        <v>19</v>
      </c>
      <c r="F20" t="s">
        <v>4791</v>
      </c>
      <c r="G20">
        <v>55</v>
      </c>
      <c r="H20" t="str">
        <f>IF(Table3[[#This Row],[msna/nutrition/muacchildren/muac1]]&lt;126,"yes","No")</f>
        <v>yes</v>
      </c>
    </row>
    <row r="21" spans="1:8" hidden="1" x14ac:dyDescent="0.3">
      <c r="A21" s="66">
        <v>999</v>
      </c>
      <c r="E21">
        <v>20</v>
      </c>
      <c r="F21" t="s">
        <v>4791</v>
      </c>
      <c r="G21">
        <v>60</v>
      </c>
    </row>
    <row r="22" spans="1:8" hidden="1" x14ac:dyDescent="0.3">
      <c r="A22" s="66">
        <v>999</v>
      </c>
      <c r="E22">
        <v>21</v>
      </c>
      <c r="F22" t="s">
        <v>4791</v>
      </c>
      <c r="G22">
        <v>62</v>
      </c>
    </row>
    <row r="23" spans="1:8" x14ac:dyDescent="0.3">
      <c r="A23">
        <v>124</v>
      </c>
      <c r="E23">
        <v>22</v>
      </c>
      <c r="F23" t="s">
        <v>4791</v>
      </c>
      <c r="G23">
        <v>63</v>
      </c>
      <c r="H23" t="str">
        <f>IF(Table3[[#This Row],[msna/nutrition/muacchildren/muac1]]&lt;126,"yes","No")</f>
        <v>yes</v>
      </c>
    </row>
    <row r="24" spans="1:8" x14ac:dyDescent="0.3">
      <c r="A24">
        <v>153</v>
      </c>
      <c r="E24">
        <v>23</v>
      </c>
      <c r="F24" t="s">
        <v>4791</v>
      </c>
      <c r="G24">
        <v>64</v>
      </c>
      <c r="H24" t="str">
        <f>IF(Table3[[#This Row],[msna/nutrition/muacchildren/muac1]]&lt;126,"yes","No")</f>
        <v>No</v>
      </c>
    </row>
    <row r="25" spans="1:8" x14ac:dyDescent="0.3">
      <c r="A25">
        <v>150</v>
      </c>
      <c r="E25">
        <v>24</v>
      </c>
      <c r="F25" t="s">
        <v>4791</v>
      </c>
      <c r="G25">
        <v>65</v>
      </c>
      <c r="H25" t="str">
        <f>IF(Table3[[#This Row],[msna/nutrition/muacchildren/muac1]]&lt;126,"yes","No")</f>
        <v>No</v>
      </c>
    </row>
    <row r="26" spans="1:8" x14ac:dyDescent="0.3">
      <c r="A26">
        <v>150</v>
      </c>
      <c r="E26">
        <v>25</v>
      </c>
      <c r="F26" t="s">
        <v>4791</v>
      </c>
      <c r="G26">
        <v>66</v>
      </c>
      <c r="H26" t="str">
        <f>IF(Table3[[#This Row],[msna/nutrition/muacchildren/muac1]]&lt;126,"yes","No")</f>
        <v>No</v>
      </c>
    </row>
    <row r="27" spans="1:8" x14ac:dyDescent="0.3">
      <c r="A27">
        <v>149</v>
      </c>
      <c r="E27">
        <v>26</v>
      </c>
      <c r="F27" t="s">
        <v>4791</v>
      </c>
      <c r="G27">
        <v>71</v>
      </c>
      <c r="H27" t="str">
        <f>IF(Table3[[#This Row],[msna/nutrition/muacchildren/muac1]]&lt;126,"yes","No")</f>
        <v>No</v>
      </c>
    </row>
    <row r="28" spans="1:8" x14ac:dyDescent="0.3">
      <c r="A28">
        <v>151</v>
      </c>
      <c r="E28">
        <v>27</v>
      </c>
      <c r="F28" t="s">
        <v>4791</v>
      </c>
      <c r="G28">
        <v>71</v>
      </c>
      <c r="H28" t="str">
        <f>IF(Table3[[#This Row],[msna/nutrition/muacchildren/muac1]]&lt;126,"yes","No")</f>
        <v>No</v>
      </c>
    </row>
    <row r="29" spans="1:8" x14ac:dyDescent="0.3">
      <c r="A29">
        <v>131</v>
      </c>
      <c r="E29">
        <v>28</v>
      </c>
      <c r="F29" t="s">
        <v>4791</v>
      </c>
      <c r="G29">
        <v>76</v>
      </c>
      <c r="H29" t="str">
        <f>IF(Table3[[#This Row],[msna/nutrition/muacchildren/muac1]]&lt;126,"yes","No")</f>
        <v>No</v>
      </c>
    </row>
    <row r="30" spans="1:8" x14ac:dyDescent="0.3">
      <c r="A30">
        <v>130</v>
      </c>
      <c r="E30">
        <v>29</v>
      </c>
      <c r="F30" t="s">
        <v>4791</v>
      </c>
      <c r="G30">
        <v>86</v>
      </c>
      <c r="H30" t="str">
        <f>IF(Table3[[#This Row],[msna/nutrition/muacchildren/muac1]]&lt;126,"yes","No")</f>
        <v>No</v>
      </c>
    </row>
    <row r="31" spans="1:8" x14ac:dyDescent="0.3">
      <c r="A31">
        <v>132</v>
      </c>
      <c r="E31">
        <v>30</v>
      </c>
      <c r="F31" t="s">
        <v>4791</v>
      </c>
      <c r="G31">
        <v>87</v>
      </c>
      <c r="H31" t="str">
        <f>IF(Table3[[#This Row],[msna/nutrition/muacchildren/muac1]]&lt;126,"yes","No")</f>
        <v>No</v>
      </c>
    </row>
    <row r="32" spans="1:8" x14ac:dyDescent="0.3">
      <c r="A32">
        <v>182</v>
      </c>
      <c r="E32">
        <v>31</v>
      </c>
      <c r="F32" t="s">
        <v>4791</v>
      </c>
      <c r="G32">
        <v>90</v>
      </c>
      <c r="H32" t="str">
        <f>IF(Table3[[#This Row],[msna/nutrition/muacchildren/muac1]]&lt;126,"yes","No")</f>
        <v>No</v>
      </c>
    </row>
    <row r="33" spans="1:8" x14ac:dyDescent="0.3">
      <c r="A33">
        <v>180</v>
      </c>
      <c r="E33">
        <v>32</v>
      </c>
      <c r="F33" t="s">
        <v>4791</v>
      </c>
      <c r="G33">
        <v>90</v>
      </c>
      <c r="H33" t="str">
        <f>IF(Table3[[#This Row],[msna/nutrition/muacchildren/muac1]]&lt;126,"yes","No")</f>
        <v>No</v>
      </c>
    </row>
    <row r="34" spans="1:8" x14ac:dyDescent="0.3">
      <c r="A34">
        <v>144</v>
      </c>
      <c r="E34">
        <v>33</v>
      </c>
      <c r="F34" t="s">
        <v>4791</v>
      </c>
      <c r="G34">
        <v>91</v>
      </c>
      <c r="H34" t="str">
        <f>IF(Table3[[#This Row],[msna/nutrition/muacchildren/muac1]]&lt;126,"yes","No")</f>
        <v>No</v>
      </c>
    </row>
    <row r="35" spans="1:8" x14ac:dyDescent="0.3">
      <c r="A35">
        <v>137</v>
      </c>
      <c r="E35">
        <v>34</v>
      </c>
      <c r="F35" t="s">
        <v>4791</v>
      </c>
      <c r="G35">
        <v>92</v>
      </c>
      <c r="H35" t="str">
        <f>IF(Table3[[#This Row],[msna/nutrition/muacchildren/muac1]]&lt;126,"yes","No")</f>
        <v>No</v>
      </c>
    </row>
    <row r="36" spans="1:8" x14ac:dyDescent="0.3">
      <c r="A36">
        <v>128</v>
      </c>
      <c r="E36">
        <v>35</v>
      </c>
      <c r="F36" t="s">
        <v>4791</v>
      </c>
      <c r="G36">
        <v>94</v>
      </c>
      <c r="H36" t="str">
        <f>IF(Table3[[#This Row],[msna/nutrition/muacchildren/muac1]]&lt;126,"yes","No")</f>
        <v>No</v>
      </c>
    </row>
    <row r="37" spans="1:8" x14ac:dyDescent="0.3">
      <c r="A37">
        <v>140</v>
      </c>
      <c r="E37">
        <v>36</v>
      </c>
      <c r="F37" t="s">
        <v>4791</v>
      </c>
      <c r="G37">
        <v>95</v>
      </c>
      <c r="H37" t="str">
        <f>IF(Table3[[#This Row],[msna/nutrition/muacchildren/muac1]]&lt;126,"yes","No")</f>
        <v>No</v>
      </c>
    </row>
    <row r="38" spans="1:8" x14ac:dyDescent="0.3">
      <c r="A38">
        <v>117</v>
      </c>
      <c r="E38">
        <v>37</v>
      </c>
      <c r="F38" t="s">
        <v>4791</v>
      </c>
      <c r="G38">
        <v>99</v>
      </c>
      <c r="H38" t="str">
        <f>IF(Table3[[#This Row],[msna/nutrition/muacchildren/muac1]]&lt;126,"yes","No")</f>
        <v>yes</v>
      </c>
    </row>
    <row r="39" spans="1:8" x14ac:dyDescent="0.3">
      <c r="A39">
        <v>140</v>
      </c>
      <c r="E39">
        <v>38</v>
      </c>
      <c r="F39" t="s">
        <v>4791</v>
      </c>
      <c r="G39">
        <v>100</v>
      </c>
      <c r="H39" t="str">
        <f>IF(Table3[[#This Row],[msna/nutrition/muacchildren/muac1]]&lt;126,"yes","No")</f>
        <v>No</v>
      </c>
    </row>
    <row r="40" spans="1:8" x14ac:dyDescent="0.3">
      <c r="A40">
        <v>129</v>
      </c>
      <c r="E40">
        <v>39</v>
      </c>
      <c r="F40" t="s">
        <v>4791</v>
      </c>
      <c r="G40">
        <v>101</v>
      </c>
      <c r="H40" t="str">
        <f>IF(Table3[[#This Row],[msna/nutrition/muacchildren/muac1]]&lt;126,"yes","No")</f>
        <v>No</v>
      </c>
    </row>
    <row r="41" spans="1:8" hidden="1" x14ac:dyDescent="0.3">
      <c r="A41" s="66">
        <v>15</v>
      </c>
      <c r="E41">
        <v>40</v>
      </c>
      <c r="F41" t="s">
        <v>4791</v>
      </c>
      <c r="G41">
        <v>103</v>
      </c>
    </row>
    <row r="42" spans="1:8" hidden="1" x14ac:dyDescent="0.3">
      <c r="A42" s="66">
        <v>15</v>
      </c>
      <c r="E42">
        <v>41</v>
      </c>
      <c r="F42" t="s">
        <v>4791</v>
      </c>
      <c r="G42">
        <v>104</v>
      </c>
    </row>
    <row r="43" spans="1:8" x14ac:dyDescent="0.3">
      <c r="A43">
        <v>140</v>
      </c>
      <c r="E43">
        <v>42</v>
      </c>
      <c r="F43" t="s">
        <v>4791</v>
      </c>
      <c r="G43">
        <v>112</v>
      </c>
      <c r="H43" t="str">
        <f>IF(Table3[[#This Row],[msna/nutrition/muacchildren/muac1]]&lt;126,"yes","No")</f>
        <v>No</v>
      </c>
    </row>
    <row r="44" spans="1:8" x14ac:dyDescent="0.3">
      <c r="A44">
        <v>129</v>
      </c>
      <c r="E44">
        <v>43</v>
      </c>
      <c r="F44" t="s">
        <v>4791</v>
      </c>
      <c r="G44">
        <v>115</v>
      </c>
      <c r="H44" t="str">
        <f>IF(Table3[[#This Row],[msna/nutrition/muacchildren/muac1]]&lt;126,"yes","No")</f>
        <v>No</v>
      </c>
    </row>
    <row r="45" spans="1:8" x14ac:dyDescent="0.3">
      <c r="A45">
        <v>150</v>
      </c>
      <c r="E45">
        <v>44</v>
      </c>
      <c r="F45" t="s">
        <v>4791</v>
      </c>
      <c r="G45">
        <v>119</v>
      </c>
      <c r="H45" t="str">
        <f>IF(Table3[[#This Row],[msna/nutrition/muacchildren/muac1]]&lt;126,"yes","No")</f>
        <v>No</v>
      </c>
    </row>
    <row r="46" spans="1:8" x14ac:dyDescent="0.3">
      <c r="A46">
        <v>163</v>
      </c>
      <c r="E46">
        <v>45</v>
      </c>
      <c r="F46" t="s">
        <v>4791</v>
      </c>
      <c r="G46">
        <v>122</v>
      </c>
      <c r="H46" t="str">
        <f>IF(Table3[[#This Row],[msna/nutrition/muacchildren/muac1]]&lt;126,"yes","No")</f>
        <v>No</v>
      </c>
    </row>
    <row r="47" spans="1:8" x14ac:dyDescent="0.3">
      <c r="A47">
        <v>130</v>
      </c>
      <c r="E47">
        <v>46</v>
      </c>
      <c r="F47" t="s">
        <v>4791</v>
      </c>
      <c r="G47">
        <v>126</v>
      </c>
      <c r="H47" t="str">
        <f>IF(Table3[[#This Row],[msna/nutrition/muacchildren/muac1]]&lt;126,"yes","No")</f>
        <v>No</v>
      </c>
    </row>
    <row r="48" spans="1:8" x14ac:dyDescent="0.3">
      <c r="A48">
        <v>155</v>
      </c>
      <c r="E48">
        <v>47</v>
      </c>
      <c r="F48" t="s">
        <v>4791</v>
      </c>
      <c r="G48">
        <v>131</v>
      </c>
      <c r="H48" t="str">
        <f>IF(Table3[[#This Row],[msna/nutrition/muacchildren/muac1]]&lt;126,"yes","No")</f>
        <v>No</v>
      </c>
    </row>
    <row r="49" spans="1:8" x14ac:dyDescent="0.3">
      <c r="A49">
        <v>140</v>
      </c>
      <c r="E49">
        <v>48</v>
      </c>
      <c r="F49" t="s">
        <v>4791</v>
      </c>
      <c r="G49">
        <v>133</v>
      </c>
      <c r="H49" t="str">
        <f>IF(Table3[[#This Row],[msna/nutrition/muacchildren/muac1]]&lt;126,"yes","No")</f>
        <v>No</v>
      </c>
    </row>
    <row r="50" spans="1:8" x14ac:dyDescent="0.3">
      <c r="A50">
        <v>135</v>
      </c>
      <c r="E50">
        <v>49</v>
      </c>
      <c r="F50" t="s">
        <v>4791</v>
      </c>
      <c r="G50">
        <v>135</v>
      </c>
      <c r="H50" t="str">
        <f>IF(Table3[[#This Row],[msna/nutrition/muacchildren/muac1]]&lt;126,"yes","No")</f>
        <v>No</v>
      </c>
    </row>
    <row r="51" spans="1:8" x14ac:dyDescent="0.3">
      <c r="A51">
        <v>145</v>
      </c>
      <c r="E51">
        <v>50</v>
      </c>
      <c r="F51" t="s">
        <v>4791</v>
      </c>
      <c r="G51">
        <v>137</v>
      </c>
      <c r="H51" t="str">
        <f>IF(Table3[[#This Row],[msna/nutrition/muacchildren/muac1]]&lt;126,"yes","No")</f>
        <v>No</v>
      </c>
    </row>
    <row r="52" spans="1:8" x14ac:dyDescent="0.3">
      <c r="A52">
        <v>123</v>
      </c>
      <c r="E52">
        <v>51</v>
      </c>
      <c r="F52" t="s">
        <v>4791</v>
      </c>
      <c r="G52">
        <v>144</v>
      </c>
      <c r="H52" t="str">
        <f>IF(Table3[[#This Row],[msna/nutrition/muacchildren/muac1]]&lt;126,"yes","No")</f>
        <v>yes</v>
      </c>
    </row>
    <row r="53" spans="1:8" x14ac:dyDescent="0.3">
      <c r="A53">
        <v>150</v>
      </c>
      <c r="E53">
        <v>52</v>
      </c>
      <c r="F53" t="s">
        <v>4791</v>
      </c>
      <c r="G53">
        <v>145</v>
      </c>
      <c r="H53" t="str">
        <f>IF(Table3[[#This Row],[msna/nutrition/muacchildren/muac1]]&lt;126,"yes","No")</f>
        <v>No</v>
      </c>
    </row>
    <row r="54" spans="1:8" x14ac:dyDescent="0.3">
      <c r="A54">
        <v>132</v>
      </c>
      <c r="E54">
        <v>53</v>
      </c>
      <c r="F54" t="s">
        <v>4791</v>
      </c>
      <c r="G54">
        <v>146</v>
      </c>
      <c r="H54" t="str">
        <f>IF(Table3[[#This Row],[msna/nutrition/muacchildren/muac1]]&lt;126,"yes","No")</f>
        <v>No</v>
      </c>
    </row>
    <row r="55" spans="1:8" x14ac:dyDescent="0.3">
      <c r="A55">
        <v>160</v>
      </c>
      <c r="E55">
        <v>54</v>
      </c>
      <c r="F55" t="s">
        <v>4791</v>
      </c>
      <c r="G55">
        <v>148</v>
      </c>
      <c r="H55" t="str">
        <f>IF(Table3[[#This Row],[msna/nutrition/muacchildren/muac1]]&lt;126,"yes","No")</f>
        <v>No</v>
      </c>
    </row>
    <row r="56" spans="1:8" x14ac:dyDescent="0.3">
      <c r="A56">
        <v>172</v>
      </c>
      <c r="E56">
        <v>55</v>
      </c>
      <c r="F56" t="s">
        <v>4791</v>
      </c>
      <c r="G56">
        <v>149</v>
      </c>
      <c r="H56" t="str">
        <f>IF(Table3[[#This Row],[msna/nutrition/muacchildren/muac1]]&lt;126,"yes","No")</f>
        <v>No</v>
      </c>
    </row>
    <row r="57" spans="1:8" x14ac:dyDescent="0.3">
      <c r="A57">
        <v>179</v>
      </c>
      <c r="E57">
        <v>56</v>
      </c>
      <c r="F57" t="s">
        <v>4791</v>
      </c>
      <c r="G57">
        <v>151</v>
      </c>
      <c r="H57" t="str">
        <f>IF(Table3[[#This Row],[msna/nutrition/muacchildren/muac1]]&lt;126,"yes","No")</f>
        <v>No</v>
      </c>
    </row>
    <row r="58" spans="1:8" x14ac:dyDescent="0.3">
      <c r="A58">
        <v>150</v>
      </c>
      <c r="E58">
        <v>57</v>
      </c>
      <c r="F58" t="s">
        <v>4791</v>
      </c>
      <c r="G58">
        <v>153</v>
      </c>
      <c r="H58" t="str">
        <f>IF(Table3[[#This Row],[msna/nutrition/muacchildren/muac1]]&lt;126,"yes","No")</f>
        <v>No</v>
      </c>
    </row>
    <row r="59" spans="1:8" x14ac:dyDescent="0.3">
      <c r="A59">
        <v>134</v>
      </c>
      <c r="E59">
        <v>58</v>
      </c>
      <c r="F59" t="s">
        <v>4791</v>
      </c>
      <c r="G59">
        <v>154</v>
      </c>
      <c r="H59" t="str">
        <f>IF(Table3[[#This Row],[msna/nutrition/muacchildren/muac1]]&lt;126,"yes","No")</f>
        <v>No</v>
      </c>
    </row>
    <row r="60" spans="1:8" x14ac:dyDescent="0.3">
      <c r="A60">
        <v>126</v>
      </c>
      <c r="E60">
        <v>59</v>
      </c>
      <c r="F60" t="s">
        <v>4791</v>
      </c>
      <c r="G60">
        <v>154</v>
      </c>
      <c r="H60" t="str">
        <f>IF(Table3[[#This Row],[msna/nutrition/muacchildren/muac1]]&lt;126,"yes","No")</f>
        <v>No</v>
      </c>
    </row>
    <row r="61" spans="1:8" x14ac:dyDescent="0.3">
      <c r="A61">
        <v>145</v>
      </c>
      <c r="E61">
        <v>60</v>
      </c>
      <c r="F61" t="s">
        <v>4791</v>
      </c>
      <c r="G61">
        <v>154</v>
      </c>
      <c r="H61" t="str">
        <f>IF(Table3[[#This Row],[msna/nutrition/muacchildren/muac1]]&lt;126,"yes","No")</f>
        <v>No</v>
      </c>
    </row>
    <row r="62" spans="1:8" x14ac:dyDescent="0.3">
      <c r="A62">
        <v>146</v>
      </c>
      <c r="E62">
        <v>61</v>
      </c>
      <c r="F62" t="s">
        <v>4791</v>
      </c>
      <c r="G62">
        <v>154</v>
      </c>
      <c r="H62" t="str">
        <f>IF(Table3[[#This Row],[msna/nutrition/muacchildren/muac1]]&lt;126,"yes","No")</f>
        <v>No</v>
      </c>
    </row>
    <row r="63" spans="1:8" x14ac:dyDescent="0.3">
      <c r="A63">
        <v>160</v>
      </c>
      <c r="E63">
        <v>62</v>
      </c>
      <c r="F63" t="s">
        <v>4791</v>
      </c>
      <c r="G63">
        <v>155</v>
      </c>
      <c r="H63" t="str">
        <f>IF(Table3[[#This Row],[msna/nutrition/muacchildren/muac1]]&lt;126,"yes","No")</f>
        <v>No</v>
      </c>
    </row>
    <row r="64" spans="1:8" x14ac:dyDescent="0.3">
      <c r="A64">
        <v>129</v>
      </c>
      <c r="E64">
        <v>63</v>
      </c>
      <c r="F64" t="s">
        <v>4791</v>
      </c>
      <c r="G64">
        <v>157</v>
      </c>
      <c r="H64" t="str">
        <f>IF(Table3[[#This Row],[msna/nutrition/muacchildren/muac1]]&lt;126,"yes","No")</f>
        <v>No</v>
      </c>
    </row>
    <row r="65" spans="1:8" x14ac:dyDescent="0.3">
      <c r="A65">
        <v>133</v>
      </c>
      <c r="E65">
        <v>64</v>
      </c>
      <c r="F65" t="s">
        <v>4791</v>
      </c>
      <c r="G65">
        <v>157</v>
      </c>
      <c r="H65" t="str">
        <f>IF(Table3[[#This Row],[msna/nutrition/muacchildren/muac1]]&lt;126,"yes","No")</f>
        <v>No</v>
      </c>
    </row>
    <row r="66" spans="1:8" x14ac:dyDescent="0.3">
      <c r="A66">
        <v>124</v>
      </c>
      <c r="E66">
        <v>65</v>
      </c>
      <c r="F66" t="s">
        <v>4791</v>
      </c>
      <c r="G66">
        <v>160</v>
      </c>
      <c r="H66" t="str">
        <f>IF(Table3[[#This Row],[msna/nutrition/muacchildren/muac1]]&lt;126,"yes","No")</f>
        <v>yes</v>
      </c>
    </row>
    <row r="67" spans="1:8" x14ac:dyDescent="0.3">
      <c r="A67">
        <v>136</v>
      </c>
      <c r="E67">
        <v>66</v>
      </c>
      <c r="F67" t="s">
        <v>4791</v>
      </c>
      <c r="G67">
        <v>161</v>
      </c>
      <c r="H67" t="str">
        <f>IF(Table3[[#This Row],[msna/nutrition/muacchildren/muac1]]&lt;126,"yes","No")</f>
        <v>No</v>
      </c>
    </row>
    <row r="68" spans="1:8" x14ac:dyDescent="0.3">
      <c r="A68">
        <v>146</v>
      </c>
      <c r="E68">
        <v>67</v>
      </c>
      <c r="F68" t="s">
        <v>4791</v>
      </c>
      <c r="G68">
        <v>161</v>
      </c>
      <c r="H68" t="str">
        <f>IF(Table3[[#This Row],[msna/nutrition/muacchildren/muac1]]&lt;126,"yes","No")</f>
        <v>No</v>
      </c>
    </row>
    <row r="69" spans="1:8" x14ac:dyDescent="0.3">
      <c r="A69">
        <v>134</v>
      </c>
      <c r="E69">
        <v>68</v>
      </c>
      <c r="F69" t="s">
        <v>4791</v>
      </c>
      <c r="G69">
        <v>161</v>
      </c>
      <c r="H69" t="str">
        <f>IF(Table3[[#This Row],[msna/nutrition/muacchildren/muac1]]&lt;126,"yes","No")</f>
        <v>No</v>
      </c>
    </row>
    <row r="70" spans="1:8" x14ac:dyDescent="0.3">
      <c r="A70">
        <v>130</v>
      </c>
      <c r="E70">
        <v>69</v>
      </c>
      <c r="F70" t="s">
        <v>4791</v>
      </c>
      <c r="G70">
        <v>162</v>
      </c>
      <c r="H70" t="str">
        <f>IF(Table3[[#This Row],[msna/nutrition/muacchildren/muac1]]&lt;126,"yes","No")</f>
        <v>No</v>
      </c>
    </row>
    <row r="71" spans="1:8" x14ac:dyDescent="0.3">
      <c r="A71">
        <v>137</v>
      </c>
      <c r="E71">
        <v>70</v>
      </c>
      <c r="F71" t="s">
        <v>4791</v>
      </c>
      <c r="G71">
        <v>166</v>
      </c>
      <c r="H71" t="str">
        <f>IF(Table3[[#This Row],[msna/nutrition/muacchildren/muac1]]&lt;126,"yes","No")</f>
        <v>No</v>
      </c>
    </row>
    <row r="72" spans="1:8" x14ac:dyDescent="0.3">
      <c r="A72">
        <v>145</v>
      </c>
      <c r="E72">
        <v>71</v>
      </c>
      <c r="F72" t="s">
        <v>4791</v>
      </c>
      <c r="G72">
        <v>174</v>
      </c>
      <c r="H72" t="str">
        <f>IF(Table3[[#This Row],[msna/nutrition/muacchildren/muac1]]&lt;126,"yes","No")</f>
        <v>No</v>
      </c>
    </row>
    <row r="73" spans="1:8" x14ac:dyDescent="0.3">
      <c r="A73">
        <v>170</v>
      </c>
      <c r="E73">
        <v>72</v>
      </c>
      <c r="F73" t="s">
        <v>4791</v>
      </c>
      <c r="G73">
        <v>175</v>
      </c>
      <c r="H73" t="str">
        <f>IF(Table3[[#This Row],[msna/nutrition/muacchildren/muac1]]&lt;126,"yes","No")</f>
        <v>No</v>
      </c>
    </row>
    <row r="74" spans="1:8" x14ac:dyDescent="0.3">
      <c r="A74">
        <v>145</v>
      </c>
      <c r="E74">
        <v>73</v>
      </c>
      <c r="F74" t="s">
        <v>4791</v>
      </c>
      <c r="G74">
        <v>178</v>
      </c>
      <c r="H74" t="str">
        <f>IF(Table3[[#This Row],[msna/nutrition/muacchildren/muac1]]&lt;126,"yes","No")</f>
        <v>No</v>
      </c>
    </row>
    <row r="75" spans="1:8" x14ac:dyDescent="0.3">
      <c r="A75">
        <v>157</v>
      </c>
      <c r="E75">
        <v>74</v>
      </c>
      <c r="F75" t="s">
        <v>4791</v>
      </c>
      <c r="G75">
        <v>178</v>
      </c>
      <c r="H75" t="str">
        <f>IF(Table3[[#This Row],[msna/nutrition/muacchildren/muac1]]&lt;126,"yes","No")</f>
        <v>No</v>
      </c>
    </row>
    <row r="76" spans="1:8" x14ac:dyDescent="0.3">
      <c r="A76">
        <v>135</v>
      </c>
      <c r="E76">
        <v>75</v>
      </c>
      <c r="F76" t="s">
        <v>4791</v>
      </c>
      <c r="G76">
        <v>180</v>
      </c>
      <c r="H76" t="str">
        <f>IF(Table3[[#This Row],[msna/nutrition/muacchildren/muac1]]&lt;126,"yes","No")</f>
        <v>No</v>
      </c>
    </row>
    <row r="77" spans="1:8" x14ac:dyDescent="0.3">
      <c r="A77">
        <v>140</v>
      </c>
      <c r="E77">
        <v>76</v>
      </c>
      <c r="F77" t="s">
        <v>4791</v>
      </c>
      <c r="G77">
        <v>185</v>
      </c>
      <c r="H77" t="str">
        <f>IF(Table3[[#This Row],[msna/nutrition/muacchildren/muac1]]&lt;126,"yes","No")</f>
        <v>No</v>
      </c>
    </row>
    <row r="78" spans="1:8" x14ac:dyDescent="0.3">
      <c r="A78">
        <v>142</v>
      </c>
      <c r="E78">
        <v>77</v>
      </c>
      <c r="F78" t="s">
        <v>4791</v>
      </c>
      <c r="G78">
        <v>186</v>
      </c>
      <c r="H78" t="str">
        <f>IF(Table3[[#This Row],[msna/nutrition/muacchildren/muac1]]&lt;126,"yes","No")</f>
        <v>No</v>
      </c>
    </row>
    <row r="79" spans="1:8" x14ac:dyDescent="0.3">
      <c r="A79">
        <v>150</v>
      </c>
      <c r="E79">
        <v>78</v>
      </c>
      <c r="F79" t="s">
        <v>4791</v>
      </c>
      <c r="G79">
        <v>188</v>
      </c>
      <c r="H79" t="str">
        <f>IF(Table3[[#This Row],[msna/nutrition/muacchildren/muac1]]&lt;126,"yes","No")</f>
        <v>No</v>
      </c>
    </row>
    <row r="80" spans="1:8" x14ac:dyDescent="0.3">
      <c r="A80">
        <v>128</v>
      </c>
      <c r="E80">
        <v>79</v>
      </c>
      <c r="F80" t="s">
        <v>4791</v>
      </c>
      <c r="G80">
        <v>189</v>
      </c>
      <c r="H80" t="str">
        <f>IF(Table3[[#This Row],[msna/nutrition/muacchildren/muac1]]&lt;126,"yes","No")</f>
        <v>No</v>
      </c>
    </row>
    <row r="81" spans="1:8" x14ac:dyDescent="0.3">
      <c r="A81">
        <v>130</v>
      </c>
      <c r="E81">
        <v>80</v>
      </c>
      <c r="F81" t="s">
        <v>4791</v>
      </c>
      <c r="G81">
        <v>189</v>
      </c>
      <c r="H81" t="str">
        <f>IF(Table3[[#This Row],[msna/nutrition/muacchildren/muac1]]&lt;126,"yes","No")</f>
        <v>No</v>
      </c>
    </row>
    <row r="82" spans="1:8" x14ac:dyDescent="0.3">
      <c r="A82">
        <v>132</v>
      </c>
      <c r="E82">
        <v>81</v>
      </c>
      <c r="F82" t="s">
        <v>4791</v>
      </c>
      <c r="G82">
        <v>191</v>
      </c>
      <c r="H82" t="str">
        <f>IF(Table3[[#This Row],[msna/nutrition/muacchildren/muac1]]&lt;126,"yes","No")</f>
        <v>No</v>
      </c>
    </row>
    <row r="83" spans="1:8" x14ac:dyDescent="0.3">
      <c r="A83">
        <v>130</v>
      </c>
      <c r="E83">
        <v>82</v>
      </c>
      <c r="F83" t="s">
        <v>4791</v>
      </c>
      <c r="G83">
        <v>192</v>
      </c>
      <c r="H83" t="str">
        <f>IF(Table3[[#This Row],[msna/nutrition/muacchildren/muac1]]&lt;126,"yes","No")</f>
        <v>No</v>
      </c>
    </row>
    <row r="84" spans="1:8" x14ac:dyDescent="0.3">
      <c r="A84">
        <v>144</v>
      </c>
      <c r="E84">
        <v>83</v>
      </c>
      <c r="F84" t="s">
        <v>4791</v>
      </c>
      <c r="G84">
        <v>194</v>
      </c>
      <c r="H84" t="str">
        <f>IF(Table3[[#This Row],[msna/nutrition/muacchildren/muac1]]&lt;126,"yes","No")</f>
        <v>No</v>
      </c>
    </row>
    <row r="85" spans="1:8" x14ac:dyDescent="0.3">
      <c r="A85">
        <v>125</v>
      </c>
      <c r="E85">
        <v>84</v>
      </c>
      <c r="F85" t="s">
        <v>4791</v>
      </c>
      <c r="G85">
        <v>197</v>
      </c>
      <c r="H85" t="str">
        <f>IF(Table3[[#This Row],[msna/nutrition/muacchildren/muac1]]&lt;126,"yes","No")</f>
        <v>yes</v>
      </c>
    </row>
    <row r="86" spans="1:8" x14ac:dyDescent="0.3">
      <c r="A86">
        <v>150</v>
      </c>
      <c r="E86">
        <v>85</v>
      </c>
      <c r="F86" t="s">
        <v>4791</v>
      </c>
      <c r="G86">
        <v>199</v>
      </c>
      <c r="H86" t="str">
        <f>IF(Table3[[#This Row],[msna/nutrition/muacchildren/muac1]]&lt;126,"yes","No")</f>
        <v>No</v>
      </c>
    </row>
    <row r="87" spans="1:8" x14ac:dyDescent="0.3">
      <c r="A87">
        <v>140</v>
      </c>
      <c r="E87">
        <v>86</v>
      </c>
      <c r="F87" t="s">
        <v>4791</v>
      </c>
      <c r="G87">
        <v>201</v>
      </c>
      <c r="H87" t="str">
        <f>IF(Table3[[#This Row],[msna/nutrition/muacchildren/muac1]]&lt;126,"yes","No")</f>
        <v>No</v>
      </c>
    </row>
    <row r="88" spans="1:8" x14ac:dyDescent="0.3">
      <c r="A88">
        <v>155</v>
      </c>
      <c r="E88">
        <v>87</v>
      </c>
      <c r="F88" t="s">
        <v>4791</v>
      </c>
      <c r="G88">
        <v>202</v>
      </c>
      <c r="H88" t="str">
        <f>IF(Table3[[#This Row],[msna/nutrition/muacchildren/muac1]]&lt;126,"yes","No")</f>
        <v>No</v>
      </c>
    </row>
    <row r="89" spans="1:8" x14ac:dyDescent="0.3">
      <c r="A89">
        <v>150</v>
      </c>
      <c r="E89">
        <v>88</v>
      </c>
      <c r="F89" t="s">
        <v>4791</v>
      </c>
      <c r="G89">
        <v>203</v>
      </c>
      <c r="H89" t="str">
        <f>IF(Table3[[#This Row],[msna/nutrition/muacchildren/muac1]]&lt;126,"yes","No")</f>
        <v>No</v>
      </c>
    </row>
    <row r="90" spans="1:8" x14ac:dyDescent="0.3">
      <c r="A90">
        <v>140</v>
      </c>
      <c r="E90">
        <v>89</v>
      </c>
      <c r="F90" t="s">
        <v>4791</v>
      </c>
      <c r="G90">
        <v>204</v>
      </c>
      <c r="H90" t="str">
        <f>IF(Table3[[#This Row],[msna/nutrition/muacchildren/muac1]]&lt;126,"yes","No")</f>
        <v>No</v>
      </c>
    </row>
    <row r="91" spans="1:8" x14ac:dyDescent="0.3">
      <c r="A91">
        <v>137</v>
      </c>
      <c r="E91">
        <v>90</v>
      </c>
      <c r="F91" t="s">
        <v>4791</v>
      </c>
      <c r="G91">
        <v>204</v>
      </c>
      <c r="H91" t="str">
        <f>IF(Table3[[#This Row],[msna/nutrition/muacchildren/muac1]]&lt;126,"yes","No")</f>
        <v>No</v>
      </c>
    </row>
    <row r="92" spans="1:8" x14ac:dyDescent="0.3">
      <c r="A92">
        <v>135</v>
      </c>
      <c r="E92">
        <v>91</v>
      </c>
      <c r="F92" t="s">
        <v>4791</v>
      </c>
      <c r="G92">
        <v>204</v>
      </c>
      <c r="H92" t="str">
        <f>IF(Table3[[#This Row],[msna/nutrition/muacchildren/muac1]]&lt;126,"yes","No")</f>
        <v>No</v>
      </c>
    </row>
    <row r="93" spans="1:8" x14ac:dyDescent="0.3">
      <c r="A93">
        <v>116</v>
      </c>
      <c r="E93">
        <v>92</v>
      </c>
      <c r="F93" t="s">
        <v>4791</v>
      </c>
      <c r="G93">
        <v>210</v>
      </c>
      <c r="H93" t="str">
        <f>IF(Table3[[#This Row],[msna/nutrition/muacchildren/muac1]]&lt;126,"yes","No")</f>
        <v>yes</v>
      </c>
    </row>
    <row r="94" spans="1:8" x14ac:dyDescent="0.3">
      <c r="A94">
        <v>123</v>
      </c>
      <c r="E94">
        <v>93</v>
      </c>
      <c r="F94" t="s">
        <v>4791</v>
      </c>
      <c r="G94">
        <v>213</v>
      </c>
      <c r="H94" t="str">
        <f>IF(Table3[[#This Row],[msna/nutrition/muacchildren/muac1]]&lt;126,"yes","No")</f>
        <v>yes</v>
      </c>
    </row>
    <row r="95" spans="1:8" x14ac:dyDescent="0.3">
      <c r="A95">
        <v>125</v>
      </c>
      <c r="E95">
        <v>94</v>
      </c>
      <c r="F95" t="s">
        <v>4791</v>
      </c>
      <c r="G95">
        <v>214</v>
      </c>
      <c r="H95" t="str">
        <f>IF(Table3[[#This Row],[msna/nutrition/muacchildren/muac1]]&lt;126,"yes","No")</f>
        <v>yes</v>
      </c>
    </row>
    <row r="96" spans="1:8" x14ac:dyDescent="0.3">
      <c r="A96">
        <v>128</v>
      </c>
      <c r="E96">
        <v>95</v>
      </c>
      <c r="F96" t="s">
        <v>4791</v>
      </c>
      <c r="G96">
        <v>215</v>
      </c>
      <c r="H96" t="str">
        <f>IF(Table3[[#This Row],[msna/nutrition/muacchildren/muac1]]&lt;126,"yes","No")</f>
        <v>No</v>
      </c>
    </row>
    <row r="97" spans="1:8" x14ac:dyDescent="0.3">
      <c r="A97">
        <v>120</v>
      </c>
      <c r="E97">
        <v>96</v>
      </c>
      <c r="F97" t="s">
        <v>4791</v>
      </c>
      <c r="G97">
        <v>216</v>
      </c>
      <c r="H97" t="str">
        <f>IF(Table3[[#This Row],[msna/nutrition/muacchildren/muac1]]&lt;126,"yes","No")</f>
        <v>yes</v>
      </c>
    </row>
    <row r="98" spans="1:8" x14ac:dyDescent="0.3">
      <c r="A98">
        <v>135</v>
      </c>
      <c r="E98">
        <v>97</v>
      </c>
      <c r="F98" t="s">
        <v>4791</v>
      </c>
      <c r="G98">
        <v>217</v>
      </c>
      <c r="H98" t="str">
        <f>IF(Table3[[#This Row],[msna/nutrition/muacchildren/muac1]]&lt;126,"yes","No")</f>
        <v>No</v>
      </c>
    </row>
    <row r="99" spans="1:8" x14ac:dyDescent="0.3">
      <c r="A99">
        <v>129</v>
      </c>
      <c r="E99">
        <v>98</v>
      </c>
      <c r="F99" t="s">
        <v>4791</v>
      </c>
      <c r="G99">
        <v>219</v>
      </c>
      <c r="H99" t="str">
        <f>IF(Table3[[#This Row],[msna/nutrition/muacchildren/muac1]]&lt;126,"yes","No")</f>
        <v>No</v>
      </c>
    </row>
    <row r="100" spans="1:8" x14ac:dyDescent="0.3">
      <c r="A100">
        <v>170</v>
      </c>
      <c r="E100">
        <v>99</v>
      </c>
      <c r="F100" t="s">
        <v>4791</v>
      </c>
      <c r="G100">
        <v>220</v>
      </c>
      <c r="H100" t="str">
        <f>IF(Table3[[#This Row],[msna/nutrition/muacchildren/muac1]]&lt;126,"yes","No")</f>
        <v>No</v>
      </c>
    </row>
    <row r="101" spans="1:8" x14ac:dyDescent="0.3">
      <c r="A101">
        <v>180</v>
      </c>
      <c r="E101">
        <v>100</v>
      </c>
      <c r="F101" t="s">
        <v>4791</v>
      </c>
      <c r="G101">
        <v>220</v>
      </c>
      <c r="H101" t="str">
        <f>IF(Table3[[#This Row],[msna/nutrition/muacchildren/muac1]]&lt;126,"yes","No")</f>
        <v>No</v>
      </c>
    </row>
    <row r="102" spans="1:8" x14ac:dyDescent="0.3">
      <c r="A102">
        <v>118</v>
      </c>
      <c r="E102">
        <v>101</v>
      </c>
      <c r="F102" t="s">
        <v>4791</v>
      </c>
      <c r="G102">
        <v>223</v>
      </c>
      <c r="H102" t="str">
        <f>IF(Table3[[#This Row],[msna/nutrition/muacchildren/muac1]]&lt;126,"yes","No")</f>
        <v>yes</v>
      </c>
    </row>
    <row r="103" spans="1:8" x14ac:dyDescent="0.3">
      <c r="A103">
        <v>129</v>
      </c>
      <c r="E103">
        <v>102</v>
      </c>
      <c r="F103" t="s">
        <v>4791</v>
      </c>
      <c r="G103">
        <v>225</v>
      </c>
      <c r="H103" t="str">
        <f>IF(Table3[[#This Row],[msna/nutrition/muacchildren/muac1]]&lt;126,"yes","No")</f>
        <v>No</v>
      </c>
    </row>
    <row r="104" spans="1:8" x14ac:dyDescent="0.3">
      <c r="A104">
        <v>144</v>
      </c>
      <c r="E104">
        <v>103</v>
      </c>
      <c r="F104" t="s">
        <v>4791</v>
      </c>
      <c r="G104">
        <v>228</v>
      </c>
      <c r="H104" t="str">
        <f>IF(Table3[[#This Row],[msna/nutrition/muacchildren/muac1]]&lt;126,"yes","No")</f>
        <v>No</v>
      </c>
    </row>
    <row r="105" spans="1:8" x14ac:dyDescent="0.3">
      <c r="A105">
        <v>139</v>
      </c>
      <c r="E105">
        <v>104</v>
      </c>
      <c r="F105" t="s">
        <v>4791</v>
      </c>
      <c r="G105">
        <v>232</v>
      </c>
      <c r="H105" t="str">
        <f>IF(Table3[[#This Row],[msna/nutrition/muacchildren/muac1]]&lt;126,"yes","No")</f>
        <v>No</v>
      </c>
    </row>
    <row r="106" spans="1:8" x14ac:dyDescent="0.3">
      <c r="A106">
        <v>131</v>
      </c>
      <c r="E106">
        <v>105</v>
      </c>
      <c r="F106" t="s">
        <v>4791</v>
      </c>
      <c r="G106">
        <v>233</v>
      </c>
      <c r="H106" t="str">
        <f>IF(Table3[[#This Row],[msna/nutrition/muacchildren/muac1]]&lt;126,"yes","No")</f>
        <v>No</v>
      </c>
    </row>
    <row r="107" spans="1:8" x14ac:dyDescent="0.3">
      <c r="A107">
        <v>123</v>
      </c>
      <c r="E107">
        <v>106</v>
      </c>
      <c r="F107" t="s">
        <v>4791</v>
      </c>
      <c r="G107">
        <v>237</v>
      </c>
      <c r="H107" t="str">
        <f>IF(Table3[[#This Row],[msna/nutrition/muacchildren/muac1]]&lt;126,"yes","No")</f>
        <v>yes</v>
      </c>
    </row>
    <row r="108" spans="1:8" x14ac:dyDescent="0.3">
      <c r="A108">
        <v>122</v>
      </c>
      <c r="E108">
        <v>107</v>
      </c>
      <c r="F108" t="s">
        <v>4791</v>
      </c>
      <c r="G108">
        <v>238</v>
      </c>
      <c r="H108" t="str">
        <f>IF(Table3[[#This Row],[msna/nutrition/muacchildren/muac1]]&lt;126,"yes","No")</f>
        <v>yes</v>
      </c>
    </row>
    <row r="109" spans="1:8" x14ac:dyDescent="0.3">
      <c r="A109">
        <v>149</v>
      </c>
      <c r="E109">
        <v>108</v>
      </c>
      <c r="F109" t="s">
        <v>4791</v>
      </c>
      <c r="G109">
        <v>240</v>
      </c>
      <c r="H109" t="str">
        <f>IF(Table3[[#This Row],[msna/nutrition/muacchildren/muac1]]&lt;126,"yes","No")</f>
        <v>No</v>
      </c>
    </row>
    <row r="110" spans="1:8" x14ac:dyDescent="0.3">
      <c r="A110">
        <v>158</v>
      </c>
      <c r="E110">
        <v>109</v>
      </c>
      <c r="F110" t="s">
        <v>4791</v>
      </c>
      <c r="G110">
        <v>242</v>
      </c>
      <c r="H110" t="str">
        <f>IF(Table3[[#This Row],[msna/nutrition/muacchildren/muac1]]&lt;126,"yes","No")</f>
        <v>No</v>
      </c>
    </row>
    <row r="111" spans="1:8" x14ac:dyDescent="0.3">
      <c r="A111">
        <v>130</v>
      </c>
      <c r="E111">
        <v>110</v>
      </c>
      <c r="F111" t="s">
        <v>4791</v>
      </c>
      <c r="G111">
        <v>244</v>
      </c>
      <c r="H111" t="str">
        <f>IF(Table3[[#This Row],[msna/nutrition/muacchildren/muac1]]&lt;126,"yes","No")</f>
        <v>No</v>
      </c>
    </row>
    <row r="112" spans="1:8" x14ac:dyDescent="0.3">
      <c r="A112">
        <v>150</v>
      </c>
      <c r="E112">
        <v>111</v>
      </c>
      <c r="F112" t="s">
        <v>4791</v>
      </c>
      <c r="G112">
        <v>245</v>
      </c>
      <c r="H112" t="str">
        <f>IF(Table3[[#This Row],[msna/nutrition/muacchildren/muac1]]&lt;126,"yes","No")</f>
        <v>No</v>
      </c>
    </row>
    <row r="113" spans="1:8" x14ac:dyDescent="0.3">
      <c r="A113">
        <v>155</v>
      </c>
      <c r="E113">
        <v>112</v>
      </c>
      <c r="F113" t="s">
        <v>4791</v>
      </c>
      <c r="G113">
        <v>246</v>
      </c>
      <c r="H113" t="str">
        <f>IF(Table3[[#This Row],[msna/nutrition/muacchildren/muac1]]&lt;126,"yes","No")</f>
        <v>No</v>
      </c>
    </row>
    <row r="114" spans="1:8" x14ac:dyDescent="0.3">
      <c r="A114">
        <v>125</v>
      </c>
      <c r="E114">
        <v>113</v>
      </c>
      <c r="F114" t="s">
        <v>4791</v>
      </c>
      <c r="G114">
        <v>248</v>
      </c>
      <c r="H114" t="str">
        <f>IF(Table3[[#This Row],[msna/nutrition/muacchildren/muac1]]&lt;126,"yes","No")</f>
        <v>yes</v>
      </c>
    </row>
    <row r="115" spans="1:8" x14ac:dyDescent="0.3">
      <c r="A115">
        <v>145</v>
      </c>
      <c r="E115">
        <v>114</v>
      </c>
      <c r="F115" t="s">
        <v>4791</v>
      </c>
      <c r="G115">
        <v>252</v>
      </c>
      <c r="H115" t="str">
        <f>IF(Table3[[#This Row],[msna/nutrition/muacchildren/muac1]]&lt;126,"yes","No")</f>
        <v>No</v>
      </c>
    </row>
    <row r="116" spans="1:8" x14ac:dyDescent="0.3">
      <c r="A116">
        <v>160</v>
      </c>
      <c r="E116">
        <v>115</v>
      </c>
      <c r="F116" t="s">
        <v>4791</v>
      </c>
      <c r="G116">
        <v>253</v>
      </c>
      <c r="H116" t="str">
        <f>IF(Table3[[#This Row],[msna/nutrition/muacchildren/muac1]]&lt;126,"yes","No")</f>
        <v>No</v>
      </c>
    </row>
    <row r="117" spans="1:8" x14ac:dyDescent="0.3">
      <c r="A117">
        <v>150</v>
      </c>
      <c r="E117">
        <v>116</v>
      </c>
      <c r="F117" t="s">
        <v>4791</v>
      </c>
      <c r="G117">
        <v>253</v>
      </c>
      <c r="H117" t="str">
        <f>IF(Table3[[#This Row],[msna/nutrition/muacchildren/muac1]]&lt;126,"yes","No")</f>
        <v>No</v>
      </c>
    </row>
    <row r="118" spans="1:8" x14ac:dyDescent="0.3">
      <c r="A118">
        <v>140</v>
      </c>
      <c r="E118">
        <v>117</v>
      </c>
      <c r="F118" t="s">
        <v>4791</v>
      </c>
      <c r="G118">
        <v>254</v>
      </c>
      <c r="H118" t="str">
        <f>IF(Table3[[#This Row],[msna/nutrition/muacchildren/muac1]]&lt;126,"yes","No")</f>
        <v>No</v>
      </c>
    </row>
    <row r="119" spans="1:8" x14ac:dyDescent="0.3">
      <c r="A119">
        <v>135</v>
      </c>
      <c r="E119">
        <v>118</v>
      </c>
      <c r="F119" t="s">
        <v>4791</v>
      </c>
      <c r="G119">
        <v>254</v>
      </c>
      <c r="H119" t="str">
        <f>IF(Table3[[#This Row],[msna/nutrition/muacchildren/muac1]]&lt;126,"yes","No")</f>
        <v>No</v>
      </c>
    </row>
    <row r="120" spans="1:8" x14ac:dyDescent="0.3">
      <c r="A120">
        <v>150</v>
      </c>
      <c r="E120">
        <v>119</v>
      </c>
      <c r="F120" t="s">
        <v>4791</v>
      </c>
      <c r="G120">
        <v>255</v>
      </c>
      <c r="H120" t="str">
        <f>IF(Table3[[#This Row],[msna/nutrition/muacchildren/muac1]]&lt;126,"yes","No")</f>
        <v>No</v>
      </c>
    </row>
    <row r="121" spans="1:8" x14ac:dyDescent="0.3">
      <c r="A121">
        <v>160</v>
      </c>
      <c r="E121">
        <v>120</v>
      </c>
      <c r="F121" t="s">
        <v>4791</v>
      </c>
      <c r="G121">
        <v>256</v>
      </c>
      <c r="H121" t="str">
        <f>IF(Table3[[#This Row],[msna/nutrition/muacchildren/muac1]]&lt;126,"yes","No")</f>
        <v>No</v>
      </c>
    </row>
    <row r="122" spans="1:8" x14ac:dyDescent="0.3">
      <c r="A122">
        <v>125</v>
      </c>
      <c r="E122">
        <v>121</v>
      </c>
      <c r="F122" t="s">
        <v>4791</v>
      </c>
      <c r="G122">
        <v>256</v>
      </c>
      <c r="H122" t="str">
        <f>IF(Table3[[#This Row],[msna/nutrition/muacchildren/muac1]]&lt;126,"yes","No")</f>
        <v>yes</v>
      </c>
    </row>
    <row r="123" spans="1:8" x14ac:dyDescent="0.3">
      <c r="A123">
        <v>130</v>
      </c>
      <c r="E123">
        <v>122</v>
      </c>
      <c r="F123" t="s">
        <v>4791</v>
      </c>
      <c r="G123">
        <v>257</v>
      </c>
      <c r="H123" t="str">
        <f>IF(Table3[[#This Row],[msna/nutrition/muacchildren/muac1]]&lt;126,"yes","No")</f>
        <v>No</v>
      </c>
    </row>
    <row r="124" spans="1:8" x14ac:dyDescent="0.3">
      <c r="A124">
        <v>140</v>
      </c>
      <c r="E124">
        <v>123</v>
      </c>
      <c r="F124" t="s">
        <v>4791</v>
      </c>
      <c r="G124">
        <v>260</v>
      </c>
      <c r="H124" t="str">
        <f>IF(Table3[[#This Row],[msna/nutrition/muacchildren/muac1]]&lt;126,"yes","No")</f>
        <v>No</v>
      </c>
    </row>
    <row r="125" spans="1:8" x14ac:dyDescent="0.3">
      <c r="A125">
        <v>135</v>
      </c>
      <c r="E125">
        <v>124</v>
      </c>
      <c r="F125" t="s">
        <v>4791</v>
      </c>
      <c r="G125">
        <v>260</v>
      </c>
      <c r="H125" t="str">
        <f>IF(Table3[[#This Row],[msna/nutrition/muacchildren/muac1]]&lt;126,"yes","No")</f>
        <v>No</v>
      </c>
    </row>
    <row r="126" spans="1:8" x14ac:dyDescent="0.3">
      <c r="A126">
        <v>123</v>
      </c>
      <c r="E126">
        <v>125</v>
      </c>
      <c r="F126" t="s">
        <v>4791</v>
      </c>
      <c r="G126">
        <v>264</v>
      </c>
      <c r="H126" t="str">
        <f>IF(Table3[[#This Row],[msna/nutrition/muacchildren/muac1]]&lt;126,"yes","No")</f>
        <v>yes</v>
      </c>
    </row>
    <row r="127" spans="1:8" x14ac:dyDescent="0.3">
      <c r="A127">
        <v>135</v>
      </c>
      <c r="E127">
        <v>126</v>
      </c>
      <c r="F127" t="s">
        <v>4791</v>
      </c>
      <c r="G127">
        <v>266</v>
      </c>
      <c r="H127" t="str">
        <f>IF(Table3[[#This Row],[msna/nutrition/muacchildren/muac1]]&lt;126,"yes","No")</f>
        <v>No</v>
      </c>
    </row>
    <row r="128" spans="1:8" x14ac:dyDescent="0.3">
      <c r="A128">
        <v>125</v>
      </c>
      <c r="E128">
        <v>127</v>
      </c>
      <c r="F128" t="s">
        <v>4791</v>
      </c>
      <c r="G128">
        <v>266</v>
      </c>
      <c r="H128" t="str">
        <f>IF(Table3[[#This Row],[msna/nutrition/muacchildren/muac1]]&lt;126,"yes","No")</f>
        <v>yes</v>
      </c>
    </row>
    <row r="129" spans="1:8" x14ac:dyDescent="0.3">
      <c r="A129">
        <v>135</v>
      </c>
      <c r="E129">
        <v>128</v>
      </c>
      <c r="F129" t="s">
        <v>4791</v>
      </c>
      <c r="G129">
        <v>268</v>
      </c>
      <c r="H129" t="str">
        <f>IF(Table3[[#This Row],[msna/nutrition/muacchildren/muac1]]&lt;126,"yes","No")</f>
        <v>No</v>
      </c>
    </row>
    <row r="130" spans="1:8" x14ac:dyDescent="0.3">
      <c r="A130">
        <v>120</v>
      </c>
      <c r="E130">
        <v>129</v>
      </c>
      <c r="F130" t="s">
        <v>4791</v>
      </c>
      <c r="G130">
        <v>276</v>
      </c>
      <c r="H130" t="str">
        <f>IF(Table3[[#This Row],[msna/nutrition/muacchildren/muac1]]&lt;126,"yes","No")</f>
        <v>yes</v>
      </c>
    </row>
    <row r="131" spans="1:8" x14ac:dyDescent="0.3">
      <c r="A131">
        <v>120</v>
      </c>
      <c r="E131">
        <v>130</v>
      </c>
      <c r="F131" t="s">
        <v>4791</v>
      </c>
      <c r="G131">
        <v>277</v>
      </c>
      <c r="H131" t="str">
        <f>IF(Table3[[#This Row],[msna/nutrition/muacchildren/muac1]]&lt;126,"yes","No")</f>
        <v>yes</v>
      </c>
    </row>
    <row r="132" spans="1:8" x14ac:dyDescent="0.3">
      <c r="A132">
        <v>130</v>
      </c>
      <c r="E132">
        <v>131</v>
      </c>
      <c r="F132" t="s">
        <v>4791</v>
      </c>
      <c r="G132">
        <v>279</v>
      </c>
      <c r="H132" t="str">
        <f>IF(Table3[[#This Row],[msna/nutrition/muacchildren/muac1]]&lt;126,"yes","No")</f>
        <v>No</v>
      </c>
    </row>
    <row r="133" spans="1:8" x14ac:dyDescent="0.3">
      <c r="A133">
        <v>150</v>
      </c>
      <c r="E133">
        <v>132</v>
      </c>
      <c r="F133" t="s">
        <v>4791</v>
      </c>
      <c r="G133">
        <v>279</v>
      </c>
      <c r="H133" t="str">
        <f>IF(Table3[[#This Row],[msna/nutrition/muacchildren/muac1]]&lt;126,"yes","No")</f>
        <v>No</v>
      </c>
    </row>
    <row r="134" spans="1:8" x14ac:dyDescent="0.3">
      <c r="A134">
        <v>152</v>
      </c>
      <c r="E134">
        <v>133</v>
      </c>
      <c r="F134" t="s">
        <v>4791</v>
      </c>
      <c r="G134">
        <v>283</v>
      </c>
      <c r="H134" t="str">
        <f>IF(Table3[[#This Row],[msna/nutrition/muacchildren/muac1]]&lt;126,"yes","No")</f>
        <v>No</v>
      </c>
    </row>
    <row r="135" spans="1:8" x14ac:dyDescent="0.3">
      <c r="A135">
        <v>130</v>
      </c>
      <c r="E135">
        <v>134</v>
      </c>
      <c r="F135" t="s">
        <v>4791</v>
      </c>
      <c r="G135">
        <v>284</v>
      </c>
      <c r="H135" t="str">
        <f>IF(Table3[[#This Row],[msna/nutrition/muacchildren/muac1]]&lt;126,"yes","No")</f>
        <v>No</v>
      </c>
    </row>
    <row r="136" spans="1:8" x14ac:dyDescent="0.3">
      <c r="A136">
        <v>132</v>
      </c>
      <c r="E136">
        <v>135</v>
      </c>
      <c r="F136" t="s">
        <v>4791</v>
      </c>
      <c r="G136">
        <v>285</v>
      </c>
      <c r="H136" t="str">
        <f>IF(Table3[[#This Row],[msna/nutrition/muacchildren/muac1]]&lt;126,"yes","No")</f>
        <v>No</v>
      </c>
    </row>
    <row r="137" spans="1:8" x14ac:dyDescent="0.3">
      <c r="A137">
        <v>139</v>
      </c>
      <c r="E137">
        <v>136</v>
      </c>
      <c r="F137" t="s">
        <v>4791</v>
      </c>
      <c r="G137">
        <v>285</v>
      </c>
      <c r="H137" t="str">
        <f>IF(Table3[[#This Row],[msna/nutrition/muacchildren/muac1]]&lt;126,"yes","No")</f>
        <v>No</v>
      </c>
    </row>
    <row r="138" spans="1:8" x14ac:dyDescent="0.3">
      <c r="A138">
        <v>132</v>
      </c>
      <c r="E138">
        <v>137</v>
      </c>
      <c r="F138" t="s">
        <v>4791</v>
      </c>
      <c r="G138">
        <v>286</v>
      </c>
      <c r="H138" t="str">
        <f>IF(Table3[[#This Row],[msna/nutrition/muacchildren/muac1]]&lt;126,"yes","No")</f>
        <v>No</v>
      </c>
    </row>
    <row r="139" spans="1:8" x14ac:dyDescent="0.3">
      <c r="A139">
        <v>135</v>
      </c>
      <c r="E139">
        <v>138</v>
      </c>
      <c r="F139" t="s">
        <v>4791</v>
      </c>
      <c r="G139">
        <v>288</v>
      </c>
      <c r="H139" t="str">
        <f>IF(Table3[[#This Row],[msna/nutrition/muacchildren/muac1]]&lt;126,"yes","No")</f>
        <v>No</v>
      </c>
    </row>
    <row r="140" spans="1:8" x14ac:dyDescent="0.3">
      <c r="A140">
        <v>143</v>
      </c>
      <c r="E140">
        <v>139</v>
      </c>
      <c r="F140" t="s">
        <v>4791</v>
      </c>
      <c r="G140">
        <v>288</v>
      </c>
      <c r="H140" t="str">
        <f>IF(Table3[[#This Row],[msna/nutrition/muacchildren/muac1]]&lt;126,"yes","No")</f>
        <v>No</v>
      </c>
    </row>
    <row r="141" spans="1:8" x14ac:dyDescent="0.3">
      <c r="A141">
        <v>155</v>
      </c>
      <c r="E141">
        <v>140</v>
      </c>
      <c r="F141" t="s">
        <v>4791</v>
      </c>
      <c r="G141">
        <v>299</v>
      </c>
      <c r="H141" t="str">
        <f>IF(Table3[[#This Row],[msna/nutrition/muacchildren/muac1]]&lt;126,"yes","No")</f>
        <v>No</v>
      </c>
    </row>
    <row r="142" spans="1:8" x14ac:dyDescent="0.3">
      <c r="A142">
        <v>160</v>
      </c>
      <c r="E142">
        <v>141</v>
      </c>
      <c r="F142" t="s">
        <v>4791</v>
      </c>
      <c r="G142">
        <v>300</v>
      </c>
      <c r="H142" t="str">
        <f>IF(Table3[[#This Row],[msna/nutrition/muacchildren/muac1]]&lt;126,"yes","No")</f>
        <v>No</v>
      </c>
    </row>
    <row r="143" spans="1:8" x14ac:dyDescent="0.3">
      <c r="A143">
        <v>145</v>
      </c>
      <c r="E143">
        <v>142</v>
      </c>
      <c r="F143" t="s">
        <v>4791</v>
      </c>
      <c r="G143">
        <v>300</v>
      </c>
      <c r="H143" t="str">
        <f>IF(Table3[[#This Row],[msna/nutrition/muacchildren/muac1]]&lt;126,"yes","No")</f>
        <v>No</v>
      </c>
    </row>
    <row r="144" spans="1:8" x14ac:dyDescent="0.3">
      <c r="A144">
        <v>145</v>
      </c>
      <c r="E144">
        <v>143</v>
      </c>
      <c r="F144" t="s">
        <v>4791</v>
      </c>
      <c r="G144">
        <v>300</v>
      </c>
      <c r="H144" t="str">
        <f>IF(Table3[[#This Row],[msna/nutrition/muacchildren/muac1]]&lt;126,"yes","No")</f>
        <v>No</v>
      </c>
    </row>
    <row r="145" spans="1:8" x14ac:dyDescent="0.3">
      <c r="A145">
        <v>132</v>
      </c>
      <c r="E145">
        <v>144</v>
      </c>
      <c r="F145" t="s">
        <v>4791</v>
      </c>
      <c r="G145">
        <v>303</v>
      </c>
      <c r="H145" t="str">
        <f>IF(Table3[[#This Row],[msna/nutrition/muacchildren/muac1]]&lt;126,"yes","No")</f>
        <v>No</v>
      </c>
    </row>
    <row r="146" spans="1:8" x14ac:dyDescent="0.3">
      <c r="A146">
        <v>140</v>
      </c>
      <c r="E146">
        <v>145</v>
      </c>
      <c r="F146" t="s">
        <v>4791</v>
      </c>
      <c r="G146">
        <v>305</v>
      </c>
      <c r="H146" t="str">
        <f>IF(Table3[[#This Row],[msna/nutrition/muacchildren/muac1]]&lt;126,"yes","No")</f>
        <v>No</v>
      </c>
    </row>
    <row r="147" spans="1:8" x14ac:dyDescent="0.3">
      <c r="A147">
        <v>225</v>
      </c>
      <c r="E147">
        <v>146</v>
      </c>
      <c r="F147" t="s">
        <v>4791</v>
      </c>
      <c r="G147">
        <v>309</v>
      </c>
      <c r="H147" t="str">
        <f>IF(Table3[[#This Row],[msna/nutrition/muacchildren/muac1]]&lt;126,"yes","No")</f>
        <v>No</v>
      </c>
    </row>
    <row r="148" spans="1:8" x14ac:dyDescent="0.3">
      <c r="A148">
        <v>123</v>
      </c>
      <c r="E148">
        <v>147</v>
      </c>
      <c r="F148" t="s">
        <v>4791</v>
      </c>
      <c r="G148">
        <v>310</v>
      </c>
      <c r="H148" t="str">
        <f>IF(Table3[[#This Row],[msna/nutrition/muacchildren/muac1]]&lt;126,"yes","No")</f>
        <v>yes</v>
      </c>
    </row>
    <row r="149" spans="1:8" x14ac:dyDescent="0.3">
      <c r="A149">
        <v>150</v>
      </c>
      <c r="E149">
        <v>148</v>
      </c>
      <c r="F149" t="s">
        <v>4791</v>
      </c>
      <c r="G149">
        <v>311</v>
      </c>
      <c r="H149" t="str">
        <f>IF(Table3[[#This Row],[msna/nutrition/muacchildren/muac1]]&lt;126,"yes","No")</f>
        <v>No</v>
      </c>
    </row>
    <row r="150" spans="1:8" x14ac:dyDescent="0.3">
      <c r="A150">
        <v>150</v>
      </c>
      <c r="E150">
        <v>149</v>
      </c>
      <c r="F150" t="s">
        <v>4791</v>
      </c>
      <c r="G150">
        <v>312</v>
      </c>
      <c r="H150" t="str">
        <f>IF(Table3[[#This Row],[msna/nutrition/muacchildren/muac1]]&lt;126,"yes","No")</f>
        <v>No</v>
      </c>
    </row>
    <row r="151" spans="1:8" x14ac:dyDescent="0.3">
      <c r="A151">
        <v>130</v>
      </c>
      <c r="E151">
        <v>150</v>
      </c>
      <c r="F151" t="s">
        <v>4791</v>
      </c>
      <c r="G151">
        <v>317</v>
      </c>
      <c r="H151" t="str">
        <f>IF(Table3[[#This Row],[msna/nutrition/muacchildren/muac1]]&lt;126,"yes","No")</f>
        <v>No</v>
      </c>
    </row>
    <row r="152" spans="1:8" x14ac:dyDescent="0.3">
      <c r="A152">
        <v>165</v>
      </c>
      <c r="E152">
        <v>151</v>
      </c>
      <c r="F152" t="s">
        <v>4791</v>
      </c>
      <c r="G152">
        <v>317</v>
      </c>
      <c r="H152" t="str">
        <f>IF(Table3[[#This Row],[msna/nutrition/muacchildren/muac1]]&lt;126,"yes","No")</f>
        <v>No</v>
      </c>
    </row>
    <row r="153" spans="1:8" hidden="1" x14ac:dyDescent="0.3">
      <c r="A153" s="66">
        <v>13</v>
      </c>
      <c r="E153">
        <v>152</v>
      </c>
      <c r="F153" t="s">
        <v>4791</v>
      </c>
      <c r="G153">
        <v>319</v>
      </c>
    </row>
    <row r="154" spans="1:8" x14ac:dyDescent="0.3">
      <c r="A154">
        <v>150</v>
      </c>
      <c r="E154">
        <v>153</v>
      </c>
      <c r="F154" t="s">
        <v>4791</v>
      </c>
      <c r="G154">
        <v>321</v>
      </c>
      <c r="H154" t="str">
        <f>IF(Table3[[#This Row],[msna/nutrition/muacchildren/muac1]]&lt;126,"yes","No")</f>
        <v>No</v>
      </c>
    </row>
    <row r="155" spans="1:8" x14ac:dyDescent="0.3">
      <c r="A155">
        <v>130</v>
      </c>
      <c r="E155">
        <v>154</v>
      </c>
      <c r="F155" t="s">
        <v>4791</v>
      </c>
      <c r="G155">
        <v>323</v>
      </c>
      <c r="H155" t="str">
        <f>IF(Table3[[#This Row],[msna/nutrition/muacchildren/muac1]]&lt;126,"yes","No")</f>
        <v>No</v>
      </c>
    </row>
    <row r="156" spans="1:8" x14ac:dyDescent="0.3">
      <c r="A156">
        <v>150</v>
      </c>
      <c r="E156">
        <v>155</v>
      </c>
      <c r="F156" t="s">
        <v>4791</v>
      </c>
      <c r="G156">
        <v>327</v>
      </c>
      <c r="H156" t="str">
        <f>IF(Table3[[#This Row],[msna/nutrition/muacchildren/muac1]]&lt;126,"yes","No")</f>
        <v>No</v>
      </c>
    </row>
    <row r="157" spans="1:8" x14ac:dyDescent="0.3">
      <c r="A157">
        <v>130</v>
      </c>
      <c r="E157">
        <v>156</v>
      </c>
      <c r="F157" t="s">
        <v>4791</v>
      </c>
      <c r="G157">
        <v>335</v>
      </c>
      <c r="H157" t="str">
        <f>IF(Table3[[#This Row],[msna/nutrition/muacchildren/muac1]]&lt;126,"yes","No")</f>
        <v>No</v>
      </c>
    </row>
    <row r="158" spans="1:8" x14ac:dyDescent="0.3">
      <c r="A158">
        <v>135</v>
      </c>
      <c r="E158">
        <v>157</v>
      </c>
      <c r="F158" t="s">
        <v>4791</v>
      </c>
      <c r="G158">
        <v>335</v>
      </c>
      <c r="H158" t="str">
        <f>IF(Table3[[#This Row],[msna/nutrition/muacchildren/muac1]]&lt;126,"yes","No")</f>
        <v>No</v>
      </c>
    </row>
    <row r="159" spans="1:8" x14ac:dyDescent="0.3">
      <c r="A159">
        <v>118</v>
      </c>
      <c r="E159">
        <v>158</v>
      </c>
      <c r="F159" t="s">
        <v>4791</v>
      </c>
      <c r="G159">
        <v>336</v>
      </c>
      <c r="H159" t="str">
        <f>IF(Table3[[#This Row],[msna/nutrition/muacchildren/muac1]]&lt;126,"yes","No")</f>
        <v>yes</v>
      </c>
    </row>
    <row r="160" spans="1:8" hidden="1" x14ac:dyDescent="0.3">
      <c r="A160" s="66">
        <v>14</v>
      </c>
      <c r="E160">
        <v>159</v>
      </c>
      <c r="F160" t="s">
        <v>4791</v>
      </c>
      <c r="G160">
        <v>337</v>
      </c>
    </row>
    <row r="161" spans="1:8" x14ac:dyDescent="0.3">
      <c r="A161">
        <v>120</v>
      </c>
      <c r="E161">
        <v>160</v>
      </c>
      <c r="F161" t="s">
        <v>4791</v>
      </c>
      <c r="G161">
        <v>346</v>
      </c>
      <c r="H161" t="str">
        <f>IF(Table3[[#This Row],[msna/nutrition/muacchildren/muac1]]&lt;126,"yes","No")</f>
        <v>yes</v>
      </c>
    </row>
    <row r="162" spans="1:8" x14ac:dyDescent="0.3">
      <c r="A162">
        <v>125</v>
      </c>
      <c r="E162">
        <v>161</v>
      </c>
      <c r="F162" t="s">
        <v>4791</v>
      </c>
      <c r="G162">
        <v>347</v>
      </c>
      <c r="H162" t="str">
        <f>IF(Table3[[#This Row],[msna/nutrition/muacchildren/muac1]]&lt;126,"yes","No")</f>
        <v>yes</v>
      </c>
    </row>
    <row r="163" spans="1:8" x14ac:dyDescent="0.3">
      <c r="A163">
        <v>120</v>
      </c>
      <c r="E163">
        <v>162</v>
      </c>
      <c r="F163" t="s">
        <v>4791</v>
      </c>
      <c r="G163">
        <v>349</v>
      </c>
      <c r="H163" t="str">
        <f>IF(Table3[[#This Row],[msna/nutrition/muacchildren/muac1]]&lt;126,"yes","No")</f>
        <v>yes</v>
      </c>
    </row>
    <row r="164" spans="1:8" x14ac:dyDescent="0.3">
      <c r="A164">
        <v>142</v>
      </c>
      <c r="E164">
        <v>163</v>
      </c>
      <c r="F164" t="s">
        <v>4791</v>
      </c>
      <c r="G164">
        <v>352</v>
      </c>
      <c r="H164" t="str">
        <f>IF(Table3[[#This Row],[msna/nutrition/muacchildren/muac1]]&lt;126,"yes","No")</f>
        <v>No</v>
      </c>
    </row>
    <row r="165" spans="1:8" x14ac:dyDescent="0.3">
      <c r="A165">
        <v>138</v>
      </c>
      <c r="E165">
        <v>164</v>
      </c>
      <c r="F165" t="s">
        <v>4791</v>
      </c>
      <c r="G165">
        <v>353</v>
      </c>
      <c r="H165" t="str">
        <f>IF(Table3[[#This Row],[msna/nutrition/muacchildren/muac1]]&lt;126,"yes","No")</f>
        <v>No</v>
      </c>
    </row>
    <row r="166" spans="1:8" x14ac:dyDescent="0.3">
      <c r="A166">
        <v>116</v>
      </c>
      <c r="E166">
        <v>165</v>
      </c>
      <c r="F166" t="s">
        <v>4791</v>
      </c>
      <c r="G166">
        <v>356</v>
      </c>
      <c r="H166" t="str">
        <f>IF(Table3[[#This Row],[msna/nutrition/muacchildren/muac1]]&lt;126,"yes","No")</f>
        <v>yes</v>
      </c>
    </row>
    <row r="167" spans="1:8" x14ac:dyDescent="0.3">
      <c r="A167">
        <v>140</v>
      </c>
      <c r="E167">
        <v>166</v>
      </c>
      <c r="F167" t="s">
        <v>4791</v>
      </c>
      <c r="G167">
        <v>357</v>
      </c>
      <c r="H167" t="str">
        <f>IF(Table3[[#This Row],[msna/nutrition/muacchildren/muac1]]&lt;126,"yes","No")</f>
        <v>No</v>
      </c>
    </row>
    <row r="168" spans="1:8" x14ac:dyDescent="0.3">
      <c r="A168">
        <v>155</v>
      </c>
      <c r="E168">
        <v>167</v>
      </c>
      <c r="F168" t="s">
        <v>4791</v>
      </c>
      <c r="G168">
        <v>358</v>
      </c>
      <c r="H168" t="str">
        <f>IF(Table3[[#This Row],[msna/nutrition/muacchildren/muac1]]&lt;126,"yes","No")</f>
        <v>No</v>
      </c>
    </row>
    <row r="169" spans="1:8" x14ac:dyDescent="0.3">
      <c r="A169">
        <v>140</v>
      </c>
      <c r="E169">
        <v>168</v>
      </c>
      <c r="F169" t="s">
        <v>4791</v>
      </c>
      <c r="G169">
        <v>359</v>
      </c>
      <c r="H169" t="str">
        <f>IF(Table3[[#This Row],[msna/nutrition/muacchildren/muac1]]&lt;126,"yes","No")</f>
        <v>No</v>
      </c>
    </row>
    <row r="170" spans="1:8" x14ac:dyDescent="0.3">
      <c r="A170">
        <v>130</v>
      </c>
      <c r="E170">
        <v>169</v>
      </c>
      <c r="F170" t="s">
        <v>4791</v>
      </c>
      <c r="G170">
        <v>360</v>
      </c>
      <c r="H170" t="str">
        <f>IF(Table3[[#This Row],[msna/nutrition/muacchildren/muac1]]&lt;126,"yes","No")</f>
        <v>No</v>
      </c>
    </row>
    <row r="171" spans="1:8" x14ac:dyDescent="0.3">
      <c r="A171">
        <v>160</v>
      </c>
      <c r="E171">
        <v>170</v>
      </c>
      <c r="F171" t="s">
        <v>4791</v>
      </c>
      <c r="G171">
        <v>361</v>
      </c>
      <c r="H171" t="str">
        <f>IF(Table3[[#This Row],[msna/nutrition/muacchildren/muac1]]&lt;126,"yes","No")</f>
        <v>No</v>
      </c>
    </row>
    <row r="172" spans="1:8" x14ac:dyDescent="0.3">
      <c r="A172">
        <v>140</v>
      </c>
      <c r="E172">
        <v>171</v>
      </c>
      <c r="F172" t="s">
        <v>4791</v>
      </c>
      <c r="G172">
        <v>363</v>
      </c>
      <c r="H172" t="str">
        <f>IF(Table3[[#This Row],[msna/nutrition/muacchildren/muac1]]&lt;126,"yes","No")</f>
        <v>No</v>
      </c>
    </row>
    <row r="173" spans="1:8" x14ac:dyDescent="0.3">
      <c r="A173">
        <v>242</v>
      </c>
      <c r="E173">
        <v>172</v>
      </c>
      <c r="F173" t="s">
        <v>4791</v>
      </c>
      <c r="G173">
        <v>364</v>
      </c>
      <c r="H173" t="str">
        <f>IF(Table3[[#This Row],[msna/nutrition/muacchildren/muac1]]&lt;126,"yes","No")</f>
        <v>No</v>
      </c>
    </row>
    <row r="174" spans="1:8" x14ac:dyDescent="0.3">
      <c r="A174">
        <v>150</v>
      </c>
      <c r="E174">
        <v>173</v>
      </c>
      <c r="F174" t="s">
        <v>4791</v>
      </c>
      <c r="G174">
        <v>364</v>
      </c>
      <c r="H174" t="str">
        <f>IF(Table3[[#This Row],[msna/nutrition/muacchildren/muac1]]&lt;126,"yes","No")</f>
        <v>No</v>
      </c>
    </row>
    <row r="175" spans="1:8" x14ac:dyDescent="0.3">
      <c r="A175">
        <v>120</v>
      </c>
      <c r="E175">
        <v>174</v>
      </c>
      <c r="F175" t="s">
        <v>4791</v>
      </c>
      <c r="G175">
        <v>365</v>
      </c>
      <c r="H175" t="str">
        <f>IF(Table3[[#This Row],[msna/nutrition/muacchildren/muac1]]&lt;126,"yes","No")</f>
        <v>yes</v>
      </c>
    </row>
    <row r="176" spans="1:8" x14ac:dyDescent="0.3">
      <c r="A176">
        <v>120</v>
      </c>
      <c r="E176">
        <v>175</v>
      </c>
      <c r="F176" t="s">
        <v>4791</v>
      </c>
      <c r="G176">
        <v>366</v>
      </c>
      <c r="H176" t="str">
        <f>IF(Table3[[#This Row],[msna/nutrition/muacchildren/muac1]]&lt;126,"yes","No")</f>
        <v>yes</v>
      </c>
    </row>
    <row r="177" spans="1:8" x14ac:dyDescent="0.3">
      <c r="A177">
        <v>122</v>
      </c>
      <c r="E177">
        <v>176</v>
      </c>
      <c r="F177" t="s">
        <v>4791</v>
      </c>
      <c r="G177">
        <v>367</v>
      </c>
      <c r="H177" t="str">
        <f>IF(Table3[[#This Row],[msna/nutrition/muacchildren/muac1]]&lt;126,"yes","No")</f>
        <v>yes</v>
      </c>
    </row>
    <row r="178" spans="1:8" x14ac:dyDescent="0.3">
      <c r="A178">
        <v>132</v>
      </c>
      <c r="E178">
        <v>177</v>
      </c>
      <c r="F178" t="s">
        <v>4791</v>
      </c>
      <c r="G178">
        <v>368</v>
      </c>
      <c r="H178" t="str">
        <f>IF(Table3[[#This Row],[msna/nutrition/muacchildren/muac1]]&lt;126,"yes","No")</f>
        <v>No</v>
      </c>
    </row>
    <row r="179" spans="1:8" x14ac:dyDescent="0.3">
      <c r="A179">
        <v>135</v>
      </c>
      <c r="E179">
        <v>178</v>
      </c>
      <c r="F179" t="s">
        <v>4791</v>
      </c>
      <c r="G179">
        <v>368</v>
      </c>
      <c r="H179" t="str">
        <f>IF(Table3[[#This Row],[msna/nutrition/muacchildren/muac1]]&lt;126,"yes","No")</f>
        <v>No</v>
      </c>
    </row>
    <row r="180" spans="1:8" x14ac:dyDescent="0.3">
      <c r="A180">
        <v>118</v>
      </c>
      <c r="E180">
        <v>179</v>
      </c>
      <c r="F180" t="s">
        <v>4791</v>
      </c>
      <c r="G180">
        <v>369</v>
      </c>
      <c r="H180" t="str">
        <f>IF(Table3[[#This Row],[msna/nutrition/muacchildren/muac1]]&lt;126,"yes","No")</f>
        <v>yes</v>
      </c>
    </row>
    <row r="181" spans="1:8" x14ac:dyDescent="0.3">
      <c r="A181">
        <v>125</v>
      </c>
      <c r="E181">
        <v>180</v>
      </c>
      <c r="F181" t="s">
        <v>4791</v>
      </c>
      <c r="G181">
        <v>370</v>
      </c>
      <c r="H181" t="str">
        <f>IF(Table3[[#This Row],[msna/nutrition/muacchildren/muac1]]&lt;126,"yes","No")</f>
        <v>yes</v>
      </c>
    </row>
    <row r="182" spans="1:8" x14ac:dyDescent="0.3">
      <c r="A182">
        <v>135</v>
      </c>
      <c r="E182">
        <v>181</v>
      </c>
      <c r="F182" t="s">
        <v>4791</v>
      </c>
      <c r="G182">
        <v>373</v>
      </c>
      <c r="H182" t="str">
        <f>IF(Table3[[#This Row],[msna/nutrition/muacchildren/muac1]]&lt;126,"yes","No")</f>
        <v>No</v>
      </c>
    </row>
    <row r="183" spans="1:8" x14ac:dyDescent="0.3">
      <c r="A183">
        <v>144</v>
      </c>
      <c r="E183">
        <v>182</v>
      </c>
      <c r="F183" t="s">
        <v>4791</v>
      </c>
      <c r="G183">
        <v>379</v>
      </c>
      <c r="H183" t="str">
        <f>IF(Table3[[#This Row],[msna/nutrition/muacchildren/muac1]]&lt;126,"yes","No")</f>
        <v>No</v>
      </c>
    </row>
    <row r="184" spans="1:8" x14ac:dyDescent="0.3">
      <c r="A184">
        <v>112</v>
      </c>
      <c r="E184">
        <v>183</v>
      </c>
      <c r="F184" t="s">
        <v>4791</v>
      </c>
      <c r="G184">
        <v>380</v>
      </c>
      <c r="H184" t="str">
        <f>IF(Table3[[#This Row],[msna/nutrition/muacchildren/muac1]]&lt;126,"yes","No")</f>
        <v>yes</v>
      </c>
    </row>
    <row r="185" spans="1:8" x14ac:dyDescent="0.3">
      <c r="A185">
        <v>119</v>
      </c>
      <c r="E185">
        <v>184</v>
      </c>
      <c r="F185" t="s">
        <v>4791</v>
      </c>
      <c r="G185">
        <v>384</v>
      </c>
      <c r="H185" t="str">
        <f>IF(Table3[[#This Row],[msna/nutrition/muacchildren/muac1]]&lt;126,"yes","No")</f>
        <v>yes</v>
      </c>
    </row>
    <row r="186" spans="1:8" x14ac:dyDescent="0.3">
      <c r="A186">
        <v>132</v>
      </c>
      <c r="E186">
        <v>185</v>
      </c>
      <c r="F186" t="s">
        <v>4791</v>
      </c>
      <c r="G186">
        <v>388</v>
      </c>
      <c r="H186" t="str">
        <f>IF(Table3[[#This Row],[msna/nutrition/muacchildren/muac1]]&lt;126,"yes","No")</f>
        <v>No</v>
      </c>
    </row>
    <row r="187" spans="1:8" x14ac:dyDescent="0.3">
      <c r="A187">
        <v>125</v>
      </c>
      <c r="E187">
        <v>186</v>
      </c>
      <c r="F187" t="s">
        <v>4791</v>
      </c>
      <c r="G187">
        <v>390</v>
      </c>
      <c r="H187" t="str">
        <f>IF(Table3[[#This Row],[msna/nutrition/muacchildren/muac1]]&lt;126,"yes","No")</f>
        <v>yes</v>
      </c>
    </row>
    <row r="188" spans="1:8" x14ac:dyDescent="0.3">
      <c r="A188">
        <v>124</v>
      </c>
      <c r="E188">
        <v>187</v>
      </c>
      <c r="F188" t="s">
        <v>4791</v>
      </c>
      <c r="G188">
        <v>391</v>
      </c>
      <c r="H188" t="str">
        <f>IF(Table3[[#This Row],[msna/nutrition/muacchildren/muac1]]&lt;126,"yes","No")</f>
        <v>yes</v>
      </c>
    </row>
    <row r="189" spans="1:8" x14ac:dyDescent="0.3">
      <c r="A189">
        <v>122</v>
      </c>
      <c r="E189">
        <v>188</v>
      </c>
      <c r="F189" t="s">
        <v>4791</v>
      </c>
      <c r="G189">
        <v>392</v>
      </c>
      <c r="H189" t="str">
        <f>IF(Table3[[#This Row],[msna/nutrition/muacchildren/muac1]]&lt;126,"yes","No")</f>
        <v>yes</v>
      </c>
    </row>
    <row r="190" spans="1:8" x14ac:dyDescent="0.3">
      <c r="A190">
        <v>130</v>
      </c>
      <c r="E190">
        <v>189</v>
      </c>
      <c r="F190" t="s">
        <v>4791</v>
      </c>
      <c r="G190">
        <v>393</v>
      </c>
      <c r="H190" t="str">
        <f>IF(Table3[[#This Row],[msna/nutrition/muacchildren/muac1]]&lt;126,"yes","No")</f>
        <v>No</v>
      </c>
    </row>
    <row r="191" spans="1:8" x14ac:dyDescent="0.3">
      <c r="A191">
        <v>130</v>
      </c>
      <c r="E191">
        <v>190</v>
      </c>
      <c r="F191" t="s">
        <v>4791</v>
      </c>
      <c r="G191">
        <v>394</v>
      </c>
      <c r="H191" t="str">
        <f>IF(Table3[[#This Row],[msna/nutrition/muacchildren/muac1]]&lt;126,"yes","No")</f>
        <v>No</v>
      </c>
    </row>
    <row r="192" spans="1:8" x14ac:dyDescent="0.3">
      <c r="A192">
        <v>133</v>
      </c>
      <c r="E192">
        <v>191</v>
      </c>
      <c r="F192" t="s">
        <v>4791</v>
      </c>
      <c r="G192">
        <v>394</v>
      </c>
      <c r="H192" t="str">
        <f>IF(Table3[[#This Row],[msna/nutrition/muacchildren/muac1]]&lt;126,"yes","No")</f>
        <v>No</v>
      </c>
    </row>
    <row r="193" spans="1:8" x14ac:dyDescent="0.3">
      <c r="A193">
        <v>130</v>
      </c>
      <c r="E193">
        <v>192</v>
      </c>
      <c r="F193" t="s">
        <v>4791</v>
      </c>
      <c r="G193">
        <v>397</v>
      </c>
      <c r="H193" t="str">
        <f>IF(Table3[[#This Row],[msna/nutrition/muacchildren/muac1]]&lt;126,"yes","No")</f>
        <v>No</v>
      </c>
    </row>
    <row r="194" spans="1:8" x14ac:dyDescent="0.3">
      <c r="A194">
        <v>129</v>
      </c>
      <c r="E194">
        <v>193</v>
      </c>
      <c r="F194" t="s">
        <v>4791</v>
      </c>
      <c r="G194">
        <v>397</v>
      </c>
      <c r="H194" t="str">
        <f>IF(Table3[[#This Row],[msna/nutrition/muacchildren/muac1]]&lt;126,"yes","No")</f>
        <v>No</v>
      </c>
    </row>
  </sheetData>
  <pageMargins left="0.75" right="0.75" top="1" bottom="1" header="0.5" footer="0.5"/>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01"/>
  <sheetViews>
    <sheetView zoomScale="145" zoomScaleNormal="145" workbookViewId="0">
      <selection activeCell="E212" sqref="E212"/>
    </sheetView>
  </sheetViews>
  <sheetFormatPr defaultRowHeight="14.4" x14ac:dyDescent="0.3"/>
  <cols>
    <col min="1" max="1" width="51" customWidth="1"/>
    <col min="4" max="4" width="18" customWidth="1"/>
    <col min="6" max="6" width="20.44140625" customWidth="1"/>
    <col min="7" max="7" width="15" customWidth="1"/>
  </cols>
  <sheetData>
    <row r="1" spans="1:13" x14ac:dyDescent="0.3">
      <c r="A1" t="s">
        <v>4792</v>
      </c>
      <c r="B1" t="s">
        <v>220</v>
      </c>
      <c r="C1" t="s">
        <v>221</v>
      </c>
      <c r="D1" t="s">
        <v>222</v>
      </c>
      <c r="E1" t="s">
        <v>223</v>
      </c>
      <c r="F1" t="s">
        <v>224</v>
      </c>
      <c r="G1" t="s">
        <v>225</v>
      </c>
      <c r="H1" t="s">
        <v>226</v>
      </c>
      <c r="I1" t="s">
        <v>227</v>
      </c>
      <c r="J1" t="s">
        <v>228</v>
      </c>
      <c r="K1" t="s">
        <v>229</v>
      </c>
      <c r="L1" t="s">
        <v>230</v>
      </c>
      <c r="M1" t="s">
        <v>231</v>
      </c>
    </row>
    <row r="2" spans="1:13" x14ac:dyDescent="0.3">
      <c r="A2" t="s">
        <v>4793</v>
      </c>
      <c r="B2" t="s">
        <v>220</v>
      </c>
      <c r="C2" t="s">
        <v>221</v>
      </c>
      <c r="D2" t="s">
        <v>222</v>
      </c>
      <c r="E2" t="s">
        <v>223</v>
      </c>
      <c r="F2" t="s">
        <v>224</v>
      </c>
      <c r="G2" t="s">
        <v>225</v>
      </c>
      <c r="H2" t="s">
        <v>5179</v>
      </c>
      <c r="I2" t="s">
        <v>227</v>
      </c>
      <c r="J2" t="s">
        <v>228</v>
      </c>
      <c r="K2" t="s">
        <v>229</v>
      </c>
      <c r="L2" t="s">
        <v>230</v>
      </c>
      <c r="M2" t="s">
        <v>231</v>
      </c>
    </row>
    <row r="3" spans="1:13" hidden="1" x14ac:dyDescent="0.3">
      <c r="A3">
        <v>250</v>
      </c>
      <c r="E3">
        <v>1</v>
      </c>
      <c r="F3" t="s">
        <v>4791</v>
      </c>
      <c r="G3">
        <v>1</v>
      </c>
      <c r="H3" t="str">
        <f>IF(Table4[[#This Row],[13. Now, I am going to take MUAC measurement for PLW]]&lt;231,"yes","No")</f>
        <v>No</v>
      </c>
    </row>
    <row r="4" spans="1:13" hidden="1" x14ac:dyDescent="0.3">
      <c r="A4">
        <v>245</v>
      </c>
      <c r="E4">
        <v>2</v>
      </c>
      <c r="F4" t="s">
        <v>4791</v>
      </c>
      <c r="G4">
        <v>8</v>
      </c>
      <c r="H4" t="str">
        <f>IF(Table4[[#This Row],[13. Now, I am going to take MUAC measurement for PLW]]&lt;231,"yes","No")</f>
        <v>No</v>
      </c>
    </row>
    <row r="5" spans="1:13" hidden="1" x14ac:dyDescent="0.3">
      <c r="A5">
        <v>280</v>
      </c>
      <c r="E5">
        <v>3</v>
      </c>
      <c r="F5" t="s">
        <v>4791</v>
      </c>
      <c r="G5">
        <v>14</v>
      </c>
      <c r="H5" t="str">
        <f>IF(Table4[[#This Row],[13. Now, I am going to take MUAC measurement for PLW]]&lt;231,"yes","No")</f>
        <v>No</v>
      </c>
      <c r="K5" s="6">
        <f>56/193</f>
        <v>0.29015544041450775</v>
      </c>
    </row>
    <row r="6" spans="1:13" hidden="1" x14ac:dyDescent="0.3">
      <c r="A6">
        <v>300</v>
      </c>
      <c r="E6">
        <v>4</v>
      </c>
      <c r="F6" t="s">
        <v>4791</v>
      </c>
      <c r="G6">
        <v>21</v>
      </c>
      <c r="H6" t="str">
        <f>IF(Table4[[#This Row],[13. Now, I am going to take MUAC measurement for PLW]]&lt;231,"yes","No")</f>
        <v>No</v>
      </c>
    </row>
    <row r="7" spans="1:13" hidden="1" x14ac:dyDescent="0.3">
      <c r="A7">
        <v>270</v>
      </c>
      <c r="E7">
        <v>5</v>
      </c>
      <c r="F7" t="s">
        <v>4791</v>
      </c>
      <c r="G7">
        <v>22</v>
      </c>
      <c r="H7" t="str">
        <f>IF(Table4[[#This Row],[13. Now, I am going to take MUAC measurement for PLW]]&lt;231,"yes","No")</f>
        <v>No</v>
      </c>
    </row>
    <row r="8" spans="1:13" hidden="1" x14ac:dyDescent="0.3">
      <c r="A8">
        <v>260</v>
      </c>
      <c r="E8">
        <v>6</v>
      </c>
      <c r="F8" t="s">
        <v>4791</v>
      </c>
      <c r="G8">
        <v>23</v>
      </c>
      <c r="H8" t="str">
        <f>IF(Table4[[#This Row],[13. Now, I am going to take MUAC measurement for PLW]]&lt;231,"yes","No")</f>
        <v>No</v>
      </c>
    </row>
    <row r="9" spans="1:13" hidden="1" x14ac:dyDescent="0.3">
      <c r="A9">
        <v>280</v>
      </c>
      <c r="E9">
        <v>7</v>
      </c>
      <c r="F9" t="s">
        <v>4791</v>
      </c>
      <c r="G9">
        <v>24</v>
      </c>
      <c r="H9" t="str">
        <f>IF(Table4[[#This Row],[13. Now, I am going to take MUAC measurement for PLW]]&lt;231,"yes","No")</f>
        <v>No</v>
      </c>
    </row>
    <row r="10" spans="1:13" hidden="1" x14ac:dyDescent="0.3">
      <c r="A10">
        <v>300</v>
      </c>
      <c r="E10">
        <v>8</v>
      </c>
      <c r="F10" t="s">
        <v>4791</v>
      </c>
      <c r="G10">
        <v>31</v>
      </c>
      <c r="H10" t="str">
        <f>IF(Table4[[#This Row],[13. Now, I am going to take MUAC measurement for PLW]]&lt;231,"yes","No")</f>
        <v>No</v>
      </c>
    </row>
    <row r="11" spans="1:13" hidden="1" x14ac:dyDescent="0.3">
      <c r="A11">
        <v>250</v>
      </c>
      <c r="E11">
        <v>9</v>
      </c>
      <c r="F11" t="s">
        <v>4791</v>
      </c>
      <c r="G11">
        <v>32</v>
      </c>
      <c r="H11" t="str">
        <f>IF(Table4[[#This Row],[13. Now, I am going to take MUAC measurement for PLW]]&lt;231,"yes","No")</f>
        <v>No</v>
      </c>
    </row>
    <row r="12" spans="1:13" hidden="1" x14ac:dyDescent="0.3">
      <c r="A12">
        <v>240</v>
      </c>
      <c r="E12">
        <v>10</v>
      </c>
      <c r="F12" t="s">
        <v>4791</v>
      </c>
      <c r="G12">
        <v>38</v>
      </c>
      <c r="H12" t="str">
        <f>IF(Table4[[#This Row],[13. Now, I am going to take MUAC measurement for PLW]]&lt;231,"yes","No")</f>
        <v>No</v>
      </c>
    </row>
    <row r="13" spans="1:13" x14ac:dyDescent="0.3">
      <c r="A13" s="66">
        <v>114</v>
      </c>
      <c r="E13">
        <v>11</v>
      </c>
      <c r="F13" t="s">
        <v>4791</v>
      </c>
      <c r="G13">
        <v>42</v>
      </c>
    </row>
    <row r="14" spans="1:13" hidden="1" x14ac:dyDescent="0.3">
      <c r="A14">
        <v>165</v>
      </c>
      <c r="E14">
        <v>12</v>
      </c>
      <c r="F14" t="s">
        <v>4791</v>
      </c>
      <c r="G14">
        <v>44</v>
      </c>
      <c r="H14" t="str">
        <f>IF(Table4[[#This Row],[13. Now, I am going to take MUAC measurement for PLW]]&lt;231,"yes","No")</f>
        <v>yes</v>
      </c>
    </row>
    <row r="15" spans="1:13" hidden="1" x14ac:dyDescent="0.3">
      <c r="A15">
        <v>170</v>
      </c>
      <c r="E15">
        <v>13</v>
      </c>
      <c r="F15" t="s">
        <v>4791</v>
      </c>
      <c r="G15">
        <v>44</v>
      </c>
      <c r="H15" t="str">
        <f>IF(Table4[[#This Row],[13. Now, I am going to take MUAC measurement for PLW]]&lt;231,"yes","No")</f>
        <v>yes</v>
      </c>
    </row>
    <row r="16" spans="1:13" hidden="1" x14ac:dyDescent="0.3">
      <c r="A16">
        <v>240</v>
      </c>
      <c r="E16">
        <v>14</v>
      </c>
      <c r="F16" t="s">
        <v>4791</v>
      </c>
      <c r="G16">
        <v>47</v>
      </c>
      <c r="H16" t="str">
        <f>IF(Table4[[#This Row],[13. Now, I am going to take MUAC measurement for PLW]]&lt;231,"yes","No")</f>
        <v>No</v>
      </c>
    </row>
    <row r="17" spans="1:8" hidden="1" x14ac:dyDescent="0.3">
      <c r="A17">
        <v>230</v>
      </c>
      <c r="E17">
        <v>15</v>
      </c>
      <c r="F17" t="s">
        <v>4791</v>
      </c>
      <c r="G17">
        <v>48</v>
      </c>
      <c r="H17" t="str">
        <f>IF(Table4[[#This Row],[13. Now, I am going to take MUAC measurement for PLW]]&lt;231,"yes","No")</f>
        <v>yes</v>
      </c>
    </row>
    <row r="18" spans="1:8" hidden="1" x14ac:dyDescent="0.3">
      <c r="A18">
        <v>240</v>
      </c>
      <c r="E18">
        <v>16</v>
      </c>
      <c r="F18" t="s">
        <v>4791</v>
      </c>
      <c r="G18">
        <v>48</v>
      </c>
      <c r="H18" t="str">
        <f>IF(Table4[[#This Row],[13. Now, I am going to take MUAC measurement for PLW]]&lt;231,"yes","No")</f>
        <v>No</v>
      </c>
    </row>
    <row r="19" spans="1:8" hidden="1" x14ac:dyDescent="0.3">
      <c r="A19">
        <v>275</v>
      </c>
      <c r="E19">
        <v>17</v>
      </c>
      <c r="F19" t="s">
        <v>4791</v>
      </c>
      <c r="G19">
        <v>48</v>
      </c>
      <c r="H19" t="str">
        <f>IF(Table4[[#This Row],[13. Now, I am going to take MUAC measurement for PLW]]&lt;231,"yes","No")</f>
        <v>No</v>
      </c>
    </row>
    <row r="20" spans="1:8" hidden="1" x14ac:dyDescent="0.3">
      <c r="A20">
        <v>280</v>
      </c>
      <c r="E20">
        <v>18</v>
      </c>
      <c r="F20" t="s">
        <v>4791</v>
      </c>
      <c r="G20">
        <v>49</v>
      </c>
      <c r="H20" t="str">
        <f>IF(Table4[[#This Row],[13. Now, I am going to take MUAC measurement for PLW]]&lt;231,"yes","No")</f>
        <v>No</v>
      </c>
    </row>
    <row r="21" spans="1:8" x14ac:dyDescent="0.3">
      <c r="A21" s="66">
        <v>125</v>
      </c>
      <c r="E21">
        <v>19</v>
      </c>
      <c r="F21" t="s">
        <v>4791</v>
      </c>
      <c r="G21">
        <v>52</v>
      </c>
    </row>
    <row r="22" spans="1:8" hidden="1" x14ac:dyDescent="0.3">
      <c r="A22">
        <v>250</v>
      </c>
      <c r="E22">
        <v>20</v>
      </c>
      <c r="F22" t="s">
        <v>4791</v>
      </c>
      <c r="G22">
        <v>55</v>
      </c>
      <c r="H22" t="str">
        <f>IF(Table4[[#This Row],[13. Now, I am going to take MUAC measurement for PLW]]&lt;231,"yes","No")</f>
        <v>No</v>
      </c>
    </row>
    <row r="23" spans="1:8" hidden="1" x14ac:dyDescent="0.3">
      <c r="A23">
        <v>250</v>
      </c>
      <c r="E23">
        <v>21</v>
      </c>
      <c r="F23" t="s">
        <v>4791</v>
      </c>
      <c r="G23">
        <v>63</v>
      </c>
      <c r="H23" t="str">
        <f>IF(Table4[[#This Row],[13. Now, I am going to take MUAC measurement for PLW]]&lt;231,"yes","No")</f>
        <v>No</v>
      </c>
    </row>
    <row r="24" spans="1:8" hidden="1" x14ac:dyDescent="0.3">
      <c r="A24">
        <v>280</v>
      </c>
      <c r="E24">
        <v>22</v>
      </c>
      <c r="F24" t="s">
        <v>4791</v>
      </c>
      <c r="G24">
        <v>64</v>
      </c>
      <c r="H24" t="str">
        <f>IF(Table4[[#This Row],[13. Now, I am going to take MUAC measurement for PLW]]&lt;231,"yes","No")</f>
        <v>No</v>
      </c>
    </row>
    <row r="25" spans="1:8" hidden="1" x14ac:dyDescent="0.3">
      <c r="A25">
        <v>270</v>
      </c>
      <c r="E25">
        <v>23</v>
      </c>
      <c r="F25" t="s">
        <v>4791</v>
      </c>
      <c r="G25">
        <v>65</v>
      </c>
      <c r="H25" t="str">
        <f>IF(Table4[[#This Row],[13. Now, I am going to take MUAC measurement for PLW]]&lt;231,"yes","No")</f>
        <v>No</v>
      </c>
    </row>
    <row r="26" spans="1:8" hidden="1" x14ac:dyDescent="0.3">
      <c r="A26">
        <v>270</v>
      </c>
      <c r="E26">
        <v>24</v>
      </c>
      <c r="F26" t="s">
        <v>4791</v>
      </c>
      <c r="G26">
        <v>66</v>
      </c>
      <c r="H26" t="str">
        <f>IF(Table4[[#This Row],[13. Now, I am going to take MUAC measurement for PLW]]&lt;231,"yes","No")</f>
        <v>No</v>
      </c>
    </row>
    <row r="27" spans="1:8" hidden="1" x14ac:dyDescent="0.3">
      <c r="A27">
        <v>263</v>
      </c>
      <c r="E27">
        <v>25</v>
      </c>
      <c r="F27" t="s">
        <v>4791</v>
      </c>
      <c r="G27">
        <v>69</v>
      </c>
      <c r="H27" t="str">
        <f>IF(Table4[[#This Row],[13. Now, I am going to take MUAC measurement for PLW]]&lt;231,"yes","No")</f>
        <v>No</v>
      </c>
    </row>
    <row r="28" spans="1:8" hidden="1" x14ac:dyDescent="0.3">
      <c r="A28">
        <v>258</v>
      </c>
      <c r="E28">
        <v>26</v>
      </c>
      <c r="F28" t="s">
        <v>4791</v>
      </c>
      <c r="G28">
        <v>71</v>
      </c>
      <c r="H28" t="str">
        <f>IF(Table4[[#This Row],[13. Now, I am going to take MUAC measurement for PLW]]&lt;231,"yes","No")</f>
        <v>No</v>
      </c>
    </row>
    <row r="29" spans="1:8" hidden="1" x14ac:dyDescent="0.3">
      <c r="A29">
        <v>310</v>
      </c>
      <c r="E29">
        <v>27</v>
      </c>
      <c r="F29" t="s">
        <v>4791</v>
      </c>
      <c r="G29">
        <v>72</v>
      </c>
      <c r="H29" t="str">
        <f>IF(Table4[[#This Row],[13. Now, I am going to take MUAC measurement for PLW]]&lt;231,"yes","No")</f>
        <v>No</v>
      </c>
    </row>
    <row r="30" spans="1:8" hidden="1" x14ac:dyDescent="0.3">
      <c r="A30">
        <v>228</v>
      </c>
      <c r="E30">
        <v>28</v>
      </c>
      <c r="F30" t="s">
        <v>4791</v>
      </c>
      <c r="G30">
        <v>76</v>
      </c>
      <c r="H30" t="str">
        <f>IF(Table4[[#This Row],[13. Now, I am going to take MUAC measurement for PLW]]&lt;231,"yes","No")</f>
        <v>yes</v>
      </c>
    </row>
    <row r="31" spans="1:8" hidden="1" x14ac:dyDescent="0.3">
      <c r="A31">
        <v>275</v>
      </c>
      <c r="E31">
        <v>29</v>
      </c>
      <c r="F31" t="s">
        <v>4791</v>
      </c>
      <c r="G31">
        <v>77</v>
      </c>
      <c r="H31" t="str">
        <f>IF(Table4[[#This Row],[13. Now, I am going to take MUAC measurement for PLW]]&lt;231,"yes","No")</f>
        <v>No</v>
      </c>
    </row>
    <row r="32" spans="1:8" hidden="1" x14ac:dyDescent="0.3">
      <c r="A32">
        <v>230</v>
      </c>
      <c r="E32">
        <v>30</v>
      </c>
      <c r="F32" t="s">
        <v>4791</v>
      </c>
      <c r="G32">
        <v>78</v>
      </c>
      <c r="H32" t="str">
        <f>IF(Table4[[#This Row],[13. Now, I am going to take MUAC measurement for PLW]]&lt;231,"yes","No")</f>
        <v>yes</v>
      </c>
    </row>
    <row r="33" spans="1:8" hidden="1" x14ac:dyDescent="0.3">
      <c r="A33">
        <v>250</v>
      </c>
      <c r="E33">
        <v>31</v>
      </c>
      <c r="F33" t="s">
        <v>4791</v>
      </c>
      <c r="G33">
        <v>82</v>
      </c>
      <c r="H33" t="str">
        <f>IF(Table4[[#This Row],[13. Now, I am going to take MUAC measurement for PLW]]&lt;231,"yes","No")</f>
        <v>No</v>
      </c>
    </row>
    <row r="34" spans="1:8" hidden="1" x14ac:dyDescent="0.3">
      <c r="A34">
        <v>247</v>
      </c>
      <c r="E34">
        <v>32</v>
      </c>
      <c r="F34" t="s">
        <v>4791</v>
      </c>
      <c r="G34">
        <v>88</v>
      </c>
      <c r="H34" t="str">
        <f>IF(Table4[[#This Row],[13. Now, I am going to take MUAC measurement for PLW]]&lt;231,"yes","No")</f>
        <v>No</v>
      </c>
    </row>
    <row r="35" spans="1:8" hidden="1" x14ac:dyDescent="0.3">
      <c r="A35">
        <v>253</v>
      </c>
      <c r="E35">
        <v>33</v>
      </c>
      <c r="F35" t="s">
        <v>4791</v>
      </c>
      <c r="G35">
        <v>90</v>
      </c>
      <c r="H35" t="str">
        <f>IF(Table4[[#This Row],[13. Now, I am going to take MUAC measurement for PLW]]&lt;231,"yes","No")</f>
        <v>No</v>
      </c>
    </row>
    <row r="36" spans="1:8" hidden="1" x14ac:dyDescent="0.3">
      <c r="A36">
        <v>255</v>
      </c>
      <c r="E36">
        <v>34</v>
      </c>
      <c r="F36" t="s">
        <v>4791</v>
      </c>
      <c r="G36">
        <v>95</v>
      </c>
      <c r="H36" t="str">
        <f>IF(Table4[[#This Row],[13. Now, I am going to take MUAC measurement for PLW]]&lt;231,"yes","No")</f>
        <v>No</v>
      </c>
    </row>
    <row r="37" spans="1:8" hidden="1" x14ac:dyDescent="0.3">
      <c r="A37">
        <v>250</v>
      </c>
      <c r="E37">
        <v>35</v>
      </c>
      <c r="F37" t="s">
        <v>4791</v>
      </c>
      <c r="G37">
        <v>96</v>
      </c>
      <c r="H37" t="str">
        <f>IF(Table4[[#This Row],[13. Now, I am going to take MUAC measurement for PLW]]&lt;231,"yes","No")</f>
        <v>No</v>
      </c>
    </row>
    <row r="38" spans="1:8" hidden="1" x14ac:dyDescent="0.3">
      <c r="A38">
        <v>260</v>
      </c>
      <c r="E38">
        <v>36</v>
      </c>
      <c r="F38" t="s">
        <v>4791</v>
      </c>
      <c r="G38">
        <v>99</v>
      </c>
      <c r="H38" t="str">
        <f>IF(Table4[[#This Row],[13. Now, I am going to take MUAC measurement for PLW]]&lt;231,"yes","No")</f>
        <v>No</v>
      </c>
    </row>
    <row r="39" spans="1:8" hidden="1" x14ac:dyDescent="0.3">
      <c r="A39">
        <v>280</v>
      </c>
      <c r="E39">
        <v>37</v>
      </c>
      <c r="F39" t="s">
        <v>4791</v>
      </c>
      <c r="G39">
        <v>101</v>
      </c>
      <c r="H39" t="str">
        <f>IF(Table4[[#This Row],[13. Now, I am going to take MUAC measurement for PLW]]&lt;231,"yes","No")</f>
        <v>No</v>
      </c>
    </row>
    <row r="40" spans="1:8" hidden="1" x14ac:dyDescent="0.3">
      <c r="A40">
        <v>170</v>
      </c>
      <c r="E40">
        <v>38</v>
      </c>
      <c r="F40" t="s">
        <v>4791</v>
      </c>
      <c r="G40">
        <v>112</v>
      </c>
      <c r="H40" t="str">
        <f>IF(Table4[[#This Row],[13. Now, I am going to take MUAC measurement for PLW]]&lt;231,"yes","No")</f>
        <v>yes</v>
      </c>
    </row>
    <row r="41" spans="1:8" hidden="1" x14ac:dyDescent="0.3">
      <c r="A41">
        <v>263</v>
      </c>
      <c r="E41">
        <v>39</v>
      </c>
      <c r="F41" t="s">
        <v>4791</v>
      </c>
      <c r="G41">
        <v>115</v>
      </c>
      <c r="H41" t="str">
        <f>IF(Table4[[#This Row],[13. Now, I am going to take MUAC measurement for PLW]]&lt;231,"yes","No")</f>
        <v>No</v>
      </c>
    </row>
    <row r="42" spans="1:8" hidden="1" x14ac:dyDescent="0.3">
      <c r="A42">
        <v>300</v>
      </c>
      <c r="E42">
        <v>40</v>
      </c>
      <c r="F42" t="s">
        <v>4791</v>
      </c>
      <c r="G42">
        <v>116</v>
      </c>
      <c r="H42" t="str">
        <f>IF(Table4[[#This Row],[13. Now, I am going to take MUAC measurement for PLW]]&lt;231,"yes","No")</f>
        <v>No</v>
      </c>
    </row>
    <row r="43" spans="1:8" hidden="1" x14ac:dyDescent="0.3">
      <c r="A43">
        <v>235</v>
      </c>
      <c r="E43">
        <v>41</v>
      </c>
      <c r="F43" t="s">
        <v>4791</v>
      </c>
      <c r="G43">
        <v>118</v>
      </c>
      <c r="H43" t="str">
        <f>IF(Table4[[#This Row],[13. Now, I am going to take MUAC measurement for PLW]]&lt;231,"yes","No")</f>
        <v>No</v>
      </c>
    </row>
    <row r="44" spans="1:8" hidden="1" x14ac:dyDescent="0.3">
      <c r="A44">
        <v>250</v>
      </c>
      <c r="E44">
        <v>42</v>
      </c>
      <c r="F44" t="s">
        <v>4791</v>
      </c>
      <c r="G44">
        <v>119</v>
      </c>
      <c r="H44" t="str">
        <f>IF(Table4[[#This Row],[13. Now, I am going to take MUAC measurement for PLW]]&lt;231,"yes","No")</f>
        <v>No</v>
      </c>
    </row>
    <row r="45" spans="1:8" hidden="1" x14ac:dyDescent="0.3">
      <c r="A45">
        <v>282</v>
      </c>
      <c r="E45">
        <v>43</v>
      </c>
      <c r="F45" t="s">
        <v>4791</v>
      </c>
      <c r="G45">
        <v>122</v>
      </c>
      <c r="H45" t="str">
        <f>IF(Table4[[#This Row],[13. Now, I am going to take MUAC measurement for PLW]]&lt;231,"yes","No")</f>
        <v>No</v>
      </c>
    </row>
    <row r="46" spans="1:8" hidden="1" x14ac:dyDescent="0.3">
      <c r="A46">
        <v>160</v>
      </c>
      <c r="E46">
        <v>44</v>
      </c>
      <c r="F46" t="s">
        <v>4791</v>
      </c>
      <c r="G46">
        <v>124</v>
      </c>
      <c r="H46" t="str">
        <f>IF(Table4[[#This Row],[13. Now, I am going to take MUAC measurement for PLW]]&lt;231,"yes","No")</f>
        <v>yes</v>
      </c>
    </row>
    <row r="47" spans="1:8" hidden="1" x14ac:dyDescent="0.3">
      <c r="A47">
        <v>260</v>
      </c>
      <c r="E47">
        <v>45</v>
      </c>
      <c r="F47" t="s">
        <v>4791</v>
      </c>
      <c r="G47">
        <v>126</v>
      </c>
      <c r="H47" t="str">
        <f>IF(Table4[[#This Row],[13. Now, I am going to take MUAC measurement for PLW]]&lt;231,"yes","No")</f>
        <v>No</v>
      </c>
    </row>
    <row r="48" spans="1:8" hidden="1" x14ac:dyDescent="0.3">
      <c r="A48">
        <v>240</v>
      </c>
      <c r="E48">
        <v>46</v>
      </c>
      <c r="F48" t="s">
        <v>4791</v>
      </c>
      <c r="G48">
        <v>128</v>
      </c>
      <c r="H48" t="str">
        <f>IF(Table4[[#This Row],[13. Now, I am going to take MUAC measurement for PLW]]&lt;231,"yes","No")</f>
        <v>No</v>
      </c>
    </row>
    <row r="49" spans="1:8" hidden="1" x14ac:dyDescent="0.3">
      <c r="A49">
        <v>240</v>
      </c>
      <c r="E49">
        <v>47</v>
      </c>
      <c r="F49" t="s">
        <v>4791</v>
      </c>
      <c r="G49">
        <v>135</v>
      </c>
      <c r="H49" t="str">
        <f>IF(Table4[[#This Row],[13. Now, I am going to take MUAC measurement for PLW]]&lt;231,"yes","No")</f>
        <v>No</v>
      </c>
    </row>
    <row r="50" spans="1:8" hidden="1" x14ac:dyDescent="0.3">
      <c r="A50">
        <v>235</v>
      </c>
      <c r="E50">
        <v>48</v>
      </c>
      <c r="F50" t="s">
        <v>4791</v>
      </c>
      <c r="G50">
        <v>136</v>
      </c>
      <c r="H50" t="str">
        <f>IF(Table4[[#This Row],[13. Now, I am going to take MUAC measurement for PLW]]&lt;231,"yes","No")</f>
        <v>No</v>
      </c>
    </row>
    <row r="51" spans="1:8" hidden="1" x14ac:dyDescent="0.3">
      <c r="A51">
        <v>222</v>
      </c>
      <c r="E51">
        <v>49</v>
      </c>
      <c r="F51" t="s">
        <v>4791</v>
      </c>
      <c r="G51">
        <v>137</v>
      </c>
      <c r="H51" t="str">
        <f>IF(Table4[[#This Row],[13. Now, I am going to take MUAC measurement for PLW]]&lt;231,"yes","No")</f>
        <v>yes</v>
      </c>
    </row>
    <row r="52" spans="1:8" hidden="1" x14ac:dyDescent="0.3">
      <c r="A52">
        <v>232</v>
      </c>
      <c r="E52">
        <v>50</v>
      </c>
      <c r="F52" t="s">
        <v>4791</v>
      </c>
      <c r="G52">
        <v>139</v>
      </c>
      <c r="H52" t="str">
        <f>IF(Table4[[#This Row],[13. Now, I am going to take MUAC measurement for PLW]]&lt;231,"yes","No")</f>
        <v>No</v>
      </c>
    </row>
    <row r="53" spans="1:8" hidden="1" x14ac:dyDescent="0.3">
      <c r="A53">
        <v>227</v>
      </c>
      <c r="E53">
        <v>51</v>
      </c>
      <c r="F53" t="s">
        <v>4791</v>
      </c>
      <c r="G53">
        <v>141</v>
      </c>
      <c r="H53" t="str">
        <f>IF(Table4[[#This Row],[13. Now, I am going to take MUAC measurement for PLW]]&lt;231,"yes","No")</f>
        <v>yes</v>
      </c>
    </row>
    <row r="54" spans="1:8" hidden="1" x14ac:dyDescent="0.3">
      <c r="A54">
        <v>288</v>
      </c>
      <c r="E54">
        <v>52</v>
      </c>
      <c r="F54" t="s">
        <v>4791</v>
      </c>
      <c r="G54">
        <v>143</v>
      </c>
      <c r="H54" t="str">
        <f>IF(Table4[[#This Row],[13. Now, I am going to take MUAC measurement for PLW]]&lt;231,"yes","No")</f>
        <v>No</v>
      </c>
    </row>
    <row r="55" spans="1:8" hidden="1" x14ac:dyDescent="0.3">
      <c r="A55">
        <v>225</v>
      </c>
      <c r="E55">
        <v>53</v>
      </c>
      <c r="F55" t="s">
        <v>4791</v>
      </c>
      <c r="G55">
        <v>144</v>
      </c>
      <c r="H55" t="str">
        <f>IF(Table4[[#This Row],[13. Now, I am going to take MUAC measurement for PLW]]&lt;231,"yes","No")</f>
        <v>yes</v>
      </c>
    </row>
    <row r="56" spans="1:8" hidden="1" x14ac:dyDescent="0.3">
      <c r="A56">
        <v>220</v>
      </c>
      <c r="E56">
        <v>54</v>
      </c>
      <c r="F56" t="s">
        <v>4791</v>
      </c>
      <c r="G56">
        <v>146</v>
      </c>
      <c r="H56" t="str">
        <f>IF(Table4[[#This Row],[13. Now, I am going to take MUAC measurement for PLW]]&lt;231,"yes","No")</f>
        <v>yes</v>
      </c>
    </row>
    <row r="57" spans="1:8" hidden="1" x14ac:dyDescent="0.3">
      <c r="A57">
        <v>240</v>
      </c>
      <c r="E57">
        <v>55</v>
      </c>
      <c r="F57" t="s">
        <v>4791</v>
      </c>
      <c r="G57">
        <v>148</v>
      </c>
      <c r="H57" t="str">
        <f>IF(Table4[[#This Row],[13. Now, I am going to take MUAC measurement for PLW]]&lt;231,"yes","No")</f>
        <v>No</v>
      </c>
    </row>
    <row r="58" spans="1:8" hidden="1" x14ac:dyDescent="0.3">
      <c r="A58">
        <v>272</v>
      </c>
      <c r="E58">
        <v>56</v>
      </c>
      <c r="F58" t="s">
        <v>4791</v>
      </c>
      <c r="G58">
        <v>149</v>
      </c>
      <c r="H58" t="str">
        <f>IF(Table4[[#This Row],[13. Now, I am going to take MUAC measurement for PLW]]&lt;231,"yes","No")</f>
        <v>No</v>
      </c>
    </row>
    <row r="59" spans="1:8" hidden="1" x14ac:dyDescent="0.3">
      <c r="A59">
        <v>264</v>
      </c>
      <c r="E59">
        <v>57</v>
      </c>
      <c r="F59" t="s">
        <v>4791</v>
      </c>
      <c r="G59">
        <v>151</v>
      </c>
      <c r="H59" t="str">
        <f>IF(Table4[[#This Row],[13. Now, I am going to take MUAC measurement for PLW]]&lt;231,"yes","No")</f>
        <v>No</v>
      </c>
    </row>
    <row r="60" spans="1:8" hidden="1" x14ac:dyDescent="0.3">
      <c r="A60">
        <v>270</v>
      </c>
      <c r="E60">
        <v>58</v>
      </c>
      <c r="F60" t="s">
        <v>4791</v>
      </c>
      <c r="G60">
        <v>151</v>
      </c>
      <c r="H60" t="str">
        <f>IF(Table4[[#This Row],[13. Now, I am going to take MUAC measurement for PLW]]&lt;231,"yes","No")</f>
        <v>No</v>
      </c>
    </row>
    <row r="61" spans="1:8" hidden="1" x14ac:dyDescent="0.3">
      <c r="A61">
        <v>220</v>
      </c>
      <c r="E61">
        <v>59</v>
      </c>
      <c r="F61" t="s">
        <v>4791</v>
      </c>
      <c r="G61">
        <v>152</v>
      </c>
      <c r="H61" t="str">
        <f>IF(Table4[[#This Row],[13. Now, I am going to take MUAC measurement for PLW]]&lt;231,"yes","No")</f>
        <v>yes</v>
      </c>
    </row>
    <row r="62" spans="1:8" hidden="1" x14ac:dyDescent="0.3">
      <c r="A62">
        <v>226</v>
      </c>
      <c r="E62">
        <v>60</v>
      </c>
      <c r="F62" t="s">
        <v>4791</v>
      </c>
      <c r="G62">
        <v>153</v>
      </c>
      <c r="H62" t="str">
        <f>IF(Table4[[#This Row],[13. Now, I am going to take MUAC measurement for PLW]]&lt;231,"yes","No")</f>
        <v>yes</v>
      </c>
    </row>
    <row r="63" spans="1:8" hidden="1" x14ac:dyDescent="0.3">
      <c r="A63">
        <v>225</v>
      </c>
      <c r="E63">
        <v>61</v>
      </c>
      <c r="F63" t="s">
        <v>4791</v>
      </c>
      <c r="G63">
        <v>154</v>
      </c>
      <c r="H63" t="str">
        <f>IF(Table4[[#This Row],[13. Now, I am going to take MUAC measurement for PLW]]&lt;231,"yes","No")</f>
        <v>yes</v>
      </c>
    </row>
    <row r="64" spans="1:8" hidden="1" x14ac:dyDescent="0.3">
      <c r="A64">
        <v>240</v>
      </c>
      <c r="E64">
        <v>62</v>
      </c>
      <c r="F64" t="s">
        <v>4791</v>
      </c>
      <c r="G64">
        <v>154</v>
      </c>
      <c r="H64" t="str">
        <f>IF(Table4[[#This Row],[13. Now, I am going to take MUAC measurement for PLW]]&lt;231,"yes","No")</f>
        <v>No</v>
      </c>
    </row>
    <row r="65" spans="1:8" hidden="1" x14ac:dyDescent="0.3">
      <c r="A65">
        <v>238</v>
      </c>
      <c r="E65">
        <v>63</v>
      </c>
      <c r="F65" t="s">
        <v>4791</v>
      </c>
      <c r="G65">
        <v>157</v>
      </c>
      <c r="H65" t="str">
        <f>IF(Table4[[#This Row],[13. Now, I am going to take MUAC measurement for PLW]]&lt;231,"yes","No")</f>
        <v>No</v>
      </c>
    </row>
    <row r="66" spans="1:8" hidden="1" x14ac:dyDescent="0.3">
      <c r="A66">
        <v>250</v>
      </c>
      <c r="E66">
        <v>64</v>
      </c>
      <c r="F66" t="s">
        <v>4791</v>
      </c>
      <c r="G66">
        <v>157</v>
      </c>
      <c r="H66" t="str">
        <f>IF(Table4[[#This Row],[13. Now, I am going to take MUAC measurement for PLW]]&lt;231,"yes","No")</f>
        <v>No</v>
      </c>
    </row>
    <row r="67" spans="1:8" hidden="1" x14ac:dyDescent="0.3">
      <c r="A67">
        <v>296</v>
      </c>
      <c r="E67">
        <v>65</v>
      </c>
      <c r="F67" t="s">
        <v>4791</v>
      </c>
      <c r="G67">
        <v>160</v>
      </c>
      <c r="H67" t="str">
        <f>IF(Table4[[#This Row],[13. Now, I am going to take MUAC measurement for PLW]]&lt;231,"yes","No")</f>
        <v>No</v>
      </c>
    </row>
    <row r="68" spans="1:8" hidden="1" x14ac:dyDescent="0.3">
      <c r="A68">
        <v>276</v>
      </c>
      <c r="E68">
        <v>66</v>
      </c>
      <c r="F68" t="s">
        <v>4791</v>
      </c>
      <c r="G68">
        <v>161</v>
      </c>
      <c r="H68" t="str">
        <f>IF(Table4[[#This Row],[13. Now, I am going to take MUAC measurement for PLW]]&lt;231,"yes","No")</f>
        <v>No</v>
      </c>
    </row>
    <row r="69" spans="1:8" hidden="1" x14ac:dyDescent="0.3">
      <c r="A69">
        <v>249</v>
      </c>
      <c r="E69">
        <v>67</v>
      </c>
      <c r="F69" t="s">
        <v>4791</v>
      </c>
      <c r="G69">
        <v>162</v>
      </c>
      <c r="H69" t="str">
        <f>IF(Table4[[#This Row],[13. Now, I am going to take MUAC measurement for PLW]]&lt;231,"yes","No")</f>
        <v>No</v>
      </c>
    </row>
    <row r="70" spans="1:8" hidden="1" x14ac:dyDescent="0.3">
      <c r="A70">
        <v>240</v>
      </c>
      <c r="E70">
        <v>68</v>
      </c>
      <c r="F70" t="s">
        <v>4791</v>
      </c>
      <c r="G70">
        <v>164</v>
      </c>
      <c r="H70" t="str">
        <f>IF(Table4[[#This Row],[13. Now, I am going to take MUAC measurement for PLW]]&lt;231,"yes","No")</f>
        <v>No</v>
      </c>
    </row>
    <row r="71" spans="1:8" hidden="1" x14ac:dyDescent="0.3">
      <c r="A71">
        <v>273</v>
      </c>
      <c r="E71">
        <v>69</v>
      </c>
      <c r="F71" t="s">
        <v>4791</v>
      </c>
      <c r="G71">
        <v>166</v>
      </c>
      <c r="H71" t="str">
        <f>IF(Table4[[#This Row],[13. Now, I am going to take MUAC measurement for PLW]]&lt;231,"yes","No")</f>
        <v>No</v>
      </c>
    </row>
    <row r="72" spans="1:8" hidden="1" x14ac:dyDescent="0.3">
      <c r="A72">
        <v>291</v>
      </c>
      <c r="E72">
        <v>70</v>
      </c>
      <c r="F72" t="s">
        <v>4791</v>
      </c>
      <c r="G72">
        <v>167</v>
      </c>
      <c r="H72" t="str">
        <f>IF(Table4[[#This Row],[13. Now, I am going to take MUAC measurement for PLW]]&lt;231,"yes","No")</f>
        <v>No</v>
      </c>
    </row>
    <row r="73" spans="1:8" hidden="1" x14ac:dyDescent="0.3">
      <c r="A73">
        <v>315</v>
      </c>
      <c r="E73">
        <v>71</v>
      </c>
      <c r="F73" t="s">
        <v>4791</v>
      </c>
      <c r="G73">
        <v>173</v>
      </c>
      <c r="H73" t="str">
        <f>IF(Table4[[#This Row],[13. Now, I am going to take MUAC measurement for PLW]]&lt;231,"yes","No")</f>
        <v>No</v>
      </c>
    </row>
    <row r="74" spans="1:8" hidden="1" x14ac:dyDescent="0.3">
      <c r="A74">
        <v>240</v>
      </c>
      <c r="E74">
        <v>72</v>
      </c>
      <c r="F74" t="s">
        <v>4791</v>
      </c>
      <c r="G74">
        <v>173</v>
      </c>
      <c r="H74" t="str">
        <f>IF(Table4[[#This Row],[13. Now, I am going to take MUAC measurement for PLW]]&lt;231,"yes","No")</f>
        <v>No</v>
      </c>
    </row>
    <row r="75" spans="1:8" hidden="1" x14ac:dyDescent="0.3">
      <c r="A75">
        <v>255</v>
      </c>
      <c r="E75">
        <v>73</v>
      </c>
      <c r="F75" t="s">
        <v>4791</v>
      </c>
      <c r="G75">
        <v>174</v>
      </c>
      <c r="H75" t="str">
        <f>IF(Table4[[#This Row],[13. Now, I am going to take MUAC measurement for PLW]]&lt;231,"yes","No")</f>
        <v>No</v>
      </c>
    </row>
    <row r="76" spans="1:8" hidden="1" x14ac:dyDescent="0.3">
      <c r="A76">
        <v>295</v>
      </c>
      <c r="E76">
        <v>74</v>
      </c>
      <c r="F76" t="s">
        <v>4791</v>
      </c>
      <c r="G76">
        <v>175</v>
      </c>
      <c r="H76" t="str">
        <f>IF(Table4[[#This Row],[13. Now, I am going to take MUAC measurement for PLW]]&lt;231,"yes","No")</f>
        <v>No</v>
      </c>
    </row>
    <row r="77" spans="1:8" hidden="1" x14ac:dyDescent="0.3">
      <c r="A77">
        <v>250</v>
      </c>
      <c r="E77">
        <v>75</v>
      </c>
      <c r="F77" t="s">
        <v>4791</v>
      </c>
      <c r="G77">
        <v>176</v>
      </c>
      <c r="H77" t="str">
        <f>IF(Table4[[#This Row],[13. Now, I am going to take MUAC measurement for PLW]]&lt;231,"yes","No")</f>
        <v>No</v>
      </c>
    </row>
    <row r="78" spans="1:8" hidden="1" x14ac:dyDescent="0.3">
      <c r="A78">
        <v>248</v>
      </c>
      <c r="E78">
        <v>76</v>
      </c>
      <c r="F78" t="s">
        <v>4791</v>
      </c>
      <c r="G78">
        <v>178</v>
      </c>
      <c r="H78" t="str">
        <f>IF(Table4[[#This Row],[13. Now, I am going to take MUAC measurement for PLW]]&lt;231,"yes","No")</f>
        <v>No</v>
      </c>
    </row>
    <row r="79" spans="1:8" hidden="1" x14ac:dyDescent="0.3">
      <c r="A79">
        <v>220</v>
      </c>
      <c r="E79">
        <v>77</v>
      </c>
      <c r="F79" t="s">
        <v>4791</v>
      </c>
      <c r="G79">
        <v>180</v>
      </c>
      <c r="H79" t="str">
        <f>IF(Table4[[#This Row],[13. Now, I am going to take MUAC measurement for PLW]]&lt;231,"yes","No")</f>
        <v>yes</v>
      </c>
    </row>
    <row r="80" spans="1:8" hidden="1" x14ac:dyDescent="0.3">
      <c r="A80">
        <v>260</v>
      </c>
      <c r="E80">
        <v>78</v>
      </c>
      <c r="F80" t="s">
        <v>4791</v>
      </c>
      <c r="G80">
        <v>181</v>
      </c>
      <c r="H80" t="str">
        <f>IF(Table4[[#This Row],[13. Now, I am going to take MUAC measurement for PLW]]&lt;231,"yes","No")</f>
        <v>No</v>
      </c>
    </row>
    <row r="81" spans="1:8" hidden="1" x14ac:dyDescent="0.3">
      <c r="A81">
        <v>215</v>
      </c>
      <c r="E81">
        <v>79</v>
      </c>
      <c r="F81" t="s">
        <v>4791</v>
      </c>
      <c r="G81">
        <v>184</v>
      </c>
      <c r="H81" t="str">
        <f>IF(Table4[[#This Row],[13. Now, I am going to take MUAC measurement for PLW]]&lt;231,"yes","No")</f>
        <v>yes</v>
      </c>
    </row>
    <row r="82" spans="1:8" hidden="1" x14ac:dyDescent="0.3">
      <c r="A82">
        <v>290</v>
      </c>
      <c r="E82">
        <v>80</v>
      </c>
      <c r="F82" t="s">
        <v>4791</v>
      </c>
      <c r="G82">
        <v>185</v>
      </c>
      <c r="H82" t="str">
        <f>IF(Table4[[#This Row],[13. Now, I am going to take MUAC measurement for PLW]]&lt;231,"yes","No")</f>
        <v>No</v>
      </c>
    </row>
    <row r="83" spans="1:8" hidden="1" x14ac:dyDescent="0.3">
      <c r="A83">
        <v>270</v>
      </c>
      <c r="E83">
        <v>81</v>
      </c>
      <c r="F83" t="s">
        <v>4791</v>
      </c>
      <c r="G83">
        <v>186</v>
      </c>
      <c r="H83" t="str">
        <f>IF(Table4[[#This Row],[13. Now, I am going to take MUAC measurement for PLW]]&lt;231,"yes","No")</f>
        <v>No</v>
      </c>
    </row>
    <row r="84" spans="1:8" hidden="1" x14ac:dyDescent="0.3">
      <c r="A84">
        <v>225</v>
      </c>
      <c r="E84">
        <v>82</v>
      </c>
      <c r="F84" t="s">
        <v>4791</v>
      </c>
      <c r="G84">
        <v>187</v>
      </c>
      <c r="H84" t="str">
        <f>IF(Table4[[#This Row],[13. Now, I am going to take MUAC measurement for PLW]]&lt;231,"yes","No")</f>
        <v>yes</v>
      </c>
    </row>
    <row r="85" spans="1:8" hidden="1" x14ac:dyDescent="0.3">
      <c r="A85">
        <v>241</v>
      </c>
      <c r="E85">
        <v>83</v>
      </c>
      <c r="F85" t="s">
        <v>4791</v>
      </c>
      <c r="G85">
        <v>189</v>
      </c>
      <c r="H85" t="str">
        <f>IF(Table4[[#This Row],[13. Now, I am going to take MUAC measurement for PLW]]&lt;231,"yes","No")</f>
        <v>No</v>
      </c>
    </row>
    <row r="86" spans="1:8" hidden="1" x14ac:dyDescent="0.3">
      <c r="A86">
        <v>235</v>
      </c>
      <c r="E86">
        <v>84</v>
      </c>
      <c r="F86" t="s">
        <v>4791</v>
      </c>
      <c r="G86">
        <v>189</v>
      </c>
      <c r="H86" t="str">
        <f>IF(Table4[[#This Row],[13. Now, I am going to take MUAC measurement for PLW]]&lt;231,"yes","No")</f>
        <v>No</v>
      </c>
    </row>
    <row r="87" spans="1:8" hidden="1" x14ac:dyDescent="0.3">
      <c r="A87">
        <v>236</v>
      </c>
      <c r="E87">
        <v>85</v>
      </c>
      <c r="F87" t="s">
        <v>4791</v>
      </c>
      <c r="G87">
        <v>191</v>
      </c>
      <c r="H87" t="str">
        <f>IF(Table4[[#This Row],[13. Now, I am going to take MUAC measurement for PLW]]&lt;231,"yes","No")</f>
        <v>No</v>
      </c>
    </row>
    <row r="88" spans="1:8" hidden="1" x14ac:dyDescent="0.3">
      <c r="A88">
        <v>232</v>
      </c>
      <c r="E88">
        <v>86</v>
      </c>
      <c r="F88" t="s">
        <v>4791</v>
      </c>
      <c r="G88">
        <v>192</v>
      </c>
      <c r="H88" t="str">
        <f>IF(Table4[[#This Row],[13. Now, I am going to take MUAC measurement for PLW]]&lt;231,"yes","No")</f>
        <v>No</v>
      </c>
    </row>
    <row r="89" spans="1:8" hidden="1" x14ac:dyDescent="0.3">
      <c r="A89">
        <v>275</v>
      </c>
      <c r="E89">
        <v>87</v>
      </c>
      <c r="F89" t="s">
        <v>4791</v>
      </c>
      <c r="G89">
        <v>197</v>
      </c>
      <c r="H89" t="str">
        <f>IF(Table4[[#This Row],[13. Now, I am going to take MUAC measurement for PLW]]&lt;231,"yes","No")</f>
        <v>No</v>
      </c>
    </row>
    <row r="90" spans="1:8" hidden="1" x14ac:dyDescent="0.3">
      <c r="A90">
        <v>261</v>
      </c>
      <c r="E90">
        <v>88</v>
      </c>
      <c r="F90" t="s">
        <v>4791</v>
      </c>
      <c r="G90">
        <v>199</v>
      </c>
      <c r="H90" t="str">
        <f>IF(Table4[[#This Row],[13. Now, I am going to take MUAC measurement for PLW]]&lt;231,"yes","No")</f>
        <v>No</v>
      </c>
    </row>
    <row r="91" spans="1:8" hidden="1" x14ac:dyDescent="0.3">
      <c r="A91">
        <v>155</v>
      </c>
      <c r="E91">
        <v>89</v>
      </c>
      <c r="F91" t="s">
        <v>4791</v>
      </c>
      <c r="G91">
        <v>201</v>
      </c>
      <c r="H91" t="str">
        <f>IF(Table4[[#This Row],[13. Now, I am going to take MUAC measurement for PLW]]&lt;231,"yes","No")</f>
        <v>yes</v>
      </c>
    </row>
    <row r="92" spans="1:8" hidden="1" x14ac:dyDescent="0.3">
      <c r="A92">
        <v>245</v>
      </c>
      <c r="E92">
        <v>90</v>
      </c>
      <c r="F92" t="s">
        <v>4791</v>
      </c>
      <c r="G92">
        <v>204</v>
      </c>
      <c r="H92" t="str">
        <f>IF(Table4[[#This Row],[13. Now, I am going to take MUAC measurement for PLW]]&lt;231,"yes","No")</f>
        <v>No</v>
      </c>
    </row>
    <row r="93" spans="1:8" hidden="1" x14ac:dyDescent="0.3">
      <c r="A93">
        <v>220</v>
      </c>
      <c r="E93">
        <v>91</v>
      </c>
      <c r="F93" t="s">
        <v>4791</v>
      </c>
      <c r="G93">
        <v>206</v>
      </c>
      <c r="H93" t="str">
        <f>IF(Table4[[#This Row],[13. Now, I am going to take MUAC measurement for PLW]]&lt;231,"yes","No")</f>
        <v>yes</v>
      </c>
    </row>
    <row r="94" spans="1:8" hidden="1" x14ac:dyDescent="0.3">
      <c r="A94">
        <v>245</v>
      </c>
      <c r="E94">
        <v>92</v>
      </c>
      <c r="F94" t="s">
        <v>4791</v>
      </c>
      <c r="G94">
        <v>207</v>
      </c>
      <c r="H94" t="str">
        <f>IF(Table4[[#This Row],[13. Now, I am going to take MUAC measurement for PLW]]&lt;231,"yes","No")</f>
        <v>No</v>
      </c>
    </row>
    <row r="95" spans="1:8" hidden="1" x14ac:dyDescent="0.3">
      <c r="A95">
        <v>230</v>
      </c>
      <c r="E95">
        <v>93</v>
      </c>
      <c r="F95" t="s">
        <v>4791</v>
      </c>
      <c r="G95">
        <v>210</v>
      </c>
      <c r="H95" t="str">
        <f>IF(Table4[[#This Row],[13. Now, I am going to take MUAC measurement for PLW]]&lt;231,"yes","No")</f>
        <v>yes</v>
      </c>
    </row>
    <row r="96" spans="1:8" hidden="1" x14ac:dyDescent="0.3">
      <c r="A96">
        <v>241</v>
      </c>
      <c r="E96">
        <v>94</v>
      </c>
      <c r="F96" t="s">
        <v>4791</v>
      </c>
      <c r="G96">
        <v>213</v>
      </c>
      <c r="H96" t="str">
        <f>IF(Table4[[#This Row],[13. Now, I am going to take MUAC measurement for PLW]]&lt;231,"yes","No")</f>
        <v>No</v>
      </c>
    </row>
    <row r="97" spans="1:8" hidden="1" x14ac:dyDescent="0.3">
      <c r="A97">
        <v>225</v>
      </c>
      <c r="E97">
        <v>95</v>
      </c>
      <c r="F97" t="s">
        <v>4791</v>
      </c>
      <c r="G97">
        <v>214</v>
      </c>
      <c r="H97" t="str">
        <f>IF(Table4[[#This Row],[13. Now, I am going to take MUAC measurement for PLW]]&lt;231,"yes","No")</f>
        <v>yes</v>
      </c>
    </row>
    <row r="98" spans="1:8" hidden="1" x14ac:dyDescent="0.3">
      <c r="A98">
        <v>220</v>
      </c>
      <c r="E98">
        <v>96</v>
      </c>
      <c r="F98" t="s">
        <v>4791</v>
      </c>
      <c r="G98">
        <v>215</v>
      </c>
      <c r="H98" t="str">
        <f>IF(Table4[[#This Row],[13. Now, I am going to take MUAC measurement for PLW]]&lt;231,"yes","No")</f>
        <v>yes</v>
      </c>
    </row>
    <row r="99" spans="1:8" hidden="1" x14ac:dyDescent="0.3">
      <c r="A99">
        <v>235</v>
      </c>
      <c r="E99">
        <v>97</v>
      </c>
      <c r="F99" t="s">
        <v>4791</v>
      </c>
      <c r="G99">
        <v>216</v>
      </c>
      <c r="H99" t="str">
        <f>IF(Table4[[#This Row],[13. Now, I am going to take MUAC measurement for PLW]]&lt;231,"yes","No")</f>
        <v>No</v>
      </c>
    </row>
    <row r="100" spans="1:8" hidden="1" x14ac:dyDescent="0.3">
      <c r="A100">
        <v>240</v>
      </c>
      <c r="E100">
        <v>98</v>
      </c>
      <c r="F100" t="s">
        <v>4791</v>
      </c>
      <c r="G100">
        <v>217</v>
      </c>
      <c r="H100" t="str">
        <f>IF(Table4[[#This Row],[13. Now, I am going to take MUAC measurement for PLW]]&lt;231,"yes","No")</f>
        <v>No</v>
      </c>
    </row>
    <row r="101" spans="1:8" hidden="1" x14ac:dyDescent="0.3">
      <c r="A101">
        <v>225</v>
      </c>
      <c r="E101">
        <v>99</v>
      </c>
      <c r="F101" t="s">
        <v>4791</v>
      </c>
      <c r="G101">
        <v>218</v>
      </c>
      <c r="H101" t="str">
        <f>IF(Table4[[#This Row],[13. Now, I am going to take MUAC measurement for PLW]]&lt;231,"yes","No")</f>
        <v>yes</v>
      </c>
    </row>
    <row r="102" spans="1:8" hidden="1" x14ac:dyDescent="0.3">
      <c r="A102">
        <v>240</v>
      </c>
      <c r="E102">
        <v>100</v>
      </c>
      <c r="F102" t="s">
        <v>4791</v>
      </c>
      <c r="G102">
        <v>219</v>
      </c>
      <c r="H102" t="str">
        <f>IF(Table4[[#This Row],[13. Now, I am going to take MUAC measurement for PLW]]&lt;231,"yes","No")</f>
        <v>No</v>
      </c>
    </row>
    <row r="103" spans="1:8" hidden="1" x14ac:dyDescent="0.3">
      <c r="A103">
        <v>250</v>
      </c>
      <c r="E103">
        <v>101</v>
      </c>
      <c r="F103" t="s">
        <v>4791</v>
      </c>
      <c r="G103">
        <v>220</v>
      </c>
      <c r="H103" t="str">
        <f>IF(Table4[[#This Row],[13. Now, I am going to take MUAC measurement for PLW]]&lt;231,"yes","No")</f>
        <v>No</v>
      </c>
    </row>
    <row r="104" spans="1:8" hidden="1" x14ac:dyDescent="0.3">
      <c r="A104">
        <v>235</v>
      </c>
      <c r="E104">
        <v>102</v>
      </c>
      <c r="F104" t="s">
        <v>4791</v>
      </c>
      <c r="G104">
        <v>223</v>
      </c>
      <c r="H104" t="str">
        <f>IF(Table4[[#This Row],[13. Now, I am going to take MUAC measurement for PLW]]&lt;231,"yes","No")</f>
        <v>No</v>
      </c>
    </row>
    <row r="105" spans="1:8" hidden="1" x14ac:dyDescent="0.3">
      <c r="A105">
        <v>221</v>
      </c>
      <c r="E105">
        <v>103</v>
      </c>
      <c r="F105" t="s">
        <v>4791</v>
      </c>
      <c r="G105">
        <v>224</v>
      </c>
      <c r="H105" t="str">
        <f>IF(Table4[[#This Row],[13. Now, I am going to take MUAC measurement for PLW]]&lt;231,"yes","No")</f>
        <v>yes</v>
      </c>
    </row>
    <row r="106" spans="1:8" hidden="1" x14ac:dyDescent="0.3">
      <c r="A106">
        <v>255</v>
      </c>
      <c r="E106">
        <v>104</v>
      </c>
      <c r="F106" t="s">
        <v>4791</v>
      </c>
      <c r="G106">
        <v>225</v>
      </c>
      <c r="H106" t="str">
        <f>IF(Table4[[#This Row],[13. Now, I am going to take MUAC measurement for PLW]]&lt;231,"yes","No")</f>
        <v>No</v>
      </c>
    </row>
    <row r="107" spans="1:8" hidden="1" x14ac:dyDescent="0.3">
      <c r="A107">
        <v>236</v>
      </c>
      <c r="E107">
        <v>105</v>
      </c>
      <c r="F107" t="s">
        <v>4791</v>
      </c>
      <c r="G107">
        <v>226</v>
      </c>
      <c r="H107" t="str">
        <f>IF(Table4[[#This Row],[13. Now, I am going to take MUAC measurement for PLW]]&lt;231,"yes","No")</f>
        <v>No</v>
      </c>
    </row>
    <row r="108" spans="1:8" hidden="1" x14ac:dyDescent="0.3">
      <c r="A108">
        <v>277</v>
      </c>
      <c r="E108">
        <v>106</v>
      </c>
      <c r="F108" t="s">
        <v>4791</v>
      </c>
      <c r="G108">
        <v>227</v>
      </c>
      <c r="H108" t="str">
        <f>IF(Table4[[#This Row],[13. Now, I am going to take MUAC measurement for PLW]]&lt;231,"yes","No")</f>
        <v>No</v>
      </c>
    </row>
    <row r="109" spans="1:8" hidden="1" x14ac:dyDescent="0.3">
      <c r="A109">
        <v>229</v>
      </c>
      <c r="E109">
        <v>107</v>
      </c>
      <c r="F109" t="s">
        <v>4791</v>
      </c>
      <c r="G109">
        <v>233</v>
      </c>
      <c r="H109" t="str">
        <f>IF(Table4[[#This Row],[13. Now, I am going to take MUAC measurement for PLW]]&lt;231,"yes","No")</f>
        <v>yes</v>
      </c>
    </row>
    <row r="110" spans="1:8" hidden="1" x14ac:dyDescent="0.3">
      <c r="A110">
        <v>222</v>
      </c>
      <c r="E110">
        <v>108</v>
      </c>
      <c r="F110" t="s">
        <v>4791</v>
      </c>
      <c r="G110">
        <v>235</v>
      </c>
      <c r="H110" t="str">
        <f>IF(Table4[[#This Row],[13. Now, I am going to take MUAC measurement for PLW]]&lt;231,"yes","No")</f>
        <v>yes</v>
      </c>
    </row>
    <row r="111" spans="1:8" hidden="1" x14ac:dyDescent="0.3">
      <c r="A111">
        <v>230</v>
      </c>
      <c r="E111">
        <v>109</v>
      </c>
      <c r="F111" t="s">
        <v>4791</v>
      </c>
      <c r="G111">
        <v>236</v>
      </c>
      <c r="H111" t="str">
        <f>IF(Table4[[#This Row],[13. Now, I am going to take MUAC measurement for PLW]]&lt;231,"yes","No")</f>
        <v>yes</v>
      </c>
    </row>
    <row r="112" spans="1:8" hidden="1" x14ac:dyDescent="0.3">
      <c r="A112">
        <v>229</v>
      </c>
      <c r="E112">
        <v>110</v>
      </c>
      <c r="F112" t="s">
        <v>4791</v>
      </c>
      <c r="G112">
        <v>237</v>
      </c>
      <c r="H112" t="str">
        <f>IF(Table4[[#This Row],[13. Now, I am going to take MUAC measurement for PLW]]&lt;231,"yes","No")</f>
        <v>yes</v>
      </c>
    </row>
    <row r="113" spans="1:8" hidden="1" x14ac:dyDescent="0.3">
      <c r="A113">
        <v>228</v>
      </c>
      <c r="E113">
        <v>111</v>
      </c>
      <c r="F113" t="s">
        <v>4791</v>
      </c>
      <c r="G113">
        <v>238</v>
      </c>
      <c r="H113" t="str">
        <f>IF(Table4[[#This Row],[13. Now, I am going to take MUAC measurement for PLW]]&lt;231,"yes","No")</f>
        <v>yes</v>
      </c>
    </row>
    <row r="114" spans="1:8" hidden="1" x14ac:dyDescent="0.3">
      <c r="A114">
        <v>190</v>
      </c>
      <c r="E114">
        <v>112</v>
      </c>
      <c r="F114" t="s">
        <v>4791</v>
      </c>
      <c r="G114">
        <v>240</v>
      </c>
      <c r="H114" t="str">
        <f>IF(Table4[[#This Row],[13. Now, I am going to take MUAC measurement for PLW]]&lt;231,"yes","No")</f>
        <v>yes</v>
      </c>
    </row>
    <row r="115" spans="1:8" hidden="1" x14ac:dyDescent="0.3">
      <c r="A115">
        <v>216</v>
      </c>
      <c r="E115">
        <v>113</v>
      </c>
      <c r="F115" t="s">
        <v>4791</v>
      </c>
      <c r="G115">
        <v>241</v>
      </c>
      <c r="H115" t="str">
        <f>IF(Table4[[#This Row],[13. Now, I am going to take MUAC measurement for PLW]]&lt;231,"yes","No")</f>
        <v>yes</v>
      </c>
    </row>
    <row r="116" spans="1:8" hidden="1" x14ac:dyDescent="0.3">
      <c r="A116">
        <v>219</v>
      </c>
      <c r="E116">
        <v>114</v>
      </c>
      <c r="F116" t="s">
        <v>4791</v>
      </c>
      <c r="G116">
        <v>242</v>
      </c>
      <c r="H116" t="str">
        <f>IF(Table4[[#This Row],[13. Now, I am going to take MUAC measurement for PLW]]&lt;231,"yes","No")</f>
        <v>yes</v>
      </c>
    </row>
    <row r="117" spans="1:8" hidden="1" x14ac:dyDescent="0.3">
      <c r="A117">
        <v>268</v>
      </c>
      <c r="E117">
        <v>115</v>
      </c>
      <c r="F117" t="s">
        <v>4791</v>
      </c>
      <c r="G117">
        <v>242</v>
      </c>
      <c r="H117" t="str">
        <f>IF(Table4[[#This Row],[13. Now, I am going to take MUAC measurement for PLW]]&lt;231,"yes","No")</f>
        <v>No</v>
      </c>
    </row>
    <row r="118" spans="1:8" hidden="1" x14ac:dyDescent="0.3">
      <c r="A118">
        <v>230</v>
      </c>
      <c r="E118">
        <v>116</v>
      </c>
      <c r="F118" t="s">
        <v>4791</v>
      </c>
      <c r="G118">
        <v>244</v>
      </c>
      <c r="H118" t="str">
        <f>IF(Table4[[#This Row],[13. Now, I am going to take MUAC measurement for PLW]]&lt;231,"yes","No")</f>
        <v>yes</v>
      </c>
    </row>
    <row r="119" spans="1:8" hidden="1" x14ac:dyDescent="0.3">
      <c r="A119">
        <v>240</v>
      </c>
      <c r="E119">
        <v>117</v>
      </c>
      <c r="F119" t="s">
        <v>4791</v>
      </c>
      <c r="G119">
        <v>248</v>
      </c>
      <c r="H119" t="str">
        <f>IF(Table4[[#This Row],[13. Now, I am going to take MUAC measurement for PLW]]&lt;231,"yes","No")</f>
        <v>No</v>
      </c>
    </row>
    <row r="120" spans="1:8" hidden="1" x14ac:dyDescent="0.3">
      <c r="A120">
        <v>240</v>
      </c>
      <c r="E120">
        <v>118</v>
      </c>
      <c r="F120" t="s">
        <v>4791</v>
      </c>
      <c r="G120">
        <v>251</v>
      </c>
      <c r="H120" t="str">
        <f>IF(Table4[[#This Row],[13. Now, I am going to take MUAC measurement for PLW]]&lt;231,"yes","No")</f>
        <v>No</v>
      </c>
    </row>
    <row r="121" spans="1:8" hidden="1" x14ac:dyDescent="0.3">
      <c r="A121">
        <v>237</v>
      </c>
      <c r="E121">
        <v>119</v>
      </c>
      <c r="F121" t="s">
        <v>4791</v>
      </c>
      <c r="G121">
        <v>252</v>
      </c>
      <c r="H121" t="str">
        <f>IF(Table4[[#This Row],[13. Now, I am going to take MUAC measurement for PLW]]&lt;231,"yes","No")</f>
        <v>No</v>
      </c>
    </row>
    <row r="122" spans="1:8" hidden="1" x14ac:dyDescent="0.3">
      <c r="A122">
        <v>240</v>
      </c>
      <c r="E122">
        <v>120</v>
      </c>
      <c r="F122" t="s">
        <v>4791</v>
      </c>
      <c r="G122">
        <v>253</v>
      </c>
      <c r="H122" t="str">
        <f>IF(Table4[[#This Row],[13. Now, I am going to take MUAC measurement for PLW]]&lt;231,"yes","No")</f>
        <v>No</v>
      </c>
    </row>
    <row r="123" spans="1:8" hidden="1" x14ac:dyDescent="0.3">
      <c r="A123">
        <v>155</v>
      </c>
      <c r="E123">
        <v>121</v>
      </c>
      <c r="F123" t="s">
        <v>4791</v>
      </c>
      <c r="G123">
        <v>254</v>
      </c>
      <c r="H123" t="str">
        <f>IF(Table4[[#This Row],[13. Now, I am going to take MUAC measurement for PLW]]&lt;231,"yes","No")</f>
        <v>yes</v>
      </c>
    </row>
    <row r="124" spans="1:8" hidden="1" x14ac:dyDescent="0.3">
      <c r="A124">
        <v>152</v>
      </c>
      <c r="E124">
        <v>122</v>
      </c>
      <c r="F124" t="s">
        <v>4791</v>
      </c>
      <c r="G124">
        <v>254</v>
      </c>
      <c r="H124" t="str">
        <f>IF(Table4[[#This Row],[13. Now, I am going to take MUAC measurement for PLW]]&lt;231,"yes","No")</f>
        <v>yes</v>
      </c>
    </row>
    <row r="125" spans="1:8" hidden="1" x14ac:dyDescent="0.3">
      <c r="A125">
        <v>260</v>
      </c>
      <c r="E125">
        <v>123</v>
      </c>
      <c r="F125" t="s">
        <v>4791</v>
      </c>
      <c r="G125">
        <v>255</v>
      </c>
      <c r="H125" t="str">
        <f>IF(Table4[[#This Row],[13. Now, I am going to take MUAC measurement for PLW]]&lt;231,"yes","No")</f>
        <v>No</v>
      </c>
    </row>
    <row r="126" spans="1:8" hidden="1" x14ac:dyDescent="0.3">
      <c r="A126">
        <v>280</v>
      </c>
      <c r="E126">
        <v>124</v>
      </c>
      <c r="F126" t="s">
        <v>4791</v>
      </c>
      <c r="G126">
        <v>256</v>
      </c>
      <c r="H126" t="str">
        <f>IF(Table4[[#This Row],[13. Now, I am going to take MUAC measurement for PLW]]&lt;231,"yes","No")</f>
        <v>No</v>
      </c>
    </row>
    <row r="127" spans="1:8" hidden="1" x14ac:dyDescent="0.3">
      <c r="A127">
        <v>230</v>
      </c>
      <c r="E127">
        <v>125</v>
      </c>
      <c r="F127" t="s">
        <v>4791</v>
      </c>
      <c r="G127">
        <v>259</v>
      </c>
      <c r="H127" t="str">
        <f>IF(Table4[[#This Row],[13. Now, I am going to take MUAC measurement for PLW]]&lt;231,"yes","No")</f>
        <v>yes</v>
      </c>
    </row>
    <row r="128" spans="1:8" hidden="1" x14ac:dyDescent="0.3">
      <c r="A128">
        <v>280</v>
      </c>
      <c r="E128">
        <v>126</v>
      </c>
      <c r="F128" t="s">
        <v>4791</v>
      </c>
      <c r="G128">
        <v>264</v>
      </c>
      <c r="H128" t="str">
        <f>IF(Table4[[#This Row],[13. Now, I am going to take MUAC measurement for PLW]]&lt;231,"yes","No")</f>
        <v>No</v>
      </c>
    </row>
    <row r="129" spans="1:8" hidden="1" x14ac:dyDescent="0.3">
      <c r="A129">
        <v>260</v>
      </c>
      <c r="E129">
        <v>127</v>
      </c>
      <c r="F129" t="s">
        <v>4791</v>
      </c>
      <c r="G129">
        <v>266</v>
      </c>
      <c r="H129" t="str">
        <f>IF(Table4[[#This Row],[13. Now, I am going to take MUAC measurement for PLW]]&lt;231,"yes","No")</f>
        <v>No</v>
      </c>
    </row>
    <row r="130" spans="1:8" hidden="1" x14ac:dyDescent="0.3">
      <c r="A130">
        <v>210</v>
      </c>
      <c r="E130">
        <v>128</v>
      </c>
      <c r="F130" t="s">
        <v>4791</v>
      </c>
      <c r="G130">
        <v>267</v>
      </c>
      <c r="H130" t="str">
        <f>IF(Table4[[#This Row],[13. Now, I am going to take MUAC measurement for PLW]]&lt;231,"yes","No")</f>
        <v>yes</v>
      </c>
    </row>
    <row r="131" spans="1:8" hidden="1" x14ac:dyDescent="0.3">
      <c r="A131">
        <v>222</v>
      </c>
      <c r="E131">
        <v>129</v>
      </c>
      <c r="F131" t="s">
        <v>4791</v>
      </c>
      <c r="G131">
        <v>268</v>
      </c>
      <c r="H131" t="str">
        <f>IF(Table4[[#This Row],[13. Now, I am going to take MUAC measurement for PLW]]&lt;231,"yes","No")</f>
        <v>yes</v>
      </c>
    </row>
    <row r="132" spans="1:8" hidden="1" x14ac:dyDescent="0.3">
      <c r="A132">
        <v>270</v>
      </c>
      <c r="E132">
        <v>130</v>
      </c>
      <c r="F132" t="s">
        <v>4791</v>
      </c>
      <c r="G132">
        <v>270</v>
      </c>
      <c r="H132" t="str">
        <f>IF(Table4[[#This Row],[13. Now, I am going to take MUAC measurement for PLW]]&lt;231,"yes","No")</f>
        <v>No</v>
      </c>
    </row>
    <row r="133" spans="1:8" hidden="1" x14ac:dyDescent="0.3">
      <c r="A133">
        <v>225</v>
      </c>
      <c r="E133">
        <v>131</v>
      </c>
      <c r="F133" t="s">
        <v>4791</v>
      </c>
      <c r="G133">
        <v>272</v>
      </c>
      <c r="H133" t="str">
        <f>IF(Table4[[#This Row],[13. Now, I am going to take MUAC measurement for PLW]]&lt;231,"yes","No")</f>
        <v>yes</v>
      </c>
    </row>
    <row r="134" spans="1:8" hidden="1" x14ac:dyDescent="0.3">
      <c r="A134">
        <v>240</v>
      </c>
      <c r="E134">
        <v>132</v>
      </c>
      <c r="F134" t="s">
        <v>4791</v>
      </c>
      <c r="G134">
        <v>275</v>
      </c>
      <c r="H134" t="str">
        <f>IF(Table4[[#This Row],[13. Now, I am going to take MUAC measurement for PLW]]&lt;231,"yes","No")</f>
        <v>No</v>
      </c>
    </row>
    <row r="135" spans="1:8" hidden="1" x14ac:dyDescent="0.3">
      <c r="A135">
        <v>155</v>
      </c>
      <c r="E135">
        <v>133</v>
      </c>
      <c r="F135" t="s">
        <v>4791</v>
      </c>
      <c r="G135">
        <v>276</v>
      </c>
      <c r="H135" t="str">
        <f>IF(Table4[[#This Row],[13. Now, I am going to take MUAC measurement for PLW]]&lt;231,"yes","No")</f>
        <v>yes</v>
      </c>
    </row>
    <row r="136" spans="1:8" hidden="1" x14ac:dyDescent="0.3">
      <c r="A136">
        <v>280</v>
      </c>
      <c r="E136">
        <v>134</v>
      </c>
      <c r="F136" t="s">
        <v>4791</v>
      </c>
      <c r="G136">
        <v>277</v>
      </c>
      <c r="H136" t="str">
        <f>IF(Table4[[#This Row],[13. Now, I am going to take MUAC measurement for PLW]]&lt;231,"yes","No")</f>
        <v>No</v>
      </c>
    </row>
    <row r="137" spans="1:8" hidden="1" x14ac:dyDescent="0.3">
      <c r="A137">
        <v>230</v>
      </c>
      <c r="E137">
        <v>135</v>
      </c>
      <c r="F137" t="s">
        <v>4791</v>
      </c>
      <c r="G137">
        <v>278</v>
      </c>
      <c r="H137" t="str">
        <f>IF(Table4[[#This Row],[13. Now, I am going to take MUAC measurement for PLW]]&lt;231,"yes","No")</f>
        <v>yes</v>
      </c>
    </row>
    <row r="138" spans="1:8" hidden="1" x14ac:dyDescent="0.3">
      <c r="A138">
        <v>300</v>
      </c>
      <c r="E138">
        <v>136</v>
      </c>
      <c r="F138" t="s">
        <v>4791</v>
      </c>
      <c r="G138">
        <v>279</v>
      </c>
      <c r="H138" t="str">
        <f>IF(Table4[[#This Row],[13. Now, I am going to take MUAC measurement for PLW]]&lt;231,"yes","No")</f>
        <v>No</v>
      </c>
    </row>
    <row r="139" spans="1:8" hidden="1" x14ac:dyDescent="0.3">
      <c r="A139">
        <v>265</v>
      </c>
      <c r="E139">
        <v>137</v>
      </c>
      <c r="F139" t="s">
        <v>4791</v>
      </c>
      <c r="G139">
        <v>283</v>
      </c>
      <c r="H139" t="str">
        <f>IF(Table4[[#This Row],[13. Now, I am going to take MUAC measurement for PLW]]&lt;231,"yes","No")</f>
        <v>No</v>
      </c>
    </row>
    <row r="140" spans="1:8" hidden="1" x14ac:dyDescent="0.3">
      <c r="A140">
        <v>255</v>
      </c>
      <c r="E140">
        <v>138</v>
      </c>
      <c r="F140" t="s">
        <v>4791</v>
      </c>
      <c r="G140">
        <v>284</v>
      </c>
      <c r="H140" t="str">
        <f>IF(Table4[[#This Row],[13. Now, I am going to take MUAC measurement for PLW]]&lt;231,"yes","No")</f>
        <v>No</v>
      </c>
    </row>
    <row r="141" spans="1:8" hidden="1" x14ac:dyDescent="0.3">
      <c r="A141">
        <v>275</v>
      </c>
      <c r="E141">
        <v>139</v>
      </c>
      <c r="F141" t="s">
        <v>4791</v>
      </c>
      <c r="G141">
        <v>285</v>
      </c>
      <c r="H141" t="str">
        <f>IF(Table4[[#This Row],[13. Now, I am going to take MUAC measurement for PLW]]&lt;231,"yes","No")</f>
        <v>No</v>
      </c>
    </row>
    <row r="142" spans="1:8" hidden="1" x14ac:dyDescent="0.3">
      <c r="A142">
        <v>245</v>
      </c>
      <c r="E142">
        <v>140</v>
      </c>
      <c r="F142" t="s">
        <v>4791</v>
      </c>
      <c r="G142">
        <v>286</v>
      </c>
      <c r="H142" t="str">
        <f>IF(Table4[[#This Row],[13. Now, I am going to take MUAC measurement for PLW]]&lt;231,"yes","No")</f>
        <v>No</v>
      </c>
    </row>
    <row r="143" spans="1:8" hidden="1" x14ac:dyDescent="0.3">
      <c r="A143">
        <v>235</v>
      </c>
      <c r="E143">
        <v>141</v>
      </c>
      <c r="F143" t="s">
        <v>4791</v>
      </c>
      <c r="G143">
        <v>288</v>
      </c>
      <c r="H143" t="str">
        <f>IF(Table4[[#This Row],[13. Now, I am going to take MUAC measurement for PLW]]&lt;231,"yes","No")</f>
        <v>No</v>
      </c>
    </row>
    <row r="144" spans="1:8" hidden="1" x14ac:dyDescent="0.3">
      <c r="A144">
        <v>250</v>
      </c>
      <c r="E144">
        <v>142</v>
      </c>
      <c r="F144" t="s">
        <v>4791</v>
      </c>
      <c r="G144">
        <v>290</v>
      </c>
      <c r="H144" t="str">
        <f>IF(Table4[[#This Row],[13. Now, I am going to take MUAC measurement for PLW]]&lt;231,"yes","No")</f>
        <v>No</v>
      </c>
    </row>
    <row r="145" spans="1:8" hidden="1" x14ac:dyDescent="0.3">
      <c r="A145">
        <v>255</v>
      </c>
      <c r="E145">
        <v>143</v>
      </c>
      <c r="F145" t="s">
        <v>4791</v>
      </c>
      <c r="G145">
        <v>294</v>
      </c>
      <c r="H145" t="str">
        <f>IF(Table4[[#This Row],[13. Now, I am going to take MUAC measurement for PLW]]&lt;231,"yes","No")</f>
        <v>No</v>
      </c>
    </row>
    <row r="146" spans="1:8" hidden="1" x14ac:dyDescent="0.3">
      <c r="A146">
        <v>260</v>
      </c>
      <c r="E146">
        <v>144</v>
      </c>
      <c r="F146" t="s">
        <v>4791</v>
      </c>
      <c r="G146">
        <v>297</v>
      </c>
      <c r="H146" t="str">
        <f>IF(Table4[[#This Row],[13. Now, I am going to take MUAC measurement for PLW]]&lt;231,"yes","No")</f>
        <v>No</v>
      </c>
    </row>
    <row r="147" spans="1:8" hidden="1" x14ac:dyDescent="0.3">
      <c r="A147">
        <v>260</v>
      </c>
      <c r="E147">
        <v>145</v>
      </c>
      <c r="F147" t="s">
        <v>4791</v>
      </c>
      <c r="G147">
        <v>299</v>
      </c>
      <c r="H147" t="str">
        <f>IF(Table4[[#This Row],[13. Now, I am going to take MUAC measurement for PLW]]&lt;231,"yes","No")</f>
        <v>No</v>
      </c>
    </row>
    <row r="148" spans="1:8" hidden="1" x14ac:dyDescent="0.3">
      <c r="A148">
        <v>300</v>
      </c>
      <c r="E148">
        <v>146</v>
      </c>
      <c r="F148" t="s">
        <v>4791</v>
      </c>
      <c r="G148">
        <v>300</v>
      </c>
      <c r="H148" t="str">
        <f>IF(Table4[[#This Row],[13. Now, I am going to take MUAC measurement for PLW]]&lt;231,"yes","No")</f>
        <v>No</v>
      </c>
    </row>
    <row r="149" spans="1:8" hidden="1" x14ac:dyDescent="0.3">
      <c r="A149">
        <v>240</v>
      </c>
      <c r="E149">
        <v>147</v>
      </c>
      <c r="F149" t="s">
        <v>4791</v>
      </c>
      <c r="G149">
        <v>300</v>
      </c>
      <c r="H149" t="str">
        <f>IF(Table4[[#This Row],[13. Now, I am going to take MUAC measurement for PLW]]&lt;231,"yes","No")</f>
        <v>No</v>
      </c>
    </row>
    <row r="150" spans="1:8" hidden="1" x14ac:dyDescent="0.3">
      <c r="A150">
        <v>240</v>
      </c>
      <c r="E150">
        <v>148</v>
      </c>
      <c r="F150" t="s">
        <v>4791</v>
      </c>
      <c r="G150">
        <v>303</v>
      </c>
      <c r="H150" t="str">
        <f>IF(Table4[[#This Row],[13. Now, I am going to take MUAC measurement for PLW]]&lt;231,"yes","No")</f>
        <v>No</v>
      </c>
    </row>
    <row r="151" spans="1:8" hidden="1" x14ac:dyDescent="0.3">
      <c r="A151">
        <v>249</v>
      </c>
      <c r="E151">
        <v>149</v>
      </c>
      <c r="F151" t="s">
        <v>4791</v>
      </c>
      <c r="G151">
        <v>305</v>
      </c>
      <c r="H151" t="str">
        <f>IF(Table4[[#This Row],[13. Now, I am going to take MUAC measurement for PLW]]&lt;231,"yes","No")</f>
        <v>No</v>
      </c>
    </row>
    <row r="152" spans="1:8" x14ac:dyDescent="0.3">
      <c r="A152" s="66">
        <v>130</v>
      </c>
      <c r="E152">
        <v>150</v>
      </c>
      <c r="F152" t="s">
        <v>4791</v>
      </c>
      <c r="G152">
        <v>309</v>
      </c>
    </row>
    <row r="153" spans="1:8" hidden="1" x14ac:dyDescent="0.3">
      <c r="A153">
        <v>275</v>
      </c>
      <c r="E153">
        <v>151</v>
      </c>
      <c r="F153" t="s">
        <v>4791</v>
      </c>
      <c r="G153">
        <v>310</v>
      </c>
      <c r="H153" t="str">
        <f>IF(Table4[[#This Row],[13. Now, I am going to take MUAC measurement for PLW]]&lt;231,"yes","No")</f>
        <v>No</v>
      </c>
    </row>
    <row r="154" spans="1:8" hidden="1" x14ac:dyDescent="0.3">
      <c r="A154">
        <v>252</v>
      </c>
      <c r="E154">
        <v>152</v>
      </c>
      <c r="F154" t="s">
        <v>4791</v>
      </c>
      <c r="G154">
        <v>312</v>
      </c>
      <c r="H154" t="str">
        <f>IF(Table4[[#This Row],[13. Now, I am going to take MUAC measurement for PLW]]&lt;231,"yes","No")</f>
        <v>No</v>
      </c>
    </row>
    <row r="155" spans="1:8" hidden="1" x14ac:dyDescent="0.3">
      <c r="A155">
        <v>230</v>
      </c>
      <c r="E155">
        <v>153</v>
      </c>
      <c r="F155" t="s">
        <v>4791</v>
      </c>
      <c r="G155">
        <v>317</v>
      </c>
      <c r="H155" t="str">
        <f>IF(Table4[[#This Row],[13. Now, I am going to take MUAC measurement for PLW]]&lt;231,"yes","No")</f>
        <v>yes</v>
      </c>
    </row>
    <row r="156" spans="1:8" hidden="1" x14ac:dyDescent="0.3">
      <c r="A156">
        <v>270</v>
      </c>
      <c r="E156">
        <v>154</v>
      </c>
      <c r="F156" t="s">
        <v>4791</v>
      </c>
      <c r="G156">
        <v>320</v>
      </c>
      <c r="H156" t="str">
        <f>IF(Table4[[#This Row],[13. Now, I am going to take MUAC measurement for PLW]]&lt;231,"yes","No")</f>
        <v>No</v>
      </c>
    </row>
    <row r="157" spans="1:8" hidden="1" x14ac:dyDescent="0.3">
      <c r="A157">
        <v>250</v>
      </c>
      <c r="E157">
        <v>155</v>
      </c>
      <c r="F157" t="s">
        <v>4791</v>
      </c>
      <c r="G157">
        <v>321</v>
      </c>
      <c r="H157" t="str">
        <f>IF(Table4[[#This Row],[13. Now, I am going to take MUAC measurement for PLW]]&lt;231,"yes","No")</f>
        <v>No</v>
      </c>
    </row>
    <row r="158" spans="1:8" hidden="1" x14ac:dyDescent="0.3">
      <c r="A158">
        <v>220</v>
      </c>
      <c r="E158">
        <v>156</v>
      </c>
      <c r="F158" t="s">
        <v>4791</v>
      </c>
      <c r="G158">
        <v>323</v>
      </c>
      <c r="H158" t="str">
        <f>IF(Table4[[#This Row],[13. Now, I am going to take MUAC measurement for PLW]]&lt;231,"yes","No")</f>
        <v>yes</v>
      </c>
    </row>
    <row r="159" spans="1:8" hidden="1" x14ac:dyDescent="0.3">
      <c r="A159">
        <v>260</v>
      </c>
      <c r="E159">
        <v>157</v>
      </c>
      <c r="F159" t="s">
        <v>4791</v>
      </c>
      <c r="G159">
        <v>324</v>
      </c>
      <c r="H159" t="str">
        <f>IF(Table4[[#This Row],[13. Now, I am going to take MUAC measurement for PLW]]&lt;231,"yes","No")</f>
        <v>No</v>
      </c>
    </row>
    <row r="160" spans="1:8" hidden="1" x14ac:dyDescent="0.3">
      <c r="A160">
        <v>290</v>
      </c>
      <c r="E160">
        <v>158</v>
      </c>
      <c r="F160" t="s">
        <v>4791</v>
      </c>
      <c r="G160">
        <v>327</v>
      </c>
      <c r="H160" t="str">
        <f>IF(Table4[[#This Row],[13. Now, I am going to take MUAC measurement for PLW]]&lt;231,"yes","No")</f>
        <v>No</v>
      </c>
    </row>
    <row r="161" spans="1:8" hidden="1" x14ac:dyDescent="0.3">
      <c r="A161">
        <v>227</v>
      </c>
      <c r="E161">
        <v>159</v>
      </c>
      <c r="F161" t="s">
        <v>4791</v>
      </c>
      <c r="G161">
        <v>330</v>
      </c>
      <c r="H161" t="str">
        <f>IF(Table4[[#This Row],[13. Now, I am going to take MUAC measurement for PLW]]&lt;231,"yes","No")</f>
        <v>yes</v>
      </c>
    </row>
    <row r="162" spans="1:8" hidden="1" x14ac:dyDescent="0.3">
      <c r="A162">
        <v>278</v>
      </c>
      <c r="E162">
        <v>160</v>
      </c>
      <c r="F162" t="s">
        <v>4791</v>
      </c>
      <c r="G162">
        <v>331</v>
      </c>
      <c r="H162" t="str">
        <f>IF(Table4[[#This Row],[13. Now, I am going to take MUAC measurement for PLW]]&lt;231,"yes","No")</f>
        <v>No</v>
      </c>
    </row>
    <row r="163" spans="1:8" hidden="1" x14ac:dyDescent="0.3">
      <c r="A163">
        <v>220</v>
      </c>
      <c r="E163">
        <v>161</v>
      </c>
      <c r="F163" t="s">
        <v>4791</v>
      </c>
      <c r="G163">
        <v>335</v>
      </c>
      <c r="H163" t="str">
        <f>IF(Table4[[#This Row],[13. Now, I am going to take MUAC measurement for PLW]]&lt;231,"yes","No")</f>
        <v>yes</v>
      </c>
    </row>
    <row r="164" spans="1:8" hidden="1" x14ac:dyDescent="0.3">
      <c r="A164">
        <v>250</v>
      </c>
      <c r="E164">
        <v>162</v>
      </c>
      <c r="F164" t="s">
        <v>4791</v>
      </c>
      <c r="G164">
        <v>335</v>
      </c>
      <c r="H164" t="str">
        <f>IF(Table4[[#This Row],[13. Now, I am going to take MUAC measurement for PLW]]&lt;231,"yes","No")</f>
        <v>No</v>
      </c>
    </row>
    <row r="165" spans="1:8" hidden="1" x14ac:dyDescent="0.3">
      <c r="A165">
        <v>232</v>
      </c>
      <c r="E165">
        <v>163</v>
      </c>
      <c r="F165" t="s">
        <v>4791</v>
      </c>
      <c r="G165">
        <v>336</v>
      </c>
      <c r="H165" t="str">
        <f>IF(Table4[[#This Row],[13. Now, I am going to take MUAC measurement for PLW]]&lt;231,"yes","No")</f>
        <v>No</v>
      </c>
    </row>
    <row r="166" spans="1:8" hidden="1" x14ac:dyDescent="0.3">
      <c r="A166">
        <v>235</v>
      </c>
      <c r="E166">
        <v>164</v>
      </c>
      <c r="F166" t="s">
        <v>4791</v>
      </c>
      <c r="G166">
        <v>337</v>
      </c>
      <c r="H166" t="str">
        <f>IF(Table4[[#This Row],[13. Now, I am going to take MUAC measurement for PLW]]&lt;231,"yes","No")</f>
        <v>No</v>
      </c>
    </row>
    <row r="167" spans="1:8" hidden="1" x14ac:dyDescent="0.3">
      <c r="A167">
        <v>233</v>
      </c>
      <c r="E167">
        <v>165</v>
      </c>
      <c r="F167" t="s">
        <v>4791</v>
      </c>
      <c r="G167">
        <v>341</v>
      </c>
      <c r="H167" t="str">
        <f>IF(Table4[[#This Row],[13. Now, I am going to take MUAC measurement for PLW]]&lt;231,"yes","No")</f>
        <v>No</v>
      </c>
    </row>
    <row r="168" spans="1:8" hidden="1" x14ac:dyDescent="0.3">
      <c r="A168">
        <v>270</v>
      </c>
      <c r="E168">
        <v>166</v>
      </c>
      <c r="F168" t="s">
        <v>4791</v>
      </c>
      <c r="G168">
        <v>346</v>
      </c>
      <c r="H168" t="str">
        <f>IF(Table4[[#This Row],[13. Now, I am going to take MUAC measurement for PLW]]&lt;231,"yes","No")</f>
        <v>No</v>
      </c>
    </row>
    <row r="169" spans="1:8" x14ac:dyDescent="0.3">
      <c r="A169" s="66">
        <v>125</v>
      </c>
      <c r="E169">
        <v>167</v>
      </c>
      <c r="F169" t="s">
        <v>4791</v>
      </c>
      <c r="G169">
        <v>348</v>
      </c>
    </row>
    <row r="170" spans="1:8" hidden="1" x14ac:dyDescent="0.3">
      <c r="A170">
        <v>195</v>
      </c>
      <c r="E170">
        <v>168</v>
      </c>
      <c r="F170" t="s">
        <v>4791</v>
      </c>
      <c r="G170">
        <v>349</v>
      </c>
      <c r="H170" t="str">
        <f>IF(Table4[[#This Row],[13. Now, I am going to take MUAC measurement for PLW]]&lt;231,"yes","No")</f>
        <v>yes</v>
      </c>
    </row>
    <row r="171" spans="1:8" x14ac:dyDescent="0.3">
      <c r="A171" s="66">
        <v>125</v>
      </c>
      <c r="E171">
        <v>169</v>
      </c>
      <c r="F171" t="s">
        <v>4791</v>
      </c>
      <c r="G171">
        <v>350</v>
      </c>
    </row>
    <row r="172" spans="1:8" hidden="1" x14ac:dyDescent="0.3">
      <c r="A172">
        <v>240</v>
      </c>
      <c r="E172">
        <v>170</v>
      </c>
      <c r="F172" t="s">
        <v>4791</v>
      </c>
      <c r="G172">
        <v>351</v>
      </c>
      <c r="H172" t="str">
        <f>IF(Table4[[#This Row],[13. Now, I am going to take MUAC measurement for PLW]]&lt;231,"yes","No")</f>
        <v>No</v>
      </c>
    </row>
    <row r="173" spans="1:8" hidden="1" x14ac:dyDescent="0.3">
      <c r="A173">
        <v>240</v>
      </c>
      <c r="E173">
        <v>171</v>
      </c>
      <c r="F173" t="s">
        <v>4791</v>
      </c>
      <c r="G173">
        <v>352</v>
      </c>
      <c r="H173" t="str">
        <f>IF(Table4[[#This Row],[13. Now, I am going to take MUAC measurement for PLW]]&lt;231,"yes","No")</f>
        <v>No</v>
      </c>
    </row>
    <row r="174" spans="1:8" hidden="1" x14ac:dyDescent="0.3">
      <c r="A174">
        <v>241</v>
      </c>
      <c r="E174">
        <v>172</v>
      </c>
      <c r="F174" t="s">
        <v>4791</v>
      </c>
      <c r="G174">
        <v>354</v>
      </c>
      <c r="H174" t="str">
        <f>IF(Table4[[#This Row],[13. Now, I am going to take MUAC measurement for PLW]]&lt;231,"yes","No")</f>
        <v>No</v>
      </c>
    </row>
    <row r="175" spans="1:8" hidden="1" x14ac:dyDescent="0.3">
      <c r="A175">
        <v>210</v>
      </c>
      <c r="E175">
        <v>173</v>
      </c>
      <c r="F175" t="s">
        <v>4791</v>
      </c>
      <c r="G175">
        <v>356</v>
      </c>
      <c r="H175" t="str">
        <f>IF(Table4[[#This Row],[13. Now, I am going to take MUAC measurement for PLW]]&lt;231,"yes","No")</f>
        <v>yes</v>
      </c>
    </row>
    <row r="176" spans="1:8" hidden="1" x14ac:dyDescent="0.3">
      <c r="A176">
        <v>240</v>
      </c>
      <c r="E176">
        <v>174</v>
      </c>
      <c r="F176" t="s">
        <v>4791</v>
      </c>
      <c r="G176">
        <v>358</v>
      </c>
      <c r="H176" t="str">
        <f>IF(Table4[[#This Row],[13. Now, I am going to take MUAC measurement for PLW]]&lt;231,"yes","No")</f>
        <v>No</v>
      </c>
    </row>
    <row r="177" spans="1:8" hidden="1" x14ac:dyDescent="0.3">
      <c r="A177">
        <v>228</v>
      </c>
      <c r="E177">
        <v>175</v>
      </c>
      <c r="F177" t="s">
        <v>4791</v>
      </c>
      <c r="G177">
        <v>358</v>
      </c>
      <c r="H177" t="str">
        <f>IF(Table4[[#This Row],[13. Now, I am going to take MUAC measurement for PLW]]&lt;231,"yes","No")</f>
        <v>yes</v>
      </c>
    </row>
    <row r="178" spans="1:8" hidden="1" x14ac:dyDescent="0.3">
      <c r="A178">
        <v>222</v>
      </c>
      <c r="E178">
        <v>176</v>
      </c>
      <c r="F178" t="s">
        <v>4791</v>
      </c>
      <c r="G178">
        <v>360</v>
      </c>
      <c r="H178" t="str">
        <f>IF(Table4[[#This Row],[13. Now, I am going to take MUAC measurement for PLW]]&lt;231,"yes","No")</f>
        <v>yes</v>
      </c>
    </row>
    <row r="179" spans="1:8" hidden="1" x14ac:dyDescent="0.3">
      <c r="A179">
        <v>225</v>
      </c>
      <c r="E179">
        <v>177</v>
      </c>
      <c r="F179" t="s">
        <v>4791</v>
      </c>
      <c r="G179">
        <v>363</v>
      </c>
      <c r="H179" t="str">
        <f>IF(Table4[[#This Row],[13. Now, I am going to take MUAC measurement for PLW]]&lt;231,"yes","No")</f>
        <v>yes</v>
      </c>
    </row>
    <row r="180" spans="1:8" x14ac:dyDescent="0.3">
      <c r="A180" s="66">
        <v>144</v>
      </c>
      <c r="E180">
        <v>178</v>
      </c>
      <c r="F180" t="s">
        <v>4791</v>
      </c>
      <c r="G180">
        <v>364</v>
      </c>
    </row>
    <row r="181" spans="1:8" hidden="1" x14ac:dyDescent="0.3">
      <c r="A181">
        <v>235</v>
      </c>
      <c r="E181">
        <v>179</v>
      </c>
      <c r="F181" t="s">
        <v>4791</v>
      </c>
      <c r="G181">
        <v>365</v>
      </c>
      <c r="H181" t="str">
        <f>IF(Table4[[#This Row],[13. Now, I am going to take MUAC measurement for PLW]]&lt;231,"yes","No")</f>
        <v>No</v>
      </c>
    </row>
    <row r="182" spans="1:8" hidden="1" x14ac:dyDescent="0.3">
      <c r="A182">
        <v>220</v>
      </c>
      <c r="E182">
        <v>180</v>
      </c>
      <c r="F182" t="s">
        <v>4791</v>
      </c>
      <c r="G182">
        <v>366</v>
      </c>
      <c r="H182" t="str">
        <f>IF(Table4[[#This Row],[13. Now, I am going to take MUAC measurement for PLW]]&lt;231,"yes","No")</f>
        <v>yes</v>
      </c>
    </row>
    <row r="183" spans="1:8" hidden="1" x14ac:dyDescent="0.3">
      <c r="A183">
        <v>220</v>
      </c>
      <c r="E183">
        <v>181</v>
      </c>
      <c r="F183" t="s">
        <v>4791</v>
      </c>
      <c r="G183">
        <v>367</v>
      </c>
      <c r="H183" t="str">
        <f>IF(Table4[[#This Row],[13. Now, I am going to take MUAC measurement for PLW]]&lt;231,"yes","No")</f>
        <v>yes</v>
      </c>
    </row>
    <row r="184" spans="1:8" hidden="1" x14ac:dyDescent="0.3">
      <c r="A184">
        <v>235</v>
      </c>
      <c r="E184">
        <v>182</v>
      </c>
      <c r="F184" t="s">
        <v>4791</v>
      </c>
      <c r="G184">
        <v>368</v>
      </c>
      <c r="H184" t="str">
        <f>IF(Table4[[#This Row],[13. Now, I am going to take MUAC measurement for PLW]]&lt;231,"yes","No")</f>
        <v>No</v>
      </c>
    </row>
    <row r="185" spans="1:8" hidden="1" x14ac:dyDescent="0.3">
      <c r="A185">
        <v>245</v>
      </c>
      <c r="E185">
        <v>183</v>
      </c>
      <c r="F185" t="s">
        <v>4791</v>
      </c>
      <c r="G185">
        <v>369</v>
      </c>
      <c r="H185" t="str">
        <f>IF(Table4[[#This Row],[13. Now, I am going to take MUAC measurement for PLW]]&lt;231,"yes","No")</f>
        <v>No</v>
      </c>
    </row>
    <row r="186" spans="1:8" hidden="1" x14ac:dyDescent="0.3">
      <c r="A186">
        <v>220</v>
      </c>
      <c r="E186">
        <v>184</v>
      </c>
      <c r="F186" t="s">
        <v>4791</v>
      </c>
      <c r="G186">
        <v>370</v>
      </c>
      <c r="H186" t="str">
        <f>IF(Table4[[#This Row],[13. Now, I am going to take MUAC measurement for PLW]]&lt;231,"yes","No")</f>
        <v>yes</v>
      </c>
    </row>
    <row r="187" spans="1:8" hidden="1" x14ac:dyDescent="0.3">
      <c r="A187">
        <v>245</v>
      </c>
      <c r="E187">
        <v>185</v>
      </c>
      <c r="F187" t="s">
        <v>4791</v>
      </c>
      <c r="G187">
        <v>371</v>
      </c>
      <c r="H187" t="str">
        <f>IF(Table4[[#This Row],[13. Now, I am going to take MUAC measurement for PLW]]&lt;231,"yes","No")</f>
        <v>No</v>
      </c>
    </row>
    <row r="188" spans="1:8" hidden="1" x14ac:dyDescent="0.3">
      <c r="A188">
        <v>245</v>
      </c>
      <c r="E188">
        <v>186</v>
      </c>
      <c r="F188" t="s">
        <v>4791</v>
      </c>
      <c r="G188">
        <v>373</v>
      </c>
      <c r="H188" t="str">
        <f>IF(Table4[[#This Row],[13. Now, I am going to take MUAC measurement for PLW]]&lt;231,"yes","No")</f>
        <v>No</v>
      </c>
    </row>
    <row r="189" spans="1:8" hidden="1" x14ac:dyDescent="0.3">
      <c r="A189">
        <v>235</v>
      </c>
      <c r="E189">
        <v>187</v>
      </c>
      <c r="F189" t="s">
        <v>4791</v>
      </c>
      <c r="G189">
        <v>375</v>
      </c>
      <c r="H189" t="str">
        <f>IF(Table4[[#This Row],[13. Now, I am going to take MUAC measurement for PLW]]&lt;231,"yes","No")</f>
        <v>No</v>
      </c>
    </row>
    <row r="190" spans="1:8" hidden="1" x14ac:dyDescent="0.3">
      <c r="A190">
        <v>255</v>
      </c>
      <c r="E190">
        <v>188</v>
      </c>
      <c r="F190" t="s">
        <v>4791</v>
      </c>
      <c r="G190">
        <v>379</v>
      </c>
      <c r="H190" t="str">
        <f>IF(Table4[[#This Row],[13. Now, I am going to take MUAC measurement for PLW]]&lt;231,"yes","No")</f>
        <v>No</v>
      </c>
    </row>
    <row r="191" spans="1:8" hidden="1" x14ac:dyDescent="0.3">
      <c r="A191">
        <v>231</v>
      </c>
      <c r="E191">
        <v>189</v>
      </c>
      <c r="F191" t="s">
        <v>4791</v>
      </c>
      <c r="G191">
        <v>380</v>
      </c>
      <c r="H191" t="str">
        <f>IF(Table4[[#This Row],[13. Now, I am going to take MUAC measurement for PLW]]&lt;231,"yes","No")</f>
        <v>No</v>
      </c>
    </row>
    <row r="192" spans="1:8" hidden="1" x14ac:dyDescent="0.3">
      <c r="A192">
        <v>223</v>
      </c>
      <c r="E192">
        <v>190</v>
      </c>
      <c r="F192" t="s">
        <v>4791</v>
      </c>
      <c r="G192">
        <v>383</v>
      </c>
      <c r="H192" t="str">
        <f>IF(Table4[[#This Row],[13. Now, I am going to take MUAC measurement for PLW]]&lt;231,"yes","No")</f>
        <v>yes</v>
      </c>
    </row>
    <row r="193" spans="1:8" hidden="1" x14ac:dyDescent="0.3">
      <c r="A193">
        <v>244</v>
      </c>
      <c r="E193">
        <v>191</v>
      </c>
      <c r="F193" t="s">
        <v>4791</v>
      </c>
      <c r="G193">
        <v>384</v>
      </c>
      <c r="H193" t="str">
        <f>IF(Table4[[#This Row],[13. Now, I am going to take MUAC measurement for PLW]]&lt;231,"yes","No")</f>
        <v>No</v>
      </c>
    </row>
    <row r="194" spans="1:8" hidden="1" x14ac:dyDescent="0.3">
      <c r="A194">
        <v>227</v>
      </c>
      <c r="E194">
        <v>192</v>
      </c>
      <c r="F194" t="s">
        <v>4791</v>
      </c>
      <c r="G194">
        <v>385</v>
      </c>
      <c r="H194" t="str">
        <f>IF(Table4[[#This Row],[13. Now, I am going to take MUAC measurement for PLW]]&lt;231,"yes","No")</f>
        <v>yes</v>
      </c>
    </row>
    <row r="195" spans="1:8" hidden="1" x14ac:dyDescent="0.3">
      <c r="A195">
        <v>258</v>
      </c>
      <c r="E195">
        <v>193</v>
      </c>
      <c r="F195" t="s">
        <v>4791</v>
      </c>
      <c r="G195">
        <v>387</v>
      </c>
      <c r="H195" t="str">
        <f>IF(Table4[[#This Row],[13. Now, I am going to take MUAC measurement for PLW]]&lt;231,"yes","No")</f>
        <v>No</v>
      </c>
    </row>
    <row r="196" spans="1:8" hidden="1" x14ac:dyDescent="0.3">
      <c r="A196">
        <v>239</v>
      </c>
      <c r="E196">
        <v>194</v>
      </c>
      <c r="F196" t="s">
        <v>4791</v>
      </c>
      <c r="G196">
        <v>389</v>
      </c>
      <c r="H196" t="str">
        <f>IF(Table4[[#This Row],[13. Now, I am going to take MUAC measurement for PLW]]&lt;231,"yes","No")</f>
        <v>No</v>
      </c>
    </row>
    <row r="197" spans="1:8" hidden="1" x14ac:dyDescent="0.3">
      <c r="A197">
        <v>254</v>
      </c>
      <c r="E197">
        <v>195</v>
      </c>
      <c r="F197" t="s">
        <v>4791</v>
      </c>
      <c r="G197">
        <v>390</v>
      </c>
      <c r="H197" t="str">
        <f>IF(Table4[[#This Row],[13. Now, I am going to take MUAC measurement for PLW]]&lt;231,"yes","No")</f>
        <v>No</v>
      </c>
    </row>
    <row r="198" spans="1:8" hidden="1" x14ac:dyDescent="0.3">
      <c r="A198">
        <v>269</v>
      </c>
      <c r="E198">
        <v>196</v>
      </c>
      <c r="F198" t="s">
        <v>4791</v>
      </c>
      <c r="G198">
        <v>391</v>
      </c>
      <c r="H198" t="str">
        <f>IF(Table4[[#This Row],[13. Now, I am going to take MUAC measurement for PLW]]&lt;231,"yes","No")</f>
        <v>No</v>
      </c>
    </row>
    <row r="199" spans="1:8" hidden="1" x14ac:dyDescent="0.3">
      <c r="A199">
        <v>227</v>
      </c>
      <c r="E199">
        <v>197</v>
      </c>
      <c r="F199" t="s">
        <v>4791</v>
      </c>
      <c r="G199">
        <v>392</v>
      </c>
      <c r="H199" t="str">
        <f>IF(Table4[[#This Row],[13. Now, I am going to take MUAC measurement for PLW]]&lt;231,"yes","No")</f>
        <v>yes</v>
      </c>
    </row>
    <row r="200" spans="1:8" hidden="1" x14ac:dyDescent="0.3">
      <c r="A200">
        <v>238</v>
      </c>
      <c r="E200">
        <v>198</v>
      </c>
      <c r="F200" t="s">
        <v>4791</v>
      </c>
      <c r="G200">
        <v>393</v>
      </c>
      <c r="H200" t="str">
        <f>IF(Table4[[#This Row],[13. Now, I am going to take MUAC measurement for PLW]]&lt;231,"yes","No")</f>
        <v>No</v>
      </c>
    </row>
    <row r="201" spans="1:8" hidden="1" x14ac:dyDescent="0.3">
      <c r="A201">
        <v>245</v>
      </c>
      <c r="E201">
        <v>199</v>
      </c>
      <c r="F201" t="s">
        <v>4791</v>
      </c>
      <c r="G201">
        <v>394</v>
      </c>
      <c r="H201" t="str">
        <f>IF(Table4[[#This Row],[13. Now, I am going to take MUAC measurement for PLW]]&lt;231,"yes","No")</f>
        <v>No</v>
      </c>
    </row>
  </sheetData>
  <pageMargins left="0.75" right="0.75" top="1" bottom="1" header="0.5" footer="0.5"/>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f97d84b-8d19-40ca-a665-7403c0da9f4c" xsi:nil="true"/>
    <lcf76f155ced4ddcb4097134ff3c332f xmlns="d9b56b61-dd2f-4c8d-8d72-e2ec1d5eff89">
      <Terms xmlns="http://schemas.microsoft.com/office/infopath/2007/PartnerControls"/>
    </lcf76f155ced4ddcb4097134ff3c332f>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AD7EDE5BED0D3544B5873E047C2748AF" ma:contentTypeVersion="13" ma:contentTypeDescription="Create a new document." ma:contentTypeScope="" ma:versionID="b56cb90a4e84dce48b35ce943fff82d9">
  <xsd:schema xmlns:xsd="http://www.w3.org/2001/XMLSchema" xmlns:xs="http://www.w3.org/2001/XMLSchema" xmlns:p="http://schemas.microsoft.com/office/2006/metadata/properties" xmlns:ns2="0dd9f3a7-061b-48ab-bca2-21166c9436a8" xmlns:ns3="00ab5f58-4d41-4209-b6b8-ef1db039d41c" targetNamespace="http://schemas.microsoft.com/office/2006/metadata/properties" ma:root="true" ma:fieldsID="8cce3dc0ed2c9e7fe0a1b34638fd5e33" ns2:_="" ns3:_="">
    <xsd:import namespace="0dd9f3a7-061b-48ab-bca2-21166c9436a8"/>
    <xsd:import namespace="00ab5f58-4d41-4209-b6b8-ef1db039d41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SearchProperties" minOccurs="0"/>
                <xsd:element ref="ns3:MediaServiceDateTaken" minOccurs="0"/>
                <xsd:element ref="ns3:MediaServiceGenerationTime" minOccurs="0"/>
                <xsd:element ref="ns3:MediaServiceEventHashCode" minOccurs="0"/>
                <xsd:element ref="ns3:MediaLengthInSeconds" minOccurs="0"/>
                <xsd:element ref="ns3:lcf76f155ced4ddcb4097134ff3c332f" minOccurs="0"/>
                <xsd:element ref="ns2:TaxCatchAll" minOccurs="0"/>
                <xsd:element ref="ns3:MediaServiceOCR" minOccurs="0"/>
                <xsd:element ref="ns3:MediaServiceBillingMetadata"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d9f3a7-061b-48ab-bca2-21166c9436a8"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20" nillable="true" ma:displayName="Taxonomy Catch All Column" ma:hidden="true" ma:list="{f385ef34-1416-4750-a9fc-0be7f846b156}" ma:internalName="TaxCatchAll" ma:showField="CatchAllData" ma:web="0dd9f3a7-061b-48ab-bca2-21166c9436a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0ab5f58-4d41-4209-b6b8-ef1db039d41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BillingMetadata" ma:index="22" nillable="true" ma:displayName="MediaServiceBillingMetadata" ma:hidden="true" ma:internalName="MediaServiceBillingMetadata" ma:readOnly="true">
      <xsd:simpleType>
        <xsd:restriction base="dms:Note"/>
      </xsd:simpleType>
    </xsd:element>
    <xsd:element name="MediaServiceLocation" ma:index="23" nillable="true" ma:displayName="Location" ma:descrip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ct:contentTypeSchema xmlns:ct="http://schemas.microsoft.com/office/2006/metadata/contentType" xmlns:ma="http://schemas.microsoft.com/office/2006/metadata/properties/metaAttributes" ct:_="" ma:_="" ma:contentTypeName="Document" ma:contentTypeID="0x0101006E4E544050BEFF4AB6EB948FA00B5941" ma:contentTypeVersion="10" ma:contentTypeDescription="Create a new document." ma:contentTypeScope="" ma:versionID="9bc2a0fa0a1e4a09f750c6c35697a9b8">
  <xsd:schema xmlns:xsd="http://www.w3.org/2001/XMLSchema" xmlns:xs="http://www.w3.org/2001/XMLSchema" xmlns:p="http://schemas.microsoft.com/office/2006/metadata/properties" xmlns:ns2="d9b56b61-dd2f-4c8d-8d72-e2ec1d5eff89" xmlns:ns3="bf97d84b-8d19-40ca-a665-7403c0da9f4c" targetNamespace="http://schemas.microsoft.com/office/2006/metadata/properties" ma:root="true" ma:fieldsID="00dbd15d8a6b8fe95177638ed024f8f3" ns2:_="" ns3:_="">
    <xsd:import namespace="d9b56b61-dd2f-4c8d-8d72-e2ec1d5eff89"/>
    <xsd:import namespace="bf97d84b-8d19-40ca-a665-7403c0da9f4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b56b61-dd2f-4c8d-8d72-e2ec1d5eff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97d84b-8d19-40ca-a665-7403c0da9f4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98d6e15-2a0e-49c9-a1f9-6384d102c8b9}" ma:internalName="TaxCatchAll" ma:showField="CatchAllData" ma:web="bf97d84b-8d19-40ca-a665-7403c0da9f4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D5C6DA-BC0E-4D6F-94F2-B594EC5085A3}">
  <ds:schemaRefs>
    <ds:schemaRef ds:uri="http://schemas.microsoft.com/sharepoint/v3/contenttype/forms"/>
  </ds:schemaRefs>
</ds:datastoreItem>
</file>

<file path=customXml/itemProps2.xml><?xml version="1.0" encoding="utf-8"?>
<ds:datastoreItem xmlns:ds="http://schemas.openxmlformats.org/officeDocument/2006/customXml" ds:itemID="{587E1CC4-BF6C-4F05-BE9F-D020E28C07E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234DA69-9FF7-4BDF-935B-CA7D23B21A21}">
  <ds:schemaRefs>
    <ds:schemaRef ds:uri="http://schemas.microsoft.com/DataMashup"/>
  </ds:schemaRefs>
</ds:datastoreItem>
</file>

<file path=customXml/itemProps4.xml><?xml version="1.0" encoding="utf-8"?>
<ds:datastoreItem xmlns:ds="http://schemas.openxmlformats.org/officeDocument/2006/customXml" ds:itemID="{BC4F4C03-ADC5-4351-9C68-67F8A2C60313}"/>
</file>

<file path=customXml/itemProps5.xml><?xml version="1.0" encoding="utf-8"?>
<ds:datastoreItem xmlns:ds="http://schemas.openxmlformats.org/officeDocument/2006/customXml" ds:itemID="{4F148679-31FB-4445-AB88-569211987B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Sample</vt:lpstr>
      <vt:lpstr>data</vt:lpstr>
      <vt:lpstr>Analysis</vt:lpstr>
      <vt:lpstr>msna_nutrition_muacchildren</vt:lpstr>
      <vt:lpstr>msna_nutrition_muacplw</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openpyxl</dc:creator>
  <cp:lastModifiedBy>Ahmad Samer Abdulhaleem</cp:lastModifiedBy>
  <dcterms:created xsi:type="dcterms:W3CDTF">2021-01-14T06:54:29Z</dcterms:created>
  <dcterms:modified xsi:type="dcterms:W3CDTF">2021-11-01T14:41:26Z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0x0101006E4E544050BEFF4AB6EB948FA00B5941</vt:lpwstr>
  </property>
  <property fmtid="{D5CDD505-2E9C-101B-9397-08002B2CF9AE}" pid="3" name="Order">
    <vt:r8>28343000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_SourceUrl">
    <vt:lpwstr/>
  </property>
  <property fmtid="{D5CDD505-2E9C-101B-9397-08002B2CF9AE}" pid="9" name="_SharedFileIndex">
    <vt:lpwstr/>
  </property>
  <property fmtid="{D5CDD505-2E9C-101B-9397-08002B2CF9AE}" pid="10" name="ComplianceAssetId">
    <vt:lpwstr/>
  </property>
  <property fmtid="{D5CDD505-2E9C-101B-9397-08002B2CF9AE}" pid="11" name="TemplateUrl">
    <vt:lpwstr/>
  </property>
  <property fmtid="{D5CDD505-2E9C-101B-9397-08002B2CF9AE}" pid="12" name="MediaServiceImageTags">
    <vt:lpwstr/>
  </property>
  <property fmtid="{D5CDD505-2E9C-101B-9397-08002B2CF9AE}" pid="13" name="_dlc_DocIdItemGuid">
    <vt:lpwstr>f73cea74-3f35-498f-a0d3-9915a2c535e5</vt:lpwstr>
  </property>
</Properties>
</file>